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RuizMoreno\Desktop\"/>
    </mc:Choice>
  </mc:AlternateContent>
  <xr:revisionPtr revIDLastSave="0" documentId="8_{AF1CBEF9-3AD1-4CBC-B1FF-D0349917CD8A}" xr6:coauthVersionLast="47" xr6:coauthVersionMax="47" xr10:uidLastSave="{00000000-0000-0000-0000-000000000000}"/>
  <bookViews>
    <workbookView xWindow="-28920" yWindow="-120" windowWidth="29040" windowHeight="15720" activeTab="4" xr2:uid="{32D6F80B-769C-45AD-9023-B53A6C83DEF0}"/>
  </bookViews>
  <sheets>
    <sheet name="AMAZON" sheetId="1" r:id="rId1"/>
    <sheet name="TIE" sheetId="2" r:id="rId2"/>
    <sheet name="Parámetros" sheetId="4" r:id="rId3"/>
    <sheet name="Griegas" sheetId="3" r:id="rId4"/>
    <sheet name="Escenario sin estrategia" sheetId="5" r:id="rId5"/>
    <sheet name="Estrategia Delta" sheetId="7" r:id="rId6"/>
  </sheets>
  <definedNames>
    <definedName name="_xlnm._FilterDatabase" localSheetId="0" hidden="1">AMAZON!$A$1:$N$6989</definedName>
    <definedName name="_xlnm._FilterDatabase" localSheetId="3" hidden="1">Griegas!$D$1:$X$1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S254" i="7" l="1"/>
  <c r="EK255" i="7"/>
  <c r="EK254" i="7"/>
  <c r="ED254" i="7"/>
  <c r="DV255" i="7"/>
  <c r="DV254" i="7"/>
  <c r="DO254" i="7"/>
  <c r="DG255" i="7"/>
  <c r="DG254" i="7"/>
  <c r="CZ254" i="7"/>
  <c r="CR255" i="7"/>
  <c r="CR254" i="7"/>
  <c r="CK254" i="7"/>
  <c r="CC255" i="7"/>
  <c r="CC254" i="7"/>
  <c r="BN255" i="7"/>
  <c r="BV255" i="7" s="1"/>
  <c r="BN254" i="7"/>
  <c r="AY254" i="7"/>
  <c r="AY255" i="7" s="1"/>
  <c r="AJ254" i="7"/>
  <c r="AJ255" i="7" s="1"/>
  <c r="U255" i="7"/>
  <c r="U254" i="7"/>
  <c r="C260" i="7"/>
  <c r="N254" i="7"/>
  <c r="F255" i="7"/>
  <c r="F254" i="7"/>
  <c r="B21" i="7"/>
  <c r="B20" i="7"/>
  <c r="B14" i="7"/>
  <c r="B13" i="7"/>
  <c r="C7" i="7"/>
  <c r="B17" i="7" s="1"/>
  <c r="EI253" i="7"/>
  <c r="DT253" i="7"/>
  <c r="DE253" i="7"/>
  <c r="CP253" i="7"/>
  <c r="CA253" i="7"/>
  <c r="BL253" i="7"/>
  <c r="AW253" i="7"/>
  <c r="AH253" i="7"/>
  <c r="S253" i="7"/>
  <c r="D253" i="7"/>
  <c r="EI252" i="7"/>
  <c r="DT252" i="7"/>
  <c r="DE252" i="7"/>
  <c r="CP252" i="7"/>
  <c r="CA252" i="7"/>
  <c r="BL252" i="7"/>
  <c r="AW252" i="7"/>
  <c r="AH252" i="7"/>
  <c r="S252" i="7"/>
  <c r="D252" i="7"/>
  <c r="EI251" i="7"/>
  <c r="DT251" i="7"/>
  <c r="DE251" i="7"/>
  <c r="CP251" i="7"/>
  <c r="CA251" i="7"/>
  <c r="BL251" i="7"/>
  <c r="AW251" i="7"/>
  <c r="AH251" i="7"/>
  <c r="S251" i="7"/>
  <c r="D251" i="7"/>
  <c r="EI250" i="7"/>
  <c r="DT250" i="7"/>
  <c r="DE250" i="7"/>
  <c r="CP250" i="7"/>
  <c r="CA250" i="7"/>
  <c r="BL250" i="7"/>
  <c r="AW250" i="7"/>
  <c r="AH250" i="7"/>
  <c r="S250" i="7"/>
  <c r="D250" i="7"/>
  <c r="EI249" i="7"/>
  <c r="DT249" i="7"/>
  <c r="DE249" i="7"/>
  <c r="CP249" i="7"/>
  <c r="CA249" i="7"/>
  <c r="BL249" i="7"/>
  <c r="AW249" i="7"/>
  <c r="AH249" i="7"/>
  <c r="S249" i="7"/>
  <c r="D249" i="7"/>
  <c r="EI248" i="7"/>
  <c r="DT248" i="7"/>
  <c r="DE248" i="7"/>
  <c r="CP248" i="7"/>
  <c r="CA248" i="7"/>
  <c r="BL248" i="7"/>
  <c r="AW248" i="7"/>
  <c r="AH248" i="7"/>
  <c r="S248" i="7"/>
  <c r="D248" i="7"/>
  <c r="EI247" i="7"/>
  <c r="DT247" i="7"/>
  <c r="DE247" i="7"/>
  <c r="CP247" i="7"/>
  <c r="CA247" i="7"/>
  <c r="BL247" i="7"/>
  <c r="AW247" i="7"/>
  <c r="AH247" i="7"/>
  <c r="S247" i="7"/>
  <c r="D247" i="7"/>
  <c r="EI246" i="7"/>
  <c r="DT246" i="7"/>
  <c r="DE246" i="7"/>
  <c r="CP246" i="7"/>
  <c r="CA246" i="7"/>
  <c r="BL246" i="7"/>
  <c r="AW246" i="7"/>
  <c r="AH246" i="7"/>
  <c r="S246" i="7"/>
  <c r="D246" i="7"/>
  <c r="EI245" i="7"/>
  <c r="DT245" i="7"/>
  <c r="DE245" i="7"/>
  <c r="CP245" i="7"/>
  <c r="CA245" i="7"/>
  <c r="BL245" i="7"/>
  <c r="AW245" i="7"/>
  <c r="AH245" i="7"/>
  <c r="S245" i="7"/>
  <c r="D245" i="7"/>
  <c r="EI244" i="7"/>
  <c r="DT244" i="7"/>
  <c r="DE244" i="7"/>
  <c r="CP244" i="7"/>
  <c r="CA244" i="7"/>
  <c r="BL244" i="7"/>
  <c r="AW244" i="7"/>
  <c r="AH244" i="7"/>
  <c r="S244" i="7"/>
  <c r="D244" i="7"/>
  <c r="EI243" i="7"/>
  <c r="DT243" i="7"/>
  <c r="DE243" i="7"/>
  <c r="CP243" i="7"/>
  <c r="CA243" i="7"/>
  <c r="BL243" i="7"/>
  <c r="AW243" i="7"/>
  <c r="AH243" i="7"/>
  <c r="S243" i="7"/>
  <c r="D243" i="7"/>
  <c r="EI242" i="7"/>
  <c r="DT242" i="7"/>
  <c r="DE242" i="7"/>
  <c r="CP242" i="7"/>
  <c r="CA242" i="7"/>
  <c r="BL242" i="7"/>
  <c r="AW242" i="7"/>
  <c r="AH242" i="7"/>
  <c r="S242" i="7"/>
  <c r="D242" i="7"/>
  <c r="EI241" i="7"/>
  <c r="DT241" i="7"/>
  <c r="DE241" i="7"/>
  <c r="CP241" i="7"/>
  <c r="CA241" i="7"/>
  <c r="BL241" i="7"/>
  <c r="AW241" i="7"/>
  <c r="AH241" i="7"/>
  <c r="S241" i="7"/>
  <c r="D241" i="7"/>
  <c r="EI240" i="7"/>
  <c r="DT240" i="7"/>
  <c r="DE240" i="7"/>
  <c r="CP240" i="7"/>
  <c r="CA240" i="7"/>
  <c r="BL240" i="7"/>
  <c r="AW240" i="7"/>
  <c r="AH240" i="7"/>
  <c r="S240" i="7"/>
  <c r="D240" i="7"/>
  <c r="EI239" i="7"/>
  <c r="DT239" i="7"/>
  <c r="DE239" i="7"/>
  <c r="CP239" i="7"/>
  <c r="CA239" i="7"/>
  <c r="BL239" i="7"/>
  <c r="AW239" i="7"/>
  <c r="AH239" i="7"/>
  <c r="S239" i="7"/>
  <c r="D239" i="7"/>
  <c r="EI238" i="7"/>
  <c r="DT238" i="7"/>
  <c r="DE238" i="7"/>
  <c r="CP238" i="7"/>
  <c r="CA238" i="7"/>
  <c r="BL238" i="7"/>
  <c r="AW238" i="7"/>
  <c r="AH238" i="7"/>
  <c r="S238" i="7"/>
  <c r="D238" i="7"/>
  <c r="EI237" i="7"/>
  <c r="DT237" i="7"/>
  <c r="DE237" i="7"/>
  <c r="CP237" i="7"/>
  <c r="CA237" i="7"/>
  <c r="BL237" i="7"/>
  <c r="AW237" i="7"/>
  <c r="AH237" i="7"/>
  <c r="S237" i="7"/>
  <c r="D237" i="7"/>
  <c r="EI236" i="7"/>
  <c r="DT236" i="7"/>
  <c r="DE236" i="7"/>
  <c r="CP236" i="7"/>
  <c r="CA236" i="7"/>
  <c r="BL236" i="7"/>
  <c r="AW236" i="7"/>
  <c r="AH236" i="7"/>
  <c r="S236" i="7"/>
  <c r="D236" i="7"/>
  <c r="EI235" i="7"/>
  <c r="DT235" i="7"/>
  <c r="DE235" i="7"/>
  <c r="CP235" i="7"/>
  <c r="CA235" i="7"/>
  <c r="BL235" i="7"/>
  <c r="AW235" i="7"/>
  <c r="AH235" i="7"/>
  <c r="S235" i="7"/>
  <c r="D235" i="7"/>
  <c r="EI234" i="7"/>
  <c r="DT234" i="7"/>
  <c r="DE234" i="7"/>
  <c r="CP234" i="7"/>
  <c r="CA234" i="7"/>
  <c r="BL234" i="7"/>
  <c r="AW234" i="7"/>
  <c r="AH234" i="7"/>
  <c r="S234" i="7"/>
  <c r="D234" i="7"/>
  <c r="EI233" i="7"/>
  <c r="DT233" i="7"/>
  <c r="DE233" i="7"/>
  <c r="CP233" i="7"/>
  <c r="CA233" i="7"/>
  <c r="BL233" i="7"/>
  <c r="AW233" i="7"/>
  <c r="AH233" i="7"/>
  <c r="S233" i="7"/>
  <c r="D233" i="7"/>
  <c r="EI232" i="7"/>
  <c r="DT232" i="7"/>
  <c r="DE232" i="7"/>
  <c r="CP232" i="7"/>
  <c r="CA232" i="7"/>
  <c r="BL232" i="7"/>
  <c r="AW232" i="7"/>
  <c r="AH232" i="7"/>
  <c r="S232" i="7"/>
  <c r="D232" i="7"/>
  <c r="EI231" i="7"/>
  <c r="DT231" i="7"/>
  <c r="DE231" i="7"/>
  <c r="CP231" i="7"/>
  <c r="CA231" i="7"/>
  <c r="BL231" i="7"/>
  <c r="AW231" i="7"/>
  <c r="AH231" i="7"/>
  <c r="S231" i="7"/>
  <c r="D231" i="7"/>
  <c r="EI230" i="7"/>
  <c r="DT230" i="7"/>
  <c r="DE230" i="7"/>
  <c r="CP230" i="7"/>
  <c r="CA230" i="7"/>
  <c r="BL230" i="7"/>
  <c r="AW230" i="7"/>
  <c r="AH230" i="7"/>
  <c r="S230" i="7"/>
  <c r="D230" i="7"/>
  <c r="EI229" i="7"/>
  <c r="DT229" i="7"/>
  <c r="DE229" i="7"/>
  <c r="CP229" i="7"/>
  <c r="CA229" i="7"/>
  <c r="BL229" i="7"/>
  <c r="AW229" i="7"/>
  <c r="AH229" i="7"/>
  <c r="S229" i="7"/>
  <c r="D229" i="7"/>
  <c r="EI228" i="7"/>
  <c r="DT228" i="7"/>
  <c r="DE228" i="7"/>
  <c r="CP228" i="7"/>
  <c r="CA228" i="7"/>
  <c r="BL228" i="7"/>
  <c r="AW228" i="7"/>
  <c r="AH228" i="7"/>
  <c r="S228" i="7"/>
  <c r="D228" i="7"/>
  <c r="EI227" i="7"/>
  <c r="DT227" i="7"/>
  <c r="DE227" i="7"/>
  <c r="CP227" i="7"/>
  <c r="CA227" i="7"/>
  <c r="BL227" i="7"/>
  <c r="AW227" i="7"/>
  <c r="AH227" i="7"/>
  <c r="S227" i="7"/>
  <c r="D227" i="7"/>
  <c r="EI226" i="7"/>
  <c r="DT226" i="7"/>
  <c r="DE226" i="7"/>
  <c r="CP226" i="7"/>
  <c r="CA226" i="7"/>
  <c r="BL226" i="7"/>
  <c r="AW226" i="7"/>
  <c r="AH226" i="7"/>
  <c r="S226" i="7"/>
  <c r="D226" i="7"/>
  <c r="EI225" i="7"/>
  <c r="DT225" i="7"/>
  <c r="DE225" i="7"/>
  <c r="CP225" i="7"/>
  <c r="CA225" i="7"/>
  <c r="BL225" i="7"/>
  <c r="AW225" i="7"/>
  <c r="AH225" i="7"/>
  <c r="S225" i="7"/>
  <c r="D225" i="7"/>
  <c r="EI224" i="7"/>
  <c r="DT224" i="7"/>
  <c r="DE224" i="7"/>
  <c r="CP224" i="7"/>
  <c r="CA224" i="7"/>
  <c r="BL224" i="7"/>
  <c r="AW224" i="7"/>
  <c r="AH224" i="7"/>
  <c r="S224" i="7"/>
  <c r="D224" i="7"/>
  <c r="EI223" i="7"/>
  <c r="DT223" i="7"/>
  <c r="DE223" i="7"/>
  <c r="CP223" i="7"/>
  <c r="CA223" i="7"/>
  <c r="BL223" i="7"/>
  <c r="AW223" i="7"/>
  <c r="AH223" i="7"/>
  <c r="S223" i="7"/>
  <c r="D223" i="7"/>
  <c r="EI222" i="7"/>
  <c r="DT222" i="7"/>
  <c r="DE222" i="7"/>
  <c r="CP222" i="7"/>
  <c r="CA222" i="7"/>
  <c r="BL222" i="7"/>
  <c r="AW222" i="7"/>
  <c r="AH222" i="7"/>
  <c r="S222" i="7"/>
  <c r="D222" i="7"/>
  <c r="EI221" i="7"/>
  <c r="DT221" i="7"/>
  <c r="DE221" i="7"/>
  <c r="CP221" i="7"/>
  <c r="CA221" i="7"/>
  <c r="BL221" i="7"/>
  <c r="AW221" i="7"/>
  <c r="AH221" i="7"/>
  <c r="S221" i="7"/>
  <c r="D221" i="7"/>
  <c r="EI220" i="7"/>
  <c r="DT220" i="7"/>
  <c r="DE220" i="7"/>
  <c r="CP220" i="7"/>
  <c r="CA220" i="7"/>
  <c r="BL220" i="7"/>
  <c r="AW220" i="7"/>
  <c r="AH220" i="7"/>
  <c r="S220" i="7"/>
  <c r="D220" i="7"/>
  <c r="EI219" i="7"/>
  <c r="DT219" i="7"/>
  <c r="DE219" i="7"/>
  <c r="CP219" i="7"/>
  <c r="CA219" i="7"/>
  <c r="BL219" i="7"/>
  <c r="AW219" i="7"/>
  <c r="AH219" i="7"/>
  <c r="S219" i="7"/>
  <c r="D219" i="7"/>
  <c r="EI218" i="7"/>
  <c r="DT218" i="7"/>
  <c r="DE218" i="7"/>
  <c r="CP218" i="7"/>
  <c r="CA218" i="7"/>
  <c r="BL218" i="7"/>
  <c r="AW218" i="7"/>
  <c r="AH218" i="7"/>
  <c r="S218" i="7"/>
  <c r="D218" i="7"/>
  <c r="EI217" i="7"/>
  <c r="DT217" i="7"/>
  <c r="DE217" i="7"/>
  <c r="CP217" i="7"/>
  <c r="CA217" i="7"/>
  <c r="BL217" i="7"/>
  <c r="AW217" i="7"/>
  <c r="AH217" i="7"/>
  <c r="S217" i="7"/>
  <c r="D217" i="7"/>
  <c r="EI216" i="7"/>
  <c r="DT216" i="7"/>
  <c r="DE216" i="7"/>
  <c r="CP216" i="7"/>
  <c r="CA216" i="7"/>
  <c r="BL216" i="7"/>
  <c r="AW216" i="7"/>
  <c r="AH216" i="7"/>
  <c r="S216" i="7"/>
  <c r="D216" i="7"/>
  <c r="EI215" i="7"/>
  <c r="DT215" i="7"/>
  <c r="DE215" i="7"/>
  <c r="CP215" i="7"/>
  <c r="CA215" i="7"/>
  <c r="BL215" i="7"/>
  <c r="AW215" i="7"/>
  <c r="AH215" i="7"/>
  <c r="S215" i="7"/>
  <c r="D215" i="7"/>
  <c r="EI214" i="7"/>
  <c r="DT214" i="7"/>
  <c r="DE214" i="7"/>
  <c r="CP214" i="7"/>
  <c r="CA214" i="7"/>
  <c r="BL214" i="7"/>
  <c r="AW214" i="7"/>
  <c r="AH214" i="7"/>
  <c r="S214" i="7"/>
  <c r="D214" i="7"/>
  <c r="EI213" i="7"/>
  <c r="DT213" i="7"/>
  <c r="DE213" i="7"/>
  <c r="CP213" i="7"/>
  <c r="CA213" i="7"/>
  <c r="BL213" i="7"/>
  <c r="AW213" i="7"/>
  <c r="AH213" i="7"/>
  <c r="S213" i="7"/>
  <c r="D213" i="7"/>
  <c r="EI212" i="7"/>
  <c r="DT212" i="7"/>
  <c r="DE212" i="7"/>
  <c r="CP212" i="7"/>
  <c r="CA212" i="7"/>
  <c r="BL212" i="7"/>
  <c r="AW212" i="7"/>
  <c r="AH212" i="7"/>
  <c r="S212" i="7"/>
  <c r="D212" i="7"/>
  <c r="EI211" i="7"/>
  <c r="DT211" i="7"/>
  <c r="DE211" i="7"/>
  <c r="CP211" i="7"/>
  <c r="CA211" i="7"/>
  <c r="BL211" i="7"/>
  <c r="AW211" i="7"/>
  <c r="AH211" i="7"/>
  <c r="S211" i="7"/>
  <c r="D211" i="7"/>
  <c r="EI210" i="7"/>
  <c r="DT210" i="7"/>
  <c r="DE210" i="7"/>
  <c r="CP210" i="7"/>
  <c r="CA210" i="7"/>
  <c r="BL210" i="7"/>
  <c r="AW210" i="7"/>
  <c r="AH210" i="7"/>
  <c r="S210" i="7"/>
  <c r="D210" i="7"/>
  <c r="EI209" i="7"/>
  <c r="DT209" i="7"/>
  <c r="DE209" i="7"/>
  <c r="CP209" i="7"/>
  <c r="CA209" i="7"/>
  <c r="BL209" i="7"/>
  <c r="AW209" i="7"/>
  <c r="AH209" i="7"/>
  <c r="S209" i="7"/>
  <c r="D209" i="7"/>
  <c r="EI208" i="7"/>
  <c r="DT208" i="7"/>
  <c r="DE208" i="7"/>
  <c r="CP208" i="7"/>
  <c r="CA208" i="7"/>
  <c r="BL208" i="7"/>
  <c r="AW208" i="7"/>
  <c r="AH208" i="7"/>
  <c r="S208" i="7"/>
  <c r="D208" i="7"/>
  <c r="EI207" i="7"/>
  <c r="DT207" i="7"/>
  <c r="DE207" i="7"/>
  <c r="CP207" i="7"/>
  <c r="CA207" i="7"/>
  <c r="BL207" i="7"/>
  <c r="AW207" i="7"/>
  <c r="AH207" i="7"/>
  <c r="S207" i="7"/>
  <c r="D207" i="7"/>
  <c r="EI206" i="7"/>
  <c r="DT206" i="7"/>
  <c r="DE206" i="7"/>
  <c r="CP206" i="7"/>
  <c r="CA206" i="7"/>
  <c r="BL206" i="7"/>
  <c r="AW206" i="7"/>
  <c r="AH206" i="7"/>
  <c r="S206" i="7"/>
  <c r="D206" i="7"/>
  <c r="EI205" i="7"/>
  <c r="DT205" i="7"/>
  <c r="DE205" i="7"/>
  <c r="CP205" i="7"/>
  <c r="CA205" i="7"/>
  <c r="BL205" i="7"/>
  <c r="AW205" i="7"/>
  <c r="AH205" i="7"/>
  <c r="S205" i="7"/>
  <c r="D205" i="7"/>
  <c r="EI204" i="7"/>
  <c r="DT204" i="7"/>
  <c r="DE204" i="7"/>
  <c r="CP204" i="7"/>
  <c r="CA204" i="7"/>
  <c r="BL204" i="7"/>
  <c r="AW204" i="7"/>
  <c r="AH204" i="7"/>
  <c r="S204" i="7"/>
  <c r="D204" i="7"/>
  <c r="EI203" i="7"/>
  <c r="DT203" i="7"/>
  <c r="DE203" i="7"/>
  <c r="CP203" i="7"/>
  <c r="CA203" i="7"/>
  <c r="BL203" i="7"/>
  <c r="AW203" i="7"/>
  <c r="AH203" i="7"/>
  <c r="S203" i="7"/>
  <c r="D203" i="7"/>
  <c r="EI202" i="7"/>
  <c r="DT202" i="7"/>
  <c r="DE202" i="7"/>
  <c r="CP202" i="7"/>
  <c r="CA202" i="7"/>
  <c r="BL202" i="7"/>
  <c r="AW202" i="7"/>
  <c r="AH202" i="7"/>
  <c r="S202" i="7"/>
  <c r="D202" i="7"/>
  <c r="EI201" i="7"/>
  <c r="DT201" i="7"/>
  <c r="DE201" i="7"/>
  <c r="CP201" i="7"/>
  <c r="CA201" i="7"/>
  <c r="BL201" i="7"/>
  <c r="AW201" i="7"/>
  <c r="AH201" i="7"/>
  <c r="S201" i="7"/>
  <c r="D201" i="7"/>
  <c r="EI200" i="7"/>
  <c r="DT200" i="7"/>
  <c r="DE200" i="7"/>
  <c r="CP200" i="7"/>
  <c r="CA200" i="7"/>
  <c r="BL200" i="7"/>
  <c r="AW200" i="7"/>
  <c r="AH200" i="7"/>
  <c r="S200" i="7"/>
  <c r="D200" i="7"/>
  <c r="EI199" i="7"/>
  <c r="DT199" i="7"/>
  <c r="DE199" i="7"/>
  <c r="CP199" i="7"/>
  <c r="CA199" i="7"/>
  <c r="BL199" i="7"/>
  <c r="AW199" i="7"/>
  <c r="AH199" i="7"/>
  <c r="S199" i="7"/>
  <c r="D199" i="7"/>
  <c r="EI198" i="7"/>
  <c r="DT198" i="7"/>
  <c r="DE198" i="7"/>
  <c r="CP198" i="7"/>
  <c r="CA198" i="7"/>
  <c r="BL198" i="7"/>
  <c r="AW198" i="7"/>
  <c r="AH198" i="7"/>
  <c r="S198" i="7"/>
  <c r="D198" i="7"/>
  <c r="EI197" i="7"/>
  <c r="DT197" i="7"/>
  <c r="DE197" i="7"/>
  <c r="CP197" i="7"/>
  <c r="CA197" i="7"/>
  <c r="BL197" i="7"/>
  <c r="AW197" i="7"/>
  <c r="AH197" i="7"/>
  <c r="S197" i="7"/>
  <c r="D197" i="7"/>
  <c r="EI196" i="7"/>
  <c r="DT196" i="7"/>
  <c r="DE196" i="7"/>
  <c r="CP196" i="7"/>
  <c r="CA196" i="7"/>
  <c r="BL196" i="7"/>
  <c r="AW196" i="7"/>
  <c r="AH196" i="7"/>
  <c r="S196" i="7"/>
  <c r="D196" i="7"/>
  <c r="EI195" i="7"/>
  <c r="DT195" i="7"/>
  <c r="DE195" i="7"/>
  <c r="CP195" i="7"/>
  <c r="CA195" i="7"/>
  <c r="BL195" i="7"/>
  <c r="AW195" i="7"/>
  <c r="AH195" i="7"/>
  <c r="S195" i="7"/>
  <c r="D195" i="7"/>
  <c r="EI194" i="7"/>
  <c r="DT194" i="7"/>
  <c r="DE194" i="7"/>
  <c r="CP194" i="7"/>
  <c r="CA194" i="7"/>
  <c r="BL194" i="7"/>
  <c r="AW194" i="7"/>
  <c r="AH194" i="7"/>
  <c r="S194" i="7"/>
  <c r="D194" i="7"/>
  <c r="EI193" i="7"/>
  <c r="DT193" i="7"/>
  <c r="DE193" i="7"/>
  <c r="CP193" i="7"/>
  <c r="CA193" i="7"/>
  <c r="BL193" i="7"/>
  <c r="AW193" i="7"/>
  <c r="AH193" i="7"/>
  <c r="S193" i="7"/>
  <c r="D193" i="7"/>
  <c r="EI192" i="7"/>
  <c r="DT192" i="7"/>
  <c r="DE192" i="7"/>
  <c r="CP192" i="7"/>
  <c r="CA192" i="7"/>
  <c r="BL192" i="7"/>
  <c r="AW192" i="7"/>
  <c r="AH192" i="7"/>
  <c r="S192" i="7"/>
  <c r="D192" i="7"/>
  <c r="EI191" i="7"/>
  <c r="DT191" i="7"/>
  <c r="DE191" i="7"/>
  <c r="CP191" i="7"/>
  <c r="CA191" i="7"/>
  <c r="BL191" i="7"/>
  <c r="AW191" i="7"/>
  <c r="AH191" i="7"/>
  <c r="S191" i="7"/>
  <c r="D191" i="7"/>
  <c r="EI190" i="7"/>
  <c r="DT190" i="7"/>
  <c r="DE190" i="7"/>
  <c r="CP190" i="7"/>
  <c r="CA190" i="7"/>
  <c r="BL190" i="7"/>
  <c r="AW190" i="7"/>
  <c r="AH190" i="7"/>
  <c r="S190" i="7"/>
  <c r="D190" i="7"/>
  <c r="EI189" i="7"/>
  <c r="DT189" i="7"/>
  <c r="DE189" i="7"/>
  <c r="CP189" i="7"/>
  <c r="CA189" i="7"/>
  <c r="BL189" i="7"/>
  <c r="AW189" i="7"/>
  <c r="AH189" i="7"/>
  <c r="S189" i="7"/>
  <c r="D189" i="7"/>
  <c r="EI188" i="7"/>
  <c r="DT188" i="7"/>
  <c r="DE188" i="7"/>
  <c r="CP188" i="7"/>
  <c r="CA188" i="7"/>
  <c r="BL188" i="7"/>
  <c r="AW188" i="7"/>
  <c r="AH188" i="7"/>
  <c r="S188" i="7"/>
  <c r="D188" i="7"/>
  <c r="EI187" i="7"/>
  <c r="DT187" i="7"/>
  <c r="DE187" i="7"/>
  <c r="CP187" i="7"/>
  <c r="CA187" i="7"/>
  <c r="BL187" i="7"/>
  <c r="AW187" i="7"/>
  <c r="AH187" i="7"/>
  <c r="S187" i="7"/>
  <c r="D187" i="7"/>
  <c r="EI186" i="7"/>
  <c r="DT186" i="7"/>
  <c r="DE186" i="7"/>
  <c r="CP186" i="7"/>
  <c r="CA186" i="7"/>
  <c r="BL186" i="7"/>
  <c r="AW186" i="7"/>
  <c r="AH186" i="7"/>
  <c r="S186" i="7"/>
  <c r="D186" i="7"/>
  <c r="EI185" i="7"/>
  <c r="DT185" i="7"/>
  <c r="DE185" i="7"/>
  <c r="CP185" i="7"/>
  <c r="CA185" i="7"/>
  <c r="BL185" i="7"/>
  <c r="AW185" i="7"/>
  <c r="AH185" i="7"/>
  <c r="S185" i="7"/>
  <c r="D185" i="7"/>
  <c r="EI184" i="7"/>
  <c r="DT184" i="7"/>
  <c r="DE184" i="7"/>
  <c r="CP184" i="7"/>
  <c r="CA184" i="7"/>
  <c r="BL184" i="7"/>
  <c r="AW184" i="7"/>
  <c r="AH184" i="7"/>
  <c r="S184" i="7"/>
  <c r="D184" i="7"/>
  <c r="EI183" i="7"/>
  <c r="DT183" i="7"/>
  <c r="DE183" i="7"/>
  <c r="CP183" i="7"/>
  <c r="CA183" i="7"/>
  <c r="BL183" i="7"/>
  <c r="AW183" i="7"/>
  <c r="AH183" i="7"/>
  <c r="S183" i="7"/>
  <c r="D183" i="7"/>
  <c r="EI182" i="7"/>
  <c r="DT182" i="7"/>
  <c r="DE182" i="7"/>
  <c r="CP182" i="7"/>
  <c r="CA182" i="7"/>
  <c r="BL182" i="7"/>
  <c r="AW182" i="7"/>
  <c r="AH182" i="7"/>
  <c r="S182" i="7"/>
  <c r="D182" i="7"/>
  <c r="EI181" i="7"/>
  <c r="DT181" i="7"/>
  <c r="DE181" i="7"/>
  <c r="CP181" i="7"/>
  <c r="CA181" i="7"/>
  <c r="BL181" i="7"/>
  <c r="AW181" i="7"/>
  <c r="AH181" i="7"/>
  <c r="S181" i="7"/>
  <c r="D181" i="7"/>
  <c r="EI180" i="7"/>
  <c r="DT180" i="7"/>
  <c r="DE180" i="7"/>
  <c r="CP180" i="7"/>
  <c r="CA180" i="7"/>
  <c r="BL180" i="7"/>
  <c r="AW180" i="7"/>
  <c r="AH180" i="7"/>
  <c r="S180" i="7"/>
  <c r="D180" i="7"/>
  <c r="EI179" i="7"/>
  <c r="DT179" i="7"/>
  <c r="DE179" i="7"/>
  <c r="CP179" i="7"/>
  <c r="CA179" i="7"/>
  <c r="BL179" i="7"/>
  <c r="AW179" i="7"/>
  <c r="AH179" i="7"/>
  <c r="S179" i="7"/>
  <c r="D179" i="7"/>
  <c r="EI178" i="7"/>
  <c r="DT178" i="7"/>
  <c r="DE178" i="7"/>
  <c r="CP178" i="7"/>
  <c r="CA178" i="7"/>
  <c r="BL178" i="7"/>
  <c r="AW178" i="7"/>
  <c r="AH178" i="7"/>
  <c r="S178" i="7"/>
  <c r="D178" i="7"/>
  <c r="EI177" i="7"/>
  <c r="DT177" i="7"/>
  <c r="DE177" i="7"/>
  <c r="CP177" i="7"/>
  <c r="CA177" i="7"/>
  <c r="BL177" i="7"/>
  <c r="AW177" i="7"/>
  <c r="AH177" i="7"/>
  <c r="S177" i="7"/>
  <c r="D177" i="7"/>
  <c r="EI176" i="7"/>
  <c r="DT176" i="7"/>
  <c r="DE176" i="7"/>
  <c r="CP176" i="7"/>
  <c r="CA176" i="7"/>
  <c r="BL176" i="7"/>
  <c r="AW176" i="7"/>
  <c r="AH176" i="7"/>
  <c r="S176" i="7"/>
  <c r="D176" i="7"/>
  <c r="EI175" i="7"/>
  <c r="DT175" i="7"/>
  <c r="DE175" i="7"/>
  <c r="CP175" i="7"/>
  <c r="CA175" i="7"/>
  <c r="BL175" i="7"/>
  <c r="AW175" i="7"/>
  <c r="AH175" i="7"/>
  <c r="S175" i="7"/>
  <c r="D175" i="7"/>
  <c r="EI174" i="7"/>
  <c r="DT174" i="7"/>
  <c r="DE174" i="7"/>
  <c r="CP174" i="7"/>
  <c r="CA174" i="7"/>
  <c r="BL174" i="7"/>
  <c r="AW174" i="7"/>
  <c r="AH174" i="7"/>
  <c r="S174" i="7"/>
  <c r="D174" i="7"/>
  <c r="EI173" i="7"/>
  <c r="DT173" i="7"/>
  <c r="DE173" i="7"/>
  <c r="CP173" i="7"/>
  <c r="CA173" i="7"/>
  <c r="BL173" i="7"/>
  <c r="AW173" i="7"/>
  <c r="AH173" i="7"/>
  <c r="S173" i="7"/>
  <c r="D173" i="7"/>
  <c r="EI172" i="7"/>
  <c r="DT172" i="7"/>
  <c r="DE172" i="7"/>
  <c r="CP172" i="7"/>
  <c r="CA172" i="7"/>
  <c r="BL172" i="7"/>
  <c r="AW172" i="7"/>
  <c r="AH172" i="7"/>
  <c r="S172" i="7"/>
  <c r="D172" i="7"/>
  <c r="EI171" i="7"/>
  <c r="DT171" i="7"/>
  <c r="DE171" i="7"/>
  <c r="CP171" i="7"/>
  <c r="CA171" i="7"/>
  <c r="BL171" i="7"/>
  <c r="AW171" i="7"/>
  <c r="AH171" i="7"/>
  <c r="S171" i="7"/>
  <c r="D171" i="7"/>
  <c r="EI170" i="7"/>
  <c r="DT170" i="7"/>
  <c r="DE170" i="7"/>
  <c r="CP170" i="7"/>
  <c r="CA170" i="7"/>
  <c r="BL170" i="7"/>
  <c r="AW170" i="7"/>
  <c r="AH170" i="7"/>
  <c r="S170" i="7"/>
  <c r="D170" i="7"/>
  <c r="EI169" i="7"/>
  <c r="DT169" i="7"/>
  <c r="DE169" i="7"/>
  <c r="CP169" i="7"/>
  <c r="CA169" i="7"/>
  <c r="BL169" i="7"/>
  <c r="AW169" i="7"/>
  <c r="AH169" i="7"/>
  <c r="S169" i="7"/>
  <c r="D169" i="7"/>
  <c r="EI168" i="7"/>
  <c r="DT168" i="7"/>
  <c r="DE168" i="7"/>
  <c r="CP168" i="7"/>
  <c r="CA168" i="7"/>
  <c r="BL168" i="7"/>
  <c r="AW168" i="7"/>
  <c r="AH168" i="7"/>
  <c r="S168" i="7"/>
  <c r="D168" i="7"/>
  <c r="EI167" i="7"/>
  <c r="DT167" i="7"/>
  <c r="DE167" i="7"/>
  <c r="CP167" i="7"/>
  <c r="CA167" i="7"/>
  <c r="BL167" i="7"/>
  <c r="AW167" i="7"/>
  <c r="AH167" i="7"/>
  <c r="S167" i="7"/>
  <c r="D167" i="7"/>
  <c r="EI166" i="7"/>
  <c r="DT166" i="7"/>
  <c r="DE166" i="7"/>
  <c r="CP166" i="7"/>
  <c r="CA166" i="7"/>
  <c r="BL166" i="7"/>
  <c r="AW166" i="7"/>
  <c r="AH166" i="7"/>
  <c r="S166" i="7"/>
  <c r="D166" i="7"/>
  <c r="EI165" i="7"/>
  <c r="DT165" i="7"/>
  <c r="DE165" i="7"/>
  <c r="CP165" i="7"/>
  <c r="CA165" i="7"/>
  <c r="BL165" i="7"/>
  <c r="AW165" i="7"/>
  <c r="AH165" i="7"/>
  <c r="S165" i="7"/>
  <c r="D165" i="7"/>
  <c r="EI164" i="7"/>
  <c r="DT164" i="7"/>
  <c r="DE164" i="7"/>
  <c r="CP164" i="7"/>
  <c r="CA164" i="7"/>
  <c r="BL164" i="7"/>
  <c r="AW164" i="7"/>
  <c r="AH164" i="7"/>
  <c r="S164" i="7"/>
  <c r="D164" i="7"/>
  <c r="EI163" i="7"/>
  <c r="DT163" i="7"/>
  <c r="DE163" i="7"/>
  <c r="CP163" i="7"/>
  <c r="CA163" i="7"/>
  <c r="BL163" i="7"/>
  <c r="AW163" i="7"/>
  <c r="AH163" i="7"/>
  <c r="S163" i="7"/>
  <c r="D163" i="7"/>
  <c r="EI162" i="7"/>
  <c r="DT162" i="7"/>
  <c r="DE162" i="7"/>
  <c r="CP162" i="7"/>
  <c r="CA162" i="7"/>
  <c r="BL162" i="7"/>
  <c r="AW162" i="7"/>
  <c r="AH162" i="7"/>
  <c r="S162" i="7"/>
  <c r="D162" i="7"/>
  <c r="EI161" i="7"/>
  <c r="DT161" i="7"/>
  <c r="DE161" i="7"/>
  <c r="CP161" i="7"/>
  <c r="CA161" i="7"/>
  <c r="BL161" i="7"/>
  <c r="AW161" i="7"/>
  <c r="AH161" i="7"/>
  <c r="S161" i="7"/>
  <c r="D161" i="7"/>
  <c r="EI160" i="7"/>
  <c r="DT160" i="7"/>
  <c r="DE160" i="7"/>
  <c r="CP160" i="7"/>
  <c r="CA160" i="7"/>
  <c r="BL160" i="7"/>
  <c r="AW160" i="7"/>
  <c r="AH160" i="7"/>
  <c r="S160" i="7"/>
  <c r="D160" i="7"/>
  <c r="EI159" i="7"/>
  <c r="DT159" i="7"/>
  <c r="DE159" i="7"/>
  <c r="CP159" i="7"/>
  <c r="CA159" i="7"/>
  <c r="BL159" i="7"/>
  <c r="AW159" i="7"/>
  <c r="AH159" i="7"/>
  <c r="S159" i="7"/>
  <c r="D159" i="7"/>
  <c r="EI158" i="7"/>
  <c r="DT158" i="7"/>
  <c r="DE158" i="7"/>
  <c r="CP158" i="7"/>
  <c r="CA158" i="7"/>
  <c r="BL158" i="7"/>
  <c r="AW158" i="7"/>
  <c r="AH158" i="7"/>
  <c r="S158" i="7"/>
  <c r="D158" i="7"/>
  <c r="EI157" i="7"/>
  <c r="DT157" i="7"/>
  <c r="DE157" i="7"/>
  <c r="CP157" i="7"/>
  <c r="CA157" i="7"/>
  <c r="BL157" i="7"/>
  <c r="AW157" i="7"/>
  <c r="AH157" i="7"/>
  <c r="S157" i="7"/>
  <c r="D157" i="7"/>
  <c r="EI156" i="7"/>
  <c r="DT156" i="7"/>
  <c r="DE156" i="7"/>
  <c r="CP156" i="7"/>
  <c r="CA156" i="7"/>
  <c r="BL156" i="7"/>
  <c r="AW156" i="7"/>
  <c r="AH156" i="7"/>
  <c r="S156" i="7"/>
  <c r="D156" i="7"/>
  <c r="EI155" i="7"/>
  <c r="DT155" i="7"/>
  <c r="DE155" i="7"/>
  <c r="CP155" i="7"/>
  <c r="CA155" i="7"/>
  <c r="BL155" i="7"/>
  <c r="AW155" i="7"/>
  <c r="AH155" i="7"/>
  <c r="S155" i="7"/>
  <c r="D155" i="7"/>
  <c r="EI154" i="7"/>
  <c r="DT154" i="7"/>
  <c r="DE154" i="7"/>
  <c r="CP154" i="7"/>
  <c r="CA154" i="7"/>
  <c r="BL154" i="7"/>
  <c r="AW154" i="7"/>
  <c r="AH154" i="7"/>
  <c r="S154" i="7"/>
  <c r="D154" i="7"/>
  <c r="EI153" i="7"/>
  <c r="DT153" i="7"/>
  <c r="DE153" i="7"/>
  <c r="CP153" i="7"/>
  <c r="CA153" i="7"/>
  <c r="BL153" i="7"/>
  <c r="AW153" i="7"/>
  <c r="AH153" i="7"/>
  <c r="S153" i="7"/>
  <c r="D153" i="7"/>
  <c r="EI152" i="7"/>
  <c r="DT152" i="7"/>
  <c r="DE152" i="7"/>
  <c r="CP152" i="7"/>
  <c r="CA152" i="7"/>
  <c r="BL152" i="7"/>
  <c r="AW152" i="7"/>
  <c r="AH152" i="7"/>
  <c r="S152" i="7"/>
  <c r="D152" i="7"/>
  <c r="EI151" i="7"/>
  <c r="DT151" i="7"/>
  <c r="DE151" i="7"/>
  <c r="CP151" i="7"/>
  <c r="CA151" i="7"/>
  <c r="BL151" i="7"/>
  <c r="AW151" i="7"/>
  <c r="AH151" i="7"/>
  <c r="S151" i="7"/>
  <c r="D151" i="7"/>
  <c r="EI150" i="7"/>
  <c r="DT150" i="7"/>
  <c r="DE150" i="7"/>
  <c r="CP150" i="7"/>
  <c r="CA150" i="7"/>
  <c r="BL150" i="7"/>
  <c r="AW150" i="7"/>
  <c r="AH150" i="7"/>
  <c r="S150" i="7"/>
  <c r="D150" i="7"/>
  <c r="EI149" i="7"/>
  <c r="DT149" i="7"/>
  <c r="DE149" i="7"/>
  <c r="CP149" i="7"/>
  <c r="CA149" i="7"/>
  <c r="BL149" i="7"/>
  <c r="AW149" i="7"/>
  <c r="AH149" i="7"/>
  <c r="S149" i="7"/>
  <c r="D149" i="7"/>
  <c r="EI148" i="7"/>
  <c r="DT148" i="7"/>
  <c r="DE148" i="7"/>
  <c r="CP148" i="7"/>
  <c r="CA148" i="7"/>
  <c r="BL148" i="7"/>
  <c r="AW148" i="7"/>
  <c r="AH148" i="7"/>
  <c r="S148" i="7"/>
  <c r="D148" i="7"/>
  <c r="EI147" i="7"/>
  <c r="DT147" i="7"/>
  <c r="DE147" i="7"/>
  <c r="CP147" i="7"/>
  <c r="CA147" i="7"/>
  <c r="BL147" i="7"/>
  <c r="AW147" i="7"/>
  <c r="AH147" i="7"/>
  <c r="S147" i="7"/>
  <c r="D147" i="7"/>
  <c r="EI146" i="7"/>
  <c r="DT146" i="7"/>
  <c r="DE146" i="7"/>
  <c r="CP146" i="7"/>
  <c r="CA146" i="7"/>
  <c r="BL146" i="7"/>
  <c r="AW146" i="7"/>
  <c r="AH146" i="7"/>
  <c r="S146" i="7"/>
  <c r="D146" i="7"/>
  <c r="EI145" i="7"/>
  <c r="DT145" i="7"/>
  <c r="DE145" i="7"/>
  <c r="CP145" i="7"/>
  <c r="CA145" i="7"/>
  <c r="BL145" i="7"/>
  <c r="AW145" i="7"/>
  <c r="AH145" i="7"/>
  <c r="S145" i="7"/>
  <c r="D145" i="7"/>
  <c r="EI144" i="7"/>
  <c r="DT144" i="7"/>
  <c r="DE144" i="7"/>
  <c r="CP144" i="7"/>
  <c r="CA144" i="7"/>
  <c r="BL144" i="7"/>
  <c r="AW144" i="7"/>
  <c r="AH144" i="7"/>
  <c r="S144" i="7"/>
  <c r="D144" i="7"/>
  <c r="EI143" i="7"/>
  <c r="DT143" i="7"/>
  <c r="DE143" i="7"/>
  <c r="CP143" i="7"/>
  <c r="CA143" i="7"/>
  <c r="BL143" i="7"/>
  <c r="AW143" i="7"/>
  <c r="AH143" i="7"/>
  <c r="S143" i="7"/>
  <c r="D143" i="7"/>
  <c r="EI142" i="7"/>
  <c r="DT142" i="7"/>
  <c r="DE142" i="7"/>
  <c r="CP142" i="7"/>
  <c r="CA142" i="7"/>
  <c r="BL142" i="7"/>
  <c r="AW142" i="7"/>
  <c r="AH142" i="7"/>
  <c r="S142" i="7"/>
  <c r="D142" i="7"/>
  <c r="EI141" i="7"/>
  <c r="DT141" i="7"/>
  <c r="DE141" i="7"/>
  <c r="CP141" i="7"/>
  <c r="CA141" i="7"/>
  <c r="BL141" i="7"/>
  <c r="AW141" i="7"/>
  <c r="AH141" i="7"/>
  <c r="S141" i="7"/>
  <c r="D141" i="7"/>
  <c r="EI140" i="7"/>
  <c r="DT140" i="7"/>
  <c r="DE140" i="7"/>
  <c r="CP140" i="7"/>
  <c r="CA140" i="7"/>
  <c r="BL140" i="7"/>
  <c r="AW140" i="7"/>
  <c r="AH140" i="7"/>
  <c r="S140" i="7"/>
  <c r="D140" i="7"/>
  <c r="EI139" i="7"/>
  <c r="DT139" i="7"/>
  <c r="DE139" i="7"/>
  <c r="CP139" i="7"/>
  <c r="CA139" i="7"/>
  <c r="BL139" i="7"/>
  <c r="AW139" i="7"/>
  <c r="AH139" i="7"/>
  <c r="S139" i="7"/>
  <c r="D139" i="7"/>
  <c r="EI138" i="7"/>
  <c r="DT138" i="7"/>
  <c r="DE138" i="7"/>
  <c r="CP138" i="7"/>
  <c r="CA138" i="7"/>
  <c r="BL138" i="7"/>
  <c r="AW138" i="7"/>
  <c r="AH138" i="7"/>
  <c r="S138" i="7"/>
  <c r="D138" i="7"/>
  <c r="EI137" i="7"/>
  <c r="DT137" i="7"/>
  <c r="DE137" i="7"/>
  <c r="CP137" i="7"/>
  <c r="CA137" i="7"/>
  <c r="BL137" i="7"/>
  <c r="AW137" i="7"/>
  <c r="AH137" i="7"/>
  <c r="S137" i="7"/>
  <c r="D137" i="7"/>
  <c r="EI136" i="7"/>
  <c r="DT136" i="7"/>
  <c r="DE136" i="7"/>
  <c r="CP136" i="7"/>
  <c r="CA136" i="7"/>
  <c r="BL136" i="7"/>
  <c r="AW136" i="7"/>
  <c r="AH136" i="7"/>
  <c r="S136" i="7"/>
  <c r="D136" i="7"/>
  <c r="EI135" i="7"/>
  <c r="DT135" i="7"/>
  <c r="DE135" i="7"/>
  <c r="CP135" i="7"/>
  <c r="CA135" i="7"/>
  <c r="BL135" i="7"/>
  <c r="AW135" i="7"/>
  <c r="AH135" i="7"/>
  <c r="S135" i="7"/>
  <c r="D135" i="7"/>
  <c r="EI134" i="7"/>
  <c r="DT134" i="7"/>
  <c r="DE134" i="7"/>
  <c r="CP134" i="7"/>
  <c r="CA134" i="7"/>
  <c r="BL134" i="7"/>
  <c r="AW134" i="7"/>
  <c r="AH134" i="7"/>
  <c r="S134" i="7"/>
  <c r="D134" i="7"/>
  <c r="EI133" i="7"/>
  <c r="DT133" i="7"/>
  <c r="DE133" i="7"/>
  <c r="CP133" i="7"/>
  <c r="CA133" i="7"/>
  <c r="BL133" i="7"/>
  <c r="AW133" i="7"/>
  <c r="AH133" i="7"/>
  <c r="S133" i="7"/>
  <c r="D133" i="7"/>
  <c r="EI132" i="7"/>
  <c r="DT132" i="7"/>
  <c r="DE132" i="7"/>
  <c r="CP132" i="7"/>
  <c r="CA132" i="7"/>
  <c r="BL132" i="7"/>
  <c r="AW132" i="7"/>
  <c r="AH132" i="7"/>
  <c r="S132" i="7"/>
  <c r="D132" i="7"/>
  <c r="EI131" i="7"/>
  <c r="DT131" i="7"/>
  <c r="DE131" i="7"/>
  <c r="CP131" i="7"/>
  <c r="CA131" i="7"/>
  <c r="BL131" i="7"/>
  <c r="AW131" i="7"/>
  <c r="AH131" i="7"/>
  <c r="S131" i="7"/>
  <c r="D131" i="7"/>
  <c r="EI130" i="7"/>
  <c r="DT130" i="7"/>
  <c r="DE130" i="7"/>
  <c r="CP130" i="7"/>
  <c r="CA130" i="7"/>
  <c r="BL130" i="7"/>
  <c r="AW130" i="7"/>
  <c r="AH130" i="7"/>
  <c r="S130" i="7"/>
  <c r="D130" i="7"/>
  <c r="EI129" i="7"/>
  <c r="DT129" i="7"/>
  <c r="DE129" i="7"/>
  <c r="CP129" i="7"/>
  <c r="CA129" i="7"/>
  <c r="BL129" i="7"/>
  <c r="AW129" i="7"/>
  <c r="AH129" i="7"/>
  <c r="S129" i="7"/>
  <c r="D129" i="7"/>
  <c r="EI128" i="7"/>
  <c r="DT128" i="7"/>
  <c r="DE128" i="7"/>
  <c r="CP128" i="7"/>
  <c r="CA128" i="7"/>
  <c r="BL128" i="7"/>
  <c r="AW128" i="7"/>
  <c r="AH128" i="7"/>
  <c r="S128" i="7"/>
  <c r="D128" i="7"/>
  <c r="EI127" i="7"/>
  <c r="DT127" i="7"/>
  <c r="DE127" i="7"/>
  <c r="CP127" i="7"/>
  <c r="CA127" i="7"/>
  <c r="BL127" i="7"/>
  <c r="AW127" i="7"/>
  <c r="AH127" i="7"/>
  <c r="S127" i="7"/>
  <c r="D127" i="7"/>
  <c r="EI126" i="7"/>
  <c r="DT126" i="7"/>
  <c r="DE126" i="7"/>
  <c r="CP126" i="7"/>
  <c r="CA126" i="7"/>
  <c r="BL126" i="7"/>
  <c r="AW126" i="7"/>
  <c r="AH126" i="7"/>
  <c r="S126" i="7"/>
  <c r="D126" i="7"/>
  <c r="EI125" i="7"/>
  <c r="DT125" i="7"/>
  <c r="DE125" i="7"/>
  <c r="CP125" i="7"/>
  <c r="CA125" i="7"/>
  <c r="BL125" i="7"/>
  <c r="AW125" i="7"/>
  <c r="AH125" i="7"/>
  <c r="S125" i="7"/>
  <c r="D125" i="7"/>
  <c r="EI124" i="7"/>
  <c r="DT124" i="7"/>
  <c r="DE124" i="7"/>
  <c r="CP124" i="7"/>
  <c r="CA124" i="7"/>
  <c r="BL124" i="7"/>
  <c r="AW124" i="7"/>
  <c r="AH124" i="7"/>
  <c r="S124" i="7"/>
  <c r="D124" i="7"/>
  <c r="EI123" i="7"/>
  <c r="DT123" i="7"/>
  <c r="DE123" i="7"/>
  <c r="CP123" i="7"/>
  <c r="CA123" i="7"/>
  <c r="BL123" i="7"/>
  <c r="AW123" i="7"/>
  <c r="AH123" i="7"/>
  <c r="S123" i="7"/>
  <c r="D123" i="7"/>
  <c r="EI122" i="7"/>
  <c r="DT122" i="7"/>
  <c r="DE122" i="7"/>
  <c r="CP122" i="7"/>
  <c r="CA122" i="7"/>
  <c r="BL122" i="7"/>
  <c r="AW122" i="7"/>
  <c r="AH122" i="7"/>
  <c r="S122" i="7"/>
  <c r="D122" i="7"/>
  <c r="EI121" i="7"/>
  <c r="DT121" i="7"/>
  <c r="DE121" i="7"/>
  <c r="CP121" i="7"/>
  <c r="CA121" i="7"/>
  <c r="BL121" i="7"/>
  <c r="AW121" i="7"/>
  <c r="AH121" i="7"/>
  <c r="S121" i="7"/>
  <c r="D121" i="7"/>
  <c r="EI120" i="7"/>
  <c r="DT120" i="7"/>
  <c r="DE120" i="7"/>
  <c r="CP120" i="7"/>
  <c r="CA120" i="7"/>
  <c r="BL120" i="7"/>
  <c r="AW120" i="7"/>
  <c r="AH120" i="7"/>
  <c r="S120" i="7"/>
  <c r="D120" i="7"/>
  <c r="EI119" i="7"/>
  <c r="DT119" i="7"/>
  <c r="DE119" i="7"/>
  <c r="CP119" i="7"/>
  <c r="CA119" i="7"/>
  <c r="BL119" i="7"/>
  <c r="AW119" i="7"/>
  <c r="AH119" i="7"/>
  <c r="S119" i="7"/>
  <c r="D119" i="7"/>
  <c r="EI118" i="7"/>
  <c r="DT118" i="7"/>
  <c r="DE118" i="7"/>
  <c r="CP118" i="7"/>
  <c r="CA118" i="7"/>
  <c r="BL118" i="7"/>
  <c r="AW118" i="7"/>
  <c r="AH118" i="7"/>
  <c r="S118" i="7"/>
  <c r="D118" i="7"/>
  <c r="EI117" i="7"/>
  <c r="DT117" i="7"/>
  <c r="DE117" i="7"/>
  <c r="CP117" i="7"/>
  <c r="CA117" i="7"/>
  <c r="BL117" i="7"/>
  <c r="AW117" i="7"/>
  <c r="AH117" i="7"/>
  <c r="S117" i="7"/>
  <c r="D117" i="7"/>
  <c r="EI116" i="7"/>
  <c r="DT116" i="7"/>
  <c r="DE116" i="7"/>
  <c r="CP116" i="7"/>
  <c r="CA116" i="7"/>
  <c r="BL116" i="7"/>
  <c r="AW116" i="7"/>
  <c r="AH116" i="7"/>
  <c r="S116" i="7"/>
  <c r="D116" i="7"/>
  <c r="EI115" i="7"/>
  <c r="DT115" i="7"/>
  <c r="DE115" i="7"/>
  <c r="CP115" i="7"/>
  <c r="CA115" i="7"/>
  <c r="BL115" i="7"/>
  <c r="AW115" i="7"/>
  <c r="AH115" i="7"/>
  <c r="S115" i="7"/>
  <c r="D115" i="7"/>
  <c r="EI114" i="7"/>
  <c r="DT114" i="7"/>
  <c r="DE114" i="7"/>
  <c r="CP114" i="7"/>
  <c r="CA114" i="7"/>
  <c r="BL114" i="7"/>
  <c r="AW114" i="7"/>
  <c r="AH114" i="7"/>
  <c r="S114" i="7"/>
  <c r="D114" i="7"/>
  <c r="EI113" i="7"/>
  <c r="DT113" i="7"/>
  <c r="DE113" i="7"/>
  <c r="CP113" i="7"/>
  <c r="CA113" i="7"/>
  <c r="BL113" i="7"/>
  <c r="AW113" i="7"/>
  <c r="AH113" i="7"/>
  <c r="S113" i="7"/>
  <c r="D113" i="7"/>
  <c r="EI112" i="7"/>
  <c r="DT112" i="7"/>
  <c r="DE112" i="7"/>
  <c r="CP112" i="7"/>
  <c r="CA112" i="7"/>
  <c r="BL112" i="7"/>
  <c r="AW112" i="7"/>
  <c r="AH112" i="7"/>
  <c r="S112" i="7"/>
  <c r="D112" i="7"/>
  <c r="EI111" i="7"/>
  <c r="DT111" i="7"/>
  <c r="DE111" i="7"/>
  <c r="CP111" i="7"/>
  <c r="CA111" i="7"/>
  <c r="BL111" i="7"/>
  <c r="AW111" i="7"/>
  <c r="AH111" i="7"/>
  <c r="S111" i="7"/>
  <c r="D111" i="7"/>
  <c r="EI110" i="7"/>
  <c r="DT110" i="7"/>
  <c r="DE110" i="7"/>
  <c r="CP110" i="7"/>
  <c r="CA110" i="7"/>
  <c r="BL110" i="7"/>
  <c r="AW110" i="7"/>
  <c r="AH110" i="7"/>
  <c r="S110" i="7"/>
  <c r="D110" i="7"/>
  <c r="EI109" i="7"/>
  <c r="DT109" i="7"/>
  <c r="DE109" i="7"/>
  <c r="CP109" i="7"/>
  <c r="CA109" i="7"/>
  <c r="BL109" i="7"/>
  <c r="AW109" i="7"/>
  <c r="AH109" i="7"/>
  <c r="S109" i="7"/>
  <c r="D109" i="7"/>
  <c r="EI108" i="7"/>
  <c r="DT108" i="7"/>
  <c r="DE108" i="7"/>
  <c r="CP108" i="7"/>
  <c r="CA108" i="7"/>
  <c r="BL108" i="7"/>
  <c r="AW108" i="7"/>
  <c r="AH108" i="7"/>
  <c r="S108" i="7"/>
  <c r="D108" i="7"/>
  <c r="EI107" i="7"/>
  <c r="DT107" i="7"/>
  <c r="DE107" i="7"/>
  <c r="CP107" i="7"/>
  <c r="CA107" i="7"/>
  <c r="BL107" i="7"/>
  <c r="AW107" i="7"/>
  <c r="AH107" i="7"/>
  <c r="S107" i="7"/>
  <c r="D107" i="7"/>
  <c r="EI106" i="7"/>
  <c r="DT106" i="7"/>
  <c r="DE106" i="7"/>
  <c r="CP106" i="7"/>
  <c r="CA106" i="7"/>
  <c r="BL106" i="7"/>
  <c r="AW106" i="7"/>
  <c r="AH106" i="7"/>
  <c r="S106" i="7"/>
  <c r="D106" i="7"/>
  <c r="EI105" i="7"/>
  <c r="DT105" i="7"/>
  <c r="DE105" i="7"/>
  <c r="CP105" i="7"/>
  <c r="CA105" i="7"/>
  <c r="BL105" i="7"/>
  <c r="AW105" i="7"/>
  <c r="AH105" i="7"/>
  <c r="S105" i="7"/>
  <c r="D105" i="7"/>
  <c r="EI104" i="7"/>
  <c r="DT104" i="7"/>
  <c r="DE104" i="7"/>
  <c r="CP104" i="7"/>
  <c r="CA104" i="7"/>
  <c r="BL104" i="7"/>
  <c r="AW104" i="7"/>
  <c r="AH104" i="7"/>
  <c r="S104" i="7"/>
  <c r="D104" i="7"/>
  <c r="EI103" i="7"/>
  <c r="DT103" i="7"/>
  <c r="DE103" i="7"/>
  <c r="CP103" i="7"/>
  <c r="CA103" i="7"/>
  <c r="BL103" i="7"/>
  <c r="AW103" i="7"/>
  <c r="AH103" i="7"/>
  <c r="S103" i="7"/>
  <c r="D103" i="7"/>
  <c r="EI102" i="7"/>
  <c r="DT102" i="7"/>
  <c r="DE102" i="7"/>
  <c r="CP102" i="7"/>
  <c r="CA102" i="7"/>
  <c r="BL102" i="7"/>
  <c r="AW102" i="7"/>
  <c r="AH102" i="7"/>
  <c r="S102" i="7"/>
  <c r="D102" i="7"/>
  <c r="EI101" i="7"/>
  <c r="DT101" i="7"/>
  <c r="DE101" i="7"/>
  <c r="CP101" i="7"/>
  <c r="CA101" i="7"/>
  <c r="BL101" i="7"/>
  <c r="AW101" i="7"/>
  <c r="AH101" i="7"/>
  <c r="S101" i="7"/>
  <c r="D101" i="7"/>
  <c r="EI100" i="7"/>
  <c r="DT100" i="7"/>
  <c r="DE100" i="7"/>
  <c r="CP100" i="7"/>
  <c r="CA100" i="7"/>
  <c r="BL100" i="7"/>
  <c r="AW100" i="7"/>
  <c r="AH100" i="7"/>
  <c r="S100" i="7"/>
  <c r="D100" i="7"/>
  <c r="EI99" i="7"/>
  <c r="DT99" i="7"/>
  <c r="DE99" i="7"/>
  <c r="CP99" i="7"/>
  <c r="CA99" i="7"/>
  <c r="BL99" i="7"/>
  <c r="AW99" i="7"/>
  <c r="AH99" i="7"/>
  <c r="S99" i="7"/>
  <c r="D99" i="7"/>
  <c r="EI98" i="7"/>
  <c r="DT98" i="7"/>
  <c r="DE98" i="7"/>
  <c r="CP98" i="7"/>
  <c r="CA98" i="7"/>
  <c r="BL98" i="7"/>
  <c r="AW98" i="7"/>
  <c r="AH98" i="7"/>
  <c r="S98" i="7"/>
  <c r="D98" i="7"/>
  <c r="EI97" i="7"/>
  <c r="DT97" i="7"/>
  <c r="DE97" i="7"/>
  <c r="CP97" i="7"/>
  <c r="CA97" i="7"/>
  <c r="BL97" i="7"/>
  <c r="AW97" i="7"/>
  <c r="AH97" i="7"/>
  <c r="S97" i="7"/>
  <c r="D97" i="7"/>
  <c r="EI96" i="7"/>
  <c r="DT96" i="7"/>
  <c r="DE96" i="7"/>
  <c r="CP96" i="7"/>
  <c r="CA96" i="7"/>
  <c r="BL96" i="7"/>
  <c r="AW96" i="7"/>
  <c r="AH96" i="7"/>
  <c r="S96" i="7"/>
  <c r="D96" i="7"/>
  <c r="EI95" i="7"/>
  <c r="DT95" i="7"/>
  <c r="DE95" i="7"/>
  <c r="CP95" i="7"/>
  <c r="CA95" i="7"/>
  <c r="BL95" i="7"/>
  <c r="AW95" i="7"/>
  <c r="AH95" i="7"/>
  <c r="S95" i="7"/>
  <c r="D95" i="7"/>
  <c r="EI94" i="7"/>
  <c r="DT94" i="7"/>
  <c r="DE94" i="7"/>
  <c r="CP94" i="7"/>
  <c r="CA94" i="7"/>
  <c r="BL94" i="7"/>
  <c r="AW94" i="7"/>
  <c r="AH94" i="7"/>
  <c r="S94" i="7"/>
  <c r="D94" i="7"/>
  <c r="EI93" i="7"/>
  <c r="DT93" i="7"/>
  <c r="DE93" i="7"/>
  <c r="CP93" i="7"/>
  <c r="CA93" i="7"/>
  <c r="BL93" i="7"/>
  <c r="AW93" i="7"/>
  <c r="AH93" i="7"/>
  <c r="S93" i="7"/>
  <c r="D93" i="7"/>
  <c r="EI92" i="7"/>
  <c r="DT92" i="7"/>
  <c r="DE92" i="7"/>
  <c r="CP92" i="7"/>
  <c r="CA92" i="7"/>
  <c r="BL92" i="7"/>
  <c r="AW92" i="7"/>
  <c r="AH92" i="7"/>
  <c r="S92" i="7"/>
  <c r="D92" i="7"/>
  <c r="EI91" i="7"/>
  <c r="DT91" i="7"/>
  <c r="DE91" i="7"/>
  <c r="CP91" i="7"/>
  <c r="CA91" i="7"/>
  <c r="BL91" i="7"/>
  <c r="AW91" i="7"/>
  <c r="AH91" i="7"/>
  <c r="S91" i="7"/>
  <c r="D91" i="7"/>
  <c r="EI90" i="7"/>
  <c r="DT90" i="7"/>
  <c r="DE90" i="7"/>
  <c r="CP90" i="7"/>
  <c r="CA90" i="7"/>
  <c r="BL90" i="7"/>
  <c r="AW90" i="7"/>
  <c r="AH90" i="7"/>
  <c r="S90" i="7"/>
  <c r="D90" i="7"/>
  <c r="EI89" i="7"/>
  <c r="DT89" i="7"/>
  <c r="DE89" i="7"/>
  <c r="CP89" i="7"/>
  <c r="CA89" i="7"/>
  <c r="BL89" i="7"/>
  <c r="AW89" i="7"/>
  <c r="AH89" i="7"/>
  <c r="S89" i="7"/>
  <c r="D89" i="7"/>
  <c r="EI88" i="7"/>
  <c r="DT88" i="7"/>
  <c r="DE88" i="7"/>
  <c r="CP88" i="7"/>
  <c r="CA88" i="7"/>
  <c r="BL88" i="7"/>
  <c r="AW88" i="7"/>
  <c r="AH88" i="7"/>
  <c r="S88" i="7"/>
  <c r="D88" i="7"/>
  <c r="EI87" i="7"/>
  <c r="DT87" i="7"/>
  <c r="DE87" i="7"/>
  <c r="CP87" i="7"/>
  <c r="CA87" i="7"/>
  <c r="BL87" i="7"/>
  <c r="AW87" i="7"/>
  <c r="AH87" i="7"/>
  <c r="S87" i="7"/>
  <c r="D87" i="7"/>
  <c r="EI86" i="7"/>
  <c r="DT86" i="7"/>
  <c r="DE86" i="7"/>
  <c r="CP86" i="7"/>
  <c r="CA86" i="7"/>
  <c r="BL86" i="7"/>
  <c r="AW86" i="7"/>
  <c r="AH86" i="7"/>
  <c r="S86" i="7"/>
  <c r="D86" i="7"/>
  <c r="EI85" i="7"/>
  <c r="DT85" i="7"/>
  <c r="DE85" i="7"/>
  <c r="CP85" i="7"/>
  <c r="CA85" i="7"/>
  <c r="BL85" i="7"/>
  <c r="AW85" i="7"/>
  <c r="AH85" i="7"/>
  <c r="S85" i="7"/>
  <c r="D85" i="7"/>
  <c r="EI84" i="7"/>
  <c r="DT84" i="7"/>
  <c r="DE84" i="7"/>
  <c r="CP84" i="7"/>
  <c r="CA84" i="7"/>
  <c r="BL84" i="7"/>
  <c r="AW84" i="7"/>
  <c r="AH84" i="7"/>
  <c r="S84" i="7"/>
  <c r="D84" i="7"/>
  <c r="EI83" i="7"/>
  <c r="DT83" i="7"/>
  <c r="DE83" i="7"/>
  <c r="CP83" i="7"/>
  <c r="CA83" i="7"/>
  <c r="BL83" i="7"/>
  <c r="AW83" i="7"/>
  <c r="AH83" i="7"/>
  <c r="S83" i="7"/>
  <c r="D83" i="7"/>
  <c r="EI82" i="7"/>
  <c r="DT82" i="7"/>
  <c r="DE82" i="7"/>
  <c r="CP82" i="7"/>
  <c r="CA82" i="7"/>
  <c r="BL82" i="7"/>
  <c r="AW82" i="7"/>
  <c r="AH82" i="7"/>
  <c r="S82" i="7"/>
  <c r="D82" i="7"/>
  <c r="EI81" i="7"/>
  <c r="DT81" i="7"/>
  <c r="DE81" i="7"/>
  <c r="CP81" i="7"/>
  <c r="CA81" i="7"/>
  <c r="BL81" i="7"/>
  <c r="AW81" i="7"/>
  <c r="AH81" i="7"/>
  <c r="S81" i="7"/>
  <c r="D81" i="7"/>
  <c r="EI80" i="7"/>
  <c r="DT80" i="7"/>
  <c r="DE80" i="7"/>
  <c r="CP80" i="7"/>
  <c r="CA80" i="7"/>
  <c r="BL80" i="7"/>
  <c r="AW80" i="7"/>
  <c r="AH80" i="7"/>
  <c r="S80" i="7"/>
  <c r="D80" i="7"/>
  <c r="EI79" i="7"/>
  <c r="DT79" i="7"/>
  <c r="DE79" i="7"/>
  <c r="CP79" i="7"/>
  <c r="CA79" i="7"/>
  <c r="BL79" i="7"/>
  <c r="AW79" i="7"/>
  <c r="AH79" i="7"/>
  <c r="S79" i="7"/>
  <c r="D79" i="7"/>
  <c r="EI78" i="7"/>
  <c r="DT78" i="7"/>
  <c r="DE78" i="7"/>
  <c r="CP78" i="7"/>
  <c r="CA78" i="7"/>
  <c r="BL78" i="7"/>
  <c r="AW78" i="7"/>
  <c r="AH78" i="7"/>
  <c r="S78" i="7"/>
  <c r="D78" i="7"/>
  <c r="EI77" i="7"/>
  <c r="DT77" i="7"/>
  <c r="DE77" i="7"/>
  <c r="CP77" i="7"/>
  <c r="CA77" i="7"/>
  <c r="BL77" i="7"/>
  <c r="AW77" i="7"/>
  <c r="AH77" i="7"/>
  <c r="S77" i="7"/>
  <c r="D77" i="7"/>
  <c r="EI76" i="7"/>
  <c r="DT76" i="7"/>
  <c r="DE76" i="7"/>
  <c r="CP76" i="7"/>
  <c r="CA76" i="7"/>
  <c r="BL76" i="7"/>
  <c r="AW76" i="7"/>
  <c r="AH76" i="7"/>
  <c r="S76" i="7"/>
  <c r="D76" i="7"/>
  <c r="EI75" i="7"/>
  <c r="DT75" i="7"/>
  <c r="DE75" i="7"/>
  <c r="CP75" i="7"/>
  <c r="CA75" i="7"/>
  <c r="BL75" i="7"/>
  <c r="AW75" i="7"/>
  <c r="AH75" i="7"/>
  <c r="S75" i="7"/>
  <c r="D75" i="7"/>
  <c r="EI74" i="7"/>
  <c r="DT74" i="7"/>
  <c r="DE74" i="7"/>
  <c r="CP74" i="7"/>
  <c r="CA74" i="7"/>
  <c r="BL74" i="7"/>
  <c r="AW74" i="7"/>
  <c r="AH74" i="7"/>
  <c r="S74" i="7"/>
  <c r="D74" i="7"/>
  <c r="EI73" i="7"/>
  <c r="DT73" i="7"/>
  <c r="DE73" i="7"/>
  <c r="CP73" i="7"/>
  <c r="CA73" i="7"/>
  <c r="BL73" i="7"/>
  <c r="AW73" i="7"/>
  <c r="AH73" i="7"/>
  <c r="S73" i="7"/>
  <c r="D73" i="7"/>
  <c r="EI72" i="7"/>
  <c r="DT72" i="7"/>
  <c r="DE72" i="7"/>
  <c r="CP72" i="7"/>
  <c r="CA72" i="7"/>
  <c r="BL72" i="7"/>
  <c r="AW72" i="7"/>
  <c r="AH72" i="7"/>
  <c r="S72" i="7"/>
  <c r="D72" i="7"/>
  <c r="EI71" i="7"/>
  <c r="DT71" i="7"/>
  <c r="DE71" i="7"/>
  <c r="CP71" i="7"/>
  <c r="CA71" i="7"/>
  <c r="BL71" i="7"/>
  <c r="AW71" i="7"/>
  <c r="AH71" i="7"/>
  <c r="S71" i="7"/>
  <c r="D71" i="7"/>
  <c r="EI70" i="7"/>
  <c r="DT70" i="7"/>
  <c r="DE70" i="7"/>
  <c r="CP70" i="7"/>
  <c r="CA70" i="7"/>
  <c r="BL70" i="7"/>
  <c r="AW70" i="7"/>
  <c r="AH70" i="7"/>
  <c r="S70" i="7"/>
  <c r="D70" i="7"/>
  <c r="EI69" i="7"/>
  <c r="DT69" i="7"/>
  <c r="DE69" i="7"/>
  <c r="CP69" i="7"/>
  <c r="CA69" i="7"/>
  <c r="BL69" i="7"/>
  <c r="AW69" i="7"/>
  <c r="AH69" i="7"/>
  <c r="S69" i="7"/>
  <c r="D69" i="7"/>
  <c r="EI68" i="7"/>
  <c r="DT68" i="7"/>
  <c r="DE68" i="7"/>
  <c r="CP68" i="7"/>
  <c r="CA68" i="7"/>
  <c r="BL68" i="7"/>
  <c r="AW68" i="7"/>
  <c r="AH68" i="7"/>
  <c r="S68" i="7"/>
  <c r="D68" i="7"/>
  <c r="EI67" i="7"/>
  <c r="DT67" i="7"/>
  <c r="DE67" i="7"/>
  <c r="CP67" i="7"/>
  <c r="CA67" i="7"/>
  <c r="BL67" i="7"/>
  <c r="AW67" i="7"/>
  <c r="AH67" i="7"/>
  <c r="S67" i="7"/>
  <c r="D67" i="7"/>
  <c r="EI66" i="7"/>
  <c r="DT66" i="7"/>
  <c r="DE66" i="7"/>
  <c r="CP66" i="7"/>
  <c r="CA66" i="7"/>
  <c r="BL66" i="7"/>
  <c r="AW66" i="7"/>
  <c r="AH66" i="7"/>
  <c r="S66" i="7"/>
  <c r="D66" i="7"/>
  <c r="EI65" i="7"/>
  <c r="DT65" i="7"/>
  <c r="DE65" i="7"/>
  <c r="CP65" i="7"/>
  <c r="CA65" i="7"/>
  <c r="BL65" i="7"/>
  <c r="AW65" i="7"/>
  <c r="AH65" i="7"/>
  <c r="S65" i="7"/>
  <c r="D65" i="7"/>
  <c r="EI64" i="7"/>
  <c r="DT64" i="7"/>
  <c r="DE64" i="7"/>
  <c r="CP64" i="7"/>
  <c r="CA64" i="7"/>
  <c r="BL64" i="7"/>
  <c r="AW64" i="7"/>
  <c r="AH64" i="7"/>
  <c r="S64" i="7"/>
  <c r="D64" i="7"/>
  <c r="EI63" i="7"/>
  <c r="DT63" i="7"/>
  <c r="DE63" i="7"/>
  <c r="CP63" i="7"/>
  <c r="CA63" i="7"/>
  <c r="BL63" i="7"/>
  <c r="AW63" i="7"/>
  <c r="AH63" i="7"/>
  <c r="S63" i="7"/>
  <c r="D63" i="7"/>
  <c r="EI62" i="7"/>
  <c r="DT62" i="7"/>
  <c r="DE62" i="7"/>
  <c r="CP62" i="7"/>
  <c r="CA62" i="7"/>
  <c r="BL62" i="7"/>
  <c r="AW62" i="7"/>
  <c r="AH62" i="7"/>
  <c r="S62" i="7"/>
  <c r="D62" i="7"/>
  <c r="EI61" i="7"/>
  <c r="DT61" i="7"/>
  <c r="DE61" i="7"/>
  <c r="CP61" i="7"/>
  <c r="CA61" i="7"/>
  <c r="BL61" i="7"/>
  <c r="AW61" i="7"/>
  <c r="AH61" i="7"/>
  <c r="S61" i="7"/>
  <c r="D61" i="7"/>
  <c r="EI60" i="7"/>
  <c r="DT60" i="7"/>
  <c r="DE60" i="7"/>
  <c r="CP60" i="7"/>
  <c r="CA60" i="7"/>
  <c r="BL60" i="7"/>
  <c r="AW60" i="7"/>
  <c r="AH60" i="7"/>
  <c r="S60" i="7"/>
  <c r="D60" i="7"/>
  <c r="EI59" i="7"/>
  <c r="DT59" i="7"/>
  <c r="DE59" i="7"/>
  <c r="CP59" i="7"/>
  <c r="CA59" i="7"/>
  <c r="BL59" i="7"/>
  <c r="AW59" i="7"/>
  <c r="AH59" i="7"/>
  <c r="S59" i="7"/>
  <c r="D59" i="7"/>
  <c r="EI58" i="7"/>
  <c r="DT58" i="7"/>
  <c r="DE58" i="7"/>
  <c r="CP58" i="7"/>
  <c r="CA58" i="7"/>
  <c r="BL58" i="7"/>
  <c r="AW58" i="7"/>
  <c r="AH58" i="7"/>
  <c r="S58" i="7"/>
  <c r="D58" i="7"/>
  <c r="EI57" i="7"/>
  <c r="DT57" i="7"/>
  <c r="DE57" i="7"/>
  <c r="CP57" i="7"/>
  <c r="CA57" i="7"/>
  <c r="BL57" i="7"/>
  <c r="AW57" i="7"/>
  <c r="AH57" i="7"/>
  <c r="S57" i="7"/>
  <c r="D57" i="7"/>
  <c r="EI56" i="7"/>
  <c r="DT56" i="7"/>
  <c r="DE56" i="7"/>
  <c r="CP56" i="7"/>
  <c r="CA56" i="7"/>
  <c r="BL56" i="7"/>
  <c r="AW56" i="7"/>
  <c r="AH56" i="7"/>
  <c r="S56" i="7"/>
  <c r="D56" i="7"/>
  <c r="EI55" i="7"/>
  <c r="DT55" i="7"/>
  <c r="DE55" i="7"/>
  <c r="CP55" i="7"/>
  <c r="CA55" i="7"/>
  <c r="BL55" i="7"/>
  <c r="AW55" i="7"/>
  <c r="AH55" i="7"/>
  <c r="S55" i="7"/>
  <c r="D55" i="7"/>
  <c r="EI54" i="7"/>
  <c r="DT54" i="7"/>
  <c r="DE54" i="7"/>
  <c r="CP54" i="7"/>
  <c r="CA54" i="7"/>
  <c r="BL54" i="7"/>
  <c r="AW54" i="7"/>
  <c r="AH54" i="7"/>
  <c r="S54" i="7"/>
  <c r="D54" i="7"/>
  <c r="EI53" i="7"/>
  <c r="DT53" i="7"/>
  <c r="DE53" i="7"/>
  <c r="CP53" i="7"/>
  <c r="CA53" i="7"/>
  <c r="BL53" i="7"/>
  <c r="AW53" i="7"/>
  <c r="AH53" i="7"/>
  <c r="S53" i="7"/>
  <c r="D53" i="7"/>
  <c r="EI52" i="7"/>
  <c r="DT52" i="7"/>
  <c r="DE52" i="7"/>
  <c r="CP52" i="7"/>
  <c r="CA52" i="7"/>
  <c r="BL52" i="7"/>
  <c r="AW52" i="7"/>
  <c r="AH52" i="7"/>
  <c r="S52" i="7"/>
  <c r="D52" i="7"/>
  <c r="EI51" i="7"/>
  <c r="DT51" i="7"/>
  <c r="DE51" i="7"/>
  <c r="CP51" i="7"/>
  <c r="CA51" i="7"/>
  <c r="BL51" i="7"/>
  <c r="AW51" i="7"/>
  <c r="AH51" i="7"/>
  <c r="S51" i="7"/>
  <c r="D51" i="7"/>
  <c r="EI50" i="7"/>
  <c r="DT50" i="7"/>
  <c r="DE50" i="7"/>
  <c r="CP50" i="7"/>
  <c r="CA50" i="7"/>
  <c r="BL50" i="7"/>
  <c r="AW50" i="7"/>
  <c r="AH50" i="7"/>
  <c r="S50" i="7"/>
  <c r="D50" i="7"/>
  <c r="EI49" i="7"/>
  <c r="DT49" i="7"/>
  <c r="DE49" i="7"/>
  <c r="CP49" i="7"/>
  <c r="CA49" i="7"/>
  <c r="BL49" i="7"/>
  <c r="AW49" i="7"/>
  <c r="AH49" i="7"/>
  <c r="S49" i="7"/>
  <c r="D49" i="7"/>
  <c r="EI48" i="7"/>
  <c r="DT48" i="7"/>
  <c r="DE48" i="7"/>
  <c r="CP48" i="7"/>
  <c r="CA48" i="7"/>
  <c r="BL48" i="7"/>
  <c r="AW48" i="7"/>
  <c r="AH48" i="7"/>
  <c r="S48" i="7"/>
  <c r="D48" i="7"/>
  <c r="EI47" i="7"/>
  <c r="DT47" i="7"/>
  <c r="DE47" i="7"/>
  <c r="CP47" i="7"/>
  <c r="CA47" i="7"/>
  <c r="BL47" i="7"/>
  <c r="AW47" i="7"/>
  <c r="AH47" i="7"/>
  <c r="S47" i="7"/>
  <c r="D47" i="7"/>
  <c r="EI46" i="7"/>
  <c r="DT46" i="7"/>
  <c r="DE46" i="7"/>
  <c r="CP46" i="7"/>
  <c r="CA46" i="7"/>
  <c r="BL46" i="7"/>
  <c r="AW46" i="7"/>
  <c r="AH46" i="7"/>
  <c r="S46" i="7"/>
  <c r="D46" i="7"/>
  <c r="EI45" i="7"/>
  <c r="DT45" i="7"/>
  <c r="DE45" i="7"/>
  <c r="CP45" i="7"/>
  <c r="CA45" i="7"/>
  <c r="BL45" i="7"/>
  <c r="AW45" i="7"/>
  <c r="AH45" i="7"/>
  <c r="S45" i="7"/>
  <c r="D45" i="7"/>
  <c r="EI44" i="7"/>
  <c r="DT44" i="7"/>
  <c r="DE44" i="7"/>
  <c r="CP44" i="7"/>
  <c r="CA44" i="7"/>
  <c r="BL44" i="7"/>
  <c r="AW44" i="7"/>
  <c r="AH44" i="7"/>
  <c r="S44" i="7"/>
  <c r="D44" i="7"/>
  <c r="EI43" i="7"/>
  <c r="DT43" i="7"/>
  <c r="DE43" i="7"/>
  <c r="CP43" i="7"/>
  <c r="CA43" i="7"/>
  <c r="BL43" i="7"/>
  <c r="AW43" i="7"/>
  <c r="AH43" i="7"/>
  <c r="S43" i="7"/>
  <c r="D43" i="7"/>
  <c r="EI42" i="7"/>
  <c r="DT42" i="7"/>
  <c r="DE42" i="7"/>
  <c r="CP42" i="7"/>
  <c r="CA42" i="7"/>
  <c r="BL42" i="7"/>
  <c r="AW42" i="7"/>
  <c r="AH42" i="7"/>
  <c r="S42" i="7"/>
  <c r="D42" i="7"/>
  <c r="EI41" i="7"/>
  <c r="DT41" i="7"/>
  <c r="DE41" i="7"/>
  <c r="CP41" i="7"/>
  <c r="CA41" i="7"/>
  <c r="BL41" i="7"/>
  <c r="AW41" i="7"/>
  <c r="AH41" i="7"/>
  <c r="S41" i="7"/>
  <c r="D41" i="7"/>
  <c r="EI40" i="7"/>
  <c r="DT40" i="7"/>
  <c r="DE40" i="7"/>
  <c r="CP40" i="7"/>
  <c r="CA40" i="7"/>
  <c r="BL40" i="7"/>
  <c r="AW40" i="7"/>
  <c r="AH40" i="7"/>
  <c r="S40" i="7"/>
  <c r="D40" i="7"/>
  <c r="EI39" i="7"/>
  <c r="DT39" i="7"/>
  <c r="DE39" i="7"/>
  <c r="CP39" i="7"/>
  <c r="CA39" i="7"/>
  <c r="BL39" i="7"/>
  <c r="AW39" i="7"/>
  <c r="AH39" i="7"/>
  <c r="S39" i="7"/>
  <c r="D39" i="7"/>
  <c r="EI38" i="7"/>
  <c r="DT38" i="7"/>
  <c r="DE38" i="7"/>
  <c r="CP38" i="7"/>
  <c r="CA38" i="7"/>
  <c r="BL38" i="7"/>
  <c r="AW38" i="7"/>
  <c r="AH38" i="7"/>
  <c r="S38" i="7"/>
  <c r="D38" i="7"/>
  <c r="EI37" i="7"/>
  <c r="DT37" i="7"/>
  <c r="DE37" i="7"/>
  <c r="CP37" i="7"/>
  <c r="CA37" i="7"/>
  <c r="BL37" i="7"/>
  <c r="AW37" i="7"/>
  <c r="AH37" i="7"/>
  <c r="S37" i="7"/>
  <c r="D37" i="7"/>
  <c r="EI36" i="7"/>
  <c r="DT36" i="7"/>
  <c r="DE36" i="7"/>
  <c r="CP36" i="7"/>
  <c r="CA36" i="7"/>
  <c r="BL36" i="7"/>
  <c r="AW36" i="7"/>
  <c r="AH36" i="7"/>
  <c r="S36" i="7"/>
  <c r="D36" i="7"/>
  <c r="EI35" i="7"/>
  <c r="DT35" i="7"/>
  <c r="DE35" i="7"/>
  <c r="CP35" i="7"/>
  <c r="CA35" i="7"/>
  <c r="BL35" i="7"/>
  <c r="AW35" i="7"/>
  <c r="AH35" i="7"/>
  <c r="S35" i="7"/>
  <c r="D35" i="7"/>
  <c r="EI34" i="7"/>
  <c r="DT34" i="7"/>
  <c r="DE34" i="7"/>
  <c r="CP34" i="7"/>
  <c r="CA34" i="7"/>
  <c r="BL34" i="7"/>
  <c r="AW34" i="7"/>
  <c r="AH34" i="7"/>
  <c r="S34" i="7"/>
  <c r="D34" i="7"/>
  <c r="EI33" i="7"/>
  <c r="DT33" i="7"/>
  <c r="DE33" i="7"/>
  <c r="CP33" i="7"/>
  <c r="CA33" i="7"/>
  <c r="BL33" i="7"/>
  <c r="AW33" i="7"/>
  <c r="AH33" i="7"/>
  <c r="S33" i="7"/>
  <c r="D33" i="7"/>
  <c r="EI32" i="7"/>
  <c r="DT32" i="7"/>
  <c r="DE32" i="7"/>
  <c r="CP32" i="7"/>
  <c r="CA32" i="7"/>
  <c r="BL32" i="7"/>
  <c r="AW32" i="7"/>
  <c r="AH32" i="7"/>
  <c r="S32" i="7"/>
  <c r="D32" i="7"/>
  <c r="EI31" i="7"/>
  <c r="DT31" i="7"/>
  <c r="DW31" i="7" s="1"/>
  <c r="DY31" i="7" s="1"/>
  <c r="DZ31" i="7" s="1"/>
  <c r="DE31" i="7"/>
  <c r="CP31" i="7"/>
  <c r="CA31" i="7"/>
  <c r="BL31" i="7"/>
  <c r="AW31" i="7"/>
  <c r="AH31" i="7"/>
  <c r="S31" i="7"/>
  <c r="D31" i="7"/>
  <c r="EI30" i="7"/>
  <c r="DT30" i="7"/>
  <c r="DE30" i="7"/>
  <c r="CP30" i="7"/>
  <c r="CA30" i="7"/>
  <c r="BL30" i="7"/>
  <c r="AW30" i="7"/>
  <c r="AH30" i="7"/>
  <c r="AK30" i="7" s="1"/>
  <c r="AM30" i="7" s="1"/>
  <c r="AN30" i="7" s="1"/>
  <c r="S30" i="7"/>
  <c r="D30" i="7"/>
  <c r="EI29" i="7"/>
  <c r="DT29" i="7"/>
  <c r="DE29" i="7"/>
  <c r="CP29" i="7"/>
  <c r="CA29" i="7"/>
  <c r="BL29" i="7"/>
  <c r="AW29" i="7"/>
  <c r="AH29" i="7"/>
  <c r="S29" i="7"/>
  <c r="D29" i="7"/>
  <c r="EI28" i="7"/>
  <c r="DT28" i="7"/>
  <c r="DE28" i="7"/>
  <c r="CP28" i="7"/>
  <c r="CA28" i="7"/>
  <c r="BL28" i="7"/>
  <c r="AW28" i="7"/>
  <c r="AH28" i="7"/>
  <c r="S28" i="7"/>
  <c r="D28" i="7"/>
  <c r="EI27" i="7"/>
  <c r="DT27" i="7"/>
  <c r="DE27" i="7"/>
  <c r="CP27" i="7"/>
  <c r="CA27" i="7"/>
  <c r="BL27" i="7"/>
  <c r="AW27" i="7"/>
  <c r="AH27" i="7"/>
  <c r="S27" i="7"/>
  <c r="D27" i="7"/>
  <c r="EI26" i="7"/>
  <c r="DT26" i="7"/>
  <c r="DE26" i="7"/>
  <c r="CP26" i="7"/>
  <c r="CA26" i="7"/>
  <c r="BL26" i="7"/>
  <c r="AW26" i="7"/>
  <c r="AH26" i="7"/>
  <c r="S26" i="7"/>
  <c r="D26" i="7"/>
  <c r="EI25" i="7"/>
  <c r="DT25" i="7"/>
  <c r="DE25" i="7"/>
  <c r="CP25" i="7"/>
  <c r="CA25" i="7"/>
  <c r="BL25" i="7"/>
  <c r="AW25" i="7"/>
  <c r="AH25" i="7"/>
  <c r="S25" i="7"/>
  <c r="D25" i="7"/>
  <c r="EI24" i="7"/>
  <c r="DT24" i="7"/>
  <c r="DE24" i="7"/>
  <c r="CP24" i="7"/>
  <c r="CA24" i="7"/>
  <c r="BL24" i="7"/>
  <c r="AW24" i="7"/>
  <c r="AZ24" i="7" s="1"/>
  <c r="BB24" i="7" s="1"/>
  <c r="BC24" i="7" s="1"/>
  <c r="AH24" i="7"/>
  <c r="AL24" i="7" s="1"/>
  <c r="S24" i="7"/>
  <c r="D24" i="7"/>
  <c r="EI23" i="7"/>
  <c r="DT23" i="7"/>
  <c r="DE23" i="7"/>
  <c r="CP23" i="7"/>
  <c r="CA23" i="7"/>
  <c r="CD23" i="7" s="1"/>
  <c r="CF23" i="7" s="1"/>
  <c r="CG23" i="7" s="1"/>
  <c r="BL23" i="7"/>
  <c r="BP23" i="7" s="1"/>
  <c r="AW23" i="7"/>
  <c r="AH23" i="7"/>
  <c r="S23" i="7"/>
  <c r="D23" i="7"/>
  <c r="EI22" i="7"/>
  <c r="DT22" i="7"/>
  <c r="DE22" i="7"/>
  <c r="CP22" i="7"/>
  <c r="CT22" i="7" s="1"/>
  <c r="CA22" i="7"/>
  <c r="BL22" i="7"/>
  <c r="AW22" i="7"/>
  <c r="AH22" i="7"/>
  <c r="S22" i="7"/>
  <c r="D22" i="7"/>
  <c r="EI21" i="7"/>
  <c r="EL21" i="7" s="1"/>
  <c r="EN21" i="7" s="1"/>
  <c r="EO21" i="7" s="1"/>
  <c r="DT21" i="7"/>
  <c r="DE21" i="7"/>
  <c r="CP21" i="7"/>
  <c r="CA21" i="7"/>
  <c r="CD21" i="7" s="1"/>
  <c r="CF21" i="7" s="1"/>
  <c r="CG21" i="7" s="1"/>
  <c r="BL21" i="7"/>
  <c r="AW21" i="7"/>
  <c r="AH21" i="7"/>
  <c r="S21" i="7"/>
  <c r="V21" i="7" s="1"/>
  <c r="X21" i="7" s="1"/>
  <c r="Y21" i="7" s="1"/>
  <c r="D21" i="7"/>
  <c r="EI20" i="7"/>
  <c r="DT20" i="7"/>
  <c r="DE20" i="7"/>
  <c r="CP20" i="7"/>
  <c r="CA20" i="7"/>
  <c r="BL20" i="7"/>
  <c r="AW20" i="7"/>
  <c r="AH20" i="7"/>
  <c r="S20" i="7"/>
  <c r="D20" i="7"/>
  <c r="EI19" i="7"/>
  <c r="DT19" i="7"/>
  <c r="DE19" i="7"/>
  <c r="CP19" i="7"/>
  <c r="CA19" i="7"/>
  <c r="BL19" i="7"/>
  <c r="AW19" i="7"/>
  <c r="AH19" i="7"/>
  <c r="S19" i="7"/>
  <c r="D19" i="7"/>
  <c r="EI18" i="7"/>
  <c r="DT18" i="7"/>
  <c r="DE18" i="7"/>
  <c r="CP18" i="7"/>
  <c r="CA18" i="7"/>
  <c r="BL18" i="7"/>
  <c r="AW18" i="7"/>
  <c r="AH18" i="7"/>
  <c r="S18" i="7"/>
  <c r="D18" i="7"/>
  <c r="EI17" i="7"/>
  <c r="DT17" i="7"/>
  <c r="DE17" i="7"/>
  <c r="CP17" i="7"/>
  <c r="CA17" i="7"/>
  <c r="BL17" i="7"/>
  <c r="AW17" i="7"/>
  <c r="AH17" i="7"/>
  <c r="S17" i="7"/>
  <c r="D17" i="7"/>
  <c r="EI16" i="7"/>
  <c r="DT16" i="7"/>
  <c r="DE16" i="7"/>
  <c r="CP16" i="7"/>
  <c r="CA16" i="7"/>
  <c r="BL16" i="7"/>
  <c r="AW16" i="7"/>
  <c r="AH16" i="7"/>
  <c r="S16" i="7"/>
  <c r="D16" i="7"/>
  <c r="EI15" i="7"/>
  <c r="DT15" i="7"/>
  <c r="DE15" i="7"/>
  <c r="CP15" i="7"/>
  <c r="CA15" i="7"/>
  <c r="BL15" i="7"/>
  <c r="AW15" i="7"/>
  <c r="AH15" i="7"/>
  <c r="S15" i="7"/>
  <c r="D15" i="7"/>
  <c r="EI14" i="7"/>
  <c r="DT14" i="7"/>
  <c r="DE14" i="7"/>
  <c r="CP14" i="7"/>
  <c r="CA14" i="7"/>
  <c r="BL14" i="7"/>
  <c r="AW14" i="7"/>
  <c r="AH14" i="7"/>
  <c r="S14" i="7"/>
  <c r="D14" i="7"/>
  <c r="EI13" i="7"/>
  <c r="DT13" i="7"/>
  <c r="DE13" i="7"/>
  <c r="CP13" i="7"/>
  <c r="CA13" i="7"/>
  <c r="BL13" i="7"/>
  <c r="AW13" i="7"/>
  <c r="AH13" i="7"/>
  <c r="S13" i="7"/>
  <c r="D13" i="7"/>
  <c r="EI12" i="7"/>
  <c r="DT12" i="7"/>
  <c r="DE12" i="7"/>
  <c r="CP12" i="7"/>
  <c r="CA12" i="7"/>
  <c r="BL12" i="7"/>
  <c r="AZ12" i="7"/>
  <c r="BB12" i="7" s="1"/>
  <c r="BC12" i="7" s="1"/>
  <c r="AW12" i="7"/>
  <c r="AH12" i="7"/>
  <c r="S12" i="7"/>
  <c r="D12" i="7"/>
  <c r="EI11" i="7"/>
  <c r="EL11" i="7" s="1"/>
  <c r="EN11" i="7" s="1"/>
  <c r="EO11" i="7" s="1"/>
  <c r="DX11" i="7"/>
  <c r="DT11" i="7"/>
  <c r="DE11" i="7"/>
  <c r="CP11" i="7"/>
  <c r="CA11" i="7"/>
  <c r="BL11" i="7"/>
  <c r="AW11" i="7"/>
  <c r="AH11" i="7"/>
  <c r="V11" i="7"/>
  <c r="X11" i="7" s="1"/>
  <c r="Y11" i="7" s="1"/>
  <c r="S11" i="7"/>
  <c r="D11" i="7"/>
  <c r="EI10" i="7"/>
  <c r="DT10" i="7"/>
  <c r="DE10" i="7"/>
  <c r="CP10" i="7"/>
  <c r="CA10" i="7"/>
  <c r="BL10" i="7"/>
  <c r="AW10" i="7"/>
  <c r="AH10" i="7"/>
  <c r="S10" i="7"/>
  <c r="D10" i="7"/>
  <c r="EI9" i="7"/>
  <c r="DT9" i="7"/>
  <c r="DE9" i="7"/>
  <c r="CP9" i="7"/>
  <c r="CA9" i="7"/>
  <c r="BL9" i="7"/>
  <c r="AW9" i="7"/>
  <c r="AH9" i="7"/>
  <c r="S9" i="7"/>
  <c r="D9" i="7"/>
  <c r="EI8" i="7"/>
  <c r="DT8" i="7"/>
  <c r="DE8" i="7"/>
  <c r="CP8" i="7"/>
  <c r="CA8" i="7"/>
  <c r="BL8" i="7"/>
  <c r="BP8" i="7" s="1"/>
  <c r="AW8" i="7"/>
  <c r="AH8" i="7"/>
  <c r="S8" i="7"/>
  <c r="D8" i="7"/>
  <c r="EI7" i="7"/>
  <c r="DT7" i="7"/>
  <c r="DE7" i="7"/>
  <c r="CP7" i="7"/>
  <c r="CA7" i="7"/>
  <c r="BL7" i="7"/>
  <c r="AW7" i="7"/>
  <c r="AH7" i="7"/>
  <c r="S7" i="7"/>
  <c r="V7" i="7" s="1"/>
  <c r="X7" i="7" s="1"/>
  <c r="Y7" i="7" s="1"/>
  <c r="D7" i="7"/>
  <c r="EI6" i="7"/>
  <c r="EM6" i="7"/>
  <c r="DT6" i="7"/>
  <c r="DW6" i="7"/>
  <c r="DY6" i="7" s="1"/>
  <c r="DZ6" i="7" s="1"/>
  <c r="DE6" i="7"/>
  <c r="DH29" i="7"/>
  <c r="DJ29" i="7" s="1"/>
  <c r="DK29" i="7" s="1"/>
  <c r="CP6" i="7"/>
  <c r="CT30" i="7"/>
  <c r="CA6" i="7"/>
  <c r="BL6" i="7"/>
  <c r="BO6" i="7" s="1"/>
  <c r="BQ6" i="7" s="1"/>
  <c r="BR6" i="7" s="1"/>
  <c r="BP9" i="7"/>
  <c r="AW6" i="7"/>
  <c r="AH6" i="7"/>
  <c r="AL32" i="7"/>
  <c r="S6" i="7"/>
  <c r="V6" i="7" s="1"/>
  <c r="X6" i="7" s="1"/>
  <c r="Y6" i="7" s="1"/>
  <c r="D6" i="7"/>
  <c r="EI5" i="7"/>
  <c r="DT5" i="7"/>
  <c r="DX5" i="7" s="1"/>
  <c r="DE5" i="7"/>
  <c r="CP5" i="7"/>
  <c r="CT5" i="7" s="1"/>
  <c r="CA5" i="7"/>
  <c r="CE5" i="7" s="1"/>
  <c r="BL5" i="7"/>
  <c r="BO5" i="7" s="1"/>
  <c r="BQ5" i="7" s="1"/>
  <c r="BR5" i="7" s="1"/>
  <c r="AW5" i="7"/>
  <c r="AH5" i="7"/>
  <c r="S5" i="7"/>
  <c r="D5" i="7"/>
  <c r="EM4" i="7"/>
  <c r="EL4" i="7"/>
  <c r="EN4" i="7" s="1"/>
  <c r="EO4" i="7" s="1"/>
  <c r="EQ4" i="7" s="1"/>
  <c r="DX4" i="7"/>
  <c r="DW4" i="7"/>
  <c r="DY4" i="7" s="1"/>
  <c r="DZ4" i="7" s="1"/>
  <c r="EB4" i="7" s="1"/>
  <c r="CS4" i="7"/>
  <c r="CU4" i="7" s="1"/>
  <c r="CV4" i="7" s="1"/>
  <c r="CX4" i="7" s="1"/>
  <c r="CY4" i="7" s="1"/>
  <c r="CE4" i="7"/>
  <c r="CD4" i="7"/>
  <c r="CF4" i="7" s="1"/>
  <c r="CG4" i="7" s="1"/>
  <c r="CI4" i="7" s="1"/>
  <c r="BP4" i="7"/>
  <c r="BO4" i="7"/>
  <c r="BQ4" i="7" s="1"/>
  <c r="BR4" i="7" s="1"/>
  <c r="BT4" i="7" s="1"/>
  <c r="BA4" i="7"/>
  <c r="AZ4" i="7"/>
  <c r="BB4" i="7" s="1"/>
  <c r="BC4" i="7" s="1"/>
  <c r="BE4" i="7" s="1"/>
  <c r="AK4" i="7"/>
  <c r="AM4" i="7" s="1"/>
  <c r="AN4" i="7" s="1"/>
  <c r="AP4" i="7" s="1"/>
  <c r="W4" i="7"/>
  <c r="V4" i="7"/>
  <c r="X4" i="7" s="1"/>
  <c r="Y4" i="7" s="1"/>
  <c r="AA4" i="7" s="1"/>
  <c r="AK26" i="5"/>
  <c r="AK24" i="5"/>
  <c r="AK21" i="5"/>
  <c r="AH21" i="5"/>
  <c r="AE21" i="5"/>
  <c r="AB21" i="5"/>
  <c r="Y21" i="5"/>
  <c r="V21" i="5"/>
  <c r="S21" i="5"/>
  <c r="P21" i="5"/>
  <c r="M21" i="5"/>
  <c r="J21" i="5"/>
  <c r="AK4" i="5"/>
  <c r="AH4" i="5"/>
  <c r="AE4" i="5"/>
  <c r="AB4" i="5"/>
  <c r="Y4" i="5"/>
  <c r="V4" i="5"/>
  <c r="S4" i="5"/>
  <c r="P4" i="5"/>
  <c r="M4" i="5"/>
  <c r="J4" i="5"/>
  <c r="G4" i="5"/>
  <c r="B5" i="3"/>
  <c r="AZ28" i="7" l="1"/>
  <c r="BB28" i="7" s="1"/>
  <c r="BC28" i="7" s="1"/>
  <c r="DH22" i="7"/>
  <c r="DJ22" i="7" s="1"/>
  <c r="DK22" i="7" s="1"/>
  <c r="EL6" i="7"/>
  <c r="EN6" i="7" s="1"/>
  <c r="EO6" i="7" s="1"/>
  <c r="CD9" i="7"/>
  <c r="CF9" i="7" s="1"/>
  <c r="CG9" i="7" s="1"/>
  <c r="AZ14" i="7"/>
  <c r="BB14" i="7" s="1"/>
  <c r="BC14" i="7" s="1"/>
  <c r="DH14" i="7"/>
  <c r="DJ14" i="7" s="1"/>
  <c r="DK14" i="7" s="1"/>
  <c r="EL15" i="7"/>
  <c r="EN15" i="7" s="1"/>
  <c r="EO15" i="7" s="1"/>
  <c r="DH16" i="7"/>
  <c r="DJ16" i="7" s="1"/>
  <c r="DK16" i="7" s="1"/>
  <c r="EL17" i="7"/>
  <c r="EN17" i="7" s="1"/>
  <c r="EO17" i="7" s="1"/>
  <c r="B18" i="7"/>
  <c r="DH12" i="7"/>
  <c r="DJ12" i="7" s="1"/>
  <c r="DK12" i="7" s="1"/>
  <c r="V34" i="7"/>
  <c r="X34" i="7" s="1"/>
  <c r="Y34" i="7" s="1"/>
  <c r="CS6" i="7"/>
  <c r="CU6" i="7" s="1"/>
  <c r="CV6" i="7" s="1"/>
  <c r="AZ10" i="7"/>
  <c r="BB10" i="7" s="1"/>
  <c r="BC10" i="7" s="1"/>
  <c r="V13" i="7"/>
  <c r="X13" i="7" s="1"/>
  <c r="Y13" i="7" s="1"/>
  <c r="CD13" i="7"/>
  <c r="CF13" i="7" s="1"/>
  <c r="CG13" i="7" s="1"/>
  <c r="EL13" i="7"/>
  <c r="EN13" i="7" s="1"/>
  <c r="EO13" i="7" s="1"/>
  <c r="V30" i="7"/>
  <c r="X30" i="7" s="1"/>
  <c r="Y30" i="7" s="1"/>
  <c r="B19" i="7"/>
  <c r="AL4" i="7"/>
  <c r="DI5" i="7"/>
  <c r="CE32" i="7"/>
  <c r="W7" i="7"/>
  <c r="DW7" i="7"/>
  <c r="DY7" i="7" s="1"/>
  <c r="DZ7" i="7" s="1"/>
  <c r="EA7" i="7" s="1"/>
  <c r="EB7" i="7" s="1"/>
  <c r="EC7" i="7" s="1"/>
  <c r="AZ20" i="7"/>
  <c r="BB20" i="7" s="1"/>
  <c r="BC20" i="7" s="1"/>
  <c r="DH20" i="7"/>
  <c r="DJ20" i="7" s="1"/>
  <c r="DK20" i="7" s="1"/>
  <c r="V25" i="7"/>
  <c r="X25" i="7" s="1"/>
  <c r="Y25" i="7" s="1"/>
  <c r="DX25" i="7"/>
  <c r="CT26" i="7"/>
  <c r="CS32" i="7"/>
  <c r="CU32" i="7" s="1"/>
  <c r="CV32" i="7" s="1"/>
  <c r="DH5" i="7"/>
  <c r="DJ5" i="7" s="1"/>
  <c r="DK5" i="7" s="1"/>
  <c r="AK6" i="7"/>
  <c r="AM6" i="7" s="1"/>
  <c r="AN6" i="7" s="1"/>
  <c r="CE6" i="7"/>
  <c r="DX7" i="7"/>
  <c r="CT8" i="7"/>
  <c r="V19" i="7"/>
  <c r="X19" i="7" s="1"/>
  <c r="Y19" i="7" s="1"/>
  <c r="EL25" i="7"/>
  <c r="EN25" i="7" s="1"/>
  <c r="EO25" i="7" s="1"/>
  <c r="BP27" i="7"/>
  <c r="AL28" i="7"/>
  <c r="AL86" i="7"/>
  <c r="BA113" i="7"/>
  <c r="B15" i="7"/>
  <c r="AL6" i="7"/>
  <c r="CD6" i="7"/>
  <c r="CF6" i="7" s="1"/>
  <c r="CG6" i="7" s="1"/>
  <c r="AK7" i="7"/>
  <c r="AM7" i="7" s="1"/>
  <c r="AN7" i="7" s="1"/>
  <c r="EL7" i="7"/>
  <c r="EN7" i="7" s="1"/>
  <c r="EO7" i="7" s="1"/>
  <c r="V15" i="7"/>
  <c r="X15" i="7" s="1"/>
  <c r="Y15" i="7" s="1"/>
  <c r="AZ18" i="7"/>
  <c r="BB18" i="7" s="1"/>
  <c r="BC18" i="7" s="1"/>
  <c r="CD19" i="7"/>
  <c r="CF19" i="7" s="1"/>
  <c r="CG19" i="7" s="1"/>
  <c r="EL19" i="7"/>
  <c r="EN19" i="7" s="1"/>
  <c r="EO19" i="7" s="1"/>
  <c r="DH26" i="7"/>
  <c r="DJ26" i="7" s="1"/>
  <c r="DK26" i="7" s="1"/>
  <c r="CD27" i="7"/>
  <c r="CF27" i="7" s="1"/>
  <c r="CG27" i="7" s="1"/>
  <c r="DX29" i="7"/>
  <c r="B16" i="7"/>
  <c r="DH8" i="7"/>
  <c r="DJ8" i="7" s="1"/>
  <c r="DK8" i="7" s="1"/>
  <c r="AL10" i="7"/>
  <c r="CD15" i="7"/>
  <c r="CF15" i="7" s="1"/>
  <c r="CG15" i="7" s="1"/>
  <c r="AZ16" i="7"/>
  <c r="BB16" i="7" s="1"/>
  <c r="BC16" i="7" s="1"/>
  <c r="V17" i="7"/>
  <c r="X17" i="7" s="1"/>
  <c r="Y17" i="7" s="1"/>
  <c r="CD17" i="7"/>
  <c r="CF17" i="7" s="1"/>
  <c r="CG17" i="7" s="1"/>
  <c r="DH18" i="7"/>
  <c r="DJ18" i="7" s="1"/>
  <c r="DK18" i="7" s="1"/>
  <c r="V29" i="7"/>
  <c r="X29" i="7" s="1"/>
  <c r="Y29" i="7" s="1"/>
  <c r="EL29" i="7"/>
  <c r="EN29" i="7" s="1"/>
  <c r="EO29" i="7" s="1"/>
  <c r="AZ27" i="7"/>
  <c r="BB27" i="7" s="1"/>
  <c r="BC27" i="7" s="1"/>
  <c r="BD28" i="7" s="1"/>
  <c r="BE28" i="7" s="1"/>
  <c r="EL33" i="7"/>
  <c r="EN33" i="7" s="1"/>
  <c r="EO33" i="7" s="1"/>
  <c r="CS5" i="7"/>
  <c r="CU5" i="7" s="1"/>
  <c r="CV5" i="7" s="1"/>
  <c r="CW5" i="7" s="1"/>
  <c r="CX5" i="7" s="1"/>
  <c r="CY5" i="7" s="1"/>
  <c r="CZ5" i="7" s="1"/>
  <c r="EM7" i="7"/>
  <c r="W6" i="7"/>
  <c r="CT6" i="7"/>
  <c r="CW6" i="7"/>
  <c r="CX6" i="7" s="1"/>
  <c r="CY6" i="7" s="1"/>
  <c r="BP5" i="7"/>
  <c r="BS6" i="7"/>
  <c r="BT6" i="7" s="1"/>
  <c r="BU6" i="7" s="1"/>
  <c r="CD5" i="7"/>
  <c r="CF5" i="7" s="1"/>
  <c r="CG5" i="7" s="1"/>
  <c r="CH5" i="7" s="1"/>
  <c r="CI5" i="7" s="1"/>
  <c r="DW5" i="7"/>
  <c r="DY5" i="7" s="1"/>
  <c r="DZ5" i="7" s="1"/>
  <c r="EA5" i="7" s="1"/>
  <c r="EB5" i="7" s="1"/>
  <c r="BU4" i="7"/>
  <c r="BV4" i="7" s="1"/>
  <c r="CJ4" i="7"/>
  <c r="CK4" i="7" s="1"/>
  <c r="EC4" i="7"/>
  <c r="ED4" i="7" s="1"/>
  <c r="ER4" i="7"/>
  <c r="ES4" i="7" s="1"/>
  <c r="BF4" i="7"/>
  <c r="BG4" i="7" s="1"/>
  <c r="CZ4" i="7"/>
  <c r="AB4" i="7"/>
  <c r="AC4" i="7" s="1"/>
  <c r="EM5" i="7"/>
  <c r="EL5" i="7"/>
  <c r="EN5" i="7" s="1"/>
  <c r="EO5" i="7" s="1"/>
  <c r="EP5" i="7" s="1"/>
  <c r="EQ5" i="7" s="1"/>
  <c r="W5" i="7"/>
  <c r="V5" i="7"/>
  <c r="X5" i="7" s="1"/>
  <c r="Y5" i="7" s="1"/>
  <c r="Z5" i="7" s="1"/>
  <c r="AA5" i="7" s="1"/>
  <c r="BS5" i="7"/>
  <c r="BT5" i="7" s="1"/>
  <c r="Z7" i="7"/>
  <c r="AA7" i="7" s="1"/>
  <c r="AQ4" i="7"/>
  <c r="AR4" i="7" s="1"/>
  <c r="AZ6" i="7"/>
  <c r="BB6" i="7" s="1"/>
  <c r="BC6" i="7" s="1"/>
  <c r="BP251" i="7"/>
  <c r="BP253" i="7"/>
  <c r="BO253" i="7"/>
  <c r="BQ253" i="7" s="1"/>
  <c r="BR253" i="7" s="1"/>
  <c r="BP252" i="7"/>
  <c r="BP250" i="7"/>
  <c r="BP246" i="7"/>
  <c r="BO250" i="7"/>
  <c r="BQ250" i="7" s="1"/>
  <c r="BR250" i="7" s="1"/>
  <c r="BO246" i="7"/>
  <c r="BQ246" i="7" s="1"/>
  <c r="BR246" i="7" s="1"/>
  <c r="BP249" i="7"/>
  <c r="BO249" i="7"/>
  <c r="BQ249" i="7" s="1"/>
  <c r="BR249" i="7" s="1"/>
  <c r="BO251" i="7"/>
  <c r="BQ251" i="7" s="1"/>
  <c r="BR251" i="7" s="1"/>
  <c r="BP248" i="7"/>
  <c r="BO248" i="7"/>
  <c r="BQ248" i="7" s="1"/>
  <c r="BR248" i="7" s="1"/>
  <c r="BO252" i="7"/>
  <c r="BQ252" i="7" s="1"/>
  <c r="BR252" i="7" s="1"/>
  <c r="BP247" i="7"/>
  <c r="BP244" i="7"/>
  <c r="BP240" i="7"/>
  <c r="BO244" i="7"/>
  <c r="BQ244" i="7" s="1"/>
  <c r="BR244" i="7" s="1"/>
  <c r="BO240" i="7"/>
  <c r="BQ240" i="7" s="1"/>
  <c r="BR240" i="7" s="1"/>
  <c r="BP243" i="7"/>
  <c r="BO247" i="7"/>
  <c r="BQ247" i="7" s="1"/>
  <c r="BR247" i="7" s="1"/>
  <c r="BO243" i="7"/>
  <c r="BQ243" i="7" s="1"/>
  <c r="BR243" i="7" s="1"/>
  <c r="BP245" i="7"/>
  <c r="BP242" i="7"/>
  <c r="BO245" i="7"/>
  <c r="BQ245" i="7" s="1"/>
  <c r="BR245" i="7" s="1"/>
  <c r="BO242" i="7"/>
  <c r="BQ242" i="7" s="1"/>
  <c r="BR242" i="7" s="1"/>
  <c r="BO238" i="7"/>
  <c r="BQ238" i="7" s="1"/>
  <c r="BR238" i="7" s="1"/>
  <c r="BO237" i="7"/>
  <c r="BQ237" i="7" s="1"/>
  <c r="BR237" i="7" s="1"/>
  <c r="BP236" i="7"/>
  <c r="BP232" i="7"/>
  <c r="BO236" i="7"/>
  <c r="BQ236" i="7" s="1"/>
  <c r="BR236" i="7" s="1"/>
  <c r="BP235" i="7"/>
  <c r="BP239" i="7"/>
  <c r="BO235" i="7"/>
  <c r="BQ235" i="7" s="1"/>
  <c r="BR235" i="7" s="1"/>
  <c r="BO239" i="7"/>
  <c r="BQ239" i="7" s="1"/>
  <c r="BR239" i="7" s="1"/>
  <c r="BS239" i="7" s="1"/>
  <c r="BT239" i="7" s="1"/>
  <c r="BP234" i="7"/>
  <c r="BP241" i="7"/>
  <c r="BO234" i="7"/>
  <c r="BQ234" i="7" s="1"/>
  <c r="BR234" i="7" s="1"/>
  <c r="BO241" i="7"/>
  <c r="BQ241" i="7" s="1"/>
  <c r="BR241" i="7" s="1"/>
  <c r="BS241" i="7" s="1"/>
  <c r="BT241" i="7" s="1"/>
  <c r="BP233" i="7"/>
  <c r="BP238" i="7"/>
  <c r="BP229" i="7"/>
  <c r="BP225" i="7"/>
  <c r="BO229" i="7"/>
  <c r="BQ229" i="7" s="1"/>
  <c r="BR229" i="7" s="1"/>
  <c r="BO225" i="7"/>
  <c r="BQ225" i="7" s="1"/>
  <c r="BR225" i="7" s="1"/>
  <c r="BO233" i="7"/>
  <c r="BQ233" i="7" s="1"/>
  <c r="BR233" i="7" s="1"/>
  <c r="BP228" i="7"/>
  <c r="BP231" i="7"/>
  <c r="BO228" i="7"/>
  <c r="BQ228" i="7" s="1"/>
  <c r="BR228" i="7" s="1"/>
  <c r="BP237" i="7"/>
  <c r="BO231" i="7"/>
  <c r="BQ231" i="7" s="1"/>
  <c r="BR231" i="7" s="1"/>
  <c r="BP227" i="7"/>
  <c r="BO227" i="7"/>
  <c r="BQ227" i="7" s="1"/>
  <c r="BR227" i="7" s="1"/>
  <c r="BO232" i="7"/>
  <c r="BQ232" i="7" s="1"/>
  <c r="BR232" i="7" s="1"/>
  <c r="BP230" i="7"/>
  <c r="BO226" i="7"/>
  <c r="BQ226" i="7" s="1"/>
  <c r="BR226" i="7" s="1"/>
  <c r="BP224" i="7"/>
  <c r="BO222" i="7"/>
  <c r="BQ222" i="7" s="1"/>
  <c r="BR222" i="7" s="1"/>
  <c r="BO224" i="7"/>
  <c r="BQ224" i="7" s="1"/>
  <c r="BR224" i="7" s="1"/>
  <c r="BP221" i="7"/>
  <c r="BO221" i="7"/>
  <c r="BQ221" i="7" s="1"/>
  <c r="BR221" i="7" s="1"/>
  <c r="BO230" i="7"/>
  <c r="BQ230" i="7" s="1"/>
  <c r="BR230" i="7" s="1"/>
  <c r="BS230" i="7" s="1"/>
  <c r="BT230" i="7" s="1"/>
  <c r="BP220" i="7"/>
  <c r="BO220" i="7"/>
  <c r="BQ220" i="7" s="1"/>
  <c r="BR220" i="7" s="1"/>
  <c r="BO217" i="7"/>
  <c r="BQ217" i="7" s="1"/>
  <c r="BR217" i="7" s="1"/>
  <c r="BO213" i="7"/>
  <c r="BQ213" i="7" s="1"/>
  <c r="BR213" i="7" s="1"/>
  <c r="BS213" i="7" s="1"/>
  <c r="BT213" i="7" s="1"/>
  <c r="BP218" i="7"/>
  <c r="BP216" i="7"/>
  <c r="BP212" i="7"/>
  <c r="BP226" i="7"/>
  <c r="BO218" i="7"/>
  <c r="BQ218" i="7" s="1"/>
  <c r="BR218" i="7" s="1"/>
  <c r="BO216" i="7"/>
  <c r="BQ216" i="7" s="1"/>
  <c r="BR216" i="7" s="1"/>
  <c r="BO212" i="7"/>
  <c r="BQ212" i="7" s="1"/>
  <c r="BR212" i="7" s="1"/>
  <c r="BO208" i="7"/>
  <c r="BQ208" i="7" s="1"/>
  <c r="BR208" i="7" s="1"/>
  <c r="BP215" i="7"/>
  <c r="BP211" i="7"/>
  <c r="BP207" i="7"/>
  <c r="BO215" i="7"/>
  <c r="BQ215" i="7" s="1"/>
  <c r="BR215" i="7" s="1"/>
  <c r="BO211" i="7"/>
  <c r="BQ211" i="7" s="1"/>
  <c r="BR211" i="7" s="1"/>
  <c r="BO207" i="7"/>
  <c r="BQ207" i="7" s="1"/>
  <c r="BR207" i="7" s="1"/>
  <c r="BP214" i="7"/>
  <c r="BP210" i="7"/>
  <c r="BP206" i="7"/>
  <c r="BP223" i="7"/>
  <c r="BP219" i="7"/>
  <c r="BO214" i="7"/>
  <c r="BQ214" i="7" s="1"/>
  <c r="BR214" i="7" s="1"/>
  <c r="BO210" i="7"/>
  <c r="BQ210" i="7" s="1"/>
  <c r="BR210" i="7" s="1"/>
  <c r="BO206" i="7"/>
  <c r="BQ206" i="7" s="1"/>
  <c r="BR206" i="7" s="1"/>
  <c r="BP201" i="7"/>
  <c r="BP197" i="7"/>
  <c r="BP193" i="7"/>
  <c r="BP217" i="7"/>
  <c r="BP213" i="7"/>
  <c r="BO201" i="7"/>
  <c r="BQ201" i="7" s="1"/>
  <c r="BR201" i="7" s="1"/>
  <c r="BO197" i="7"/>
  <c r="BQ197" i="7" s="1"/>
  <c r="BR197" i="7" s="1"/>
  <c r="BP222" i="7"/>
  <c r="BP209" i="7"/>
  <c r="BP204" i="7"/>
  <c r="BP200" i="7"/>
  <c r="BP196" i="7"/>
  <c r="BO223" i="7"/>
  <c r="BQ223" i="7" s="1"/>
  <c r="BR223" i="7" s="1"/>
  <c r="BO209" i="7"/>
  <c r="BQ209" i="7" s="1"/>
  <c r="BR209" i="7" s="1"/>
  <c r="BP208" i="7"/>
  <c r="BO204" i="7"/>
  <c r="BQ204" i="7" s="1"/>
  <c r="BR204" i="7" s="1"/>
  <c r="BO200" i="7"/>
  <c r="BQ200" i="7" s="1"/>
  <c r="BR200" i="7" s="1"/>
  <c r="BO196" i="7"/>
  <c r="BQ196" i="7" s="1"/>
  <c r="BR196" i="7" s="1"/>
  <c r="BP203" i="7"/>
  <c r="BP199" i="7"/>
  <c r="BP195" i="7"/>
  <c r="BP191" i="7"/>
  <c r="BP205" i="7"/>
  <c r="BO203" i="7"/>
  <c r="BQ203" i="7" s="1"/>
  <c r="BR203" i="7" s="1"/>
  <c r="BO199" i="7"/>
  <c r="BQ199" i="7" s="1"/>
  <c r="BR199" i="7" s="1"/>
  <c r="BO195" i="7"/>
  <c r="BQ195" i="7" s="1"/>
  <c r="BR195" i="7" s="1"/>
  <c r="BO205" i="7"/>
  <c r="BQ205" i="7" s="1"/>
  <c r="BR205" i="7" s="1"/>
  <c r="BP202" i="7"/>
  <c r="BP198" i="7"/>
  <c r="BP194" i="7"/>
  <c r="BP192" i="7"/>
  <c r="BP187" i="7"/>
  <c r="BP183" i="7"/>
  <c r="BP179" i="7"/>
  <c r="BO192" i="7"/>
  <c r="BQ192" i="7" s="1"/>
  <c r="BR192" i="7" s="1"/>
  <c r="BO187" i="7"/>
  <c r="BQ187" i="7" s="1"/>
  <c r="BR187" i="7" s="1"/>
  <c r="BO183" i="7"/>
  <c r="BQ183" i="7" s="1"/>
  <c r="BR183" i="7" s="1"/>
  <c r="BO202" i="7"/>
  <c r="BQ202" i="7" s="1"/>
  <c r="BR202" i="7" s="1"/>
  <c r="BS202" i="7" s="1"/>
  <c r="BT202" i="7" s="1"/>
  <c r="BO198" i="7"/>
  <c r="BQ198" i="7" s="1"/>
  <c r="BR198" i="7" s="1"/>
  <c r="BS198" i="7" s="1"/>
  <c r="BT198" i="7" s="1"/>
  <c r="BO194" i="7"/>
  <c r="BQ194" i="7" s="1"/>
  <c r="BR194" i="7" s="1"/>
  <c r="BP186" i="7"/>
  <c r="BP182" i="7"/>
  <c r="BO193" i="7"/>
  <c r="BQ193" i="7" s="1"/>
  <c r="BR193" i="7" s="1"/>
  <c r="BS193" i="7" s="1"/>
  <c r="BT193" i="7" s="1"/>
  <c r="BO186" i="7"/>
  <c r="BQ186" i="7" s="1"/>
  <c r="BR186" i="7" s="1"/>
  <c r="BO182" i="7"/>
  <c r="BQ182" i="7" s="1"/>
  <c r="BR182" i="7" s="1"/>
  <c r="BO219" i="7"/>
  <c r="BQ219" i="7" s="1"/>
  <c r="BR219" i="7" s="1"/>
  <c r="BS219" i="7" s="1"/>
  <c r="BT219" i="7" s="1"/>
  <c r="BP190" i="7"/>
  <c r="BP189" i="7"/>
  <c r="BP185" i="7"/>
  <c r="BP181" i="7"/>
  <c r="BO190" i="7"/>
  <c r="BQ190" i="7" s="1"/>
  <c r="BR190" i="7" s="1"/>
  <c r="BO189" i="7"/>
  <c r="BQ189" i="7" s="1"/>
  <c r="BR189" i="7" s="1"/>
  <c r="BO185" i="7"/>
  <c r="BQ185" i="7" s="1"/>
  <c r="BR185" i="7" s="1"/>
  <c r="BO181" i="7"/>
  <c r="BQ181" i="7" s="1"/>
  <c r="BR181" i="7" s="1"/>
  <c r="BP188" i="7"/>
  <c r="BP184" i="7"/>
  <c r="BO178" i="7"/>
  <c r="BQ178" i="7" s="1"/>
  <c r="BR178" i="7" s="1"/>
  <c r="BO174" i="7"/>
  <c r="BQ174" i="7" s="1"/>
  <c r="BR174" i="7" s="1"/>
  <c r="BO170" i="7"/>
  <c r="BQ170" i="7" s="1"/>
  <c r="BR170" i="7" s="1"/>
  <c r="BO191" i="7"/>
  <c r="BQ191" i="7" s="1"/>
  <c r="BR191" i="7" s="1"/>
  <c r="BO188" i="7"/>
  <c r="BQ188" i="7" s="1"/>
  <c r="BR188" i="7" s="1"/>
  <c r="BS188" i="7" s="1"/>
  <c r="BT188" i="7" s="1"/>
  <c r="BO184" i="7"/>
  <c r="BQ184" i="7" s="1"/>
  <c r="BR184" i="7" s="1"/>
  <c r="BP177" i="7"/>
  <c r="BP173" i="7"/>
  <c r="BP169" i="7"/>
  <c r="BO177" i="7"/>
  <c r="BQ177" i="7" s="1"/>
  <c r="BR177" i="7" s="1"/>
  <c r="BS177" i="7" s="1"/>
  <c r="BT177" i="7" s="1"/>
  <c r="BO173" i="7"/>
  <c r="BQ173" i="7" s="1"/>
  <c r="BR173" i="7" s="1"/>
  <c r="BO169" i="7"/>
  <c r="BQ169" i="7" s="1"/>
  <c r="BR169" i="7" s="1"/>
  <c r="BP176" i="7"/>
  <c r="BP172" i="7"/>
  <c r="BP168" i="7"/>
  <c r="BP164" i="7"/>
  <c r="BO176" i="7"/>
  <c r="BQ176" i="7" s="1"/>
  <c r="BR176" i="7" s="1"/>
  <c r="BO172" i="7"/>
  <c r="BQ172" i="7" s="1"/>
  <c r="BR172" i="7" s="1"/>
  <c r="BO168" i="7"/>
  <c r="BQ168" i="7" s="1"/>
  <c r="BR168" i="7" s="1"/>
  <c r="BP175" i="7"/>
  <c r="BP171" i="7"/>
  <c r="BP180" i="7"/>
  <c r="BO175" i="7"/>
  <c r="BQ175" i="7" s="1"/>
  <c r="BR175" i="7" s="1"/>
  <c r="BO171" i="7"/>
  <c r="BQ171" i="7" s="1"/>
  <c r="BR171" i="7" s="1"/>
  <c r="BO167" i="7"/>
  <c r="BQ167" i="7" s="1"/>
  <c r="BR167" i="7" s="1"/>
  <c r="BO180" i="7"/>
  <c r="BQ180" i="7" s="1"/>
  <c r="BR180" i="7" s="1"/>
  <c r="BP165" i="7"/>
  <c r="BO162" i="7"/>
  <c r="BQ162" i="7" s="1"/>
  <c r="BR162" i="7" s="1"/>
  <c r="BO158" i="7"/>
  <c r="BQ158" i="7" s="1"/>
  <c r="BR158" i="7" s="1"/>
  <c r="BO179" i="7"/>
  <c r="BQ179" i="7" s="1"/>
  <c r="BR179" i="7" s="1"/>
  <c r="BS179" i="7" s="1"/>
  <c r="BT179" i="7" s="1"/>
  <c r="BO165" i="7"/>
  <c r="BQ165" i="7" s="1"/>
  <c r="BR165" i="7" s="1"/>
  <c r="BP161" i="7"/>
  <c r="BP166" i="7"/>
  <c r="BO161" i="7"/>
  <c r="BQ161" i="7" s="1"/>
  <c r="BR161" i="7" s="1"/>
  <c r="BS161" i="7" s="1"/>
  <c r="BT161" i="7" s="1"/>
  <c r="BO157" i="7"/>
  <c r="BQ157" i="7" s="1"/>
  <c r="BR157" i="7" s="1"/>
  <c r="BO153" i="7"/>
  <c r="BQ153" i="7" s="1"/>
  <c r="BR153" i="7" s="1"/>
  <c r="BO166" i="7"/>
  <c r="BQ166" i="7" s="1"/>
  <c r="BR166" i="7" s="1"/>
  <c r="BS166" i="7" s="1"/>
  <c r="BT166" i="7" s="1"/>
  <c r="BP160" i="7"/>
  <c r="BP156" i="7"/>
  <c r="BP152" i="7"/>
  <c r="BO160" i="7"/>
  <c r="BQ160" i="7" s="1"/>
  <c r="BR160" i="7" s="1"/>
  <c r="BO156" i="7"/>
  <c r="BQ156" i="7" s="1"/>
  <c r="BR156" i="7" s="1"/>
  <c r="BO152" i="7"/>
  <c r="BQ152" i="7" s="1"/>
  <c r="BR152" i="7" s="1"/>
  <c r="BP178" i="7"/>
  <c r="BP174" i="7"/>
  <c r="BP170" i="7"/>
  <c r="BP167" i="7"/>
  <c r="BP163" i="7"/>
  <c r="BP159" i="7"/>
  <c r="BP155" i="7"/>
  <c r="BP151" i="7"/>
  <c r="BO163" i="7"/>
  <c r="BQ163" i="7" s="1"/>
  <c r="BR163" i="7" s="1"/>
  <c r="BS163" i="7" s="1"/>
  <c r="BT163" i="7" s="1"/>
  <c r="BO159" i="7"/>
  <c r="BQ159" i="7" s="1"/>
  <c r="BR159" i="7" s="1"/>
  <c r="BS159" i="7" s="1"/>
  <c r="BT159" i="7" s="1"/>
  <c r="BO155" i="7"/>
  <c r="BQ155" i="7" s="1"/>
  <c r="BR155" i="7" s="1"/>
  <c r="BO151" i="7"/>
  <c r="BQ151" i="7" s="1"/>
  <c r="BR151" i="7" s="1"/>
  <c r="BO148" i="7"/>
  <c r="BQ148" i="7" s="1"/>
  <c r="BR148" i="7" s="1"/>
  <c r="BO144" i="7"/>
  <c r="BQ144" i="7" s="1"/>
  <c r="BR144" i="7" s="1"/>
  <c r="BP147" i="7"/>
  <c r="BP143" i="7"/>
  <c r="BP162" i="7"/>
  <c r="BP158" i="7"/>
  <c r="BP154" i="7"/>
  <c r="BO147" i="7"/>
  <c r="BQ147" i="7" s="1"/>
  <c r="BR147" i="7" s="1"/>
  <c r="BO143" i="7"/>
  <c r="BQ143" i="7" s="1"/>
  <c r="BR143" i="7" s="1"/>
  <c r="BO139" i="7"/>
  <c r="BQ139" i="7" s="1"/>
  <c r="BR139" i="7" s="1"/>
  <c r="BP157" i="7"/>
  <c r="BO154" i="7"/>
  <c r="BQ154" i="7" s="1"/>
  <c r="BR154" i="7" s="1"/>
  <c r="BS154" i="7" s="1"/>
  <c r="BT154" i="7" s="1"/>
  <c r="BP153" i="7"/>
  <c r="BP146" i="7"/>
  <c r="BP142" i="7"/>
  <c r="BP138" i="7"/>
  <c r="BO164" i="7"/>
  <c r="BQ164" i="7" s="1"/>
  <c r="BR164" i="7" s="1"/>
  <c r="BS164" i="7" s="1"/>
  <c r="BT164" i="7" s="1"/>
  <c r="BO146" i="7"/>
  <c r="BQ146" i="7" s="1"/>
  <c r="BR146" i="7" s="1"/>
  <c r="BO142" i="7"/>
  <c r="BQ142" i="7" s="1"/>
  <c r="BR142" i="7" s="1"/>
  <c r="BO138" i="7"/>
  <c r="BQ138" i="7" s="1"/>
  <c r="BR138" i="7" s="1"/>
  <c r="BP145" i="7"/>
  <c r="BP141" i="7"/>
  <c r="BP137" i="7"/>
  <c r="BP150" i="7"/>
  <c r="BP149" i="7"/>
  <c r="BO145" i="7"/>
  <c r="BQ145" i="7" s="1"/>
  <c r="BR145" i="7" s="1"/>
  <c r="BS145" i="7" s="1"/>
  <c r="BT145" i="7" s="1"/>
  <c r="BO141" i="7"/>
  <c r="BQ141" i="7" s="1"/>
  <c r="BR141" i="7" s="1"/>
  <c r="BO137" i="7"/>
  <c r="BQ137" i="7" s="1"/>
  <c r="BR137" i="7" s="1"/>
  <c r="BP135" i="7"/>
  <c r="BP132" i="7"/>
  <c r="BP128" i="7"/>
  <c r="BP124" i="7"/>
  <c r="BP120" i="7"/>
  <c r="BP116" i="7"/>
  <c r="BO135" i="7"/>
  <c r="BQ135" i="7" s="1"/>
  <c r="BR135" i="7" s="1"/>
  <c r="BO132" i="7"/>
  <c r="BQ132" i="7" s="1"/>
  <c r="BR132" i="7" s="1"/>
  <c r="BO128" i="7"/>
  <c r="BQ128" i="7" s="1"/>
  <c r="BR128" i="7" s="1"/>
  <c r="BO124" i="7"/>
  <c r="BQ124" i="7" s="1"/>
  <c r="BR124" i="7" s="1"/>
  <c r="BO120" i="7"/>
  <c r="BQ120" i="7" s="1"/>
  <c r="BR120" i="7" s="1"/>
  <c r="BO116" i="7"/>
  <c r="BQ116" i="7" s="1"/>
  <c r="BR116" i="7" s="1"/>
  <c r="BP136" i="7"/>
  <c r="BP131" i="7"/>
  <c r="BP127" i="7"/>
  <c r="BP123" i="7"/>
  <c r="BP119" i="7"/>
  <c r="BP115" i="7"/>
  <c r="BO150" i="7"/>
  <c r="BQ150" i="7" s="1"/>
  <c r="BR150" i="7" s="1"/>
  <c r="BO136" i="7"/>
  <c r="BQ136" i="7" s="1"/>
  <c r="BR136" i="7" s="1"/>
  <c r="BO131" i="7"/>
  <c r="BQ131" i="7" s="1"/>
  <c r="BR131" i="7" s="1"/>
  <c r="BO127" i="7"/>
  <c r="BQ127" i="7" s="1"/>
  <c r="BR127" i="7" s="1"/>
  <c r="BO123" i="7"/>
  <c r="BQ123" i="7" s="1"/>
  <c r="BR123" i="7" s="1"/>
  <c r="BO119" i="7"/>
  <c r="BQ119" i="7" s="1"/>
  <c r="BR119" i="7" s="1"/>
  <c r="BO115" i="7"/>
  <c r="BQ115" i="7" s="1"/>
  <c r="BR115" i="7" s="1"/>
  <c r="BO111" i="7"/>
  <c r="BQ111" i="7" s="1"/>
  <c r="BR111" i="7" s="1"/>
  <c r="BP140" i="7"/>
  <c r="BP134" i="7"/>
  <c r="BP130" i="7"/>
  <c r="BP126" i="7"/>
  <c r="BP122" i="7"/>
  <c r="BP118" i="7"/>
  <c r="BP114" i="7"/>
  <c r="BP110" i="7"/>
  <c r="BO149" i="7"/>
  <c r="BQ149" i="7" s="1"/>
  <c r="BR149" i="7" s="1"/>
  <c r="BO140" i="7"/>
  <c r="BQ140" i="7" s="1"/>
  <c r="BR140" i="7" s="1"/>
  <c r="BS140" i="7" s="1"/>
  <c r="BT140" i="7" s="1"/>
  <c r="BP139" i="7"/>
  <c r="BO134" i="7"/>
  <c r="BQ134" i="7" s="1"/>
  <c r="BR134" i="7" s="1"/>
  <c r="BO130" i="7"/>
  <c r="BQ130" i="7" s="1"/>
  <c r="BR130" i="7" s="1"/>
  <c r="BO126" i="7"/>
  <c r="BQ126" i="7" s="1"/>
  <c r="BR126" i="7" s="1"/>
  <c r="BO122" i="7"/>
  <c r="BQ122" i="7" s="1"/>
  <c r="BR122" i="7" s="1"/>
  <c r="BO118" i="7"/>
  <c r="BQ118" i="7" s="1"/>
  <c r="BR118" i="7" s="1"/>
  <c r="BO114" i="7"/>
  <c r="BQ114" i="7" s="1"/>
  <c r="BR114" i="7" s="1"/>
  <c r="BO110" i="7"/>
  <c r="BQ110" i="7" s="1"/>
  <c r="BR110" i="7" s="1"/>
  <c r="BP133" i="7"/>
  <c r="BP129" i="7"/>
  <c r="BP125" i="7"/>
  <c r="BP121" i="7"/>
  <c r="BP117" i="7"/>
  <c r="BP113" i="7"/>
  <c r="BP109" i="7"/>
  <c r="BP144" i="7"/>
  <c r="BO108" i="7"/>
  <c r="BQ108" i="7" s="1"/>
  <c r="BR108" i="7" s="1"/>
  <c r="BO107" i="7"/>
  <c r="BQ107" i="7" s="1"/>
  <c r="BR107" i="7" s="1"/>
  <c r="BO103" i="7"/>
  <c r="BQ103" i="7" s="1"/>
  <c r="BR103" i="7" s="1"/>
  <c r="BO99" i="7"/>
  <c r="BQ99" i="7" s="1"/>
  <c r="BR99" i="7" s="1"/>
  <c r="BO95" i="7"/>
  <c r="BQ95" i="7" s="1"/>
  <c r="BR95" i="7" s="1"/>
  <c r="BO91" i="7"/>
  <c r="BQ91" i="7" s="1"/>
  <c r="BR91" i="7" s="1"/>
  <c r="BO87" i="7"/>
  <c r="BQ87" i="7" s="1"/>
  <c r="BR87" i="7" s="1"/>
  <c r="BO83" i="7"/>
  <c r="BQ83" i="7" s="1"/>
  <c r="BR83" i="7" s="1"/>
  <c r="BP106" i="7"/>
  <c r="BP102" i="7"/>
  <c r="BP98" i="7"/>
  <c r="BP94" i="7"/>
  <c r="BP90" i="7"/>
  <c r="BP86" i="7"/>
  <c r="BO113" i="7"/>
  <c r="BQ113" i="7" s="1"/>
  <c r="BR113" i="7" s="1"/>
  <c r="BO109" i="7"/>
  <c r="BQ109" i="7" s="1"/>
  <c r="BR109" i="7" s="1"/>
  <c r="BO106" i="7"/>
  <c r="BQ106" i="7" s="1"/>
  <c r="BR106" i="7" s="1"/>
  <c r="BO102" i="7"/>
  <c r="BQ102" i="7" s="1"/>
  <c r="BR102" i="7" s="1"/>
  <c r="BO98" i="7"/>
  <c r="BQ98" i="7" s="1"/>
  <c r="BR98" i="7" s="1"/>
  <c r="BO94" i="7"/>
  <c r="BQ94" i="7" s="1"/>
  <c r="BR94" i="7" s="1"/>
  <c r="BO90" i="7"/>
  <c r="BQ90" i="7" s="1"/>
  <c r="BR90" i="7" s="1"/>
  <c r="BP112" i="7"/>
  <c r="BP105" i="7"/>
  <c r="BP101" i="7"/>
  <c r="BP97" i="7"/>
  <c r="BP93" i="7"/>
  <c r="BP89" i="7"/>
  <c r="BO133" i="7"/>
  <c r="BQ133" i="7" s="1"/>
  <c r="BR133" i="7" s="1"/>
  <c r="BS133" i="7" s="1"/>
  <c r="BT133" i="7" s="1"/>
  <c r="BO129" i="7"/>
  <c r="BQ129" i="7" s="1"/>
  <c r="BR129" i="7" s="1"/>
  <c r="BS129" i="7" s="1"/>
  <c r="BT129" i="7" s="1"/>
  <c r="BO125" i="7"/>
  <c r="BQ125" i="7" s="1"/>
  <c r="BR125" i="7" s="1"/>
  <c r="BS125" i="7" s="1"/>
  <c r="BT125" i="7" s="1"/>
  <c r="BO121" i="7"/>
  <c r="BQ121" i="7" s="1"/>
  <c r="BR121" i="7" s="1"/>
  <c r="BS121" i="7" s="1"/>
  <c r="BT121" i="7" s="1"/>
  <c r="BO117" i="7"/>
  <c r="BQ117" i="7" s="1"/>
  <c r="BR117" i="7" s="1"/>
  <c r="BS117" i="7" s="1"/>
  <c r="BT117" i="7" s="1"/>
  <c r="BO112" i="7"/>
  <c r="BQ112" i="7" s="1"/>
  <c r="BR112" i="7" s="1"/>
  <c r="BO105" i="7"/>
  <c r="BQ105" i="7" s="1"/>
  <c r="BR105" i="7" s="1"/>
  <c r="BO101" i="7"/>
  <c r="BQ101" i="7" s="1"/>
  <c r="BR101" i="7" s="1"/>
  <c r="BO97" i="7"/>
  <c r="BQ97" i="7" s="1"/>
  <c r="BR97" i="7" s="1"/>
  <c r="BO93" i="7"/>
  <c r="BQ93" i="7" s="1"/>
  <c r="BR93" i="7" s="1"/>
  <c r="BO89" i="7"/>
  <c r="BQ89" i="7" s="1"/>
  <c r="BR89" i="7" s="1"/>
  <c r="BO85" i="7"/>
  <c r="BQ85" i="7" s="1"/>
  <c r="BR85" i="7" s="1"/>
  <c r="BP104" i="7"/>
  <c r="BP100" i="7"/>
  <c r="BP96" i="7"/>
  <c r="BP92" i="7"/>
  <c r="BP88" i="7"/>
  <c r="BP84" i="7"/>
  <c r="BO84" i="7"/>
  <c r="BQ84" i="7" s="1"/>
  <c r="BR84" i="7" s="1"/>
  <c r="BS84" i="7" s="1"/>
  <c r="BT84" i="7" s="1"/>
  <c r="BO79" i="7"/>
  <c r="BQ79" i="7" s="1"/>
  <c r="BR79" i="7" s="1"/>
  <c r="BO75" i="7"/>
  <c r="BQ75" i="7" s="1"/>
  <c r="BR75" i="7" s="1"/>
  <c r="BO71" i="7"/>
  <c r="BQ71" i="7" s="1"/>
  <c r="BR71" i="7" s="1"/>
  <c r="BO67" i="7"/>
  <c r="BQ67" i="7" s="1"/>
  <c r="BR67" i="7" s="1"/>
  <c r="BO63" i="7"/>
  <c r="BQ63" i="7" s="1"/>
  <c r="BR63" i="7" s="1"/>
  <c r="BO59" i="7"/>
  <c r="BQ59" i="7" s="1"/>
  <c r="BR59" i="7" s="1"/>
  <c r="BP148" i="7"/>
  <c r="BP82" i="7"/>
  <c r="BP78" i="7"/>
  <c r="BP74" i="7"/>
  <c r="BP70" i="7"/>
  <c r="BP66" i="7"/>
  <c r="BP62" i="7"/>
  <c r="BO88" i="7"/>
  <c r="BQ88" i="7" s="1"/>
  <c r="BR88" i="7" s="1"/>
  <c r="BP87" i="7"/>
  <c r="BO82" i="7"/>
  <c r="BQ82" i="7" s="1"/>
  <c r="BR82" i="7" s="1"/>
  <c r="BO78" i="7"/>
  <c r="BQ78" i="7" s="1"/>
  <c r="BR78" i="7" s="1"/>
  <c r="BO74" i="7"/>
  <c r="BQ74" i="7" s="1"/>
  <c r="BR74" i="7" s="1"/>
  <c r="BO70" i="7"/>
  <c r="BQ70" i="7" s="1"/>
  <c r="BR70" i="7" s="1"/>
  <c r="BO66" i="7"/>
  <c r="BQ66" i="7" s="1"/>
  <c r="BR66" i="7" s="1"/>
  <c r="BO62" i="7"/>
  <c r="BQ62" i="7" s="1"/>
  <c r="BR62" i="7" s="1"/>
  <c r="BO58" i="7"/>
  <c r="BQ58" i="7" s="1"/>
  <c r="BR58" i="7" s="1"/>
  <c r="BP108" i="7"/>
  <c r="BP81" i="7"/>
  <c r="BP77" i="7"/>
  <c r="BP73" i="7"/>
  <c r="BP69" i="7"/>
  <c r="BP65" i="7"/>
  <c r="BP61" i="7"/>
  <c r="BO86" i="7"/>
  <c r="BQ86" i="7" s="1"/>
  <c r="BR86" i="7" s="1"/>
  <c r="BO81" i="7"/>
  <c r="BQ81" i="7" s="1"/>
  <c r="BR81" i="7" s="1"/>
  <c r="BO77" i="7"/>
  <c r="BQ77" i="7" s="1"/>
  <c r="BR77" i="7" s="1"/>
  <c r="BO73" i="7"/>
  <c r="BQ73" i="7" s="1"/>
  <c r="BR73" i="7" s="1"/>
  <c r="BO69" i="7"/>
  <c r="BQ69" i="7" s="1"/>
  <c r="BR69" i="7" s="1"/>
  <c r="BO65" i="7"/>
  <c r="BQ65" i="7" s="1"/>
  <c r="BR65" i="7" s="1"/>
  <c r="BO61" i="7"/>
  <c r="BQ61" i="7" s="1"/>
  <c r="BR61" i="7" s="1"/>
  <c r="BP107" i="7"/>
  <c r="BP103" i="7"/>
  <c r="BP99" i="7"/>
  <c r="BP95" i="7"/>
  <c r="BP91" i="7"/>
  <c r="BP80" i="7"/>
  <c r="BP76" i="7"/>
  <c r="BP72" i="7"/>
  <c r="BP68" i="7"/>
  <c r="BP64" i="7"/>
  <c r="BP60" i="7"/>
  <c r="BP111" i="7"/>
  <c r="BO55" i="7"/>
  <c r="BQ55" i="7" s="1"/>
  <c r="BR55" i="7" s="1"/>
  <c r="BO51" i="7"/>
  <c r="BQ51" i="7" s="1"/>
  <c r="BR51" i="7" s="1"/>
  <c r="BO47" i="7"/>
  <c r="BQ47" i="7" s="1"/>
  <c r="BR47" i="7" s="1"/>
  <c r="BO43" i="7"/>
  <c r="BQ43" i="7" s="1"/>
  <c r="BR43" i="7" s="1"/>
  <c r="BO39" i="7"/>
  <c r="BQ39" i="7" s="1"/>
  <c r="BR39" i="7" s="1"/>
  <c r="BO35" i="7"/>
  <c r="BQ35" i="7" s="1"/>
  <c r="BR35" i="7" s="1"/>
  <c r="BO31" i="7"/>
  <c r="BQ31" i="7" s="1"/>
  <c r="BR31" i="7" s="1"/>
  <c r="BO100" i="7"/>
  <c r="BQ100" i="7" s="1"/>
  <c r="BR100" i="7" s="1"/>
  <c r="BS100" i="7" s="1"/>
  <c r="BT100" i="7" s="1"/>
  <c r="BP79" i="7"/>
  <c r="BP75" i="7"/>
  <c r="BP71" i="7"/>
  <c r="BP67" i="7"/>
  <c r="BP63" i="7"/>
  <c r="BP59" i="7"/>
  <c r="BP54" i="7"/>
  <c r="BP50" i="7"/>
  <c r="BP46" i="7"/>
  <c r="BP42" i="7"/>
  <c r="BP38" i="7"/>
  <c r="BP34" i="7"/>
  <c r="BO54" i="7"/>
  <c r="BQ54" i="7" s="1"/>
  <c r="BR54" i="7" s="1"/>
  <c r="BO50" i="7"/>
  <c r="BQ50" i="7" s="1"/>
  <c r="BR50" i="7" s="1"/>
  <c r="BO46" i="7"/>
  <c r="BQ46" i="7" s="1"/>
  <c r="BR46" i="7" s="1"/>
  <c r="BO42" i="7"/>
  <c r="BQ42" i="7" s="1"/>
  <c r="BR42" i="7" s="1"/>
  <c r="BO38" i="7"/>
  <c r="BQ38" i="7" s="1"/>
  <c r="BR38" i="7" s="1"/>
  <c r="BO34" i="7"/>
  <c r="BQ34" i="7" s="1"/>
  <c r="BR34" i="7" s="1"/>
  <c r="BO96" i="7"/>
  <c r="BQ96" i="7" s="1"/>
  <c r="BR96" i="7" s="1"/>
  <c r="BS96" i="7" s="1"/>
  <c r="BT96" i="7" s="1"/>
  <c r="BO80" i="7"/>
  <c r="BQ80" i="7" s="1"/>
  <c r="BR80" i="7" s="1"/>
  <c r="BO76" i="7"/>
  <c r="BQ76" i="7" s="1"/>
  <c r="BR76" i="7" s="1"/>
  <c r="BS76" i="7" s="1"/>
  <c r="BT76" i="7" s="1"/>
  <c r="BO72" i="7"/>
  <c r="BQ72" i="7" s="1"/>
  <c r="BR72" i="7" s="1"/>
  <c r="BO68" i="7"/>
  <c r="BQ68" i="7" s="1"/>
  <c r="BR68" i="7" s="1"/>
  <c r="BS68" i="7" s="1"/>
  <c r="BT68" i="7" s="1"/>
  <c r="BO64" i="7"/>
  <c r="BQ64" i="7" s="1"/>
  <c r="BR64" i="7" s="1"/>
  <c r="BO60" i="7"/>
  <c r="BQ60" i="7" s="1"/>
  <c r="BR60" i="7" s="1"/>
  <c r="BS60" i="7" s="1"/>
  <c r="BT60" i="7" s="1"/>
  <c r="BP57" i="7"/>
  <c r="BP53" i="7"/>
  <c r="BP49" i="7"/>
  <c r="BP45" i="7"/>
  <c r="BP41" i="7"/>
  <c r="BP37" i="7"/>
  <c r="BP33" i="7"/>
  <c r="BP83" i="7"/>
  <c r="BO57" i="7"/>
  <c r="BQ57" i="7" s="1"/>
  <c r="BR57" i="7" s="1"/>
  <c r="BO53" i="7"/>
  <c r="BQ53" i="7" s="1"/>
  <c r="BR53" i="7" s="1"/>
  <c r="BO49" i="7"/>
  <c r="BQ49" i="7" s="1"/>
  <c r="BR49" i="7" s="1"/>
  <c r="BO45" i="7"/>
  <c r="BQ45" i="7" s="1"/>
  <c r="BR45" i="7" s="1"/>
  <c r="BO41" i="7"/>
  <c r="BQ41" i="7" s="1"/>
  <c r="BR41" i="7" s="1"/>
  <c r="BO37" i="7"/>
  <c r="BQ37" i="7" s="1"/>
  <c r="BR37" i="7" s="1"/>
  <c r="BO33" i="7"/>
  <c r="BQ33" i="7" s="1"/>
  <c r="BR33" i="7" s="1"/>
  <c r="BO92" i="7"/>
  <c r="BQ92" i="7" s="1"/>
  <c r="BR92" i="7" s="1"/>
  <c r="BP58" i="7"/>
  <c r="BP56" i="7"/>
  <c r="BP52" i="7"/>
  <c r="BP48" i="7"/>
  <c r="BP44" i="7"/>
  <c r="BP40" i="7"/>
  <c r="BP36" i="7"/>
  <c r="BO56" i="7"/>
  <c r="BQ56" i="7" s="1"/>
  <c r="BR56" i="7" s="1"/>
  <c r="BS56" i="7" s="1"/>
  <c r="BT56" i="7" s="1"/>
  <c r="BO52" i="7"/>
  <c r="BQ52" i="7" s="1"/>
  <c r="BR52" i="7" s="1"/>
  <c r="BS52" i="7" s="1"/>
  <c r="BT52" i="7" s="1"/>
  <c r="BO48" i="7"/>
  <c r="BQ48" i="7" s="1"/>
  <c r="BR48" i="7" s="1"/>
  <c r="BS48" i="7" s="1"/>
  <c r="BT48" i="7" s="1"/>
  <c r="BO44" i="7"/>
  <c r="BQ44" i="7" s="1"/>
  <c r="BR44" i="7" s="1"/>
  <c r="BS44" i="7" s="1"/>
  <c r="BT44" i="7" s="1"/>
  <c r="BO40" i="7"/>
  <c r="BQ40" i="7" s="1"/>
  <c r="BR40" i="7" s="1"/>
  <c r="BS40" i="7" s="1"/>
  <c r="BT40" i="7" s="1"/>
  <c r="BO36" i="7"/>
  <c r="BQ36" i="7" s="1"/>
  <c r="BR36" i="7" s="1"/>
  <c r="BS36" i="7" s="1"/>
  <c r="BT36" i="7" s="1"/>
  <c r="DH6" i="7"/>
  <c r="DJ6" i="7" s="1"/>
  <c r="DK6" i="7" s="1"/>
  <c r="DX253" i="7"/>
  <c r="DW253" i="7"/>
  <c r="DY253" i="7" s="1"/>
  <c r="DZ253" i="7" s="1"/>
  <c r="DX252" i="7"/>
  <c r="DX251" i="7"/>
  <c r="DW251" i="7"/>
  <c r="DY251" i="7" s="1"/>
  <c r="DZ251" i="7" s="1"/>
  <c r="DX248" i="7"/>
  <c r="DW248" i="7"/>
  <c r="DY248" i="7" s="1"/>
  <c r="DZ248" i="7" s="1"/>
  <c r="DW252" i="7"/>
  <c r="DY252" i="7" s="1"/>
  <c r="DZ252" i="7" s="1"/>
  <c r="DX247" i="7"/>
  <c r="DW247" i="7"/>
  <c r="DY247" i="7" s="1"/>
  <c r="DZ247" i="7" s="1"/>
  <c r="DX250" i="7"/>
  <c r="DW246" i="7"/>
  <c r="DY246" i="7" s="1"/>
  <c r="DZ246" i="7" s="1"/>
  <c r="DW250" i="7"/>
  <c r="DY250" i="7" s="1"/>
  <c r="DZ250" i="7" s="1"/>
  <c r="DX249" i="7"/>
  <c r="DX245" i="7"/>
  <c r="DX242" i="7"/>
  <c r="DX238" i="7"/>
  <c r="DW245" i="7"/>
  <c r="DY245" i="7" s="1"/>
  <c r="DZ245" i="7" s="1"/>
  <c r="DW242" i="7"/>
  <c r="DY242" i="7" s="1"/>
  <c r="DZ242" i="7" s="1"/>
  <c r="DX241" i="7"/>
  <c r="DW249" i="7"/>
  <c r="DY249" i="7" s="1"/>
  <c r="DZ249" i="7" s="1"/>
  <c r="DX246" i="7"/>
  <c r="DW241" i="7"/>
  <c r="DY241" i="7" s="1"/>
  <c r="DZ241" i="7" s="1"/>
  <c r="DX244" i="7"/>
  <c r="DX240" i="7"/>
  <c r="DW244" i="7"/>
  <c r="DY244" i="7" s="1"/>
  <c r="DZ244" i="7" s="1"/>
  <c r="DW240" i="7"/>
  <c r="DY240" i="7" s="1"/>
  <c r="DZ240" i="7" s="1"/>
  <c r="DX239" i="7"/>
  <c r="DW238" i="7"/>
  <c r="DY238" i="7" s="1"/>
  <c r="DZ238" i="7" s="1"/>
  <c r="DW237" i="7"/>
  <c r="DY237" i="7" s="1"/>
  <c r="DZ237" i="7" s="1"/>
  <c r="DW236" i="7"/>
  <c r="DY236" i="7" s="1"/>
  <c r="DZ236" i="7" s="1"/>
  <c r="DX234" i="7"/>
  <c r="DW239" i="7"/>
  <c r="DY239" i="7" s="1"/>
  <c r="DZ239" i="7" s="1"/>
  <c r="DW234" i="7"/>
  <c r="DY234" i="7" s="1"/>
  <c r="DZ234" i="7" s="1"/>
  <c r="DX232" i="7"/>
  <c r="DX243" i="7"/>
  <c r="DW232" i="7"/>
  <c r="DY232" i="7" s="1"/>
  <c r="DZ232" i="7" s="1"/>
  <c r="DW243" i="7"/>
  <c r="DY243" i="7" s="1"/>
  <c r="DZ243" i="7" s="1"/>
  <c r="DX235" i="7"/>
  <c r="DX236" i="7"/>
  <c r="DW231" i="7"/>
  <c r="DY231" i="7" s="1"/>
  <c r="DZ231" i="7" s="1"/>
  <c r="DX227" i="7"/>
  <c r="DX223" i="7"/>
  <c r="DW227" i="7"/>
  <c r="DY227" i="7" s="1"/>
  <c r="DZ227" i="7" s="1"/>
  <c r="DX230" i="7"/>
  <c r="DX226" i="7"/>
  <c r="DW230" i="7"/>
  <c r="DY230" i="7" s="1"/>
  <c r="DZ230" i="7" s="1"/>
  <c r="DW226" i="7"/>
  <c r="DY226" i="7" s="1"/>
  <c r="DZ226" i="7" s="1"/>
  <c r="DX237" i="7"/>
  <c r="DW235" i="7"/>
  <c r="DY235" i="7" s="1"/>
  <c r="DZ235" i="7" s="1"/>
  <c r="EA235" i="7" s="1"/>
  <c r="EB235" i="7" s="1"/>
  <c r="DX229" i="7"/>
  <c r="DX225" i="7"/>
  <c r="DW229" i="7"/>
  <c r="DY229" i="7" s="1"/>
  <c r="DZ229" i="7" s="1"/>
  <c r="DW225" i="7"/>
  <c r="DY225" i="7" s="1"/>
  <c r="DZ225" i="7" s="1"/>
  <c r="DX233" i="7"/>
  <c r="DX228" i="7"/>
  <c r="DW233" i="7"/>
  <c r="DY233" i="7" s="1"/>
  <c r="DZ233" i="7" s="1"/>
  <c r="EA233" i="7" s="1"/>
  <c r="EB233" i="7" s="1"/>
  <c r="DX224" i="7"/>
  <c r="DW220" i="7"/>
  <c r="DY220" i="7" s="1"/>
  <c r="DZ220" i="7" s="1"/>
  <c r="DX231" i="7"/>
  <c r="DW224" i="7"/>
  <c r="DY224" i="7" s="1"/>
  <c r="DZ224" i="7" s="1"/>
  <c r="DX219" i="7"/>
  <c r="DW219" i="7"/>
  <c r="DY219" i="7" s="1"/>
  <c r="DZ219" i="7" s="1"/>
  <c r="DW228" i="7"/>
  <c r="DY228" i="7" s="1"/>
  <c r="DZ228" i="7" s="1"/>
  <c r="DW223" i="7"/>
  <c r="DY223" i="7" s="1"/>
  <c r="DZ223" i="7" s="1"/>
  <c r="DX222" i="7"/>
  <c r="DX218" i="7"/>
  <c r="DW222" i="7"/>
  <c r="DY222" i="7" s="1"/>
  <c r="DZ222" i="7" s="1"/>
  <c r="DW218" i="7"/>
  <c r="DY218" i="7" s="1"/>
  <c r="DZ218" i="7" s="1"/>
  <c r="DW215" i="7"/>
  <c r="DY215" i="7" s="1"/>
  <c r="DZ215" i="7" s="1"/>
  <c r="DX214" i="7"/>
  <c r="DW214" i="7"/>
  <c r="DY214" i="7" s="1"/>
  <c r="DZ214" i="7" s="1"/>
  <c r="DW210" i="7"/>
  <c r="DY210" i="7" s="1"/>
  <c r="DZ210" i="7" s="1"/>
  <c r="DW206" i="7"/>
  <c r="DY206" i="7" s="1"/>
  <c r="DZ206" i="7" s="1"/>
  <c r="DX217" i="7"/>
  <c r="DX213" i="7"/>
  <c r="DX209" i="7"/>
  <c r="DX205" i="7"/>
  <c r="DW217" i="7"/>
  <c r="DY217" i="7" s="1"/>
  <c r="DZ217" i="7" s="1"/>
  <c r="DW213" i="7"/>
  <c r="DY213" i="7" s="1"/>
  <c r="DZ213" i="7" s="1"/>
  <c r="DW209" i="7"/>
  <c r="DY209" i="7" s="1"/>
  <c r="DZ209" i="7" s="1"/>
  <c r="DW205" i="7"/>
  <c r="DY205" i="7" s="1"/>
  <c r="DZ205" i="7" s="1"/>
  <c r="DX216" i="7"/>
  <c r="DX212" i="7"/>
  <c r="DX208" i="7"/>
  <c r="DX221" i="7"/>
  <c r="DW216" i="7"/>
  <c r="DY216" i="7" s="1"/>
  <c r="DZ216" i="7" s="1"/>
  <c r="DW212" i="7"/>
  <c r="DY212" i="7" s="1"/>
  <c r="DZ212" i="7" s="1"/>
  <c r="DW208" i="7"/>
  <c r="DY208" i="7" s="1"/>
  <c r="DZ208" i="7" s="1"/>
  <c r="DX203" i="7"/>
  <c r="DX199" i="7"/>
  <c r="DX195" i="7"/>
  <c r="DX191" i="7"/>
  <c r="DX215" i="7"/>
  <c r="DW203" i="7"/>
  <c r="DY203" i="7" s="1"/>
  <c r="DZ203" i="7" s="1"/>
  <c r="DW199" i="7"/>
  <c r="DY199" i="7" s="1"/>
  <c r="DZ199" i="7" s="1"/>
  <c r="DW195" i="7"/>
  <c r="DY195" i="7" s="1"/>
  <c r="DZ195" i="7" s="1"/>
  <c r="DX220" i="7"/>
  <c r="DX211" i="7"/>
  <c r="DX207" i="7"/>
  <c r="DX202" i="7"/>
  <c r="DX198" i="7"/>
  <c r="DX194" i="7"/>
  <c r="DW221" i="7"/>
  <c r="DY221" i="7" s="1"/>
  <c r="DZ221" i="7" s="1"/>
  <c r="DW211" i="7"/>
  <c r="DY211" i="7" s="1"/>
  <c r="DZ211" i="7" s="1"/>
  <c r="EA211" i="7" s="1"/>
  <c r="EB211" i="7" s="1"/>
  <c r="DX210" i="7"/>
  <c r="DW207" i="7"/>
  <c r="DY207" i="7" s="1"/>
  <c r="DZ207" i="7" s="1"/>
  <c r="DX206" i="7"/>
  <c r="DW202" i="7"/>
  <c r="DY202" i="7" s="1"/>
  <c r="DZ202" i="7" s="1"/>
  <c r="DW198" i="7"/>
  <c r="DY198" i="7" s="1"/>
  <c r="DZ198" i="7" s="1"/>
  <c r="DW194" i="7"/>
  <c r="DY194" i="7" s="1"/>
  <c r="DZ194" i="7" s="1"/>
  <c r="EA194" i="7" s="1"/>
  <c r="EB194" i="7" s="1"/>
  <c r="DX201" i="7"/>
  <c r="DX197" i="7"/>
  <c r="DX193" i="7"/>
  <c r="DW201" i="7"/>
  <c r="DY201" i="7" s="1"/>
  <c r="DZ201" i="7" s="1"/>
  <c r="DW197" i="7"/>
  <c r="DY197" i="7" s="1"/>
  <c r="DZ197" i="7" s="1"/>
  <c r="DW193" i="7"/>
  <c r="DY193" i="7" s="1"/>
  <c r="DZ193" i="7" s="1"/>
  <c r="DX204" i="7"/>
  <c r="DX200" i="7"/>
  <c r="DX196" i="7"/>
  <c r="DX190" i="7"/>
  <c r="DX189" i="7"/>
  <c r="DX185" i="7"/>
  <c r="DX181" i="7"/>
  <c r="DW190" i="7"/>
  <c r="DY190" i="7" s="1"/>
  <c r="DZ190" i="7" s="1"/>
  <c r="DW189" i="7"/>
  <c r="DY189" i="7" s="1"/>
  <c r="DZ189" i="7" s="1"/>
  <c r="DW185" i="7"/>
  <c r="DY185" i="7" s="1"/>
  <c r="DZ185" i="7" s="1"/>
  <c r="DW181" i="7"/>
  <c r="DY181" i="7" s="1"/>
  <c r="DZ181" i="7" s="1"/>
  <c r="DW204" i="7"/>
  <c r="DY204" i="7" s="1"/>
  <c r="DZ204" i="7" s="1"/>
  <c r="DW200" i="7"/>
  <c r="DY200" i="7" s="1"/>
  <c r="DZ200" i="7" s="1"/>
  <c r="DW196" i="7"/>
  <c r="DY196" i="7" s="1"/>
  <c r="DZ196" i="7" s="1"/>
  <c r="DX188" i="7"/>
  <c r="DX184" i="7"/>
  <c r="DX180" i="7"/>
  <c r="DW191" i="7"/>
  <c r="DY191" i="7" s="1"/>
  <c r="DZ191" i="7" s="1"/>
  <c r="EA191" i="7" s="1"/>
  <c r="EB191" i="7" s="1"/>
  <c r="DW188" i="7"/>
  <c r="DY188" i="7" s="1"/>
  <c r="DZ188" i="7" s="1"/>
  <c r="DW184" i="7"/>
  <c r="DY184" i="7" s="1"/>
  <c r="DZ184" i="7" s="1"/>
  <c r="DW180" i="7"/>
  <c r="DY180" i="7" s="1"/>
  <c r="DZ180" i="7" s="1"/>
  <c r="DX192" i="7"/>
  <c r="DX187" i="7"/>
  <c r="DX183" i="7"/>
  <c r="DW192" i="7"/>
  <c r="DY192" i="7" s="1"/>
  <c r="DZ192" i="7" s="1"/>
  <c r="DW187" i="7"/>
  <c r="DY187" i="7" s="1"/>
  <c r="DZ187" i="7" s="1"/>
  <c r="EA187" i="7" s="1"/>
  <c r="EB187" i="7" s="1"/>
  <c r="DW183" i="7"/>
  <c r="DY183" i="7" s="1"/>
  <c r="DZ183" i="7" s="1"/>
  <c r="DX186" i="7"/>
  <c r="DW176" i="7"/>
  <c r="DY176" i="7" s="1"/>
  <c r="DZ176" i="7" s="1"/>
  <c r="DW172" i="7"/>
  <c r="DY172" i="7" s="1"/>
  <c r="DZ172" i="7" s="1"/>
  <c r="DW168" i="7"/>
  <c r="DY168" i="7" s="1"/>
  <c r="DZ168" i="7" s="1"/>
  <c r="DW186" i="7"/>
  <c r="DY186" i="7" s="1"/>
  <c r="DZ186" i="7" s="1"/>
  <c r="DX175" i="7"/>
  <c r="DX171" i="7"/>
  <c r="DX167" i="7"/>
  <c r="DX179" i="7"/>
  <c r="DW175" i="7"/>
  <c r="DY175" i="7" s="1"/>
  <c r="DZ175" i="7" s="1"/>
  <c r="DW171" i="7"/>
  <c r="DY171" i="7" s="1"/>
  <c r="DZ171" i="7" s="1"/>
  <c r="DW167" i="7"/>
  <c r="DY167" i="7" s="1"/>
  <c r="DZ167" i="7" s="1"/>
  <c r="DW179" i="7"/>
  <c r="DY179" i="7" s="1"/>
  <c r="DZ179" i="7" s="1"/>
  <c r="DX178" i="7"/>
  <c r="DX174" i="7"/>
  <c r="DX170" i="7"/>
  <c r="DX166" i="7"/>
  <c r="DX182" i="7"/>
  <c r="DW178" i="7"/>
  <c r="DY178" i="7" s="1"/>
  <c r="DZ178" i="7" s="1"/>
  <c r="DW174" i="7"/>
  <c r="DY174" i="7" s="1"/>
  <c r="DZ174" i="7" s="1"/>
  <c r="DW170" i="7"/>
  <c r="DY170" i="7" s="1"/>
  <c r="DZ170" i="7" s="1"/>
  <c r="DW182" i="7"/>
  <c r="DY182" i="7" s="1"/>
  <c r="DZ182" i="7" s="1"/>
  <c r="DX177" i="7"/>
  <c r="DX173" i="7"/>
  <c r="DX169" i="7"/>
  <c r="DW177" i="7"/>
  <c r="DY177" i="7" s="1"/>
  <c r="DZ177" i="7" s="1"/>
  <c r="EA177" i="7" s="1"/>
  <c r="EB177" i="7" s="1"/>
  <c r="DW173" i="7"/>
  <c r="DY173" i="7" s="1"/>
  <c r="DZ173" i="7" s="1"/>
  <c r="EA173" i="7" s="1"/>
  <c r="EB173" i="7" s="1"/>
  <c r="DW169" i="7"/>
  <c r="DY169" i="7" s="1"/>
  <c r="DZ169" i="7" s="1"/>
  <c r="EA169" i="7" s="1"/>
  <c r="EB169" i="7" s="1"/>
  <c r="DW165" i="7"/>
  <c r="DY165" i="7" s="1"/>
  <c r="DZ165" i="7" s="1"/>
  <c r="DW160" i="7"/>
  <c r="DY160" i="7" s="1"/>
  <c r="DZ160" i="7" s="1"/>
  <c r="DX163" i="7"/>
  <c r="DX159" i="7"/>
  <c r="DX164" i="7"/>
  <c r="DW163" i="7"/>
  <c r="DY163" i="7" s="1"/>
  <c r="DZ163" i="7" s="1"/>
  <c r="DW159" i="7"/>
  <c r="DY159" i="7" s="1"/>
  <c r="DZ159" i="7" s="1"/>
  <c r="DW155" i="7"/>
  <c r="DY155" i="7" s="1"/>
  <c r="DZ155" i="7" s="1"/>
  <c r="DW151" i="7"/>
  <c r="DY151" i="7" s="1"/>
  <c r="DZ151" i="7" s="1"/>
  <c r="DW164" i="7"/>
  <c r="DY164" i="7" s="1"/>
  <c r="DZ164" i="7" s="1"/>
  <c r="DX162" i="7"/>
  <c r="DX158" i="7"/>
  <c r="DX154" i="7"/>
  <c r="DX150" i="7"/>
  <c r="DW162" i="7"/>
  <c r="DY162" i="7" s="1"/>
  <c r="DZ162" i="7" s="1"/>
  <c r="DW158" i="7"/>
  <c r="DY158" i="7" s="1"/>
  <c r="DZ158" i="7" s="1"/>
  <c r="DW154" i="7"/>
  <c r="DY154" i="7" s="1"/>
  <c r="DZ154" i="7" s="1"/>
  <c r="DW150" i="7"/>
  <c r="DY150" i="7" s="1"/>
  <c r="DZ150" i="7" s="1"/>
  <c r="DX176" i="7"/>
  <c r="DX172" i="7"/>
  <c r="DX168" i="7"/>
  <c r="DX165" i="7"/>
  <c r="DX161" i="7"/>
  <c r="DX157" i="7"/>
  <c r="DX153" i="7"/>
  <c r="DW161" i="7"/>
  <c r="DY161" i="7" s="1"/>
  <c r="DZ161" i="7" s="1"/>
  <c r="EA161" i="7" s="1"/>
  <c r="EB161" i="7" s="1"/>
  <c r="DW157" i="7"/>
  <c r="DY157" i="7" s="1"/>
  <c r="DZ157" i="7" s="1"/>
  <c r="DW153" i="7"/>
  <c r="DY153" i="7" s="1"/>
  <c r="DZ153" i="7" s="1"/>
  <c r="DW149" i="7"/>
  <c r="DY149" i="7" s="1"/>
  <c r="DZ149" i="7" s="1"/>
  <c r="DX148" i="7"/>
  <c r="DW146" i="7"/>
  <c r="DY146" i="7" s="1"/>
  <c r="DZ146" i="7" s="1"/>
  <c r="DW142" i="7"/>
  <c r="DY142" i="7" s="1"/>
  <c r="DZ142" i="7" s="1"/>
  <c r="DW148" i="7"/>
  <c r="DY148" i="7" s="1"/>
  <c r="DZ148" i="7" s="1"/>
  <c r="DX145" i="7"/>
  <c r="DW166" i="7"/>
  <c r="DY166" i="7" s="1"/>
  <c r="DZ166" i="7" s="1"/>
  <c r="EA166" i="7" s="1"/>
  <c r="EB166" i="7" s="1"/>
  <c r="DX160" i="7"/>
  <c r="DX156" i="7"/>
  <c r="DX152" i="7"/>
  <c r="DW145" i="7"/>
  <c r="DY145" i="7" s="1"/>
  <c r="DZ145" i="7" s="1"/>
  <c r="DW141" i="7"/>
  <c r="DY141" i="7" s="1"/>
  <c r="DZ141" i="7" s="1"/>
  <c r="DW156" i="7"/>
  <c r="DY156" i="7" s="1"/>
  <c r="DZ156" i="7" s="1"/>
  <c r="DX155" i="7"/>
  <c r="DW152" i="7"/>
  <c r="DY152" i="7" s="1"/>
  <c r="DZ152" i="7" s="1"/>
  <c r="EA152" i="7" s="1"/>
  <c r="EB152" i="7" s="1"/>
  <c r="DX151" i="7"/>
  <c r="DX149" i="7"/>
  <c r="DX144" i="7"/>
  <c r="DX140" i="7"/>
  <c r="DX136" i="7"/>
  <c r="DW144" i="7"/>
  <c r="DY144" i="7" s="1"/>
  <c r="DZ144" i="7" s="1"/>
  <c r="DW140" i="7"/>
  <c r="DY140" i="7" s="1"/>
  <c r="DZ140" i="7" s="1"/>
  <c r="DX147" i="7"/>
  <c r="DX143" i="7"/>
  <c r="DX139" i="7"/>
  <c r="DW147" i="7"/>
  <c r="DY147" i="7" s="1"/>
  <c r="DZ147" i="7" s="1"/>
  <c r="DW143" i="7"/>
  <c r="DY143" i="7" s="1"/>
  <c r="DZ143" i="7" s="1"/>
  <c r="DW139" i="7"/>
  <c r="DY139" i="7" s="1"/>
  <c r="DZ139" i="7" s="1"/>
  <c r="DW135" i="7"/>
  <c r="DY135" i="7" s="1"/>
  <c r="DZ135" i="7" s="1"/>
  <c r="DX134" i="7"/>
  <c r="DX130" i="7"/>
  <c r="DX126" i="7"/>
  <c r="DX122" i="7"/>
  <c r="DX118" i="7"/>
  <c r="DX114" i="7"/>
  <c r="DX138" i="7"/>
  <c r="DW134" i="7"/>
  <c r="DY134" i="7" s="1"/>
  <c r="DZ134" i="7" s="1"/>
  <c r="DW130" i="7"/>
  <c r="DY130" i="7" s="1"/>
  <c r="DZ130" i="7" s="1"/>
  <c r="DW126" i="7"/>
  <c r="DY126" i="7" s="1"/>
  <c r="DZ126" i="7" s="1"/>
  <c r="DW122" i="7"/>
  <c r="DY122" i="7" s="1"/>
  <c r="DZ122" i="7" s="1"/>
  <c r="DW118" i="7"/>
  <c r="DY118" i="7" s="1"/>
  <c r="DZ118" i="7" s="1"/>
  <c r="DW114" i="7"/>
  <c r="DY114" i="7" s="1"/>
  <c r="DZ114" i="7" s="1"/>
  <c r="DW138" i="7"/>
  <c r="DY138" i="7" s="1"/>
  <c r="DZ138" i="7" s="1"/>
  <c r="DX133" i="7"/>
  <c r="DX129" i="7"/>
  <c r="DX125" i="7"/>
  <c r="DX121" i="7"/>
  <c r="DX117" i="7"/>
  <c r="DX137" i="7"/>
  <c r="DW133" i="7"/>
  <c r="DY133" i="7" s="1"/>
  <c r="DZ133" i="7" s="1"/>
  <c r="DW129" i="7"/>
  <c r="DY129" i="7" s="1"/>
  <c r="DZ129" i="7" s="1"/>
  <c r="DW125" i="7"/>
  <c r="DY125" i="7" s="1"/>
  <c r="DZ125" i="7" s="1"/>
  <c r="DW121" i="7"/>
  <c r="DY121" i="7" s="1"/>
  <c r="DZ121" i="7" s="1"/>
  <c r="DW117" i="7"/>
  <c r="DY117" i="7" s="1"/>
  <c r="DZ117" i="7" s="1"/>
  <c r="DW113" i="7"/>
  <c r="DY113" i="7" s="1"/>
  <c r="DZ113" i="7" s="1"/>
  <c r="DW109" i="7"/>
  <c r="DY109" i="7" s="1"/>
  <c r="DZ109" i="7" s="1"/>
  <c r="DW137" i="7"/>
  <c r="DY137" i="7" s="1"/>
  <c r="DZ137" i="7" s="1"/>
  <c r="DX132" i="7"/>
  <c r="DX128" i="7"/>
  <c r="DX124" i="7"/>
  <c r="DX120" i="7"/>
  <c r="DX116" i="7"/>
  <c r="DX112" i="7"/>
  <c r="DX108" i="7"/>
  <c r="DX141" i="7"/>
  <c r="DX135" i="7"/>
  <c r="DW132" i="7"/>
  <c r="DY132" i="7" s="1"/>
  <c r="DZ132" i="7" s="1"/>
  <c r="DW128" i="7"/>
  <c r="DY128" i="7" s="1"/>
  <c r="DZ128" i="7" s="1"/>
  <c r="DW124" i="7"/>
  <c r="DY124" i="7" s="1"/>
  <c r="DZ124" i="7" s="1"/>
  <c r="DW120" i="7"/>
  <c r="DY120" i="7" s="1"/>
  <c r="DZ120" i="7" s="1"/>
  <c r="DW116" i="7"/>
  <c r="DY116" i="7" s="1"/>
  <c r="DZ116" i="7" s="1"/>
  <c r="DW112" i="7"/>
  <c r="DY112" i="7" s="1"/>
  <c r="DZ112" i="7" s="1"/>
  <c r="DW108" i="7"/>
  <c r="DY108" i="7" s="1"/>
  <c r="DZ108" i="7" s="1"/>
  <c r="DX131" i="7"/>
  <c r="DX127" i="7"/>
  <c r="DX123" i="7"/>
  <c r="DX119" i="7"/>
  <c r="DX115" i="7"/>
  <c r="DX111" i="7"/>
  <c r="DX107" i="7"/>
  <c r="DW105" i="7"/>
  <c r="DY105" i="7" s="1"/>
  <c r="DZ105" i="7" s="1"/>
  <c r="DW101" i="7"/>
  <c r="DY101" i="7" s="1"/>
  <c r="DZ101" i="7" s="1"/>
  <c r="DW97" i="7"/>
  <c r="DY97" i="7" s="1"/>
  <c r="DZ97" i="7" s="1"/>
  <c r="DW93" i="7"/>
  <c r="DY93" i="7" s="1"/>
  <c r="DZ93" i="7" s="1"/>
  <c r="DW89" i="7"/>
  <c r="DY89" i="7" s="1"/>
  <c r="DZ89" i="7" s="1"/>
  <c r="DW85" i="7"/>
  <c r="DY85" i="7" s="1"/>
  <c r="DZ85" i="7" s="1"/>
  <c r="DX104" i="7"/>
  <c r="DX100" i="7"/>
  <c r="DX96" i="7"/>
  <c r="DX92" i="7"/>
  <c r="DX88" i="7"/>
  <c r="DX84" i="7"/>
  <c r="DX146" i="7"/>
  <c r="DW111" i="7"/>
  <c r="DY111" i="7" s="1"/>
  <c r="DZ111" i="7" s="1"/>
  <c r="DW107" i="7"/>
  <c r="DY107" i="7" s="1"/>
  <c r="DZ107" i="7" s="1"/>
  <c r="DW104" i="7"/>
  <c r="DY104" i="7" s="1"/>
  <c r="DZ104" i="7" s="1"/>
  <c r="DW100" i="7"/>
  <c r="DY100" i="7" s="1"/>
  <c r="DZ100" i="7" s="1"/>
  <c r="DW96" i="7"/>
  <c r="DY96" i="7" s="1"/>
  <c r="DZ96" i="7" s="1"/>
  <c r="DW92" i="7"/>
  <c r="DY92" i="7" s="1"/>
  <c r="DZ92" i="7" s="1"/>
  <c r="DW88" i="7"/>
  <c r="DY88" i="7" s="1"/>
  <c r="DZ88" i="7" s="1"/>
  <c r="DX110" i="7"/>
  <c r="DX103" i="7"/>
  <c r="DX99" i="7"/>
  <c r="DX95" i="7"/>
  <c r="DX91" i="7"/>
  <c r="DX142" i="7"/>
  <c r="DW131" i="7"/>
  <c r="DY131" i="7" s="1"/>
  <c r="DZ131" i="7" s="1"/>
  <c r="DW127" i="7"/>
  <c r="DY127" i="7" s="1"/>
  <c r="DZ127" i="7" s="1"/>
  <c r="DW123" i="7"/>
  <c r="DY123" i="7" s="1"/>
  <c r="DZ123" i="7" s="1"/>
  <c r="DW119" i="7"/>
  <c r="DY119" i="7" s="1"/>
  <c r="DZ119" i="7" s="1"/>
  <c r="EA119" i="7" s="1"/>
  <c r="EB119" i="7" s="1"/>
  <c r="DW115" i="7"/>
  <c r="DY115" i="7" s="1"/>
  <c r="DZ115" i="7" s="1"/>
  <c r="DW110" i="7"/>
  <c r="DY110" i="7" s="1"/>
  <c r="DZ110" i="7" s="1"/>
  <c r="EA110" i="7" s="1"/>
  <c r="EB110" i="7" s="1"/>
  <c r="DW103" i="7"/>
  <c r="DY103" i="7" s="1"/>
  <c r="DZ103" i="7" s="1"/>
  <c r="DW99" i="7"/>
  <c r="DY99" i="7" s="1"/>
  <c r="DZ99" i="7" s="1"/>
  <c r="DW95" i="7"/>
  <c r="DY95" i="7" s="1"/>
  <c r="DZ95" i="7" s="1"/>
  <c r="DW91" i="7"/>
  <c r="DY91" i="7" s="1"/>
  <c r="DZ91" i="7" s="1"/>
  <c r="DW87" i="7"/>
  <c r="DY87" i="7" s="1"/>
  <c r="DZ87" i="7" s="1"/>
  <c r="DW136" i="7"/>
  <c r="DY136" i="7" s="1"/>
  <c r="DZ136" i="7" s="1"/>
  <c r="EA136" i="7" s="1"/>
  <c r="EB136" i="7" s="1"/>
  <c r="DX106" i="7"/>
  <c r="DX102" i="7"/>
  <c r="DX98" i="7"/>
  <c r="DX94" i="7"/>
  <c r="DX90" i="7"/>
  <c r="DX86" i="7"/>
  <c r="DX82" i="7"/>
  <c r="DW86" i="7"/>
  <c r="DY86" i="7" s="1"/>
  <c r="DZ86" i="7" s="1"/>
  <c r="EA86" i="7" s="1"/>
  <c r="EB86" i="7" s="1"/>
  <c r="DW82" i="7"/>
  <c r="DY82" i="7" s="1"/>
  <c r="DZ82" i="7" s="1"/>
  <c r="DW81" i="7"/>
  <c r="DY81" i="7" s="1"/>
  <c r="DZ81" i="7" s="1"/>
  <c r="DW77" i="7"/>
  <c r="DY77" i="7" s="1"/>
  <c r="DZ77" i="7" s="1"/>
  <c r="DW73" i="7"/>
  <c r="DY73" i="7" s="1"/>
  <c r="DZ73" i="7" s="1"/>
  <c r="DW69" i="7"/>
  <c r="DY69" i="7" s="1"/>
  <c r="DZ69" i="7" s="1"/>
  <c r="DW65" i="7"/>
  <c r="DY65" i="7" s="1"/>
  <c r="DZ65" i="7" s="1"/>
  <c r="DW61" i="7"/>
  <c r="DY61" i="7" s="1"/>
  <c r="DZ61" i="7" s="1"/>
  <c r="DX83" i="7"/>
  <c r="DX80" i="7"/>
  <c r="DX76" i="7"/>
  <c r="DX72" i="7"/>
  <c r="DX68" i="7"/>
  <c r="DX64" i="7"/>
  <c r="DX60" i="7"/>
  <c r="DX87" i="7"/>
  <c r="DX85" i="7"/>
  <c r="DW83" i="7"/>
  <c r="DY83" i="7" s="1"/>
  <c r="DZ83" i="7" s="1"/>
  <c r="EA83" i="7" s="1"/>
  <c r="EB83" i="7" s="1"/>
  <c r="DW80" i="7"/>
  <c r="DY80" i="7" s="1"/>
  <c r="DZ80" i="7" s="1"/>
  <c r="DW76" i="7"/>
  <c r="DY76" i="7" s="1"/>
  <c r="DZ76" i="7" s="1"/>
  <c r="DW72" i="7"/>
  <c r="DY72" i="7" s="1"/>
  <c r="DZ72" i="7" s="1"/>
  <c r="DW68" i="7"/>
  <c r="DY68" i="7" s="1"/>
  <c r="DZ68" i="7" s="1"/>
  <c r="DW64" i="7"/>
  <c r="DY64" i="7" s="1"/>
  <c r="DZ64" i="7" s="1"/>
  <c r="DW60" i="7"/>
  <c r="DY60" i="7" s="1"/>
  <c r="DZ60" i="7" s="1"/>
  <c r="DX79" i="7"/>
  <c r="DX75" i="7"/>
  <c r="DX71" i="7"/>
  <c r="DX67" i="7"/>
  <c r="DX63" i="7"/>
  <c r="DX59" i="7"/>
  <c r="DW84" i="7"/>
  <c r="DY84" i="7" s="1"/>
  <c r="DZ84" i="7" s="1"/>
  <c r="DW79" i="7"/>
  <c r="DY79" i="7" s="1"/>
  <c r="DZ79" i="7" s="1"/>
  <c r="DW75" i="7"/>
  <c r="DY75" i="7" s="1"/>
  <c r="DZ75" i="7" s="1"/>
  <c r="DW71" i="7"/>
  <c r="DY71" i="7" s="1"/>
  <c r="DZ71" i="7" s="1"/>
  <c r="DW67" i="7"/>
  <c r="DY67" i="7" s="1"/>
  <c r="DZ67" i="7" s="1"/>
  <c r="DW63" i="7"/>
  <c r="DY63" i="7" s="1"/>
  <c r="DZ63" i="7" s="1"/>
  <c r="DW59" i="7"/>
  <c r="DY59" i="7" s="1"/>
  <c r="DZ59" i="7" s="1"/>
  <c r="DX105" i="7"/>
  <c r="DX101" i="7"/>
  <c r="DX97" i="7"/>
  <c r="DX93" i="7"/>
  <c r="DX89" i="7"/>
  <c r="DX78" i="7"/>
  <c r="DX74" i="7"/>
  <c r="DX70" i="7"/>
  <c r="DX66" i="7"/>
  <c r="DX62" i="7"/>
  <c r="DX58" i="7"/>
  <c r="DX109" i="7"/>
  <c r="DW57" i="7"/>
  <c r="DY57" i="7" s="1"/>
  <c r="DZ57" i="7" s="1"/>
  <c r="DW53" i="7"/>
  <c r="DY53" i="7" s="1"/>
  <c r="DZ53" i="7" s="1"/>
  <c r="DW49" i="7"/>
  <c r="DY49" i="7" s="1"/>
  <c r="DZ49" i="7" s="1"/>
  <c r="DW45" i="7"/>
  <c r="DY45" i="7" s="1"/>
  <c r="DZ45" i="7" s="1"/>
  <c r="DW41" i="7"/>
  <c r="DY41" i="7" s="1"/>
  <c r="DZ41" i="7" s="1"/>
  <c r="DW37" i="7"/>
  <c r="DY37" i="7" s="1"/>
  <c r="DZ37" i="7" s="1"/>
  <c r="DW33" i="7"/>
  <c r="DY33" i="7" s="1"/>
  <c r="DZ33" i="7" s="1"/>
  <c r="DX113" i="7"/>
  <c r="DW106" i="7"/>
  <c r="DY106" i="7" s="1"/>
  <c r="DZ106" i="7" s="1"/>
  <c r="DX81" i="7"/>
  <c r="DX77" i="7"/>
  <c r="DX73" i="7"/>
  <c r="DX69" i="7"/>
  <c r="DX65" i="7"/>
  <c r="DX61" i="7"/>
  <c r="DW58" i="7"/>
  <c r="DY58" i="7" s="1"/>
  <c r="DZ58" i="7" s="1"/>
  <c r="DX56" i="7"/>
  <c r="DX52" i="7"/>
  <c r="DX48" i="7"/>
  <c r="DX44" i="7"/>
  <c r="DX40" i="7"/>
  <c r="DX36" i="7"/>
  <c r="DX32" i="7"/>
  <c r="DW56" i="7"/>
  <c r="DY56" i="7" s="1"/>
  <c r="DZ56" i="7" s="1"/>
  <c r="DW52" i="7"/>
  <c r="DY52" i="7" s="1"/>
  <c r="DZ52" i="7" s="1"/>
  <c r="DW48" i="7"/>
  <c r="DY48" i="7" s="1"/>
  <c r="DZ48" i="7" s="1"/>
  <c r="DW44" i="7"/>
  <c r="DY44" i="7" s="1"/>
  <c r="DZ44" i="7" s="1"/>
  <c r="DW40" i="7"/>
  <c r="DY40" i="7" s="1"/>
  <c r="DZ40" i="7" s="1"/>
  <c r="DW36" i="7"/>
  <c r="DY36" i="7" s="1"/>
  <c r="DZ36" i="7" s="1"/>
  <c r="DW102" i="7"/>
  <c r="DY102" i="7" s="1"/>
  <c r="DZ102" i="7" s="1"/>
  <c r="DW78" i="7"/>
  <c r="DY78" i="7" s="1"/>
  <c r="DZ78" i="7" s="1"/>
  <c r="DW74" i="7"/>
  <c r="DY74" i="7" s="1"/>
  <c r="DZ74" i="7" s="1"/>
  <c r="DW70" i="7"/>
  <c r="DY70" i="7" s="1"/>
  <c r="DZ70" i="7" s="1"/>
  <c r="DW66" i="7"/>
  <c r="DY66" i="7" s="1"/>
  <c r="DZ66" i="7" s="1"/>
  <c r="DW62" i="7"/>
  <c r="DY62" i="7" s="1"/>
  <c r="DZ62" i="7" s="1"/>
  <c r="EA62" i="7" s="1"/>
  <c r="EB62" i="7" s="1"/>
  <c r="DX55" i="7"/>
  <c r="DX51" i="7"/>
  <c r="DX47" i="7"/>
  <c r="DX43" i="7"/>
  <c r="DX39" i="7"/>
  <c r="DX35" i="7"/>
  <c r="DX31" i="7"/>
  <c r="DW90" i="7"/>
  <c r="DY90" i="7" s="1"/>
  <c r="DZ90" i="7" s="1"/>
  <c r="EA90" i="7" s="1"/>
  <c r="EB90" i="7" s="1"/>
  <c r="DW55" i="7"/>
  <c r="DY55" i="7" s="1"/>
  <c r="DZ55" i="7" s="1"/>
  <c r="DW51" i="7"/>
  <c r="DY51" i="7" s="1"/>
  <c r="DZ51" i="7" s="1"/>
  <c r="DW47" i="7"/>
  <c r="DY47" i="7" s="1"/>
  <c r="DZ47" i="7" s="1"/>
  <c r="DW43" i="7"/>
  <c r="DY43" i="7" s="1"/>
  <c r="DZ43" i="7" s="1"/>
  <c r="DW39" i="7"/>
  <c r="DY39" i="7" s="1"/>
  <c r="DZ39" i="7" s="1"/>
  <c r="DW35" i="7"/>
  <c r="DY35" i="7" s="1"/>
  <c r="DZ35" i="7" s="1"/>
  <c r="DW98" i="7"/>
  <c r="DY98" i="7" s="1"/>
  <c r="DZ98" i="7" s="1"/>
  <c r="DX54" i="7"/>
  <c r="DX50" i="7"/>
  <c r="DX46" i="7"/>
  <c r="DX42" i="7"/>
  <c r="DX38" i="7"/>
  <c r="DX34" i="7"/>
  <c r="DW54" i="7"/>
  <c r="DY54" i="7" s="1"/>
  <c r="DZ54" i="7" s="1"/>
  <c r="DW50" i="7"/>
  <c r="DY50" i="7" s="1"/>
  <c r="DZ50" i="7" s="1"/>
  <c r="DW46" i="7"/>
  <c r="DY46" i="7" s="1"/>
  <c r="DZ46" i="7" s="1"/>
  <c r="DW42" i="7"/>
  <c r="DY42" i="7" s="1"/>
  <c r="DZ42" i="7" s="1"/>
  <c r="DW38" i="7"/>
  <c r="DY38" i="7" s="1"/>
  <c r="DZ38" i="7" s="1"/>
  <c r="DW34" i="7"/>
  <c r="DY34" i="7" s="1"/>
  <c r="DZ34" i="7" s="1"/>
  <c r="EA34" i="7" s="1"/>
  <c r="EB34" i="7" s="1"/>
  <c r="AL7" i="7"/>
  <c r="AZ7" i="7"/>
  <c r="BB7" i="7" s="1"/>
  <c r="BC7" i="7" s="1"/>
  <c r="DI8" i="7"/>
  <c r="DW8" i="7"/>
  <c r="DY8" i="7" s="1"/>
  <c r="DZ8" i="7" s="1"/>
  <c r="CE9" i="7"/>
  <c r="CS9" i="7"/>
  <c r="CU9" i="7" s="1"/>
  <c r="CV9" i="7" s="1"/>
  <c r="BA10" i="7"/>
  <c r="BO10" i="7"/>
  <c r="BQ10" i="7" s="1"/>
  <c r="BR10" i="7" s="1"/>
  <c r="W11" i="7"/>
  <c r="AK11" i="7"/>
  <c r="AM11" i="7" s="1"/>
  <c r="AN11" i="7" s="1"/>
  <c r="EM11" i="7"/>
  <c r="BA12" i="7"/>
  <c r="DI12" i="7"/>
  <c r="W13" i="7"/>
  <c r="CE13" i="7"/>
  <c r="EM13" i="7"/>
  <c r="BA14" i="7"/>
  <c r="DI14" i="7"/>
  <c r="W15" i="7"/>
  <c r="CE15" i="7"/>
  <c r="EM15" i="7"/>
  <c r="BA16" i="7"/>
  <c r="DI16" i="7"/>
  <c r="W17" i="7"/>
  <c r="CE17" i="7"/>
  <c r="EM17" i="7"/>
  <c r="BA18" i="7"/>
  <c r="DI18" i="7"/>
  <c r="W19" i="7"/>
  <c r="CE19" i="7"/>
  <c r="EM19" i="7"/>
  <c r="BA20" i="7"/>
  <c r="DI20" i="7"/>
  <c r="W21" i="7"/>
  <c r="CE21" i="7"/>
  <c r="EM21" i="7"/>
  <c r="DI22" i="7"/>
  <c r="DW22" i="7"/>
  <c r="DY22" i="7" s="1"/>
  <c r="DZ22" i="7" s="1"/>
  <c r="CE23" i="7"/>
  <c r="CS23" i="7"/>
  <c r="CU23" i="7" s="1"/>
  <c r="CV23" i="7" s="1"/>
  <c r="BA24" i="7"/>
  <c r="BO24" i="7"/>
  <c r="BQ24" i="7" s="1"/>
  <c r="BR24" i="7" s="1"/>
  <c r="W25" i="7"/>
  <c r="AK25" i="7"/>
  <c r="AM25" i="7" s="1"/>
  <c r="AN25" i="7" s="1"/>
  <c r="EM25" i="7"/>
  <c r="DI26" i="7"/>
  <c r="DW26" i="7"/>
  <c r="DY26" i="7" s="1"/>
  <c r="DZ26" i="7" s="1"/>
  <c r="CE27" i="7"/>
  <c r="CS27" i="7"/>
  <c r="CU27" i="7" s="1"/>
  <c r="CV27" i="7" s="1"/>
  <c r="BA28" i="7"/>
  <c r="BO28" i="7"/>
  <c r="BQ28" i="7" s="1"/>
  <c r="BR28" i="7" s="1"/>
  <c r="W29" i="7"/>
  <c r="AK29" i="7"/>
  <c r="AM29" i="7" s="1"/>
  <c r="AN29" i="7" s="1"/>
  <c r="EM29" i="7"/>
  <c r="W30" i="7"/>
  <c r="EL30" i="7"/>
  <c r="EN30" i="7" s="1"/>
  <c r="EO30" i="7" s="1"/>
  <c r="DH31" i="7"/>
  <c r="DJ31" i="7" s="1"/>
  <c r="DK31" i="7" s="1"/>
  <c r="CD32" i="7"/>
  <c r="CF32" i="7" s="1"/>
  <c r="CG32" i="7" s="1"/>
  <c r="EM134" i="7"/>
  <c r="DH4" i="7"/>
  <c r="DJ4" i="7" s="1"/>
  <c r="DK4" i="7" s="1"/>
  <c r="DM4" i="7" s="1"/>
  <c r="AK5" i="7"/>
  <c r="AM5" i="7" s="1"/>
  <c r="AN5" i="7" s="1"/>
  <c r="AO5" i="7" s="1"/>
  <c r="AP5" i="7" s="1"/>
  <c r="BA6" i="7"/>
  <c r="DI6" i="7"/>
  <c r="BA7" i="7"/>
  <c r="BO7" i="7"/>
  <c r="BQ7" i="7" s="1"/>
  <c r="BR7" i="7" s="1"/>
  <c r="BS7" i="7" s="1"/>
  <c r="BT7" i="7" s="1"/>
  <c r="V8" i="7"/>
  <c r="X8" i="7" s="1"/>
  <c r="Y8" i="7" s="1"/>
  <c r="Z8" i="7" s="1"/>
  <c r="AA8" i="7" s="1"/>
  <c r="DX8" i="7"/>
  <c r="EL8" i="7"/>
  <c r="EN8" i="7" s="1"/>
  <c r="EO8" i="7" s="1"/>
  <c r="CT9" i="7"/>
  <c r="DH9" i="7"/>
  <c r="DJ9" i="7" s="1"/>
  <c r="DK9" i="7" s="1"/>
  <c r="BP10" i="7"/>
  <c r="CD10" i="7"/>
  <c r="CF10" i="7" s="1"/>
  <c r="CG10" i="7" s="1"/>
  <c r="CH10" i="7" s="1"/>
  <c r="CI10" i="7" s="1"/>
  <c r="AL11" i="7"/>
  <c r="AZ11" i="7"/>
  <c r="BB11" i="7" s="1"/>
  <c r="BC11" i="7" s="1"/>
  <c r="BO12" i="7"/>
  <c r="BQ12" i="7" s="1"/>
  <c r="BR12" i="7" s="1"/>
  <c r="DW12" i="7"/>
  <c r="DY12" i="7" s="1"/>
  <c r="DZ12" i="7" s="1"/>
  <c r="AK13" i="7"/>
  <c r="AM13" i="7" s="1"/>
  <c r="AN13" i="7" s="1"/>
  <c r="CS13" i="7"/>
  <c r="CU13" i="7" s="1"/>
  <c r="CV13" i="7" s="1"/>
  <c r="BO14" i="7"/>
  <c r="BQ14" i="7" s="1"/>
  <c r="BR14" i="7" s="1"/>
  <c r="DW14" i="7"/>
  <c r="DY14" i="7" s="1"/>
  <c r="DZ14" i="7" s="1"/>
  <c r="AK15" i="7"/>
  <c r="AM15" i="7" s="1"/>
  <c r="AN15" i="7" s="1"/>
  <c r="CS15" i="7"/>
  <c r="CU15" i="7" s="1"/>
  <c r="CV15" i="7" s="1"/>
  <c r="BO16" i="7"/>
  <c r="BQ16" i="7" s="1"/>
  <c r="BR16" i="7" s="1"/>
  <c r="DW16" i="7"/>
  <c r="DY16" i="7" s="1"/>
  <c r="DZ16" i="7" s="1"/>
  <c r="AK17" i="7"/>
  <c r="AM17" i="7" s="1"/>
  <c r="AN17" i="7" s="1"/>
  <c r="CS17" i="7"/>
  <c r="CU17" i="7" s="1"/>
  <c r="CV17" i="7" s="1"/>
  <c r="BO18" i="7"/>
  <c r="BQ18" i="7" s="1"/>
  <c r="BR18" i="7" s="1"/>
  <c r="DW18" i="7"/>
  <c r="DY18" i="7" s="1"/>
  <c r="DZ18" i="7" s="1"/>
  <c r="AK19" i="7"/>
  <c r="AM19" i="7" s="1"/>
  <c r="AN19" i="7" s="1"/>
  <c r="CS19" i="7"/>
  <c r="CU19" i="7" s="1"/>
  <c r="CV19" i="7" s="1"/>
  <c r="BO20" i="7"/>
  <c r="BQ20" i="7" s="1"/>
  <c r="BR20" i="7" s="1"/>
  <c r="DW20" i="7"/>
  <c r="DY20" i="7" s="1"/>
  <c r="DZ20" i="7" s="1"/>
  <c r="AK21" i="7"/>
  <c r="AM21" i="7" s="1"/>
  <c r="AN21" i="7" s="1"/>
  <c r="CS21" i="7"/>
  <c r="CU21" i="7" s="1"/>
  <c r="CV21" i="7" s="1"/>
  <c r="V22" i="7"/>
  <c r="X22" i="7" s="1"/>
  <c r="Y22" i="7" s="1"/>
  <c r="Z22" i="7" s="1"/>
  <c r="AA22" i="7" s="1"/>
  <c r="DX22" i="7"/>
  <c r="EL22" i="7"/>
  <c r="EN22" i="7" s="1"/>
  <c r="EO22" i="7" s="1"/>
  <c r="EP22" i="7" s="1"/>
  <c r="EQ22" i="7" s="1"/>
  <c r="CT23" i="7"/>
  <c r="DH23" i="7"/>
  <c r="DJ23" i="7" s="1"/>
  <c r="DK23" i="7" s="1"/>
  <c r="DL23" i="7" s="1"/>
  <c r="DM23" i="7" s="1"/>
  <c r="BP24" i="7"/>
  <c r="CD24" i="7"/>
  <c r="CF24" i="7" s="1"/>
  <c r="CG24" i="7" s="1"/>
  <c r="CH24" i="7" s="1"/>
  <c r="CI24" i="7" s="1"/>
  <c r="AL25" i="7"/>
  <c r="AZ25" i="7"/>
  <c r="BB25" i="7" s="1"/>
  <c r="BC25" i="7" s="1"/>
  <c r="BD25" i="7" s="1"/>
  <c r="BE25" i="7" s="1"/>
  <c r="V26" i="7"/>
  <c r="X26" i="7" s="1"/>
  <c r="Y26" i="7" s="1"/>
  <c r="Z26" i="7" s="1"/>
  <c r="AA26" i="7" s="1"/>
  <c r="DX26" i="7"/>
  <c r="EL26" i="7"/>
  <c r="EN26" i="7" s="1"/>
  <c r="EO26" i="7" s="1"/>
  <c r="EP26" i="7" s="1"/>
  <c r="EQ26" i="7" s="1"/>
  <c r="CT27" i="7"/>
  <c r="DH27" i="7"/>
  <c r="DJ27" i="7" s="1"/>
  <c r="DK27" i="7" s="1"/>
  <c r="DL27" i="7" s="1"/>
  <c r="DM27" i="7" s="1"/>
  <c r="BP28" i="7"/>
  <c r="CD28" i="7"/>
  <c r="CF28" i="7" s="1"/>
  <c r="CG28" i="7" s="1"/>
  <c r="CH28" i="7" s="1"/>
  <c r="CI28" i="7" s="1"/>
  <c r="AL29" i="7"/>
  <c r="AZ29" i="7"/>
  <c r="BB29" i="7" s="1"/>
  <c r="BC29" i="7" s="1"/>
  <c r="BD29" i="7" s="1"/>
  <c r="BE29" i="7" s="1"/>
  <c r="DW30" i="7"/>
  <c r="DY30" i="7" s="1"/>
  <c r="DZ30" i="7" s="1"/>
  <c r="EA31" i="7" s="1"/>
  <c r="EB31" i="7" s="1"/>
  <c r="EM30" i="7"/>
  <c r="CS31" i="7"/>
  <c r="CU31" i="7" s="1"/>
  <c r="CV31" i="7" s="1"/>
  <c r="DI31" i="7"/>
  <c r="BO32" i="7"/>
  <c r="BQ32" i="7" s="1"/>
  <c r="BR32" i="7" s="1"/>
  <c r="BS32" i="7" s="1"/>
  <c r="BT32" i="7" s="1"/>
  <c r="V33" i="7"/>
  <c r="X33" i="7" s="1"/>
  <c r="Y33" i="7" s="1"/>
  <c r="AZ33" i="7"/>
  <c r="BB33" i="7" s="1"/>
  <c r="BC33" i="7" s="1"/>
  <c r="CT34" i="7"/>
  <c r="AK101" i="7"/>
  <c r="AM101" i="7" s="1"/>
  <c r="AN101" i="7" s="1"/>
  <c r="DI4" i="7"/>
  <c r="AL5" i="7"/>
  <c r="AZ5" i="7"/>
  <c r="BB5" i="7" s="1"/>
  <c r="BC5" i="7" s="1"/>
  <c r="BD5" i="7" s="1"/>
  <c r="BE5" i="7" s="1"/>
  <c r="V253" i="7"/>
  <c r="X253" i="7" s="1"/>
  <c r="Y253" i="7" s="1"/>
  <c r="V251" i="7"/>
  <c r="X251" i="7" s="1"/>
  <c r="Y251" i="7" s="1"/>
  <c r="V248" i="7"/>
  <c r="X248" i="7" s="1"/>
  <c r="Y248" i="7" s="1"/>
  <c r="W251" i="7"/>
  <c r="W247" i="7"/>
  <c r="W250" i="7"/>
  <c r="W246" i="7"/>
  <c r="V250" i="7"/>
  <c r="X250" i="7" s="1"/>
  <c r="Y250" i="7" s="1"/>
  <c r="W253" i="7"/>
  <c r="W252" i="7"/>
  <c r="W249" i="7"/>
  <c r="V252" i="7"/>
  <c r="X252" i="7" s="1"/>
  <c r="Y252" i="7" s="1"/>
  <c r="V249" i="7"/>
  <c r="X249" i="7" s="1"/>
  <c r="Y249" i="7" s="1"/>
  <c r="V242" i="7"/>
  <c r="X242" i="7" s="1"/>
  <c r="Y242" i="7" s="1"/>
  <c r="V238" i="7"/>
  <c r="X238" i="7" s="1"/>
  <c r="Y238" i="7" s="1"/>
  <c r="W241" i="7"/>
  <c r="W245" i="7"/>
  <c r="V241" i="7"/>
  <c r="X241" i="7" s="1"/>
  <c r="Y241" i="7" s="1"/>
  <c r="V245" i="7"/>
  <c r="X245" i="7" s="1"/>
  <c r="Y245" i="7" s="1"/>
  <c r="W244" i="7"/>
  <c r="W240" i="7"/>
  <c r="V244" i="7"/>
  <c r="X244" i="7" s="1"/>
  <c r="Y244" i="7" s="1"/>
  <c r="V240" i="7"/>
  <c r="X240" i="7" s="1"/>
  <c r="Y240" i="7" s="1"/>
  <c r="W248" i="7"/>
  <c r="W243" i="7"/>
  <c r="W239" i="7"/>
  <c r="W238" i="7"/>
  <c r="V237" i="7"/>
  <c r="X237" i="7" s="1"/>
  <c r="Y237" i="7" s="1"/>
  <c r="V234" i="7"/>
  <c r="X234" i="7" s="1"/>
  <c r="Y234" i="7" s="1"/>
  <c r="W242" i="7"/>
  <c r="V239" i="7"/>
  <c r="X239" i="7" s="1"/>
  <c r="Y239" i="7" s="1"/>
  <c r="V247" i="7"/>
  <c r="X247" i="7" s="1"/>
  <c r="Y247" i="7" s="1"/>
  <c r="V243" i="7"/>
  <c r="X243" i="7" s="1"/>
  <c r="Y243" i="7" s="1"/>
  <c r="W236" i="7"/>
  <c r="V236" i="7"/>
  <c r="X236" i="7" s="1"/>
  <c r="Y236" i="7" s="1"/>
  <c r="W235" i="7"/>
  <c r="W231" i="7"/>
  <c r="V235" i="7"/>
  <c r="X235" i="7" s="1"/>
  <c r="Y235" i="7" s="1"/>
  <c r="V227" i="7"/>
  <c r="X227" i="7" s="1"/>
  <c r="Y227" i="7" s="1"/>
  <c r="V246" i="7"/>
  <c r="X246" i="7" s="1"/>
  <c r="Y246" i="7" s="1"/>
  <c r="W233" i="7"/>
  <c r="V231" i="7"/>
  <c r="X231" i="7" s="1"/>
  <c r="Y231" i="7" s="1"/>
  <c r="W230" i="7"/>
  <c r="W226" i="7"/>
  <c r="W237" i="7"/>
  <c r="V233" i="7"/>
  <c r="X233" i="7" s="1"/>
  <c r="Y233" i="7" s="1"/>
  <c r="W232" i="7"/>
  <c r="V230" i="7"/>
  <c r="X230" i="7" s="1"/>
  <c r="Y230" i="7" s="1"/>
  <c r="V232" i="7"/>
  <c r="X232" i="7" s="1"/>
  <c r="Y232" i="7" s="1"/>
  <c r="W229" i="7"/>
  <c r="V229" i="7"/>
  <c r="X229" i="7" s="1"/>
  <c r="Y229" i="7" s="1"/>
  <c r="W228" i="7"/>
  <c r="W224" i="7"/>
  <c r="W234" i="7"/>
  <c r="V228" i="7"/>
  <c r="X228" i="7" s="1"/>
  <c r="Y228" i="7" s="1"/>
  <c r="Z228" i="7" s="1"/>
  <c r="AA228" i="7" s="1"/>
  <c r="W227" i="7"/>
  <c r="W223" i="7"/>
  <c r="W219" i="7"/>
  <c r="V223" i="7"/>
  <c r="X223" i="7" s="1"/>
  <c r="Y223" i="7" s="1"/>
  <c r="V219" i="7"/>
  <c r="X219" i="7" s="1"/>
  <c r="Y219" i="7" s="1"/>
  <c r="V226" i="7"/>
  <c r="X226" i="7" s="1"/>
  <c r="Y226" i="7" s="1"/>
  <c r="W222" i="7"/>
  <c r="W218" i="7"/>
  <c r="V224" i="7"/>
  <c r="X224" i="7" s="1"/>
  <c r="Y224" i="7" s="1"/>
  <c r="V222" i="7"/>
  <c r="X222" i="7" s="1"/>
  <c r="Y222" i="7" s="1"/>
  <c r="V218" i="7"/>
  <c r="X218" i="7" s="1"/>
  <c r="Y218" i="7" s="1"/>
  <c r="W221" i="7"/>
  <c r="W214" i="7"/>
  <c r="V214" i="7"/>
  <c r="X214" i="7" s="1"/>
  <c r="Y214" i="7" s="1"/>
  <c r="W220" i="7"/>
  <c r="W217" i="7"/>
  <c r="W213" i="7"/>
  <c r="W209" i="7"/>
  <c r="W205" i="7"/>
  <c r="V221" i="7"/>
  <c r="X221" i="7" s="1"/>
  <c r="Y221" i="7" s="1"/>
  <c r="V220" i="7"/>
  <c r="X220" i="7" s="1"/>
  <c r="Y220" i="7" s="1"/>
  <c r="Z220" i="7" s="1"/>
  <c r="AA220" i="7" s="1"/>
  <c r="V217" i="7"/>
  <c r="X217" i="7" s="1"/>
  <c r="Y217" i="7" s="1"/>
  <c r="V213" i="7"/>
  <c r="X213" i="7" s="1"/>
  <c r="Y213" i="7" s="1"/>
  <c r="V209" i="7"/>
  <c r="X209" i="7" s="1"/>
  <c r="Y209" i="7" s="1"/>
  <c r="W216" i="7"/>
  <c r="W212" i="7"/>
  <c r="W208" i="7"/>
  <c r="V216" i="7"/>
  <c r="X216" i="7" s="1"/>
  <c r="Y216" i="7" s="1"/>
  <c r="V212" i="7"/>
  <c r="X212" i="7" s="1"/>
  <c r="Y212" i="7" s="1"/>
  <c r="V208" i="7"/>
  <c r="X208" i="7" s="1"/>
  <c r="Y208" i="7" s="1"/>
  <c r="W225" i="7"/>
  <c r="W215" i="7"/>
  <c r="W211" i="7"/>
  <c r="W207" i="7"/>
  <c r="V203" i="7"/>
  <c r="X203" i="7" s="1"/>
  <c r="Y203" i="7" s="1"/>
  <c r="V199" i="7"/>
  <c r="X199" i="7" s="1"/>
  <c r="Y199" i="7" s="1"/>
  <c r="V195" i="7"/>
  <c r="X195" i="7" s="1"/>
  <c r="Y195" i="7" s="1"/>
  <c r="V191" i="7"/>
  <c r="X191" i="7" s="1"/>
  <c r="Y191" i="7" s="1"/>
  <c r="W202" i="7"/>
  <c r="W198" i="7"/>
  <c r="W194" i="7"/>
  <c r="V202" i="7"/>
  <c r="X202" i="7" s="1"/>
  <c r="Y202" i="7" s="1"/>
  <c r="V198" i="7"/>
  <c r="X198" i="7" s="1"/>
  <c r="Y198" i="7" s="1"/>
  <c r="V194" i="7"/>
  <c r="X194" i="7" s="1"/>
  <c r="Y194" i="7" s="1"/>
  <c r="V225" i="7"/>
  <c r="X225" i="7" s="1"/>
  <c r="Y225" i="7" s="1"/>
  <c r="W201" i="7"/>
  <c r="W197" i="7"/>
  <c r="V201" i="7"/>
  <c r="X201" i="7" s="1"/>
  <c r="Y201" i="7" s="1"/>
  <c r="V197" i="7"/>
  <c r="X197" i="7" s="1"/>
  <c r="Y197" i="7" s="1"/>
  <c r="V193" i="7"/>
  <c r="X193" i="7" s="1"/>
  <c r="Y193" i="7" s="1"/>
  <c r="W204" i="7"/>
  <c r="W200" i="7"/>
  <c r="W196" i="7"/>
  <c r="W210" i="7"/>
  <c r="W206" i="7"/>
  <c r="V205" i="7"/>
  <c r="X205" i="7" s="1"/>
  <c r="Y205" i="7" s="1"/>
  <c r="V204" i="7"/>
  <c r="X204" i="7" s="1"/>
  <c r="Y204" i="7" s="1"/>
  <c r="V200" i="7"/>
  <c r="X200" i="7" s="1"/>
  <c r="Y200" i="7" s="1"/>
  <c r="V196" i="7"/>
  <c r="X196" i="7" s="1"/>
  <c r="Y196" i="7" s="1"/>
  <c r="V207" i="7"/>
  <c r="X207" i="7" s="1"/>
  <c r="Y207" i="7" s="1"/>
  <c r="W193" i="7"/>
  <c r="V189" i="7"/>
  <c r="X189" i="7" s="1"/>
  <c r="Y189" i="7" s="1"/>
  <c r="V185" i="7"/>
  <c r="X185" i="7" s="1"/>
  <c r="Y185" i="7" s="1"/>
  <c r="V181" i="7"/>
  <c r="X181" i="7" s="1"/>
  <c r="Y181" i="7" s="1"/>
  <c r="W190" i="7"/>
  <c r="W188" i="7"/>
  <c r="W184" i="7"/>
  <c r="W180" i="7"/>
  <c r="V190" i="7"/>
  <c r="X190" i="7" s="1"/>
  <c r="Y190" i="7" s="1"/>
  <c r="V188" i="7"/>
  <c r="X188" i="7" s="1"/>
  <c r="Y188" i="7" s="1"/>
  <c r="V184" i="7"/>
  <c r="X184" i="7" s="1"/>
  <c r="Y184" i="7" s="1"/>
  <c r="V180" i="7"/>
  <c r="X180" i="7" s="1"/>
  <c r="Y180" i="7" s="1"/>
  <c r="V210" i="7"/>
  <c r="X210" i="7" s="1"/>
  <c r="Y210" i="7" s="1"/>
  <c r="Z210" i="7" s="1"/>
  <c r="AA210" i="7" s="1"/>
  <c r="W187" i="7"/>
  <c r="W183" i="7"/>
  <c r="V211" i="7"/>
  <c r="X211" i="7" s="1"/>
  <c r="Y211" i="7" s="1"/>
  <c r="W203" i="7"/>
  <c r="W199" i="7"/>
  <c r="W195" i="7"/>
  <c r="W191" i="7"/>
  <c r="V187" i="7"/>
  <c r="X187" i="7" s="1"/>
  <c r="Y187" i="7" s="1"/>
  <c r="V183" i="7"/>
  <c r="X183" i="7" s="1"/>
  <c r="Y183" i="7" s="1"/>
  <c r="W192" i="7"/>
  <c r="W186" i="7"/>
  <c r="W182" i="7"/>
  <c r="V192" i="7"/>
  <c r="X192" i="7" s="1"/>
  <c r="Y192" i="7" s="1"/>
  <c r="Z192" i="7" s="1"/>
  <c r="AA192" i="7" s="1"/>
  <c r="V186" i="7"/>
  <c r="X186" i="7" s="1"/>
  <c r="Y186" i="7" s="1"/>
  <c r="Z186" i="7" s="1"/>
  <c r="AA186" i="7" s="1"/>
  <c r="W181" i="7"/>
  <c r="W179" i="7"/>
  <c r="W175" i="7"/>
  <c r="W171" i="7"/>
  <c r="V179" i="7"/>
  <c r="X179" i="7" s="1"/>
  <c r="Y179" i="7" s="1"/>
  <c r="V175" i="7"/>
  <c r="X175" i="7" s="1"/>
  <c r="Y175" i="7" s="1"/>
  <c r="V171" i="7"/>
  <c r="X171" i="7" s="1"/>
  <c r="Y171" i="7" s="1"/>
  <c r="V182" i="7"/>
  <c r="X182" i="7" s="1"/>
  <c r="Y182" i="7" s="1"/>
  <c r="Z182" i="7" s="1"/>
  <c r="AA182" i="7" s="1"/>
  <c r="W178" i="7"/>
  <c r="W174" i="7"/>
  <c r="W170" i="7"/>
  <c r="V206" i="7"/>
  <c r="X206" i="7" s="1"/>
  <c r="Y206" i="7" s="1"/>
  <c r="Z206" i="7" s="1"/>
  <c r="AA206" i="7" s="1"/>
  <c r="W189" i="7"/>
  <c r="W185" i="7"/>
  <c r="V178" i="7"/>
  <c r="X178" i="7" s="1"/>
  <c r="Y178" i="7" s="1"/>
  <c r="V174" i="7"/>
  <c r="X174" i="7" s="1"/>
  <c r="Y174" i="7" s="1"/>
  <c r="V170" i="7"/>
  <c r="X170" i="7" s="1"/>
  <c r="Y170" i="7" s="1"/>
  <c r="V166" i="7"/>
  <c r="X166" i="7" s="1"/>
  <c r="Y166" i="7" s="1"/>
  <c r="W177" i="7"/>
  <c r="W173" i="7"/>
  <c r="W169" i="7"/>
  <c r="V215" i="7"/>
  <c r="X215" i="7" s="1"/>
  <c r="Y215" i="7" s="1"/>
  <c r="V177" i="7"/>
  <c r="X177" i="7" s="1"/>
  <c r="Y177" i="7" s="1"/>
  <c r="V173" i="7"/>
  <c r="X173" i="7" s="1"/>
  <c r="Y173" i="7" s="1"/>
  <c r="V169" i="7"/>
  <c r="X169" i="7" s="1"/>
  <c r="Y169" i="7" s="1"/>
  <c r="W176" i="7"/>
  <c r="W172" i="7"/>
  <c r="W168" i="7"/>
  <c r="W164" i="7"/>
  <c r="W166" i="7"/>
  <c r="W163" i="7"/>
  <c r="W159" i="7"/>
  <c r="W167" i="7"/>
  <c r="V163" i="7"/>
  <c r="X163" i="7" s="1"/>
  <c r="Y163" i="7" s="1"/>
  <c r="V159" i="7"/>
  <c r="X159" i="7" s="1"/>
  <c r="Y159" i="7" s="1"/>
  <c r="V167" i="7"/>
  <c r="X167" i="7" s="1"/>
  <c r="Y167" i="7" s="1"/>
  <c r="W162" i="7"/>
  <c r="W158" i="7"/>
  <c r="W154" i="7"/>
  <c r="V176" i="7"/>
  <c r="X176" i="7" s="1"/>
  <c r="Y176" i="7" s="1"/>
  <c r="V172" i="7"/>
  <c r="X172" i="7" s="1"/>
  <c r="Y172" i="7" s="1"/>
  <c r="V168" i="7"/>
  <c r="X168" i="7" s="1"/>
  <c r="Y168" i="7" s="1"/>
  <c r="V162" i="7"/>
  <c r="X162" i="7" s="1"/>
  <c r="Y162" i="7" s="1"/>
  <c r="V158" i="7"/>
  <c r="X158" i="7" s="1"/>
  <c r="Y158" i="7" s="1"/>
  <c r="V154" i="7"/>
  <c r="X154" i="7" s="1"/>
  <c r="Y154" i="7" s="1"/>
  <c r="V150" i="7"/>
  <c r="X150" i="7" s="1"/>
  <c r="Y150" i="7" s="1"/>
  <c r="V164" i="7"/>
  <c r="X164" i="7" s="1"/>
  <c r="Y164" i="7" s="1"/>
  <c r="W161" i="7"/>
  <c r="W157" i="7"/>
  <c r="W153" i="7"/>
  <c r="W165" i="7"/>
  <c r="V161" i="7"/>
  <c r="X161" i="7" s="1"/>
  <c r="Y161" i="7" s="1"/>
  <c r="V157" i="7"/>
  <c r="X157" i="7" s="1"/>
  <c r="Y157" i="7" s="1"/>
  <c r="V153" i="7"/>
  <c r="X153" i="7" s="1"/>
  <c r="Y153" i="7" s="1"/>
  <c r="V165" i="7"/>
  <c r="X165" i="7" s="1"/>
  <c r="Y165" i="7" s="1"/>
  <c r="Z165" i="7" s="1"/>
  <c r="AA165" i="7" s="1"/>
  <c r="W160" i="7"/>
  <c r="W156" i="7"/>
  <c r="W152" i="7"/>
  <c r="V160" i="7"/>
  <c r="X160" i="7" s="1"/>
  <c r="Y160" i="7" s="1"/>
  <c r="Z160" i="7" s="1"/>
  <c r="AA160" i="7" s="1"/>
  <c r="W145" i="7"/>
  <c r="V145" i="7"/>
  <c r="X145" i="7" s="1"/>
  <c r="Y145" i="7" s="1"/>
  <c r="W148" i="7"/>
  <c r="W144" i="7"/>
  <c r="W140" i="7"/>
  <c r="W149" i="7"/>
  <c r="V148" i="7"/>
  <c r="X148" i="7" s="1"/>
  <c r="Y148" i="7" s="1"/>
  <c r="V144" i="7"/>
  <c r="X144" i="7" s="1"/>
  <c r="Y144" i="7" s="1"/>
  <c r="V140" i="7"/>
  <c r="X140" i="7" s="1"/>
  <c r="Y140" i="7" s="1"/>
  <c r="V136" i="7"/>
  <c r="X136" i="7" s="1"/>
  <c r="Y136" i="7" s="1"/>
  <c r="V149" i="7"/>
  <c r="X149" i="7" s="1"/>
  <c r="Y149" i="7" s="1"/>
  <c r="W147" i="7"/>
  <c r="W143" i="7"/>
  <c r="W139" i="7"/>
  <c r="V147" i="7"/>
  <c r="X147" i="7" s="1"/>
  <c r="Y147" i="7" s="1"/>
  <c r="V143" i="7"/>
  <c r="X143" i="7" s="1"/>
  <c r="Y143" i="7" s="1"/>
  <c r="V139" i="7"/>
  <c r="X139" i="7" s="1"/>
  <c r="Y139" i="7" s="1"/>
  <c r="W155" i="7"/>
  <c r="W151" i="7"/>
  <c r="W146" i="7"/>
  <c r="W142" i="7"/>
  <c r="W138" i="7"/>
  <c r="V151" i="7"/>
  <c r="X151" i="7" s="1"/>
  <c r="Y151" i="7" s="1"/>
  <c r="W150" i="7"/>
  <c r="W141" i="7"/>
  <c r="W136" i="7"/>
  <c r="V134" i="7"/>
  <c r="X134" i="7" s="1"/>
  <c r="Y134" i="7" s="1"/>
  <c r="V130" i="7"/>
  <c r="X130" i="7" s="1"/>
  <c r="Y130" i="7" s="1"/>
  <c r="V126" i="7"/>
  <c r="X126" i="7" s="1"/>
  <c r="Y126" i="7" s="1"/>
  <c r="V122" i="7"/>
  <c r="X122" i="7" s="1"/>
  <c r="Y122" i="7" s="1"/>
  <c r="V118" i="7"/>
  <c r="X118" i="7" s="1"/>
  <c r="Y118" i="7" s="1"/>
  <c r="V114" i="7"/>
  <c r="X114" i="7" s="1"/>
  <c r="Y114" i="7" s="1"/>
  <c r="V152" i="7"/>
  <c r="X152" i="7" s="1"/>
  <c r="Y152" i="7" s="1"/>
  <c r="V142" i="7"/>
  <c r="X142" i="7" s="1"/>
  <c r="Y142" i="7" s="1"/>
  <c r="V141" i="7"/>
  <c r="X141" i="7" s="1"/>
  <c r="Y141" i="7" s="1"/>
  <c r="W133" i="7"/>
  <c r="W129" i="7"/>
  <c r="W125" i="7"/>
  <c r="W121" i="7"/>
  <c r="W117" i="7"/>
  <c r="V133" i="7"/>
  <c r="X133" i="7" s="1"/>
  <c r="Y133" i="7" s="1"/>
  <c r="V129" i="7"/>
  <c r="X129" i="7" s="1"/>
  <c r="Y129" i="7" s="1"/>
  <c r="V125" i="7"/>
  <c r="X125" i="7" s="1"/>
  <c r="Y125" i="7" s="1"/>
  <c r="V121" i="7"/>
  <c r="X121" i="7" s="1"/>
  <c r="Y121" i="7" s="1"/>
  <c r="V117" i="7"/>
  <c r="X117" i="7" s="1"/>
  <c r="Y117" i="7" s="1"/>
  <c r="W132" i="7"/>
  <c r="W128" i="7"/>
  <c r="W124" i="7"/>
  <c r="W120" i="7"/>
  <c r="W116" i="7"/>
  <c r="W112" i="7"/>
  <c r="W108" i="7"/>
  <c r="V155" i="7"/>
  <c r="X155" i="7" s="1"/>
  <c r="Y155" i="7" s="1"/>
  <c r="V132" i="7"/>
  <c r="X132" i="7" s="1"/>
  <c r="Y132" i="7" s="1"/>
  <c r="V128" i="7"/>
  <c r="X128" i="7" s="1"/>
  <c r="Y128" i="7" s="1"/>
  <c r="V124" i="7"/>
  <c r="X124" i="7" s="1"/>
  <c r="Y124" i="7" s="1"/>
  <c r="V120" i="7"/>
  <c r="X120" i="7" s="1"/>
  <c r="Y120" i="7" s="1"/>
  <c r="V116" i="7"/>
  <c r="X116" i="7" s="1"/>
  <c r="Y116" i="7" s="1"/>
  <c r="V112" i="7"/>
  <c r="X112" i="7" s="1"/>
  <c r="Y112" i="7" s="1"/>
  <c r="V156" i="7"/>
  <c r="X156" i="7" s="1"/>
  <c r="Y156" i="7" s="1"/>
  <c r="V146" i="7"/>
  <c r="X146" i="7" s="1"/>
  <c r="Y146" i="7" s="1"/>
  <c r="V138" i="7"/>
  <c r="X138" i="7" s="1"/>
  <c r="Y138" i="7" s="1"/>
  <c r="W135" i="7"/>
  <c r="W131" i="7"/>
  <c r="W127" i="7"/>
  <c r="W123" i="7"/>
  <c r="W119" i="7"/>
  <c r="W115" i="7"/>
  <c r="W111" i="7"/>
  <c r="W137" i="7"/>
  <c r="V135" i="7"/>
  <c r="X135" i="7" s="1"/>
  <c r="Y135" i="7" s="1"/>
  <c r="V131" i="7"/>
  <c r="X131" i="7" s="1"/>
  <c r="Y131" i="7" s="1"/>
  <c r="V127" i="7"/>
  <c r="X127" i="7" s="1"/>
  <c r="Y127" i="7" s="1"/>
  <c r="V123" i="7"/>
  <c r="X123" i="7" s="1"/>
  <c r="Y123" i="7" s="1"/>
  <c r="Z123" i="7" s="1"/>
  <c r="AA123" i="7" s="1"/>
  <c r="V119" i="7"/>
  <c r="X119" i="7" s="1"/>
  <c r="Y119" i="7" s="1"/>
  <c r="V115" i="7"/>
  <c r="X115" i="7" s="1"/>
  <c r="Y115" i="7" s="1"/>
  <c r="V111" i="7"/>
  <c r="X111" i="7" s="1"/>
  <c r="Y111" i="7" s="1"/>
  <c r="V137" i="7"/>
  <c r="X137" i="7" s="1"/>
  <c r="Y137" i="7" s="1"/>
  <c r="W113" i="7"/>
  <c r="W109" i="7"/>
  <c r="W104" i="7"/>
  <c r="W100" i="7"/>
  <c r="W96" i="7"/>
  <c r="W92" i="7"/>
  <c r="W88" i="7"/>
  <c r="W84" i="7"/>
  <c r="V113" i="7"/>
  <c r="X113" i="7" s="1"/>
  <c r="Y113" i="7" s="1"/>
  <c r="V109" i="7"/>
  <c r="X109" i="7" s="1"/>
  <c r="Y109" i="7" s="1"/>
  <c r="V104" i="7"/>
  <c r="X104" i="7" s="1"/>
  <c r="Y104" i="7" s="1"/>
  <c r="V100" i="7"/>
  <c r="X100" i="7" s="1"/>
  <c r="Y100" i="7" s="1"/>
  <c r="V96" i="7"/>
  <c r="X96" i="7" s="1"/>
  <c r="Y96" i="7" s="1"/>
  <c r="V92" i="7"/>
  <c r="X92" i="7" s="1"/>
  <c r="Y92" i="7" s="1"/>
  <c r="V88" i="7"/>
  <c r="X88" i="7" s="1"/>
  <c r="Y88" i="7" s="1"/>
  <c r="W107" i="7"/>
  <c r="W103" i="7"/>
  <c r="W99" i="7"/>
  <c r="W95" i="7"/>
  <c r="W91" i="7"/>
  <c r="V107" i="7"/>
  <c r="X107" i="7" s="1"/>
  <c r="Y107" i="7" s="1"/>
  <c r="V103" i="7"/>
  <c r="X103" i="7" s="1"/>
  <c r="Y103" i="7" s="1"/>
  <c r="V99" i="7"/>
  <c r="X99" i="7" s="1"/>
  <c r="Y99" i="7" s="1"/>
  <c r="V95" i="7"/>
  <c r="X95" i="7" s="1"/>
  <c r="Y95" i="7" s="1"/>
  <c r="V91" i="7"/>
  <c r="X91" i="7" s="1"/>
  <c r="Y91" i="7" s="1"/>
  <c r="W106" i="7"/>
  <c r="W102" i="7"/>
  <c r="W98" i="7"/>
  <c r="W94" i="7"/>
  <c r="W90" i="7"/>
  <c r="W86" i="7"/>
  <c r="V108" i="7"/>
  <c r="X108" i="7" s="1"/>
  <c r="Y108" i="7" s="1"/>
  <c r="V106" i="7"/>
  <c r="X106" i="7" s="1"/>
  <c r="Y106" i="7" s="1"/>
  <c r="V102" i="7"/>
  <c r="X102" i="7" s="1"/>
  <c r="Y102" i="7" s="1"/>
  <c r="V98" i="7"/>
  <c r="X98" i="7" s="1"/>
  <c r="Y98" i="7" s="1"/>
  <c r="V94" i="7"/>
  <c r="X94" i="7" s="1"/>
  <c r="Y94" i="7" s="1"/>
  <c r="V90" i="7"/>
  <c r="X90" i="7" s="1"/>
  <c r="Y90" i="7" s="1"/>
  <c r="V86" i="7"/>
  <c r="X86" i="7" s="1"/>
  <c r="Y86" i="7" s="1"/>
  <c r="V110" i="7"/>
  <c r="X110" i="7" s="1"/>
  <c r="Y110" i="7" s="1"/>
  <c r="W87" i="7"/>
  <c r="W80" i="7"/>
  <c r="W76" i="7"/>
  <c r="W72" i="7"/>
  <c r="W68" i="7"/>
  <c r="W64" i="7"/>
  <c r="W60" i="7"/>
  <c r="W134" i="7"/>
  <c r="W118" i="7"/>
  <c r="W105" i="7"/>
  <c r="W101" i="7"/>
  <c r="W97" i="7"/>
  <c r="W93" i="7"/>
  <c r="W89" i="7"/>
  <c r="V87" i="7"/>
  <c r="X87" i="7" s="1"/>
  <c r="Y87" i="7" s="1"/>
  <c r="Z87" i="7" s="1"/>
  <c r="AA87" i="7" s="1"/>
  <c r="V80" i="7"/>
  <c r="X80" i="7" s="1"/>
  <c r="Y80" i="7" s="1"/>
  <c r="V76" i="7"/>
  <c r="X76" i="7" s="1"/>
  <c r="Y76" i="7" s="1"/>
  <c r="V72" i="7"/>
  <c r="X72" i="7" s="1"/>
  <c r="Y72" i="7" s="1"/>
  <c r="V68" i="7"/>
  <c r="X68" i="7" s="1"/>
  <c r="Y68" i="7" s="1"/>
  <c r="V64" i="7"/>
  <c r="X64" i="7" s="1"/>
  <c r="Y64" i="7" s="1"/>
  <c r="V60" i="7"/>
  <c r="X60" i="7" s="1"/>
  <c r="Y60" i="7" s="1"/>
  <c r="V105" i="7"/>
  <c r="X105" i="7" s="1"/>
  <c r="Y105" i="7" s="1"/>
  <c r="V101" i="7"/>
  <c r="X101" i="7" s="1"/>
  <c r="Y101" i="7" s="1"/>
  <c r="V97" i="7"/>
  <c r="X97" i="7" s="1"/>
  <c r="Y97" i="7" s="1"/>
  <c r="V93" i="7"/>
  <c r="X93" i="7" s="1"/>
  <c r="Y93" i="7" s="1"/>
  <c r="V89" i="7"/>
  <c r="X89" i="7" s="1"/>
  <c r="Y89" i="7" s="1"/>
  <c r="W83" i="7"/>
  <c r="W79" i="7"/>
  <c r="W75" i="7"/>
  <c r="W71" i="7"/>
  <c r="W67" i="7"/>
  <c r="W63" i="7"/>
  <c r="W59" i="7"/>
  <c r="W130" i="7"/>
  <c r="W114" i="7"/>
  <c r="V83" i="7"/>
  <c r="X83" i="7" s="1"/>
  <c r="Y83" i="7" s="1"/>
  <c r="V79" i="7"/>
  <c r="X79" i="7" s="1"/>
  <c r="Y79" i="7" s="1"/>
  <c r="V75" i="7"/>
  <c r="X75" i="7" s="1"/>
  <c r="Y75" i="7" s="1"/>
  <c r="V71" i="7"/>
  <c r="X71" i="7" s="1"/>
  <c r="Y71" i="7" s="1"/>
  <c r="V67" i="7"/>
  <c r="X67" i="7" s="1"/>
  <c r="Y67" i="7" s="1"/>
  <c r="V63" i="7"/>
  <c r="X63" i="7" s="1"/>
  <c r="Y63" i="7" s="1"/>
  <c r="W85" i="7"/>
  <c r="W82" i="7"/>
  <c r="W78" i="7"/>
  <c r="W74" i="7"/>
  <c r="W70" i="7"/>
  <c r="W66" i="7"/>
  <c r="W62" i="7"/>
  <c r="W126" i="7"/>
  <c r="V85" i="7"/>
  <c r="X85" i="7" s="1"/>
  <c r="Y85" i="7" s="1"/>
  <c r="V84" i="7"/>
  <c r="X84" i="7" s="1"/>
  <c r="Y84" i="7" s="1"/>
  <c r="V82" i="7"/>
  <c r="X82" i="7" s="1"/>
  <c r="Y82" i="7" s="1"/>
  <c r="V78" i="7"/>
  <c r="X78" i="7" s="1"/>
  <c r="Y78" i="7" s="1"/>
  <c r="V74" i="7"/>
  <c r="X74" i="7" s="1"/>
  <c r="Y74" i="7" s="1"/>
  <c r="V70" i="7"/>
  <c r="X70" i="7" s="1"/>
  <c r="Y70" i="7" s="1"/>
  <c r="V66" i="7"/>
  <c r="X66" i="7" s="1"/>
  <c r="Y66" i="7" s="1"/>
  <c r="V62" i="7"/>
  <c r="X62" i="7" s="1"/>
  <c r="Y62" i="7" s="1"/>
  <c r="W56" i="7"/>
  <c r="W52" i="7"/>
  <c r="W48" i="7"/>
  <c r="W44" i="7"/>
  <c r="W40" i="7"/>
  <c r="W36" i="7"/>
  <c r="W32" i="7"/>
  <c r="V56" i="7"/>
  <c r="X56" i="7" s="1"/>
  <c r="Y56" i="7" s="1"/>
  <c r="V52" i="7"/>
  <c r="X52" i="7" s="1"/>
  <c r="Y52" i="7" s="1"/>
  <c r="V48" i="7"/>
  <c r="X48" i="7" s="1"/>
  <c r="Y48" i="7" s="1"/>
  <c r="V44" i="7"/>
  <c r="X44" i="7" s="1"/>
  <c r="Y44" i="7" s="1"/>
  <c r="V40" i="7"/>
  <c r="X40" i="7" s="1"/>
  <c r="Y40" i="7" s="1"/>
  <c r="V36" i="7"/>
  <c r="X36" i="7" s="1"/>
  <c r="Y36" i="7" s="1"/>
  <c r="W55" i="7"/>
  <c r="W51" i="7"/>
  <c r="W47" i="7"/>
  <c r="W43" i="7"/>
  <c r="W39" i="7"/>
  <c r="W35" i="7"/>
  <c r="W122" i="7"/>
  <c r="W110" i="7"/>
  <c r="V55" i="7"/>
  <c r="X55" i="7" s="1"/>
  <c r="Y55" i="7" s="1"/>
  <c r="V51" i="7"/>
  <c r="X51" i="7" s="1"/>
  <c r="Y51" i="7" s="1"/>
  <c r="V47" i="7"/>
  <c r="X47" i="7" s="1"/>
  <c r="Y47" i="7" s="1"/>
  <c r="V43" i="7"/>
  <c r="X43" i="7" s="1"/>
  <c r="Y43" i="7" s="1"/>
  <c r="V39" i="7"/>
  <c r="X39" i="7" s="1"/>
  <c r="Y39" i="7" s="1"/>
  <c r="V35" i="7"/>
  <c r="X35" i="7" s="1"/>
  <c r="Y35" i="7" s="1"/>
  <c r="Z35" i="7" s="1"/>
  <c r="AA35" i="7" s="1"/>
  <c r="V31" i="7"/>
  <c r="X31" i="7" s="1"/>
  <c r="Y31" i="7" s="1"/>
  <c r="Z31" i="7" s="1"/>
  <c r="AA31" i="7" s="1"/>
  <c r="W58" i="7"/>
  <c r="W54" i="7"/>
  <c r="W50" i="7"/>
  <c r="W46" i="7"/>
  <c r="W42" i="7"/>
  <c r="W38" i="7"/>
  <c r="W34" i="7"/>
  <c r="W81" i="7"/>
  <c r="W77" i="7"/>
  <c r="W73" i="7"/>
  <c r="W69" i="7"/>
  <c r="W65" i="7"/>
  <c r="W61" i="7"/>
  <c r="V59" i="7"/>
  <c r="X59" i="7" s="1"/>
  <c r="Y59" i="7" s="1"/>
  <c r="V58" i="7"/>
  <c r="X58" i="7" s="1"/>
  <c r="Y58" i="7" s="1"/>
  <c r="V54" i="7"/>
  <c r="X54" i="7" s="1"/>
  <c r="Y54" i="7" s="1"/>
  <c r="V50" i="7"/>
  <c r="X50" i="7" s="1"/>
  <c r="Y50" i="7" s="1"/>
  <c r="V46" i="7"/>
  <c r="X46" i="7" s="1"/>
  <c r="Y46" i="7" s="1"/>
  <c r="V42" i="7"/>
  <c r="X42" i="7" s="1"/>
  <c r="Y42" i="7" s="1"/>
  <c r="V38" i="7"/>
  <c r="X38" i="7" s="1"/>
  <c r="Y38" i="7" s="1"/>
  <c r="V81" i="7"/>
  <c r="X81" i="7" s="1"/>
  <c r="Y81" i="7" s="1"/>
  <c r="V77" i="7"/>
  <c r="X77" i="7" s="1"/>
  <c r="Y77" i="7" s="1"/>
  <c r="Z77" i="7" s="1"/>
  <c r="AA77" i="7" s="1"/>
  <c r="V73" i="7"/>
  <c r="X73" i="7" s="1"/>
  <c r="Y73" i="7" s="1"/>
  <c r="V69" i="7"/>
  <c r="X69" i="7" s="1"/>
  <c r="Y69" i="7" s="1"/>
  <c r="V65" i="7"/>
  <c r="X65" i="7" s="1"/>
  <c r="Y65" i="7" s="1"/>
  <c r="V61" i="7"/>
  <c r="X61" i="7" s="1"/>
  <c r="Y61" i="7" s="1"/>
  <c r="W57" i="7"/>
  <c r="W53" i="7"/>
  <c r="W49" i="7"/>
  <c r="W45" i="7"/>
  <c r="W41" i="7"/>
  <c r="W37" i="7"/>
  <c r="CD251" i="7"/>
  <c r="CF251" i="7" s="1"/>
  <c r="CG251" i="7" s="1"/>
  <c r="CD253" i="7"/>
  <c r="CF253" i="7" s="1"/>
  <c r="CG253" i="7" s="1"/>
  <c r="CD252" i="7"/>
  <c r="CF252" i="7" s="1"/>
  <c r="CG252" i="7" s="1"/>
  <c r="CD250" i="7"/>
  <c r="CF250" i="7" s="1"/>
  <c r="CG250" i="7" s="1"/>
  <c r="CD246" i="7"/>
  <c r="CF246" i="7" s="1"/>
  <c r="CG246" i="7" s="1"/>
  <c r="CE253" i="7"/>
  <c r="CE252" i="7"/>
  <c r="CE249" i="7"/>
  <c r="CE245" i="7"/>
  <c r="CD249" i="7"/>
  <c r="CF249" i="7" s="1"/>
  <c r="CG249" i="7" s="1"/>
  <c r="CE248" i="7"/>
  <c r="CD248" i="7"/>
  <c r="CF248" i="7" s="1"/>
  <c r="CG248" i="7" s="1"/>
  <c r="CE251" i="7"/>
  <c r="CE247" i="7"/>
  <c r="CD247" i="7"/>
  <c r="CF247" i="7" s="1"/>
  <c r="CG247" i="7" s="1"/>
  <c r="CH247" i="7" s="1"/>
  <c r="CI247" i="7" s="1"/>
  <c r="CD244" i="7"/>
  <c r="CF244" i="7" s="1"/>
  <c r="CG244" i="7" s="1"/>
  <c r="CD240" i="7"/>
  <c r="CF240" i="7" s="1"/>
  <c r="CG240" i="7" s="1"/>
  <c r="CD236" i="7"/>
  <c r="CF236" i="7" s="1"/>
  <c r="CG236" i="7" s="1"/>
  <c r="CE243" i="7"/>
  <c r="CE239" i="7"/>
  <c r="CD243" i="7"/>
  <c r="CF243" i="7" s="1"/>
  <c r="CG243" i="7" s="1"/>
  <c r="CE242" i="7"/>
  <c r="CD242" i="7"/>
  <c r="CF242" i="7" s="1"/>
  <c r="CG242" i="7" s="1"/>
  <c r="CE250" i="7"/>
  <c r="CE241" i="7"/>
  <c r="CD238" i="7"/>
  <c r="CF238" i="7" s="1"/>
  <c r="CG238" i="7" s="1"/>
  <c r="CD237" i="7"/>
  <c r="CF237" i="7" s="1"/>
  <c r="CG237" i="7" s="1"/>
  <c r="CE236" i="7"/>
  <c r="CD232" i="7"/>
  <c r="CF232" i="7" s="1"/>
  <c r="CG232" i="7" s="1"/>
  <c r="CE244" i="7"/>
  <c r="CE240" i="7"/>
  <c r="CE235" i="7"/>
  <c r="CD235" i="7"/>
  <c r="CF235" i="7" s="1"/>
  <c r="CG235" i="7" s="1"/>
  <c r="CD241" i="7"/>
  <c r="CF241" i="7" s="1"/>
  <c r="CG241" i="7" s="1"/>
  <c r="CE234" i="7"/>
  <c r="CD234" i="7"/>
  <c r="CF234" i="7" s="1"/>
  <c r="CG234" i="7" s="1"/>
  <c r="CE233" i="7"/>
  <c r="CD245" i="7"/>
  <c r="CF245" i="7" s="1"/>
  <c r="CG245" i="7" s="1"/>
  <c r="CD239" i="7"/>
  <c r="CF239" i="7" s="1"/>
  <c r="CG239" i="7" s="1"/>
  <c r="CD233" i="7"/>
  <c r="CF233" i="7" s="1"/>
  <c r="CG233" i="7" s="1"/>
  <c r="CH233" i="7" s="1"/>
  <c r="CI233" i="7" s="1"/>
  <c r="CD229" i="7"/>
  <c r="CF229" i="7" s="1"/>
  <c r="CG229" i="7" s="1"/>
  <c r="CD225" i="7"/>
  <c r="CF225" i="7" s="1"/>
  <c r="CG225" i="7" s="1"/>
  <c r="CE228" i="7"/>
  <c r="CE224" i="7"/>
  <c r="CE237" i="7"/>
  <c r="CD228" i="7"/>
  <c r="CF228" i="7" s="1"/>
  <c r="CG228" i="7" s="1"/>
  <c r="CE227" i="7"/>
  <c r="CE246" i="7"/>
  <c r="CE231" i="7"/>
  <c r="CD227" i="7"/>
  <c r="CF227" i="7" s="1"/>
  <c r="CG227" i="7" s="1"/>
  <c r="CD231" i="7"/>
  <c r="CF231" i="7" s="1"/>
  <c r="CG231" i="7" s="1"/>
  <c r="CE230" i="7"/>
  <c r="CE226" i="7"/>
  <c r="CE238" i="7"/>
  <c r="CD230" i="7"/>
  <c r="CF230" i="7" s="1"/>
  <c r="CG230" i="7" s="1"/>
  <c r="CE225" i="7"/>
  <c r="CE221" i="7"/>
  <c r="CD221" i="7"/>
  <c r="CF221" i="7" s="1"/>
  <c r="CG221" i="7" s="1"/>
  <c r="CD226" i="7"/>
  <c r="CF226" i="7" s="1"/>
  <c r="CG226" i="7" s="1"/>
  <c r="CE220" i="7"/>
  <c r="CD224" i="7"/>
  <c r="CF224" i="7" s="1"/>
  <c r="CG224" i="7" s="1"/>
  <c r="CD220" i="7"/>
  <c r="CF220" i="7" s="1"/>
  <c r="CG220" i="7" s="1"/>
  <c r="CE223" i="7"/>
  <c r="CE219" i="7"/>
  <c r="CE216" i="7"/>
  <c r="CE212" i="7"/>
  <c r="CD216" i="7"/>
  <c r="CF216" i="7" s="1"/>
  <c r="CG216" i="7" s="1"/>
  <c r="CD212" i="7"/>
  <c r="CF212" i="7" s="1"/>
  <c r="CG212" i="7" s="1"/>
  <c r="CE229" i="7"/>
  <c r="CE222" i="7"/>
  <c r="CE218" i="7"/>
  <c r="CE215" i="7"/>
  <c r="CE211" i="7"/>
  <c r="CE207" i="7"/>
  <c r="CD223" i="7"/>
  <c r="CF223" i="7" s="1"/>
  <c r="CG223" i="7" s="1"/>
  <c r="CD222" i="7"/>
  <c r="CF222" i="7" s="1"/>
  <c r="CG222" i="7" s="1"/>
  <c r="CD219" i="7"/>
  <c r="CF219" i="7" s="1"/>
  <c r="CG219" i="7" s="1"/>
  <c r="CD218" i="7"/>
  <c r="CF218" i="7" s="1"/>
  <c r="CG218" i="7" s="1"/>
  <c r="CD215" i="7"/>
  <c r="CF215" i="7" s="1"/>
  <c r="CG215" i="7" s="1"/>
  <c r="CD211" i="7"/>
  <c r="CF211" i="7" s="1"/>
  <c r="CG211" i="7" s="1"/>
  <c r="CD207" i="7"/>
  <c r="CF207" i="7" s="1"/>
  <c r="CG207" i="7" s="1"/>
  <c r="CE214" i="7"/>
  <c r="CE210" i="7"/>
  <c r="CE206" i="7"/>
  <c r="CD214" i="7"/>
  <c r="CF214" i="7" s="1"/>
  <c r="CG214" i="7" s="1"/>
  <c r="CD210" i="7"/>
  <c r="CF210" i="7" s="1"/>
  <c r="CG210" i="7" s="1"/>
  <c r="CD206" i="7"/>
  <c r="CF206" i="7" s="1"/>
  <c r="CG206" i="7" s="1"/>
  <c r="CE232" i="7"/>
  <c r="CE217" i="7"/>
  <c r="CE213" i="7"/>
  <c r="CE209" i="7"/>
  <c r="CE205" i="7"/>
  <c r="CD201" i="7"/>
  <c r="CF201" i="7" s="1"/>
  <c r="CG201" i="7" s="1"/>
  <c r="CD197" i="7"/>
  <c r="CF197" i="7" s="1"/>
  <c r="CG197" i="7" s="1"/>
  <c r="CD193" i="7"/>
  <c r="CF193" i="7" s="1"/>
  <c r="CG193" i="7" s="1"/>
  <c r="CD205" i="7"/>
  <c r="CF205" i="7" s="1"/>
  <c r="CG205" i="7" s="1"/>
  <c r="CE204" i="7"/>
  <c r="CE200" i="7"/>
  <c r="CE196" i="7"/>
  <c r="CD204" i="7"/>
  <c r="CF204" i="7" s="1"/>
  <c r="CG204" i="7" s="1"/>
  <c r="CD200" i="7"/>
  <c r="CF200" i="7" s="1"/>
  <c r="CG200" i="7" s="1"/>
  <c r="CD196" i="7"/>
  <c r="CF196" i="7" s="1"/>
  <c r="CG196" i="7" s="1"/>
  <c r="CE203" i="7"/>
  <c r="CE199" i="7"/>
  <c r="CE195" i="7"/>
  <c r="CD203" i="7"/>
  <c r="CF203" i="7" s="1"/>
  <c r="CG203" i="7" s="1"/>
  <c r="CD199" i="7"/>
  <c r="CF199" i="7" s="1"/>
  <c r="CG199" i="7" s="1"/>
  <c r="CD195" i="7"/>
  <c r="CF195" i="7" s="1"/>
  <c r="CG195" i="7" s="1"/>
  <c r="CD191" i="7"/>
  <c r="CF191" i="7" s="1"/>
  <c r="CG191" i="7" s="1"/>
  <c r="CE202" i="7"/>
  <c r="CE198" i="7"/>
  <c r="CE194" i="7"/>
  <c r="CE208" i="7"/>
  <c r="CD202" i="7"/>
  <c r="CF202" i="7" s="1"/>
  <c r="CG202" i="7" s="1"/>
  <c r="CH202" i="7" s="1"/>
  <c r="CI202" i="7" s="1"/>
  <c r="CD198" i="7"/>
  <c r="CF198" i="7" s="1"/>
  <c r="CG198" i="7" s="1"/>
  <c r="CD194" i="7"/>
  <c r="CF194" i="7" s="1"/>
  <c r="CG194" i="7" s="1"/>
  <c r="CE191" i="7"/>
  <c r="CD187" i="7"/>
  <c r="CF187" i="7" s="1"/>
  <c r="CG187" i="7" s="1"/>
  <c r="CD183" i="7"/>
  <c r="CF183" i="7" s="1"/>
  <c r="CG183" i="7" s="1"/>
  <c r="CD179" i="7"/>
  <c r="CF179" i="7" s="1"/>
  <c r="CG179" i="7" s="1"/>
  <c r="CD217" i="7"/>
  <c r="CF217" i="7" s="1"/>
  <c r="CG217" i="7" s="1"/>
  <c r="CE192" i="7"/>
  <c r="CE186" i="7"/>
  <c r="CE182" i="7"/>
  <c r="CD192" i="7"/>
  <c r="CF192" i="7" s="1"/>
  <c r="CG192" i="7" s="1"/>
  <c r="CH192" i="7" s="1"/>
  <c r="CI192" i="7" s="1"/>
  <c r="CD186" i="7"/>
  <c r="CF186" i="7" s="1"/>
  <c r="CG186" i="7" s="1"/>
  <c r="CD182" i="7"/>
  <c r="CF182" i="7" s="1"/>
  <c r="CG182" i="7" s="1"/>
  <c r="CD213" i="7"/>
  <c r="CF213" i="7" s="1"/>
  <c r="CG213" i="7" s="1"/>
  <c r="CD208" i="7"/>
  <c r="CF208" i="7" s="1"/>
  <c r="CG208" i="7" s="1"/>
  <c r="CH208" i="7" s="1"/>
  <c r="CI208" i="7" s="1"/>
  <c r="CE189" i="7"/>
  <c r="CE185" i="7"/>
  <c r="CE181" i="7"/>
  <c r="CD209" i="7"/>
  <c r="CF209" i="7" s="1"/>
  <c r="CG209" i="7" s="1"/>
  <c r="CE201" i="7"/>
  <c r="CE197" i="7"/>
  <c r="CD189" i="7"/>
  <c r="CF189" i="7" s="1"/>
  <c r="CG189" i="7" s="1"/>
  <c r="CD185" i="7"/>
  <c r="CF185" i="7" s="1"/>
  <c r="CG185" i="7" s="1"/>
  <c r="CD181" i="7"/>
  <c r="CF181" i="7" s="1"/>
  <c r="CG181" i="7" s="1"/>
  <c r="CE193" i="7"/>
  <c r="CE190" i="7"/>
  <c r="CE188" i="7"/>
  <c r="CE184" i="7"/>
  <c r="CD190" i="7"/>
  <c r="CF190" i="7" s="1"/>
  <c r="CG190" i="7" s="1"/>
  <c r="CD188" i="7"/>
  <c r="CF188" i="7" s="1"/>
  <c r="CG188" i="7" s="1"/>
  <c r="CD184" i="7"/>
  <c r="CF184" i="7" s="1"/>
  <c r="CG184" i="7" s="1"/>
  <c r="CE179" i="7"/>
  <c r="CE177" i="7"/>
  <c r="CE173" i="7"/>
  <c r="CE169" i="7"/>
  <c r="CE180" i="7"/>
  <c r="CD177" i="7"/>
  <c r="CF177" i="7" s="1"/>
  <c r="CG177" i="7" s="1"/>
  <c r="CD173" i="7"/>
  <c r="CF173" i="7" s="1"/>
  <c r="CG173" i="7" s="1"/>
  <c r="CD169" i="7"/>
  <c r="CF169" i="7" s="1"/>
  <c r="CG169" i="7" s="1"/>
  <c r="CD180" i="7"/>
  <c r="CF180" i="7" s="1"/>
  <c r="CG180" i="7" s="1"/>
  <c r="CE176" i="7"/>
  <c r="CE172" i="7"/>
  <c r="CE168" i="7"/>
  <c r="CE187" i="7"/>
  <c r="CE183" i="7"/>
  <c r="CD176" i="7"/>
  <c r="CF176" i="7" s="1"/>
  <c r="CG176" i="7" s="1"/>
  <c r="CD172" i="7"/>
  <c r="CF172" i="7" s="1"/>
  <c r="CG172" i="7" s="1"/>
  <c r="CD168" i="7"/>
  <c r="CF168" i="7" s="1"/>
  <c r="CG168" i="7" s="1"/>
  <c r="CD164" i="7"/>
  <c r="CF164" i="7" s="1"/>
  <c r="CG164" i="7" s="1"/>
  <c r="CE175" i="7"/>
  <c r="CE171" i="7"/>
  <c r="CD175" i="7"/>
  <c r="CF175" i="7" s="1"/>
  <c r="CG175" i="7" s="1"/>
  <c r="CD171" i="7"/>
  <c r="CF171" i="7" s="1"/>
  <c r="CG171" i="7" s="1"/>
  <c r="CE178" i="7"/>
  <c r="CE174" i="7"/>
  <c r="CE170" i="7"/>
  <c r="CE166" i="7"/>
  <c r="CE164" i="7"/>
  <c r="CE161" i="7"/>
  <c r="CE165" i="7"/>
  <c r="CD161" i="7"/>
  <c r="CF161" i="7" s="1"/>
  <c r="CG161" i="7" s="1"/>
  <c r="CD165" i="7"/>
  <c r="CF165" i="7" s="1"/>
  <c r="CG165" i="7" s="1"/>
  <c r="CE160" i="7"/>
  <c r="CE156" i="7"/>
  <c r="CE152" i="7"/>
  <c r="CD178" i="7"/>
  <c r="CF178" i="7" s="1"/>
  <c r="CG178" i="7" s="1"/>
  <c r="CD174" i="7"/>
  <c r="CF174" i="7" s="1"/>
  <c r="CG174" i="7" s="1"/>
  <c r="CD170" i="7"/>
  <c r="CF170" i="7" s="1"/>
  <c r="CG170" i="7" s="1"/>
  <c r="CD160" i="7"/>
  <c r="CF160" i="7" s="1"/>
  <c r="CG160" i="7" s="1"/>
  <c r="CD156" i="7"/>
  <c r="CF156" i="7" s="1"/>
  <c r="CG156" i="7" s="1"/>
  <c r="CD152" i="7"/>
  <c r="CF152" i="7" s="1"/>
  <c r="CG152" i="7" s="1"/>
  <c r="CD166" i="7"/>
  <c r="CF166" i="7" s="1"/>
  <c r="CG166" i="7" s="1"/>
  <c r="CE163" i="7"/>
  <c r="CE159" i="7"/>
  <c r="CE155" i="7"/>
  <c r="CE151" i="7"/>
  <c r="CE167" i="7"/>
  <c r="CD163" i="7"/>
  <c r="CF163" i="7" s="1"/>
  <c r="CG163" i="7" s="1"/>
  <c r="CD159" i="7"/>
  <c r="CF159" i="7" s="1"/>
  <c r="CG159" i="7" s="1"/>
  <c r="CD155" i="7"/>
  <c r="CF155" i="7" s="1"/>
  <c r="CG155" i="7" s="1"/>
  <c r="CD151" i="7"/>
  <c r="CF151" i="7" s="1"/>
  <c r="CG151" i="7" s="1"/>
  <c r="CD167" i="7"/>
  <c r="CF167" i="7" s="1"/>
  <c r="CG167" i="7" s="1"/>
  <c r="CE162" i="7"/>
  <c r="CE158" i="7"/>
  <c r="CE154" i="7"/>
  <c r="CE150" i="7"/>
  <c r="CD162" i="7"/>
  <c r="CF162" i="7" s="1"/>
  <c r="CG162" i="7" s="1"/>
  <c r="CD158" i="7"/>
  <c r="CF158" i="7" s="1"/>
  <c r="CG158" i="7" s="1"/>
  <c r="CD149" i="7"/>
  <c r="CF149" i="7" s="1"/>
  <c r="CG149" i="7" s="1"/>
  <c r="CE147" i="7"/>
  <c r="CE143" i="7"/>
  <c r="CD147" i="7"/>
  <c r="CF147" i="7" s="1"/>
  <c r="CG147" i="7" s="1"/>
  <c r="CD143" i="7"/>
  <c r="CF143" i="7" s="1"/>
  <c r="CG143" i="7" s="1"/>
  <c r="CD150" i="7"/>
  <c r="CF150" i="7" s="1"/>
  <c r="CG150" i="7" s="1"/>
  <c r="CE146" i="7"/>
  <c r="CE142" i="7"/>
  <c r="CD146" i="7"/>
  <c r="CF146" i="7" s="1"/>
  <c r="CG146" i="7" s="1"/>
  <c r="CD142" i="7"/>
  <c r="CF142" i="7" s="1"/>
  <c r="CG142" i="7" s="1"/>
  <c r="CD138" i="7"/>
  <c r="CF138" i="7" s="1"/>
  <c r="CG138" i="7" s="1"/>
  <c r="CE145" i="7"/>
  <c r="CE141" i="7"/>
  <c r="CE137" i="7"/>
  <c r="CD145" i="7"/>
  <c r="CF145" i="7" s="1"/>
  <c r="CG145" i="7" s="1"/>
  <c r="CD141" i="7"/>
  <c r="CF141" i="7" s="1"/>
  <c r="CG141" i="7" s="1"/>
  <c r="CD137" i="7"/>
  <c r="CF137" i="7" s="1"/>
  <c r="CG137" i="7" s="1"/>
  <c r="CE157" i="7"/>
  <c r="CE153" i="7"/>
  <c r="CE148" i="7"/>
  <c r="CE144" i="7"/>
  <c r="CE140" i="7"/>
  <c r="CE136" i="7"/>
  <c r="CD157" i="7"/>
  <c r="CF157" i="7" s="1"/>
  <c r="CG157" i="7" s="1"/>
  <c r="CE139" i="7"/>
  <c r="CD132" i="7"/>
  <c r="CF132" i="7" s="1"/>
  <c r="CG132" i="7" s="1"/>
  <c r="CD128" i="7"/>
  <c r="CF128" i="7" s="1"/>
  <c r="CG128" i="7" s="1"/>
  <c r="CD124" i="7"/>
  <c r="CF124" i="7" s="1"/>
  <c r="CG124" i="7" s="1"/>
  <c r="CD120" i="7"/>
  <c r="CF120" i="7" s="1"/>
  <c r="CG120" i="7" s="1"/>
  <c r="CD116" i="7"/>
  <c r="CF116" i="7" s="1"/>
  <c r="CG116" i="7" s="1"/>
  <c r="CD140" i="7"/>
  <c r="CF140" i="7" s="1"/>
  <c r="CG140" i="7" s="1"/>
  <c r="CD139" i="7"/>
  <c r="CF139" i="7" s="1"/>
  <c r="CG139" i="7" s="1"/>
  <c r="CH139" i="7" s="1"/>
  <c r="CI139" i="7" s="1"/>
  <c r="CE138" i="7"/>
  <c r="CE135" i="7"/>
  <c r="CE131" i="7"/>
  <c r="CE127" i="7"/>
  <c r="CE123" i="7"/>
  <c r="CE119" i="7"/>
  <c r="CE115" i="7"/>
  <c r="CD135" i="7"/>
  <c r="CF135" i="7" s="1"/>
  <c r="CG135" i="7" s="1"/>
  <c r="CD131" i="7"/>
  <c r="CF131" i="7" s="1"/>
  <c r="CG131" i="7" s="1"/>
  <c r="CD127" i="7"/>
  <c r="CF127" i="7" s="1"/>
  <c r="CG127" i="7" s="1"/>
  <c r="CD123" i="7"/>
  <c r="CF123" i="7" s="1"/>
  <c r="CG123" i="7" s="1"/>
  <c r="CD119" i="7"/>
  <c r="CF119" i="7" s="1"/>
  <c r="CG119" i="7" s="1"/>
  <c r="CD115" i="7"/>
  <c r="CF115" i="7" s="1"/>
  <c r="CG115" i="7" s="1"/>
  <c r="CE149" i="7"/>
  <c r="CE134" i="7"/>
  <c r="CE130" i="7"/>
  <c r="CE126" i="7"/>
  <c r="CE122" i="7"/>
  <c r="CE118" i="7"/>
  <c r="CE114" i="7"/>
  <c r="CE110" i="7"/>
  <c r="CD153" i="7"/>
  <c r="CF153" i="7" s="1"/>
  <c r="CG153" i="7" s="1"/>
  <c r="CD136" i="7"/>
  <c r="CF136" i="7" s="1"/>
  <c r="CG136" i="7" s="1"/>
  <c r="CD134" i="7"/>
  <c r="CF134" i="7" s="1"/>
  <c r="CG134" i="7" s="1"/>
  <c r="CD130" i="7"/>
  <c r="CF130" i="7" s="1"/>
  <c r="CG130" i="7" s="1"/>
  <c r="CD126" i="7"/>
  <c r="CF126" i="7" s="1"/>
  <c r="CG126" i="7" s="1"/>
  <c r="CD122" i="7"/>
  <c r="CF122" i="7" s="1"/>
  <c r="CG122" i="7" s="1"/>
  <c r="CD118" i="7"/>
  <c r="CF118" i="7" s="1"/>
  <c r="CG118" i="7" s="1"/>
  <c r="CD114" i="7"/>
  <c r="CF114" i="7" s="1"/>
  <c r="CG114" i="7" s="1"/>
  <c r="CD110" i="7"/>
  <c r="CF110" i="7" s="1"/>
  <c r="CG110" i="7" s="1"/>
  <c r="CD154" i="7"/>
  <c r="CF154" i="7" s="1"/>
  <c r="CG154" i="7" s="1"/>
  <c r="CD148" i="7"/>
  <c r="CF148" i="7" s="1"/>
  <c r="CG148" i="7" s="1"/>
  <c r="CD144" i="7"/>
  <c r="CF144" i="7" s="1"/>
  <c r="CG144" i="7" s="1"/>
  <c r="CH144" i="7" s="1"/>
  <c r="CI144" i="7" s="1"/>
  <c r="CE133" i="7"/>
  <c r="CE129" i="7"/>
  <c r="CE125" i="7"/>
  <c r="CE121" i="7"/>
  <c r="CE117" i="7"/>
  <c r="CE113" i="7"/>
  <c r="CE109" i="7"/>
  <c r="CD133" i="7"/>
  <c r="CF133" i="7" s="1"/>
  <c r="CG133" i="7" s="1"/>
  <c r="CD129" i="7"/>
  <c r="CF129" i="7" s="1"/>
  <c r="CG129" i="7" s="1"/>
  <c r="CH129" i="7" s="1"/>
  <c r="CI129" i="7" s="1"/>
  <c r="CD125" i="7"/>
  <c r="CF125" i="7" s="1"/>
  <c r="CG125" i="7" s="1"/>
  <c r="CD121" i="7"/>
  <c r="CF121" i="7" s="1"/>
  <c r="CG121" i="7" s="1"/>
  <c r="CH121" i="7" s="1"/>
  <c r="CI121" i="7" s="1"/>
  <c r="CD117" i="7"/>
  <c r="CF117" i="7" s="1"/>
  <c r="CG117" i="7" s="1"/>
  <c r="CD113" i="7"/>
  <c r="CF113" i="7" s="1"/>
  <c r="CG113" i="7" s="1"/>
  <c r="CD109" i="7"/>
  <c r="CF109" i="7" s="1"/>
  <c r="CG109" i="7" s="1"/>
  <c r="CE111" i="7"/>
  <c r="CE108" i="7"/>
  <c r="CD107" i="7"/>
  <c r="CF107" i="7" s="1"/>
  <c r="CG107" i="7" s="1"/>
  <c r="CE106" i="7"/>
  <c r="CE102" i="7"/>
  <c r="CE98" i="7"/>
  <c r="CE94" i="7"/>
  <c r="CE90" i="7"/>
  <c r="CE86" i="7"/>
  <c r="CD111" i="7"/>
  <c r="CF111" i="7" s="1"/>
  <c r="CG111" i="7" s="1"/>
  <c r="CD108" i="7"/>
  <c r="CF108" i="7" s="1"/>
  <c r="CG108" i="7" s="1"/>
  <c r="CH108" i="7" s="1"/>
  <c r="CI108" i="7" s="1"/>
  <c r="CD106" i="7"/>
  <c r="CF106" i="7" s="1"/>
  <c r="CG106" i="7" s="1"/>
  <c r="CD102" i="7"/>
  <c r="CF102" i="7" s="1"/>
  <c r="CG102" i="7" s="1"/>
  <c r="CD98" i="7"/>
  <c r="CF98" i="7" s="1"/>
  <c r="CG98" i="7" s="1"/>
  <c r="CD94" i="7"/>
  <c r="CF94" i="7" s="1"/>
  <c r="CG94" i="7" s="1"/>
  <c r="CD90" i="7"/>
  <c r="CF90" i="7" s="1"/>
  <c r="CG90" i="7" s="1"/>
  <c r="CD86" i="7"/>
  <c r="CF86" i="7" s="1"/>
  <c r="CG86" i="7" s="1"/>
  <c r="CE105" i="7"/>
  <c r="CE101" i="7"/>
  <c r="CE97" i="7"/>
  <c r="CE93" i="7"/>
  <c r="CE89" i="7"/>
  <c r="CD105" i="7"/>
  <c r="CF105" i="7" s="1"/>
  <c r="CG105" i="7" s="1"/>
  <c r="CD101" i="7"/>
  <c r="CF101" i="7" s="1"/>
  <c r="CG101" i="7" s="1"/>
  <c r="CD97" i="7"/>
  <c r="CF97" i="7" s="1"/>
  <c r="CG97" i="7" s="1"/>
  <c r="CD93" i="7"/>
  <c r="CF93" i="7" s="1"/>
  <c r="CG93" i="7" s="1"/>
  <c r="CD89" i="7"/>
  <c r="CF89" i="7" s="1"/>
  <c r="CG89" i="7" s="1"/>
  <c r="CE104" i="7"/>
  <c r="CE100" i="7"/>
  <c r="CE96" i="7"/>
  <c r="CE92" i="7"/>
  <c r="CE88" i="7"/>
  <c r="CE84" i="7"/>
  <c r="CD104" i="7"/>
  <c r="CF104" i="7" s="1"/>
  <c r="CG104" i="7" s="1"/>
  <c r="CD100" i="7"/>
  <c r="CF100" i="7" s="1"/>
  <c r="CG100" i="7" s="1"/>
  <c r="CD96" i="7"/>
  <c r="CF96" i="7" s="1"/>
  <c r="CG96" i="7" s="1"/>
  <c r="CD92" i="7"/>
  <c r="CF92" i="7" s="1"/>
  <c r="CG92" i="7" s="1"/>
  <c r="CD88" i="7"/>
  <c r="CF88" i="7" s="1"/>
  <c r="CG88" i="7" s="1"/>
  <c r="CD84" i="7"/>
  <c r="CF84" i="7" s="1"/>
  <c r="CG84" i="7" s="1"/>
  <c r="CD112" i="7"/>
  <c r="CF112" i="7" s="1"/>
  <c r="CG112" i="7" s="1"/>
  <c r="CE85" i="7"/>
  <c r="CE82" i="7"/>
  <c r="CE78" i="7"/>
  <c r="CE74" i="7"/>
  <c r="CE70" i="7"/>
  <c r="CE66" i="7"/>
  <c r="CE62" i="7"/>
  <c r="CE58" i="7"/>
  <c r="CE124" i="7"/>
  <c r="CE103" i="7"/>
  <c r="CE99" i="7"/>
  <c r="CE95" i="7"/>
  <c r="CE91" i="7"/>
  <c r="CD85" i="7"/>
  <c r="CF85" i="7" s="1"/>
  <c r="CG85" i="7" s="1"/>
  <c r="CD82" i="7"/>
  <c r="CF82" i="7" s="1"/>
  <c r="CG82" i="7" s="1"/>
  <c r="CD78" i="7"/>
  <c r="CF78" i="7" s="1"/>
  <c r="CG78" i="7" s="1"/>
  <c r="CD74" i="7"/>
  <c r="CF74" i="7" s="1"/>
  <c r="CG74" i="7" s="1"/>
  <c r="CD70" i="7"/>
  <c r="CF70" i="7" s="1"/>
  <c r="CG70" i="7" s="1"/>
  <c r="CD66" i="7"/>
  <c r="CF66" i="7" s="1"/>
  <c r="CG66" i="7" s="1"/>
  <c r="CD62" i="7"/>
  <c r="CF62" i="7" s="1"/>
  <c r="CG62" i="7" s="1"/>
  <c r="CE107" i="7"/>
  <c r="CD103" i="7"/>
  <c r="CF103" i="7" s="1"/>
  <c r="CG103" i="7" s="1"/>
  <c r="CD99" i="7"/>
  <c r="CF99" i="7" s="1"/>
  <c r="CG99" i="7" s="1"/>
  <c r="CD95" i="7"/>
  <c r="CF95" i="7" s="1"/>
  <c r="CG95" i="7" s="1"/>
  <c r="CD91" i="7"/>
  <c r="CF91" i="7" s="1"/>
  <c r="CG91" i="7" s="1"/>
  <c r="CE81" i="7"/>
  <c r="CE77" i="7"/>
  <c r="CE73" i="7"/>
  <c r="CE69" i="7"/>
  <c r="CE65" i="7"/>
  <c r="CE61" i="7"/>
  <c r="CE120" i="7"/>
  <c r="CD81" i="7"/>
  <c r="CF81" i="7" s="1"/>
  <c r="CG81" i="7" s="1"/>
  <c r="CD77" i="7"/>
  <c r="CF77" i="7" s="1"/>
  <c r="CG77" i="7" s="1"/>
  <c r="CD73" i="7"/>
  <c r="CF73" i="7" s="1"/>
  <c r="CG73" i="7" s="1"/>
  <c r="CD69" i="7"/>
  <c r="CF69" i="7" s="1"/>
  <c r="CG69" i="7" s="1"/>
  <c r="CD65" i="7"/>
  <c r="CF65" i="7" s="1"/>
  <c r="CG65" i="7" s="1"/>
  <c r="CD61" i="7"/>
  <c r="CF61" i="7" s="1"/>
  <c r="CG61" i="7" s="1"/>
  <c r="CE80" i="7"/>
  <c r="CE76" i="7"/>
  <c r="CE72" i="7"/>
  <c r="CE68" i="7"/>
  <c r="CE64" i="7"/>
  <c r="CE60" i="7"/>
  <c r="CE132" i="7"/>
  <c r="CE116" i="7"/>
  <c r="CE87" i="7"/>
  <c r="CD80" i="7"/>
  <c r="CF80" i="7" s="1"/>
  <c r="CG80" i="7" s="1"/>
  <c r="CD76" i="7"/>
  <c r="CF76" i="7" s="1"/>
  <c r="CG76" i="7" s="1"/>
  <c r="CD72" i="7"/>
  <c r="CF72" i="7" s="1"/>
  <c r="CG72" i="7" s="1"/>
  <c r="CD68" i="7"/>
  <c r="CF68" i="7" s="1"/>
  <c r="CG68" i="7" s="1"/>
  <c r="CD64" i="7"/>
  <c r="CF64" i="7" s="1"/>
  <c r="CG64" i="7" s="1"/>
  <c r="CD60" i="7"/>
  <c r="CF60" i="7" s="1"/>
  <c r="CG60" i="7" s="1"/>
  <c r="CE112" i="7"/>
  <c r="CD58" i="7"/>
  <c r="CF58" i="7" s="1"/>
  <c r="CG58" i="7" s="1"/>
  <c r="CE54" i="7"/>
  <c r="CE50" i="7"/>
  <c r="CE46" i="7"/>
  <c r="CE42" i="7"/>
  <c r="CE38" i="7"/>
  <c r="CE34" i="7"/>
  <c r="CE30" i="7"/>
  <c r="CE128" i="7"/>
  <c r="CE83" i="7"/>
  <c r="CD54" i="7"/>
  <c r="CF54" i="7" s="1"/>
  <c r="CG54" i="7" s="1"/>
  <c r="CD50" i="7"/>
  <c r="CF50" i="7" s="1"/>
  <c r="CG50" i="7" s="1"/>
  <c r="CD46" i="7"/>
  <c r="CF46" i="7" s="1"/>
  <c r="CG46" i="7" s="1"/>
  <c r="CD42" i="7"/>
  <c r="CF42" i="7" s="1"/>
  <c r="CG42" i="7" s="1"/>
  <c r="CD38" i="7"/>
  <c r="CF38" i="7" s="1"/>
  <c r="CG38" i="7" s="1"/>
  <c r="CD34" i="7"/>
  <c r="CF34" i="7" s="1"/>
  <c r="CG34" i="7" s="1"/>
  <c r="CD83" i="7"/>
  <c r="CF83" i="7" s="1"/>
  <c r="CG83" i="7" s="1"/>
  <c r="CH83" i="7" s="1"/>
  <c r="CI83" i="7" s="1"/>
  <c r="CE57" i="7"/>
  <c r="CE53" i="7"/>
  <c r="CE49" i="7"/>
  <c r="CE45" i="7"/>
  <c r="CE41" i="7"/>
  <c r="CE37" i="7"/>
  <c r="CE33" i="7"/>
  <c r="CD57" i="7"/>
  <c r="CF57" i="7" s="1"/>
  <c r="CG57" i="7" s="1"/>
  <c r="CD53" i="7"/>
  <c r="CF53" i="7" s="1"/>
  <c r="CG53" i="7" s="1"/>
  <c r="CD49" i="7"/>
  <c r="CF49" i="7" s="1"/>
  <c r="CG49" i="7" s="1"/>
  <c r="CD45" i="7"/>
  <c r="CF45" i="7" s="1"/>
  <c r="CG45" i="7" s="1"/>
  <c r="CD41" i="7"/>
  <c r="CF41" i="7" s="1"/>
  <c r="CG41" i="7" s="1"/>
  <c r="CD37" i="7"/>
  <c r="CF37" i="7" s="1"/>
  <c r="CG37" i="7" s="1"/>
  <c r="CD33" i="7"/>
  <c r="CF33" i="7" s="1"/>
  <c r="CG33" i="7" s="1"/>
  <c r="CE56" i="7"/>
  <c r="CE52" i="7"/>
  <c r="CE48" i="7"/>
  <c r="CE44" i="7"/>
  <c r="CE40" i="7"/>
  <c r="CE36" i="7"/>
  <c r="CD87" i="7"/>
  <c r="CF87" i="7" s="1"/>
  <c r="CG87" i="7" s="1"/>
  <c r="CE79" i="7"/>
  <c r="CE75" i="7"/>
  <c r="CE71" i="7"/>
  <c r="CE67" i="7"/>
  <c r="CE63" i="7"/>
  <c r="CE59" i="7"/>
  <c r="CD56" i="7"/>
  <c r="CF56" i="7" s="1"/>
  <c r="CG56" i="7" s="1"/>
  <c r="CD52" i="7"/>
  <c r="CF52" i="7" s="1"/>
  <c r="CG52" i="7" s="1"/>
  <c r="CD48" i="7"/>
  <c r="CF48" i="7" s="1"/>
  <c r="CG48" i="7" s="1"/>
  <c r="CD44" i="7"/>
  <c r="CF44" i="7" s="1"/>
  <c r="CG44" i="7" s="1"/>
  <c r="CD40" i="7"/>
  <c r="CF40" i="7" s="1"/>
  <c r="CG40" i="7" s="1"/>
  <c r="CD36" i="7"/>
  <c r="CF36" i="7" s="1"/>
  <c r="CG36" i="7" s="1"/>
  <c r="CD79" i="7"/>
  <c r="CF79" i="7" s="1"/>
  <c r="CG79" i="7" s="1"/>
  <c r="CD75" i="7"/>
  <c r="CF75" i="7" s="1"/>
  <c r="CG75" i="7" s="1"/>
  <c r="CD71" i="7"/>
  <c r="CF71" i="7" s="1"/>
  <c r="CG71" i="7" s="1"/>
  <c r="CD67" i="7"/>
  <c r="CF67" i="7" s="1"/>
  <c r="CG67" i="7" s="1"/>
  <c r="CD63" i="7"/>
  <c r="CF63" i="7" s="1"/>
  <c r="CG63" i="7" s="1"/>
  <c r="CD59" i="7"/>
  <c r="CF59" i="7" s="1"/>
  <c r="CG59" i="7" s="1"/>
  <c r="CE55" i="7"/>
  <c r="CE51" i="7"/>
  <c r="CE47" i="7"/>
  <c r="CE43" i="7"/>
  <c r="CE39" i="7"/>
  <c r="CE35" i="7"/>
  <c r="EL253" i="7"/>
  <c r="EN253" i="7" s="1"/>
  <c r="EO253" i="7" s="1"/>
  <c r="EL252" i="7"/>
  <c r="EN252" i="7" s="1"/>
  <c r="EO252" i="7" s="1"/>
  <c r="EL251" i="7"/>
  <c r="EN251" i="7" s="1"/>
  <c r="EO251" i="7" s="1"/>
  <c r="EL248" i="7"/>
  <c r="EN248" i="7" s="1"/>
  <c r="EO248" i="7" s="1"/>
  <c r="EM247" i="7"/>
  <c r="EM251" i="7"/>
  <c r="EL247" i="7"/>
  <c r="EN247" i="7" s="1"/>
  <c r="EO247" i="7" s="1"/>
  <c r="EM246" i="7"/>
  <c r="EM252" i="7"/>
  <c r="EM249" i="7"/>
  <c r="EM250" i="7"/>
  <c r="EL249" i="7"/>
  <c r="EN249" i="7" s="1"/>
  <c r="EO249" i="7" s="1"/>
  <c r="EL245" i="7"/>
  <c r="EN245" i="7" s="1"/>
  <c r="EO245" i="7" s="1"/>
  <c r="EL242" i="7"/>
  <c r="EN242" i="7" s="1"/>
  <c r="EO242" i="7" s="1"/>
  <c r="EL238" i="7"/>
  <c r="EN238" i="7" s="1"/>
  <c r="EO238" i="7" s="1"/>
  <c r="EM241" i="7"/>
  <c r="EM253" i="7"/>
  <c r="EM245" i="7"/>
  <c r="EL241" i="7"/>
  <c r="EN241" i="7" s="1"/>
  <c r="EO241" i="7" s="1"/>
  <c r="EM244" i="7"/>
  <c r="EM240" i="7"/>
  <c r="EL244" i="7"/>
  <c r="EN244" i="7" s="1"/>
  <c r="EO244" i="7" s="1"/>
  <c r="EL240" i="7"/>
  <c r="EN240" i="7" s="1"/>
  <c r="EO240" i="7" s="1"/>
  <c r="EM248" i="7"/>
  <c r="EM243" i="7"/>
  <c r="EM239" i="7"/>
  <c r="EM238" i="7"/>
  <c r="EL237" i="7"/>
  <c r="EN237" i="7" s="1"/>
  <c r="EO237" i="7" s="1"/>
  <c r="EP237" i="7" s="1"/>
  <c r="EQ237" i="7" s="1"/>
  <c r="EL236" i="7"/>
  <c r="EN236" i="7" s="1"/>
  <c r="EO236" i="7" s="1"/>
  <c r="EL234" i="7"/>
  <c r="EN234" i="7" s="1"/>
  <c r="EO234" i="7" s="1"/>
  <c r="EL250" i="7"/>
  <c r="EN250" i="7" s="1"/>
  <c r="EO250" i="7" s="1"/>
  <c r="EP250" i="7" s="1"/>
  <c r="EQ250" i="7" s="1"/>
  <c r="EM242" i="7"/>
  <c r="EM233" i="7"/>
  <c r="EL243" i="7"/>
  <c r="EN243" i="7" s="1"/>
  <c r="EO243" i="7" s="1"/>
  <c r="EL232" i="7"/>
  <c r="EN232" i="7" s="1"/>
  <c r="EO232" i="7" s="1"/>
  <c r="EL239" i="7"/>
  <c r="EN239" i="7" s="1"/>
  <c r="EO239" i="7" s="1"/>
  <c r="EM235" i="7"/>
  <c r="EM231" i="7"/>
  <c r="EL235" i="7"/>
  <c r="EN235" i="7" s="1"/>
  <c r="EO235" i="7" s="1"/>
  <c r="EL227" i="7"/>
  <c r="EN227" i="7" s="1"/>
  <c r="EO227" i="7" s="1"/>
  <c r="EL223" i="7"/>
  <c r="EN223" i="7" s="1"/>
  <c r="EO223" i="7" s="1"/>
  <c r="EL231" i="7"/>
  <c r="EN231" i="7" s="1"/>
  <c r="EO231" i="7" s="1"/>
  <c r="EM230" i="7"/>
  <c r="EM226" i="7"/>
  <c r="EM237" i="7"/>
  <c r="EL230" i="7"/>
  <c r="EN230" i="7" s="1"/>
  <c r="EO230" i="7" s="1"/>
  <c r="EL226" i="7"/>
  <c r="EN226" i="7" s="1"/>
  <c r="EO226" i="7" s="1"/>
  <c r="EL233" i="7"/>
  <c r="EN233" i="7" s="1"/>
  <c r="EO233" i="7" s="1"/>
  <c r="EM229" i="7"/>
  <c r="EL229" i="7"/>
  <c r="EN229" i="7" s="1"/>
  <c r="EO229" i="7" s="1"/>
  <c r="EL225" i="7"/>
  <c r="EN225" i="7" s="1"/>
  <c r="EO225" i="7" s="1"/>
  <c r="EM228" i="7"/>
  <c r="EM224" i="7"/>
  <c r="EM236" i="7"/>
  <c r="EM234" i="7"/>
  <c r="EM232" i="7"/>
  <c r="EL228" i="7"/>
  <c r="EN228" i="7" s="1"/>
  <c r="EO228" i="7" s="1"/>
  <c r="EP228" i="7" s="1"/>
  <c r="EQ228" i="7" s="1"/>
  <c r="EM219" i="7"/>
  <c r="EL219" i="7"/>
  <c r="EN219" i="7" s="1"/>
  <c r="EO219" i="7" s="1"/>
  <c r="EM222" i="7"/>
  <c r="EM218" i="7"/>
  <c r="EL246" i="7"/>
  <c r="EN246" i="7" s="1"/>
  <c r="EO246" i="7" s="1"/>
  <c r="EL224" i="7"/>
  <c r="EN224" i="7" s="1"/>
  <c r="EO224" i="7" s="1"/>
  <c r="EM223" i="7"/>
  <c r="EL222" i="7"/>
  <c r="EN222" i="7" s="1"/>
  <c r="EO222" i="7" s="1"/>
  <c r="EL218" i="7"/>
  <c r="EN218" i="7" s="1"/>
  <c r="EO218" i="7" s="1"/>
  <c r="EM225" i="7"/>
  <c r="EM221" i="7"/>
  <c r="EM214" i="7"/>
  <c r="EL214" i="7"/>
  <c r="EN214" i="7" s="1"/>
  <c r="EO214" i="7" s="1"/>
  <c r="EM220" i="7"/>
  <c r="EM213" i="7"/>
  <c r="EM209" i="7"/>
  <c r="EM205" i="7"/>
  <c r="EL221" i="7"/>
  <c r="EN221" i="7" s="1"/>
  <c r="EO221" i="7" s="1"/>
  <c r="EL220" i="7"/>
  <c r="EN220" i="7" s="1"/>
  <c r="EO220" i="7" s="1"/>
  <c r="EL213" i="7"/>
  <c r="EN213" i="7" s="1"/>
  <c r="EO213" i="7" s="1"/>
  <c r="EL209" i="7"/>
  <c r="EN209" i="7" s="1"/>
  <c r="EO209" i="7" s="1"/>
  <c r="EL205" i="7"/>
  <c r="EN205" i="7" s="1"/>
  <c r="EO205" i="7" s="1"/>
  <c r="EM217" i="7"/>
  <c r="EM216" i="7"/>
  <c r="EM212" i="7"/>
  <c r="EM208" i="7"/>
  <c r="EL217" i="7"/>
  <c r="EN217" i="7" s="1"/>
  <c r="EO217" i="7" s="1"/>
  <c r="EP217" i="7" s="1"/>
  <c r="EQ217" i="7" s="1"/>
  <c r="EL216" i="7"/>
  <c r="EN216" i="7" s="1"/>
  <c r="EO216" i="7" s="1"/>
  <c r="EL212" i="7"/>
  <c r="EN212" i="7" s="1"/>
  <c r="EO212" i="7" s="1"/>
  <c r="EL208" i="7"/>
  <c r="EN208" i="7" s="1"/>
  <c r="EO208" i="7" s="1"/>
  <c r="EM227" i="7"/>
  <c r="EM215" i="7"/>
  <c r="EM211" i="7"/>
  <c r="EM207" i="7"/>
  <c r="EL203" i="7"/>
  <c r="EN203" i="7" s="1"/>
  <c r="EO203" i="7" s="1"/>
  <c r="EL199" i="7"/>
  <c r="EN199" i="7" s="1"/>
  <c r="EO199" i="7" s="1"/>
  <c r="EL195" i="7"/>
  <c r="EN195" i="7" s="1"/>
  <c r="EO195" i="7" s="1"/>
  <c r="EL191" i="7"/>
  <c r="EN191" i="7" s="1"/>
  <c r="EO191" i="7" s="1"/>
  <c r="EM202" i="7"/>
  <c r="EM198" i="7"/>
  <c r="EM194" i="7"/>
  <c r="EL202" i="7"/>
  <c r="EN202" i="7" s="1"/>
  <c r="EO202" i="7" s="1"/>
  <c r="EL198" i="7"/>
  <c r="EN198" i="7" s="1"/>
  <c r="EO198" i="7" s="1"/>
  <c r="EL194" i="7"/>
  <c r="EN194" i="7" s="1"/>
  <c r="EO194" i="7" s="1"/>
  <c r="EM201" i="7"/>
  <c r="EM197" i="7"/>
  <c r="EM193" i="7"/>
  <c r="EL201" i="7"/>
  <c r="EN201" i="7" s="1"/>
  <c r="EO201" i="7" s="1"/>
  <c r="EL197" i="7"/>
  <c r="EN197" i="7" s="1"/>
  <c r="EO197" i="7" s="1"/>
  <c r="EL193" i="7"/>
  <c r="EN193" i="7" s="1"/>
  <c r="EO193" i="7" s="1"/>
  <c r="EL189" i="7"/>
  <c r="EN189" i="7" s="1"/>
  <c r="EO189" i="7" s="1"/>
  <c r="EM204" i="7"/>
  <c r="EM200" i="7"/>
  <c r="EM196" i="7"/>
  <c r="EM210" i="7"/>
  <c r="EM206" i="7"/>
  <c r="EL204" i="7"/>
  <c r="EN204" i="7" s="1"/>
  <c r="EO204" i="7" s="1"/>
  <c r="EL200" i="7"/>
  <c r="EN200" i="7" s="1"/>
  <c r="EO200" i="7" s="1"/>
  <c r="EP200" i="7" s="1"/>
  <c r="EQ200" i="7" s="1"/>
  <c r="EL196" i="7"/>
  <c r="EN196" i="7" s="1"/>
  <c r="EO196" i="7" s="1"/>
  <c r="EL211" i="7"/>
  <c r="EN211" i="7" s="1"/>
  <c r="EO211" i="7" s="1"/>
  <c r="EM189" i="7"/>
  <c r="EL185" i="7"/>
  <c r="EN185" i="7" s="1"/>
  <c r="EO185" i="7" s="1"/>
  <c r="EL181" i="7"/>
  <c r="EN181" i="7" s="1"/>
  <c r="EO181" i="7" s="1"/>
  <c r="EM190" i="7"/>
  <c r="EM188" i="7"/>
  <c r="EM184" i="7"/>
  <c r="EM180" i="7"/>
  <c r="EL190" i="7"/>
  <c r="EN190" i="7" s="1"/>
  <c r="EO190" i="7" s="1"/>
  <c r="EL188" i="7"/>
  <c r="EN188" i="7" s="1"/>
  <c r="EO188" i="7" s="1"/>
  <c r="EL184" i="7"/>
  <c r="EN184" i="7" s="1"/>
  <c r="EO184" i="7" s="1"/>
  <c r="EL180" i="7"/>
  <c r="EN180" i="7" s="1"/>
  <c r="EO180" i="7" s="1"/>
  <c r="EL206" i="7"/>
  <c r="EN206" i="7" s="1"/>
  <c r="EO206" i="7" s="1"/>
  <c r="EM187" i="7"/>
  <c r="EM183" i="7"/>
  <c r="EM179" i="7"/>
  <c r="EL207" i="7"/>
  <c r="EN207" i="7" s="1"/>
  <c r="EO207" i="7" s="1"/>
  <c r="EM203" i="7"/>
  <c r="EM199" i="7"/>
  <c r="EM195" i="7"/>
  <c r="EM191" i="7"/>
  <c r="EL187" i="7"/>
  <c r="EN187" i="7" s="1"/>
  <c r="EO187" i="7" s="1"/>
  <c r="EL183" i="7"/>
  <c r="EN183" i="7" s="1"/>
  <c r="EO183" i="7" s="1"/>
  <c r="EL215" i="7"/>
  <c r="EN215" i="7" s="1"/>
  <c r="EO215" i="7" s="1"/>
  <c r="EM192" i="7"/>
  <c r="EM186" i="7"/>
  <c r="EM182" i="7"/>
  <c r="EL192" i="7"/>
  <c r="EN192" i="7" s="1"/>
  <c r="EO192" i="7" s="1"/>
  <c r="EL186" i="7"/>
  <c r="EN186" i="7" s="1"/>
  <c r="EO186" i="7" s="1"/>
  <c r="EL210" i="7"/>
  <c r="EN210" i="7" s="1"/>
  <c r="EO210" i="7" s="1"/>
  <c r="EM181" i="7"/>
  <c r="EM175" i="7"/>
  <c r="EM171" i="7"/>
  <c r="EM167" i="7"/>
  <c r="EL175" i="7"/>
  <c r="EN175" i="7" s="1"/>
  <c r="EO175" i="7" s="1"/>
  <c r="EL171" i="7"/>
  <c r="EN171" i="7" s="1"/>
  <c r="EO171" i="7" s="1"/>
  <c r="EL167" i="7"/>
  <c r="EN167" i="7" s="1"/>
  <c r="EO167" i="7" s="1"/>
  <c r="EL182" i="7"/>
  <c r="EN182" i="7" s="1"/>
  <c r="EO182" i="7" s="1"/>
  <c r="EP182" i="7" s="1"/>
  <c r="EQ182" i="7" s="1"/>
  <c r="EM178" i="7"/>
  <c r="EM174" i="7"/>
  <c r="EM170" i="7"/>
  <c r="EM185" i="7"/>
  <c r="EL178" i="7"/>
  <c r="EN178" i="7" s="1"/>
  <c r="EO178" i="7" s="1"/>
  <c r="EL174" i="7"/>
  <c r="EN174" i="7" s="1"/>
  <c r="EO174" i="7" s="1"/>
  <c r="EL170" i="7"/>
  <c r="EN170" i="7" s="1"/>
  <c r="EO170" i="7" s="1"/>
  <c r="EL166" i="7"/>
  <c r="EN166" i="7" s="1"/>
  <c r="EO166" i="7" s="1"/>
  <c r="EL179" i="7"/>
  <c r="EN179" i="7" s="1"/>
  <c r="EO179" i="7" s="1"/>
  <c r="EM177" i="7"/>
  <c r="EM173" i="7"/>
  <c r="EM169" i="7"/>
  <c r="EL177" i="7"/>
  <c r="EN177" i="7" s="1"/>
  <c r="EO177" i="7" s="1"/>
  <c r="EL173" i="7"/>
  <c r="EN173" i="7" s="1"/>
  <c r="EO173" i="7" s="1"/>
  <c r="EL169" i="7"/>
  <c r="EN169" i="7" s="1"/>
  <c r="EO169" i="7" s="1"/>
  <c r="EM176" i="7"/>
  <c r="EM172" i="7"/>
  <c r="EM168" i="7"/>
  <c r="EM164" i="7"/>
  <c r="EM166" i="7"/>
  <c r="EM159" i="7"/>
  <c r="EM163" i="7"/>
  <c r="EL159" i="7"/>
  <c r="EN159" i="7" s="1"/>
  <c r="EO159" i="7" s="1"/>
  <c r="EL163" i="7"/>
  <c r="EN163" i="7" s="1"/>
  <c r="EO163" i="7" s="1"/>
  <c r="EM162" i="7"/>
  <c r="EM158" i="7"/>
  <c r="EM154" i="7"/>
  <c r="EM150" i="7"/>
  <c r="EL176" i="7"/>
  <c r="EN176" i="7" s="1"/>
  <c r="EO176" i="7" s="1"/>
  <c r="EP176" i="7" s="1"/>
  <c r="EQ176" i="7" s="1"/>
  <c r="EL172" i="7"/>
  <c r="EN172" i="7" s="1"/>
  <c r="EO172" i="7" s="1"/>
  <c r="EP172" i="7" s="1"/>
  <c r="EQ172" i="7" s="1"/>
  <c r="EL168" i="7"/>
  <c r="EN168" i="7" s="1"/>
  <c r="EO168" i="7" s="1"/>
  <c r="EP168" i="7" s="1"/>
  <c r="EQ168" i="7" s="1"/>
  <c r="EL162" i="7"/>
  <c r="EN162" i="7" s="1"/>
  <c r="EO162" i="7" s="1"/>
  <c r="EL158" i="7"/>
  <c r="EN158" i="7" s="1"/>
  <c r="EO158" i="7" s="1"/>
  <c r="EL154" i="7"/>
  <c r="EN154" i="7" s="1"/>
  <c r="EO154" i="7" s="1"/>
  <c r="EL150" i="7"/>
  <c r="EN150" i="7" s="1"/>
  <c r="EO150" i="7" s="1"/>
  <c r="EL164" i="7"/>
  <c r="EN164" i="7" s="1"/>
  <c r="EO164" i="7" s="1"/>
  <c r="EM161" i="7"/>
  <c r="EM157" i="7"/>
  <c r="EM153" i="7"/>
  <c r="EM165" i="7"/>
  <c r="EL161" i="7"/>
  <c r="EN161" i="7" s="1"/>
  <c r="EO161" i="7" s="1"/>
  <c r="EL157" i="7"/>
  <c r="EN157" i="7" s="1"/>
  <c r="EO157" i="7" s="1"/>
  <c r="EL153" i="7"/>
  <c r="EN153" i="7" s="1"/>
  <c r="EO153" i="7" s="1"/>
  <c r="EL165" i="7"/>
  <c r="EN165" i="7" s="1"/>
  <c r="EO165" i="7" s="1"/>
  <c r="EP165" i="7" s="1"/>
  <c r="EQ165" i="7" s="1"/>
  <c r="EM160" i="7"/>
  <c r="EM156" i="7"/>
  <c r="EM152" i="7"/>
  <c r="EM148" i="7"/>
  <c r="EL160" i="7"/>
  <c r="EN160" i="7" s="1"/>
  <c r="EO160" i="7" s="1"/>
  <c r="EM145" i="7"/>
  <c r="EL145" i="7"/>
  <c r="EN145" i="7" s="1"/>
  <c r="EO145" i="7" s="1"/>
  <c r="EL148" i="7"/>
  <c r="EN148" i="7" s="1"/>
  <c r="EO148" i="7" s="1"/>
  <c r="EM144" i="7"/>
  <c r="EM140" i="7"/>
  <c r="EM149" i="7"/>
  <c r="EL144" i="7"/>
  <c r="EN144" i="7" s="1"/>
  <c r="EO144" i="7" s="1"/>
  <c r="EL140" i="7"/>
  <c r="EN140" i="7" s="1"/>
  <c r="EO140" i="7" s="1"/>
  <c r="EL136" i="7"/>
  <c r="EN136" i="7" s="1"/>
  <c r="EO136" i="7" s="1"/>
  <c r="EL149" i="7"/>
  <c r="EN149" i="7" s="1"/>
  <c r="EO149" i="7" s="1"/>
  <c r="EM147" i="7"/>
  <c r="EM143" i="7"/>
  <c r="EM139" i="7"/>
  <c r="EL147" i="7"/>
  <c r="EN147" i="7" s="1"/>
  <c r="EO147" i="7" s="1"/>
  <c r="EL143" i="7"/>
  <c r="EN143" i="7" s="1"/>
  <c r="EO143" i="7" s="1"/>
  <c r="EL139" i="7"/>
  <c r="EN139" i="7" s="1"/>
  <c r="EO139" i="7" s="1"/>
  <c r="EM155" i="7"/>
  <c r="EM151" i="7"/>
  <c r="EM146" i="7"/>
  <c r="EM142" i="7"/>
  <c r="EM138" i="7"/>
  <c r="EL155" i="7"/>
  <c r="EN155" i="7" s="1"/>
  <c r="EO155" i="7" s="1"/>
  <c r="EM141" i="7"/>
  <c r="EL134" i="7"/>
  <c r="EN134" i="7" s="1"/>
  <c r="EO134" i="7" s="1"/>
  <c r="EL130" i="7"/>
  <c r="EN130" i="7" s="1"/>
  <c r="EO130" i="7" s="1"/>
  <c r="EL126" i="7"/>
  <c r="EN126" i="7" s="1"/>
  <c r="EO126" i="7" s="1"/>
  <c r="EL122" i="7"/>
  <c r="EN122" i="7" s="1"/>
  <c r="EO122" i="7" s="1"/>
  <c r="EL118" i="7"/>
  <c r="EN118" i="7" s="1"/>
  <c r="EO118" i="7" s="1"/>
  <c r="EL114" i="7"/>
  <c r="EN114" i="7" s="1"/>
  <c r="EO114" i="7" s="1"/>
  <c r="EL156" i="7"/>
  <c r="EN156" i="7" s="1"/>
  <c r="EO156" i="7" s="1"/>
  <c r="EP156" i="7" s="1"/>
  <c r="EQ156" i="7" s="1"/>
  <c r="EL141" i="7"/>
  <c r="EN141" i="7" s="1"/>
  <c r="EO141" i="7" s="1"/>
  <c r="EM136" i="7"/>
  <c r="EM133" i="7"/>
  <c r="EM129" i="7"/>
  <c r="EM125" i="7"/>
  <c r="EM121" i="7"/>
  <c r="EM117" i="7"/>
  <c r="EM113" i="7"/>
  <c r="EL133" i="7"/>
  <c r="EN133" i="7" s="1"/>
  <c r="EO133" i="7" s="1"/>
  <c r="EL129" i="7"/>
  <c r="EN129" i="7" s="1"/>
  <c r="EO129" i="7" s="1"/>
  <c r="EL125" i="7"/>
  <c r="EN125" i="7" s="1"/>
  <c r="EO125" i="7" s="1"/>
  <c r="EL121" i="7"/>
  <c r="EN121" i="7" s="1"/>
  <c r="EO121" i="7" s="1"/>
  <c r="EL117" i="7"/>
  <c r="EN117" i="7" s="1"/>
  <c r="EO117" i="7" s="1"/>
  <c r="EM132" i="7"/>
  <c r="EM128" i="7"/>
  <c r="EM124" i="7"/>
  <c r="EM120" i="7"/>
  <c r="EM116" i="7"/>
  <c r="EM112" i="7"/>
  <c r="EM108" i="7"/>
  <c r="EL151" i="7"/>
  <c r="EN151" i="7" s="1"/>
  <c r="EO151" i="7" s="1"/>
  <c r="EP151" i="7" s="1"/>
  <c r="EQ151" i="7" s="1"/>
  <c r="EL132" i="7"/>
  <c r="EN132" i="7" s="1"/>
  <c r="EO132" i="7" s="1"/>
  <c r="EL128" i="7"/>
  <c r="EN128" i="7" s="1"/>
  <c r="EO128" i="7" s="1"/>
  <c r="EL124" i="7"/>
  <c r="EN124" i="7" s="1"/>
  <c r="EO124" i="7" s="1"/>
  <c r="EL120" i="7"/>
  <c r="EN120" i="7" s="1"/>
  <c r="EO120" i="7" s="1"/>
  <c r="EL116" i="7"/>
  <c r="EN116" i="7" s="1"/>
  <c r="EO116" i="7" s="1"/>
  <c r="EL112" i="7"/>
  <c r="EN112" i="7" s="1"/>
  <c r="EO112" i="7" s="1"/>
  <c r="EL108" i="7"/>
  <c r="EN108" i="7" s="1"/>
  <c r="EO108" i="7" s="1"/>
  <c r="EL152" i="7"/>
  <c r="EN152" i="7" s="1"/>
  <c r="EO152" i="7" s="1"/>
  <c r="EP152" i="7" s="1"/>
  <c r="EQ152" i="7" s="1"/>
  <c r="EL146" i="7"/>
  <c r="EN146" i="7" s="1"/>
  <c r="EO146" i="7" s="1"/>
  <c r="EP146" i="7" s="1"/>
  <c r="EQ146" i="7" s="1"/>
  <c r="EL142" i="7"/>
  <c r="EN142" i="7" s="1"/>
  <c r="EO142" i="7" s="1"/>
  <c r="EL138" i="7"/>
  <c r="EN138" i="7" s="1"/>
  <c r="EO138" i="7" s="1"/>
  <c r="EM135" i="7"/>
  <c r="EM131" i="7"/>
  <c r="EM127" i="7"/>
  <c r="EM123" i="7"/>
  <c r="EM119" i="7"/>
  <c r="EM115" i="7"/>
  <c r="EM111" i="7"/>
  <c r="EM137" i="7"/>
  <c r="EL135" i="7"/>
  <c r="EN135" i="7" s="1"/>
  <c r="EO135" i="7" s="1"/>
  <c r="EL131" i="7"/>
  <c r="EN131" i="7" s="1"/>
  <c r="EO131" i="7" s="1"/>
  <c r="EL127" i="7"/>
  <c r="EN127" i="7" s="1"/>
  <c r="EO127" i="7" s="1"/>
  <c r="EP127" i="7" s="1"/>
  <c r="EQ127" i="7" s="1"/>
  <c r="EL123" i="7"/>
  <c r="EN123" i="7" s="1"/>
  <c r="EO123" i="7" s="1"/>
  <c r="EL119" i="7"/>
  <c r="EN119" i="7" s="1"/>
  <c r="EO119" i="7" s="1"/>
  <c r="EL115" i="7"/>
  <c r="EN115" i="7" s="1"/>
  <c r="EO115" i="7" s="1"/>
  <c r="EP115" i="7" s="1"/>
  <c r="EQ115" i="7" s="1"/>
  <c r="EL111" i="7"/>
  <c r="EN111" i="7" s="1"/>
  <c r="EO111" i="7" s="1"/>
  <c r="EL107" i="7"/>
  <c r="EN107" i="7" s="1"/>
  <c r="EO107" i="7" s="1"/>
  <c r="EM109" i="7"/>
  <c r="EM104" i="7"/>
  <c r="EM100" i="7"/>
  <c r="EM96" i="7"/>
  <c r="EM92" i="7"/>
  <c r="EM88" i="7"/>
  <c r="EM84" i="7"/>
  <c r="EL109" i="7"/>
  <c r="EN109" i="7" s="1"/>
  <c r="EO109" i="7" s="1"/>
  <c r="EP109" i="7" s="1"/>
  <c r="EQ109" i="7" s="1"/>
  <c r="EL104" i="7"/>
  <c r="EN104" i="7" s="1"/>
  <c r="EO104" i="7" s="1"/>
  <c r="EL100" i="7"/>
  <c r="EN100" i="7" s="1"/>
  <c r="EO100" i="7" s="1"/>
  <c r="EL96" i="7"/>
  <c r="EN96" i="7" s="1"/>
  <c r="EO96" i="7" s="1"/>
  <c r="EL92" i="7"/>
  <c r="EN92" i="7" s="1"/>
  <c r="EO92" i="7" s="1"/>
  <c r="EL88" i="7"/>
  <c r="EN88" i="7" s="1"/>
  <c r="EO88" i="7" s="1"/>
  <c r="EL84" i="7"/>
  <c r="EN84" i="7" s="1"/>
  <c r="EO84" i="7" s="1"/>
  <c r="EM103" i="7"/>
  <c r="EM99" i="7"/>
  <c r="EM95" i="7"/>
  <c r="EM91" i="7"/>
  <c r="EM87" i="7"/>
  <c r="EL113" i="7"/>
  <c r="EN113" i="7" s="1"/>
  <c r="EO113" i="7" s="1"/>
  <c r="EM107" i="7"/>
  <c r="EL103" i="7"/>
  <c r="EN103" i="7" s="1"/>
  <c r="EO103" i="7" s="1"/>
  <c r="EL99" i="7"/>
  <c r="EN99" i="7" s="1"/>
  <c r="EO99" i="7" s="1"/>
  <c r="EL95" i="7"/>
  <c r="EN95" i="7" s="1"/>
  <c r="EO95" i="7" s="1"/>
  <c r="EL91" i="7"/>
  <c r="EN91" i="7" s="1"/>
  <c r="EO91" i="7" s="1"/>
  <c r="EL137" i="7"/>
  <c r="EN137" i="7" s="1"/>
  <c r="EO137" i="7" s="1"/>
  <c r="EM106" i="7"/>
  <c r="EM102" i="7"/>
  <c r="EM98" i="7"/>
  <c r="EM94" i="7"/>
  <c r="EM90" i="7"/>
  <c r="EM86" i="7"/>
  <c r="EL106" i="7"/>
  <c r="EN106" i="7" s="1"/>
  <c r="EO106" i="7" s="1"/>
  <c r="EL102" i="7"/>
  <c r="EN102" i="7" s="1"/>
  <c r="EO102" i="7" s="1"/>
  <c r="EL98" i="7"/>
  <c r="EN98" i="7" s="1"/>
  <c r="EO98" i="7" s="1"/>
  <c r="EL94" i="7"/>
  <c r="EN94" i="7" s="1"/>
  <c r="EO94" i="7" s="1"/>
  <c r="EL90" i="7"/>
  <c r="EN90" i="7" s="1"/>
  <c r="EO90" i="7" s="1"/>
  <c r="EL86" i="7"/>
  <c r="EN86" i="7" s="1"/>
  <c r="EO86" i="7" s="1"/>
  <c r="EL82" i="7"/>
  <c r="EN82" i="7" s="1"/>
  <c r="EO82" i="7" s="1"/>
  <c r="EL110" i="7"/>
  <c r="EN110" i="7" s="1"/>
  <c r="EO110" i="7" s="1"/>
  <c r="EP110" i="7" s="1"/>
  <c r="EQ110" i="7" s="1"/>
  <c r="EM80" i="7"/>
  <c r="EM76" i="7"/>
  <c r="EM72" i="7"/>
  <c r="EM68" i="7"/>
  <c r="EM64" i="7"/>
  <c r="EM60" i="7"/>
  <c r="EM130" i="7"/>
  <c r="EM114" i="7"/>
  <c r="EM105" i="7"/>
  <c r="EM101" i="7"/>
  <c r="EM97" i="7"/>
  <c r="EM93" i="7"/>
  <c r="EM89" i="7"/>
  <c r="EM82" i="7"/>
  <c r="EL80" i="7"/>
  <c r="EN80" i="7" s="1"/>
  <c r="EO80" i="7" s="1"/>
  <c r="EL76" i="7"/>
  <c r="EN76" i="7" s="1"/>
  <c r="EO76" i="7" s="1"/>
  <c r="EL72" i="7"/>
  <c r="EN72" i="7" s="1"/>
  <c r="EO72" i="7" s="1"/>
  <c r="EL68" i="7"/>
  <c r="EN68" i="7" s="1"/>
  <c r="EO68" i="7" s="1"/>
  <c r="EL64" i="7"/>
  <c r="EN64" i="7" s="1"/>
  <c r="EO64" i="7" s="1"/>
  <c r="EL60" i="7"/>
  <c r="EN60" i="7" s="1"/>
  <c r="EO60" i="7" s="1"/>
  <c r="EL105" i="7"/>
  <c r="EN105" i="7" s="1"/>
  <c r="EO105" i="7" s="1"/>
  <c r="EL101" i="7"/>
  <c r="EN101" i="7" s="1"/>
  <c r="EO101" i="7" s="1"/>
  <c r="EL97" i="7"/>
  <c r="EN97" i="7" s="1"/>
  <c r="EO97" i="7" s="1"/>
  <c r="EL93" i="7"/>
  <c r="EN93" i="7" s="1"/>
  <c r="EO93" i="7" s="1"/>
  <c r="EP93" i="7" s="1"/>
  <c r="EQ93" i="7" s="1"/>
  <c r="EL89" i="7"/>
  <c r="EN89" i="7" s="1"/>
  <c r="EO89" i="7" s="1"/>
  <c r="EM83" i="7"/>
  <c r="EM79" i="7"/>
  <c r="EM75" i="7"/>
  <c r="EM71" i="7"/>
  <c r="EM67" i="7"/>
  <c r="EM63" i="7"/>
  <c r="EM59" i="7"/>
  <c r="EM126" i="7"/>
  <c r="EL83" i="7"/>
  <c r="EN83" i="7" s="1"/>
  <c r="EO83" i="7" s="1"/>
  <c r="EP83" i="7" s="1"/>
  <c r="EQ83" i="7" s="1"/>
  <c r="EL79" i="7"/>
  <c r="EN79" i="7" s="1"/>
  <c r="EO79" i="7" s="1"/>
  <c r="EL75" i="7"/>
  <c r="EN75" i="7" s="1"/>
  <c r="EO75" i="7" s="1"/>
  <c r="EL71" i="7"/>
  <c r="EN71" i="7" s="1"/>
  <c r="EO71" i="7" s="1"/>
  <c r="EL67" i="7"/>
  <c r="EN67" i="7" s="1"/>
  <c r="EO67" i="7" s="1"/>
  <c r="EL63" i="7"/>
  <c r="EN63" i="7" s="1"/>
  <c r="EO63" i="7" s="1"/>
  <c r="EL59" i="7"/>
  <c r="EN59" i="7" s="1"/>
  <c r="EO59" i="7" s="1"/>
  <c r="EP59" i="7" s="1"/>
  <c r="EQ59" i="7" s="1"/>
  <c r="EM85" i="7"/>
  <c r="EM78" i="7"/>
  <c r="EM74" i="7"/>
  <c r="EM70" i="7"/>
  <c r="EM66" i="7"/>
  <c r="EM62" i="7"/>
  <c r="EM58" i="7"/>
  <c r="EM122" i="7"/>
  <c r="EL85" i="7"/>
  <c r="EN85" i="7" s="1"/>
  <c r="EO85" i="7" s="1"/>
  <c r="EL78" i="7"/>
  <c r="EN78" i="7" s="1"/>
  <c r="EO78" i="7" s="1"/>
  <c r="EL74" i="7"/>
  <c r="EN74" i="7" s="1"/>
  <c r="EO74" i="7" s="1"/>
  <c r="EL70" i="7"/>
  <c r="EN70" i="7" s="1"/>
  <c r="EO70" i="7" s="1"/>
  <c r="EL66" i="7"/>
  <c r="EN66" i="7" s="1"/>
  <c r="EO66" i="7" s="1"/>
  <c r="EL62" i="7"/>
  <c r="EN62" i="7" s="1"/>
  <c r="EO62" i="7" s="1"/>
  <c r="EL58" i="7"/>
  <c r="EN58" i="7" s="1"/>
  <c r="EO58" i="7" s="1"/>
  <c r="EM56" i="7"/>
  <c r="EM52" i="7"/>
  <c r="EM48" i="7"/>
  <c r="EM44" i="7"/>
  <c r="EM40" i="7"/>
  <c r="EM36" i="7"/>
  <c r="EM32" i="7"/>
  <c r="EL56" i="7"/>
  <c r="EN56" i="7" s="1"/>
  <c r="EO56" i="7" s="1"/>
  <c r="EL52" i="7"/>
  <c r="EN52" i="7" s="1"/>
  <c r="EO52" i="7" s="1"/>
  <c r="EL48" i="7"/>
  <c r="EN48" i="7" s="1"/>
  <c r="EO48" i="7" s="1"/>
  <c r="EL44" i="7"/>
  <c r="EN44" i="7" s="1"/>
  <c r="EO44" i="7" s="1"/>
  <c r="EL40" i="7"/>
  <c r="EN40" i="7" s="1"/>
  <c r="EO40" i="7" s="1"/>
  <c r="EL36" i="7"/>
  <c r="EN36" i="7" s="1"/>
  <c r="EO36" i="7" s="1"/>
  <c r="EL32" i="7"/>
  <c r="EN32" i="7" s="1"/>
  <c r="EO32" i="7" s="1"/>
  <c r="EP33" i="7" s="1"/>
  <c r="EQ33" i="7" s="1"/>
  <c r="EM110" i="7"/>
  <c r="EM55" i="7"/>
  <c r="EM51" i="7"/>
  <c r="EM47" i="7"/>
  <c r="EM43" i="7"/>
  <c r="EM39" i="7"/>
  <c r="EM35" i="7"/>
  <c r="EL55" i="7"/>
  <c r="EN55" i="7" s="1"/>
  <c r="EO55" i="7" s="1"/>
  <c r="EL51" i="7"/>
  <c r="EN51" i="7" s="1"/>
  <c r="EO51" i="7" s="1"/>
  <c r="EL47" i="7"/>
  <c r="EN47" i="7" s="1"/>
  <c r="EO47" i="7" s="1"/>
  <c r="EL43" i="7"/>
  <c r="EN43" i="7" s="1"/>
  <c r="EO43" i="7" s="1"/>
  <c r="EL39" i="7"/>
  <c r="EN39" i="7" s="1"/>
  <c r="EO39" i="7" s="1"/>
  <c r="EL35" i="7"/>
  <c r="EN35" i="7" s="1"/>
  <c r="EO35" i="7" s="1"/>
  <c r="EL31" i="7"/>
  <c r="EN31" i="7" s="1"/>
  <c r="EO31" i="7" s="1"/>
  <c r="EP31" i="7" s="1"/>
  <c r="EQ31" i="7" s="1"/>
  <c r="EM118" i="7"/>
  <c r="EM54" i="7"/>
  <c r="EM50" i="7"/>
  <c r="EM46" i="7"/>
  <c r="EM42" i="7"/>
  <c r="EM38" i="7"/>
  <c r="EM34" i="7"/>
  <c r="EM81" i="7"/>
  <c r="EM77" i="7"/>
  <c r="EM73" i="7"/>
  <c r="EM69" i="7"/>
  <c r="EM65" i="7"/>
  <c r="EM61" i="7"/>
  <c r="EL54" i="7"/>
  <c r="EN54" i="7" s="1"/>
  <c r="EO54" i="7" s="1"/>
  <c r="EL50" i="7"/>
  <c r="EN50" i="7" s="1"/>
  <c r="EO50" i="7" s="1"/>
  <c r="EL46" i="7"/>
  <c r="EN46" i="7" s="1"/>
  <c r="EO46" i="7" s="1"/>
  <c r="EL42" i="7"/>
  <c r="EN42" i="7" s="1"/>
  <c r="EO42" i="7" s="1"/>
  <c r="EL38" i="7"/>
  <c r="EN38" i="7" s="1"/>
  <c r="EO38" i="7" s="1"/>
  <c r="EL34" i="7"/>
  <c r="EN34" i="7" s="1"/>
  <c r="EO34" i="7" s="1"/>
  <c r="EP34" i="7" s="1"/>
  <c r="EQ34" i="7" s="1"/>
  <c r="EL81" i="7"/>
  <c r="EN81" i="7" s="1"/>
  <c r="EO81" i="7" s="1"/>
  <c r="EP81" i="7" s="1"/>
  <c r="EQ81" i="7" s="1"/>
  <c r="EL77" i="7"/>
  <c r="EN77" i="7" s="1"/>
  <c r="EO77" i="7" s="1"/>
  <c r="EP77" i="7" s="1"/>
  <c r="EQ77" i="7" s="1"/>
  <c r="EL73" i="7"/>
  <c r="EN73" i="7" s="1"/>
  <c r="EO73" i="7" s="1"/>
  <c r="EP73" i="7" s="1"/>
  <c r="EQ73" i="7" s="1"/>
  <c r="EL69" i="7"/>
  <c r="EN69" i="7" s="1"/>
  <c r="EO69" i="7" s="1"/>
  <c r="EP69" i="7" s="1"/>
  <c r="EQ69" i="7" s="1"/>
  <c r="EL65" i="7"/>
  <c r="EN65" i="7" s="1"/>
  <c r="EO65" i="7" s="1"/>
  <c r="EP65" i="7" s="1"/>
  <c r="EQ65" i="7" s="1"/>
  <c r="EL61" i="7"/>
  <c r="EN61" i="7" s="1"/>
  <c r="EO61" i="7" s="1"/>
  <c r="EP61" i="7" s="1"/>
  <c r="EQ61" i="7" s="1"/>
  <c r="EM57" i="7"/>
  <c r="EM53" i="7"/>
  <c r="EM49" i="7"/>
  <c r="EM45" i="7"/>
  <c r="EM41" i="7"/>
  <c r="EM37" i="7"/>
  <c r="BP7" i="7"/>
  <c r="CD7" i="7"/>
  <c r="CF7" i="7" s="1"/>
  <c r="CG7" i="7" s="1"/>
  <c r="CH7" i="7" s="1"/>
  <c r="CI7" i="7" s="1"/>
  <c r="W8" i="7"/>
  <c r="AK8" i="7"/>
  <c r="AM8" i="7" s="1"/>
  <c r="AN8" i="7" s="1"/>
  <c r="AO8" i="7" s="1"/>
  <c r="AP8" i="7" s="1"/>
  <c r="EM8" i="7"/>
  <c r="DI9" i="7"/>
  <c r="DW9" i="7"/>
  <c r="DY9" i="7" s="1"/>
  <c r="DZ9" i="7" s="1"/>
  <c r="CE10" i="7"/>
  <c r="CS10" i="7"/>
  <c r="CU10" i="7" s="1"/>
  <c r="CV10" i="7" s="1"/>
  <c r="CW10" i="7" s="1"/>
  <c r="CX10" i="7" s="1"/>
  <c r="BA11" i="7"/>
  <c r="BO11" i="7"/>
  <c r="BQ11" i="7" s="1"/>
  <c r="BR11" i="7" s="1"/>
  <c r="BS11" i="7" s="1"/>
  <c r="BT11" i="7" s="1"/>
  <c r="BP12" i="7"/>
  <c r="DX12" i="7"/>
  <c r="AL13" i="7"/>
  <c r="CT13" i="7"/>
  <c r="BP14" i="7"/>
  <c r="DX14" i="7"/>
  <c r="AL15" i="7"/>
  <c r="CT15" i="7"/>
  <c r="BP16" i="7"/>
  <c r="DX16" i="7"/>
  <c r="AL17" i="7"/>
  <c r="CT17" i="7"/>
  <c r="BP18" i="7"/>
  <c r="DX18" i="7"/>
  <c r="AL19" i="7"/>
  <c r="CT19" i="7"/>
  <c r="BP20" i="7"/>
  <c r="DX20" i="7"/>
  <c r="AL21" i="7"/>
  <c r="CT21" i="7"/>
  <c r="W22" i="7"/>
  <c r="AK22" i="7"/>
  <c r="AM22" i="7" s="1"/>
  <c r="AN22" i="7" s="1"/>
  <c r="EM22" i="7"/>
  <c r="DI23" i="7"/>
  <c r="DW23" i="7"/>
  <c r="DY23" i="7" s="1"/>
  <c r="DZ23" i="7" s="1"/>
  <c r="CE24" i="7"/>
  <c r="CS24" i="7"/>
  <c r="CU24" i="7" s="1"/>
  <c r="CV24" i="7" s="1"/>
  <c r="CW24" i="7" s="1"/>
  <c r="CX24" i="7" s="1"/>
  <c r="BA25" i="7"/>
  <c r="BO25" i="7"/>
  <c r="BQ25" i="7" s="1"/>
  <c r="BR25" i="7" s="1"/>
  <c r="W26" i="7"/>
  <c r="AK26" i="7"/>
  <c r="AM26" i="7" s="1"/>
  <c r="AN26" i="7" s="1"/>
  <c r="EM26" i="7"/>
  <c r="DI27" i="7"/>
  <c r="DW27" i="7"/>
  <c r="DY27" i="7" s="1"/>
  <c r="DZ27" i="7" s="1"/>
  <c r="CE28" i="7"/>
  <c r="CS28" i="7"/>
  <c r="CU28" i="7" s="1"/>
  <c r="CV28" i="7" s="1"/>
  <c r="CW28" i="7" s="1"/>
  <c r="CX28" i="7" s="1"/>
  <c r="BA29" i="7"/>
  <c r="BO29" i="7"/>
  <c r="BQ29" i="7" s="1"/>
  <c r="BR29" i="7" s="1"/>
  <c r="DH30" i="7"/>
  <c r="DJ30" i="7" s="1"/>
  <c r="DK30" i="7" s="1"/>
  <c r="DL30" i="7" s="1"/>
  <c r="DM30" i="7" s="1"/>
  <c r="DX30" i="7"/>
  <c r="CD31" i="7"/>
  <c r="CF31" i="7" s="1"/>
  <c r="CG31" i="7" s="1"/>
  <c r="CT31" i="7"/>
  <c r="AZ32" i="7"/>
  <c r="BB32" i="7" s="1"/>
  <c r="BC32" i="7" s="1"/>
  <c r="BP32" i="7"/>
  <c r="W33" i="7"/>
  <c r="EM33" i="7"/>
  <c r="BP35" i="7"/>
  <c r="AL36" i="7"/>
  <c r="DX37" i="7"/>
  <c r="CT38" i="7"/>
  <c r="BP39" i="7"/>
  <c r="AL40" i="7"/>
  <c r="DX41" i="7"/>
  <c r="CT42" i="7"/>
  <c r="BP43" i="7"/>
  <c r="AL44" i="7"/>
  <c r="DX45" i="7"/>
  <c r="CT46" i="7"/>
  <c r="BP47" i="7"/>
  <c r="AL48" i="7"/>
  <c r="DX49" i="7"/>
  <c r="CT50" i="7"/>
  <c r="BP51" i="7"/>
  <c r="AL52" i="7"/>
  <c r="DX53" i="7"/>
  <c r="CT54" i="7"/>
  <c r="BP55" i="7"/>
  <c r="AL56" i="7"/>
  <c r="DX57" i="7"/>
  <c r="EL87" i="7"/>
  <c r="EN87" i="7" s="1"/>
  <c r="EO87" i="7" s="1"/>
  <c r="CT4" i="7"/>
  <c r="BA5" i="7"/>
  <c r="BP6" i="7"/>
  <c r="DX6" i="7"/>
  <c r="CE7" i="7"/>
  <c r="CS7" i="7"/>
  <c r="CU7" i="7" s="1"/>
  <c r="CV7" i="7" s="1"/>
  <c r="AL8" i="7"/>
  <c r="AZ8" i="7"/>
  <c r="BB8" i="7" s="1"/>
  <c r="BC8" i="7" s="1"/>
  <c r="V9" i="7"/>
  <c r="X9" i="7" s="1"/>
  <c r="Y9" i="7" s="1"/>
  <c r="DX9" i="7"/>
  <c r="EL9" i="7"/>
  <c r="EN9" i="7" s="1"/>
  <c r="EO9" i="7" s="1"/>
  <c r="CT10" i="7"/>
  <c r="DH10" i="7"/>
  <c r="DJ10" i="7" s="1"/>
  <c r="DK10" i="7" s="1"/>
  <c r="BP11" i="7"/>
  <c r="CD11" i="7"/>
  <c r="CF11" i="7" s="1"/>
  <c r="CG11" i="7" s="1"/>
  <c r="V12" i="7"/>
  <c r="X12" i="7" s="1"/>
  <c r="Y12" i="7" s="1"/>
  <c r="Z12" i="7" s="1"/>
  <c r="AA12" i="7" s="1"/>
  <c r="CD12" i="7"/>
  <c r="CF12" i="7" s="1"/>
  <c r="CG12" i="7" s="1"/>
  <c r="EL12" i="7"/>
  <c r="EN12" i="7" s="1"/>
  <c r="EO12" i="7" s="1"/>
  <c r="EP12" i="7" s="1"/>
  <c r="EQ12" i="7" s="1"/>
  <c r="AZ13" i="7"/>
  <c r="BB13" i="7" s="1"/>
  <c r="BC13" i="7" s="1"/>
  <c r="BD13" i="7" s="1"/>
  <c r="BE13" i="7" s="1"/>
  <c r="DH13" i="7"/>
  <c r="DJ13" i="7" s="1"/>
  <c r="DK13" i="7" s="1"/>
  <c r="DL13" i="7" s="1"/>
  <c r="DM13" i="7" s="1"/>
  <c r="V14" i="7"/>
  <c r="X14" i="7" s="1"/>
  <c r="Y14" i="7" s="1"/>
  <c r="CD14" i="7"/>
  <c r="CF14" i="7" s="1"/>
  <c r="CG14" i="7" s="1"/>
  <c r="EL14" i="7"/>
  <c r="EN14" i="7" s="1"/>
  <c r="EO14" i="7" s="1"/>
  <c r="EP14" i="7" s="1"/>
  <c r="EQ14" i="7" s="1"/>
  <c r="AZ15" i="7"/>
  <c r="BB15" i="7" s="1"/>
  <c r="BC15" i="7" s="1"/>
  <c r="BD15" i="7" s="1"/>
  <c r="BE15" i="7" s="1"/>
  <c r="DH15" i="7"/>
  <c r="DJ15" i="7" s="1"/>
  <c r="DK15" i="7" s="1"/>
  <c r="V16" i="7"/>
  <c r="X16" i="7" s="1"/>
  <c r="Y16" i="7" s="1"/>
  <c r="CD16" i="7"/>
  <c r="CF16" i="7" s="1"/>
  <c r="CG16" i="7" s="1"/>
  <c r="CH16" i="7" s="1"/>
  <c r="CI16" i="7" s="1"/>
  <c r="EL16" i="7"/>
  <c r="EN16" i="7" s="1"/>
  <c r="EO16" i="7" s="1"/>
  <c r="AZ17" i="7"/>
  <c r="BB17" i="7" s="1"/>
  <c r="BC17" i="7" s="1"/>
  <c r="BD17" i="7" s="1"/>
  <c r="BE17" i="7" s="1"/>
  <c r="DH17" i="7"/>
  <c r="DJ17" i="7" s="1"/>
  <c r="DK17" i="7" s="1"/>
  <c r="V18" i="7"/>
  <c r="X18" i="7" s="1"/>
  <c r="Y18" i="7" s="1"/>
  <c r="Z18" i="7" s="1"/>
  <c r="AA18" i="7" s="1"/>
  <c r="CD18" i="7"/>
  <c r="CF18" i="7" s="1"/>
  <c r="CG18" i="7" s="1"/>
  <c r="CH18" i="7" s="1"/>
  <c r="CI18" i="7" s="1"/>
  <c r="EL18" i="7"/>
  <c r="EN18" i="7" s="1"/>
  <c r="EO18" i="7" s="1"/>
  <c r="EP18" i="7" s="1"/>
  <c r="EQ18" i="7" s="1"/>
  <c r="AZ19" i="7"/>
  <c r="BB19" i="7" s="1"/>
  <c r="BC19" i="7" s="1"/>
  <c r="DH19" i="7"/>
  <c r="DJ19" i="7" s="1"/>
  <c r="DK19" i="7" s="1"/>
  <c r="DL19" i="7" s="1"/>
  <c r="DM19" i="7" s="1"/>
  <c r="V20" i="7"/>
  <c r="X20" i="7" s="1"/>
  <c r="Y20" i="7" s="1"/>
  <c r="Z20" i="7" s="1"/>
  <c r="AA20" i="7" s="1"/>
  <c r="CD20" i="7"/>
  <c r="CF20" i="7" s="1"/>
  <c r="CG20" i="7" s="1"/>
  <c r="CH20" i="7" s="1"/>
  <c r="CI20" i="7" s="1"/>
  <c r="EL20" i="7"/>
  <c r="EN20" i="7" s="1"/>
  <c r="EO20" i="7" s="1"/>
  <c r="EP20" i="7" s="1"/>
  <c r="EQ20" i="7" s="1"/>
  <c r="AZ21" i="7"/>
  <c r="BB21" i="7" s="1"/>
  <c r="BC21" i="7" s="1"/>
  <c r="BD21" i="7" s="1"/>
  <c r="BE21" i="7" s="1"/>
  <c r="DH21" i="7"/>
  <c r="DJ21" i="7" s="1"/>
  <c r="DK21" i="7" s="1"/>
  <c r="DL21" i="7" s="1"/>
  <c r="DM21" i="7" s="1"/>
  <c r="AL22" i="7"/>
  <c r="AZ22" i="7"/>
  <c r="BB22" i="7" s="1"/>
  <c r="BC22" i="7" s="1"/>
  <c r="V23" i="7"/>
  <c r="X23" i="7" s="1"/>
  <c r="Y23" i="7" s="1"/>
  <c r="Z23" i="7" s="1"/>
  <c r="AA23" i="7" s="1"/>
  <c r="DX23" i="7"/>
  <c r="EL23" i="7"/>
  <c r="EN23" i="7" s="1"/>
  <c r="EO23" i="7" s="1"/>
  <c r="EP23" i="7" s="1"/>
  <c r="EQ23" i="7" s="1"/>
  <c r="CT24" i="7"/>
  <c r="DH24" i="7"/>
  <c r="DJ24" i="7" s="1"/>
  <c r="DK24" i="7" s="1"/>
  <c r="DL24" i="7" s="1"/>
  <c r="DM24" i="7" s="1"/>
  <c r="BP25" i="7"/>
  <c r="CD25" i="7"/>
  <c r="CF25" i="7" s="1"/>
  <c r="CG25" i="7" s="1"/>
  <c r="AL26" i="7"/>
  <c r="AZ26" i="7"/>
  <c r="BB26" i="7" s="1"/>
  <c r="BC26" i="7" s="1"/>
  <c r="BD26" i="7" s="1"/>
  <c r="BE26" i="7" s="1"/>
  <c r="V27" i="7"/>
  <c r="X27" i="7" s="1"/>
  <c r="Y27" i="7" s="1"/>
  <c r="DX27" i="7"/>
  <c r="EL27" i="7"/>
  <c r="EN27" i="7" s="1"/>
  <c r="EO27" i="7" s="1"/>
  <c r="CT28" i="7"/>
  <c r="DH28" i="7"/>
  <c r="DJ28" i="7" s="1"/>
  <c r="DK28" i="7" s="1"/>
  <c r="BP29" i="7"/>
  <c r="CD29" i="7"/>
  <c r="CF29" i="7" s="1"/>
  <c r="CG29" i="7" s="1"/>
  <c r="DI30" i="7"/>
  <c r="BP31" i="7"/>
  <c r="CE31" i="7"/>
  <c r="BA32" i="7"/>
  <c r="BO104" i="7"/>
  <c r="BQ104" i="7" s="1"/>
  <c r="BR104" i="7" s="1"/>
  <c r="AL252" i="7"/>
  <c r="AL253" i="7"/>
  <c r="AK252" i="7"/>
  <c r="AM252" i="7" s="1"/>
  <c r="AN252" i="7" s="1"/>
  <c r="AL247" i="7"/>
  <c r="AL251" i="7"/>
  <c r="AK247" i="7"/>
  <c r="AM247" i="7" s="1"/>
  <c r="AN247" i="7" s="1"/>
  <c r="AK253" i="7"/>
  <c r="AM253" i="7" s="1"/>
  <c r="AN253" i="7" s="1"/>
  <c r="AK251" i="7"/>
  <c r="AM251" i="7" s="1"/>
  <c r="AN251" i="7" s="1"/>
  <c r="AL250" i="7"/>
  <c r="AK250" i="7"/>
  <c r="AM250" i="7" s="1"/>
  <c r="AN250" i="7" s="1"/>
  <c r="AK246" i="7"/>
  <c r="AM246" i="7" s="1"/>
  <c r="AN246" i="7" s="1"/>
  <c r="AL249" i="7"/>
  <c r="AK249" i="7"/>
  <c r="AM249" i="7" s="1"/>
  <c r="AN249" i="7" s="1"/>
  <c r="AL248" i="7"/>
  <c r="AL241" i="7"/>
  <c r="AL237" i="7"/>
  <c r="AK241" i="7"/>
  <c r="AM241" i="7" s="1"/>
  <c r="AN241" i="7" s="1"/>
  <c r="AL245" i="7"/>
  <c r="AL244" i="7"/>
  <c r="AL240" i="7"/>
  <c r="AK248" i="7"/>
  <c r="AM248" i="7" s="1"/>
  <c r="AN248" i="7" s="1"/>
  <c r="AL246" i="7"/>
  <c r="AK245" i="7"/>
  <c r="AM245" i="7" s="1"/>
  <c r="AN245" i="7" s="1"/>
  <c r="AK244" i="7"/>
  <c r="AM244" i="7" s="1"/>
  <c r="AN244" i="7" s="1"/>
  <c r="AK240" i="7"/>
  <c r="AM240" i="7" s="1"/>
  <c r="AN240" i="7" s="1"/>
  <c r="AL243" i="7"/>
  <c r="AK243" i="7"/>
  <c r="AM243" i="7" s="1"/>
  <c r="AN243" i="7" s="1"/>
  <c r="AK238" i="7"/>
  <c r="AM238" i="7" s="1"/>
  <c r="AN238" i="7" s="1"/>
  <c r="AK237" i="7"/>
  <c r="AM237" i="7" s="1"/>
  <c r="AN237" i="7" s="1"/>
  <c r="AL233" i="7"/>
  <c r="AL239" i="7"/>
  <c r="AK239" i="7"/>
  <c r="AM239" i="7" s="1"/>
  <c r="AN239" i="7" s="1"/>
  <c r="AL236" i="7"/>
  <c r="AK236" i="7"/>
  <c r="AM236" i="7" s="1"/>
  <c r="AN236" i="7" s="1"/>
  <c r="AL235" i="7"/>
  <c r="AL242" i="7"/>
  <c r="AK235" i="7"/>
  <c r="AM235" i="7" s="1"/>
  <c r="AN235" i="7" s="1"/>
  <c r="AK231" i="7"/>
  <c r="AM231" i="7" s="1"/>
  <c r="AN231" i="7" s="1"/>
  <c r="AK242" i="7"/>
  <c r="AM242" i="7" s="1"/>
  <c r="AN242" i="7" s="1"/>
  <c r="AO242" i="7" s="1"/>
  <c r="AP242" i="7" s="1"/>
  <c r="AL234" i="7"/>
  <c r="AL230" i="7"/>
  <c r="AL226" i="7"/>
  <c r="AK230" i="7"/>
  <c r="AM230" i="7" s="1"/>
  <c r="AN230" i="7" s="1"/>
  <c r="AK226" i="7"/>
  <c r="AM226" i="7" s="1"/>
  <c r="AN226" i="7" s="1"/>
  <c r="AL231" i="7"/>
  <c r="AL229" i="7"/>
  <c r="AL232" i="7"/>
  <c r="AK229" i="7"/>
  <c r="AM229" i="7" s="1"/>
  <c r="AN229" i="7" s="1"/>
  <c r="AL238" i="7"/>
  <c r="AK234" i="7"/>
  <c r="AM234" i="7" s="1"/>
  <c r="AN234" i="7" s="1"/>
  <c r="AK233" i="7"/>
  <c r="AM233" i="7" s="1"/>
  <c r="AN233" i="7" s="1"/>
  <c r="AK232" i="7"/>
  <c r="AM232" i="7" s="1"/>
  <c r="AN232" i="7" s="1"/>
  <c r="AL228" i="7"/>
  <c r="AK228" i="7"/>
  <c r="AM228" i="7" s="1"/>
  <c r="AN228" i="7" s="1"/>
  <c r="AK224" i="7"/>
  <c r="AM224" i="7" s="1"/>
  <c r="AN224" i="7" s="1"/>
  <c r="AO224" i="7" s="1"/>
  <c r="AP224" i="7" s="1"/>
  <c r="AL225" i="7"/>
  <c r="AK223" i="7"/>
  <c r="AM223" i="7" s="1"/>
  <c r="AN223" i="7" s="1"/>
  <c r="AK219" i="7"/>
  <c r="AM219" i="7" s="1"/>
  <c r="AN219" i="7" s="1"/>
  <c r="AK225" i="7"/>
  <c r="AM225" i="7" s="1"/>
  <c r="AN225" i="7" s="1"/>
  <c r="AL222" i="7"/>
  <c r="AK222" i="7"/>
  <c r="AM222" i="7" s="1"/>
  <c r="AN222" i="7" s="1"/>
  <c r="AK218" i="7"/>
  <c r="AM218" i="7" s="1"/>
  <c r="AN218" i="7" s="1"/>
  <c r="AL221" i="7"/>
  <c r="AL227" i="7"/>
  <c r="AK221" i="7"/>
  <c r="AM221" i="7" s="1"/>
  <c r="AN221" i="7" s="1"/>
  <c r="AL218" i="7"/>
  <c r="AK214" i="7"/>
  <c r="AM214" i="7" s="1"/>
  <c r="AN214" i="7" s="1"/>
  <c r="AL224" i="7"/>
  <c r="AL217" i="7"/>
  <c r="AL213" i="7"/>
  <c r="AK217" i="7"/>
  <c r="AM217" i="7" s="1"/>
  <c r="AN217" i="7" s="1"/>
  <c r="AK213" i="7"/>
  <c r="AM213" i="7" s="1"/>
  <c r="AN213" i="7" s="1"/>
  <c r="AK209" i="7"/>
  <c r="AM209" i="7" s="1"/>
  <c r="AN209" i="7" s="1"/>
  <c r="AK205" i="7"/>
  <c r="AM205" i="7" s="1"/>
  <c r="AN205" i="7" s="1"/>
  <c r="AL216" i="7"/>
  <c r="AL212" i="7"/>
  <c r="AL208" i="7"/>
  <c r="AK216" i="7"/>
  <c r="AM216" i="7" s="1"/>
  <c r="AN216" i="7" s="1"/>
  <c r="AK212" i="7"/>
  <c r="AM212" i="7" s="1"/>
  <c r="AN212" i="7" s="1"/>
  <c r="AK208" i="7"/>
  <c r="AM208" i="7" s="1"/>
  <c r="AN208" i="7" s="1"/>
  <c r="AL215" i="7"/>
  <c r="AL211" i="7"/>
  <c r="AL207" i="7"/>
  <c r="AL220" i="7"/>
  <c r="AK215" i="7"/>
  <c r="AM215" i="7" s="1"/>
  <c r="AN215" i="7" s="1"/>
  <c r="AK211" i="7"/>
  <c r="AM211" i="7" s="1"/>
  <c r="AN211" i="7" s="1"/>
  <c r="AK207" i="7"/>
  <c r="AM207" i="7" s="1"/>
  <c r="AN207" i="7" s="1"/>
  <c r="AL205" i="7"/>
  <c r="AL202" i="7"/>
  <c r="AL198" i="7"/>
  <c r="AL194" i="7"/>
  <c r="AL190" i="7"/>
  <c r="AL214" i="7"/>
  <c r="AK202" i="7"/>
  <c r="AM202" i="7" s="1"/>
  <c r="AN202" i="7" s="1"/>
  <c r="AK198" i="7"/>
  <c r="AM198" i="7" s="1"/>
  <c r="AN198" i="7" s="1"/>
  <c r="AK194" i="7"/>
  <c r="AM194" i="7" s="1"/>
  <c r="AN194" i="7" s="1"/>
  <c r="AL219" i="7"/>
  <c r="AL210" i="7"/>
  <c r="AL206" i="7"/>
  <c r="AL201" i="7"/>
  <c r="AL197" i="7"/>
  <c r="AK227" i="7"/>
  <c r="AM227" i="7" s="1"/>
  <c r="AN227" i="7" s="1"/>
  <c r="AK220" i="7"/>
  <c r="AM220" i="7" s="1"/>
  <c r="AN220" i="7" s="1"/>
  <c r="AK210" i="7"/>
  <c r="AM210" i="7" s="1"/>
  <c r="AN210" i="7" s="1"/>
  <c r="AO210" i="7" s="1"/>
  <c r="AP210" i="7" s="1"/>
  <c r="AL209" i="7"/>
  <c r="AK206" i="7"/>
  <c r="AM206" i="7" s="1"/>
  <c r="AN206" i="7" s="1"/>
  <c r="AO206" i="7" s="1"/>
  <c r="AP206" i="7" s="1"/>
  <c r="AK201" i="7"/>
  <c r="AM201" i="7" s="1"/>
  <c r="AN201" i="7" s="1"/>
  <c r="AK197" i="7"/>
  <c r="AM197" i="7" s="1"/>
  <c r="AN197" i="7" s="1"/>
  <c r="AL204" i="7"/>
  <c r="AL200" i="7"/>
  <c r="AL196" i="7"/>
  <c r="AL192" i="7"/>
  <c r="AK204" i="7"/>
  <c r="AM204" i="7" s="1"/>
  <c r="AN204" i="7" s="1"/>
  <c r="AK200" i="7"/>
  <c r="AM200" i="7" s="1"/>
  <c r="AN200" i="7" s="1"/>
  <c r="AK196" i="7"/>
  <c r="AM196" i="7" s="1"/>
  <c r="AN196" i="7" s="1"/>
  <c r="AL223" i="7"/>
  <c r="AL203" i="7"/>
  <c r="AL199" i="7"/>
  <c r="AL195" i="7"/>
  <c r="AL193" i="7"/>
  <c r="AL188" i="7"/>
  <c r="AL184" i="7"/>
  <c r="AL180" i="7"/>
  <c r="AK193" i="7"/>
  <c r="AM193" i="7" s="1"/>
  <c r="AN193" i="7" s="1"/>
  <c r="AK188" i="7"/>
  <c r="AM188" i="7" s="1"/>
  <c r="AN188" i="7" s="1"/>
  <c r="AK184" i="7"/>
  <c r="AM184" i="7" s="1"/>
  <c r="AN184" i="7" s="1"/>
  <c r="AK180" i="7"/>
  <c r="AM180" i="7" s="1"/>
  <c r="AN180" i="7" s="1"/>
  <c r="AK203" i="7"/>
  <c r="AM203" i="7" s="1"/>
  <c r="AN203" i="7" s="1"/>
  <c r="AK199" i="7"/>
  <c r="AM199" i="7" s="1"/>
  <c r="AN199" i="7" s="1"/>
  <c r="AK195" i="7"/>
  <c r="AM195" i="7" s="1"/>
  <c r="AN195" i="7" s="1"/>
  <c r="AO195" i="7" s="1"/>
  <c r="AP195" i="7" s="1"/>
  <c r="AL187" i="7"/>
  <c r="AL183" i="7"/>
  <c r="AK190" i="7"/>
  <c r="AM190" i="7" s="1"/>
  <c r="AN190" i="7" s="1"/>
  <c r="AK187" i="7"/>
  <c r="AM187" i="7" s="1"/>
  <c r="AN187" i="7" s="1"/>
  <c r="AK183" i="7"/>
  <c r="AM183" i="7" s="1"/>
  <c r="AN183" i="7" s="1"/>
  <c r="AL191" i="7"/>
  <c r="AL186" i="7"/>
  <c r="AL182" i="7"/>
  <c r="AK191" i="7"/>
  <c r="AM191" i="7" s="1"/>
  <c r="AN191" i="7" s="1"/>
  <c r="AK186" i="7"/>
  <c r="AM186" i="7" s="1"/>
  <c r="AN186" i="7" s="1"/>
  <c r="AK182" i="7"/>
  <c r="AM182" i="7" s="1"/>
  <c r="AN182" i="7" s="1"/>
  <c r="AL189" i="7"/>
  <c r="AL185" i="7"/>
  <c r="AK179" i="7"/>
  <c r="AM179" i="7" s="1"/>
  <c r="AN179" i="7" s="1"/>
  <c r="AK175" i="7"/>
  <c r="AM175" i="7" s="1"/>
  <c r="AN175" i="7" s="1"/>
  <c r="AK171" i="7"/>
  <c r="AM171" i="7" s="1"/>
  <c r="AN171" i="7" s="1"/>
  <c r="AK189" i="7"/>
  <c r="AM189" i="7" s="1"/>
  <c r="AN189" i="7" s="1"/>
  <c r="AK185" i="7"/>
  <c r="AM185" i="7" s="1"/>
  <c r="AN185" i="7" s="1"/>
  <c r="AL178" i="7"/>
  <c r="AL174" i="7"/>
  <c r="AL170" i="7"/>
  <c r="AK178" i="7"/>
  <c r="AM178" i="7" s="1"/>
  <c r="AN178" i="7" s="1"/>
  <c r="AK174" i="7"/>
  <c r="AM174" i="7" s="1"/>
  <c r="AN174" i="7" s="1"/>
  <c r="AK170" i="7"/>
  <c r="AM170" i="7" s="1"/>
  <c r="AN170" i="7" s="1"/>
  <c r="AK192" i="7"/>
  <c r="AM192" i="7" s="1"/>
  <c r="AN192" i="7" s="1"/>
  <c r="AO192" i="7" s="1"/>
  <c r="AP192" i="7" s="1"/>
  <c r="AL177" i="7"/>
  <c r="AL173" i="7"/>
  <c r="AL169" i="7"/>
  <c r="AL165" i="7"/>
  <c r="AL181" i="7"/>
  <c r="AK177" i="7"/>
  <c r="AM177" i="7" s="1"/>
  <c r="AN177" i="7" s="1"/>
  <c r="AK173" i="7"/>
  <c r="AM173" i="7" s="1"/>
  <c r="AN173" i="7" s="1"/>
  <c r="AK169" i="7"/>
  <c r="AM169" i="7" s="1"/>
  <c r="AN169" i="7" s="1"/>
  <c r="AK181" i="7"/>
  <c r="AM181" i="7" s="1"/>
  <c r="AN181" i="7" s="1"/>
  <c r="AL176" i="7"/>
  <c r="AL172" i="7"/>
  <c r="AL168" i="7"/>
  <c r="AK176" i="7"/>
  <c r="AM176" i="7" s="1"/>
  <c r="AN176" i="7" s="1"/>
  <c r="AO176" i="7" s="1"/>
  <c r="AP176" i="7" s="1"/>
  <c r="AK172" i="7"/>
  <c r="AM172" i="7" s="1"/>
  <c r="AN172" i="7" s="1"/>
  <c r="AK168" i="7"/>
  <c r="AM168" i="7" s="1"/>
  <c r="AN168" i="7" s="1"/>
  <c r="AK164" i="7"/>
  <c r="AM164" i="7" s="1"/>
  <c r="AN164" i="7" s="1"/>
  <c r="AL166" i="7"/>
  <c r="AK163" i="7"/>
  <c r="AM163" i="7" s="1"/>
  <c r="AN163" i="7" s="1"/>
  <c r="AK159" i="7"/>
  <c r="AM159" i="7" s="1"/>
  <c r="AN159" i="7" s="1"/>
  <c r="AK166" i="7"/>
  <c r="AM166" i="7" s="1"/>
  <c r="AN166" i="7" s="1"/>
  <c r="AL162" i="7"/>
  <c r="AL158" i="7"/>
  <c r="AL167" i="7"/>
  <c r="AK162" i="7"/>
  <c r="AM162" i="7" s="1"/>
  <c r="AN162" i="7" s="1"/>
  <c r="AK158" i="7"/>
  <c r="AM158" i="7" s="1"/>
  <c r="AN158" i="7" s="1"/>
  <c r="AK154" i="7"/>
  <c r="AM154" i="7" s="1"/>
  <c r="AN154" i="7" s="1"/>
  <c r="AK167" i="7"/>
  <c r="AM167" i="7" s="1"/>
  <c r="AN167" i="7" s="1"/>
  <c r="AL161" i="7"/>
  <c r="AL157" i="7"/>
  <c r="AL153" i="7"/>
  <c r="AL149" i="7"/>
  <c r="AK161" i="7"/>
  <c r="AM161" i="7" s="1"/>
  <c r="AN161" i="7" s="1"/>
  <c r="AK157" i="7"/>
  <c r="AM157" i="7" s="1"/>
  <c r="AN157" i="7" s="1"/>
  <c r="AK153" i="7"/>
  <c r="AM153" i="7" s="1"/>
  <c r="AN153" i="7" s="1"/>
  <c r="AL179" i="7"/>
  <c r="AL175" i="7"/>
  <c r="AL171" i="7"/>
  <c r="AL164" i="7"/>
  <c r="AL160" i="7"/>
  <c r="AL156" i="7"/>
  <c r="AL152" i="7"/>
  <c r="AK160" i="7"/>
  <c r="AM160" i="7" s="1"/>
  <c r="AN160" i="7" s="1"/>
  <c r="AK156" i="7"/>
  <c r="AM156" i="7" s="1"/>
  <c r="AN156" i="7" s="1"/>
  <c r="AK152" i="7"/>
  <c r="AM152" i="7" s="1"/>
  <c r="AN152" i="7" s="1"/>
  <c r="AL150" i="7"/>
  <c r="AK145" i="7"/>
  <c r="AM145" i="7" s="1"/>
  <c r="AN145" i="7" s="1"/>
  <c r="AK150" i="7"/>
  <c r="AM150" i="7" s="1"/>
  <c r="AN150" i="7" s="1"/>
  <c r="AL148" i="7"/>
  <c r="AL144" i="7"/>
  <c r="AL163" i="7"/>
  <c r="AL159" i="7"/>
  <c r="AL155" i="7"/>
  <c r="AL151" i="7"/>
  <c r="AK148" i="7"/>
  <c r="AM148" i="7" s="1"/>
  <c r="AN148" i="7" s="1"/>
  <c r="AK144" i="7"/>
  <c r="AM144" i="7" s="1"/>
  <c r="AN144" i="7" s="1"/>
  <c r="AK140" i="7"/>
  <c r="AM140" i="7" s="1"/>
  <c r="AN140" i="7" s="1"/>
  <c r="AK155" i="7"/>
  <c r="AM155" i="7" s="1"/>
  <c r="AN155" i="7" s="1"/>
  <c r="AL154" i="7"/>
  <c r="AK151" i="7"/>
  <c r="AM151" i="7" s="1"/>
  <c r="AN151" i="7" s="1"/>
  <c r="AL147" i="7"/>
  <c r="AL143" i="7"/>
  <c r="AL139" i="7"/>
  <c r="AL135" i="7"/>
  <c r="AK147" i="7"/>
  <c r="AM147" i="7" s="1"/>
  <c r="AN147" i="7" s="1"/>
  <c r="AK143" i="7"/>
  <c r="AM143" i="7" s="1"/>
  <c r="AN143" i="7" s="1"/>
  <c r="AK139" i="7"/>
  <c r="AM139" i="7" s="1"/>
  <c r="AN139" i="7" s="1"/>
  <c r="AK149" i="7"/>
  <c r="AM149" i="7" s="1"/>
  <c r="AN149" i="7" s="1"/>
  <c r="AL146" i="7"/>
  <c r="AL142" i="7"/>
  <c r="AL138" i="7"/>
  <c r="AK165" i="7"/>
  <c r="AM165" i="7" s="1"/>
  <c r="AN165" i="7" s="1"/>
  <c r="AK146" i="7"/>
  <c r="AM146" i="7" s="1"/>
  <c r="AN146" i="7" s="1"/>
  <c r="AO146" i="7" s="1"/>
  <c r="AP146" i="7" s="1"/>
  <c r="AK142" i="7"/>
  <c r="AM142" i="7" s="1"/>
  <c r="AN142" i="7" s="1"/>
  <c r="AK138" i="7"/>
  <c r="AM138" i="7" s="1"/>
  <c r="AN138" i="7" s="1"/>
  <c r="AL136" i="7"/>
  <c r="AL133" i="7"/>
  <c r="AL129" i="7"/>
  <c r="AL125" i="7"/>
  <c r="AL121" i="7"/>
  <c r="AL117" i="7"/>
  <c r="AL137" i="7"/>
  <c r="AK136" i="7"/>
  <c r="AM136" i="7" s="1"/>
  <c r="AN136" i="7" s="1"/>
  <c r="AK133" i="7"/>
  <c r="AM133" i="7" s="1"/>
  <c r="AN133" i="7" s="1"/>
  <c r="AK129" i="7"/>
  <c r="AM129" i="7" s="1"/>
  <c r="AN129" i="7" s="1"/>
  <c r="AK125" i="7"/>
  <c r="AM125" i="7" s="1"/>
  <c r="AN125" i="7" s="1"/>
  <c r="AK121" i="7"/>
  <c r="AM121" i="7" s="1"/>
  <c r="AN121" i="7" s="1"/>
  <c r="AK117" i="7"/>
  <c r="AM117" i="7" s="1"/>
  <c r="AN117" i="7" s="1"/>
  <c r="AK137" i="7"/>
  <c r="AM137" i="7" s="1"/>
  <c r="AN137" i="7" s="1"/>
  <c r="AL132" i="7"/>
  <c r="AL128" i="7"/>
  <c r="AL124" i="7"/>
  <c r="AL120" i="7"/>
  <c r="AL116" i="7"/>
  <c r="AK132" i="7"/>
  <c r="AM132" i="7" s="1"/>
  <c r="AN132" i="7" s="1"/>
  <c r="AK128" i="7"/>
  <c r="AM128" i="7" s="1"/>
  <c r="AN128" i="7" s="1"/>
  <c r="AK124" i="7"/>
  <c r="AM124" i="7" s="1"/>
  <c r="AN124" i="7" s="1"/>
  <c r="AK120" i="7"/>
  <c r="AM120" i="7" s="1"/>
  <c r="AN120" i="7" s="1"/>
  <c r="AK116" i="7"/>
  <c r="AM116" i="7" s="1"/>
  <c r="AN116" i="7" s="1"/>
  <c r="AK112" i="7"/>
  <c r="AM112" i="7" s="1"/>
  <c r="AN112" i="7" s="1"/>
  <c r="AK108" i="7"/>
  <c r="AM108" i="7" s="1"/>
  <c r="AN108" i="7" s="1"/>
  <c r="AL141" i="7"/>
  <c r="AL131" i="7"/>
  <c r="AL127" i="7"/>
  <c r="AL123" i="7"/>
  <c r="AL119" i="7"/>
  <c r="AL115" i="7"/>
  <c r="AL111" i="7"/>
  <c r="AK141" i="7"/>
  <c r="AM141" i="7" s="1"/>
  <c r="AN141" i="7" s="1"/>
  <c r="AL140" i="7"/>
  <c r="AK131" i="7"/>
  <c r="AM131" i="7" s="1"/>
  <c r="AN131" i="7" s="1"/>
  <c r="AK127" i="7"/>
  <c r="AM127" i="7" s="1"/>
  <c r="AN127" i="7" s="1"/>
  <c r="AK123" i="7"/>
  <c r="AM123" i="7" s="1"/>
  <c r="AN123" i="7" s="1"/>
  <c r="AK119" i="7"/>
  <c r="AM119" i="7" s="1"/>
  <c r="AN119" i="7" s="1"/>
  <c r="AK115" i="7"/>
  <c r="AM115" i="7" s="1"/>
  <c r="AN115" i="7" s="1"/>
  <c r="AK111" i="7"/>
  <c r="AM111" i="7" s="1"/>
  <c r="AN111" i="7" s="1"/>
  <c r="AL134" i="7"/>
  <c r="AL130" i="7"/>
  <c r="AL126" i="7"/>
  <c r="AL122" i="7"/>
  <c r="AL118" i="7"/>
  <c r="AL114" i="7"/>
  <c r="AL110" i="7"/>
  <c r="AK104" i="7"/>
  <c r="AM104" i="7" s="1"/>
  <c r="AN104" i="7" s="1"/>
  <c r="AK100" i="7"/>
  <c r="AM100" i="7" s="1"/>
  <c r="AN100" i="7" s="1"/>
  <c r="AK96" i="7"/>
  <c r="AM96" i="7" s="1"/>
  <c r="AN96" i="7" s="1"/>
  <c r="AK92" i="7"/>
  <c r="AM92" i="7" s="1"/>
  <c r="AN92" i="7" s="1"/>
  <c r="AK88" i="7"/>
  <c r="AM88" i="7" s="1"/>
  <c r="AN88" i="7" s="1"/>
  <c r="AK84" i="7"/>
  <c r="AM84" i="7" s="1"/>
  <c r="AN84" i="7" s="1"/>
  <c r="AK135" i="7"/>
  <c r="AM135" i="7" s="1"/>
  <c r="AN135" i="7" s="1"/>
  <c r="AL107" i="7"/>
  <c r="AL103" i="7"/>
  <c r="AL99" i="7"/>
  <c r="AL95" i="7"/>
  <c r="AL91" i="7"/>
  <c r="AL87" i="7"/>
  <c r="AK110" i="7"/>
  <c r="AM110" i="7" s="1"/>
  <c r="AN110" i="7" s="1"/>
  <c r="AK107" i="7"/>
  <c r="AM107" i="7" s="1"/>
  <c r="AN107" i="7" s="1"/>
  <c r="AK103" i="7"/>
  <c r="AM103" i="7" s="1"/>
  <c r="AN103" i="7" s="1"/>
  <c r="AK99" i="7"/>
  <c r="AM99" i="7" s="1"/>
  <c r="AN99" i="7" s="1"/>
  <c r="AK95" i="7"/>
  <c r="AM95" i="7" s="1"/>
  <c r="AN95" i="7" s="1"/>
  <c r="AK91" i="7"/>
  <c r="AM91" i="7" s="1"/>
  <c r="AN91" i="7" s="1"/>
  <c r="AL113" i="7"/>
  <c r="AL109" i="7"/>
  <c r="AL106" i="7"/>
  <c r="AL102" i="7"/>
  <c r="AL98" i="7"/>
  <c r="AL94" i="7"/>
  <c r="AL90" i="7"/>
  <c r="AK134" i="7"/>
  <c r="AM134" i="7" s="1"/>
  <c r="AN134" i="7" s="1"/>
  <c r="AK130" i="7"/>
  <c r="AM130" i="7" s="1"/>
  <c r="AN130" i="7" s="1"/>
  <c r="AK126" i="7"/>
  <c r="AM126" i="7" s="1"/>
  <c r="AN126" i="7" s="1"/>
  <c r="AO126" i="7" s="1"/>
  <c r="AP126" i="7" s="1"/>
  <c r="AK122" i="7"/>
  <c r="AM122" i="7" s="1"/>
  <c r="AN122" i="7" s="1"/>
  <c r="AO122" i="7" s="1"/>
  <c r="AP122" i="7" s="1"/>
  <c r="AK118" i="7"/>
  <c r="AM118" i="7" s="1"/>
  <c r="AN118" i="7" s="1"/>
  <c r="AK114" i="7"/>
  <c r="AM114" i="7" s="1"/>
  <c r="AN114" i="7" s="1"/>
  <c r="AK113" i="7"/>
  <c r="AM113" i="7" s="1"/>
  <c r="AN113" i="7" s="1"/>
  <c r="AO113" i="7" s="1"/>
  <c r="AP113" i="7" s="1"/>
  <c r="AK109" i="7"/>
  <c r="AM109" i="7" s="1"/>
  <c r="AN109" i="7" s="1"/>
  <c r="AO109" i="7" s="1"/>
  <c r="AP109" i="7" s="1"/>
  <c r="AK106" i="7"/>
  <c r="AM106" i="7" s="1"/>
  <c r="AN106" i="7" s="1"/>
  <c r="AK102" i="7"/>
  <c r="AM102" i="7" s="1"/>
  <c r="AN102" i="7" s="1"/>
  <c r="AK98" i="7"/>
  <c r="AM98" i="7" s="1"/>
  <c r="AN98" i="7" s="1"/>
  <c r="AK94" i="7"/>
  <c r="AM94" i="7" s="1"/>
  <c r="AN94" i="7" s="1"/>
  <c r="AK90" i="7"/>
  <c r="AM90" i="7" s="1"/>
  <c r="AN90" i="7" s="1"/>
  <c r="AK86" i="7"/>
  <c r="AM86" i="7" s="1"/>
  <c r="AN86" i="7" s="1"/>
  <c r="AL105" i="7"/>
  <c r="AL101" i="7"/>
  <c r="AL97" i="7"/>
  <c r="AL93" i="7"/>
  <c r="AL89" i="7"/>
  <c r="AL85" i="7"/>
  <c r="AL108" i="7"/>
  <c r="AK85" i="7"/>
  <c r="AM85" i="7" s="1"/>
  <c r="AN85" i="7" s="1"/>
  <c r="AK80" i="7"/>
  <c r="AM80" i="7" s="1"/>
  <c r="AN80" i="7" s="1"/>
  <c r="AK76" i="7"/>
  <c r="AM76" i="7" s="1"/>
  <c r="AN76" i="7" s="1"/>
  <c r="AK72" i="7"/>
  <c r="AM72" i="7" s="1"/>
  <c r="AN72" i="7" s="1"/>
  <c r="AK68" i="7"/>
  <c r="AM68" i="7" s="1"/>
  <c r="AN68" i="7" s="1"/>
  <c r="AK64" i="7"/>
  <c r="AM64" i="7" s="1"/>
  <c r="AN64" i="7" s="1"/>
  <c r="AK60" i="7"/>
  <c r="AM60" i="7" s="1"/>
  <c r="AN60" i="7" s="1"/>
  <c r="AL79" i="7"/>
  <c r="AL75" i="7"/>
  <c r="AL71" i="7"/>
  <c r="AL67" i="7"/>
  <c r="AL63" i="7"/>
  <c r="AL59" i="7"/>
  <c r="AL88" i="7"/>
  <c r="AK79" i="7"/>
  <c r="AM79" i="7" s="1"/>
  <c r="AN79" i="7" s="1"/>
  <c r="AK75" i="7"/>
  <c r="AM75" i="7" s="1"/>
  <c r="AN75" i="7" s="1"/>
  <c r="AK71" i="7"/>
  <c r="AM71" i="7" s="1"/>
  <c r="AN71" i="7" s="1"/>
  <c r="AK67" i="7"/>
  <c r="AM67" i="7" s="1"/>
  <c r="AN67" i="7" s="1"/>
  <c r="AK63" i="7"/>
  <c r="AM63" i="7" s="1"/>
  <c r="AN63" i="7" s="1"/>
  <c r="AK59" i="7"/>
  <c r="AM59" i="7" s="1"/>
  <c r="AN59" i="7" s="1"/>
  <c r="AL145" i="7"/>
  <c r="AL83" i="7"/>
  <c r="AL82" i="7"/>
  <c r="AL78" i="7"/>
  <c r="AL74" i="7"/>
  <c r="AL70" i="7"/>
  <c r="AL66" i="7"/>
  <c r="AL62" i="7"/>
  <c r="AK87" i="7"/>
  <c r="AM87" i="7" s="1"/>
  <c r="AN87" i="7" s="1"/>
  <c r="AK83" i="7"/>
  <c r="AM83" i="7" s="1"/>
  <c r="AN83" i="7" s="1"/>
  <c r="AK82" i="7"/>
  <c r="AM82" i="7" s="1"/>
  <c r="AN82" i="7" s="1"/>
  <c r="AK78" i="7"/>
  <c r="AM78" i="7" s="1"/>
  <c r="AN78" i="7" s="1"/>
  <c r="AK74" i="7"/>
  <c r="AM74" i="7" s="1"/>
  <c r="AN74" i="7" s="1"/>
  <c r="AK70" i="7"/>
  <c r="AM70" i="7" s="1"/>
  <c r="AN70" i="7" s="1"/>
  <c r="AK66" i="7"/>
  <c r="AM66" i="7" s="1"/>
  <c r="AN66" i="7" s="1"/>
  <c r="AK62" i="7"/>
  <c r="AM62" i="7" s="1"/>
  <c r="AN62" i="7" s="1"/>
  <c r="AL104" i="7"/>
  <c r="AL100" i="7"/>
  <c r="AL96" i="7"/>
  <c r="AL92" i="7"/>
  <c r="AL81" i="7"/>
  <c r="AL77" i="7"/>
  <c r="AL73" i="7"/>
  <c r="AL69" i="7"/>
  <c r="AL65" i="7"/>
  <c r="AL61" i="7"/>
  <c r="AL112" i="7"/>
  <c r="AL84" i="7"/>
  <c r="AK56" i="7"/>
  <c r="AM56" i="7" s="1"/>
  <c r="AN56" i="7" s="1"/>
  <c r="AK52" i="7"/>
  <c r="AM52" i="7" s="1"/>
  <c r="AN52" i="7" s="1"/>
  <c r="AK48" i="7"/>
  <c r="AM48" i="7" s="1"/>
  <c r="AN48" i="7" s="1"/>
  <c r="AK44" i="7"/>
  <c r="AM44" i="7" s="1"/>
  <c r="AN44" i="7" s="1"/>
  <c r="AK40" i="7"/>
  <c r="AM40" i="7" s="1"/>
  <c r="AN40" i="7" s="1"/>
  <c r="AK36" i="7"/>
  <c r="AM36" i="7" s="1"/>
  <c r="AN36" i="7" s="1"/>
  <c r="AK32" i="7"/>
  <c r="AM32" i="7" s="1"/>
  <c r="AN32" i="7" s="1"/>
  <c r="AK97" i="7"/>
  <c r="AM97" i="7" s="1"/>
  <c r="AN97" i="7" s="1"/>
  <c r="AL80" i="7"/>
  <c r="AL76" i="7"/>
  <c r="AL72" i="7"/>
  <c r="AL68" i="7"/>
  <c r="AL64" i="7"/>
  <c r="AL60" i="7"/>
  <c r="AL55" i="7"/>
  <c r="AL51" i="7"/>
  <c r="AL47" i="7"/>
  <c r="AL43" i="7"/>
  <c r="AL39" i="7"/>
  <c r="AL35" i="7"/>
  <c r="AK55" i="7"/>
  <c r="AM55" i="7" s="1"/>
  <c r="AN55" i="7" s="1"/>
  <c r="AK51" i="7"/>
  <c r="AM51" i="7" s="1"/>
  <c r="AN51" i="7" s="1"/>
  <c r="AK47" i="7"/>
  <c r="AM47" i="7" s="1"/>
  <c r="AN47" i="7" s="1"/>
  <c r="AK43" i="7"/>
  <c r="AM43" i="7" s="1"/>
  <c r="AN43" i="7" s="1"/>
  <c r="AK39" i="7"/>
  <c r="AM39" i="7" s="1"/>
  <c r="AN39" i="7" s="1"/>
  <c r="AK35" i="7"/>
  <c r="AM35" i="7" s="1"/>
  <c r="AN35" i="7" s="1"/>
  <c r="AK93" i="7"/>
  <c r="AM93" i="7" s="1"/>
  <c r="AN93" i="7" s="1"/>
  <c r="AO93" i="7" s="1"/>
  <c r="AP93" i="7" s="1"/>
  <c r="AK81" i="7"/>
  <c r="AM81" i="7" s="1"/>
  <c r="AN81" i="7" s="1"/>
  <c r="AK77" i="7"/>
  <c r="AM77" i="7" s="1"/>
  <c r="AN77" i="7" s="1"/>
  <c r="AK73" i="7"/>
  <c r="AM73" i="7" s="1"/>
  <c r="AN73" i="7" s="1"/>
  <c r="AO73" i="7" s="1"/>
  <c r="AP73" i="7" s="1"/>
  <c r="AK69" i="7"/>
  <c r="AM69" i="7" s="1"/>
  <c r="AN69" i="7" s="1"/>
  <c r="AO69" i="7" s="1"/>
  <c r="AP69" i="7" s="1"/>
  <c r="AK65" i="7"/>
  <c r="AM65" i="7" s="1"/>
  <c r="AN65" i="7" s="1"/>
  <c r="AK61" i="7"/>
  <c r="AM61" i="7" s="1"/>
  <c r="AN61" i="7" s="1"/>
  <c r="AL58" i="7"/>
  <c r="AL54" i="7"/>
  <c r="AL50" i="7"/>
  <c r="AL46" i="7"/>
  <c r="AL42" i="7"/>
  <c r="AL38" i="7"/>
  <c r="AL34" i="7"/>
  <c r="AL30" i="7"/>
  <c r="AK89" i="7"/>
  <c r="AM89" i="7" s="1"/>
  <c r="AN89" i="7" s="1"/>
  <c r="AK58" i="7"/>
  <c r="AM58" i="7" s="1"/>
  <c r="AN58" i="7" s="1"/>
  <c r="AK54" i="7"/>
  <c r="AM54" i="7" s="1"/>
  <c r="AN54" i="7" s="1"/>
  <c r="AK50" i="7"/>
  <c r="AM50" i="7" s="1"/>
  <c r="AN50" i="7" s="1"/>
  <c r="AK46" i="7"/>
  <c r="AM46" i="7" s="1"/>
  <c r="AN46" i="7" s="1"/>
  <c r="AK42" i="7"/>
  <c r="AM42" i="7" s="1"/>
  <c r="AN42" i="7" s="1"/>
  <c r="AK38" i="7"/>
  <c r="AM38" i="7" s="1"/>
  <c r="AN38" i="7" s="1"/>
  <c r="AK34" i="7"/>
  <c r="AM34" i="7" s="1"/>
  <c r="AN34" i="7" s="1"/>
  <c r="AK105" i="7"/>
  <c r="AM105" i="7" s="1"/>
  <c r="AN105" i="7" s="1"/>
  <c r="AO105" i="7" s="1"/>
  <c r="AP105" i="7" s="1"/>
  <c r="AL57" i="7"/>
  <c r="AL53" i="7"/>
  <c r="AL49" i="7"/>
  <c r="AL45" i="7"/>
  <c r="AL41" i="7"/>
  <c r="AL37" i="7"/>
  <c r="AK57" i="7"/>
  <c r="AM57" i="7" s="1"/>
  <c r="AN57" i="7" s="1"/>
  <c r="AO57" i="7" s="1"/>
  <c r="AP57" i="7" s="1"/>
  <c r="AK53" i="7"/>
  <c r="AM53" i="7" s="1"/>
  <c r="AN53" i="7" s="1"/>
  <c r="AO53" i="7" s="1"/>
  <c r="AP53" i="7" s="1"/>
  <c r="AK49" i="7"/>
  <c r="AM49" i="7" s="1"/>
  <c r="AN49" i="7" s="1"/>
  <c r="AO49" i="7" s="1"/>
  <c r="AP49" i="7" s="1"/>
  <c r="AK45" i="7"/>
  <c r="AM45" i="7" s="1"/>
  <c r="AN45" i="7" s="1"/>
  <c r="AO45" i="7" s="1"/>
  <c r="AP45" i="7" s="1"/>
  <c r="AK41" i="7"/>
  <c r="AM41" i="7" s="1"/>
  <c r="AN41" i="7" s="1"/>
  <c r="AO41" i="7" s="1"/>
  <c r="AP41" i="7" s="1"/>
  <c r="AK37" i="7"/>
  <c r="AM37" i="7" s="1"/>
  <c r="AN37" i="7" s="1"/>
  <c r="AO37" i="7" s="1"/>
  <c r="AP37" i="7" s="1"/>
  <c r="CT253" i="7"/>
  <c r="CT252" i="7"/>
  <c r="CT249" i="7"/>
  <c r="CT245" i="7"/>
  <c r="CS249" i="7"/>
  <c r="CU249" i="7" s="1"/>
  <c r="CV249" i="7" s="1"/>
  <c r="CS245" i="7"/>
  <c r="CU245" i="7" s="1"/>
  <c r="CV245" i="7" s="1"/>
  <c r="CT248" i="7"/>
  <c r="CS248" i="7"/>
  <c r="CU248" i="7" s="1"/>
  <c r="CV248" i="7" s="1"/>
  <c r="CS252" i="7"/>
  <c r="CU252" i="7" s="1"/>
  <c r="CV252" i="7" s="1"/>
  <c r="CT247" i="7"/>
  <c r="CT251" i="7"/>
  <c r="CS247" i="7"/>
  <c r="CU247" i="7" s="1"/>
  <c r="CV247" i="7" s="1"/>
  <c r="CS253" i="7"/>
  <c r="CU253" i="7" s="1"/>
  <c r="CV253" i="7" s="1"/>
  <c r="CS251" i="7"/>
  <c r="CU251" i="7" s="1"/>
  <c r="CV251" i="7" s="1"/>
  <c r="CT250" i="7"/>
  <c r="CT246" i="7"/>
  <c r="CT243" i="7"/>
  <c r="CT239" i="7"/>
  <c r="CS243" i="7"/>
  <c r="CU243" i="7" s="1"/>
  <c r="CV243" i="7" s="1"/>
  <c r="CS239" i="7"/>
  <c r="CU239" i="7" s="1"/>
  <c r="CV239" i="7" s="1"/>
  <c r="CT242" i="7"/>
  <c r="CS250" i="7"/>
  <c r="CU250" i="7" s="1"/>
  <c r="CV250" i="7" s="1"/>
  <c r="CS246" i="7"/>
  <c r="CU246" i="7" s="1"/>
  <c r="CV246" i="7" s="1"/>
  <c r="CW246" i="7" s="1"/>
  <c r="CX246" i="7" s="1"/>
  <c r="CS242" i="7"/>
  <c r="CU242" i="7" s="1"/>
  <c r="CV242" i="7" s="1"/>
  <c r="CT241" i="7"/>
  <c r="CS241" i="7"/>
  <c r="CU241" i="7" s="1"/>
  <c r="CV241" i="7" s="1"/>
  <c r="CS238" i="7"/>
  <c r="CU238" i="7" s="1"/>
  <c r="CV238" i="7" s="1"/>
  <c r="CS237" i="7"/>
  <c r="CU237" i="7" s="1"/>
  <c r="CV237" i="7" s="1"/>
  <c r="CW237" i="7" s="1"/>
  <c r="CX237" i="7" s="1"/>
  <c r="CS236" i="7"/>
  <c r="CU236" i="7" s="1"/>
  <c r="CV236" i="7" s="1"/>
  <c r="CT235" i="7"/>
  <c r="CT231" i="7"/>
  <c r="CS235" i="7"/>
  <c r="CU235" i="7" s="1"/>
  <c r="CV235" i="7" s="1"/>
  <c r="CT234" i="7"/>
  <c r="CS234" i="7"/>
  <c r="CU234" i="7" s="1"/>
  <c r="CV234" i="7" s="1"/>
  <c r="CT233" i="7"/>
  <c r="CT244" i="7"/>
  <c r="CT240" i="7"/>
  <c r="CS233" i="7"/>
  <c r="CU233" i="7" s="1"/>
  <c r="CV233" i="7" s="1"/>
  <c r="CS244" i="7"/>
  <c r="CU244" i="7" s="1"/>
  <c r="CV244" i="7" s="1"/>
  <c r="CS240" i="7"/>
  <c r="CU240" i="7" s="1"/>
  <c r="CV240" i="7" s="1"/>
  <c r="CT237" i="7"/>
  <c r="CS232" i="7"/>
  <c r="CU232" i="7" s="1"/>
  <c r="CV232" i="7" s="1"/>
  <c r="CT228" i="7"/>
  <c r="CT224" i="7"/>
  <c r="CS228" i="7"/>
  <c r="CU228" i="7" s="1"/>
  <c r="CV228" i="7" s="1"/>
  <c r="CS224" i="7"/>
  <c r="CU224" i="7" s="1"/>
  <c r="CV224" i="7" s="1"/>
  <c r="CT227" i="7"/>
  <c r="CS227" i="7"/>
  <c r="CU227" i="7" s="1"/>
  <c r="CV227" i="7" s="1"/>
  <c r="CT238" i="7"/>
  <c r="CT236" i="7"/>
  <c r="CT230" i="7"/>
  <c r="CT226" i="7"/>
  <c r="CS230" i="7"/>
  <c r="CU230" i="7" s="1"/>
  <c r="CV230" i="7" s="1"/>
  <c r="CS226" i="7"/>
  <c r="CU226" i="7" s="1"/>
  <c r="CV226" i="7" s="1"/>
  <c r="CS231" i="7"/>
  <c r="CU231" i="7" s="1"/>
  <c r="CV231" i="7" s="1"/>
  <c r="CT229" i="7"/>
  <c r="CS221" i="7"/>
  <c r="CU221" i="7" s="1"/>
  <c r="CV221" i="7" s="1"/>
  <c r="CT220" i="7"/>
  <c r="CT225" i="7"/>
  <c r="CS220" i="7"/>
  <c r="CU220" i="7" s="1"/>
  <c r="CV220" i="7" s="1"/>
  <c r="CT232" i="7"/>
  <c r="CS229" i="7"/>
  <c r="CU229" i="7" s="1"/>
  <c r="CV229" i="7" s="1"/>
  <c r="CS225" i="7"/>
  <c r="CU225" i="7" s="1"/>
  <c r="CV225" i="7" s="1"/>
  <c r="CT223" i="7"/>
  <c r="CT219" i="7"/>
  <c r="CS223" i="7"/>
  <c r="CU223" i="7" s="1"/>
  <c r="CV223" i="7" s="1"/>
  <c r="CS219" i="7"/>
  <c r="CU219" i="7" s="1"/>
  <c r="CV219" i="7" s="1"/>
  <c r="CS216" i="7"/>
  <c r="CU216" i="7" s="1"/>
  <c r="CV216" i="7" s="1"/>
  <c r="CS212" i="7"/>
  <c r="CU212" i="7" s="1"/>
  <c r="CV212" i="7" s="1"/>
  <c r="CT215" i="7"/>
  <c r="CS215" i="7"/>
  <c r="CU215" i="7" s="1"/>
  <c r="CV215" i="7" s="1"/>
  <c r="CS211" i="7"/>
  <c r="CU211" i="7" s="1"/>
  <c r="CV211" i="7" s="1"/>
  <c r="CS207" i="7"/>
  <c r="CU207" i="7" s="1"/>
  <c r="CV207" i="7" s="1"/>
  <c r="CT214" i="7"/>
  <c r="CT210" i="7"/>
  <c r="CT206" i="7"/>
  <c r="CT218" i="7"/>
  <c r="CS214" i="7"/>
  <c r="CU214" i="7" s="1"/>
  <c r="CV214" i="7" s="1"/>
  <c r="CS210" i="7"/>
  <c r="CU210" i="7" s="1"/>
  <c r="CV210" i="7" s="1"/>
  <c r="CS206" i="7"/>
  <c r="CU206" i="7" s="1"/>
  <c r="CV206" i="7" s="1"/>
  <c r="CS218" i="7"/>
  <c r="CU218" i="7" s="1"/>
  <c r="CV218" i="7" s="1"/>
  <c r="CT217" i="7"/>
  <c r="CT213" i="7"/>
  <c r="CT209" i="7"/>
  <c r="CT205" i="7"/>
  <c r="CT222" i="7"/>
  <c r="CS217" i="7"/>
  <c r="CU217" i="7" s="1"/>
  <c r="CV217" i="7" s="1"/>
  <c r="CS213" i="7"/>
  <c r="CU213" i="7" s="1"/>
  <c r="CV213" i="7" s="1"/>
  <c r="CS209" i="7"/>
  <c r="CU209" i="7" s="1"/>
  <c r="CV209" i="7" s="1"/>
  <c r="CS205" i="7"/>
  <c r="CU205" i="7" s="1"/>
  <c r="CV205" i="7" s="1"/>
  <c r="CT204" i="7"/>
  <c r="CT200" i="7"/>
  <c r="CT196" i="7"/>
  <c r="CT192" i="7"/>
  <c r="CT216" i="7"/>
  <c r="CT212" i="7"/>
  <c r="CS204" i="7"/>
  <c r="CU204" i="7" s="1"/>
  <c r="CV204" i="7" s="1"/>
  <c r="CS200" i="7"/>
  <c r="CU200" i="7" s="1"/>
  <c r="CV200" i="7" s="1"/>
  <c r="CS196" i="7"/>
  <c r="CU196" i="7" s="1"/>
  <c r="CV196" i="7" s="1"/>
  <c r="CT208" i="7"/>
  <c r="CT203" i="7"/>
  <c r="CT199" i="7"/>
  <c r="CT195" i="7"/>
  <c r="CT211" i="7"/>
  <c r="CS208" i="7"/>
  <c r="CU208" i="7" s="1"/>
  <c r="CV208" i="7" s="1"/>
  <c r="CW208" i="7" s="1"/>
  <c r="CX208" i="7" s="1"/>
  <c r="CT207" i="7"/>
  <c r="CS203" i="7"/>
  <c r="CU203" i="7" s="1"/>
  <c r="CV203" i="7" s="1"/>
  <c r="CS199" i="7"/>
  <c r="CU199" i="7" s="1"/>
  <c r="CV199" i="7" s="1"/>
  <c r="CS195" i="7"/>
  <c r="CU195" i="7" s="1"/>
  <c r="CV195" i="7" s="1"/>
  <c r="CT202" i="7"/>
  <c r="CT198" i="7"/>
  <c r="CT194" i="7"/>
  <c r="CT190" i="7"/>
  <c r="CS202" i="7"/>
  <c r="CU202" i="7" s="1"/>
  <c r="CV202" i="7" s="1"/>
  <c r="CS198" i="7"/>
  <c r="CU198" i="7" s="1"/>
  <c r="CV198" i="7" s="1"/>
  <c r="CS194" i="7"/>
  <c r="CU194" i="7" s="1"/>
  <c r="CV194" i="7" s="1"/>
  <c r="CT221" i="7"/>
  <c r="CT201" i="7"/>
  <c r="CT197" i="7"/>
  <c r="CT193" i="7"/>
  <c r="CS193" i="7"/>
  <c r="CU193" i="7" s="1"/>
  <c r="CV193" i="7" s="1"/>
  <c r="CT191" i="7"/>
  <c r="CT186" i="7"/>
  <c r="CT182" i="7"/>
  <c r="CS191" i="7"/>
  <c r="CU191" i="7" s="1"/>
  <c r="CV191" i="7" s="1"/>
  <c r="CS186" i="7"/>
  <c r="CU186" i="7" s="1"/>
  <c r="CV186" i="7" s="1"/>
  <c r="CS182" i="7"/>
  <c r="CU182" i="7" s="1"/>
  <c r="CV182" i="7" s="1"/>
  <c r="CS222" i="7"/>
  <c r="CU222" i="7" s="1"/>
  <c r="CV222" i="7" s="1"/>
  <c r="CS201" i="7"/>
  <c r="CU201" i="7" s="1"/>
  <c r="CV201" i="7" s="1"/>
  <c r="CW201" i="7" s="1"/>
  <c r="CX201" i="7" s="1"/>
  <c r="CS197" i="7"/>
  <c r="CU197" i="7" s="1"/>
  <c r="CV197" i="7" s="1"/>
  <c r="CT189" i="7"/>
  <c r="CT185" i="7"/>
  <c r="CT181" i="7"/>
  <c r="CS192" i="7"/>
  <c r="CU192" i="7" s="1"/>
  <c r="CV192" i="7" s="1"/>
  <c r="CS189" i="7"/>
  <c r="CU189" i="7" s="1"/>
  <c r="CV189" i="7" s="1"/>
  <c r="CS185" i="7"/>
  <c r="CU185" i="7" s="1"/>
  <c r="CV185" i="7" s="1"/>
  <c r="CS181" i="7"/>
  <c r="CU181" i="7" s="1"/>
  <c r="CV181" i="7" s="1"/>
  <c r="CT188" i="7"/>
  <c r="CT184" i="7"/>
  <c r="CS188" i="7"/>
  <c r="CU188" i="7" s="1"/>
  <c r="CV188" i="7" s="1"/>
  <c r="CS184" i="7"/>
  <c r="CU184" i="7" s="1"/>
  <c r="CV184" i="7" s="1"/>
  <c r="CT187" i="7"/>
  <c r="CT183" i="7"/>
  <c r="CT179" i="7"/>
  <c r="CS177" i="7"/>
  <c r="CU177" i="7" s="1"/>
  <c r="CV177" i="7" s="1"/>
  <c r="CS173" i="7"/>
  <c r="CU173" i="7" s="1"/>
  <c r="CV173" i="7" s="1"/>
  <c r="CS169" i="7"/>
  <c r="CU169" i="7" s="1"/>
  <c r="CV169" i="7" s="1"/>
  <c r="CS187" i="7"/>
  <c r="CU187" i="7" s="1"/>
  <c r="CV187" i="7" s="1"/>
  <c r="CS183" i="7"/>
  <c r="CU183" i="7" s="1"/>
  <c r="CV183" i="7" s="1"/>
  <c r="CS179" i="7"/>
  <c r="CU179" i="7" s="1"/>
  <c r="CV179" i="7" s="1"/>
  <c r="CT176" i="7"/>
  <c r="CT172" i="7"/>
  <c r="CT168" i="7"/>
  <c r="CS176" i="7"/>
  <c r="CU176" i="7" s="1"/>
  <c r="CV176" i="7" s="1"/>
  <c r="CS172" i="7"/>
  <c r="CU172" i="7" s="1"/>
  <c r="CV172" i="7" s="1"/>
  <c r="CS168" i="7"/>
  <c r="CU168" i="7" s="1"/>
  <c r="CV168" i="7" s="1"/>
  <c r="CT175" i="7"/>
  <c r="CT171" i="7"/>
  <c r="CT167" i="7"/>
  <c r="CT180" i="7"/>
  <c r="CS175" i="7"/>
  <c r="CU175" i="7" s="1"/>
  <c r="CV175" i="7" s="1"/>
  <c r="CS171" i="7"/>
  <c r="CU171" i="7" s="1"/>
  <c r="CV171" i="7" s="1"/>
  <c r="CS180" i="7"/>
  <c r="CU180" i="7" s="1"/>
  <c r="CV180" i="7" s="1"/>
  <c r="CT178" i="7"/>
  <c r="CT174" i="7"/>
  <c r="CT170" i="7"/>
  <c r="CS178" i="7"/>
  <c r="CU178" i="7" s="1"/>
  <c r="CV178" i="7" s="1"/>
  <c r="CS174" i="7"/>
  <c r="CU174" i="7" s="1"/>
  <c r="CV174" i="7" s="1"/>
  <c r="CW174" i="7" s="1"/>
  <c r="CX174" i="7" s="1"/>
  <c r="CS170" i="7"/>
  <c r="CU170" i="7" s="1"/>
  <c r="CV170" i="7" s="1"/>
  <c r="CS166" i="7"/>
  <c r="CU166" i="7" s="1"/>
  <c r="CV166" i="7" s="1"/>
  <c r="CT164" i="7"/>
  <c r="CS161" i="7"/>
  <c r="CU161" i="7" s="1"/>
  <c r="CV161" i="7" s="1"/>
  <c r="CS164" i="7"/>
  <c r="CU164" i="7" s="1"/>
  <c r="CV164" i="7" s="1"/>
  <c r="CT160" i="7"/>
  <c r="CT165" i="7"/>
  <c r="CS160" i="7"/>
  <c r="CU160" i="7" s="1"/>
  <c r="CV160" i="7" s="1"/>
  <c r="CS156" i="7"/>
  <c r="CU156" i="7" s="1"/>
  <c r="CV156" i="7" s="1"/>
  <c r="CS152" i="7"/>
  <c r="CU152" i="7" s="1"/>
  <c r="CV152" i="7" s="1"/>
  <c r="CS165" i="7"/>
  <c r="CU165" i="7" s="1"/>
  <c r="CV165" i="7" s="1"/>
  <c r="CT163" i="7"/>
  <c r="CT159" i="7"/>
  <c r="CT155" i="7"/>
  <c r="CT151" i="7"/>
  <c r="CS163" i="7"/>
  <c r="CU163" i="7" s="1"/>
  <c r="CV163" i="7" s="1"/>
  <c r="CS159" i="7"/>
  <c r="CU159" i="7" s="1"/>
  <c r="CV159" i="7" s="1"/>
  <c r="CS155" i="7"/>
  <c r="CU155" i="7" s="1"/>
  <c r="CV155" i="7" s="1"/>
  <c r="CS151" i="7"/>
  <c r="CU151" i="7" s="1"/>
  <c r="CV151" i="7" s="1"/>
  <c r="CT177" i="7"/>
  <c r="CT173" i="7"/>
  <c r="CT169" i="7"/>
  <c r="CT166" i="7"/>
  <c r="CT162" i="7"/>
  <c r="CT158" i="7"/>
  <c r="CT154" i="7"/>
  <c r="CT150" i="7"/>
  <c r="CS162" i="7"/>
  <c r="CU162" i="7" s="1"/>
  <c r="CV162" i="7" s="1"/>
  <c r="CW162" i="7" s="1"/>
  <c r="CX162" i="7" s="1"/>
  <c r="CS158" i="7"/>
  <c r="CU158" i="7" s="1"/>
  <c r="CV158" i="7" s="1"/>
  <c r="CS154" i="7"/>
  <c r="CU154" i="7" s="1"/>
  <c r="CV154" i="7" s="1"/>
  <c r="CS150" i="7"/>
  <c r="CU150" i="7" s="1"/>
  <c r="CV150" i="7" s="1"/>
  <c r="CT149" i="7"/>
  <c r="CS147" i="7"/>
  <c r="CU147" i="7" s="1"/>
  <c r="CV147" i="7" s="1"/>
  <c r="CS143" i="7"/>
  <c r="CU143" i="7" s="1"/>
  <c r="CV143" i="7" s="1"/>
  <c r="CS149" i="7"/>
  <c r="CU149" i="7" s="1"/>
  <c r="CV149" i="7" s="1"/>
  <c r="CT146" i="7"/>
  <c r="CT142" i="7"/>
  <c r="CT161" i="7"/>
  <c r="CT157" i="7"/>
  <c r="CT153" i="7"/>
  <c r="CS146" i="7"/>
  <c r="CU146" i="7" s="1"/>
  <c r="CV146" i="7" s="1"/>
  <c r="CS142" i="7"/>
  <c r="CU142" i="7" s="1"/>
  <c r="CV142" i="7" s="1"/>
  <c r="CS190" i="7"/>
  <c r="CU190" i="7" s="1"/>
  <c r="CV190" i="7" s="1"/>
  <c r="CS157" i="7"/>
  <c r="CU157" i="7" s="1"/>
  <c r="CV157" i="7" s="1"/>
  <c r="CT156" i="7"/>
  <c r="CS153" i="7"/>
  <c r="CU153" i="7" s="1"/>
  <c r="CV153" i="7" s="1"/>
  <c r="CW153" i="7" s="1"/>
  <c r="CX153" i="7" s="1"/>
  <c r="CT152" i="7"/>
  <c r="CT145" i="7"/>
  <c r="CT141" i="7"/>
  <c r="CT137" i="7"/>
  <c r="CS167" i="7"/>
  <c r="CU167" i="7" s="1"/>
  <c r="CV167" i="7" s="1"/>
  <c r="CW167" i="7" s="1"/>
  <c r="CX167" i="7" s="1"/>
  <c r="CS145" i="7"/>
  <c r="CU145" i="7" s="1"/>
  <c r="CV145" i="7" s="1"/>
  <c r="CS141" i="7"/>
  <c r="CU141" i="7" s="1"/>
  <c r="CV141" i="7" s="1"/>
  <c r="CS137" i="7"/>
  <c r="CU137" i="7" s="1"/>
  <c r="CV137" i="7" s="1"/>
  <c r="CT144" i="7"/>
  <c r="CT140" i="7"/>
  <c r="CT148" i="7"/>
  <c r="CS144" i="7"/>
  <c r="CU144" i="7" s="1"/>
  <c r="CV144" i="7" s="1"/>
  <c r="CW144" i="7" s="1"/>
  <c r="CX144" i="7" s="1"/>
  <c r="CS140" i="7"/>
  <c r="CU140" i="7" s="1"/>
  <c r="CV140" i="7" s="1"/>
  <c r="CS136" i="7"/>
  <c r="CU136" i="7" s="1"/>
  <c r="CV136" i="7" s="1"/>
  <c r="CT131" i="7"/>
  <c r="CT127" i="7"/>
  <c r="CT123" i="7"/>
  <c r="CT119" i="7"/>
  <c r="CT115" i="7"/>
  <c r="CS131" i="7"/>
  <c r="CU131" i="7" s="1"/>
  <c r="CV131" i="7" s="1"/>
  <c r="CS127" i="7"/>
  <c r="CU127" i="7" s="1"/>
  <c r="CV127" i="7" s="1"/>
  <c r="CS123" i="7"/>
  <c r="CU123" i="7" s="1"/>
  <c r="CV123" i="7" s="1"/>
  <c r="CS119" i="7"/>
  <c r="CU119" i="7" s="1"/>
  <c r="CV119" i="7" s="1"/>
  <c r="CS115" i="7"/>
  <c r="CU115" i="7" s="1"/>
  <c r="CV115" i="7" s="1"/>
  <c r="CT135" i="7"/>
  <c r="CT134" i="7"/>
  <c r="CT130" i="7"/>
  <c r="CT126" i="7"/>
  <c r="CT122" i="7"/>
  <c r="CT118" i="7"/>
  <c r="CT114" i="7"/>
  <c r="CS148" i="7"/>
  <c r="CU148" i="7" s="1"/>
  <c r="CV148" i="7" s="1"/>
  <c r="CT138" i="7"/>
  <c r="CS135" i="7"/>
  <c r="CU135" i="7" s="1"/>
  <c r="CV135" i="7" s="1"/>
  <c r="CS134" i="7"/>
  <c r="CU134" i="7" s="1"/>
  <c r="CV134" i="7" s="1"/>
  <c r="CS130" i="7"/>
  <c r="CU130" i="7" s="1"/>
  <c r="CV130" i="7" s="1"/>
  <c r="CS126" i="7"/>
  <c r="CU126" i="7" s="1"/>
  <c r="CV126" i="7" s="1"/>
  <c r="CS122" i="7"/>
  <c r="CU122" i="7" s="1"/>
  <c r="CV122" i="7" s="1"/>
  <c r="CS118" i="7"/>
  <c r="CU118" i="7" s="1"/>
  <c r="CV118" i="7" s="1"/>
  <c r="CS114" i="7"/>
  <c r="CU114" i="7" s="1"/>
  <c r="CV114" i="7" s="1"/>
  <c r="CS110" i="7"/>
  <c r="CU110" i="7" s="1"/>
  <c r="CV110" i="7" s="1"/>
  <c r="CT139" i="7"/>
  <c r="CS138" i="7"/>
  <c r="CU138" i="7" s="1"/>
  <c r="CV138" i="7" s="1"/>
  <c r="CT133" i="7"/>
  <c r="CT129" i="7"/>
  <c r="CT125" i="7"/>
  <c r="CT121" i="7"/>
  <c r="CT117" i="7"/>
  <c r="CT113" i="7"/>
  <c r="CT109" i="7"/>
  <c r="CS139" i="7"/>
  <c r="CU139" i="7" s="1"/>
  <c r="CV139" i="7" s="1"/>
  <c r="CW139" i="7" s="1"/>
  <c r="CX139" i="7" s="1"/>
  <c r="CT136" i="7"/>
  <c r="CS133" i="7"/>
  <c r="CU133" i="7" s="1"/>
  <c r="CV133" i="7" s="1"/>
  <c r="CS129" i="7"/>
  <c r="CU129" i="7" s="1"/>
  <c r="CV129" i="7" s="1"/>
  <c r="CS125" i="7"/>
  <c r="CU125" i="7" s="1"/>
  <c r="CV125" i="7" s="1"/>
  <c r="CS121" i="7"/>
  <c r="CU121" i="7" s="1"/>
  <c r="CV121" i="7" s="1"/>
  <c r="CS117" i="7"/>
  <c r="CU117" i="7" s="1"/>
  <c r="CV117" i="7" s="1"/>
  <c r="CS113" i="7"/>
  <c r="CU113" i="7" s="1"/>
  <c r="CV113" i="7" s="1"/>
  <c r="CS109" i="7"/>
  <c r="CU109" i="7" s="1"/>
  <c r="CV109" i="7" s="1"/>
  <c r="CT132" i="7"/>
  <c r="CT128" i="7"/>
  <c r="CT124" i="7"/>
  <c r="CT120" i="7"/>
  <c r="CT116" i="7"/>
  <c r="CT112" i="7"/>
  <c r="CT108" i="7"/>
  <c r="CT147" i="7"/>
  <c r="CS107" i="7"/>
  <c r="CU107" i="7" s="1"/>
  <c r="CV107" i="7" s="1"/>
  <c r="CS106" i="7"/>
  <c r="CU106" i="7" s="1"/>
  <c r="CV106" i="7" s="1"/>
  <c r="CS102" i="7"/>
  <c r="CU102" i="7" s="1"/>
  <c r="CV102" i="7" s="1"/>
  <c r="CS98" i="7"/>
  <c r="CU98" i="7" s="1"/>
  <c r="CV98" i="7" s="1"/>
  <c r="CS94" i="7"/>
  <c r="CU94" i="7" s="1"/>
  <c r="CV94" i="7" s="1"/>
  <c r="CS90" i="7"/>
  <c r="CU90" i="7" s="1"/>
  <c r="CV90" i="7" s="1"/>
  <c r="CS86" i="7"/>
  <c r="CU86" i="7" s="1"/>
  <c r="CV86" i="7" s="1"/>
  <c r="CT105" i="7"/>
  <c r="CT101" i="7"/>
  <c r="CT97" i="7"/>
  <c r="CT93" i="7"/>
  <c r="CT89" i="7"/>
  <c r="CT85" i="7"/>
  <c r="CT143" i="7"/>
  <c r="CS112" i="7"/>
  <c r="CU112" i="7" s="1"/>
  <c r="CV112" i="7" s="1"/>
  <c r="CS108" i="7"/>
  <c r="CU108" i="7" s="1"/>
  <c r="CV108" i="7" s="1"/>
  <c r="CW108" i="7" s="1"/>
  <c r="CX108" i="7" s="1"/>
  <c r="CS105" i="7"/>
  <c r="CU105" i="7" s="1"/>
  <c r="CV105" i="7" s="1"/>
  <c r="CS101" i="7"/>
  <c r="CU101" i="7" s="1"/>
  <c r="CV101" i="7" s="1"/>
  <c r="CS97" i="7"/>
  <c r="CU97" i="7" s="1"/>
  <c r="CV97" i="7" s="1"/>
  <c r="CS93" i="7"/>
  <c r="CU93" i="7" s="1"/>
  <c r="CV93" i="7" s="1"/>
  <c r="CS89" i="7"/>
  <c r="CU89" i="7" s="1"/>
  <c r="CV89" i="7" s="1"/>
  <c r="CT111" i="7"/>
  <c r="CT104" i="7"/>
  <c r="CT100" i="7"/>
  <c r="CT96" i="7"/>
  <c r="CT92" i="7"/>
  <c r="CS132" i="7"/>
  <c r="CU132" i="7" s="1"/>
  <c r="CV132" i="7" s="1"/>
  <c r="CW132" i="7" s="1"/>
  <c r="CX132" i="7" s="1"/>
  <c r="CS128" i="7"/>
  <c r="CU128" i="7" s="1"/>
  <c r="CV128" i="7" s="1"/>
  <c r="CS124" i="7"/>
  <c r="CU124" i="7" s="1"/>
  <c r="CV124" i="7" s="1"/>
  <c r="CS120" i="7"/>
  <c r="CU120" i="7" s="1"/>
  <c r="CV120" i="7" s="1"/>
  <c r="CS116" i="7"/>
  <c r="CU116" i="7" s="1"/>
  <c r="CV116" i="7" s="1"/>
  <c r="CS111" i="7"/>
  <c r="CU111" i="7" s="1"/>
  <c r="CV111" i="7" s="1"/>
  <c r="CS104" i="7"/>
  <c r="CU104" i="7" s="1"/>
  <c r="CV104" i="7" s="1"/>
  <c r="CS100" i="7"/>
  <c r="CU100" i="7" s="1"/>
  <c r="CV100" i="7" s="1"/>
  <c r="CS96" i="7"/>
  <c r="CU96" i="7" s="1"/>
  <c r="CV96" i="7" s="1"/>
  <c r="CS92" i="7"/>
  <c r="CU92" i="7" s="1"/>
  <c r="CV92" i="7" s="1"/>
  <c r="CS88" i="7"/>
  <c r="CU88" i="7" s="1"/>
  <c r="CV88" i="7" s="1"/>
  <c r="CS84" i="7"/>
  <c r="CU84" i="7" s="1"/>
  <c r="CV84" i="7" s="1"/>
  <c r="CT103" i="7"/>
  <c r="CT99" i="7"/>
  <c r="CT95" i="7"/>
  <c r="CT91" i="7"/>
  <c r="CT87" i="7"/>
  <c r="CT83" i="7"/>
  <c r="CS83" i="7"/>
  <c r="CU83" i="7" s="1"/>
  <c r="CV83" i="7" s="1"/>
  <c r="CW83" i="7" s="1"/>
  <c r="CX83" i="7" s="1"/>
  <c r="CS82" i="7"/>
  <c r="CU82" i="7" s="1"/>
  <c r="CV82" i="7" s="1"/>
  <c r="CS78" i="7"/>
  <c r="CU78" i="7" s="1"/>
  <c r="CV78" i="7" s="1"/>
  <c r="CS74" i="7"/>
  <c r="CU74" i="7" s="1"/>
  <c r="CV74" i="7" s="1"/>
  <c r="CS70" i="7"/>
  <c r="CU70" i="7" s="1"/>
  <c r="CV70" i="7" s="1"/>
  <c r="CS66" i="7"/>
  <c r="CU66" i="7" s="1"/>
  <c r="CV66" i="7" s="1"/>
  <c r="CS62" i="7"/>
  <c r="CU62" i="7" s="1"/>
  <c r="CV62" i="7" s="1"/>
  <c r="CS58" i="7"/>
  <c r="CU58" i="7" s="1"/>
  <c r="CV58" i="7" s="1"/>
  <c r="CT81" i="7"/>
  <c r="CT77" i="7"/>
  <c r="CT73" i="7"/>
  <c r="CT69" i="7"/>
  <c r="CT65" i="7"/>
  <c r="CT61" i="7"/>
  <c r="CT88" i="7"/>
  <c r="CS87" i="7"/>
  <c r="CU87" i="7" s="1"/>
  <c r="CV87" i="7" s="1"/>
  <c r="CT86" i="7"/>
  <c r="CS81" i="7"/>
  <c r="CU81" i="7" s="1"/>
  <c r="CV81" i="7" s="1"/>
  <c r="CS77" i="7"/>
  <c r="CU77" i="7" s="1"/>
  <c r="CV77" i="7" s="1"/>
  <c r="CS73" i="7"/>
  <c r="CU73" i="7" s="1"/>
  <c r="CV73" i="7" s="1"/>
  <c r="CS69" i="7"/>
  <c r="CU69" i="7" s="1"/>
  <c r="CV69" i="7" s="1"/>
  <c r="CS65" i="7"/>
  <c r="CU65" i="7" s="1"/>
  <c r="CV65" i="7" s="1"/>
  <c r="CS61" i="7"/>
  <c r="CU61" i="7" s="1"/>
  <c r="CV61" i="7" s="1"/>
  <c r="CT80" i="7"/>
  <c r="CT76" i="7"/>
  <c r="CT72" i="7"/>
  <c r="CT68" i="7"/>
  <c r="CT64" i="7"/>
  <c r="CT60" i="7"/>
  <c r="CS85" i="7"/>
  <c r="CU85" i="7" s="1"/>
  <c r="CV85" i="7" s="1"/>
  <c r="CS80" i="7"/>
  <c r="CU80" i="7" s="1"/>
  <c r="CV80" i="7" s="1"/>
  <c r="CS76" i="7"/>
  <c r="CU76" i="7" s="1"/>
  <c r="CV76" i="7" s="1"/>
  <c r="CS72" i="7"/>
  <c r="CU72" i="7" s="1"/>
  <c r="CV72" i="7" s="1"/>
  <c r="CS68" i="7"/>
  <c r="CU68" i="7" s="1"/>
  <c r="CV68" i="7" s="1"/>
  <c r="CS64" i="7"/>
  <c r="CU64" i="7" s="1"/>
  <c r="CV64" i="7" s="1"/>
  <c r="CS60" i="7"/>
  <c r="CU60" i="7" s="1"/>
  <c r="CV60" i="7" s="1"/>
  <c r="CT106" i="7"/>
  <c r="CT102" i="7"/>
  <c r="CT98" i="7"/>
  <c r="CT94" i="7"/>
  <c r="CT90" i="7"/>
  <c r="CT79" i="7"/>
  <c r="CT75" i="7"/>
  <c r="CT71" i="7"/>
  <c r="CT67" i="7"/>
  <c r="CT63" i="7"/>
  <c r="CT59" i="7"/>
  <c r="CT110" i="7"/>
  <c r="CS91" i="7"/>
  <c r="CU91" i="7" s="1"/>
  <c r="CV91" i="7" s="1"/>
  <c r="CW91" i="7" s="1"/>
  <c r="CX91" i="7" s="1"/>
  <c r="CS54" i="7"/>
  <c r="CU54" i="7" s="1"/>
  <c r="CV54" i="7" s="1"/>
  <c r="CS50" i="7"/>
  <c r="CU50" i="7" s="1"/>
  <c r="CV50" i="7" s="1"/>
  <c r="CS46" i="7"/>
  <c r="CU46" i="7" s="1"/>
  <c r="CV46" i="7" s="1"/>
  <c r="CS42" i="7"/>
  <c r="CU42" i="7" s="1"/>
  <c r="CV42" i="7" s="1"/>
  <c r="CS38" i="7"/>
  <c r="CU38" i="7" s="1"/>
  <c r="CV38" i="7" s="1"/>
  <c r="CS34" i="7"/>
  <c r="CU34" i="7" s="1"/>
  <c r="CV34" i="7" s="1"/>
  <c r="CS30" i="7"/>
  <c r="CU30" i="7" s="1"/>
  <c r="CV30" i="7" s="1"/>
  <c r="CS103" i="7"/>
  <c r="CU103" i="7" s="1"/>
  <c r="CV103" i="7" s="1"/>
  <c r="CT82" i="7"/>
  <c r="CT78" i="7"/>
  <c r="CT74" i="7"/>
  <c r="CT70" i="7"/>
  <c r="CT66" i="7"/>
  <c r="CT62" i="7"/>
  <c r="CT57" i="7"/>
  <c r="CT53" i="7"/>
  <c r="CT49" i="7"/>
  <c r="CT45" i="7"/>
  <c r="CT41" i="7"/>
  <c r="CT37" i="7"/>
  <c r="CT33" i="7"/>
  <c r="CS57" i="7"/>
  <c r="CU57" i="7" s="1"/>
  <c r="CV57" i="7" s="1"/>
  <c r="CS53" i="7"/>
  <c r="CU53" i="7" s="1"/>
  <c r="CV53" i="7" s="1"/>
  <c r="CS49" i="7"/>
  <c r="CU49" i="7" s="1"/>
  <c r="CV49" i="7" s="1"/>
  <c r="CS45" i="7"/>
  <c r="CU45" i="7" s="1"/>
  <c r="CV45" i="7" s="1"/>
  <c r="CS41" i="7"/>
  <c r="CU41" i="7" s="1"/>
  <c r="CV41" i="7" s="1"/>
  <c r="CS37" i="7"/>
  <c r="CU37" i="7" s="1"/>
  <c r="CV37" i="7" s="1"/>
  <c r="CS33" i="7"/>
  <c r="CU33" i="7" s="1"/>
  <c r="CV33" i="7" s="1"/>
  <c r="CS99" i="7"/>
  <c r="CU99" i="7" s="1"/>
  <c r="CV99" i="7" s="1"/>
  <c r="CW99" i="7" s="1"/>
  <c r="CX99" i="7" s="1"/>
  <c r="CS79" i="7"/>
  <c r="CU79" i="7" s="1"/>
  <c r="CV79" i="7" s="1"/>
  <c r="CW79" i="7" s="1"/>
  <c r="CX79" i="7" s="1"/>
  <c r="CS75" i="7"/>
  <c r="CU75" i="7" s="1"/>
  <c r="CV75" i="7" s="1"/>
  <c r="CS71" i="7"/>
  <c r="CU71" i="7" s="1"/>
  <c r="CV71" i="7" s="1"/>
  <c r="CW71" i="7" s="1"/>
  <c r="CX71" i="7" s="1"/>
  <c r="CS67" i="7"/>
  <c r="CU67" i="7" s="1"/>
  <c r="CV67" i="7" s="1"/>
  <c r="CS63" i="7"/>
  <c r="CU63" i="7" s="1"/>
  <c r="CV63" i="7" s="1"/>
  <c r="CS59" i="7"/>
  <c r="CU59" i="7" s="1"/>
  <c r="CV59" i="7" s="1"/>
  <c r="CW59" i="7" s="1"/>
  <c r="CX59" i="7" s="1"/>
  <c r="CT58" i="7"/>
  <c r="CT56" i="7"/>
  <c r="CT52" i="7"/>
  <c r="CT48" i="7"/>
  <c r="CT44" i="7"/>
  <c r="CT40" i="7"/>
  <c r="CT36" i="7"/>
  <c r="CT32" i="7"/>
  <c r="CS56" i="7"/>
  <c r="CU56" i="7" s="1"/>
  <c r="CV56" i="7" s="1"/>
  <c r="CS52" i="7"/>
  <c r="CU52" i="7" s="1"/>
  <c r="CV52" i="7" s="1"/>
  <c r="CS48" i="7"/>
  <c r="CU48" i="7" s="1"/>
  <c r="CV48" i="7" s="1"/>
  <c r="CS44" i="7"/>
  <c r="CU44" i="7" s="1"/>
  <c r="CV44" i="7" s="1"/>
  <c r="CS40" i="7"/>
  <c r="CU40" i="7" s="1"/>
  <c r="CV40" i="7" s="1"/>
  <c r="CS36" i="7"/>
  <c r="CU36" i="7" s="1"/>
  <c r="CV36" i="7" s="1"/>
  <c r="CS95" i="7"/>
  <c r="CU95" i="7" s="1"/>
  <c r="CV95" i="7" s="1"/>
  <c r="CT55" i="7"/>
  <c r="CT51" i="7"/>
  <c r="CT47" i="7"/>
  <c r="CT43" i="7"/>
  <c r="CT39" i="7"/>
  <c r="CT35" i="7"/>
  <c r="CS55" i="7"/>
  <c r="CU55" i="7" s="1"/>
  <c r="CV55" i="7" s="1"/>
  <c r="CW55" i="7" s="1"/>
  <c r="CX55" i="7" s="1"/>
  <c r="CS51" i="7"/>
  <c r="CU51" i="7" s="1"/>
  <c r="CV51" i="7" s="1"/>
  <c r="CW51" i="7" s="1"/>
  <c r="CX51" i="7" s="1"/>
  <c r="CS47" i="7"/>
  <c r="CU47" i="7" s="1"/>
  <c r="CV47" i="7" s="1"/>
  <c r="CW47" i="7" s="1"/>
  <c r="CX47" i="7" s="1"/>
  <c r="CS43" i="7"/>
  <c r="CU43" i="7" s="1"/>
  <c r="CV43" i="7" s="1"/>
  <c r="CW43" i="7" s="1"/>
  <c r="CX43" i="7" s="1"/>
  <c r="CS39" i="7"/>
  <c r="CU39" i="7" s="1"/>
  <c r="CV39" i="7" s="1"/>
  <c r="CW39" i="7" s="1"/>
  <c r="CX39" i="7" s="1"/>
  <c r="CS35" i="7"/>
  <c r="CU35" i="7" s="1"/>
  <c r="CV35" i="7" s="1"/>
  <c r="CW35" i="7" s="1"/>
  <c r="CX35" i="7" s="1"/>
  <c r="CT7" i="7"/>
  <c r="DH7" i="7"/>
  <c r="DJ7" i="7" s="1"/>
  <c r="DK7" i="7" s="1"/>
  <c r="BA8" i="7"/>
  <c r="BO8" i="7"/>
  <c r="BQ8" i="7" s="1"/>
  <c r="BR8" i="7" s="1"/>
  <c r="W9" i="7"/>
  <c r="AK9" i="7"/>
  <c r="AM9" i="7" s="1"/>
  <c r="AN9" i="7" s="1"/>
  <c r="EM9" i="7"/>
  <c r="DI10" i="7"/>
  <c r="DW10" i="7"/>
  <c r="DY10" i="7" s="1"/>
  <c r="DZ10" i="7" s="1"/>
  <c r="CE11" i="7"/>
  <c r="CS11" i="7"/>
  <c r="CU11" i="7" s="1"/>
  <c r="CV11" i="7" s="1"/>
  <c r="W12" i="7"/>
  <c r="CE12" i="7"/>
  <c r="EM12" i="7"/>
  <c r="BA13" i="7"/>
  <c r="DI13" i="7"/>
  <c r="W14" i="7"/>
  <c r="CE14" i="7"/>
  <c r="EM14" i="7"/>
  <c r="BA15" i="7"/>
  <c r="DI15" i="7"/>
  <c r="W16" i="7"/>
  <c r="CE16" i="7"/>
  <c r="EM16" i="7"/>
  <c r="BA17" i="7"/>
  <c r="DI17" i="7"/>
  <c r="W18" i="7"/>
  <c r="CE18" i="7"/>
  <c r="EM18" i="7"/>
  <c r="BA19" i="7"/>
  <c r="DI19" i="7"/>
  <c r="W20" i="7"/>
  <c r="CE20" i="7"/>
  <c r="EM20" i="7"/>
  <c r="BA21" i="7"/>
  <c r="DI21" i="7"/>
  <c r="BA22" i="7"/>
  <c r="BO22" i="7"/>
  <c r="BQ22" i="7" s="1"/>
  <c r="BR22" i="7" s="1"/>
  <c r="W23" i="7"/>
  <c r="AK23" i="7"/>
  <c r="AM23" i="7" s="1"/>
  <c r="AN23" i="7" s="1"/>
  <c r="EM23" i="7"/>
  <c r="DI24" i="7"/>
  <c r="DW24" i="7"/>
  <c r="DY24" i="7" s="1"/>
  <c r="DZ24" i="7" s="1"/>
  <c r="CE25" i="7"/>
  <c r="CS25" i="7"/>
  <c r="CU25" i="7" s="1"/>
  <c r="CV25" i="7" s="1"/>
  <c r="BA26" i="7"/>
  <c r="BO26" i="7"/>
  <c r="BQ26" i="7" s="1"/>
  <c r="BR26" i="7" s="1"/>
  <c r="BS26" i="7" s="1"/>
  <c r="BT26" i="7" s="1"/>
  <c r="W27" i="7"/>
  <c r="AK27" i="7"/>
  <c r="AM27" i="7" s="1"/>
  <c r="AN27" i="7" s="1"/>
  <c r="EM27" i="7"/>
  <c r="DI28" i="7"/>
  <c r="DW28" i="7"/>
  <c r="DY28" i="7" s="1"/>
  <c r="DZ28" i="7" s="1"/>
  <c r="CE29" i="7"/>
  <c r="CS29" i="7"/>
  <c r="CU29" i="7" s="1"/>
  <c r="CV29" i="7" s="1"/>
  <c r="CD30" i="7"/>
  <c r="CF30" i="7" s="1"/>
  <c r="CG30" i="7" s="1"/>
  <c r="AZ31" i="7"/>
  <c r="BB31" i="7" s="1"/>
  <c r="BC31" i="7" s="1"/>
  <c r="V32" i="7"/>
  <c r="X32" i="7" s="1"/>
  <c r="Y32" i="7" s="1"/>
  <c r="DW32" i="7"/>
  <c r="DY32" i="7" s="1"/>
  <c r="DZ32" i="7" s="1"/>
  <c r="EA32" i="7" s="1"/>
  <c r="EB32" i="7" s="1"/>
  <c r="DH34" i="7"/>
  <c r="DJ34" i="7" s="1"/>
  <c r="DK34" i="7" s="1"/>
  <c r="CD35" i="7"/>
  <c r="CF35" i="7" s="1"/>
  <c r="CG35" i="7" s="1"/>
  <c r="CH35" i="7" s="1"/>
  <c r="CI35" i="7" s="1"/>
  <c r="AZ36" i="7"/>
  <c r="BB36" i="7" s="1"/>
  <c r="BC36" i="7" s="1"/>
  <c r="V37" i="7"/>
  <c r="X37" i="7" s="1"/>
  <c r="Y37" i="7" s="1"/>
  <c r="EL37" i="7"/>
  <c r="EN37" i="7" s="1"/>
  <c r="EO37" i="7" s="1"/>
  <c r="EP37" i="7" s="1"/>
  <c r="EQ37" i="7" s="1"/>
  <c r="DH38" i="7"/>
  <c r="DJ38" i="7" s="1"/>
  <c r="DK38" i="7" s="1"/>
  <c r="CD39" i="7"/>
  <c r="CF39" i="7" s="1"/>
  <c r="CG39" i="7" s="1"/>
  <c r="AZ40" i="7"/>
  <c r="BB40" i="7" s="1"/>
  <c r="BC40" i="7" s="1"/>
  <c r="V41" i="7"/>
  <c r="X41" i="7" s="1"/>
  <c r="Y41" i="7" s="1"/>
  <c r="EL41" i="7"/>
  <c r="EN41" i="7" s="1"/>
  <c r="EO41" i="7" s="1"/>
  <c r="DH42" i="7"/>
  <c r="DJ42" i="7" s="1"/>
  <c r="DK42" i="7" s="1"/>
  <c r="CD43" i="7"/>
  <c r="CF43" i="7" s="1"/>
  <c r="CG43" i="7" s="1"/>
  <c r="CH43" i="7" s="1"/>
  <c r="CI43" i="7" s="1"/>
  <c r="AZ44" i="7"/>
  <c r="BB44" i="7" s="1"/>
  <c r="BC44" i="7" s="1"/>
  <c r="V45" i="7"/>
  <c r="X45" i="7" s="1"/>
  <c r="Y45" i="7" s="1"/>
  <c r="EL45" i="7"/>
  <c r="EN45" i="7" s="1"/>
  <c r="EO45" i="7" s="1"/>
  <c r="DH46" i="7"/>
  <c r="DJ46" i="7" s="1"/>
  <c r="DK46" i="7" s="1"/>
  <c r="CD47" i="7"/>
  <c r="CF47" i="7" s="1"/>
  <c r="CG47" i="7" s="1"/>
  <c r="AZ48" i="7"/>
  <c r="BB48" i="7" s="1"/>
  <c r="BC48" i="7" s="1"/>
  <c r="V49" i="7"/>
  <c r="X49" i="7" s="1"/>
  <c r="Y49" i="7" s="1"/>
  <c r="EL49" i="7"/>
  <c r="EN49" i="7" s="1"/>
  <c r="EO49" i="7" s="1"/>
  <c r="DH50" i="7"/>
  <c r="DJ50" i="7" s="1"/>
  <c r="DK50" i="7" s="1"/>
  <c r="CD51" i="7"/>
  <c r="CF51" i="7" s="1"/>
  <c r="CG51" i="7" s="1"/>
  <c r="AZ52" i="7"/>
  <c r="BB52" i="7" s="1"/>
  <c r="BC52" i="7" s="1"/>
  <c r="V53" i="7"/>
  <c r="X53" i="7" s="1"/>
  <c r="Y53" i="7" s="1"/>
  <c r="EL53" i="7"/>
  <c r="EN53" i="7" s="1"/>
  <c r="EO53" i="7" s="1"/>
  <c r="DH54" i="7"/>
  <c r="DJ54" i="7" s="1"/>
  <c r="DK54" i="7" s="1"/>
  <c r="CD55" i="7"/>
  <c r="CF55" i="7" s="1"/>
  <c r="CG55" i="7" s="1"/>
  <c r="AZ56" i="7"/>
  <c r="BB56" i="7" s="1"/>
  <c r="BC56" i="7" s="1"/>
  <c r="V57" i="7"/>
  <c r="X57" i="7" s="1"/>
  <c r="Y57" i="7" s="1"/>
  <c r="Z57" i="7" s="1"/>
  <c r="AA57" i="7" s="1"/>
  <c r="EL57" i="7"/>
  <c r="EN57" i="7" s="1"/>
  <c r="EO57" i="7" s="1"/>
  <c r="EP57" i="7" s="1"/>
  <c r="EQ57" i="7" s="1"/>
  <c r="DI7" i="7"/>
  <c r="CD8" i="7"/>
  <c r="CF8" i="7" s="1"/>
  <c r="CG8" i="7" s="1"/>
  <c r="AL9" i="7"/>
  <c r="AZ9" i="7"/>
  <c r="BB9" i="7" s="1"/>
  <c r="BC9" i="7" s="1"/>
  <c r="V10" i="7"/>
  <c r="X10" i="7" s="1"/>
  <c r="Y10" i="7" s="1"/>
  <c r="Z10" i="7" s="1"/>
  <c r="AA10" i="7" s="1"/>
  <c r="DX10" i="7"/>
  <c r="EL10" i="7"/>
  <c r="EN10" i="7" s="1"/>
  <c r="EO10" i="7" s="1"/>
  <c r="EP11" i="7" s="1"/>
  <c r="EQ11" i="7" s="1"/>
  <c r="CT11" i="7"/>
  <c r="DH11" i="7"/>
  <c r="DJ11" i="7" s="1"/>
  <c r="DK11" i="7" s="1"/>
  <c r="DL12" i="7" s="1"/>
  <c r="DM12" i="7" s="1"/>
  <c r="AK12" i="7"/>
  <c r="AM12" i="7" s="1"/>
  <c r="AN12" i="7" s="1"/>
  <c r="CS12" i="7"/>
  <c r="CU12" i="7" s="1"/>
  <c r="CV12" i="7" s="1"/>
  <c r="CW12" i="7" s="1"/>
  <c r="CX12" i="7" s="1"/>
  <c r="BO13" i="7"/>
  <c r="BQ13" i="7" s="1"/>
  <c r="BR13" i="7" s="1"/>
  <c r="BS13" i="7" s="1"/>
  <c r="BT13" i="7" s="1"/>
  <c r="DW13" i="7"/>
  <c r="DY13" i="7" s="1"/>
  <c r="DZ13" i="7" s="1"/>
  <c r="AK14" i="7"/>
  <c r="AM14" i="7" s="1"/>
  <c r="AN14" i="7" s="1"/>
  <c r="AO14" i="7" s="1"/>
  <c r="AP14" i="7" s="1"/>
  <c r="CS14" i="7"/>
  <c r="CU14" i="7" s="1"/>
  <c r="CV14" i="7" s="1"/>
  <c r="CW14" i="7" s="1"/>
  <c r="CX14" i="7" s="1"/>
  <c r="BO15" i="7"/>
  <c r="BQ15" i="7" s="1"/>
  <c r="BR15" i="7" s="1"/>
  <c r="BS15" i="7" s="1"/>
  <c r="BT15" i="7" s="1"/>
  <c r="DW15" i="7"/>
  <c r="DY15" i="7" s="1"/>
  <c r="DZ15" i="7" s="1"/>
  <c r="AK16" i="7"/>
  <c r="AM16" i="7" s="1"/>
  <c r="AN16" i="7" s="1"/>
  <c r="CS16" i="7"/>
  <c r="CU16" i="7" s="1"/>
  <c r="CV16" i="7" s="1"/>
  <c r="BO17" i="7"/>
  <c r="BQ17" i="7" s="1"/>
  <c r="BR17" i="7" s="1"/>
  <c r="BS17" i="7" s="1"/>
  <c r="BT17" i="7" s="1"/>
  <c r="DW17" i="7"/>
  <c r="DY17" i="7" s="1"/>
  <c r="DZ17" i="7" s="1"/>
  <c r="AK18" i="7"/>
  <c r="AM18" i="7" s="1"/>
  <c r="AN18" i="7" s="1"/>
  <c r="CS18" i="7"/>
  <c r="CU18" i="7" s="1"/>
  <c r="CV18" i="7" s="1"/>
  <c r="CW18" i="7" s="1"/>
  <c r="CX18" i="7" s="1"/>
  <c r="BO19" i="7"/>
  <c r="BQ19" i="7" s="1"/>
  <c r="BR19" i="7" s="1"/>
  <c r="BS19" i="7" s="1"/>
  <c r="BT19" i="7" s="1"/>
  <c r="DW19" i="7"/>
  <c r="DY19" i="7" s="1"/>
  <c r="DZ19" i="7" s="1"/>
  <c r="EA19" i="7" s="1"/>
  <c r="EB19" i="7" s="1"/>
  <c r="AK20" i="7"/>
  <c r="AM20" i="7" s="1"/>
  <c r="AN20" i="7" s="1"/>
  <c r="CS20" i="7"/>
  <c r="CU20" i="7" s="1"/>
  <c r="CV20" i="7" s="1"/>
  <c r="BO21" i="7"/>
  <c r="BQ21" i="7" s="1"/>
  <c r="BR21" i="7" s="1"/>
  <c r="DW21" i="7"/>
  <c r="DY21" i="7" s="1"/>
  <c r="DZ21" i="7" s="1"/>
  <c r="BP22" i="7"/>
  <c r="CD22" i="7"/>
  <c r="CF22" i="7" s="1"/>
  <c r="CG22" i="7" s="1"/>
  <c r="CH22" i="7" s="1"/>
  <c r="CI22" i="7" s="1"/>
  <c r="AL23" i="7"/>
  <c r="AZ23" i="7"/>
  <c r="BB23" i="7" s="1"/>
  <c r="BC23" i="7" s="1"/>
  <c r="V24" i="7"/>
  <c r="X24" i="7" s="1"/>
  <c r="Y24" i="7" s="1"/>
  <c r="Z24" i="7" s="1"/>
  <c r="AA24" i="7" s="1"/>
  <c r="DX24" i="7"/>
  <c r="EL24" i="7"/>
  <c r="EN24" i="7" s="1"/>
  <c r="EO24" i="7" s="1"/>
  <c r="CT25" i="7"/>
  <c r="DH25" i="7"/>
  <c r="DJ25" i="7" s="1"/>
  <c r="DK25" i="7" s="1"/>
  <c r="BP26" i="7"/>
  <c r="CD26" i="7"/>
  <c r="CF26" i="7" s="1"/>
  <c r="CG26" i="7" s="1"/>
  <c r="AL27" i="7"/>
  <c r="V28" i="7"/>
  <c r="X28" i="7" s="1"/>
  <c r="Y28" i="7" s="1"/>
  <c r="DX28" i="7"/>
  <c r="EL28" i="7"/>
  <c r="EN28" i="7" s="1"/>
  <c r="EO28" i="7" s="1"/>
  <c r="CT29" i="7"/>
  <c r="BO30" i="7"/>
  <c r="BQ30" i="7" s="1"/>
  <c r="BR30" i="7" s="1"/>
  <c r="AK31" i="7"/>
  <c r="AM31" i="7" s="1"/>
  <c r="AN31" i="7" s="1"/>
  <c r="AO31" i="7" s="1"/>
  <c r="AP31" i="7" s="1"/>
  <c r="AK33" i="7"/>
  <c r="AM33" i="7" s="1"/>
  <c r="AN33" i="7" s="1"/>
  <c r="DX33" i="7"/>
  <c r="CT84" i="7"/>
  <c r="DW94" i="7"/>
  <c r="DY94" i="7" s="1"/>
  <c r="DZ94" i="7" s="1"/>
  <c r="EA94" i="7" s="1"/>
  <c r="EB94" i="7" s="1"/>
  <c r="CT107" i="7"/>
  <c r="AZ252" i="7"/>
  <c r="BB252" i="7" s="1"/>
  <c r="BC252" i="7" s="1"/>
  <c r="BA253" i="7"/>
  <c r="AZ253" i="7"/>
  <c r="BB253" i="7" s="1"/>
  <c r="BC253" i="7" s="1"/>
  <c r="AZ247" i="7"/>
  <c r="BB247" i="7" s="1"/>
  <c r="BC247" i="7" s="1"/>
  <c r="BA250" i="7"/>
  <c r="BA246" i="7"/>
  <c r="BA251" i="7"/>
  <c r="AZ250" i="7"/>
  <c r="BB250" i="7" s="1"/>
  <c r="BC250" i="7" s="1"/>
  <c r="BA252" i="7"/>
  <c r="AZ251" i="7"/>
  <c r="BB251" i="7" s="1"/>
  <c r="BC251" i="7" s="1"/>
  <c r="BA249" i="7"/>
  <c r="AZ249" i="7"/>
  <c r="BB249" i="7" s="1"/>
  <c r="BC249" i="7" s="1"/>
  <c r="BA248" i="7"/>
  <c r="AZ248" i="7"/>
  <c r="BB248" i="7" s="1"/>
  <c r="BC248" i="7" s="1"/>
  <c r="AZ241" i="7"/>
  <c r="BB241" i="7" s="1"/>
  <c r="BC241" i="7" s="1"/>
  <c r="AZ237" i="7"/>
  <c r="BB237" i="7" s="1"/>
  <c r="BC237" i="7" s="1"/>
  <c r="BA244" i="7"/>
  <c r="BA240" i="7"/>
  <c r="AZ244" i="7"/>
  <c r="BB244" i="7" s="1"/>
  <c r="BC244" i="7" s="1"/>
  <c r="AZ240" i="7"/>
  <c r="BB240" i="7" s="1"/>
  <c r="BC240" i="7" s="1"/>
  <c r="BA245" i="7"/>
  <c r="BA243" i="7"/>
  <c r="AZ245" i="7"/>
  <c r="BB245" i="7" s="1"/>
  <c r="BC245" i="7" s="1"/>
  <c r="AZ243" i="7"/>
  <c r="BB243" i="7" s="1"/>
  <c r="BC243" i="7" s="1"/>
  <c r="BA242" i="7"/>
  <c r="AZ238" i="7"/>
  <c r="BB238" i="7" s="1"/>
  <c r="BC238" i="7" s="1"/>
  <c r="BA237" i="7"/>
  <c r="AZ233" i="7"/>
  <c r="BB233" i="7" s="1"/>
  <c r="BC233" i="7" s="1"/>
  <c r="BA241" i="7"/>
  <c r="BA236" i="7"/>
  <c r="BA239" i="7"/>
  <c r="AZ236" i="7"/>
  <c r="BB236" i="7" s="1"/>
  <c r="BC236" i="7" s="1"/>
  <c r="AZ246" i="7"/>
  <c r="BB246" i="7" s="1"/>
  <c r="BC246" i="7" s="1"/>
  <c r="AZ242" i="7"/>
  <c r="BB242" i="7" s="1"/>
  <c r="BC242" i="7" s="1"/>
  <c r="AZ239" i="7"/>
  <c r="BB239" i="7" s="1"/>
  <c r="BC239" i="7" s="1"/>
  <c r="BA235" i="7"/>
  <c r="AZ235" i="7"/>
  <c r="BB235" i="7" s="1"/>
  <c r="BC235" i="7" s="1"/>
  <c r="BA234" i="7"/>
  <c r="AZ234" i="7"/>
  <c r="BB234" i="7" s="1"/>
  <c r="BC234" i="7" s="1"/>
  <c r="AZ230" i="7"/>
  <c r="BB230" i="7" s="1"/>
  <c r="BC230" i="7" s="1"/>
  <c r="AZ226" i="7"/>
  <c r="BB226" i="7" s="1"/>
  <c r="BC226" i="7" s="1"/>
  <c r="BA229" i="7"/>
  <c r="BA225" i="7"/>
  <c r="BA247" i="7"/>
  <c r="BA238" i="7"/>
  <c r="BA231" i="7"/>
  <c r="AZ229" i="7"/>
  <c r="BB229" i="7" s="1"/>
  <c r="BC229" i="7" s="1"/>
  <c r="AZ231" i="7"/>
  <c r="BB231" i="7" s="1"/>
  <c r="BC231" i="7" s="1"/>
  <c r="BD231" i="7" s="1"/>
  <c r="BE231" i="7" s="1"/>
  <c r="BA228" i="7"/>
  <c r="BA232" i="7"/>
  <c r="AZ228" i="7"/>
  <c r="BB228" i="7" s="1"/>
  <c r="BC228" i="7" s="1"/>
  <c r="AZ232" i="7"/>
  <c r="BB232" i="7" s="1"/>
  <c r="BC232" i="7" s="1"/>
  <c r="BA227" i="7"/>
  <c r="BA233" i="7"/>
  <c r="BA222" i="7"/>
  <c r="AZ222" i="7"/>
  <c r="BB222" i="7" s="1"/>
  <c r="BC222" i="7" s="1"/>
  <c r="AZ227" i="7"/>
  <c r="BB227" i="7" s="1"/>
  <c r="BC227" i="7" s="1"/>
  <c r="BD227" i="7" s="1"/>
  <c r="BE227" i="7" s="1"/>
  <c r="BA226" i="7"/>
  <c r="BA221" i="7"/>
  <c r="AZ225" i="7"/>
  <c r="BB225" i="7" s="1"/>
  <c r="BC225" i="7" s="1"/>
  <c r="AZ221" i="7"/>
  <c r="BB221" i="7" s="1"/>
  <c r="BC221" i="7" s="1"/>
  <c r="BA220" i="7"/>
  <c r="BA230" i="7"/>
  <c r="BA218" i="7"/>
  <c r="BA217" i="7"/>
  <c r="BA213" i="7"/>
  <c r="AZ218" i="7"/>
  <c r="BB218" i="7" s="1"/>
  <c r="BC218" i="7" s="1"/>
  <c r="AZ217" i="7"/>
  <c r="BB217" i="7" s="1"/>
  <c r="BC217" i="7" s="1"/>
  <c r="AZ213" i="7"/>
  <c r="BB213" i="7" s="1"/>
  <c r="BC213" i="7" s="1"/>
  <c r="BA223" i="7"/>
  <c r="BA219" i="7"/>
  <c r="BA216" i="7"/>
  <c r="BA212" i="7"/>
  <c r="BA208" i="7"/>
  <c r="AZ223" i="7"/>
  <c r="BB223" i="7" s="1"/>
  <c r="BC223" i="7" s="1"/>
  <c r="AZ220" i="7"/>
  <c r="BB220" i="7" s="1"/>
  <c r="BC220" i="7" s="1"/>
  <c r="AZ219" i="7"/>
  <c r="BB219" i="7" s="1"/>
  <c r="BC219" i="7" s="1"/>
  <c r="BD219" i="7" s="1"/>
  <c r="BE219" i="7" s="1"/>
  <c r="AZ216" i="7"/>
  <c r="BB216" i="7" s="1"/>
  <c r="BC216" i="7" s="1"/>
  <c r="AZ212" i="7"/>
  <c r="BB212" i="7" s="1"/>
  <c r="BC212" i="7" s="1"/>
  <c r="AZ208" i="7"/>
  <c r="BB208" i="7" s="1"/>
  <c r="BC208" i="7" s="1"/>
  <c r="BA215" i="7"/>
  <c r="BA211" i="7"/>
  <c r="BA207" i="7"/>
  <c r="AZ215" i="7"/>
  <c r="BB215" i="7" s="1"/>
  <c r="BC215" i="7" s="1"/>
  <c r="AZ211" i="7"/>
  <c r="BB211" i="7" s="1"/>
  <c r="BC211" i="7" s="1"/>
  <c r="AZ207" i="7"/>
  <c r="BB207" i="7" s="1"/>
  <c r="BC207" i="7" s="1"/>
  <c r="BA224" i="7"/>
  <c r="BA214" i="7"/>
  <c r="BA210" i="7"/>
  <c r="BA206" i="7"/>
  <c r="AZ202" i="7"/>
  <c r="BB202" i="7" s="1"/>
  <c r="BC202" i="7" s="1"/>
  <c r="AZ198" i="7"/>
  <c r="BB198" i="7" s="1"/>
  <c r="BC198" i="7" s="1"/>
  <c r="AZ194" i="7"/>
  <c r="BB194" i="7" s="1"/>
  <c r="BC194" i="7" s="1"/>
  <c r="AZ190" i="7"/>
  <c r="BB190" i="7" s="1"/>
  <c r="BC190" i="7" s="1"/>
  <c r="BA201" i="7"/>
  <c r="BA197" i="7"/>
  <c r="BA205" i="7"/>
  <c r="AZ201" i="7"/>
  <c r="BB201" i="7" s="1"/>
  <c r="BC201" i="7" s="1"/>
  <c r="AZ197" i="7"/>
  <c r="BB197" i="7" s="1"/>
  <c r="BC197" i="7" s="1"/>
  <c r="AZ205" i="7"/>
  <c r="BB205" i="7" s="1"/>
  <c r="BC205" i="7" s="1"/>
  <c r="BA204" i="7"/>
  <c r="BA200" i="7"/>
  <c r="BA196" i="7"/>
  <c r="AZ204" i="7"/>
  <c r="BB204" i="7" s="1"/>
  <c r="BC204" i="7" s="1"/>
  <c r="AZ200" i="7"/>
  <c r="BB200" i="7" s="1"/>
  <c r="BC200" i="7" s="1"/>
  <c r="AZ196" i="7"/>
  <c r="BB196" i="7" s="1"/>
  <c r="BC196" i="7" s="1"/>
  <c r="AZ192" i="7"/>
  <c r="BB192" i="7" s="1"/>
  <c r="BC192" i="7" s="1"/>
  <c r="BA203" i="7"/>
  <c r="BA199" i="7"/>
  <c r="BA195" i="7"/>
  <c r="AZ224" i="7"/>
  <c r="BB224" i="7" s="1"/>
  <c r="BC224" i="7" s="1"/>
  <c r="BD224" i="7" s="1"/>
  <c r="BE224" i="7" s="1"/>
  <c r="BA209" i="7"/>
  <c r="AZ203" i="7"/>
  <c r="BB203" i="7" s="1"/>
  <c r="BC203" i="7" s="1"/>
  <c r="BD203" i="7" s="1"/>
  <c r="BE203" i="7" s="1"/>
  <c r="AZ199" i="7"/>
  <c r="BB199" i="7" s="1"/>
  <c r="BC199" i="7" s="1"/>
  <c r="AZ195" i="7"/>
  <c r="BB195" i="7" s="1"/>
  <c r="BC195" i="7" s="1"/>
  <c r="AZ210" i="7"/>
  <c r="BB210" i="7" s="1"/>
  <c r="BC210" i="7" s="1"/>
  <c r="BA192" i="7"/>
  <c r="AZ188" i="7"/>
  <c r="BB188" i="7" s="1"/>
  <c r="BC188" i="7" s="1"/>
  <c r="AZ184" i="7"/>
  <c r="BB184" i="7" s="1"/>
  <c r="BC184" i="7" s="1"/>
  <c r="AZ180" i="7"/>
  <c r="BB180" i="7" s="1"/>
  <c r="BC180" i="7" s="1"/>
  <c r="AZ214" i="7"/>
  <c r="BB214" i="7" s="1"/>
  <c r="BC214" i="7" s="1"/>
  <c r="BA193" i="7"/>
  <c r="BA187" i="7"/>
  <c r="BA183" i="7"/>
  <c r="AZ193" i="7"/>
  <c r="BB193" i="7" s="1"/>
  <c r="BC193" i="7" s="1"/>
  <c r="BD193" i="7" s="1"/>
  <c r="BE193" i="7" s="1"/>
  <c r="AZ187" i="7"/>
  <c r="BB187" i="7" s="1"/>
  <c r="BC187" i="7" s="1"/>
  <c r="AZ183" i="7"/>
  <c r="BB183" i="7" s="1"/>
  <c r="BC183" i="7" s="1"/>
  <c r="BA186" i="7"/>
  <c r="BA182" i="7"/>
  <c r="AZ206" i="7"/>
  <c r="BB206" i="7" s="1"/>
  <c r="BC206" i="7" s="1"/>
  <c r="BA202" i="7"/>
  <c r="BA198" i="7"/>
  <c r="BA194" i="7"/>
  <c r="BA190" i="7"/>
  <c r="AZ186" i="7"/>
  <c r="BB186" i="7" s="1"/>
  <c r="BC186" i="7" s="1"/>
  <c r="AZ182" i="7"/>
  <c r="BB182" i="7" s="1"/>
  <c r="BC182" i="7" s="1"/>
  <c r="BA191" i="7"/>
  <c r="BA189" i="7"/>
  <c r="BA185" i="7"/>
  <c r="BA181" i="7"/>
  <c r="AZ191" i="7"/>
  <c r="BB191" i="7" s="1"/>
  <c r="BC191" i="7" s="1"/>
  <c r="BD191" i="7" s="1"/>
  <c r="BE191" i="7" s="1"/>
  <c r="AZ189" i="7"/>
  <c r="BB189" i="7" s="1"/>
  <c r="BC189" i="7" s="1"/>
  <c r="BD189" i="7" s="1"/>
  <c r="BE189" i="7" s="1"/>
  <c r="AZ185" i="7"/>
  <c r="BB185" i="7" s="1"/>
  <c r="BC185" i="7" s="1"/>
  <c r="BD185" i="7" s="1"/>
  <c r="BE185" i="7" s="1"/>
  <c r="BA178" i="7"/>
  <c r="BA174" i="7"/>
  <c r="BA170" i="7"/>
  <c r="AZ209" i="7"/>
  <c r="BB209" i="7" s="1"/>
  <c r="BC209" i="7" s="1"/>
  <c r="AZ178" i="7"/>
  <c r="BB178" i="7" s="1"/>
  <c r="BC178" i="7" s="1"/>
  <c r="AZ174" i="7"/>
  <c r="BB174" i="7" s="1"/>
  <c r="BC174" i="7" s="1"/>
  <c r="AZ170" i="7"/>
  <c r="BB170" i="7" s="1"/>
  <c r="BC170" i="7" s="1"/>
  <c r="AZ181" i="7"/>
  <c r="BB181" i="7" s="1"/>
  <c r="BC181" i="7" s="1"/>
  <c r="BD181" i="7" s="1"/>
  <c r="BE181" i="7" s="1"/>
  <c r="BA177" i="7"/>
  <c r="BA173" i="7"/>
  <c r="BA169" i="7"/>
  <c r="BA188" i="7"/>
  <c r="BA184" i="7"/>
  <c r="AZ177" i="7"/>
  <c r="BB177" i="7" s="1"/>
  <c r="BC177" i="7" s="1"/>
  <c r="AZ173" i="7"/>
  <c r="BB173" i="7" s="1"/>
  <c r="BC173" i="7" s="1"/>
  <c r="AZ169" i="7"/>
  <c r="BB169" i="7" s="1"/>
  <c r="BC169" i="7" s="1"/>
  <c r="AZ165" i="7"/>
  <c r="BB165" i="7" s="1"/>
  <c r="BC165" i="7" s="1"/>
  <c r="BA180" i="7"/>
  <c r="BA176" i="7"/>
  <c r="BA172" i="7"/>
  <c r="BA168" i="7"/>
  <c r="AZ176" i="7"/>
  <c r="BB176" i="7" s="1"/>
  <c r="BC176" i="7" s="1"/>
  <c r="AZ172" i="7"/>
  <c r="BB172" i="7" s="1"/>
  <c r="BC172" i="7" s="1"/>
  <c r="AZ168" i="7"/>
  <c r="BB168" i="7" s="1"/>
  <c r="BC168" i="7" s="1"/>
  <c r="BA179" i="7"/>
  <c r="BA175" i="7"/>
  <c r="BA171" i="7"/>
  <c r="BA167" i="7"/>
  <c r="BA165" i="7"/>
  <c r="BA162" i="7"/>
  <c r="BA158" i="7"/>
  <c r="BA166" i="7"/>
  <c r="AZ162" i="7"/>
  <c r="BB162" i="7" s="1"/>
  <c r="BC162" i="7" s="1"/>
  <c r="AZ158" i="7"/>
  <c r="BB158" i="7" s="1"/>
  <c r="BC158" i="7" s="1"/>
  <c r="AZ166" i="7"/>
  <c r="BB166" i="7" s="1"/>
  <c r="BC166" i="7" s="1"/>
  <c r="BA161" i="7"/>
  <c r="BA157" i="7"/>
  <c r="BA153" i="7"/>
  <c r="AZ179" i="7"/>
  <c r="BB179" i="7" s="1"/>
  <c r="BC179" i="7" s="1"/>
  <c r="AZ175" i="7"/>
  <c r="BB175" i="7" s="1"/>
  <c r="BC175" i="7" s="1"/>
  <c r="AZ171" i="7"/>
  <c r="BB171" i="7" s="1"/>
  <c r="BC171" i="7" s="1"/>
  <c r="AZ161" i="7"/>
  <c r="BB161" i="7" s="1"/>
  <c r="BC161" i="7" s="1"/>
  <c r="AZ157" i="7"/>
  <c r="BB157" i="7" s="1"/>
  <c r="BC157" i="7" s="1"/>
  <c r="AZ153" i="7"/>
  <c r="BB153" i="7" s="1"/>
  <c r="BC153" i="7" s="1"/>
  <c r="AZ149" i="7"/>
  <c r="BB149" i="7" s="1"/>
  <c r="BC149" i="7" s="1"/>
  <c r="AZ167" i="7"/>
  <c r="BB167" i="7" s="1"/>
  <c r="BC167" i="7" s="1"/>
  <c r="BD167" i="7" s="1"/>
  <c r="BE167" i="7" s="1"/>
  <c r="BA160" i="7"/>
  <c r="BA156" i="7"/>
  <c r="BA152" i="7"/>
  <c r="BA164" i="7"/>
  <c r="AZ160" i="7"/>
  <c r="BB160" i="7" s="1"/>
  <c r="BC160" i="7" s="1"/>
  <c r="AZ156" i="7"/>
  <c r="BB156" i="7" s="1"/>
  <c r="BC156" i="7" s="1"/>
  <c r="AZ152" i="7"/>
  <c r="BB152" i="7" s="1"/>
  <c r="BC152" i="7" s="1"/>
  <c r="AZ164" i="7"/>
  <c r="BB164" i="7" s="1"/>
  <c r="BC164" i="7" s="1"/>
  <c r="BA163" i="7"/>
  <c r="BA159" i="7"/>
  <c r="BA155" i="7"/>
  <c r="BA151" i="7"/>
  <c r="AZ163" i="7"/>
  <c r="BB163" i="7" s="1"/>
  <c r="BC163" i="7" s="1"/>
  <c r="AZ159" i="7"/>
  <c r="BB159" i="7" s="1"/>
  <c r="BC159" i="7" s="1"/>
  <c r="BA148" i="7"/>
  <c r="BA144" i="7"/>
  <c r="AZ148" i="7"/>
  <c r="BB148" i="7" s="1"/>
  <c r="BC148" i="7" s="1"/>
  <c r="AZ144" i="7"/>
  <c r="BB144" i="7" s="1"/>
  <c r="BC144" i="7" s="1"/>
  <c r="BA147" i="7"/>
  <c r="BA143" i="7"/>
  <c r="BA139" i="7"/>
  <c r="BA150" i="7"/>
  <c r="AZ147" i="7"/>
  <c r="BB147" i="7" s="1"/>
  <c r="BC147" i="7" s="1"/>
  <c r="AZ143" i="7"/>
  <c r="BB143" i="7" s="1"/>
  <c r="BC143" i="7" s="1"/>
  <c r="AZ139" i="7"/>
  <c r="BB139" i="7" s="1"/>
  <c r="BC139" i="7" s="1"/>
  <c r="AZ135" i="7"/>
  <c r="BB135" i="7" s="1"/>
  <c r="BC135" i="7" s="1"/>
  <c r="AZ150" i="7"/>
  <c r="BB150" i="7" s="1"/>
  <c r="BC150" i="7" s="1"/>
  <c r="BA146" i="7"/>
  <c r="BA142" i="7"/>
  <c r="BA138" i="7"/>
  <c r="AZ146" i="7"/>
  <c r="BB146" i="7" s="1"/>
  <c r="BC146" i="7" s="1"/>
  <c r="AZ142" i="7"/>
  <c r="BB142" i="7" s="1"/>
  <c r="BC142" i="7" s="1"/>
  <c r="AZ138" i="7"/>
  <c r="BB138" i="7" s="1"/>
  <c r="BC138" i="7" s="1"/>
  <c r="BA154" i="7"/>
  <c r="BA149" i="7"/>
  <c r="BA145" i="7"/>
  <c r="BA141" i="7"/>
  <c r="BA137" i="7"/>
  <c r="AZ154" i="7"/>
  <c r="BB154" i="7" s="1"/>
  <c r="BC154" i="7" s="1"/>
  <c r="BD154" i="7" s="1"/>
  <c r="BE154" i="7" s="1"/>
  <c r="BA140" i="7"/>
  <c r="BA135" i="7"/>
  <c r="AZ133" i="7"/>
  <c r="BB133" i="7" s="1"/>
  <c r="BC133" i="7" s="1"/>
  <c r="AZ129" i="7"/>
  <c r="BB129" i="7" s="1"/>
  <c r="BC129" i="7" s="1"/>
  <c r="AZ125" i="7"/>
  <c r="BB125" i="7" s="1"/>
  <c r="BC125" i="7" s="1"/>
  <c r="AZ121" i="7"/>
  <c r="BB121" i="7" s="1"/>
  <c r="BC121" i="7" s="1"/>
  <c r="AZ117" i="7"/>
  <c r="BB117" i="7" s="1"/>
  <c r="BC117" i="7" s="1"/>
  <c r="AZ155" i="7"/>
  <c r="BB155" i="7" s="1"/>
  <c r="BC155" i="7" s="1"/>
  <c r="BD155" i="7" s="1"/>
  <c r="BE155" i="7" s="1"/>
  <c r="AZ141" i="7"/>
  <c r="BB141" i="7" s="1"/>
  <c r="BC141" i="7" s="1"/>
  <c r="AZ140" i="7"/>
  <c r="BB140" i="7" s="1"/>
  <c r="BC140" i="7" s="1"/>
  <c r="BD140" i="7" s="1"/>
  <c r="BE140" i="7" s="1"/>
  <c r="BA136" i="7"/>
  <c r="BA132" i="7"/>
  <c r="BA128" i="7"/>
  <c r="BA124" i="7"/>
  <c r="BA120" i="7"/>
  <c r="BA116" i="7"/>
  <c r="AZ136" i="7"/>
  <c r="BB136" i="7" s="1"/>
  <c r="BC136" i="7" s="1"/>
  <c r="AZ132" i="7"/>
  <c r="BB132" i="7" s="1"/>
  <c r="BC132" i="7" s="1"/>
  <c r="AZ128" i="7"/>
  <c r="BB128" i="7" s="1"/>
  <c r="BC128" i="7" s="1"/>
  <c r="AZ124" i="7"/>
  <c r="BB124" i="7" s="1"/>
  <c r="BC124" i="7" s="1"/>
  <c r="AZ120" i="7"/>
  <c r="BB120" i="7" s="1"/>
  <c r="BC120" i="7" s="1"/>
  <c r="AZ116" i="7"/>
  <c r="BB116" i="7" s="1"/>
  <c r="BC116" i="7" s="1"/>
  <c r="BA131" i="7"/>
  <c r="BA127" i="7"/>
  <c r="BA123" i="7"/>
  <c r="BA119" i="7"/>
  <c r="BA115" i="7"/>
  <c r="BA111" i="7"/>
  <c r="AZ131" i="7"/>
  <c r="BB131" i="7" s="1"/>
  <c r="BC131" i="7" s="1"/>
  <c r="AZ127" i="7"/>
  <c r="BB127" i="7" s="1"/>
  <c r="BC127" i="7" s="1"/>
  <c r="AZ123" i="7"/>
  <c r="BB123" i="7" s="1"/>
  <c r="BC123" i="7" s="1"/>
  <c r="AZ119" i="7"/>
  <c r="BB119" i="7" s="1"/>
  <c r="BC119" i="7" s="1"/>
  <c r="AZ115" i="7"/>
  <c r="BB115" i="7" s="1"/>
  <c r="BC115" i="7" s="1"/>
  <c r="AZ111" i="7"/>
  <c r="BB111" i="7" s="1"/>
  <c r="BC111" i="7" s="1"/>
  <c r="AZ151" i="7"/>
  <c r="BB151" i="7" s="1"/>
  <c r="BC151" i="7" s="1"/>
  <c r="BD151" i="7" s="1"/>
  <c r="BE151" i="7" s="1"/>
  <c r="AZ145" i="7"/>
  <c r="BB145" i="7" s="1"/>
  <c r="BC145" i="7" s="1"/>
  <c r="AZ137" i="7"/>
  <c r="BB137" i="7" s="1"/>
  <c r="BC137" i="7" s="1"/>
  <c r="BA134" i="7"/>
  <c r="BA130" i="7"/>
  <c r="BA126" i="7"/>
  <c r="BA122" i="7"/>
  <c r="BA118" i="7"/>
  <c r="BA114" i="7"/>
  <c r="BA110" i="7"/>
  <c r="AZ134" i="7"/>
  <c r="BB134" i="7" s="1"/>
  <c r="BC134" i="7" s="1"/>
  <c r="AZ130" i="7"/>
  <c r="BB130" i="7" s="1"/>
  <c r="BC130" i="7" s="1"/>
  <c r="AZ126" i="7"/>
  <c r="BB126" i="7" s="1"/>
  <c r="BC126" i="7" s="1"/>
  <c r="AZ122" i="7"/>
  <c r="BB122" i="7" s="1"/>
  <c r="BC122" i="7" s="1"/>
  <c r="BD122" i="7" s="1"/>
  <c r="BE122" i="7" s="1"/>
  <c r="AZ118" i="7"/>
  <c r="BB118" i="7" s="1"/>
  <c r="BC118" i="7" s="1"/>
  <c r="BD118" i="7" s="1"/>
  <c r="BE118" i="7" s="1"/>
  <c r="AZ114" i="7"/>
  <c r="BB114" i="7" s="1"/>
  <c r="BC114" i="7" s="1"/>
  <c r="AZ110" i="7"/>
  <c r="BB110" i="7" s="1"/>
  <c r="BC110" i="7" s="1"/>
  <c r="BA112" i="7"/>
  <c r="BA107" i="7"/>
  <c r="BA103" i="7"/>
  <c r="BA99" i="7"/>
  <c r="BA95" i="7"/>
  <c r="BA91" i="7"/>
  <c r="BA87" i="7"/>
  <c r="BA83" i="7"/>
  <c r="AZ112" i="7"/>
  <c r="BB112" i="7" s="1"/>
  <c r="BC112" i="7" s="1"/>
  <c r="AZ107" i="7"/>
  <c r="BB107" i="7" s="1"/>
  <c r="BC107" i="7" s="1"/>
  <c r="AZ103" i="7"/>
  <c r="BB103" i="7" s="1"/>
  <c r="BC103" i="7" s="1"/>
  <c r="AZ99" i="7"/>
  <c r="BB99" i="7" s="1"/>
  <c r="BC99" i="7" s="1"/>
  <c r="AZ95" i="7"/>
  <c r="BB95" i="7" s="1"/>
  <c r="BC95" i="7" s="1"/>
  <c r="AZ91" i="7"/>
  <c r="BB91" i="7" s="1"/>
  <c r="BC91" i="7" s="1"/>
  <c r="AZ87" i="7"/>
  <c r="BB87" i="7" s="1"/>
  <c r="BC87" i="7" s="1"/>
  <c r="BA106" i="7"/>
  <c r="BA102" i="7"/>
  <c r="BA98" i="7"/>
  <c r="BA94" i="7"/>
  <c r="BA90" i="7"/>
  <c r="AZ106" i="7"/>
  <c r="BB106" i="7" s="1"/>
  <c r="BC106" i="7" s="1"/>
  <c r="AZ102" i="7"/>
  <c r="BB102" i="7" s="1"/>
  <c r="BC102" i="7" s="1"/>
  <c r="AZ98" i="7"/>
  <c r="BB98" i="7" s="1"/>
  <c r="BC98" i="7" s="1"/>
  <c r="AZ94" i="7"/>
  <c r="BB94" i="7" s="1"/>
  <c r="BC94" i="7" s="1"/>
  <c r="AZ90" i="7"/>
  <c r="BB90" i="7" s="1"/>
  <c r="BC90" i="7" s="1"/>
  <c r="BA105" i="7"/>
  <c r="BA101" i="7"/>
  <c r="BA97" i="7"/>
  <c r="BA93" i="7"/>
  <c r="BA89" i="7"/>
  <c r="BA85" i="7"/>
  <c r="AZ105" i="7"/>
  <c r="BB105" i="7" s="1"/>
  <c r="BC105" i="7" s="1"/>
  <c r="AZ101" i="7"/>
  <c r="BB101" i="7" s="1"/>
  <c r="BC101" i="7" s="1"/>
  <c r="AZ97" i="7"/>
  <c r="BB97" i="7" s="1"/>
  <c r="BC97" i="7" s="1"/>
  <c r="AZ93" i="7"/>
  <c r="BB93" i="7" s="1"/>
  <c r="BC93" i="7" s="1"/>
  <c r="AZ89" i="7"/>
  <c r="BB89" i="7" s="1"/>
  <c r="BC89" i="7" s="1"/>
  <c r="AZ85" i="7"/>
  <c r="BB85" i="7" s="1"/>
  <c r="BC85" i="7" s="1"/>
  <c r="AZ113" i="7"/>
  <c r="BB113" i="7" s="1"/>
  <c r="BC113" i="7" s="1"/>
  <c r="AZ109" i="7"/>
  <c r="BB109" i="7" s="1"/>
  <c r="BC109" i="7" s="1"/>
  <c r="BA86" i="7"/>
  <c r="BA79" i="7"/>
  <c r="BA75" i="7"/>
  <c r="BA71" i="7"/>
  <c r="BA67" i="7"/>
  <c r="BA63" i="7"/>
  <c r="BA59" i="7"/>
  <c r="BA121" i="7"/>
  <c r="BA104" i="7"/>
  <c r="BA100" i="7"/>
  <c r="BA96" i="7"/>
  <c r="BA92" i="7"/>
  <c r="AZ86" i="7"/>
  <c r="BB86" i="7" s="1"/>
  <c r="BC86" i="7" s="1"/>
  <c r="AZ79" i="7"/>
  <c r="BB79" i="7" s="1"/>
  <c r="BC79" i="7" s="1"/>
  <c r="AZ75" i="7"/>
  <c r="BB75" i="7" s="1"/>
  <c r="BC75" i="7" s="1"/>
  <c r="AZ71" i="7"/>
  <c r="BB71" i="7" s="1"/>
  <c r="BC71" i="7" s="1"/>
  <c r="AZ67" i="7"/>
  <c r="BB67" i="7" s="1"/>
  <c r="BC67" i="7" s="1"/>
  <c r="AZ63" i="7"/>
  <c r="BB63" i="7" s="1"/>
  <c r="BC63" i="7" s="1"/>
  <c r="AZ59" i="7"/>
  <c r="BB59" i="7" s="1"/>
  <c r="BC59" i="7" s="1"/>
  <c r="AZ104" i="7"/>
  <c r="BB104" i="7" s="1"/>
  <c r="BC104" i="7" s="1"/>
  <c r="BD104" i="7" s="1"/>
  <c r="BE104" i="7" s="1"/>
  <c r="AZ100" i="7"/>
  <c r="BB100" i="7" s="1"/>
  <c r="BC100" i="7" s="1"/>
  <c r="BD100" i="7" s="1"/>
  <c r="BE100" i="7" s="1"/>
  <c r="AZ96" i="7"/>
  <c r="BB96" i="7" s="1"/>
  <c r="BC96" i="7" s="1"/>
  <c r="BD96" i="7" s="1"/>
  <c r="BE96" i="7" s="1"/>
  <c r="AZ92" i="7"/>
  <c r="BB92" i="7" s="1"/>
  <c r="BC92" i="7" s="1"/>
  <c r="BD92" i="7" s="1"/>
  <c r="BE92" i="7" s="1"/>
  <c r="BA82" i="7"/>
  <c r="BA78" i="7"/>
  <c r="BA74" i="7"/>
  <c r="BA70" i="7"/>
  <c r="BA66" i="7"/>
  <c r="BA62" i="7"/>
  <c r="BA58" i="7"/>
  <c r="BA133" i="7"/>
  <c r="BA117" i="7"/>
  <c r="AZ82" i="7"/>
  <c r="BB82" i="7" s="1"/>
  <c r="BC82" i="7" s="1"/>
  <c r="AZ78" i="7"/>
  <c r="BB78" i="7" s="1"/>
  <c r="BC78" i="7" s="1"/>
  <c r="AZ74" i="7"/>
  <c r="BB74" i="7" s="1"/>
  <c r="BC74" i="7" s="1"/>
  <c r="AZ70" i="7"/>
  <c r="BB70" i="7" s="1"/>
  <c r="BC70" i="7" s="1"/>
  <c r="AZ66" i="7"/>
  <c r="BB66" i="7" s="1"/>
  <c r="BC66" i="7" s="1"/>
  <c r="AZ62" i="7"/>
  <c r="BB62" i="7" s="1"/>
  <c r="BC62" i="7" s="1"/>
  <c r="BA81" i="7"/>
  <c r="BA77" i="7"/>
  <c r="BA73" i="7"/>
  <c r="BA69" i="7"/>
  <c r="BA65" i="7"/>
  <c r="BA61" i="7"/>
  <c r="BA129" i="7"/>
  <c r="BA108" i="7"/>
  <c r="BA88" i="7"/>
  <c r="AZ83" i="7"/>
  <c r="BB83" i="7" s="1"/>
  <c r="BC83" i="7" s="1"/>
  <c r="AZ81" i="7"/>
  <c r="BB81" i="7" s="1"/>
  <c r="BC81" i="7" s="1"/>
  <c r="AZ77" i="7"/>
  <c r="BB77" i="7" s="1"/>
  <c r="BC77" i="7" s="1"/>
  <c r="AZ73" i="7"/>
  <c r="BB73" i="7" s="1"/>
  <c r="BC73" i="7" s="1"/>
  <c r="AZ69" i="7"/>
  <c r="BB69" i="7" s="1"/>
  <c r="BC69" i="7" s="1"/>
  <c r="AZ65" i="7"/>
  <c r="BB65" i="7" s="1"/>
  <c r="BC65" i="7" s="1"/>
  <c r="AZ61" i="7"/>
  <c r="BB61" i="7" s="1"/>
  <c r="BC61" i="7" s="1"/>
  <c r="AZ108" i="7"/>
  <c r="BB108" i="7" s="1"/>
  <c r="BC108" i="7" s="1"/>
  <c r="BA55" i="7"/>
  <c r="BA51" i="7"/>
  <c r="BA47" i="7"/>
  <c r="BA43" i="7"/>
  <c r="BA39" i="7"/>
  <c r="BA35" i="7"/>
  <c r="BA31" i="7"/>
  <c r="AZ88" i="7"/>
  <c r="BB88" i="7" s="1"/>
  <c r="BC88" i="7" s="1"/>
  <c r="AZ55" i="7"/>
  <c r="BB55" i="7" s="1"/>
  <c r="BC55" i="7" s="1"/>
  <c r="AZ51" i="7"/>
  <c r="BB51" i="7" s="1"/>
  <c r="BC51" i="7" s="1"/>
  <c r="AZ47" i="7"/>
  <c r="BB47" i="7" s="1"/>
  <c r="BC47" i="7" s="1"/>
  <c r="AZ43" i="7"/>
  <c r="BB43" i="7" s="1"/>
  <c r="BC43" i="7" s="1"/>
  <c r="AZ39" i="7"/>
  <c r="BB39" i="7" s="1"/>
  <c r="BC39" i="7" s="1"/>
  <c r="AZ35" i="7"/>
  <c r="BB35" i="7" s="1"/>
  <c r="BC35" i="7" s="1"/>
  <c r="BA125" i="7"/>
  <c r="BA54" i="7"/>
  <c r="BA50" i="7"/>
  <c r="BA46" i="7"/>
  <c r="BA42" i="7"/>
  <c r="BA38" i="7"/>
  <c r="BA34" i="7"/>
  <c r="AZ58" i="7"/>
  <c r="BB58" i="7" s="1"/>
  <c r="BC58" i="7" s="1"/>
  <c r="AZ54" i="7"/>
  <c r="BB54" i="7" s="1"/>
  <c r="BC54" i="7" s="1"/>
  <c r="AZ50" i="7"/>
  <c r="BB50" i="7" s="1"/>
  <c r="BC50" i="7" s="1"/>
  <c r="AZ46" i="7"/>
  <c r="BB46" i="7" s="1"/>
  <c r="BC46" i="7" s="1"/>
  <c r="AZ42" i="7"/>
  <c r="BB42" i="7" s="1"/>
  <c r="BC42" i="7" s="1"/>
  <c r="AZ38" i="7"/>
  <c r="BB38" i="7" s="1"/>
  <c r="BC38" i="7" s="1"/>
  <c r="AZ34" i="7"/>
  <c r="BB34" i="7" s="1"/>
  <c r="BC34" i="7" s="1"/>
  <c r="BD34" i="7" s="1"/>
  <c r="BE34" i="7" s="1"/>
  <c r="AZ30" i="7"/>
  <c r="BB30" i="7" s="1"/>
  <c r="BC30" i="7" s="1"/>
  <c r="BA109" i="7"/>
  <c r="BA57" i="7"/>
  <c r="BA53" i="7"/>
  <c r="BA49" i="7"/>
  <c r="BA45" i="7"/>
  <c r="BA41" i="7"/>
  <c r="BA37" i="7"/>
  <c r="BA33" i="7"/>
  <c r="BA84" i="7"/>
  <c r="BA80" i="7"/>
  <c r="BA76" i="7"/>
  <c r="BA72" i="7"/>
  <c r="BA68" i="7"/>
  <c r="BA64" i="7"/>
  <c r="BA60" i="7"/>
  <c r="AZ57" i="7"/>
  <c r="BB57" i="7" s="1"/>
  <c r="BC57" i="7" s="1"/>
  <c r="BD57" i="7" s="1"/>
  <c r="BE57" i="7" s="1"/>
  <c r="AZ53" i="7"/>
  <c r="BB53" i="7" s="1"/>
  <c r="BC53" i="7" s="1"/>
  <c r="AZ49" i="7"/>
  <c r="BB49" i="7" s="1"/>
  <c r="BC49" i="7" s="1"/>
  <c r="BD49" i="7" s="1"/>
  <c r="BE49" i="7" s="1"/>
  <c r="AZ45" i="7"/>
  <c r="BB45" i="7" s="1"/>
  <c r="BC45" i="7" s="1"/>
  <c r="AZ41" i="7"/>
  <c r="BB41" i="7" s="1"/>
  <c r="BC41" i="7" s="1"/>
  <c r="AZ37" i="7"/>
  <c r="BB37" i="7" s="1"/>
  <c r="BC37" i="7" s="1"/>
  <c r="AZ84" i="7"/>
  <c r="BB84" i="7" s="1"/>
  <c r="BC84" i="7" s="1"/>
  <c r="AZ80" i="7"/>
  <c r="BB80" i="7" s="1"/>
  <c r="BC80" i="7" s="1"/>
  <c r="BD80" i="7" s="1"/>
  <c r="BE80" i="7" s="1"/>
  <c r="AZ76" i="7"/>
  <c r="BB76" i="7" s="1"/>
  <c r="BC76" i="7" s="1"/>
  <c r="AZ72" i="7"/>
  <c r="BB72" i="7" s="1"/>
  <c r="BC72" i="7" s="1"/>
  <c r="AZ68" i="7"/>
  <c r="BB68" i="7" s="1"/>
  <c r="BC68" i="7" s="1"/>
  <c r="AZ64" i="7"/>
  <c r="BB64" i="7" s="1"/>
  <c r="BC64" i="7" s="1"/>
  <c r="AZ60" i="7"/>
  <c r="BB60" i="7" s="1"/>
  <c r="BC60" i="7" s="1"/>
  <c r="BA56" i="7"/>
  <c r="BA52" i="7"/>
  <c r="BA48" i="7"/>
  <c r="BA44" i="7"/>
  <c r="BA40" i="7"/>
  <c r="BA36" i="7"/>
  <c r="DI253" i="7"/>
  <c r="DH253" i="7"/>
  <c r="DJ253" i="7" s="1"/>
  <c r="DK253" i="7" s="1"/>
  <c r="DH252" i="7"/>
  <c r="DJ252" i="7" s="1"/>
  <c r="DK252" i="7" s="1"/>
  <c r="DH249" i="7"/>
  <c r="DJ249" i="7" s="1"/>
  <c r="DK249" i="7" s="1"/>
  <c r="DH245" i="7"/>
  <c r="DJ245" i="7" s="1"/>
  <c r="DK245" i="7" s="1"/>
  <c r="DI248" i="7"/>
  <c r="DH248" i="7"/>
  <c r="DJ248" i="7" s="1"/>
  <c r="DK248" i="7" s="1"/>
  <c r="DI247" i="7"/>
  <c r="DH247" i="7"/>
  <c r="DJ247" i="7" s="1"/>
  <c r="DK247" i="7" s="1"/>
  <c r="DI250" i="7"/>
  <c r="DI246" i="7"/>
  <c r="DI251" i="7"/>
  <c r="DH250" i="7"/>
  <c r="DJ250" i="7" s="1"/>
  <c r="DK250" i="7" s="1"/>
  <c r="DH246" i="7"/>
  <c r="DJ246" i="7" s="1"/>
  <c r="DK246" i="7" s="1"/>
  <c r="DI245" i="7"/>
  <c r="DH243" i="7"/>
  <c r="DJ243" i="7" s="1"/>
  <c r="DK243" i="7" s="1"/>
  <c r="DH239" i="7"/>
  <c r="DJ239" i="7" s="1"/>
  <c r="DK239" i="7" s="1"/>
  <c r="DH251" i="7"/>
  <c r="DJ251" i="7" s="1"/>
  <c r="DK251" i="7" s="1"/>
  <c r="DI242" i="7"/>
  <c r="DI252" i="7"/>
  <c r="DH242" i="7"/>
  <c r="DJ242" i="7" s="1"/>
  <c r="DK242" i="7" s="1"/>
  <c r="DI241" i="7"/>
  <c r="DH241" i="7"/>
  <c r="DJ241" i="7" s="1"/>
  <c r="DK241" i="7" s="1"/>
  <c r="DI249" i="7"/>
  <c r="DI244" i="7"/>
  <c r="DI240" i="7"/>
  <c r="DH238" i="7"/>
  <c r="DJ238" i="7" s="1"/>
  <c r="DK238" i="7" s="1"/>
  <c r="DH237" i="7"/>
  <c r="DJ237" i="7" s="1"/>
  <c r="DK237" i="7" s="1"/>
  <c r="DH236" i="7"/>
  <c r="DJ236" i="7" s="1"/>
  <c r="DK236" i="7" s="1"/>
  <c r="DH235" i="7"/>
  <c r="DJ235" i="7" s="1"/>
  <c r="DK235" i="7" s="1"/>
  <c r="DH231" i="7"/>
  <c r="DJ231" i="7" s="1"/>
  <c r="DK231" i="7" s="1"/>
  <c r="DI243" i="7"/>
  <c r="DI234" i="7"/>
  <c r="DH234" i="7"/>
  <c r="DJ234" i="7" s="1"/>
  <c r="DK234" i="7" s="1"/>
  <c r="DH244" i="7"/>
  <c r="DJ244" i="7" s="1"/>
  <c r="DK244" i="7" s="1"/>
  <c r="DH240" i="7"/>
  <c r="DJ240" i="7" s="1"/>
  <c r="DK240" i="7" s="1"/>
  <c r="DH233" i="7"/>
  <c r="DJ233" i="7" s="1"/>
  <c r="DK233" i="7" s="1"/>
  <c r="DI239" i="7"/>
  <c r="DI232" i="7"/>
  <c r="DH228" i="7"/>
  <c r="DJ228" i="7" s="1"/>
  <c r="DK228" i="7" s="1"/>
  <c r="DH224" i="7"/>
  <c r="DJ224" i="7" s="1"/>
  <c r="DK224" i="7" s="1"/>
  <c r="DI227" i="7"/>
  <c r="DI238" i="7"/>
  <c r="DI236" i="7"/>
  <c r="DH232" i="7"/>
  <c r="DJ232" i="7" s="1"/>
  <c r="DK232" i="7" s="1"/>
  <c r="DH227" i="7"/>
  <c r="DJ227" i="7" s="1"/>
  <c r="DK227" i="7" s="1"/>
  <c r="DI233" i="7"/>
  <c r="DI230" i="7"/>
  <c r="DI226" i="7"/>
  <c r="DH230" i="7"/>
  <c r="DJ230" i="7" s="1"/>
  <c r="DK230" i="7" s="1"/>
  <c r="DH226" i="7"/>
  <c r="DJ226" i="7" s="1"/>
  <c r="DK226" i="7" s="1"/>
  <c r="DI229" i="7"/>
  <c r="DI225" i="7"/>
  <c r="DI237" i="7"/>
  <c r="DI235" i="7"/>
  <c r="DH229" i="7"/>
  <c r="DJ229" i="7" s="1"/>
  <c r="DK229" i="7" s="1"/>
  <c r="DL229" i="7" s="1"/>
  <c r="DM229" i="7" s="1"/>
  <c r="DH225" i="7"/>
  <c r="DJ225" i="7" s="1"/>
  <c r="DK225" i="7" s="1"/>
  <c r="DL225" i="7" s="1"/>
  <c r="DM225" i="7" s="1"/>
  <c r="DI220" i="7"/>
  <c r="DH220" i="7"/>
  <c r="DJ220" i="7" s="1"/>
  <c r="DK220" i="7" s="1"/>
  <c r="DI223" i="7"/>
  <c r="DI219" i="7"/>
  <c r="DI231" i="7"/>
  <c r="DH223" i="7"/>
  <c r="DJ223" i="7" s="1"/>
  <c r="DK223" i="7" s="1"/>
  <c r="DH219" i="7"/>
  <c r="DJ219" i="7" s="1"/>
  <c r="DK219" i="7" s="1"/>
  <c r="DI222" i="7"/>
  <c r="DI218" i="7"/>
  <c r="DI215" i="7"/>
  <c r="DH215" i="7"/>
  <c r="DJ215" i="7" s="1"/>
  <c r="DK215" i="7" s="1"/>
  <c r="DI221" i="7"/>
  <c r="DI214" i="7"/>
  <c r="DI210" i="7"/>
  <c r="DI206" i="7"/>
  <c r="DI224" i="7"/>
  <c r="DH222" i="7"/>
  <c r="DJ222" i="7" s="1"/>
  <c r="DK222" i="7" s="1"/>
  <c r="DH221" i="7"/>
  <c r="DJ221" i="7" s="1"/>
  <c r="DK221" i="7" s="1"/>
  <c r="DL221" i="7" s="1"/>
  <c r="DM221" i="7" s="1"/>
  <c r="DH214" i="7"/>
  <c r="DJ214" i="7" s="1"/>
  <c r="DK214" i="7" s="1"/>
  <c r="DH210" i="7"/>
  <c r="DJ210" i="7" s="1"/>
  <c r="DK210" i="7" s="1"/>
  <c r="DH206" i="7"/>
  <c r="DJ206" i="7" s="1"/>
  <c r="DK206" i="7" s="1"/>
  <c r="DI228" i="7"/>
  <c r="DI217" i="7"/>
  <c r="DI213" i="7"/>
  <c r="DI209" i="7"/>
  <c r="DI205" i="7"/>
  <c r="DH217" i="7"/>
  <c r="DJ217" i="7" s="1"/>
  <c r="DK217" i="7" s="1"/>
  <c r="DH213" i="7"/>
  <c r="DJ213" i="7" s="1"/>
  <c r="DK213" i="7" s="1"/>
  <c r="DH209" i="7"/>
  <c r="DJ209" i="7" s="1"/>
  <c r="DK209" i="7" s="1"/>
  <c r="DH205" i="7"/>
  <c r="DJ205" i="7" s="1"/>
  <c r="DK205" i="7" s="1"/>
  <c r="DI216" i="7"/>
  <c r="DI212" i="7"/>
  <c r="DI208" i="7"/>
  <c r="DH204" i="7"/>
  <c r="DJ204" i="7" s="1"/>
  <c r="DK204" i="7" s="1"/>
  <c r="DH200" i="7"/>
  <c r="DJ200" i="7" s="1"/>
  <c r="DK200" i="7" s="1"/>
  <c r="DH196" i="7"/>
  <c r="DJ196" i="7" s="1"/>
  <c r="DK196" i="7" s="1"/>
  <c r="DH192" i="7"/>
  <c r="DJ192" i="7" s="1"/>
  <c r="DK192" i="7" s="1"/>
  <c r="DI203" i="7"/>
  <c r="DI199" i="7"/>
  <c r="DI195" i="7"/>
  <c r="DH218" i="7"/>
  <c r="DJ218" i="7" s="1"/>
  <c r="DK218" i="7" s="1"/>
  <c r="DH203" i="7"/>
  <c r="DJ203" i="7" s="1"/>
  <c r="DK203" i="7" s="1"/>
  <c r="DH199" i="7"/>
  <c r="DJ199" i="7" s="1"/>
  <c r="DK199" i="7" s="1"/>
  <c r="DH195" i="7"/>
  <c r="DJ195" i="7" s="1"/>
  <c r="DK195" i="7" s="1"/>
  <c r="DI202" i="7"/>
  <c r="DI198" i="7"/>
  <c r="DI194" i="7"/>
  <c r="DH202" i="7"/>
  <c r="DJ202" i="7" s="1"/>
  <c r="DK202" i="7" s="1"/>
  <c r="DH198" i="7"/>
  <c r="DJ198" i="7" s="1"/>
  <c r="DK198" i="7" s="1"/>
  <c r="DH194" i="7"/>
  <c r="DJ194" i="7" s="1"/>
  <c r="DK194" i="7" s="1"/>
  <c r="DH190" i="7"/>
  <c r="DJ190" i="7" s="1"/>
  <c r="DK190" i="7" s="1"/>
  <c r="DI201" i="7"/>
  <c r="DI197" i="7"/>
  <c r="DI193" i="7"/>
  <c r="DI211" i="7"/>
  <c r="DI207" i="7"/>
  <c r="DH201" i="7"/>
  <c r="DJ201" i="7" s="1"/>
  <c r="DK201" i="7" s="1"/>
  <c r="DL201" i="7" s="1"/>
  <c r="DM201" i="7" s="1"/>
  <c r="DH197" i="7"/>
  <c r="DJ197" i="7" s="1"/>
  <c r="DK197" i="7" s="1"/>
  <c r="DH193" i="7"/>
  <c r="DJ193" i="7" s="1"/>
  <c r="DK193" i="7" s="1"/>
  <c r="DH208" i="7"/>
  <c r="DJ208" i="7" s="1"/>
  <c r="DK208" i="7" s="1"/>
  <c r="DI190" i="7"/>
  <c r="DH186" i="7"/>
  <c r="DJ186" i="7" s="1"/>
  <c r="DK186" i="7" s="1"/>
  <c r="DH182" i="7"/>
  <c r="DJ182" i="7" s="1"/>
  <c r="DK182" i="7" s="1"/>
  <c r="DI191" i="7"/>
  <c r="DI189" i="7"/>
  <c r="DI185" i="7"/>
  <c r="DI181" i="7"/>
  <c r="DH191" i="7"/>
  <c r="DJ191" i="7" s="1"/>
  <c r="DK191" i="7" s="1"/>
  <c r="DL191" i="7" s="1"/>
  <c r="DM191" i="7" s="1"/>
  <c r="DH189" i="7"/>
  <c r="DJ189" i="7" s="1"/>
  <c r="DK189" i="7" s="1"/>
  <c r="DH185" i="7"/>
  <c r="DJ185" i="7" s="1"/>
  <c r="DK185" i="7" s="1"/>
  <c r="DH181" i="7"/>
  <c r="DJ181" i="7" s="1"/>
  <c r="DK181" i="7" s="1"/>
  <c r="DH216" i="7"/>
  <c r="DJ216" i="7" s="1"/>
  <c r="DK216" i="7" s="1"/>
  <c r="DL216" i="7" s="1"/>
  <c r="DM216" i="7" s="1"/>
  <c r="DH211" i="7"/>
  <c r="DJ211" i="7" s="1"/>
  <c r="DK211" i="7" s="1"/>
  <c r="DI188" i="7"/>
  <c r="DI184" i="7"/>
  <c r="DI180" i="7"/>
  <c r="DI204" i="7"/>
  <c r="DI200" i="7"/>
  <c r="DI196" i="7"/>
  <c r="DI192" i="7"/>
  <c r="DH188" i="7"/>
  <c r="DJ188" i="7" s="1"/>
  <c r="DK188" i="7" s="1"/>
  <c r="DH184" i="7"/>
  <c r="DJ184" i="7" s="1"/>
  <c r="DK184" i="7" s="1"/>
  <c r="DH212" i="7"/>
  <c r="DJ212" i="7" s="1"/>
  <c r="DK212" i="7" s="1"/>
  <c r="DI187" i="7"/>
  <c r="DI183" i="7"/>
  <c r="DH187" i="7"/>
  <c r="DJ187" i="7" s="1"/>
  <c r="DK187" i="7" s="1"/>
  <c r="DL187" i="7" s="1"/>
  <c r="DM187" i="7" s="1"/>
  <c r="DH183" i="7"/>
  <c r="DJ183" i="7" s="1"/>
  <c r="DK183" i="7" s="1"/>
  <c r="DL183" i="7" s="1"/>
  <c r="DM183" i="7" s="1"/>
  <c r="DI182" i="7"/>
  <c r="DH180" i="7"/>
  <c r="DJ180" i="7" s="1"/>
  <c r="DK180" i="7" s="1"/>
  <c r="DI176" i="7"/>
  <c r="DI172" i="7"/>
  <c r="DI168" i="7"/>
  <c r="DI179" i="7"/>
  <c r="DH176" i="7"/>
  <c r="DJ176" i="7" s="1"/>
  <c r="DK176" i="7" s="1"/>
  <c r="DH172" i="7"/>
  <c r="DJ172" i="7" s="1"/>
  <c r="DK172" i="7" s="1"/>
  <c r="DH168" i="7"/>
  <c r="DJ168" i="7" s="1"/>
  <c r="DK168" i="7" s="1"/>
  <c r="DH207" i="7"/>
  <c r="DJ207" i="7" s="1"/>
  <c r="DK207" i="7" s="1"/>
  <c r="DH179" i="7"/>
  <c r="DJ179" i="7" s="1"/>
  <c r="DK179" i="7" s="1"/>
  <c r="DI175" i="7"/>
  <c r="DI171" i="7"/>
  <c r="DI186" i="7"/>
  <c r="DH175" i="7"/>
  <c r="DJ175" i="7" s="1"/>
  <c r="DK175" i="7" s="1"/>
  <c r="DH171" i="7"/>
  <c r="DJ171" i="7" s="1"/>
  <c r="DK171" i="7" s="1"/>
  <c r="DH167" i="7"/>
  <c r="DJ167" i="7" s="1"/>
  <c r="DK167" i="7" s="1"/>
  <c r="DI178" i="7"/>
  <c r="DI174" i="7"/>
  <c r="DI170" i="7"/>
  <c r="DH178" i="7"/>
  <c r="DJ178" i="7" s="1"/>
  <c r="DK178" i="7" s="1"/>
  <c r="DH174" i="7"/>
  <c r="DJ174" i="7" s="1"/>
  <c r="DK174" i="7" s="1"/>
  <c r="DH170" i="7"/>
  <c r="DJ170" i="7" s="1"/>
  <c r="DK170" i="7" s="1"/>
  <c r="DI177" i="7"/>
  <c r="DI173" i="7"/>
  <c r="DI169" i="7"/>
  <c r="DI165" i="7"/>
  <c r="DI160" i="7"/>
  <c r="DI167" i="7"/>
  <c r="DI164" i="7"/>
  <c r="DH160" i="7"/>
  <c r="DJ160" i="7" s="1"/>
  <c r="DK160" i="7" s="1"/>
  <c r="DH164" i="7"/>
  <c r="DJ164" i="7" s="1"/>
  <c r="DK164" i="7" s="1"/>
  <c r="DI163" i="7"/>
  <c r="DI159" i="7"/>
  <c r="DI155" i="7"/>
  <c r="DI151" i="7"/>
  <c r="DH177" i="7"/>
  <c r="DJ177" i="7" s="1"/>
  <c r="DK177" i="7" s="1"/>
  <c r="DH173" i="7"/>
  <c r="DJ173" i="7" s="1"/>
  <c r="DK173" i="7" s="1"/>
  <c r="DH169" i="7"/>
  <c r="DJ169" i="7" s="1"/>
  <c r="DK169" i="7" s="1"/>
  <c r="DH163" i="7"/>
  <c r="DJ163" i="7" s="1"/>
  <c r="DK163" i="7" s="1"/>
  <c r="DH159" i="7"/>
  <c r="DJ159" i="7" s="1"/>
  <c r="DK159" i="7" s="1"/>
  <c r="DH155" i="7"/>
  <c r="DJ155" i="7" s="1"/>
  <c r="DK155" i="7" s="1"/>
  <c r="DH151" i="7"/>
  <c r="DJ151" i="7" s="1"/>
  <c r="DK151" i="7" s="1"/>
  <c r="DH165" i="7"/>
  <c r="DJ165" i="7" s="1"/>
  <c r="DK165" i="7" s="1"/>
  <c r="DI162" i="7"/>
  <c r="DI158" i="7"/>
  <c r="DI154" i="7"/>
  <c r="DI150" i="7"/>
  <c r="DI166" i="7"/>
  <c r="DH162" i="7"/>
  <c r="DJ162" i="7" s="1"/>
  <c r="DK162" i="7" s="1"/>
  <c r="DH158" i="7"/>
  <c r="DJ158" i="7" s="1"/>
  <c r="DK158" i="7" s="1"/>
  <c r="DH154" i="7"/>
  <c r="DJ154" i="7" s="1"/>
  <c r="DK154" i="7" s="1"/>
  <c r="DH150" i="7"/>
  <c r="DJ150" i="7" s="1"/>
  <c r="DK150" i="7" s="1"/>
  <c r="DH166" i="7"/>
  <c r="DJ166" i="7" s="1"/>
  <c r="DK166" i="7" s="1"/>
  <c r="DI161" i="7"/>
  <c r="DI157" i="7"/>
  <c r="DI153" i="7"/>
  <c r="DI149" i="7"/>
  <c r="DH161" i="7"/>
  <c r="DJ161" i="7" s="1"/>
  <c r="DK161" i="7" s="1"/>
  <c r="DH157" i="7"/>
  <c r="DJ157" i="7" s="1"/>
  <c r="DK157" i="7" s="1"/>
  <c r="DH148" i="7"/>
  <c r="DJ148" i="7" s="1"/>
  <c r="DK148" i="7" s="1"/>
  <c r="DI146" i="7"/>
  <c r="DI142" i="7"/>
  <c r="DH146" i="7"/>
  <c r="DJ146" i="7" s="1"/>
  <c r="DK146" i="7" s="1"/>
  <c r="DH142" i="7"/>
  <c r="DJ142" i="7" s="1"/>
  <c r="DK142" i="7" s="1"/>
  <c r="DH149" i="7"/>
  <c r="DJ149" i="7" s="1"/>
  <c r="DK149" i="7" s="1"/>
  <c r="DI145" i="7"/>
  <c r="DI141" i="7"/>
  <c r="DH145" i="7"/>
  <c r="DJ145" i="7" s="1"/>
  <c r="DK145" i="7" s="1"/>
  <c r="DH141" i="7"/>
  <c r="DJ141" i="7" s="1"/>
  <c r="DK141" i="7" s="1"/>
  <c r="DH137" i="7"/>
  <c r="DJ137" i="7" s="1"/>
  <c r="DK137" i="7" s="1"/>
  <c r="DI144" i="7"/>
  <c r="DI140" i="7"/>
  <c r="DH144" i="7"/>
  <c r="DJ144" i="7" s="1"/>
  <c r="DK144" i="7" s="1"/>
  <c r="DH140" i="7"/>
  <c r="DJ140" i="7" s="1"/>
  <c r="DK140" i="7" s="1"/>
  <c r="DI156" i="7"/>
  <c r="DI152" i="7"/>
  <c r="DI147" i="7"/>
  <c r="DI143" i="7"/>
  <c r="DI139" i="7"/>
  <c r="DI135" i="7"/>
  <c r="DH152" i="7"/>
  <c r="DJ152" i="7" s="1"/>
  <c r="DK152" i="7" s="1"/>
  <c r="DH131" i="7"/>
  <c r="DJ131" i="7" s="1"/>
  <c r="DK131" i="7" s="1"/>
  <c r="DH127" i="7"/>
  <c r="DJ127" i="7" s="1"/>
  <c r="DK127" i="7" s="1"/>
  <c r="DH123" i="7"/>
  <c r="DJ123" i="7" s="1"/>
  <c r="DK123" i="7" s="1"/>
  <c r="DH119" i="7"/>
  <c r="DJ119" i="7" s="1"/>
  <c r="DK119" i="7" s="1"/>
  <c r="DH115" i="7"/>
  <c r="DJ115" i="7" s="1"/>
  <c r="DK115" i="7" s="1"/>
  <c r="DH153" i="7"/>
  <c r="DJ153" i="7" s="1"/>
  <c r="DK153" i="7" s="1"/>
  <c r="DI148" i="7"/>
  <c r="DH139" i="7"/>
  <c r="DJ139" i="7" s="1"/>
  <c r="DK139" i="7" s="1"/>
  <c r="DI137" i="7"/>
  <c r="DI134" i="7"/>
  <c r="DI130" i="7"/>
  <c r="DI126" i="7"/>
  <c r="DI122" i="7"/>
  <c r="DI118" i="7"/>
  <c r="DI114" i="7"/>
  <c r="DH134" i="7"/>
  <c r="DJ134" i="7" s="1"/>
  <c r="DK134" i="7" s="1"/>
  <c r="DH130" i="7"/>
  <c r="DJ130" i="7" s="1"/>
  <c r="DK130" i="7" s="1"/>
  <c r="DH126" i="7"/>
  <c r="DJ126" i="7" s="1"/>
  <c r="DK126" i="7" s="1"/>
  <c r="DH122" i="7"/>
  <c r="DJ122" i="7" s="1"/>
  <c r="DK122" i="7" s="1"/>
  <c r="DH118" i="7"/>
  <c r="DJ118" i="7" s="1"/>
  <c r="DK118" i="7" s="1"/>
  <c r="DH114" i="7"/>
  <c r="DJ114" i="7" s="1"/>
  <c r="DK114" i="7" s="1"/>
  <c r="DI133" i="7"/>
  <c r="DI129" i="7"/>
  <c r="DI125" i="7"/>
  <c r="DI121" i="7"/>
  <c r="DI117" i="7"/>
  <c r="DI113" i="7"/>
  <c r="DI109" i="7"/>
  <c r="DH156" i="7"/>
  <c r="DJ156" i="7" s="1"/>
  <c r="DK156" i="7" s="1"/>
  <c r="DH135" i="7"/>
  <c r="DJ135" i="7" s="1"/>
  <c r="DK135" i="7" s="1"/>
  <c r="DH133" i="7"/>
  <c r="DJ133" i="7" s="1"/>
  <c r="DK133" i="7" s="1"/>
  <c r="DH129" i="7"/>
  <c r="DJ129" i="7" s="1"/>
  <c r="DK129" i="7" s="1"/>
  <c r="DH125" i="7"/>
  <c r="DJ125" i="7" s="1"/>
  <c r="DK125" i="7" s="1"/>
  <c r="DH121" i="7"/>
  <c r="DJ121" i="7" s="1"/>
  <c r="DK121" i="7" s="1"/>
  <c r="DH117" i="7"/>
  <c r="DJ117" i="7" s="1"/>
  <c r="DK117" i="7" s="1"/>
  <c r="DH113" i="7"/>
  <c r="DJ113" i="7" s="1"/>
  <c r="DK113" i="7" s="1"/>
  <c r="DH109" i="7"/>
  <c r="DJ109" i="7" s="1"/>
  <c r="DK109" i="7" s="1"/>
  <c r="DH147" i="7"/>
  <c r="DJ147" i="7" s="1"/>
  <c r="DK147" i="7" s="1"/>
  <c r="DL147" i="7" s="1"/>
  <c r="DM147" i="7" s="1"/>
  <c r="DH143" i="7"/>
  <c r="DJ143" i="7" s="1"/>
  <c r="DK143" i="7" s="1"/>
  <c r="DL143" i="7" s="1"/>
  <c r="DM143" i="7" s="1"/>
  <c r="DI136" i="7"/>
  <c r="DI132" i="7"/>
  <c r="DI128" i="7"/>
  <c r="DI124" i="7"/>
  <c r="DI120" i="7"/>
  <c r="DI116" i="7"/>
  <c r="DI112" i="7"/>
  <c r="DI108" i="7"/>
  <c r="DI138" i="7"/>
  <c r="DH136" i="7"/>
  <c r="DJ136" i="7" s="1"/>
  <c r="DK136" i="7" s="1"/>
  <c r="DH132" i="7"/>
  <c r="DJ132" i="7" s="1"/>
  <c r="DK132" i="7" s="1"/>
  <c r="DH128" i="7"/>
  <c r="DJ128" i="7" s="1"/>
  <c r="DK128" i="7" s="1"/>
  <c r="DL128" i="7" s="1"/>
  <c r="DM128" i="7" s="1"/>
  <c r="DH124" i="7"/>
  <c r="DJ124" i="7" s="1"/>
  <c r="DK124" i="7" s="1"/>
  <c r="DH120" i="7"/>
  <c r="DJ120" i="7" s="1"/>
  <c r="DK120" i="7" s="1"/>
  <c r="DH116" i="7"/>
  <c r="DJ116" i="7" s="1"/>
  <c r="DK116" i="7" s="1"/>
  <c r="DH112" i="7"/>
  <c r="DJ112" i="7" s="1"/>
  <c r="DK112" i="7" s="1"/>
  <c r="DH108" i="7"/>
  <c r="DJ108" i="7" s="1"/>
  <c r="DK108" i="7" s="1"/>
  <c r="DH138" i="7"/>
  <c r="DJ138" i="7" s="1"/>
  <c r="DK138" i="7" s="1"/>
  <c r="DI110" i="7"/>
  <c r="DI107" i="7"/>
  <c r="DI105" i="7"/>
  <c r="DI101" i="7"/>
  <c r="DI97" i="7"/>
  <c r="DI93" i="7"/>
  <c r="DI89" i="7"/>
  <c r="DI85" i="7"/>
  <c r="DH110" i="7"/>
  <c r="DJ110" i="7" s="1"/>
  <c r="DK110" i="7" s="1"/>
  <c r="DH107" i="7"/>
  <c r="DJ107" i="7" s="1"/>
  <c r="DK107" i="7" s="1"/>
  <c r="DH105" i="7"/>
  <c r="DJ105" i="7" s="1"/>
  <c r="DK105" i="7" s="1"/>
  <c r="DH101" i="7"/>
  <c r="DJ101" i="7" s="1"/>
  <c r="DK101" i="7" s="1"/>
  <c r="DH97" i="7"/>
  <c r="DJ97" i="7" s="1"/>
  <c r="DK97" i="7" s="1"/>
  <c r="DH93" i="7"/>
  <c r="DJ93" i="7" s="1"/>
  <c r="DK93" i="7" s="1"/>
  <c r="DH89" i="7"/>
  <c r="DJ89" i="7" s="1"/>
  <c r="DK89" i="7" s="1"/>
  <c r="DH85" i="7"/>
  <c r="DJ85" i="7" s="1"/>
  <c r="DK85" i="7" s="1"/>
  <c r="DI104" i="7"/>
  <c r="DI100" i="7"/>
  <c r="DI96" i="7"/>
  <c r="DI92" i="7"/>
  <c r="DI88" i="7"/>
  <c r="DH104" i="7"/>
  <c r="DJ104" i="7" s="1"/>
  <c r="DK104" i="7" s="1"/>
  <c r="DH100" i="7"/>
  <c r="DJ100" i="7" s="1"/>
  <c r="DK100" i="7" s="1"/>
  <c r="DH96" i="7"/>
  <c r="DJ96" i="7" s="1"/>
  <c r="DK96" i="7" s="1"/>
  <c r="DH92" i="7"/>
  <c r="DJ92" i="7" s="1"/>
  <c r="DK92" i="7" s="1"/>
  <c r="DH88" i="7"/>
  <c r="DJ88" i="7" s="1"/>
  <c r="DK88" i="7" s="1"/>
  <c r="DI103" i="7"/>
  <c r="DI99" i="7"/>
  <c r="DI95" i="7"/>
  <c r="DI91" i="7"/>
  <c r="DI87" i="7"/>
  <c r="DH103" i="7"/>
  <c r="DJ103" i="7" s="1"/>
  <c r="DK103" i="7" s="1"/>
  <c r="DH99" i="7"/>
  <c r="DJ99" i="7" s="1"/>
  <c r="DK99" i="7" s="1"/>
  <c r="DH95" i="7"/>
  <c r="DJ95" i="7" s="1"/>
  <c r="DK95" i="7" s="1"/>
  <c r="DH91" i="7"/>
  <c r="DJ91" i="7" s="1"/>
  <c r="DK91" i="7" s="1"/>
  <c r="DH87" i="7"/>
  <c r="DJ87" i="7" s="1"/>
  <c r="DK87" i="7" s="1"/>
  <c r="DH83" i="7"/>
  <c r="DJ83" i="7" s="1"/>
  <c r="DK83" i="7" s="1"/>
  <c r="DH111" i="7"/>
  <c r="DJ111" i="7" s="1"/>
  <c r="DK111" i="7" s="1"/>
  <c r="DL111" i="7" s="1"/>
  <c r="DM111" i="7" s="1"/>
  <c r="DI84" i="7"/>
  <c r="DH82" i="7"/>
  <c r="DJ82" i="7" s="1"/>
  <c r="DK82" i="7" s="1"/>
  <c r="DI81" i="7"/>
  <c r="DI77" i="7"/>
  <c r="DI73" i="7"/>
  <c r="DI69" i="7"/>
  <c r="DI65" i="7"/>
  <c r="DI61" i="7"/>
  <c r="DI127" i="7"/>
  <c r="DI106" i="7"/>
  <c r="DI102" i="7"/>
  <c r="DI98" i="7"/>
  <c r="DI94" i="7"/>
  <c r="DI90" i="7"/>
  <c r="DH84" i="7"/>
  <c r="DJ84" i="7" s="1"/>
  <c r="DK84" i="7" s="1"/>
  <c r="DL84" i="7" s="1"/>
  <c r="DM84" i="7" s="1"/>
  <c r="DI83" i="7"/>
  <c r="DH81" i="7"/>
  <c r="DJ81" i="7" s="1"/>
  <c r="DK81" i="7" s="1"/>
  <c r="DH77" i="7"/>
  <c r="DJ77" i="7" s="1"/>
  <c r="DK77" i="7" s="1"/>
  <c r="DH73" i="7"/>
  <c r="DJ73" i="7" s="1"/>
  <c r="DK73" i="7" s="1"/>
  <c r="DH69" i="7"/>
  <c r="DJ69" i="7" s="1"/>
  <c r="DK69" i="7" s="1"/>
  <c r="DH65" i="7"/>
  <c r="DJ65" i="7" s="1"/>
  <c r="DK65" i="7" s="1"/>
  <c r="DH61" i="7"/>
  <c r="DJ61" i="7" s="1"/>
  <c r="DK61" i="7" s="1"/>
  <c r="DH106" i="7"/>
  <c r="DJ106" i="7" s="1"/>
  <c r="DK106" i="7" s="1"/>
  <c r="DH102" i="7"/>
  <c r="DJ102" i="7" s="1"/>
  <c r="DK102" i="7" s="1"/>
  <c r="DH98" i="7"/>
  <c r="DJ98" i="7" s="1"/>
  <c r="DK98" i="7" s="1"/>
  <c r="DH94" i="7"/>
  <c r="DJ94" i="7" s="1"/>
  <c r="DK94" i="7" s="1"/>
  <c r="DH90" i="7"/>
  <c r="DJ90" i="7" s="1"/>
  <c r="DK90" i="7" s="1"/>
  <c r="DI80" i="7"/>
  <c r="DI76" i="7"/>
  <c r="DI72" i="7"/>
  <c r="DI68" i="7"/>
  <c r="DI64" i="7"/>
  <c r="DI60" i="7"/>
  <c r="DI123" i="7"/>
  <c r="DH80" i="7"/>
  <c r="DJ80" i="7" s="1"/>
  <c r="DK80" i="7" s="1"/>
  <c r="DH76" i="7"/>
  <c r="DJ76" i="7" s="1"/>
  <c r="DK76" i="7" s="1"/>
  <c r="DH72" i="7"/>
  <c r="DJ72" i="7" s="1"/>
  <c r="DK72" i="7" s="1"/>
  <c r="DH68" i="7"/>
  <c r="DJ68" i="7" s="1"/>
  <c r="DK68" i="7" s="1"/>
  <c r="DH64" i="7"/>
  <c r="DJ64" i="7" s="1"/>
  <c r="DK64" i="7" s="1"/>
  <c r="DH60" i="7"/>
  <c r="DJ60" i="7" s="1"/>
  <c r="DK60" i="7" s="1"/>
  <c r="DI86" i="7"/>
  <c r="DI79" i="7"/>
  <c r="DI75" i="7"/>
  <c r="DI71" i="7"/>
  <c r="DI67" i="7"/>
  <c r="DI63" i="7"/>
  <c r="DI59" i="7"/>
  <c r="DI119" i="7"/>
  <c r="DH86" i="7"/>
  <c r="DJ86" i="7" s="1"/>
  <c r="DK86" i="7" s="1"/>
  <c r="DH79" i="7"/>
  <c r="DJ79" i="7" s="1"/>
  <c r="DK79" i="7" s="1"/>
  <c r="DH75" i="7"/>
  <c r="DJ75" i="7" s="1"/>
  <c r="DK75" i="7" s="1"/>
  <c r="DH71" i="7"/>
  <c r="DJ71" i="7" s="1"/>
  <c r="DK71" i="7" s="1"/>
  <c r="DH67" i="7"/>
  <c r="DJ67" i="7" s="1"/>
  <c r="DK67" i="7" s="1"/>
  <c r="DH63" i="7"/>
  <c r="DJ63" i="7" s="1"/>
  <c r="DK63" i="7" s="1"/>
  <c r="DH59" i="7"/>
  <c r="DJ59" i="7" s="1"/>
  <c r="DK59" i="7" s="1"/>
  <c r="DI131" i="7"/>
  <c r="DI57" i="7"/>
  <c r="DI53" i="7"/>
  <c r="DI49" i="7"/>
  <c r="DI45" i="7"/>
  <c r="DI41" i="7"/>
  <c r="DI37" i="7"/>
  <c r="DI33" i="7"/>
  <c r="DI111" i="7"/>
  <c r="DH57" i="7"/>
  <c r="DJ57" i="7" s="1"/>
  <c r="DK57" i="7" s="1"/>
  <c r="DH53" i="7"/>
  <c r="DJ53" i="7" s="1"/>
  <c r="DK53" i="7" s="1"/>
  <c r="DH49" i="7"/>
  <c r="DJ49" i="7" s="1"/>
  <c r="DK49" i="7" s="1"/>
  <c r="DH45" i="7"/>
  <c r="DJ45" i="7" s="1"/>
  <c r="DK45" i="7" s="1"/>
  <c r="DH41" i="7"/>
  <c r="DJ41" i="7" s="1"/>
  <c r="DK41" i="7" s="1"/>
  <c r="DH37" i="7"/>
  <c r="DJ37" i="7" s="1"/>
  <c r="DK37" i="7" s="1"/>
  <c r="DH33" i="7"/>
  <c r="DJ33" i="7" s="1"/>
  <c r="DK33" i="7" s="1"/>
  <c r="DI56" i="7"/>
  <c r="DI52" i="7"/>
  <c r="DI48" i="7"/>
  <c r="DI44" i="7"/>
  <c r="DI40" i="7"/>
  <c r="DI36" i="7"/>
  <c r="DH56" i="7"/>
  <c r="DJ56" i="7" s="1"/>
  <c r="DK56" i="7" s="1"/>
  <c r="DH52" i="7"/>
  <c r="DJ52" i="7" s="1"/>
  <c r="DK52" i="7" s="1"/>
  <c r="DH48" i="7"/>
  <c r="DJ48" i="7" s="1"/>
  <c r="DK48" i="7" s="1"/>
  <c r="DH44" i="7"/>
  <c r="DJ44" i="7" s="1"/>
  <c r="DK44" i="7" s="1"/>
  <c r="DH40" i="7"/>
  <c r="DJ40" i="7" s="1"/>
  <c r="DK40" i="7" s="1"/>
  <c r="DH36" i="7"/>
  <c r="DJ36" i="7" s="1"/>
  <c r="DK36" i="7" s="1"/>
  <c r="DH32" i="7"/>
  <c r="DJ32" i="7" s="1"/>
  <c r="DK32" i="7" s="1"/>
  <c r="DL32" i="7" s="1"/>
  <c r="DM32" i="7" s="1"/>
  <c r="DI55" i="7"/>
  <c r="DI51" i="7"/>
  <c r="DI47" i="7"/>
  <c r="DI43" i="7"/>
  <c r="DI39" i="7"/>
  <c r="DI35" i="7"/>
  <c r="DI115" i="7"/>
  <c r="DI78" i="7"/>
  <c r="DI74" i="7"/>
  <c r="DI70" i="7"/>
  <c r="DI66" i="7"/>
  <c r="DI62" i="7"/>
  <c r="DI58" i="7"/>
  <c r="DH55" i="7"/>
  <c r="DJ55" i="7" s="1"/>
  <c r="DK55" i="7" s="1"/>
  <c r="DL55" i="7" s="1"/>
  <c r="DM55" i="7" s="1"/>
  <c r="DH51" i="7"/>
  <c r="DJ51" i="7" s="1"/>
  <c r="DK51" i="7" s="1"/>
  <c r="DH47" i="7"/>
  <c r="DJ47" i="7" s="1"/>
  <c r="DK47" i="7" s="1"/>
  <c r="DH43" i="7"/>
  <c r="DJ43" i="7" s="1"/>
  <c r="DK43" i="7" s="1"/>
  <c r="DH39" i="7"/>
  <c r="DJ39" i="7" s="1"/>
  <c r="DK39" i="7" s="1"/>
  <c r="DH35" i="7"/>
  <c r="DJ35" i="7" s="1"/>
  <c r="DK35" i="7" s="1"/>
  <c r="DL35" i="7" s="1"/>
  <c r="DM35" i="7" s="1"/>
  <c r="DI82" i="7"/>
  <c r="DH78" i="7"/>
  <c r="DJ78" i="7" s="1"/>
  <c r="DK78" i="7" s="1"/>
  <c r="DH74" i="7"/>
  <c r="DJ74" i="7" s="1"/>
  <c r="DK74" i="7" s="1"/>
  <c r="DL74" i="7" s="1"/>
  <c r="DM74" i="7" s="1"/>
  <c r="DH70" i="7"/>
  <c r="DJ70" i="7" s="1"/>
  <c r="DK70" i="7" s="1"/>
  <c r="DH66" i="7"/>
  <c r="DJ66" i="7" s="1"/>
  <c r="DK66" i="7" s="1"/>
  <c r="DH62" i="7"/>
  <c r="DJ62" i="7" s="1"/>
  <c r="DK62" i="7" s="1"/>
  <c r="DH58" i="7"/>
  <c r="DJ58" i="7" s="1"/>
  <c r="DK58" i="7" s="1"/>
  <c r="DI54" i="7"/>
  <c r="DI50" i="7"/>
  <c r="DI46" i="7"/>
  <c r="DI42" i="7"/>
  <c r="DI38" i="7"/>
  <c r="DI34" i="7"/>
  <c r="CE8" i="7"/>
  <c r="CS8" i="7"/>
  <c r="CU8" i="7" s="1"/>
  <c r="CV8" i="7" s="1"/>
  <c r="BA9" i="7"/>
  <c r="BO9" i="7"/>
  <c r="BQ9" i="7" s="1"/>
  <c r="BR9" i="7" s="1"/>
  <c r="BS9" i="7" s="1"/>
  <c r="BT9" i="7" s="1"/>
  <c r="W10" i="7"/>
  <c r="AK10" i="7"/>
  <c r="AM10" i="7" s="1"/>
  <c r="AN10" i="7" s="1"/>
  <c r="AO10" i="7" s="1"/>
  <c r="AP10" i="7" s="1"/>
  <c r="EM10" i="7"/>
  <c r="DI11" i="7"/>
  <c r="DW11" i="7"/>
  <c r="DY11" i="7" s="1"/>
  <c r="DZ11" i="7" s="1"/>
  <c r="AL12" i="7"/>
  <c r="CT12" i="7"/>
  <c r="BP13" i="7"/>
  <c r="DX13" i="7"/>
  <c r="AL14" i="7"/>
  <c r="CT14" i="7"/>
  <c r="BP15" i="7"/>
  <c r="DX15" i="7"/>
  <c r="AL16" i="7"/>
  <c r="CT16" i="7"/>
  <c r="BP17" i="7"/>
  <c r="DX17" i="7"/>
  <c r="AL18" i="7"/>
  <c r="CT18" i="7"/>
  <c r="BP19" i="7"/>
  <c r="DX19" i="7"/>
  <c r="AL20" i="7"/>
  <c r="CT20" i="7"/>
  <c r="BP21" i="7"/>
  <c r="DX21" i="7"/>
  <c r="CE22" i="7"/>
  <c r="CS22" i="7"/>
  <c r="CU22" i="7" s="1"/>
  <c r="CV22" i="7" s="1"/>
  <c r="BA23" i="7"/>
  <c r="BO23" i="7"/>
  <c r="BQ23" i="7" s="1"/>
  <c r="BR23" i="7" s="1"/>
  <c r="BS23" i="7" s="1"/>
  <c r="BT23" i="7" s="1"/>
  <c r="W24" i="7"/>
  <c r="AK24" i="7"/>
  <c r="AM24" i="7" s="1"/>
  <c r="AN24" i="7" s="1"/>
  <c r="AO24" i="7" s="1"/>
  <c r="AP24" i="7" s="1"/>
  <c r="EM24" i="7"/>
  <c r="DI25" i="7"/>
  <c r="DW25" i="7"/>
  <c r="DY25" i="7" s="1"/>
  <c r="DZ25" i="7" s="1"/>
  <c r="EA25" i="7" s="1"/>
  <c r="EB25" i="7" s="1"/>
  <c r="CE26" i="7"/>
  <c r="CS26" i="7"/>
  <c r="CU26" i="7" s="1"/>
  <c r="CV26" i="7" s="1"/>
  <c r="BA27" i="7"/>
  <c r="BO27" i="7"/>
  <c r="BQ27" i="7" s="1"/>
  <c r="BR27" i="7" s="1"/>
  <c r="W28" i="7"/>
  <c r="AK28" i="7"/>
  <c r="AM28" i="7" s="1"/>
  <c r="AN28" i="7" s="1"/>
  <c r="AO28" i="7" s="1"/>
  <c r="AP28" i="7" s="1"/>
  <c r="EM28" i="7"/>
  <c r="DI29" i="7"/>
  <c r="DW29" i="7"/>
  <c r="DY29" i="7" s="1"/>
  <c r="DZ29" i="7" s="1"/>
  <c r="EA29" i="7" s="1"/>
  <c r="EB29" i="7" s="1"/>
  <c r="BA30" i="7"/>
  <c r="BP30" i="7"/>
  <c r="W31" i="7"/>
  <c r="AL31" i="7"/>
  <c r="EM31" i="7"/>
  <c r="DI32" i="7"/>
  <c r="AL33" i="7"/>
  <c r="BP85" i="7"/>
  <c r="EP45" i="7" l="1"/>
  <c r="EQ45" i="7" s="1"/>
  <c r="EP48" i="7"/>
  <c r="EQ48" i="7" s="1"/>
  <c r="EP135" i="7"/>
  <c r="EQ135" i="7" s="1"/>
  <c r="EP141" i="7"/>
  <c r="EQ141" i="7" s="1"/>
  <c r="EP143" i="7"/>
  <c r="EQ143" i="7" s="1"/>
  <c r="EP162" i="7"/>
  <c r="EQ162" i="7" s="1"/>
  <c r="EP201" i="7"/>
  <c r="EQ201" i="7" s="1"/>
  <c r="EP233" i="7"/>
  <c r="EQ233" i="7" s="1"/>
  <c r="EP8" i="7"/>
  <c r="EQ8" i="7" s="1"/>
  <c r="EP101" i="7"/>
  <c r="EQ101" i="7" s="1"/>
  <c r="EP226" i="7"/>
  <c r="EQ226" i="7" s="1"/>
  <c r="EP222" i="7"/>
  <c r="EQ222" i="7" s="1"/>
  <c r="EP24" i="7"/>
  <c r="EQ24" i="7" s="1"/>
  <c r="EP220" i="7"/>
  <c r="EQ220" i="7" s="1"/>
  <c r="EA42" i="7"/>
  <c r="EB42" i="7" s="1"/>
  <c r="EA27" i="7"/>
  <c r="EB27" i="7" s="1"/>
  <c r="EA8" i="7"/>
  <c r="EB8" i="7" s="1"/>
  <c r="EA98" i="7"/>
  <c r="EB98" i="7" s="1"/>
  <c r="EA221" i="7"/>
  <c r="EB221" i="7" s="1"/>
  <c r="EA70" i="7"/>
  <c r="EB70" i="7" s="1"/>
  <c r="EC70" i="7" s="1"/>
  <c r="EA243" i="7"/>
  <c r="EB243" i="7" s="1"/>
  <c r="EA147" i="7"/>
  <c r="EB147" i="7" s="1"/>
  <c r="DL135" i="7"/>
  <c r="DM135" i="7" s="1"/>
  <c r="DL153" i="7"/>
  <c r="DM153" i="7" s="1"/>
  <c r="DL58" i="7"/>
  <c r="DM58" i="7" s="1"/>
  <c r="DL39" i="7"/>
  <c r="DM39" i="7" s="1"/>
  <c r="DL156" i="7"/>
  <c r="DM156" i="7" s="1"/>
  <c r="DL25" i="7"/>
  <c r="DM25" i="7" s="1"/>
  <c r="DL90" i="7"/>
  <c r="DM90" i="7" s="1"/>
  <c r="DL212" i="7"/>
  <c r="DM212" i="7" s="1"/>
  <c r="DL15" i="7"/>
  <c r="DM15" i="7" s="1"/>
  <c r="CW233" i="7"/>
  <c r="CX233" i="7" s="1"/>
  <c r="CW7" i="7"/>
  <c r="CX7" i="7" s="1"/>
  <c r="CY7" i="7" s="1"/>
  <c r="CW33" i="7"/>
  <c r="CX33" i="7" s="1"/>
  <c r="CW25" i="7"/>
  <c r="CX25" i="7" s="1"/>
  <c r="CH6" i="7"/>
  <c r="CI6" i="7" s="1"/>
  <c r="CH245" i="7"/>
  <c r="CI245" i="7" s="1"/>
  <c r="CH25" i="7"/>
  <c r="CI25" i="7" s="1"/>
  <c r="BS92" i="7"/>
  <c r="BT92" i="7" s="1"/>
  <c r="BS184" i="7"/>
  <c r="BT184" i="7" s="1"/>
  <c r="BS171" i="7"/>
  <c r="BT171" i="7" s="1"/>
  <c r="BD53" i="7"/>
  <c r="BE53" i="7" s="1"/>
  <c r="BD22" i="7"/>
  <c r="BE22" i="7" s="1"/>
  <c r="BD19" i="7"/>
  <c r="BE19" i="7" s="1"/>
  <c r="BD128" i="7"/>
  <c r="BE128" i="7" s="1"/>
  <c r="Z45" i="7"/>
  <c r="AA45" i="7" s="1"/>
  <c r="Z84" i="7"/>
  <c r="AA84" i="7" s="1"/>
  <c r="Z49" i="7"/>
  <c r="AA49" i="7" s="1"/>
  <c r="Z16" i="7"/>
  <c r="AA16" i="7" s="1"/>
  <c r="Z110" i="7"/>
  <c r="AA110" i="7" s="1"/>
  <c r="Z30" i="7"/>
  <c r="AA30" i="7" s="1"/>
  <c r="Z28" i="7"/>
  <c r="AA28" i="7" s="1"/>
  <c r="AO7" i="7"/>
  <c r="AP7" i="7" s="1"/>
  <c r="AQ7" i="7" s="1"/>
  <c r="EP43" i="7"/>
  <c r="EQ43" i="7" s="1"/>
  <c r="ER43" i="7" s="1"/>
  <c r="EP76" i="7"/>
  <c r="EQ76" i="7" s="1"/>
  <c r="EP95" i="7"/>
  <c r="EQ95" i="7" s="1"/>
  <c r="EP138" i="7"/>
  <c r="EQ138" i="7" s="1"/>
  <c r="EP124" i="7"/>
  <c r="EQ124" i="7" s="1"/>
  <c r="EP159" i="7"/>
  <c r="EQ159" i="7" s="1"/>
  <c r="EP103" i="7"/>
  <c r="EQ103" i="7" s="1"/>
  <c r="EP175" i="7"/>
  <c r="EQ175" i="7" s="1"/>
  <c r="ER175" i="7" s="1"/>
  <c r="EP184" i="7"/>
  <c r="EQ184" i="7" s="1"/>
  <c r="EP7" i="7"/>
  <c r="EQ7" i="7" s="1"/>
  <c r="EA21" i="7"/>
  <c r="EB21" i="7" s="1"/>
  <c r="EA17" i="7"/>
  <c r="EB17" i="7" s="1"/>
  <c r="EA13" i="7"/>
  <c r="EB13" i="7" s="1"/>
  <c r="EA28" i="7"/>
  <c r="EB28" i="7" s="1"/>
  <c r="EA249" i="7"/>
  <c r="EB249" i="7" s="1"/>
  <c r="EC249" i="7" s="1"/>
  <c r="EA9" i="7"/>
  <c r="EB9" i="7" s="1"/>
  <c r="DL28" i="7"/>
  <c r="DM28" i="7" s="1"/>
  <c r="DN28" i="7" s="1"/>
  <c r="DL7" i="7"/>
  <c r="DM7" i="7" s="1"/>
  <c r="DN7" i="7" s="1"/>
  <c r="DL102" i="7"/>
  <c r="DM102" i="7" s="1"/>
  <c r="DL93" i="7"/>
  <c r="DM93" i="7" s="1"/>
  <c r="DL133" i="7"/>
  <c r="DM133" i="7" s="1"/>
  <c r="DL142" i="7"/>
  <c r="DM142" i="7" s="1"/>
  <c r="DL167" i="7"/>
  <c r="DM167" i="7" s="1"/>
  <c r="DL202" i="7"/>
  <c r="DM202" i="7" s="1"/>
  <c r="DL224" i="7"/>
  <c r="DM224" i="7" s="1"/>
  <c r="DN224" i="7" s="1"/>
  <c r="DL17" i="7"/>
  <c r="DM17" i="7" s="1"/>
  <c r="CW159" i="7"/>
  <c r="CX159" i="7" s="1"/>
  <c r="CW145" i="7"/>
  <c r="CX145" i="7" s="1"/>
  <c r="CH55" i="7"/>
  <c r="CI55" i="7" s="1"/>
  <c r="CJ55" i="7" s="1"/>
  <c r="CH75" i="7"/>
  <c r="CI75" i="7" s="1"/>
  <c r="CJ75" i="7" s="1"/>
  <c r="CH133" i="7"/>
  <c r="CI133" i="7" s="1"/>
  <c r="CH226" i="7"/>
  <c r="CI226" i="7" s="1"/>
  <c r="CH13" i="7"/>
  <c r="CI13" i="7" s="1"/>
  <c r="CH47" i="7"/>
  <c r="CI47" i="7" s="1"/>
  <c r="CH136" i="7"/>
  <c r="CI136" i="7" s="1"/>
  <c r="CH140" i="7"/>
  <c r="CI140" i="7" s="1"/>
  <c r="CJ140" i="7" s="1"/>
  <c r="CH235" i="7"/>
  <c r="CI235" i="7" s="1"/>
  <c r="CJ235" i="7" s="1"/>
  <c r="CH8" i="7"/>
  <c r="CI8" i="7" s="1"/>
  <c r="CJ8" i="7" s="1"/>
  <c r="CH213" i="7"/>
  <c r="CI213" i="7" s="1"/>
  <c r="CH14" i="7"/>
  <c r="CI14" i="7" s="1"/>
  <c r="CH26" i="7"/>
  <c r="CI26" i="7" s="1"/>
  <c r="CH63" i="7"/>
  <c r="CI63" i="7" s="1"/>
  <c r="CH196" i="7"/>
  <c r="CI196" i="7" s="1"/>
  <c r="CH220" i="7"/>
  <c r="CI220" i="7" s="1"/>
  <c r="CJ220" i="7" s="1"/>
  <c r="CH228" i="7"/>
  <c r="CI228" i="7" s="1"/>
  <c r="CJ228" i="7" s="1"/>
  <c r="CH67" i="7"/>
  <c r="CI67" i="7" s="1"/>
  <c r="CJ67" i="7" s="1"/>
  <c r="CH87" i="7"/>
  <c r="CI87" i="7" s="1"/>
  <c r="BS120" i="7"/>
  <c r="BT120" i="7" s="1"/>
  <c r="BS155" i="7"/>
  <c r="BT155" i="7" s="1"/>
  <c r="BU155" i="7" s="1"/>
  <c r="BS201" i="7"/>
  <c r="BT201" i="7" s="1"/>
  <c r="BS232" i="7"/>
  <c r="BT232" i="7" s="1"/>
  <c r="BS158" i="7"/>
  <c r="BT158" i="7" s="1"/>
  <c r="BS247" i="7"/>
  <c r="BT247" i="7" s="1"/>
  <c r="BS191" i="7"/>
  <c r="BT191" i="7" s="1"/>
  <c r="BD11" i="7"/>
  <c r="BE11" i="7" s="1"/>
  <c r="BD84" i="7"/>
  <c r="BE84" i="7" s="1"/>
  <c r="BD64" i="7"/>
  <c r="BE64" i="7" s="1"/>
  <c r="BD88" i="7"/>
  <c r="BE88" i="7" s="1"/>
  <c r="BD113" i="7"/>
  <c r="BE113" i="7" s="1"/>
  <c r="BD72" i="7"/>
  <c r="BE72" i="7" s="1"/>
  <c r="BD209" i="7"/>
  <c r="BE209" i="7" s="1"/>
  <c r="BD30" i="7"/>
  <c r="BE30" i="7" s="1"/>
  <c r="BD130" i="7"/>
  <c r="BE130" i="7" s="1"/>
  <c r="BD163" i="7"/>
  <c r="BE163" i="7" s="1"/>
  <c r="AO20" i="7"/>
  <c r="AP20" i="7" s="1"/>
  <c r="AQ20" i="7" s="1"/>
  <c r="AO16" i="7"/>
  <c r="AP16" i="7" s="1"/>
  <c r="AO27" i="7"/>
  <c r="AP27" i="7" s="1"/>
  <c r="Z142" i="7"/>
  <c r="AA142" i="7" s="1"/>
  <c r="Z221" i="7"/>
  <c r="AA221" i="7" s="1"/>
  <c r="Z196" i="7"/>
  <c r="AA196" i="7" s="1"/>
  <c r="Z27" i="7"/>
  <c r="AA27" i="7" s="1"/>
  <c r="Z113" i="7"/>
  <c r="AA113" i="7" s="1"/>
  <c r="AB113" i="7" s="1"/>
  <c r="Z135" i="7"/>
  <c r="AA135" i="7" s="1"/>
  <c r="Z151" i="7"/>
  <c r="AA151" i="7" s="1"/>
  <c r="Z250" i="7"/>
  <c r="AA250" i="7" s="1"/>
  <c r="AB250" i="7" s="1"/>
  <c r="Z37" i="7"/>
  <c r="AA37" i="7" s="1"/>
  <c r="Z108" i="7"/>
  <c r="AA108" i="7" s="1"/>
  <c r="Z51" i="7"/>
  <c r="AA51" i="7" s="1"/>
  <c r="Z66" i="7"/>
  <c r="AA66" i="7" s="1"/>
  <c r="Z97" i="7"/>
  <c r="AA97" i="7" s="1"/>
  <c r="AB97" i="7" s="1"/>
  <c r="Z176" i="7"/>
  <c r="AA176" i="7" s="1"/>
  <c r="Z233" i="7"/>
  <c r="AA233" i="7" s="1"/>
  <c r="Z249" i="7"/>
  <c r="AA249" i="7" s="1"/>
  <c r="DL223" i="7"/>
  <c r="DM223" i="7" s="1"/>
  <c r="CH30" i="7"/>
  <c r="CI30" i="7" s="1"/>
  <c r="CJ30" i="7" s="1"/>
  <c r="CW165" i="7"/>
  <c r="CX165" i="7" s="1"/>
  <c r="AO114" i="7"/>
  <c r="AP114" i="7" s="1"/>
  <c r="AQ114" i="7" s="1"/>
  <c r="AO160" i="7"/>
  <c r="AP160" i="7" s="1"/>
  <c r="AQ160" i="7" s="1"/>
  <c r="AO222" i="7"/>
  <c r="AP222" i="7" s="1"/>
  <c r="AQ222" i="7" s="1"/>
  <c r="AO248" i="7"/>
  <c r="AP248" i="7" s="1"/>
  <c r="EP16" i="7"/>
  <c r="EQ16" i="7" s="1"/>
  <c r="ER16" i="7" s="1"/>
  <c r="Z85" i="7"/>
  <c r="AA85" i="7" s="1"/>
  <c r="Z168" i="7"/>
  <c r="AA168" i="7" s="1"/>
  <c r="Z204" i="7"/>
  <c r="AA204" i="7" s="1"/>
  <c r="EA50" i="7"/>
  <c r="EB50" i="7" s="1"/>
  <c r="EC50" i="7" s="1"/>
  <c r="DL6" i="7"/>
  <c r="DM6" i="7" s="1"/>
  <c r="DN6" i="7" s="1"/>
  <c r="DL124" i="7"/>
  <c r="DM124" i="7" s="1"/>
  <c r="DN124" i="7" s="1"/>
  <c r="BD160" i="7"/>
  <c r="BE160" i="7" s="1"/>
  <c r="AO185" i="7"/>
  <c r="AP185" i="7" s="1"/>
  <c r="AQ185" i="7" s="1"/>
  <c r="AO232" i="7"/>
  <c r="AP232" i="7" s="1"/>
  <c r="AQ232" i="7" s="1"/>
  <c r="EP235" i="7"/>
  <c r="EQ235" i="7" s="1"/>
  <c r="CH178" i="7"/>
  <c r="CI178" i="7" s="1"/>
  <c r="CJ178" i="7" s="1"/>
  <c r="CH194" i="7"/>
  <c r="CI194" i="7" s="1"/>
  <c r="EA106" i="7"/>
  <c r="EB106" i="7" s="1"/>
  <c r="EA216" i="7"/>
  <c r="EB216" i="7" s="1"/>
  <c r="DL70" i="7"/>
  <c r="DM70" i="7" s="1"/>
  <c r="DN70" i="7" s="1"/>
  <c r="DL199" i="7"/>
  <c r="DM199" i="7" s="1"/>
  <c r="DN199" i="7" s="1"/>
  <c r="DL249" i="7"/>
  <c r="DM249" i="7" s="1"/>
  <c r="BD124" i="7"/>
  <c r="BE124" i="7" s="1"/>
  <c r="BD237" i="7"/>
  <c r="BE237" i="7" s="1"/>
  <c r="BD250" i="7"/>
  <c r="BE250" i="7" s="1"/>
  <c r="CW213" i="7"/>
  <c r="CX213" i="7" s="1"/>
  <c r="AO83" i="7"/>
  <c r="AP83" i="7" s="1"/>
  <c r="AQ83" i="7" s="1"/>
  <c r="AO165" i="7"/>
  <c r="AP165" i="7" s="1"/>
  <c r="AO150" i="7"/>
  <c r="AP150" i="7" s="1"/>
  <c r="AQ150" i="7" s="1"/>
  <c r="AO168" i="7"/>
  <c r="AP168" i="7" s="1"/>
  <c r="AQ168" i="7" s="1"/>
  <c r="AO170" i="7"/>
  <c r="AP170" i="7" s="1"/>
  <c r="AO219" i="7"/>
  <c r="AP219" i="7" s="1"/>
  <c r="AO234" i="7"/>
  <c r="AP234" i="7" s="1"/>
  <c r="AQ234" i="7" s="1"/>
  <c r="EP123" i="7"/>
  <c r="EQ123" i="7" s="1"/>
  <c r="ER123" i="7" s="1"/>
  <c r="CH253" i="7"/>
  <c r="CI253" i="7" s="1"/>
  <c r="Z103" i="7"/>
  <c r="AA103" i="7" s="1"/>
  <c r="Z115" i="7"/>
  <c r="AA115" i="7" s="1"/>
  <c r="AB115" i="7" s="1"/>
  <c r="EA78" i="7"/>
  <c r="EB78" i="7" s="1"/>
  <c r="EA6" i="7"/>
  <c r="EB6" i="7" s="1"/>
  <c r="DL197" i="7"/>
  <c r="DM197" i="7" s="1"/>
  <c r="BD37" i="7"/>
  <c r="BE37" i="7" s="1"/>
  <c r="BD51" i="7"/>
  <c r="BE51" i="7" s="1"/>
  <c r="BD67" i="7"/>
  <c r="BE67" i="7" s="1"/>
  <c r="BD105" i="7"/>
  <c r="BE105" i="7" s="1"/>
  <c r="BD94" i="7"/>
  <c r="BE94" i="7" s="1"/>
  <c r="BD144" i="7"/>
  <c r="BE144" i="7" s="1"/>
  <c r="BD175" i="7"/>
  <c r="BE175" i="7" s="1"/>
  <c r="BD168" i="7"/>
  <c r="BE168" i="7" s="1"/>
  <c r="BD183" i="7"/>
  <c r="BE183" i="7" s="1"/>
  <c r="BD212" i="7"/>
  <c r="BE212" i="7" s="1"/>
  <c r="BD229" i="7"/>
  <c r="BE229" i="7" s="1"/>
  <c r="BD234" i="7"/>
  <c r="BE234" i="7" s="1"/>
  <c r="BD245" i="7"/>
  <c r="BE245" i="7" s="1"/>
  <c r="BF245" i="7" s="1"/>
  <c r="CW20" i="7"/>
  <c r="CX20" i="7" s="1"/>
  <c r="CW16" i="7"/>
  <c r="CX16" i="7" s="1"/>
  <c r="CY16" i="7" s="1"/>
  <c r="CW120" i="7"/>
  <c r="CX120" i="7" s="1"/>
  <c r="BD8" i="7"/>
  <c r="BE8" i="7" s="1"/>
  <c r="EP215" i="7"/>
  <c r="EQ215" i="7" s="1"/>
  <c r="EP196" i="7"/>
  <c r="EQ196" i="7" s="1"/>
  <c r="ER196" i="7" s="1"/>
  <c r="EP248" i="7"/>
  <c r="EQ248" i="7" s="1"/>
  <c r="CH53" i="7"/>
  <c r="CI53" i="7" s="1"/>
  <c r="CH80" i="7"/>
  <c r="CI80" i="7" s="1"/>
  <c r="CJ80" i="7" s="1"/>
  <c r="CH101" i="7"/>
  <c r="CI101" i="7" s="1"/>
  <c r="CJ101" i="7" s="1"/>
  <c r="CH90" i="7"/>
  <c r="CI90" i="7" s="1"/>
  <c r="CJ90" i="7" s="1"/>
  <c r="CH109" i="7"/>
  <c r="CI109" i="7" s="1"/>
  <c r="CH162" i="7"/>
  <c r="CI162" i="7" s="1"/>
  <c r="CH159" i="7"/>
  <c r="CI159" i="7" s="1"/>
  <c r="CH172" i="7"/>
  <c r="CI172" i="7" s="1"/>
  <c r="CH169" i="7"/>
  <c r="CI169" i="7" s="1"/>
  <c r="CJ169" i="7" s="1"/>
  <c r="CH184" i="7"/>
  <c r="CI184" i="7" s="1"/>
  <c r="CH207" i="7"/>
  <c r="CI207" i="7" s="1"/>
  <c r="CJ207" i="7" s="1"/>
  <c r="CH240" i="7"/>
  <c r="CI240" i="7" s="1"/>
  <c r="CJ240" i="7" s="1"/>
  <c r="Z65" i="7"/>
  <c r="AA65" i="7" s="1"/>
  <c r="Z105" i="7"/>
  <c r="AA105" i="7" s="1"/>
  <c r="AB105" i="7" s="1"/>
  <c r="Z141" i="7"/>
  <c r="AA141" i="7" s="1"/>
  <c r="Z252" i="7"/>
  <c r="AA252" i="7" s="1"/>
  <c r="EP30" i="7"/>
  <c r="EQ30" i="7" s="1"/>
  <c r="ER30" i="7" s="1"/>
  <c r="BS194" i="7"/>
  <c r="BT194" i="7" s="1"/>
  <c r="DL98" i="7"/>
  <c r="DM98" i="7" s="1"/>
  <c r="DL211" i="7"/>
  <c r="DM211" i="7" s="1"/>
  <c r="AO12" i="7"/>
  <c r="AP12" i="7" s="1"/>
  <c r="AQ12" i="7" s="1"/>
  <c r="CW103" i="7"/>
  <c r="CX103" i="7" s="1"/>
  <c r="CW124" i="7"/>
  <c r="CX124" i="7" s="1"/>
  <c r="CW192" i="7"/>
  <c r="CX192" i="7" s="1"/>
  <c r="CY192" i="7" s="1"/>
  <c r="CW229" i="7"/>
  <c r="CX229" i="7" s="1"/>
  <c r="CY229" i="7" s="1"/>
  <c r="CW250" i="7"/>
  <c r="CX250" i="7" s="1"/>
  <c r="AO81" i="7"/>
  <c r="AP81" i="7" s="1"/>
  <c r="AO134" i="7"/>
  <c r="AP134" i="7" s="1"/>
  <c r="AO178" i="7"/>
  <c r="AP178" i="7" s="1"/>
  <c r="AQ178" i="7" s="1"/>
  <c r="AO203" i="7"/>
  <c r="AP203" i="7" s="1"/>
  <c r="AQ203" i="7" s="1"/>
  <c r="AO251" i="7"/>
  <c r="AP251" i="7" s="1"/>
  <c r="AQ251" i="7" s="1"/>
  <c r="BS25" i="7"/>
  <c r="BT25" i="7" s="1"/>
  <c r="CH57" i="7"/>
  <c r="CI57" i="7" s="1"/>
  <c r="CJ57" i="7" s="1"/>
  <c r="CH99" i="7"/>
  <c r="CI99" i="7" s="1"/>
  <c r="CJ99" i="7" s="1"/>
  <c r="CH82" i="7"/>
  <c r="CI82" i="7" s="1"/>
  <c r="CJ82" i="7" s="1"/>
  <c r="CH116" i="7"/>
  <c r="CI116" i="7" s="1"/>
  <c r="CJ116" i="7" s="1"/>
  <c r="CH156" i="7"/>
  <c r="CI156" i="7" s="1"/>
  <c r="CH179" i="7"/>
  <c r="CI179" i="7" s="1"/>
  <c r="CH205" i="7"/>
  <c r="CI205" i="7" s="1"/>
  <c r="Z69" i="7"/>
  <c r="AA69" i="7" s="1"/>
  <c r="Z145" i="7"/>
  <c r="AA145" i="7" s="1"/>
  <c r="AB145" i="7" s="1"/>
  <c r="Z194" i="7"/>
  <c r="AA194" i="7" s="1"/>
  <c r="Z199" i="7"/>
  <c r="AA199" i="7" s="1"/>
  <c r="EA131" i="7"/>
  <c r="EB131" i="7" s="1"/>
  <c r="EA196" i="7"/>
  <c r="EB196" i="7" s="1"/>
  <c r="EC196" i="7" s="1"/>
  <c r="BS218" i="7"/>
  <c r="BT218" i="7" s="1"/>
  <c r="BS250" i="7"/>
  <c r="BT250" i="7" s="1"/>
  <c r="BU250" i="7" s="1"/>
  <c r="DL48" i="7"/>
  <c r="DM48" i="7" s="1"/>
  <c r="BD23" i="7"/>
  <c r="BE23" i="7" s="1"/>
  <c r="BF23" i="7" s="1"/>
  <c r="AO212" i="7"/>
  <c r="AP212" i="7" s="1"/>
  <c r="AQ212" i="7" s="1"/>
  <c r="AO217" i="7"/>
  <c r="AP217" i="7" s="1"/>
  <c r="EP27" i="7"/>
  <c r="EQ27" i="7" s="1"/>
  <c r="EP39" i="7"/>
  <c r="EQ39" i="7" s="1"/>
  <c r="ER39" i="7" s="1"/>
  <c r="EP89" i="7"/>
  <c r="EQ89" i="7" s="1"/>
  <c r="ER89" i="7" s="1"/>
  <c r="EP72" i="7"/>
  <c r="EQ72" i="7" s="1"/>
  <c r="ER72" i="7" s="1"/>
  <c r="EP106" i="7"/>
  <c r="EQ106" i="7" s="1"/>
  <c r="EP91" i="7"/>
  <c r="EQ91" i="7" s="1"/>
  <c r="ER91" i="7" s="1"/>
  <c r="EP120" i="7"/>
  <c r="EQ120" i="7" s="1"/>
  <c r="EP166" i="7"/>
  <c r="EQ166" i="7" s="1"/>
  <c r="EP210" i="7"/>
  <c r="EQ210" i="7" s="1"/>
  <c r="EP231" i="7"/>
  <c r="EQ231" i="7" s="1"/>
  <c r="ER231" i="7" s="1"/>
  <c r="EP243" i="7"/>
  <c r="EQ243" i="7" s="1"/>
  <c r="ER243" i="7" s="1"/>
  <c r="DL9" i="7"/>
  <c r="DM9" i="7" s="1"/>
  <c r="DN9" i="7" s="1"/>
  <c r="AO33" i="7"/>
  <c r="AP33" i="7" s="1"/>
  <c r="Z14" i="7"/>
  <c r="AA14" i="7" s="1"/>
  <c r="AB14" i="7" s="1"/>
  <c r="CH33" i="7"/>
  <c r="CI33" i="7" s="1"/>
  <c r="CJ33" i="7" s="1"/>
  <c r="DL78" i="7"/>
  <c r="DM78" i="7" s="1"/>
  <c r="DL86" i="7"/>
  <c r="DM86" i="7" s="1"/>
  <c r="DL152" i="7"/>
  <c r="DM152" i="7" s="1"/>
  <c r="DN152" i="7" s="1"/>
  <c r="DL207" i="7"/>
  <c r="DM207" i="7" s="1"/>
  <c r="DN207" i="7" s="1"/>
  <c r="BD150" i="7"/>
  <c r="BE150" i="7" s="1"/>
  <c r="BS30" i="7"/>
  <c r="BT30" i="7" s="1"/>
  <c r="BU30" i="7" s="1"/>
  <c r="EP49" i="7"/>
  <c r="EQ49" i="7" s="1"/>
  <c r="ER49" i="7" s="1"/>
  <c r="CW29" i="7"/>
  <c r="CX29" i="7" s="1"/>
  <c r="CY29" i="7" s="1"/>
  <c r="CW197" i="7"/>
  <c r="CX197" i="7" s="1"/>
  <c r="CY197" i="7" s="1"/>
  <c r="EP137" i="7"/>
  <c r="EQ137" i="7" s="1"/>
  <c r="EP131" i="7"/>
  <c r="EQ131" i="7" s="1"/>
  <c r="ER131" i="7" s="1"/>
  <c r="EP221" i="7"/>
  <c r="EQ221" i="7" s="1"/>
  <c r="ER221" i="7" s="1"/>
  <c r="CH227" i="7"/>
  <c r="CI227" i="7" s="1"/>
  <c r="CH238" i="7"/>
  <c r="CI238" i="7" s="1"/>
  <c r="Z205" i="7"/>
  <c r="AA205" i="7" s="1"/>
  <c r="AB205" i="7" s="1"/>
  <c r="EA208" i="7"/>
  <c r="EB208" i="7" s="1"/>
  <c r="EC208" i="7" s="1"/>
  <c r="DL104" i="7"/>
  <c r="DM104" i="7" s="1"/>
  <c r="DL159" i="7"/>
  <c r="DM159" i="7" s="1"/>
  <c r="DL239" i="7"/>
  <c r="DM239" i="7" s="1"/>
  <c r="DN239" i="7" s="1"/>
  <c r="BD81" i="7"/>
  <c r="BE81" i="7" s="1"/>
  <c r="BD135" i="7"/>
  <c r="BE135" i="7" s="1"/>
  <c r="CW170" i="7"/>
  <c r="CX170" i="7" s="1"/>
  <c r="CY170" i="7" s="1"/>
  <c r="EP204" i="7"/>
  <c r="EQ204" i="7" s="1"/>
  <c r="ER204" i="7" s="1"/>
  <c r="EP197" i="7"/>
  <c r="EQ197" i="7" s="1"/>
  <c r="ER197" i="7" s="1"/>
  <c r="EP218" i="7"/>
  <c r="EQ218" i="7" s="1"/>
  <c r="CH78" i="7"/>
  <c r="CI78" i="7" s="1"/>
  <c r="CH112" i="7"/>
  <c r="CI112" i="7" s="1"/>
  <c r="CH145" i="7"/>
  <c r="CI145" i="7" s="1"/>
  <c r="CJ145" i="7" s="1"/>
  <c r="CH152" i="7"/>
  <c r="CI152" i="7" s="1"/>
  <c r="CH217" i="7"/>
  <c r="CI217" i="7" s="1"/>
  <c r="CH249" i="7"/>
  <c r="CI249" i="7" s="1"/>
  <c r="CJ249" i="7" s="1"/>
  <c r="BS27" i="7"/>
  <c r="BT27" i="7" s="1"/>
  <c r="BU27" i="7" s="1"/>
  <c r="DL106" i="7"/>
  <c r="DM106" i="7" s="1"/>
  <c r="DL83" i="7"/>
  <c r="DM83" i="7" s="1"/>
  <c r="DL163" i="7"/>
  <c r="DM163" i="7" s="1"/>
  <c r="DN163" i="7" s="1"/>
  <c r="DL228" i="7"/>
  <c r="DM228" i="7" s="1"/>
  <c r="DN228" i="7" s="1"/>
  <c r="BD60" i="7"/>
  <c r="BE60" i="7" s="1"/>
  <c r="BD41" i="7"/>
  <c r="BE41" i="7" s="1"/>
  <c r="BD98" i="7"/>
  <c r="BE98" i="7" s="1"/>
  <c r="BF98" i="7" s="1"/>
  <c r="BD132" i="7"/>
  <c r="BE132" i="7" s="1"/>
  <c r="BF132" i="7" s="1"/>
  <c r="BD148" i="7"/>
  <c r="BE148" i="7" s="1"/>
  <c r="BD179" i="7"/>
  <c r="BE179" i="7" s="1"/>
  <c r="EP28" i="7"/>
  <c r="EQ28" i="7" s="1"/>
  <c r="BD9" i="7"/>
  <c r="BE9" i="7" s="1"/>
  <c r="BF9" i="7" s="1"/>
  <c r="EP41" i="7"/>
  <c r="EQ41" i="7" s="1"/>
  <c r="ER41" i="7" s="1"/>
  <c r="CW222" i="7"/>
  <c r="CX222" i="7" s="1"/>
  <c r="CY222" i="7" s="1"/>
  <c r="AO155" i="7"/>
  <c r="AP155" i="7" s="1"/>
  <c r="AQ155" i="7" s="1"/>
  <c r="AO181" i="7"/>
  <c r="AP181" i="7" s="1"/>
  <c r="AQ181" i="7" s="1"/>
  <c r="DL10" i="7"/>
  <c r="DM10" i="7" s="1"/>
  <c r="EP52" i="7"/>
  <c r="EQ52" i="7" s="1"/>
  <c r="EP155" i="7"/>
  <c r="EQ155" i="7" s="1"/>
  <c r="EP147" i="7"/>
  <c r="EQ147" i="7" s="1"/>
  <c r="ER147" i="7" s="1"/>
  <c r="EP186" i="7"/>
  <c r="EQ186" i="7" s="1"/>
  <c r="ER186" i="7" s="1"/>
  <c r="EP206" i="7"/>
  <c r="EQ206" i="7" s="1"/>
  <c r="EP253" i="7"/>
  <c r="EQ253" i="7" s="1"/>
  <c r="ER253" i="7" s="1"/>
  <c r="CH105" i="7"/>
  <c r="CI105" i="7" s="1"/>
  <c r="CJ105" i="7" s="1"/>
  <c r="CH94" i="7"/>
  <c r="CI94" i="7" s="1"/>
  <c r="CJ94" i="7" s="1"/>
  <c r="CH153" i="7"/>
  <c r="CI153" i="7" s="1"/>
  <c r="CJ153" i="7" s="1"/>
  <c r="CH150" i="7"/>
  <c r="CI150" i="7" s="1"/>
  <c r="CH165" i="7"/>
  <c r="CI165" i="7" s="1"/>
  <c r="CH176" i="7"/>
  <c r="CI176" i="7" s="1"/>
  <c r="CH188" i="7"/>
  <c r="CI188" i="7" s="1"/>
  <c r="CH211" i="7"/>
  <c r="CI211" i="7" s="1"/>
  <c r="CJ211" i="7" s="1"/>
  <c r="CH251" i="7"/>
  <c r="CI251" i="7" s="1"/>
  <c r="CJ251" i="7" s="1"/>
  <c r="Z61" i="7"/>
  <c r="AA61" i="7" s="1"/>
  <c r="Z101" i="7"/>
  <c r="AA101" i="7" s="1"/>
  <c r="Z164" i="7"/>
  <c r="AA164" i="7" s="1"/>
  <c r="EA54" i="7"/>
  <c r="EB54" i="7" s="1"/>
  <c r="EC54" i="7" s="1"/>
  <c r="DL68" i="7"/>
  <c r="DM68" i="7" s="1"/>
  <c r="DN68" i="7" s="1"/>
  <c r="DL120" i="7"/>
  <c r="DM120" i="7" s="1"/>
  <c r="DL114" i="7"/>
  <c r="DM114" i="7" s="1"/>
  <c r="DN114" i="7" s="1"/>
  <c r="DL175" i="7"/>
  <c r="DM175" i="7" s="1"/>
  <c r="DN175" i="7" s="1"/>
  <c r="BD108" i="7"/>
  <c r="BE108" i="7" s="1"/>
  <c r="EA24" i="7"/>
  <c r="EB24" i="7" s="1"/>
  <c r="CW11" i="7"/>
  <c r="CX11" i="7" s="1"/>
  <c r="CW67" i="7"/>
  <c r="CX67" i="7" s="1"/>
  <c r="CY67" i="7" s="1"/>
  <c r="CW244" i="7"/>
  <c r="CX244" i="7" s="1"/>
  <c r="EP97" i="7"/>
  <c r="EQ97" i="7" s="1"/>
  <c r="CH143" i="7"/>
  <c r="CI143" i="7" s="1"/>
  <c r="CJ143" i="7" s="1"/>
  <c r="CH239" i="7"/>
  <c r="CI239" i="7" s="1"/>
  <c r="CJ239" i="7" s="1"/>
  <c r="Z119" i="7"/>
  <c r="AA119" i="7" s="1"/>
  <c r="Z225" i="7"/>
  <c r="AA225" i="7" s="1"/>
  <c r="BD7" i="7"/>
  <c r="BE7" i="7" s="1"/>
  <c r="BF7" i="7" s="1"/>
  <c r="CW26" i="7"/>
  <c r="CX26" i="7" s="1"/>
  <c r="Z53" i="7"/>
  <c r="AA53" i="7" s="1"/>
  <c r="EP9" i="7"/>
  <c r="EQ9" i="7" s="1"/>
  <c r="ER9" i="7" s="1"/>
  <c r="CH147" i="7"/>
  <c r="CI147" i="7" s="1"/>
  <c r="CJ147" i="7" s="1"/>
  <c r="Z211" i="7"/>
  <c r="AA211" i="7" s="1"/>
  <c r="CW22" i="7"/>
  <c r="CX22" i="7" s="1"/>
  <c r="CY22" i="7" s="1"/>
  <c r="DL66" i="7"/>
  <c r="DM66" i="7" s="1"/>
  <c r="DN66" i="7" s="1"/>
  <c r="DL47" i="7"/>
  <c r="DM47" i="7" s="1"/>
  <c r="DN47" i="7" s="1"/>
  <c r="DL210" i="7"/>
  <c r="DM210" i="7" s="1"/>
  <c r="DL236" i="7"/>
  <c r="DM236" i="7" s="1"/>
  <c r="DL246" i="7"/>
  <c r="DM246" i="7" s="1"/>
  <c r="DN246" i="7" s="1"/>
  <c r="BD86" i="7"/>
  <c r="BE86" i="7" s="1"/>
  <c r="BF86" i="7" s="1"/>
  <c r="BD126" i="7"/>
  <c r="BE126" i="7" s="1"/>
  <c r="BD159" i="7"/>
  <c r="BE159" i="7" s="1"/>
  <c r="EA10" i="7"/>
  <c r="EB10" i="7" s="1"/>
  <c r="CW75" i="7"/>
  <c r="CX75" i="7" s="1"/>
  <c r="CW128" i="7"/>
  <c r="CX128" i="7" s="1"/>
  <c r="AO77" i="7"/>
  <c r="AP77" i="7" s="1"/>
  <c r="AQ77" i="7" s="1"/>
  <c r="AO130" i="7"/>
  <c r="AP130" i="7" s="1"/>
  <c r="AQ130" i="7" s="1"/>
  <c r="AO199" i="7"/>
  <c r="AP199" i="7" s="1"/>
  <c r="AQ199" i="7" s="1"/>
  <c r="CH29" i="7"/>
  <c r="CI29" i="7" s="1"/>
  <c r="CJ29" i="7" s="1"/>
  <c r="EP195" i="7"/>
  <c r="EQ195" i="7" s="1"/>
  <c r="EP214" i="7"/>
  <c r="EQ214" i="7" s="1"/>
  <c r="EP246" i="7"/>
  <c r="EQ246" i="7" s="1"/>
  <c r="ER246" i="7" s="1"/>
  <c r="Z73" i="7"/>
  <c r="AA73" i="7" s="1"/>
  <c r="AB73" i="7" s="1"/>
  <c r="Z152" i="7"/>
  <c r="AA152" i="7" s="1"/>
  <c r="AB152" i="7" s="1"/>
  <c r="Z161" i="7"/>
  <c r="AA161" i="7" s="1"/>
  <c r="AB161" i="7" s="1"/>
  <c r="Z167" i="7"/>
  <c r="AA167" i="7" s="1"/>
  <c r="AB167" i="7" s="1"/>
  <c r="EA102" i="7"/>
  <c r="EB102" i="7" s="1"/>
  <c r="EA246" i="7"/>
  <c r="EB246" i="7" s="1"/>
  <c r="BS45" i="7"/>
  <c r="BT45" i="7" s="1"/>
  <c r="BU45" i="7" s="1"/>
  <c r="BS62" i="7"/>
  <c r="BT62" i="7" s="1"/>
  <c r="BU62" i="7" s="1"/>
  <c r="BS103" i="7"/>
  <c r="BT103" i="7" s="1"/>
  <c r="BS123" i="7"/>
  <c r="BT123" i="7" s="1"/>
  <c r="BU123" i="7" s="1"/>
  <c r="BS172" i="7"/>
  <c r="BT172" i="7" s="1"/>
  <c r="BU172" i="7" s="1"/>
  <c r="BS242" i="7"/>
  <c r="BT242" i="7" s="1"/>
  <c r="BU242" i="7" s="1"/>
  <c r="DL92" i="7"/>
  <c r="DM92" i="7" s="1"/>
  <c r="DL132" i="7"/>
  <c r="DM132" i="7" s="1"/>
  <c r="DL193" i="7"/>
  <c r="DM193" i="7" s="1"/>
  <c r="DL190" i="7"/>
  <c r="DM190" i="7" s="1"/>
  <c r="DN190" i="7" s="1"/>
  <c r="DL250" i="7"/>
  <c r="DM250" i="7" s="1"/>
  <c r="DN250" i="7" s="1"/>
  <c r="BD206" i="7"/>
  <c r="BE206" i="7" s="1"/>
  <c r="BF206" i="7" s="1"/>
  <c r="BD199" i="7"/>
  <c r="BE199" i="7" s="1"/>
  <c r="BF199" i="7" s="1"/>
  <c r="CH51" i="7"/>
  <c r="CI51" i="7" s="1"/>
  <c r="CJ51" i="7" s="1"/>
  <c r="AO23" i="7"/>
  <c r="AP23" i="7" s="1"/>
  <c r="AQ23" i="7" s="1"/>
  <c r="CW57" i="7"/>
  <c r="CX57" i="7" s="1"/>
  <c r="CY57" i="7" s="1"/>
  <c r="CW34" i="7"/>
  <c r="CX34" i="7" s="1"/>
  <c r="CW102" i="7"/>
  <c r="CX102" i="7" s="1"/>
  <c r="CW199" i="7"/>
  <c r="CX199" i="7" s="1"/>
  <c r="CY199" i="7" s="1"/>
  <c r="CW216" i="7"/>
  <c r="CX216" i="7" s="1"/>
  <c r="CY216" i="7" s="1"/>
  <c r="CW220" i="7"/>
  <c r="CX220" i="7" s="1"/>
  <c r="CY220" i="7" s="1"/>
  <c r="CW239" i="7"/>
  <c r="CX239" i="7" s="1"/>
  <c r="CW247" i="7"/>
  <c r="CX247" i="7" s="1"/>
  <c r="CW249" i="7"/>
  <c r="CX249" i="7" s="1"/>
  <c r="CY249" i="7" s="1"/>
  <c r="AO229" i="7"/>
  <c r="AP229" i="7" s="1"/>
  <c r="AO244" i="7"/>
  <c r="AP244" i="7" s="1"/>
  <c r="AQ244" i="7" s="1"/>
  <c r="EP113" i="7"/>
  <c r="EQ113" i="7" s="1"/>
  <c r="ER113" i="7" s="1"/>
  <c r="EP190" i="7"/>
  <c r="EQ190" i="7" s="1"/>
  <c r="ER190" i="7" s="1"/>
  <c r="CH71" i="7"/>
  <c r="CI71" i="7" s="1"/>
  <c r="CH167" i="7"/>
  <c r="CI167" i="7" s="1"/>
  <c r="CJ167" i="7" s="1"/>
  <c r="CH222" i="7"/>
  <c r="CI222" i="7" s="1"/>
  <c r="CJ222" i="7" s="1"/>
  <c r="Z55" i="7"/>
  <c r="AA55" i="7" s="1"/>
  <c r="Z70" i="7"/>
  <c r="AA70" i="7" s="1"/>
  <c r="Z86" i="7"/>
  <c r="AA86" i="7" s="1"/>
  <c r="AB86" i="7" s="1"/>
  <c r="Z92" i="7"/>
  <c r="AA92" i="7" s="1"/>
  <c r="AB92" i="7" s="1"/>
  <c r="Z156" i="7"/>
  <c r="AA156" i="7" s="1"/>
  <c r="Z121" i="7"/>
  <c r="AA121" i="7" s="1"/>
  <c r="Z130" i="7"/>
  <c r="AA130" i="7" s="1"/>
  <c r="AB130" i="7" s="1"/>
  <c r="Z177" i="7"/>
  <c r="AA177" i="7" s="1"/>
  <c r="AB177" i="7" s="1"/>
  <c r="Z171" i="7"/>
  <c r="AA171" i="7" s="1"/>
  <c r="Z188" i="7"/>
  <c r="AA188" i="7" s="1"/>
  <c r="Z191" i="7"/>
  <c r="AA191" i="7" s="1"/>
  <c r="Z208" i="7"/>
  <c r="AA208" i="7" s="1"/>
  <c r="AB208" i="7" s="1"/>
  <c r="Z217" i="7"/>
  <c r="AA217" i="7" s="1"/>
  <c r="Z226" i="7"/>
  <c r="AA226" i="7" s="1"/>
  <c r="Z242" i="7"/>
  <c r="AA242" i="7" s="1"/>
  <c r="AB242" i="7" s="1"/>
  <c r="Z154" i="7"/>
  <c r="AA154" i="7" s="1"/>
  <c r="AB154" i="7" s="1"/>
  <c r="Z223" i="7"/>
  <c r="AA223" i="7" s="1"/>
  <c r="DL173" i="7"/>
  <c r="DM173" i="7" s="1"/>
  <c r="BD217" i="7"/>
  <c r="BE217" i="7" s="1"/>
  <c r="BF217" i="7" s="1"/>
  <c r="CW40" i="7"/>
  <c r="CX40" i="7" s="1"/>
  <c r="CY40" i="7" s="1"/>
  <c r="CW49" i="7"/>
  <c r="CX49" i="7" s="1"/>
  <c r="CW88" i="7"/>
  <c r="CX88" i="7" s="1"/>
  <c r="CY88" i="7" s="1"/>
  <c r="CW94" i="7"/>
  <c r="CX94" i="7" s="1"/>
  <c r="CY94" i="7" s="1"/>
  <c r="CW121" i="7"/>
  <c r="CX121" i="7" s="1"/>
  <c r="CY121" i="7" s="1"/>
  <c r="CW114" i="7"/>
  <c r="CX114" i="7" s="1"/>
  <c r="CY114" i="7" s="1"/>
  <c r="CW148" i="7"/>
  <c r="CX148" i="7" s="1"/>
  <c r="CW137" i="7"/>
  <c r="CX137" i="7" s="1"/>
  <c r="CY137" i="7" s="1"/>
  <c r="CW179" i="7"/>
  <c r="CX179" i="7" s="1"/>
  <c r="CW186" i="7"/>
  <c r="CX186" i="7" s="1"/>
  <c r="CW214" i="7"/>
  <c r="CX214" i="7" s="1"/>
  <c r="CY214" i="7" s="1"/>
  <c r="CW226" i="7"/>
  <c r="CX226" i="7" s="1"/>
  <c r="CY226" i="7" s="1"/>
  <c r="CW224" i="7"/>
  <c r="CX224" i="7" s="1"/>
  <c r="CY224" i="7" s="1"/>
  <c r="AO46" i="7"/>
  <c r="AP46" i="7" s="1"/>
  <c r="AO51" i="7"/>
  <c r="AP51" i="7" s="1"/>
  <c r="AO36" i="7"/>
  <c r="AP36" i="7" s="1"/>
  <c r="AQ36" i="7" s="1"/>
  <c r="AO64" i="7"/>
  <c r="AP64" i="7" s="1"/>
  <c r="AQ64" i="7" s="1"/>
  <c r="AO98" i="7"/>
  <c r="AP98" i="7" s="1"/>
  <c r="AQ98" i="7" s="1"/>
  <c r="AO88" i="7"/>
  <c r="AP88" i="7" s="1"/>
  <c r="AO117" i="7"/>
  <c r="AP117" i="7" s="1"/>
  <c r="AO144" i="7"/>
  <c r="AP144" i="7" s="1"/>
  <c r="AQ144" i="7" s="1"/>
  <c r="AO173" i="7"/>
  <c r="AP173" i="7" s="1"/>
  <c r="AO200" i="7"/>
  <c r="AP200" i="7" s="1"/>
  <c r="AO205" i="7"/>
  <c r="AP205" i="7" s="1"/>
  <c r="AQ205" i="7" s="1"/>
  <c r="AO236" i="7"/>
  <c r="AP236" i="7" s="1"/>
  <c r="AQ236" i="7" s="1"/>
  <c r="AO246" i="7"/>
  <c r="AP246" i="7" s="1"/>
  <c r="AQ246" i="7" s="1"/>
  <c r="AO252" i="7"/>
  <c r="AP252" i="7" s="1"/>
  <c r="EP51" i="7"/>
  <c r="EQ51" i="7" s="1"/>
  <c r="ER51" i="7" s="1"/>
  <c r="EP62" i="7"/>
  <c r="EQ62" i="7" s="1"/>
  <c r="ER62" i="7" s="1"/>
  <c r="EP67" i="7"/>
  <c r="EQ67" i="7" s="1"/>
  <c r="EP86" i="7"/>
  <c r="EQ86" i="7" s="1"/>
  <c r="EP84" i="7"/>
  <c r="EQ84" i="7" s="1"/>
  <c r="ER84" i="7" s="1"/>
  <c r="EP132" i="7"/>
  <c r="EQ132" i="7" s="1"/>
  <c r="ER132" i="7" s="1"/>
  <c r="EP118" i="7"/>
  <c r="EQ118" i="7" s="1"/>
  <c r="ER118" i="7" s="1"/>
  <c r="EP185" i="7"/>
  <c r="EQ185" i="7" s="1"/>
  <c r="EP191" i="7"/>
  <c r="EQ191" i="7" s="1"/>
  <c r="ER191" i="7" s="1"/>
  <c r="EP208" i="7"/>
  <c r="EQ208" i="7" s="1"/>
  <c r="EP205" i="7"/>
  <c r="EQ205" i="7" s="1"/>
  <c r="EP240" i="7"/>
  <c r="EQ240" i="7" s="1"/>
  <c r="EP238" i="7"/>
  <c r="EQ238" i="7" s="1"/>
  <c r="ER238" i="7" s="1"/>
  <c r="CH48" i="7"/>
  <c r="CI48" i="7" s="1"/>
  <c r="CJ48" i="7" s="1"/>
  <c r="CH38" i="7"/>
  <c r="CI38" i="7" s="1"/>
  <c r="CH60" i="7"/>
  <c r="CI60" i="7" s="1"/>
  <c r="CH65" i="7"/>
  <c r="CI65" i="7" s="1"/>
  <c r="CH92" i="7"/>
  <c r="CI92" i="7" s="1"/>
  <c r="CJ92" i="7" s="1"/>
  <c r="CH102" i="7"/>
  <c r="CI102" i="7" s="1"/>
  <c r="CJ102" i="7" s="1"/>
  <c r="CH118" i="7"/>
  <c r="CI118" i="7" s="1"/>
  <c r="CJ118" i="7" s="1"/>
  <c r="CH124" i="7"/>
  <c r="CI124" i="7" s="1"/>
  <c r="CJ124" i="7" s="1"/>
  <c r="CH170" i="7"/>
  <c r="CI170" i="7" s="1"/>
  <c r="CJ170" i="7" s="1"/>
  <c r="CH175" i="7"/>
  <c r="CI175" i="7" s="1"/>
  <c r="CH186" i="7"/>
  <c r="CI186" i="7" s="1"/>
  <c r="CH210" i="7"/>
  <c r="CI210" i="7" s="1"/>
  <c r="CJ210" i="7" s="1"/>
  <c r="CH218" i="7"/>
  <c r="CI218" i="7" s="1"/>
  <c r="CJ218" i="7" s="1"/>
  <c r="CH242" i="7"/>
  <c r="CI242" i="7" s="1"/>
  <c r="CJ242" i="7" s="1"/>
  <c r="Z54" i="7"/>
  <c r="AA54" i="7" s="1"/>
  <c r="Z40" i="7"/>
  <c r="AA40" i="7" s="1"/>
  <c r="AB40" i="7" s="1"/>
  <c r="Z78" i="7"/>
  <c r="AA78" i="7" s="1"/>
  <c r="AB78" i="7" s="1"/>
  <c r="Z60" i="7"/>
  <c r="AA60" i="7" s="1"/>
  <c r="Z94" i="7"/>
  <c r="AA94" i="7" s="1"/>
  <c r="Z100" i="7"/>
  <c r="AA100" i="7" s="1"/>
  <c r="AB100" i="7" s="1"/>
  <c r="Z129" i="7"/>
  <c r="AA129" i="7" s="1"/>
  <c r="AB129" i="7" s="1"/>
  <c r="Z136" i="7"/>
  <c r="AA136" i="7" s="1"/>
  <c r="Z207" i="7"/>
  <c r="AA207" i="7" s="1"/>
  <c r="Z216" i="7"/>
  <c r="AA216" i="7" s="1"/>
  <c r="AB216" i="7" s="1"/>
  <c r="Z229" i="7"/>
  <c r="AA229" i="7" s="1"/>
  <c r="AB229" i="7" s="1"/>
  <c r="Z236" i="7"/>
  <c r="AA236" i="7" s="1"/>
  <c r="Z245" i="7"/>
  <c r="AA245" i="7" s="1"/>
  <c r="AO101" i="7"/>
  <c r="AP101" i="7" s="1"/>
  <c r="AQ101" i="7" s="1"/>
  <c r="EA123" i="7"/>
  <c r="EB123" i="7" s="1"/>
  <c r="EC123" i="7" s="1"/>
  <c r="EA186" i="7"/>
  <c r="EB186" i="7" s="1"/>
  <c r="BS86" i="7"/>
  <c r="BT86" i="7" s="1"/>
  <c r="BS88" i="7"/>
  <c r="BT88" i="7" s="1"/>
  <c r="DL22" i="7"/>
  <c r="DM22" i="7" s="1"/>
  <c r="DN22" i="7" s="1"/>
  <c r="DL45" i="7"/>
  <c r="DM45" i="7" s="1"/>
  <c r="DN45" i="7" s="1"/>
  <c r="DL145" i="7"/>
  <c r="DM145" i="7" s="1"/>
  <c r="DL150" i="7"/>
  <c r="DM150" i="7" s="1"/>
  <c r="DL195" i="7"/>
  <c r="DM195" i="7" s="1"/>
  <c r="DN195" i="7" s="1"/>
  <c r="CW87" i="7"/>
  <c r="CX87" i="7" s="1"/>
  <c r="CY87" i="7" s="1"/>
  <c r="CW253" i="7"/>
  <c r="CX253" i="7" s="1"/>
  <c r="CY253" i="7" s="1"/>
  <c r="AO87" i="7"/>
  <c r="AP87" i="7" s="1"/>
  <c r="AQ87" i="7" s="1"/>
  <c r="Z127" i="7"/>
  <c r="AA127" i="7" s="1"/>
  <c r="EA47" i="7"/>
  <c r="EB47" i="7" s="1"/>
  <c r="EA37" i="7"/>
  <c r="EB37" i="7" s="1"/>
  <c r="EC37" i="7" s="1"/>
  <c r="EA84" i="7"/>
  <c r="EB84" i="7" s="1"/>
  <c r="EA64" i="7"/>
  <c r="EB64" i="7" s="1"/>
  <c r="EA91" i="7"/>
  <c r="EB91" i="7" s="1"/>
  <c r="EC91" i="7" s="1"/>
  <c r="EA127" i="7"/>
  <c r="EB127" i="7" s="1"/>
  <c r="EC127" i="7" s="1"/>
  <c r="EA88" i="7"/>
  <c r="EB88" i="7" s="1"/>
  <c r="EC88" i="7" s="1"/>
  <c r="EA93" i="7"/>
  <c r="EB93" i="7" s="1"/>
  <c r="EA125" i="7"/>
  <c r="EB125" i="7" s="1"/>
  <c r="EA139" i="7"/>
  <c r="EB139" i="7" s="1"/>
  <c r="EC139" i="7" s="1"/>
  <c r="EA141" i="7"/>
  <c r="EB141" i="7" s="1"/>
  <c r="EC141" i="7" s="1"/>
  <c r="EA158" i="7"/>
  <c r="EB158" i="7" s="1"/>
  <c r="EA155" i="7"/>
  <c r="EB155" i="7" s="1"/>
  <c r="EC155" i="7" s="1"/>
  <c r="EA174" i="7"/>
  <c r="EB174" i="7" s="1"/>
  <c r="EA167" i="7"/>
  <c r="EB167" i="7" s="1"/>
  <c r="EC167" i="7" s="1"/>
  <c r="EA197" i="7"/>
  <c r="EB197" i="7" s="1"/>
  <c r="EA222" i="7"/>
  <c r="EB222" i="7" s="1"/>
  <c r="EA227" i="7"/>
  <c r="EB227" i="7" s="1"/>
  <c r="EC227" i="7" s="1"/>
  <c r="EA251" i="7"/>
  <c r="EB251" i="7" s="1"/>
  <c r="EC251" i="7" s="1"/>
  <c r="BS54" i="7"/>
  <c r="BT54" i="7" s="1"/>
  <c r="BS39" i="7"/>
  <c r="BT39" i="7" s="1"/>
  <c r="BU39" i="7" s="1"/>
  <c r="BS101" i="7"/>
  <c r="BT101" i="7" s="1"/>
  <c r="BU101" i="7" s="1"/>
  <c r="BS98" i="7"/>
  <c r="BT98" i="7" s="1"/>
  <c r="BU98" i="7" s="1"/>
  <c r="BS130" i="7"/>
  <c r="BT130" i="7" s="1"/>
  <c r="BS135" i="7"/>
  <c r="BT135" i="7" s="1"/>
  <c r="BU135" i="7" s="1"/>
  <c r="BS141" i="7"/>
  <c r="BT141" i="7" s="1"/>
  <c r="BU141" i="7" s="1"/>
  <c r="BS156" i="7"/>
  <c r="BT156" i="7" s="1"/>
  <c r="BU156" i="7" s="1"/>
  <c r="BS180" i="7"/>
  <c r="BT180" i="7" s="1"/>
  <c r="BS174" i="7"/>
  <c r="BT174" i="7" s="1"/>
  <c r="BU174" i="7" s="1"/>
  <c r="BS195" i="7"/>
  <c r="BT195" i="7" s="1"/>
  <c r="BU195" i="7" s="1"/>
  <c r="BS208" i="7"/>
  <c r="BT208" i="7" s="1"/>
  <c r="BU208" i="7" s="1"/>
  <c r="BS222" i="7"/>
  <c r="BT222" i="7" s="1"/>
  <c r="BS235" i="7"/>
  <c r="BT235" i="7" s="1"/>
  <c r="BU235" i="7" s="1"/>
  <c r="BS244" i="7"/>
  <c r="BT244" i="7" s="1"/>
  <c r="BS251" i="7"/>
  <c r="BT251" i="7" s="1"/>
  <c r="BU251" i="7" s="1"/>
  <c r="Z21" i="7"/>
  <c r="AA21" i="7" s="1"/>
  <c r="AB21" i="7" s="1"/>
  <c r="DL80" i="7"/>
  <c r="DM80" i="7" s="1"/>
  <c r="DN80" i="7" s="1"/>
  <c r="DL73" i="7"/>
  <c r="DM73" i="7" s="1"/>
  <c r="DL126" i="7"/>
  <c r="DM126" i="7" s="1"/>
  <c r="DN126" i="7" s="1"/>
  <c r="DL165" i="7"/>
  <c r="DM165" i="7" s="1"/>
  <c r="DN165" i="7" s="1"/>
  <c r="BD121" i="7"/>
  <c r="BE121" i="7" s="1"/>
  <c r="BD157" i="7"/>
  <c r="BE157" i="7" s="1"/>
  <c r="BD196" i="7"/>
  <c r="BE196" i="7" s="1"/>
  <c r="BF196" i="7" s="1"/>
  <c r="BD201" i="7"/>
  <c r="BE201" i="7" s="1"/>
  <c r="BD242" i="7"/>
  <c r="BE242" i="7" s="1"/>
  <c r="BF242" i="7" s="1"/>
  <c r="CW48" i="7"/>
  <c r="CX48" i="7" s="1"/>
  <c r="CW61" i="7"/>
  <c r="CX61" i="7" s="1"/>
  <c r="CW96" i="7"/>
  <c r="CX96" i="7" s="1"/>
  <c r="CW129" i="7"/>
  <c r="CX129" i="7" s="1"/>
  <c r="CY129" i="7" s="1"/>
  <c r="CW136" i="7"/>
  <c r="CX136" i="7" s="1"/>
  <c r="CY136" i="7" s="1"/>
  <c r="CW157" i="7"/>
  <c r="CX157" i="7" s="1"/>
  <c r="CY157" i="7" s="1"/>
  <c r="CW161" i="7"/>
  <c r="CX161" i="7" s="1"/>
  <c r="CW168" i="7"/>
  <c r="CX168" i="7" s="1"/>
  <c r="CY168" i="7" s="1"/>
  <c r="CW194" i="7"/>
  <c r="CX194" i="7" s="1"/>
  <c r="AO54" i="7"/>
  <c r="AP54" i="7" s="1"/>
  <c r="AO44" i="7"/>
  <c r="AP44" i="7" s="1"/>
  <c r="AQ44" i="7" s="1"/>
  <c r="AO62" i="7"/>
  <c r="AP62" i="7" s="1"/>
  <c r="AQ62" i="7" s="1"/>
  <c r="AO59" i="7"/>
  <c r="AP59" i="7" s="1"/>
  <c r="AO72" i="7"/>
  <c r="AP72" i="7" s="1"/>
  <c r="AQ72" i="7" s="1"/>
  <c r="AO106" i="7"/>
  <c r="AP106" i="7" s="1"/>
  <c r="AQ106" i="7" s="1"/>
  <c r="AO91" i="7"/>
  <c r="AP91" i="7" s="1"/>
  <c r="AQ91" i="7" s="1"/>
  <c r="AO96" i="7"/>
  <c r="AP96" i="7" s="1"/>
  <c r="AO125" i="7"/>
  <c r="AP125" i="7" s="1"/>
  <c r="AQ125" i="7" s="1"/>
  <c r="AO194" i="7"/>
  <c r="AP194" i="7" s="1"/>
  <c r="AQ194" i="7" s="1"/>
  <c r="AO208" i="7"/>
  <c r="AP208" i="7" s="1"/>
  <c r="AQ208" i="7" s="1"/>
  <c r="AO213" i="7"/>
  <c r="AP213" i="7" s="1"/>
  <c r="AO239" i="7"/>
  <c r="AP239" i="7" s="1"/>
  <c r="AQ239" i="7" s="1"/>
  <c r="EP149" i="7"/>
  <c r="EQ149" i="7" s="1"/>
  <c r="Z232" i="7"/>
  <c r="AA232" i="7" s="1"/>
  <c r="AB232" i="7" s="1"/>
  <c r="EA242" i="7"/>
  <c r="EB242" i="7" s="1"/>
  <c r="BS80" i="7"/>
  <c r="BT80" i="7" s="1"/>
  <c r="BU80" i="7" s="1"/>
  <c r="BD16" i="7"/>
  <c r="BE16" i="7" s="1"/>
  <c r="DL136" i="7"/>
  <c r="DM136" i="7" s="1"/>
  <c r="DN136" i="7" s="1"/>
  <c r="DL244" i="7"/>
  <c r="DM244" i="7" s="1"/>
  <c r="DN244" i="7" s="1"/>
  <c r="DL50" i="7"/>
  <c r="DM50" i="7" s="1"/>
  <c r="DN50" i="7" s="1"/>
  <c r="BD44" i="7"/>
  <c r="BE44" i="7" s="1"/>
  <c r="BF44" i="7" s="1"/>
  <c r="AO198" i="7"/>
  <c r="AP198" i="7" s="1"/>
  <c r="AQ198" i="7" s="1"/>
  <c r="EP154" i="7"/>
  <c r="EQ154" i="7" s="1"/>
  <c r="Z89" i="7"/>
  <c r="AA89" i="7" s="1"/>
  <c r="Z118" i="7"/>
  <c r="AA118" i="7" s="1"/>
  <c r="AB118" i="7" s="1"/>
  <c r="Z163" i="7"/>
  <c r="AA163" i="7" s="1"/>
  <c r="AB163" i="7" s="1"/>
  <c r="Z187" i="7"/>
  <c r="AA187" i="7" s="1"/>
  <c r="EA22" i="7"/>
  <c r="EB22" i="7" s="1"/>
  <c r="EC22" i="7" s="1"/>
  <c r="EA55" i="7"/>
  <c r="EB55" i="7" s="1"/>
  <c r="EC55" i="7" s="1"/>
  <c r="EA40" i="7"/>
  <c r="EB40" i="7" s="1"/>
  <c r="EC40" i="7" s="1"/>
  <c r="EA45" i="7"/>
  <c r="EB45" i="7" s="1"/>
  <c r="EA59" i="7"/>
  <c r="EB59" i="7" s="1"/>
  <c r="EC59" i="7" s="1"/>
  <c r="EA72" i="7"/>
  <c r="EB72" i="7" s="1"/>
  <c r="EA99" i="7"/>
  <c r="EB99" i="7" s="1"/>
  <c r="EC99" i="7" s="1"/>
  <c r="EA96" i="7"/>
  <c r="EB96" i="7" s="1"/>
  <c r="EC96" i="7" s="1"/>
  <c r="EA101" i="7"/>
  <c r="EB101" i="7" s="1"/>
  <c r="EA133" i="7"/>
  <c r="EB133" i="7" s="1"/>
  <c r="EC133" i="7" s="1"/>
  <c r="EA114" i="7"/>
  <c r="EB114" i="7" s="1"/>
  <c r="EC114" i="7" s="1"/>
  <c r="EA163" i="7"/>
  <c r="EB163" i="7" s="1"/>
  <c r="EA176" i="7"/>
  <c r="EB176" i="7" s="1"/>
  <c r="EC176" i="7" s="1"/>
  <c r="EA180" i="7"/>
  <c r="EB180" i="7" s="1"/>
  <c r="EA200" i="7"/>
  <c r="EB200" i="7" s="1"/>
  <c r="EC200" i="7" s="1"/>
  <c r="EA205" i="7"/>
  <c r="EB205" i="7" s="1"/>
  <c r="EC205" i="7" s="1"/>
  <c r="EA234" i="7"/>
  <c r="EB234" i="7" s="1"/>
  <c r="EC234" i="7" s="1"/>
  <c r="EA244" i="7"/>
  <c r="EB244" i="7" s="1"/>
  <c r="EC244" i="7" s="1"/>
  <c r="EA253" i="7"/>
  <c r="EB253" i="7" s="1"/>
  <c r="EC253" i="7" s="1"/>
  <c r="BS53" i="7"/>
  <c r="BT53" i="7" s="1"/>
  <c r="BS47" i="7"/>
  <c r="BT47" i="7" s="1"/>
  <c r="BS65" i="7"/>
  <c r="BT65" i="7" s="1"/>
  <c r="BS70" i="7"/>
  <c r="BT70" i="7" s="1"/>
  <c r="BU70" i="7" s="1"/>
  <c r="BS112" i="7"/>
  <c r="BT112" i="7" s="1"/>
  <c r="BS106" i="7"/>
  <c r="BT106" i="7" s="1"/>
  <c r="BU106" i="7" s="1"/>
  <c r="BS108" i="7"/>
  <c r="BT108" i="7" s="1"/>
  <c r="BU108" i="7" s="1"/>
  <c r="BS148" i="7"/>
  <c r="BT148" i="7" s="1"/>
  <c r="BU148" i="7" s="1"/>
  <c r="BS203" i="7"/>
  <c r="BT203" i="7" s="1"/>
  <c r="BS206" i="7"/>
  <c r="BT206" i="7" s="1"/>
  <c r="BU206" i="7" s="1"/>
  <c r="BS207" i="7"/>
  <c r="BT207" i="7" s="1"/>
  <c r="BS216" i="7"/>
  <c r="BT216" i="7" s="1"/>
  <c r="BU216" i="7" s="1"/>
  <c r="BS220" i="7"/>
  <c r="BT220" i="7" s="1"/>
  <c r="BU220" i="7" s="1"/>
  <c r="BS226" i="7"/>
  <c r="BT226" i="7" s="1"/>
  <c r="BU226" i="7" s="1"/>
  <c r="DL14" i="7"/>
  <c r="DM14" i="7" s="1"/>
  <c r="DN14" i="7" s="1"/>
  <c r="BD90" i="7"/>
  <c r="BE90" i="7" s="1"/>
  <c r="BF90" i="7" s="1"/>
  <c r="BD112" i="7"/>
  <c r="BE112" i="7" s="1"/>
  <c r="BD171" i="7"/>
  <c r="BE171" i="7" s="1"/>
  <c r="BD162" i="7"/>
  <c r="BE162" i="7" s="1"/>
  <c r="BD204" i="7"/>
  <c r="BE204" i="7" s="1"/>
  <c r="BD208" i="7"/>
  <c r="BE208" i="7" s="1"/>
  <c r="BD243" i="7"/>
  <c r="BE243" i="7" s="1"/>
  <c r="BF243" i="7" s="1"/>
  <c r="BD252" i="7"/>
  <c r="BE252" i="7" s="1"/>
  <c r="BF252" i="7" s="1"/>
  <c r="CW142" i="7"/>
  <c r="CX142" i="7" s="1"/>
  <c r="CY142" i="7" s="1"/>
  <c r="CW166" i="7"/>
  <c r="CX166" i="7" s="1"/>
  <c r="AO149" i="7"/>
  <c r="AP149" i="7" s="1"/>
  <c r="AQ149" i="7" s="1"/>
  <c r="AO167" i="7"/>
  <c r="AP167" i="7" s="1"/>
  <c r="AQ167" i="7" s="1"/>
  <c r="AO227" i="7"/>
  <c r="AP227" i="7" s="1"/>
  <c r="AQ227" i="7" s="1"/>
  <c r="EP100" i="7"/>
  <c r="EQ100" i="7" s="1"/>
  <c r="EP129" i="7"/>
  <c r="EQ129" i="7" s="1"/>
  <c r="ER129" i="7" s="1"/>
  <c r="Z239" i="7"/>
  <c r="AA239" i="7" s="1"/>
  <c r="AB239" i="7" s="1"/>
  <c r="AO29" i="7"/>
  <c r="AP29" i="7" s="1"/>
  <c r="EA149" i="7"/>
  <c r="EB149" i="7" s="1"/>
  <c r="EA184" i="7"/>
  <c r="EB184" i="7" s="1"/>
  <c r="EC184" i="7" s="1"/>
  <c r="EA204" i="7"/>
  <c r="EB204" i="7" s="1"/>
  <c r="EC204" i="7" s="1"/>
  <c r="EA195" i="7"/>
  <c r="EB195" i="7" s="1"/>
  <c r="EA231" i="7"/>
  <c r="EB231" i="7" s="1"/>
  <c r="EC231" i="7" s="1"/>
  <c r="EA239" i="7"/>
  <c r="EB239" i="7" s="1"/>
  <c r="EC239" i="7" s="1"/>
  <c r="DL60" i="7"/>
  <c r="DM60" i="7" s="1"/>
  <c r="DL168" i="7"/>
  <c r="DM168" i="7" s="1"/>
  <c r="BD42" i="7"/>
  <c r="BE42" i="7" s="1"/>
  <c r="BF42" i="7" s="1"/>
  <c r="BD110" i="7"/>
  <c r="BE110" i="7" s="1"/>
  <c r="BF110" i="7" s="1"/>
  <c r="BD133" i="7"/>
  <c r="BE133" i="7" s="1"/>
  <c r="BF133" i="7" s="1"/>
  <c r="DL42" i="7"/>
  <c r="DM42" i="7" s="1"/>
  <c r="DN42" i="7" s="1"/>
  <c r="BD36" i="7"/>
  <c r="BE36" i="7" s="1"/>
  <c r="BF36" i="7" s="1"/>
  <c r="CW175" i="7"/>
  <c r="CX175" i="7" s="1"/>
  <c r="CY175" i="7" s="1"/>
  <c r="BS85" i="7"/>
  <c r="BT85" i="7" s="1"/>
  <c r="BD32" i="7"/>
  <c r="BE32" i="7" s="1"/>
  <c r="EP107" i="7"/>
  <c r="EQ107" i="7" s="1"/>
  <c r="EP167" i="7"/>
  <c r="EQ167" i="7" s="1"/>
  <c r="ER167" i="7" s="1"/>
  <c r="CH40" i="7"/>
  <c r="CI40" i="7" s="1"/>
  <c r="CH113" i="7"/>
  <c r="CI113" i="7" s="1"/>
  <c r="CH110" i="7"/>
  <c r="CI110" i="7" s="1"/>
  <c r="CJ110" i="7" s="1"/>
  <c r="CH163" i="7"/>
  <c r="CI163" i="7" s="1"/>
  <c r="CJ163" i="7" s="1"/>
  <c r="CH173" i="7"/>
  <c r="CI173" i="7" s="1"/>
  <c r="CJ173" i="7" s="1"/>
  <c r="Z46" i="7"/>
  <c r="AA46" i="7" s="1"/>
  <c r="AB46" i="7" s="1"/>
  <c r="Z214" i="7"/>
  <c r="AA214" i="7" s="1"/>
  <c r="AB214" i="7" s="1"/>
  <c r="Z234" i="7"/>
  <c r="AA234" i="7" s="1"/>
  <c r="AB234" i="7" s="1"/>
  <c r="CW31" i="7"/>
  <c r="CX31" i="7" s="1"/>
  <c r="Z29" i="7"/>
  <c r="AA29" i="7" s="1"/>
  <c r="CZ6" i="7"/>
  <c r="EP19" i="7"/>
  <c r="EQ19" i="7" s="1"/>
  <c r="ER19" i="7" s="1"/>
  <c r="DL56" i="7"/>
  <c r="DM56" i="7" s="1"/>
  <c r="DL37" i="7"/>
  <c r="DM37" i="7" s="1"/>
  <c r="DL63" i="7"/>
  <c r="DM63" i="7" s="1"/>
  <c r="DL87" i="7"/>
  <c r="DM87" i="7" s="1"/>
  <c r="DN87" i="7" s="1"/>
  <c r="DL101" i="7"/>
  <c r="DM101" i="7" s="1"/>
  <c r="DN101" i="7" s="1"/>
  <c r="DL109" i="7"/>
  <c r="DM109" i="7" s="1"/>
  <c r="DN109" i="7" s="1"/>
  <c r="DL137" i="7"/>
  <c r="DM137" i="7" s="1"/>
  <c r="DN137" i="7" s="1"/>
  <c r="DL185" i="7"/>
  <c r="DM185" i="7" s="1"/>
  <c r="DN185" i="7" s="1"/>
  <c r="DL186" i="7"/>
  <c r="DM186" i="7" s="1"/>
  <c r="DL205" i="7"/>
  <c r="DM205" i="7" s="1"/>
  <c r="DL231" i="7"/>
  <c r="DM231" i="7" s="1"/>
  <c r="DL241" i="7"/>
  <c r="DM241" i="7" s="1"/>
  <c r="DN241" i="7" s="1"/>
  <c r="BD50" i="7"/>
  <c r="BE50" i="7" s="1"/>
  <c r="BD75" i="7"/>
  <c r="BE75" i="7" s="1"/>
  <c r="BD102" i="7"/>
  <c r="BE102" i="7" s="1"/>
  <c r="BF102" i="7" s="1"/>
  <c r="BD91" i="7"/>
  <c r="BE91" i="7" s="1"/>
  <c r="BF91" i="7" s="1"/>
  <c r="BD115" i="7"/>
  <c r="BE115" i="7" s="1"/>
  <c r="BD141" i="7"/>
  <c r="BE141" i="7" s="1"/>
  <c r="BD164" i="7"/>
  <c r="BE164" i="7" s="1"/>
  <c r="BD174" i="7"/>
  <c r="BE174" i="7" s="1"/>
  <c r="BF174" i="7" s="1"/>
  <c r="BD211" i="7"/>
  <c r="BE211" i="7" s="1"/>
  <c r="BD221" i="7"/>
  <c r="BE221" i="7" s="1"/>
  <c r="BD248" i="7"/>
  <c r="BE248" i="7" s="1"/>
  <c r="BF248" i="7" s="1"/>
  <c r="CW45" i="7"/>
  <c r="CX45" i="7" s="1"/>
  <c r="CY45" i="7" s="1"/>
  <c r="CW54" i="7"/>
  <c r="CX54" i="7" s="1"/>
  <c r="CW117" i="7"/>
  <c r="CX117" i="7" s="1"/>
  <c r="CY117" i="7" s="1"/>
  <c r="CW110" i="7"/>
  <c r="CX110" i="7" s="1"/>
  <c r="CY110" i="7" s="1"/>
  <c r="CW150" i="7"/>
  <c r="CX150" i="7" s="1"/>
  <c r="CW178" i="7"/>
  <c r="CX178" i="7" s="1"/>
  <c r="CW182" i="7"/>
  <c r="CX182" i="7" s="1"/>
  <c r="CW210" i="7"/>
  <c r="CX210" i="7" s="1"/>
  <c r="CY210" i="7" s="1"/>
  <c r="CW231" i="7"/>
  <c r="CX231" i="7" s="1"/>
  <c r="CY231" i="7" s="1"/>
  <c r="AO42" i="7"/>
  <c r="AP42" i="7" s="1"/>
  <c r="AQ42" i="7" s="1"/>
  <c r="AO79" i="7"/>
  <c r="AP79" i="7" s="1"/>
  <c r="AO94" i="7"/>
  <c r="AP94" i="7" s="1"/>
  <c r="AO110" i="7"/>
  <c r="AP110" i="7" s="1"/>
  <c r="AQ110" i="7" s="1"/>
  <c r="AO137" i="7"/>
  <c r="AP137" i="7" s="1"/>
  <c r="AQ137" i="7" s="1"/>
  <c r="AO140" i="7"/>
  <c r="AP140" i="7" s="1"/>
  <c r="AQ140" i="7" s="1"/>
  <c r="AO161" i="7"/>
  <c r="AP161" i="7" s="1"/>
  <c r="AO164" i="7"/>
  <c r="AP164" i="7" s="1"/>
  <c r="AQ164" i="7" s="1"/>
  <c r="AO189" i="7"/>
  <c r="AP189" i="7" s="1"/>
  <c r="AQ189" i="7" s="1"/>
  <c r="AO191" i="7"/>
  <c r="AP191" i="7" s="1"/>
  <c r="AQ191" i="7" s="1"/>
  <c r="AO225" i="7"/>
  <c r="AP225" i="7" s="1"/>
  <c r="AO233" i="7"/>
  <c r="AP233" i="7" s="1"/>
  <c r="AQ233" i="7" s="1"/>
  <c r="AO243" i="7"/>
  <c r="AP243" i="7" s="1"/>
  <c r="AQ243" i="7" s="1"/>
  <c r="CH244" i="7"/>
  <c r="CI244" i="7" s="1"/>
  <c r="CJ244" i="7" s="1"/>
  <c r="EA58" i="7"/>
  <c r="EB58" i="7" s="1"/>
  <c r="EC58" i="7" s="1"/>
  <c r="EA182" i="7"/>
  <c r="EB182" i="7" s="1"/>
  <c r="EC182" i="7" s="1"/>
  <c r="EA192" i="7"/>
  <c r="EB192" i="7" s="1"/>
  <c r="BS229" i="7"/>
  <c r="BT229" i="7" s="1"/>
  <c r="BU229" i="7" s="1"/>
  <c r="BS237" i="7"/>
  <c r="BT237" i="7" s="1"/>
  <c r="DL29" i="7"/>
  <c r="DM29" i="7" s="1"/>
  <c r="DN29" i="7" s="1"/>
  <c r="EC31" i="7"/>
  <c r="ER33" i="7"/>
  <c r="DN12" i="7"/>
  <c r="ER11" i="7"/>
  <c r="DN102" i="7"/>
  <c r="DN93" i="7"/>
  <c r="DN133" i="7"/>
  <c r="DN142" i="7"/>
  <c r="DN167" i="7"/>
  <c r="DN225" i="7"/>
  <c r="BF37" i="7"/>
  <c r="BF51" i="7"/>
  <c r="BF81" i="7"/>
  <c r="BD82" i="7"/>
  <c r="BE82" i="7" s="1"/>
  <c r="BF67" i="7"/>
  <c r="BF105" i="7"/>
  <c r="BF94" i="7"/>
  <c r="BF151" i="7"/>
  <c r="BF128" i="7"/>
  <c r="BF135" i="7"/>
  <c r="BF175" i="7"/>
  <c r="BF168" i="7"/>
  <c r="BD169" i="7"/>
  <c r="BE169" i="7" s="1"/>
  <c r="BF181" i="7"/>
  <c r="BF185" i="7"/>
  <c r="BD186" i="7"/>
  <c r="BE186" i="7" s="1"/>
  <c r="BF183" i="7"/>
  <c r="BD184" i="7"/>
  <c r="BE184" i="7" s="1"/>
  <c r="BF224" i="7"/>
  <c r="BF212" i="7"/>
  <c r="BF229" i="7"/>
  <c r="BF234" i="7"/>
  <c r="BF237" i="7"/>
  <c r="BF250" i="7"/>
  <c r="AQ31" i="7"/>
  <c r="CJ26" i="7"/>
  <c r="EC13" i="7"/>
  <c r="AB57" i="7"/>
  <c r="ER37" i="7"/>
  <c r="EC10" i="7"/>
  <c r="CY71" i="7"/>
  <c r="CY49" i="7"/>
  <c r="CY103" i="7"/>
  <c r="CY91" i="7"/>
  <c r="CW72" i="7"/>
  <c r="CX72" i="7" s="1"/>
  <c r="CY83" i="7"/>
  <c r="CY124" i="7"/>
  <c r="CW89" i="7"/>
  <c r="CX89" i="7" s="1"/>
  <c r="CY148" i="7"/>
  <c r="CW115" i="7"/>
  <c r="CX115" i="7" s="1"/>
  <c r="CY153" i="7"/>
  <c r="CW154" i="7"/>
  <c r="CX154" i="7" s="1"/>
  <c r="CY179" i="7"/>
  <c r="CY233" i="7"/>
  <c r="CY250" i="7"/>
  <c r="CW251" i="7"/>
  <c r="CX251" i="7" s="1"/>
  <c r="AQ37" i="7"/>
  <c r="AQ46" i="7"/>
  <c r="AQ73" i="7"/>
  <c r="AQ51" i="7"/>
  <c r="AQ126" i="7"/>
  <c r="AQ88" i="7"/>
  <c r="AO127" i="7"/>
  <c r="AP127" i="7" s="1"/>
  <c r="AO128" i="7"/>
  <c r="AP128" i="7" s="1"/>
  <c r="AQ117" i="7"/>
  <c r="AQ165" i="7"/>
  <c r="AQ173" i="7"/>
  <c r="AQ170" i="7"/>
  <c r="AO171" i="7"/>
  <c r="AP171" i="7" s="1"/>
  <c r="AQ195" i="7"/>
  <c r="AQ200" i="7"/>
  <c r="AQ206" i="7"/>
  <c r="AQ219" i="7"/>
  <c r="AQ252" i="7"/>
  <c r="CJ20" i="7"/>
  <c r="BF17" i="7"/>
  <c r="DN10" i="7"/>
  <c r="BF32" i="7"/>
  <c r="ER77" i="7"/>
  <c r="ER52" i="7"/>
  <c r="ER59" i="7"/>
  <c r="ER93" i="7"/>
  <c r="ER76" i="7"/>
  <c r="ER110" i="7"/>
  <c r="ER95" i="7"/>
  <c r="ER109" i="7"/>
  <c r="ER107" i="7"/>
  <c r="ER138" i="7"/>
  <c r="ER124" i="7"/>
  <c r="ER156" i="7"/>
  <c r="ER155" i="7"/>
  <c r="ER168" i="7"/>
  <c r="ER159" i="7"/>
  <c r="EP169" i="7"/>
  <c r="EQ169" i="7" s="1"/>
  <c r="EP170" i="7"/>
  <c r="EQ170" i="7" s="1"/>
  <c r="ER206" i="7"/>
  <c r="ER201" i="7"/>
  <c r="ER222" i="7"/>
  <c r="ER228" i="7"/>
  <c r="EP223" i="7"/>
  <c r="EQ223" i="7" s="1"/>
  <c r="CJ40" i="7"/>
  <c r="CJ83" i="7"/>
  <c r="CH58" i="7"/>
  <c r="CI58" i="7" s="1"/>
  <c r="CH84" i="7"/>
  <c r="CI84" i="7" s="1"/>
  <c r="CJ113" i="7"/>
  <c r="CJ150" i="7"/>
  <c r="CJ156" i="7"/>
  <c r="CJ165" i="7"/>
  <c r="CJ176" i="7"/>
  <c r="CJ188" i="7"/>
  <c r="CH189" i="7"/>
  <c r="CI189" i="7" s="1"/>
  <c r="CJ213" i="7"/>
  <c r="CJ179" i="7"/>
  <c r="CJ205" i="7"/>
  <c r="CJ233" i="7"/>
  <c r="AB61" i="7"/>
  <c r="AB55" i="7"/>
  <c r="AB70" i="7"/>
  <c r="Z71" i="7"/>
  <c r="AA71" i="7" s="1"/>
  <c r="AB101" i="7"/>
  <c r="AB87" i="7"/>
  <c r="AB103" i="7"/>
  <c r="AB156" i="7"/>
  <c r="AB121" i="7"/>
  <c r="AB165" i="7"/>
  <c r="AB164" i="7"/>
  <c r="Z178" i="7"/>
  <c r="AA178" i="7" s="1"/>
  <c r="AB171" i="7"/>
  <c r="AB192" i="7"/>
  <c r="AB188" i="7"/>
  <c r="Z189" i="7"/>
  <c r="AA189" i="7" s="1"/>
  <c r="AB191" i="7"/>
  <c r="AB217" i="7"/>
  <c r="AB226" i="7"/>
  <c r="CY31" i="7"/>
  <c r="AO21" i="7"/>
  <c r="AP21" i="7" s="1"/>
  <c r="EA14" i="7"/>
  <c r="EB14" i="7" s="1"/>
  <c r="BF11" i="7"/>
  <c r="AB8" i="7"/>
  <c r="AQ29" i="7"/>
  <c r="EC34" i="7"/>
  <c r="EC47" i="7"/>
  <c r="EC102" i="7"/>
  <c r="EC84" i="7"/>
  <c r="EC64" i="7"/>
  <c r="EA65" i="7"/>
  <c r="EB65" i="7" s="1"/>
  <c r="EC93" i="7"/>
  <c r="EA128" i="7"/>
  <c r="EB128" i="7" s="1"/>
  <c r="EC125" i="7"/>
  <c r="EA142" i="7"/>
  <c r="EB142" i="7" s="1"/>
  <c r="EC158" i="7"/>
  <c r="EC169" i="7"/>
  <c r="EC174" i="7"/>
  <c r="EA168" i="7"/>
  <c r="EB168" i="7" s="1"/>
  <c r="EC197" i="7"/>
  <c r="EC222" i="7"/>
  <c r="EC246" i="7"/>
  <c r="BU40" i="7"/>
  <c r="BU76" i="7"/>
  <c r="BU54" i="7"/>
  <c r="BS63" i="7"/>
  <c r="BT63" i="7" s="1"/>
  <c r="BU103" i="7"/>
  <c r="BU130" i="7"/>
  <c r="BS142" i="7"/>
  <c r="BT142" i="7" s="1"/>
  <c r="BU161" i="7"/>
  <c r="BU180" i="7"/>
  <c r="BU177" i="7"/>
  <c r="BS196" i="7"/>
  <c r="BT196" i="7" s="1"/>
  <c r="BU213" i="7"/>
  <c r="BU222" i="7"/>
  <c r="BU244" i="7"/>
  <c r="AB29" i="7"/>
  <c r="BF16" i="7"/>
  <c r="AB5" i="7"/>
  <c r="AC5" i="7" s="1"/>
  <c r="EC6" i="7"/>
  <c r="CH21" i="7"/>
  <c r="CI21" i="7" s="1"/>
  <c r="Z15" i="7"/>
  <c r="AA15" i="7" s="1"/>
  <c r="DL8" i="7"/>
  <c r="DM8" i="7" s="1"/>
  <c r="ER7" i="7"/>
  <c r="DN35" i="7"/>
  <c r="DL52" i="7"/>
  <c r="DM52" i="7" s="1"/>
  <c r="DL33" i="7"/>
  <c r="DM33" i="7" s="1"/>
  <c r="DL59" i="7"/>
  <c r="DM59" i="7" s="1"/>
  <c r="DL64" i="7"/>
  <c r="DM64" i="7" s="1"/>
  <c r="DN106" i="7"/>
  <c r="DN84" i="7"/>
  <c r="DN83" i="7"/>
  <c r="DL97" i="7"/>
  <c r="DM97" i="7" s="1"/>
  <c r="DL116" i="7"/>
  <c r="DM116" i="7" s="1"/>
  <c r="DN147" i="7"/>
  <c r="DN135" i="7"/>
  <c r="DN153" i="7"/>
  <c r="DL146" i="7"/>
  <c r="DM146" i="7" s="1"/>
  <c r="DL164" i="7"/>
  <c r="DM164" i="7" s="1"/>
  <c r="DL171" i="7"/>
  <c r="DM171" i="7" s="1"/>
  <c r="DL172" i="7"/>
  <c r="DM172" i="7" s="1"/>
  <c r="DN183" i="7"/>
  <c r="DL181" i="7"/>
  <c r="DM181" i="7" s="1"/>
  <c r="DL182" i="7"/>
  <c r="DM182" i="7" s="1"/>
  <c r="DL219" i="7"/>
  <c r="DM219" i="7" s="1"/>
  <c r="DN229" i="7"/>
  <c r="DL243" i="7"/>
  <c r="DM243" i="7" s="1"/>
  <c r="DL247" i="7"/>
  <c r="DM247" i="7" s="1"/>
  <c r="DL252" i="7"/>
  <c r="DM252" i="7" s="1"/>
  <c r="BF60" i="7"/>
  <c r="BF41" i="7"/>
  <c r="BD46" i="7"/>
  <c r="BE46" i="7" s="1"/>
  <c r="BD55" i="7"/>
  <c r="BE55" i="7" s="1"/>
  <c r="BD83" i="7"/>
  <c r="BE83" i="7" s="1"/>
  <c r="BD71" i="7"/>
  <c r="BE71" i="7" s="1"/>
  <c r="BD109" i="7"/>
  <c r="BE109" i="7" s="1"/>
  <c r="BD87" i="7"/>
  <c r="BE87" i="7" s="1"/>
  <c r="BD114" i="7"/>
  <c r="BE114" i="7" s="1"/>
  <c r="BD111" i="7"/>
  <c r="BE111" i="7" s="1"/>
  <c r="BF140" i="7"/>
  <c r="BD138" i="7"/>
  <c r="BE138" i="7" s="1"/>
  <c r="BD139" i="7"/>
  <c r="BE139" i="7" s="1"/>
  <c r="BF148" i="7"/>
  <c r="BF179" i="7"/>
  <c r="BD172" i="7"/>
  <c r="BE172" i="7" s="1"/>
  <c r="BD173" i="7"/>
  <c r="BE173" i="7" s="1"/>
  <c r="BD170" i="7"/>
  <c r="BE170" i="7" s="1"/>
  <c r="BF189" i="7"/>
  <c r="BD187" i="7"/>
  <c r="BE187" i="7" s="1"/>
  <c r="BD188" i="7"/>
  <c r="BE188" i="7" s="1"/>
  <c r="BD190" i="7"/>
  <c r="BE190" i="7" s="1"/>
  <c r="BD207" i="7"/>
  <c r="BE207" i="7" s="1"/>
  <c r="BD216" i="7"/>
  <c r="BE216" i="7" s="1"/>
  <c r="BD241" i="7"/>
  <c r="BE241" i="7" s="1"/>
  <c r="EC19" i="7"/>
  <c r="BU13" i="7"/>
  <c r="AB10" i="7"/>
  <c r="BD56" i="7"/>
  <c r="BE56" i="7" s="1"/>
  <c r="CJ43" i="7"/>
  <c r="AB37" i="7"/>
  <c r="BU26" i="7"/>
  <c r="CW44" i="7"/>
  <c r="CX44" i="7" s="1"/>
  <c r="CY75" i="7"/>
  <c r="CW53" i="7"/>
  <c r="CX53" i="7" s="1"/>
  <c r="CW30" i="7"/>
  <c r="CX30" i="7" s="1"/>
  <c r="CW76" i="7"/>
  <c r="CX76" i="7" s="1"/>
  <c r="CW58" i="7"/>
  <c r="CX58" i="7" s="1"/>
  <c r="CW92" i="7"/>
  <c r="CX92" i="7" s="1"/>
  <c r="CY128" i="7"/>
  <c r="CW93" i="7"/>
  <c r="CX93" i="7" s="1"/>
  <c r="CW98" i="7"/>
  <c r="CX98" i="7" s="1"/>
  <c r="CW125" i="7"/>
  <c r="CX125" i="7" s="1"/>
  <c r="CW118" i="7"/>
  <c r="CX118" i="7" s="1"/>
  <c r="CW119" i="7"/>
  <c r="CX119" i="7" s="1"/>
  <c r="CW141" i="7"/>
  <c r="CX141" i="7" s="1"/>
  <c r="CW158" i="7"/>
  <c r="CX158" i="7" s="1"/>
  <c r="CW164" i="7"/>
  <c r="CX164" i="7" s="1"/>
  <c r="CW183" i="7"/>
  <c r="CX183" i="7" s="1"/>
  <c r="CW184" i="7"/>
  <c r="CX184" i="7" s="1"/>
  <c r="CW191" i="7"/>
  <c r="CX191" i="7" s="1"/>
  <c r="CW195" i="7"/>
  <c r="CX195" i="7" s="1"/>
  <c r="CW212" i="7"/>
  <c r="CX212" i="7" s="1"/>
  <c r="CW230" i="7"/>
  <c r="CX230" i="7" s="1"/>
  <c r="CW228" i="7"/>
  <c r="CX228" i="7" s="1"/>
  <c r="CW236" i="7"/>
  <c r="CX236" i="7" s="1"/>
  <c r="CW245" i="7"/>
  <c r="CX245" i="7" s="1"/>
  <c r="AQ41" i="7"/>
  <c r="AO50" i="7"/>
  <c r="AP50" i="7" s="1"/>
  <c r="AO55" i="7"/>
  <c r="AP55" i="7" s="1"/>
  <c r="AO40" i="7"/>
  <c r="AP40" i="7" s="1"/>
  <c r="AO68" i="7"/>
  <c r="AP68" i="7" s="1"/>
  <c r="AO102" i="7"/>
  <c r="AP102" i="7" s="1"/>
  <c r="AO92" i="7"/>
  <c r="AP92" i="7" s="1"/>
  <c r="AO131" i="7"/>
  <c r="AP131" i="7" s="1"/>
  <c r="AO132" i="7"/>
  <c r="AP132" i="7" s="1"/>
  <c r="AO121" i="7"/>
  <c r="AP121" i="7" s="1"/>
  <c r="AO148" i="7"/>
  <c r="AP148" i="7" s="1"/>
  <c r="AO145" i="7"/>
  <c r="AP145" i="7" s="1"/>
  <c r="AO172" i="7"/>
  <c r="AP172" i="7" s="1"/>
  <c r="AO177" i="7"/>
  <c r="AP177" i="7" s="1"/>
  <c r="AO174" i="7"/>
  <c r="AP174" i="7" s="1"/>
  <c r="AO175" i="7"/>
  <c r="AP175" i="7" s="1"/>
  <c r="AO204" i="7"/>
  <c r="AP204" i="7" s="1"/>
  <c r="AO209" i="7"/>
  <c r="AP209" i="7" s="1"/>
  <c r="AO221" i="7"/>
  <c r="AP221" i="7" s="1"/>
  <c r="AO223" i="7"/>
  <c r="AP223" i="7" s="1"/>
  <c r="AO240" i="7"/>
  <c r="AP240" i="7" s="1"/>
  <c r="AO241" i="7"/>
  <c r="AP241" i="7" s="1"/>
  <c r="AO250" i="7"/>
  <c r="AP250" i="7" s="1"/>
  <c r="BF26" i="7"/>
  <c r="AB23" i="7"/>
  <c r="AB20" i="7"/>
  <c r="DN13" i="7"/>
  <c r="EC27" i="7"/>
  <c r="CY24" i="7"/>
  <c r="ER81" i="7"/>
  <c r="EP47" i="7"/>
  <c r="EQ47" i="7" s="1"/>
  <c r="EP56" i="7"/>
  <c r="EQ56" i="7" s="1"/>
  <c r="EP58" i="7"/>
  <c r="EQ58" i="7" s="1"/>
  <c r="EP63" i="7"/>
  <c r="EQ63" i="7" s="1"/>
  <c r="ER97" i="7"/>
  <c r="EP80" i="7"/>
  <c r="EQ80" i="7" s="1"/>
  <c r="EP82" i="7"/>
  <c r="EQ82" i="7" s="1"/>
  <c r="EP99" i="7"/>
  <c r="EQ99" i="7" s="1"/>
  <c r="EP111" i="7"/>
  <c r="EQ111" i="7" s="1"/>
  <c r="EP142" i="7"/>
  <c r="EQ142" i="7" s="1"/>
  <c r="EP128" i="7"/>
  <c r="EQ128" i="7" s="1"/>
  <c r="EP114" i="7"/>
  <c r="EQ114" i="7" s="1"/>
  <c r="ER172" i="7"/>
  <c r="EP173" i="7"/>
  <c r="EQ173" i="7" s="1"/>
  <c r="EP174" i="7"/>
  <c r="EQ174" i="7" s="1"/>
  <c r="EP171" i="7"/>
  <c r="EQ171" i="7" s="1"/>
  <c r="EP192" i="7"/>
  <c r="EQ192" i="7" s="1"/>
  <c r="EP180" i="7"/>
  <c r="EQ180" i="7" s="1"/>
  <c r="EP181" i="7"/>
  <c r="EQ181" i="7" s="1"/>
  <c r="ER233" i="7"/>
  <c r="EP227" i="7"/>
  <c r="EQ227" i="7" s="1"/>
  <c r="CH59" i="7"/>
  <c r="CI59" i="7" s="1"/>
  <c r="CH44" i="7"/>
  <c r="CI44" i="7" s="1"/>
  <c r="CH34" i="7"/>
  <c r="CI34" i="7" s="1"/>
  <c r="CH61" i="7"/>
  <c r="CI61" i="7" s="1"/>
  <c r="CH103" i="7"/>
  <c r="CI103" i="7" s="1"/>
  <c r="CH85" i="7"/>
  <c r="CI85" i="7" s="1"/>
  <c r="CH88" i="7"/>
  <c r="CI88" i="7" s="1"/>
  <c r="CH98" i="7"/>
  <c r="CI98" i="7" s="1"/>
  <c r="CH117" i="7"/>
  <c r="CI117" i="7" s="1"/>
  <c r="CH114" i="7"/>
  <c r="CI114" i="7" s="1"/>
  <c r="CH115" i="7"/>
  <c r="CI115" i="7" s="1"/>
  <c r="CH120" i="7"/>
  <c r="CI120" i="7" s="1"/>
  <c r="CH160" i="7"/>
  <c r="CI160" i="7" s="1"/>
  <c r="CH161" i="7"/>
  <c r="CI161" i="7" s="1"/>
  <c r="CH171" i="7"/>
  <c r="CI171" i="7" s="1"/>
  <c r="CH177" i="7"/>
  <c r="CI177" i="7" s="1"/>
  <c r="CH190" i="7"/>
  <c r="CI190" i="7" s="1"/>
  <c r="CH182" i="7"/>
  <c r="CI182" i="7" s="1"/>
  <c r="CH183" i="7"/>
  <c r="CI183" i="7" s="1"/>
  <c r="CH193" i="7"/>
  <c r="CI193" i="7" s="1"/>
  <c r="CH206" i="7"/>
  <c r="CI206" i="7" s="1"/>
  <c r="CH215" i="7"/>
  <c r="CI215" i="7" s="1"/>
  <c r="CH230" i="7"/>
  <c r="CI230" i="7" s="1"/>
  <c r="AB65" i="7"/>
  <c r="Z50" i="7"/>
  <c r="AA50" i="7" s="1"/>
  <c r="Z36" i="7"/>
  <c r="AA36" i="7" s="1"/>
  <c r="Z74" i="7"/>
  <c r="AA74" i="7" s="1"/>
  <c r="Z75" i="7"/>
  <c r="AA75" i="7" s="1"/>
  <c r="Z90" i="7"/>
  <c r="AA90" i="7" s="1"/>
  <c r="Z107" i="7"/>
  <c r="AA107" i="7" s="1"/>
  <c r="Z96" i="7"/>
  <c r="AA96" i="7" s="1"/>
  <c r="AB119" i="7"/>
  <c r="Z112" i="7"/>
  <c r="AA112" i="7" s="1"/>
  <c r="Z125" i="7"/>
  <c r="AA125" i="7" s="1"/>
  <c r="AB141" i="7"/>
  <c r="Z134" i="7"/>
  <c r="AA134" i="7" s="1"/>
  <c r="Z149" i="7"/>
  <c r="AA149" i="7" s="1"/>
  <c r="Z153" i="7"/>
  <c r="AA153" i="7" s="1"/>
  <c r="Z150" i="7"/>
  <c r="AA150" i="7" s="1"/>
  <c r="Z215" i="7"/>
  <c r="AA215" i="7" s="1"/>
  <c r="Z175" i="7"/>
  <c r="AA175" i="7" s="1"/>
  <c r="Z190" i="7"/>
  <c r="AA190" i="7" s="1"/>
  <c r="AB225" i="7"/>
  <c r="Z195" i="7"/>
  <c r="AA195" i="7" s="1"/>
  <c r="Z212" i="7"/>
  <c r="AA212" i="7" s="1"/>
  <c r="AB220" i="7"/>
  <c r="Z219" i="7"/>
  <c r="AA219" i="7" s="1"/>
  <c r="Z237" i="7"/>
  <c r="AA237" i="7" s="1"/>
  <c r="AB249" i="7"/>
  <c r="ER26" i="7"/>
  <c r="DN23" i="7"/>
  <c r="EA20" i="7"/>
  <c r="EB20" i="7" s="1"/>
  <c r="CW17" i="7"/>
  <c r="CX17" i="7" s="1"/>
  <c r="BS14" i="7"/>
  <c r="BT14" i="7" s="1"/>
  <c r="CW9" i="7"/>
  <c r="CX9" i="7" s="1"/>
  <c r="EA38" i="7"/>
  <c r="EB38" i="7" s="1"/>
  <c r="EA51" i="7"/>
  <c r="EB51" i="7" s="1"/>
  <c r="EA36" i="7"/>
  <c r="EB36" i="7" s="1"/>
  <c r="EA41" i="7"/>
  <c r="EB41" i="7" s="1"/>
  <c r="EA68" i="7"/>
  <c r="EB68" i="7" s="1"/>
  <c r="EA69" i="7"/>
  <c r="EB69" i="7" s="1"/>
  <c r="EA95" i="7"/>
  <c r="EB95" i="7" s="1"/>
  <c r="EC131" i="7"/>
  <c r="EA92" i="7"/>
  <c r="EB92" i="7" s="1"/>
  <c r="EA97" i="7"/>
  <c r="EB97" i="7" s="1"/>
  <c r="EA132" i="7"/>
  <c r="EB132" i="7" s="1"/>
  <c r="EA129" i="7"/>
  <c r="EB129" i="7" s="1"/>
  <c r="EA138" i="7"/>
  <c r="EB138" i="7" s="1"/>
  <c r="EA143" i="7"/>
  <c r="EB143" i="7" s="1"/>
  <c r="EA145" i="7"/>
  <c r="EB145" i="7" s="1"/>
  <c r="EA146" i="7"/>
  <c r="EB146" i="7" s="1"/>
  <c r="EA162" i="7"/>
  <c r="EB162" i="7" s="1"/>
  <c r="EA159" i="7"/>
  <c r="EB159" i="7" s="1"/>
  <c r="EC173" i="7"/>
  <c r="EA178" i="7"/>
  <c r="EB178" i="7" s="1"/>
  <c r="EA171" i="7"/>
  <c r="EB171" i="7" s="1"/>
  <c r="EA172" i="7"/>
  <c r="EB172" i="7" s="1"/>
  <c r="EA201" i="7"/>
  <c r="EB201" i="7" s="1"/>
  <c r="EA207" i="7"/>
  <c r="EB207" i="7" s="1"/>
  <c r="EA220" i="7"/>
  <c r="EB220" i="7" s="1"/>
  <c r="EA240" i="7"/>
  <c r="EB240" i="7" s="1"/>
  <c r="EC242" i="7"/>
  <c r="BU44" i="7"/>
  <c r="BS49" i="7"/>
  <c r="BT49" i="7" s="1"/>
  <c r="BS43" i="7"/>
  <c r="BT43" i="7" s="1"/>
  <c r="BS61" i="7"/>
  <c r="BT61" i="7" s="1"/>
  <c r="BS66" i="7"/>
  <c r="BT66" i="7" s="1"/>
  <c r="BS67" i="7"/>
  <c r="BT67" i="7" s="1"/>
  <c r="BS105" i="7"/>
  <c r="BT105" i="7" s="1"/>
  <c r="BS102" i="7"/>
  <c r="BT102" i="7" s="1"/>
  <c r="BS107" i="7"/>
  <c r="BT107" i="7" s="1"/>
  <c r="BS134" i="7"/>
  <c r="BT134" i="7" s="1"/>
  <c r="BS127" i="7"/>
  <c r="BT127" i="7" s="1"/>
  <c r="BU145" i="7"/>
  <c r="BS146" i="7"/>
  <c r="BT146" i="7" s="1"/>
  <c r="BS139" i="7"/>
  <c r="BT139" i="7" s="1"/>
  <c r="BS144" i="7"/>
  <c r="BT144" i="7" s="1"/>
  <c r="BS160" i="7"/>
  <c r="BT160" i="7" s="1"/>
  <c r="BS167" i="7"/>
  <c r="BT167" i="7" s="1"/>
  <c r="BS176" i="7"/>
  <c r="BT176" i="7" s="1"/>
  <c r="BS178" i="7"/>
  <c r="BT178" i="7" s="1"/>
  <c r="BS199" i="7"/>
  <c r="BT199" i="7" s="1"/>
  <c r="BS200" i="7"/>
  <c r="BT200" i="7" s="1"/>
  <c r="BS212" i="7"/>
  <c r="BT212" i="7" s="1"/>
  <c r="BS217" i="7"/>
  <c r="BT217" i="7" s="1"/>
  <c r="BS228" i="7"/>
  <c r="BT228" i="7" s="1"/>
  <c r="BS245" i="7"/>
  <c r="BT245" i="7" s="1"/>
  <c r="BS249" i="7"/>
  <c r="BT249" i="7" s="1"/>
  <c r="BS253" i="7"/>
  <c r="BT253" i="7" s="1"/>
  <c r="BF28" i="7"/>
  <c r="EP21" i="7"/>
  <c r="EQ21" i="7" s="1"/>
  <c r="CH15" i="7"/>
  <c r="CI15" i="7" s="1"/>
  <c r="DL20" i="7"/>
  <c r="DM20" i="7" s="1"/>
  <c r="BD14" i="7"/>
  <c r="BE14" i="7" s="1"/>
  <c r="EP6" i="7"/>
  <c r="EQ6" i="7" s="1"/>
  <c r="BF144" i="7"/>
  <c r="AQ24" i="7"/>
  <c r="DN60" i="7"/>
  <c r="EC29" i="7"/>
  <c r="DN39" i="7"/>
  <c r="DN63" i="7"/>
  <c r="DL170" i="7"/>
  <c r="DM170" i="7" s="1"/>
  <c r="DN231" i="7"/>
  <c r="BF64" i="7"/>
  <c r="BF108" i="7"/>
  <c r="BF75" i="7"/>
  <c r="BD136" i="7"/>
  <c r="BE136" i="7" s="1"/>
  <c r="BD143" i="7"/>
  <c r="BE143" i="7" s="1"/>
  <c r="BF193" i="7"/>
  <c r="BF211" i="7"/>
  <c r="DN25" i="7"/>
  <c r="CY61" i="7"/>
  <c r="CW97" i="7"/>
  <c r="CX97" i="7" s="1"/>
  <c r="CY145" i="7"/>
  <c r="CW187" i="7"/>
  <c r="CX187" i="7" s="1"/>
  <c r="AQ96" i="7"/>
  <c r="AQ176" i="7"/>
  <c r="DN19" i="7"/>
  <c r="ER34" i="7"/>
  <c r="ER101" i="7"/>
  <c r="ER103" i="7"/>
  <c r="EP178" i="7"/>
  <c r="EQ178" i="7" s="1"/>
  <c r="EP224" i="7"/>
  <c r="EQ224" i="7" s="1"/>
  <c r="ER240" i="7"/>
  <c r="CJ63" i="7"/>
  <c r="CH187" i="7"/>
  <c r="CI187" i="7" s="1"/>
  <c r="CJ245" i="7"/>
  <c r="AB31" i="7"/>
  <c r="Z79" i="7"/>
  <c r="AA79" i="7" s="1"/>
  <c r="AB94" i="7"/>
  <c r="AB142" i="7"/>
  <c r="AB236" i="7"/>
  <c r="CJ10" i="7"/>
  <c r="BS28" i="7"/>
  <c r="BT28" i="7" s="1"/>
  <c r="BS131" i="7"/>
  <c r="BT131" i="7" s="1"/>
  <c r="BU203" i="7"/>
  <c r="CH27" i="7"/>
  <c r="CI27" i="7" s="1"/>
  <c r="AQ10" i="7"/>
  <c r="DL62" i="7"/>
  <c r="DM62" i="7" s="1"/>
  <c r="DL43" i="7"/>
  <c r="DM43" i="7" s="1"/>
  <c r="DL41" i="7"/>
  <c r="DM41" i="7" s="1"/>
  <c r="DL67" i="7"/>
  <c r="DM67" i="7" s="1"/>
  <c r="DL72" i="7"/>
  <c r="DM72" i="7" s="1"/>
  <c r="DL65" i="7"/>
  <c r="DM65" i="7" s="1"/>
  <c r="DL91" i="7"/>
  <c r="DM91" i="7" s="1"/>
  <c r="DL105" i="7"/>
  <c r="DM105" i="7" s="1"/>
  <c r="DL113" i="7"/>
  <c r="DM113" i="7" s="1"/>
  <c r="DL118" i="7"/>
  <c r="DM118" i="7" s="1"/>
  <c r="DL119" i="7"/>
  <c r="DM119" i="7" s="1"/>
  <c r="DL141" i="7"/>
  <c r="DM141" i="7" s="1"/>
  <c r="DL166" i="7"/>
  <c r="DM166" i="7" s="1"/>
  <c r="DN173" i="7"/>
  <c r="DL174" i="7"/>
  <c r="DM174" i="7" s="1"/>
  <c r="DL189" i="7"/>
  <c r="DM189" i="7" s="1"/>
  <c r="DL192" i="7"/>
  <c r="DM192" i="7" s="1"/>
  <c r="DL209" i="7"/>
  <c r="DM209" i="7" s="1"/>
  <c r="DL206" i="7"/>
  <c r="DM206" i="7" s="1"/>
  <c r="DL227" i="7"/>
  <c r="DM227" i="7" s="1"/>
  <c r="DL235" i="7"/>
  <c r="DM235" i="7" s="1"/>
  <c r="DL248" i="7"/>
  <c r="DM248" i="7" s="1"/>
  <c r="BD68" i="7"/>
  <c r="BE68" i="7" s="1"/>
  <c r="BF49" i="7"/>
  <c r="BD54" i="7"/>
  <c r="BE54" i="7" s="1"/>
  <c r="BD61" i="7"/>
  <c r="BE61" i="7" s="1"/>
  <c r="BD62" i="7"/>
  <c r="BE62" i="7" s="1"/>
  <c r="BF96" i="7"/>
  <c r="BD79" i="7"/>
  <c r="BE79" i="7" s="1"/>
  <c r="BD85" i="7"/>
  <c r="BE85" i="7" s="1"/>
  <c r="BD106" i="7"/>
  <c r="BE106" i="7" s="1"/>
  <c r="BD95" i="7"/>
  <c r="BE95" i="7" s="1"/>
  <c r="BF122" i="7"/>
  <c r="BD119" i="7"/>
  <c r="BE119" i="7" s="1"/>
  <c r="BF155" i="7"/>
  <c r="BF154" i="7"/>
  <c r="BD146" i="7"/>
  <c r="BE146" i="7" s="1"/>
  <c r="BD147" i="7"/>
  <c r="BE147" i="7" s="1"/>
  <c r="BD152" i="7"/>
  <c r="BE152" i="7" s="1"/>
  <c r="BD149" i="7"/>
  <c r="BE149" i="7" s="1"/>
  <c r="BD178" i="7"/>
  <c r="BE178" i="7" s="1"/>
  <c r="BD210" i="7"/>
  <c r="BE210" i="7" s="1"/>
  <c r="BD205" i="7"/>
  <c r="BE205" i="7" s="1"/>
  <c r="BD198" i="7"/>
  <c r="BE198" i="7" s="1"/>
  <c r="BD215" i="7"/>
  <c r="BE215" i="7" s="1"/>
  <c r="BD220" i="7"/>
  <c r="BE220" i="7" s="1"/>
  <c r="BD225" i="7"/>
  <c r="BE225" i="7" s="1"/>
  <c r="BD232" i="7"/>
  <c r="BE232" i="7" s="1"/>
  <c r="BD233" i="7"/>
  <c r="BE233" i="7" s="1"/>
  <c r="ER28" i="7"/>
  <c r="EA15" i="7"/>
  <c r="EB15" i="7" s="1"/>
  <c r="CY12" i="7"/>
  <c r="DL54" i="7"/>
  <c r="DM54" i="7" s="1"/>
  <c r="BD48" i="7"/>
  <c r="BE48" i="7" s="1"/>
  <c r="CJ35" i="7"/>
  <c r="EC28" i="7"/>
  <c r="CY25" i="7"/>
  <c r="BS22" i="7"/>
  <c r="BT22" i="7" s="1"/>
  <c r="CY39" i="7"/>
  <c r="CW52" i="7"/>
  <c r="CX52" i="7" s="1"/>
  <c r="CY99" i="7"/>
  <c r="CW38" i="7"/>
  <c r="CX38" i="7" s="1"/>
  <c r="CW85" i="7"/>
  <c r="CX85" i="7" s="1"/>
  <c r="CW65" i="7"/>
  <c r="CX65" i="7" s="1"/>
  <c r="CW66" i="7"/>
  <c r="CX66" i="7" s="1"/>
  <c r="CW100" i="7"/>
  <c r="CX100" i="7" s="1"/>
  <c r="CW101" i="7"/>
  <c r="CX101" i="7" s="1"/>
  <c r="CW106" i="7"/>
  <c r="CX106" i="7" s="1"/>
  <c r="CW133" i="7"/>
  <c r="CX133" i="7" s="1"/>
  <c r="CW126" i="7"/>
  <c r="CX126" i="7" s="1"/>
  <c r="CW127" i="7"/>
  <c r="CX127" i="7" s="1"/>
  <c r="CW140" i="7"/>
  <c r="CX140" i="7" s="1"/>
  <c r="CY167" i="7"/>
  <c r="CW190" i="7"/>
  <c r="CX190" i="7" s="1"/>
  <c r="CW149" i="7"/>
  <c r="CX149" i="7" s="1"/>
  <c r="CW151" i="7"/>
  <c r="CX151" i="7" s="1"/>
  <c r="CY165" i="7"/>
  <c r="CW180" i="7"/>
  <c r="CX180" i="7" s="1"/>
  <c r="CW172" i="7"/>
  <c r="CX172" i="7" s="1"/>
  <c r="CW169" i="7"/>
  <c r="CX169" i="7" s="1"/>
  <c r="CW198" i="7"/>
  <c r="CX198" i="7" s="1"/>
  <c r="CW203" i="7"/>
  <c r="CX203" i="7" s="1"/>
  <c r="CW196" i="7"/>
  <c r="CX196" i="7" s="1"/>
  <c r="CW219" i="7"/>
  <c r="CX219" i="7" s="1"/>
  <c r="CW238" i="7"/>
  <c r="CX238" i="7" s="1"/>
  <c r="CW243" i="7"/>
  <c r="CX243" i="7" s="1"/>
  <c r="AQ49" i="7"/>
  <c r="AO58" i="7"/>
  <c r="AP58" i="7" s="1"/>
  <c r="AQ93" i="7"/>
  <c r="AO48" i="7"/>
  <c r="AP48" i="7" s="1"/>
  <c r="AO66" i="7"/>
  <c r="AP66" i="7" s="1"/>
  <c r="AO63" i="7"/>
  <c r="AP63" i="7" s="1"/>
  <c r="AO76" i="7"/>
  <c r="AP76" i="7" s="1"/>
  <c r="AQ109" i="7"/>
  <c r="AO95" i="7"/>
  <c r="AP95" i="7" s="1"/>
  <c r="AO100" i="7"/>
  <c r="AP100" i="7" s="1"/>
  <c r="AO141" i="7"/>
  <c r="AP141" i="7" s="1"/>
  <c r="AO108" i="7"/>
  <c r="AP108" i="7" s="1"/>
  <c r="AO129" i="7"/>
  <c r="AP129" i="7" s="1"/>
  <c r="AO152" i="7"/>
  <c r="AP152" i="7" s="1"/>
  <c r="AO166" i="7"/>
  <c r="AP166" i="7" s="1"/>
  <c r="AO183" i="7"/>
  <c r="AP183" i="7" s="1"/>
  <c r="AO180" i="7"/>
  <c r="AP180" i="7" s="1"/>
  <c r="AO220" i="7"/>
  <c r="AP220" i="7" s="1"/>
  <c r="AO207" i="7"/>
  <c r="AP207" i="7" s="1"/>
  <c r="AQ217" i="7"/>
  <c r="AQ224" i="7"/>
  <c r="AQ242" i="7"/>
  <c r="AO245" i="7"/>
  <c r="AP245" i="7" s="1"/>
  <c r="CJ25" i="7"/>
  <c r="BF22" i="7"/>
  <c r="BF19" i="7"/>
  <c r="AB16" i="7"/>
  <c r="ER12" i="7"/>
  <c r="EA23" i="7"/>
  <c r="EB23" i="7" s="1"/>
  <c r="EP38" i="7"/>
  <c r="EQ38" i="7" s="1"/>
  <c r="EP55" i="7"/>
  <c r="EQ55" i="7" s="1"/>
  <c r="EP32" i="7"/>
  <c r="EQ32" i="7" s="1"/>
  <c r="EP66" i="7"/>
  <c r="EQ66" i="7" s="1"/>
  <c r="EP71" i="7"/>
  <c r="EQ71" i="7" s="1"/>
  <c r="EP105" i="7"/>
  <c r="EQ105" i="7" s="1"/>
  <c r="EP90" i="7"/>
  <c r="EQ90" i="7" s="1"/>
  <c r="EP88" i="7"/>
  <c r="EQ88" i="7" s="1"/>
  <c r="EP119" i="7"/>
  <c r="EQ119" i="7" s="1"/>
  <c r="ER152" i="7"/>
  <c r="ER151" i="7"/>
  <c r="EP117" i="7"/>
  <c r="EQ117" i="7" s="1"/>
  <c r="EP122" i="7"/>
  <c r="EQ122" i="7" s="1"/>
  <c r="EP148" i="7"/>
  <c r="EQ148" i="7" s="1"/>
  <c r="ER165" i="7"/>
  <c r="EP164" i="7"/>
  <c r="EQ164" i="7" s="1"/>
  <c r="EP188" i="7"/>
  <c r="EQ188" i="7" s="1"/>
  <c r="ER195" i="7"/>
  <c r="EP212" i="7"/>
  <c r="EQ212" i="7" s="1"/>
  <c r="EP209" i="7"/>
  <c r="EQ209" i="7" s="1"/>
  <c r="ER214" i="7"/>
  <c r="EP230" i="7"/>
  <c r="EQ230" i="7" s="1"/>
  <c r="EP234" i="7"/>
  <c r="EQ234" i="7" s="1"/>
  <c r="EP244" i="7"/>
  <c r="EQ244" i="7" s="1"/>
  <c r="EP242" i="7"/>
  <c r="EQ242" i="7" s="1"/>
  <c r="CH52" i="7"/>
  <c r="CI52" i="7" s="1"/>
  <c r="CJ87" i="7"/>
  <c r="CH37" i="7"/>
  <c r="CI37" i="7" s="1"/>
  <c r="CH42" i="7"/>
  <c r="CI42" i="7" s="1"/>
  <c r="CH64" i="7"/>
  <c r="CI64" i="7" s="1"/>
  <c r="CH69" i="7"/>
  <c r="CI69" i="7" s="1"/>
  <c r="CH62" i="7"/>
  <c r="CI62" i="7" s="1"/>
  <c r="CH96" i="7"/>
  <c r="CI96" i="7" s="1"/>
  <c r="CH106" i="7"/>
  <c r="CI106" i="7" s="1"/>
  <c r="CH125" i="7"/>
  <c r="CI125" i="7" s="1"/>
  <c r="CH122" i="7"/>
  <c r="CI122" i="7" s="1"/>
  <c r="CH123" i="7"/>
  <c r="CI123" i="7" s="1"/>
  <c r="CH128" i="7"/>
  <c r="CI128" i="7" s="1"/>
  <c r="CH138" i="7"/>
  <c r="CI138" i="7" s="1"/>
  <c r="CH174" i="7"/>
  <c r="CI174" i="7" s="1"/>
  <c r="CH209" i="7"/>
  <c r="CI209" i="7" s="1"/>
  <c r="CJ192" i="7"/>
  <c r="CH191" i="7"/>
  <c r="CI191" i="7" s="1"/>
  <c r="CH200" i="7"/>
  <c r="CI200" i="7" s="1"/>
  <c r="CH201" i="7"/>
  <c r="CI201" i="7" s="1"/>
  <c r="CH214" i="7"/>
  <c r="CI214" i="7" s="1"/>
  <c r="CH219" i="7"/>
  <c r="CI219" i="7" s="1"/>
  <c r="CH224" i="7"/>
  <c r="CI224" i="7" s="1"/>
  <c r="CH232" i="7"/>
  <c r="CI232" i="7" s="1"/>
  <c r="Z58" i="7"/>
  <c r="AA58" i="7" s="1"/>
  <c r="AB35" i="7"/>
  <c r="Z44" i="7"/>
  <c r="AA44" i="7" s="1"/>
  <c r="Z82" i="7"/>
  <c r="AA82" i="7" s="1"/>
  <c r="Z83" i="7"/>
  <c r="AA83" i="7" s="1"/>
  <c r="Z64" i="7"/>
  <c r="AA64" i="7" s="1"/>
  <c r="Z98" i="7"/>
  <c r="AA98" i="7" s="1"/>
  <c r="Z104" i="7"/>
  <c r="AA104" i="7" s="1"/>
  <c r="AB127" i="7"/>
  <c r="Z120" i="7"/>
  <c r="AA120" i="7" s="1"/>
  <c r="Z133" i="7"/>
  <c r="AA133" i="7" s="1"/>
  <c r="Z139" i="7"/>
  <c r="AA139" i="7" s="1"/>
  <c r="Z140" i="7"/>
  <c r="AA140" i="7" s="1"/>
  <c r="Z158" i="7"/>
  <c r="AA158" i="7" s="1"/>
  <c r="AB206" i="7"/>
  <c r="AB196" i="7"/>
  <c r="Z198" i="7"/>
  <c r="AA198" i="7" s="1"/>
  <c r="Z203" i="7"/>
  <c r="AA203" i="7" s="1"/>
  <c r="Z218" i="7"/>
  <c r="AA218" i="7" s="1"/>
  <c r="Z231" i="7"/>
  <c r="AA231" i="7" s="1"/>
  <c r="Z241" i="7"/>
  <c r="AA241" i="7" s="1"/>
  <c r="Z248" i="7"/>
  <c r="AA248" i="7" s="1"/>
  <c r="BF29" i="7"/>
  <c r="AB26" i="7"/>
  <c r="ER22" i="7"/>
  <c r="EA16" i="7"/>
  <c r="EB16" i="7" s="1"/>
  <c r="CW13" i="7"/>
  <c r="CX13" i="7" s="1"/>
  <c r="DL31" i="7"/>
  <c r="DM31" i="7" s="1"/>
  <c r="EC8" i="7"/>
  <c r="EA46" i="7"/>
  <c r="EB46" i="7" s="1"/>
  <c r="EC90" i="7"/>
  <c r="EC62" i="7"/>
  <c r="EA44" i="7"/>
  <c r="EB44" i="7" s="1"/>
  <c r="EA49" i="7"/>
  <c r="EB49" i="7" s="1"/>
  <c r="EA63" i="7"/>
  <c r="EB63" i="7" s="1"/>
  <c r="EA76" i="7"/>
  <c r="EB76" i="7" s="1"/>
  <c r="EA77" i="7"/>
  <c r="EB77" i="7" s="1"/>
  <c r="EA103" i="7"/>
  <c r="EB103" i="7" s="1"/>
  <c r="EA100" i="7"/>
  <c r="EB100" i="7" s="1"/>
  <c r="EA105" i="7"/>
  <c r="EB105" i="7" s="1"/>
  <c r="EA108" i="7"/>
  <c r="EB108" i="7" s="1"/>
  <c r="EA137" i="7"/>
  <c r="EB137" i="7" s="1"/>
  <c r="EA118" i="7"/>
  <c r="EB118" i="7" s="1"/>
  <c r="EC149" i="7"/>
  <c r="EC211" i="7"/>
  <c r="EC195" i="7"/>
  <c r="EA209" i="7"/>
  <c r="EB209" i="7" s="1"/>
  <c r="EA210" i="7"/>
  <c r="EB210" i="7" s="1"/>
  <c r="EA223" i="7"/>
  <c r="EB223" i="7" s="1"/>
  <c r="EC233" i="7"/>
  <c r="EA247" i="7"/>
  <c r="EB247" i="7" s="1"/>
  <c r="BU52" i="7"/>
  <c r="BS57" i="7"/>
  <c r="BT57" i="7" s="1"/>
  <c r="BS34" i="7"/>
  <c r="BT34" i="7" s="1"/>
  <c r="BS51" i="7"/>
  <c r="BT51" i="7" s="1"/>
  <c r="BS69" i="7"/>
  <c r="BT69" i="7" s="1"/>
  <c r="BS74" i="7"/>
  <c r="BT74" i="7" s="1"/>
  <c r="BS75" i="7"/>
  <c r="BT75" i="7" s="1"/>
  <c r="BU117" i="7"/>
  <c r="BS109" i="7"/>
  <c r="BT109" i="7" s="1"/>
  <c r="BS83" i="7"/>
  <c r="BT83" i="7" s="1"/>
  <c r="BS110" i="7"/>
  <c r="BT110" i="7" s="1"/>
  <c r="BU140" i="7"/>
  <c r="BS136" i="7"/>
  <c r="BT136" i="7" s="1"/>
  <c r="BS116" i="7"/>
  <c r="BT116" i="7" s="1"/>
  <c r="BS147" i="7"/>
  <c r="BT147" i="7" s="1"/>
  <c r="BS151" i="7"/>
  <c r="BT151" i="7" s="1"/>
  <c r="BS165" i="7"/>
  <c r="BT165" i="7" s="1"/>
  <c r="BS175" i="7"/>
  <c r="BT175" i="7" s="1"/>
  <c r="BU198" i="7"/>
  <c r="BS197" i="7"/>
  <c r="BT197" i="7" s="1"/>
  <c r="BS210" i="7"/>
  <c r="BT210" i="7" s="1"/>
  <c r="BS211" i="7"/>
  <c r="BT211" i="7" s="1"/>
  <c r="BU218" i="7"/>
  <c r="BU241" i="7"/>
  <c r="BS236" i="7"/>
  <c r="BT236" i="7" s="1"/>
  <c r="BS246" i="7"/>
  <c r="BT246" i="7" s="1"/>
  <c r="DL26" i="7"/>
  <c r="DM26" i="7" s="1"/>
  <c r="BD20" i="7"/>
  <c r="BE20" i="7" s="1"/>
  <c r="EP13" i="7"/>
  <c r="EQ13" i="7" s="1"/>
  <c r="CJ6" i="7"/>
  <c r="Z19" i="7"/>
  <c r="AA19" i="7" s="1"/>
  <c r="DN48" i="7"/>
  <c r="DN111" i="7"/>
  <c r="DL112" i="7"/>
  <c r="DM112" i="7" s="1"/>
  <c r="DN216" i="7"/>
  <c r="BF88" i="7"/>
  <c r="BD142" i="7"/>
  <c r="BE142" i="7" s="1"/>
  <c r="BF191" i="7"/>
  <c r="BD213" i="7"/>
  <c r="BE213" i="7" s="1"/>
  <c r="BU19" i="7"/>
  <c r="CY79" i="7"/>
  <c r="CY132" i="7"/>
  <c r="CW122" i="7"/>
  <c r="CX122" i="7" s="1"/>
  <c r="CY194" i="7"/>
  <c r="CY237" i="7"/>
  <c r="AQ54" i="7"/>
  <c r="AQ8" i="7"/>
  <c r="ER176" i="7"/>
  <c r="ER184" i="7"/>
  <c r="ER250" i="7"/>
  <c r="CJ65" i="7"/>
  <c r="CJ196" i="7"/>
  <c r="AB54" i="7"/>
  <c r="AB211" i="7"/>
  <c r="AB223" i="7"/>
  <c r="EA30" i="7"/>
  <c r="EB30" i="7" s="1"/>
  <c r="AO25" i="7"/>
  <c r="AP25" i="7" s="1"/>
  <c r="EC45" i="7"/>
  <c r="EC147" i="7"/>
  <c r="EC177" i="7"/>
  <c r="BS71" i="7"/>
  <c r="BT71" i="7" s="1"/>
  <c r="BS204" i="7"/>
  <c r="BT204" i="7" s="1"/>
  <c r="EC25" i="7"/>
  <c r="DN32" i="7"/>
  <c r="DL71" i="7"/>
  <c r="DM71" i="7" s="1"/>
  <c r="DL76" i="7"/>
  <c r="DM76" i="7" s="1"/>
  <c r="DL69" i="7"/>
  <c r="DM69" i="7" s="1"/>
  <c r="DL95" i="7"/>
  <c r="DM95" i="7" s="1"/>
  <c r="DL88" i="7"/>
  <c r="DM88" i="7" s="1"/>
  <c r="DL107" i="7"/>
  <c r="DM107" i="7" s="1"/>
  <c r="DN128" i="7"/>
  <c r="DL117" i="7"/>
  <c r="DM117" i="7" s="1"/>
  <c r="DL122" i="7"/>
  <c r="DM122" i="7" s="1"/>
  <c r="DL123" i="7"/>
  <c r="DM123" i="7" s="1"/>
  <c r="DN145" i="7"/>
  <c r="DL148" i="7"/>
  <c r="DM148" i="7" s="1"/>
  <c r="DN150" i="7"/>
  <c r="DL177" i="7"/>
  <c r="DM177" i="7" s="1"/>
  <c r="DL178" i="7"/>
  <c r="DM178" i="7" s="1"/>
  <c r="DN191" i="7"/>
  <c r="DL208" i="7"/>
  <c r="DM208" i="7" s="1"/>
  <c r="DL196" i="7"/>
  <c r="DM196" i="7" s="1"/>
  <c r="DL213" i="7"/>
  <c r="DM213" i="7" s="1"/>
  <c r="DN210" i="7"/>
  <c r="DL232" i="7"/>
  <c r="DM232" i="7" s="1"/>
  <c r="DL233" i="7"/>
  <c r="DM233" i="7" s="1"/>
  <c r="DN236" i="7"/>
  <c r="DL242" i="7"/>
  <c r="DM242" i="7" s="1"/>
  <c r="BF72" i="7"/>
  <c r="BF53" i="7"/>
  <c r="BD58" i="7"/>
  <c r="BE58" i="7" s="1"/>
  <c r="BD35" i="7"/>
  <c r="BE35" i="7" s="1"/>
  <c r="BD65" i="7"/>
  <c r="BE65" i="7" s="1"/>
  <c r="BD66" i="7"/>
  <c r="BE66" i="7" s="1"/>
  <c r="BF100" i="7"/>
  <c r="BD89" i="7"/>
  <c r="BE89" i="7" s="1"/>
  <c r="BD99" i="7"/>
  <c r="BE99" i="7" s="1"/>
  <c r="BF126" i="7"/>
  <c r="BD123" i="7"/>
  <c r="BE123" i="7" s="1"/>
  <c r="BD117" i="7"/>
  <c r="BE117" i="7" s="1"/>
  <c r="BF159" i="7"/>
  <c r="BD156" i="7"/>
  <c r="BE156" i="7" s="1"/>
  <c r="BD153" i="7"/>
  <c r="BE153" i="7" s="1"/>
  <c r="BF209" i="7"/>
  <c r="BD195" i="7"/>
  <c r="BE195" i="7" s="1"/>
  <c r="BD192" i="7"/>
  <c r="BE192" i="7" s="1"/>
  <c r="BD197" i="7"/>
  <c r="BE197" i="7" s="1"/>
  <c r="BD202" i="7"/>
  <c r="BE202" i="7" s="1"/>
  <c r="BD223" i="7"/>
  <c r="BE223" i="7" s="1"/>
  <c r="BD218" i="7"/>
  <c r="BE218" i="7" s="1"/>
  <c r="BD228" i="7"/>
  <c r="BE228" i="7" s="1"/>
  <c r="BD239" i="7"/>
  <c r="BE239" i="7" s="1"/>
  <c r="BD240" i="7"/>
  <c r="BE240" i="7" s="1"/>
  <c r="BD249" i="7"/>
  <c r="BE249" i="7" s="1"/>
  <c r="ER24" i="7"/>
  <c r="EC21" i="7"/>
  <c r="CY18" i="7"/>
  <c r="BU15" i="7"/>
  <c r="EP53" i="7"/>
  <c r="EQ53" i="7" s="1"/>
  <c r="CJ47" i="7"/>
  <c r="Z41" i="7"/>
  <c r="AA41" i="7" s="1"/>
  <c r="DL34" i="7"/>
  <c r="DM34" i="7" s="1"/>
  <c r="AO9" i="7"/>
  <c r="AP9" i="7" s="1"/>
  <c r="CY43" i="7"/>
  <c r="CW56" i="7"/>
  <c r="CX56" i="7" s="1"/>
  <c r="CY33" i="7"/>
  <c r="CW42" i="7"/>
  <c r="CX42" i="7" s="1"/>
  <c r="CW69" i="7"/>
  <c r="CX69" i="7" s="1"/>
  <c r="CW70" i="7"/>
  <c r="CX70" i="7" s="1"/>
  <c r="CW104" i="7"/>
  <c r="CX104" i="7" s="1"/>
  <c r="CW105" i="7"/>
  <c r="CX105" i="7" s="1"/>
  <c r="CW107" i="7"/>
  <c r="CX107" i="7" s="1"/>
  <c r="CW130" i="7"/>
  <c r="CX130" i="7" s="1"/>
  <c r="CW131" i="7"/>
  <c r="CX131" i="7" s="1"/>
  <c r="CY144" i="7"/>
  <c r="CW143" i="7"/>
  <c r="CX143" i="7" s="1"/>
  <c r="CW155" i="7"/>
  <c r="CX155" i="7" s="1"/>
  <c r="CW152" i="7"/>
  <c r="CX152" i="7" s="1"/>
  <c r="CY166" i="7"/>
  <c r="CW171" i="7"/>
  <c r="CX171" i="7" s="1"/>
  <c r="CW176" i="7"/>
  <c r="CX176" i="7" s="1"/>
  <c r="CW173" i="7"/>
  <c r="CX173" i="7" s="1"/>
  <c r="CW202" i="7"/>
  <c r="CX202" i="7" s="1"/>
  <c r="CW200" i="7"/>
  <c r="CX200" i="7" s="1"/>
  <c r="CW205" i="7"/>
  <c r="CX205" i="7" s="1"/>
  <c r="CW223" i="7"/>
  <c r="CX223" i="7" s="1"/>
  <c r="CW232" i="7"/>
  <c r="CX232" i="7" s="1"/>
  <c r="CW234" i="7"/>
  <c r="CX234" i="7" s="1"/>
  <c r="CW241" i="7"/>
  <c r="CX241" i="7" s="1"/>
  <c r="AQ53" i="7"/>
  <c r="AQ105" i="7"/>
  <c r="AO89" i="7"/>
  <c r="AP89" i="7" s="1"/>
  <c r="AO35" i="7"/>
  <c r="AP35" i="7" s="1"/>
  <c r="AO52" i="7"/>
  <c r="AP52" i="7" s="1"/>
  <c r="AO70" i="7"/>
  <c r="AP70" i="7" s="1"/>
  <c r="AO67" i="7"/>
  <c r="AP67" i="7" s="1"/>
  <c r="AO80" i="7"/>
  <c r="AP80" i="7" s="1"/>
  <c r="AQ113" i="7"/>
  <c r="AO99" i="7"/>
  <c r="AP99" i="7" s="1"/>
  <c r="AO104" i="7"/>
  <c r="AP104" i="7" s="1"/>
  <c r="AO111" i="7"/>
  <c r="AP111" i="7" s="1"/>
  <c r="AO112" i="7"/>
  <c r="AP112" i="7" s="1"/>
  <c r="AO133" i="7"/>
  <c r="AP133" i="7" s="1"/>
  <c r="AO151" i="7"/>
  <c r="AP151" i="7" s="1"/>
  <c r="AO156" i="7"/>
  <c r="AP156" i="7" s="1"/>
  <c r="AO159" i="7"/>
  <c r="AP159" i="7" s="1"/>
  <c r="AO187" i="7"/>
  <c r="AP187" i="7" s="1"/>
  <c r="AO184" i="7"/>
  <c r="AP184" i="7" s="1"/>
  <c r="AO202" i="7"/>
  <c r="AP202" i="7" s="1"/>
  <c r="AO211" i="7"/>
  <c r="AP211" i="7" s="1"/>
  <c r="AO216" i="7"/>
  <c r="AP216" i="7" s="1"/>
  <c r="AO218" i="7"/>
  <c r="AP218" i="7" s="1"/>
  <c r="AO228" i="7"/>
  <c r="AP228" i="7" s="1"/>
  <c r="AO231" i="7"/>
  <c r="AP231" i="7" s="1"/>
  <c r="AO253" i="7"/>
  <c r="AP253" i="7" s="1"/>
  <c r="BS104" i="7"/>
  <c r="BT104" i="7" s="1"/>
  <c r="ER18" i="7"/>
  <c r="DN15" i="7"/>
  <c r="CH12" i="7"/>
  <c r="CI12" i="7" s="1"/>
  <c r="Z9" i="7"/>
  <c r="AA9" i="7" s="1"/>
  <c r="DN30" i="7"/>
  <c r="CY10" i="7"/>
  <c r="CJ7" i="7"/>
  <c r="ER61" i="7"/>
  <c r="EP42" i="7"/>
  <c r="EQ42" i="7" s="1"/>
  <c r="EP36" i="7"/>
  <c r="EQ36" i="7" s="1"/>
  <c r="EP70" i="7"/>
  <c r="EQ70" i="7" s="1"/>
  <c r="EP75" i="7"/>
  <c r="EQ75" i="7" s="1"/>
  <c r="EP60" i="7"/>
  <c r="EQ60" i="7" s="1"/>
  <c r="EP94" i="7"/>
  <c r="EQ94" i="7" s="1"/>
  <c r="EP92" i="7"/>
  <c r="EQ92" i="7" s="1"/>
  <c r="EP108" i="7"/>
  <c r="EQ108" i="7" s="1"/>
  <c r="EP121" i="7"/>
  <c r="EQ121" i="7" s="1"/>
  <c r="EP126" i="7"/>
  <c r="EQ126" i="7" s="1"/>
  <c r="ER149" i="7"/>
  <c r="EP145" i="7"/>
  <c r="EQ145" i="7" s="1"/>
  <c r="EP153" i="7"/>
  <c r="EQ153" i="7" s="1"/>
  <c r="EP150" i="7"/>
  <c r="EQ150" i="7" s="1"/>
  <c r="EP207" i="7"/>
  <c r="EQ207" i="7" s="1"/>
  <c r="EP211" i="7"/>
  <c r="EQ211" i="7" s="1"/>
  <c r="EP194" i="7"/>
  <c r="EQ194" i="7" s="1"/>
  <c r="EP199" i="7"/>
  <c r="EQ199" i="7" s="1"/>
  <c r="EP216" i="7"/>
  <c r="EQ216" i="7" s="1"/>
  <c r="EP213" i="7"/>
  <c r="EQ213" i="7" s="1"/>
  <c r="EP236" i="7"/>
  <c r="EQ236" i="7" s="1"/>
  <c r="EP247" i="7"/>
  <c r="EQ247" i="7" s="1"/>
  <c r="CJ71" i="7"/>
  <c r="CH56" i="7"/>
  <c r="CI56" i="7" s="1"/>
  <c r="CH41" i="7"/>
  <c r="CI41" i="7" s="1"/>
  <c r="CH46" i="7"/>
  <c r="CI46" i="7" s="1"/>
  <c r="CH68" i="7"/>
  <c r="CI68" i="7" s="1"/>
  <c r="CH73" i="7"/>
  <c r="CI73" i="7" s="1"/>
  <c r="CH66" i="7"/>
  <c r="CI66" i="7" s="1"/>
  <c r="CH100" i="7"/>
  <c r="CI100" i="7" s="1"/>
  <c r="CH89" i="7"/>
  <c r="CI89" i="7" s="1"/>
  <c r="CJ108" i="7"/>
  <c r="CH107" i="7"/>
  <c r="CI107" i="7" s="1"/>
  <c r="CJ129" i="7"/>
  <c r="CH126" i="7"/>
  <c r="CI126" i="7" s="1"/>
  <c r="CH127" i="7"/>
  <c r="CI127" i="7" s="1"/>
  <c r="CH132" i="7"/>
  <c r="CI132" i="7" s="1"/>
  <c r="CH142" i="7"/>
  <c r="CI142" i="7" s="1"/>
  <c r="CJ194" i="7"/>
  <c r="CH195" i="7"/>
  <c r="CI195" i="7" s="1"/>
  <c r="CH204" i="7"/>
  <c r="CI204" i="7" s="1"/>
  <c r="CH212" i="7"/>
  <c r="CI212" i="7" s="1"/>
  <c r="CH234" i="7"/>
  <c r="CI234" i="7" s="1"/>
  <c r="CH243" i="7"/>
  <c r="CI243" i="7" s="1"/>
  <c r="CH246" i="7"/>
  <c r="CI246" i="7" s="1"/>
  <c r="AB77" i="7"/>
  <c r="Z59" i="7"/>
  <c r="AA59" i="7" s="1"/>
  <c r="Z39" i="7"/>
  <c r="AA39" i="7" s="1"/>
  <c r="Z48" i="7"/>
  <c r="AA48" i="7" s="1"/>
  <c r="AB84" i="7"/>
  <c r="Z68" i="7"/>
  <c r="AA68" i="7" s="1"/>
  <c r="Z102" i="7"/>
  <c r="AA102" i="7" s="1"/>
  <c r="Z109" i="7"/>
  <c r="AA109" i="7" s="1"/>
  <c r="Z131" i="7"/>
  <c r="AA131" i="7" s="1"/>
  <c r="Z124" i="7"/>
  <c r="AA124" i="7" s="1"/>
  <c r="Z114" i="7"/>
  <c r="AA114" i="7" s="1"/>
  <c r="Z143" i="7"/>
  <c r="AA143" i="7" s="1"/>
  <c r="Z144" i="7"/>
  <c r="AA144" i="7" s="1"/>
  <c r="AB160" i="7"/>
  <c r="Z162" i="7"/>
  <c r="AA162" i="7" s="1"/>
  <c r="Z159" i="7"/>
  <c r="AA159" i="7" s="1"/>
  <c r="Z183" i="7"/>
  <c r="AA183" i="7" s="1"/>
  <c r="Z200" i="7"/>
  <c r="AA200" i="7" s="1"/>
  <c r="Z193" i="7"/>
  <c r="AA193" i="7" s="1"/>
  <c r="Z202" i="7"/>
  <c r="AA202" i="7" s="1"/>
  <c r="Z222" i="7"/>
  <c r="AA222" i="7" s="1"/>
  <c r="Z243" i="7"/>
  <c r="AA243" i="7" s="1"/>
  <c r="BD33" i="7"/>
  <c r="BE33" i="7" s="1"/>
  <c r="CW19" i="7"/>
  <c r="CX19" i="7" s="1"/>
  <c r="BS16" i="7"/>
  <c r="BT16" i="7" s="1"/>
  <c r="AO13" i="7"/>
  <c r="AP13" i="7" s="1"/>
  <c r="CW27" i="7"/>
  <c r="CX27" i="7" s="1"/>
  <c r="BS24" i="7"/>
  <c r="BT24" i="7" s="1"/>
  <c r="EC98" i="7"/>
  <c r="EA66" i="7"/>
  <c r="EB66" i="7" s="1"/>
  <c r="EA48" i="7"/>
  <c r="EB48" i="7" s="1"/>
  <c r="EA53" i="7"/>
  <c r="EB53" i="7" s="1"/>
  <c r="EA67" i="7"/>
  <c r="EB67" i="7" s="1"/>
  <c r="EA80" i="7"/>
  <c r="EB80" i="7" s="1"/>
  <c r="EA81" i="7"/>
  <c r="EB81" i="7" s="1"/>
  <c r="EC110" i="7"/>
  <c r="EA104" i="7"/>
  <c r="EB104" i="7" s="1"/>
  <c r="EA112" i="7"/>
  <c r="EB112" i="7" s="1"/>
  <c r="EA109" i="7"/>
  <c r="EB109" i="7" s="1"/>
  <c r="EA122" i="7"/>
  <c r="EB122" i="7" s="1"/>
  <c r="EA153" i="7"/>
  <c r="EB153" i="7" s="1"/>
  <c r="EA183" i="7"/>
  <c r="EB183" i="7" s="1"/>
  <c r="EA188" i="7"/>
  <c r="EB188" i="7" s="1"/>
  <c r="EA181" i="7"/>
  <c r="EB181" i="7" s="1"/>
  <c r="EC221" i="7"/>
  <c r="EA199" i="7"/>
  <c r="EB199" i="7" s="1"/>
  <c r="EA212" i="7"/>
  <c r="EB212" i="7" s="1"/>
  <c r="EA213" i="7"/>
  <c r="EB213" i="7" s="1"/>
  <c r="EA214" i="7"/>
  <c r="EB214" i="7" s="1"/>
  <c r="EA228" i="7"/>
  <c r="EB228" i="7" s="1"/>
  <c r="EA226" i="7"/>
  <c r="EB226" i="7" s="1"/>
  <c r="BU56" i="7"/>
  <c r="BU92" i="7"/>
  <c r="BU60" i="7"/>
  <c r="BS38" i="7"/>
  <c r="BT38" i="7" s="1"/>
  <c r="BS55" i="7"/>
  <c r="BT55" i="7" s="1"/>
  <c r="BS73" i="7"/>
  <c r="BT73" i="7" s="1"/>
  <c r="BS78" i="7"/>
  <c r="BT78" i="7" s="1"/>
  <c r="BS79" i="7"/>
  <c r="BT79" i="7" s="1"/>
  <c r="BU85" i="7"/>
  <c r="BU121" i="7"/>
  <c r="BS113" i="7"/>
  <c r="BT113" i="7" s="1"/>
  <c r="BS87" i="7"/>
  <c r="BT87" i="7" s="1"/>
  <c r="BS114" i="7"/>
  <c r="BT114" i="7" s="1"/>
  <c r="BS149" i="7"/>
  <c r="BT149" i="7" s="1"/>
  <c r="BS150" i="7"/>
  <c r="BT150" i="7" s="1"/>
  <c r="BU120" i="7"/>
  <c r="BU179" i="7"/>
  <c r="BU184" i="7"/>
  <c r="BS181" i="7"/>
  <c r="BT181" i="7" s="1"/>
  <c r="BU219" i="7"/>
  <c r="BU202" i="7"/>
  <c r="BS209" i="7"/>
  <c r="BT209" i="7" s="1"/>
  <c r="BU201" i="7"/>
  <c r="BS214" i="7"/>
  <c r="BT214" i="7" s="1"/>
  <c r="BS215" i="7"/>
  <c r="BT215" i="7" s="1"/>
  <c r="BU230" i="7"/>
  <c r="BU232" i="7"/>
  <c r="BS233" i="7"/>
  <c r="BT233" i="7" s="1"/>
  <c r="BS234" i="7"/>
  <c r="BT234" i="7" s="1"/>
  <c r="BS243" i="7"/>
  <c r="BT243" i="7" s="1"/>
  <c r="BS252" i="7"/>
  <c r="BT252" i="7" s="1"/>
  <c r="BD6" i="7"/>
  <c r="BE6" i="7" s="1"/>
  <c r="EP25" i="7"/>
  <c r="EQ25" i="7" s="1"/>
  <c r="CH19" i="7"/>
  <c r="CI19" i="7" s="1"/>
  <c r="Z13" i="7"/>
  <c r="AA13" i="7" s="1"/>
  <c r="AO6" i="7"/>
  <c r="AP6" i="7" s="1"/>
  <c r="BD18" i="7"/>
  <c r="BE18" i="7" s="1"/>
  <c r="BU23" i="7"/>
  <c r="DN156" i="7"/>
  <c r="DN187" i="7"/>
  <c r="DN205" i="7"/>
  <c r="BD45" i="7"/>
  <c r="BE45" i="7" s="1"/>
  <c r="BF118" i="7"/>
  <c r="BF164" i="7"/>
  <c r="BD194" i="7"/>
  <c r="BE194" i="7" s="1"/>
  <c r="EC94" i="7"/>
  <c r="CY34" i="7"/>
  <c r="CW62" i="7"/>
  <c r="CX62" i="7" s="1"/>
  <c r="CY102" i="7"/>
  <c r="CW123" i="7"/>
  <c r="CX123" i="7" s="1"/>
  <c r="CY247" i="7"/>
  <c r="AQ81" i="7"/>
  <c r="AQ59" i="7"/>
  <c r="AQ210" i="7"/>
  <c r="AQ229" i="7"/>
  <c r="BF13" i="7"/>
  <c r="CH31" i="7"/>
  <c r="CI31" i="7" s="1"/>
  <c r="EP177" i="7"/>
  <c r="EQ177" i="7" s="1"/>
  <c r="ER205" i="7"/>
  <c r="ER235" i="7"/>
  <c r="CJ38" i="7"/>
  <c r="CJ186" i="7"/>
  <c r="CJ253" i="7"/>
  <c r="AB123" i="7"/>
  <c r="AB199" i="7"/>
  <c r="AB245" i="7"/>
  <c r="BU7" i="7"/>
  <c r="EC72" i="7"/>
  <c r="EC180" i="7"/>
  <c r="EA245" i="7"/>
  <c r="EB245" i="7" s="1"/>
  <c r="BU48" i="7"/>
  <c r="BU47" i="7"/>
  <c r="BU171" i="7"/>
  <c r="AO30" i="7"/>
  <c r="AP30" i="7" s="1"/>
  <c r="CJ13" i="7"/>
  <c r="BU9" i="7"/>
  <c r="DL51" i="7"/>
  <c r="DM51" i="7" s="1"/>
  <c r="DL36" i="7"/>
  <c r="DM36" i="7" s="1"/>
  <c r="DL49" i="7"/>
  <c r="DM49" i="7" s="1"/>
  <c r="DL75" i="7"/>
  <c r="DM75" i="7" s="1"/>
  <c r="DN90" i="7"/>
  <c r="DN73" i="7"/>
  <c r="DL99" i="7"/>
  <c r="DM99" i="7" s="1"/>
  <c r="DN92" i="7"/>
  <c r="DL110" i="7"/>
  <c r="DM110" i="7" s="1"/>
  <c r="DN132" i="7"/>
  <c r="DL121" i="7"/>
  <c r="DM121" i="7" s="1"/>
  <c r="DL127" i="7"/>
  <c r="DM127" i="7" s="1"/>
  <c r="DL157" i="7"/>
  <c r="DM157" i="7" s="1"/>
  <c r="DL154" i="7"/>
  <c r="DM154" i="7" s="1"/>
  <c r="DN212" i="7"/>
  <c r="DN193" i="7"/>
  <c r="DL200" i="7"/>
  <c r="DM200" i="7" s="1"/>
  <c r="DL217" i="7"/>
  <c r="DM217" i="7" s="1"/>
  <c r="DL214" i="7"/>
  <c r="DM214" i="7" s="1"/>
  <c r="DL215" i="7"/>
  <c r="DM215" i="7" s="1"/>
  <c r="DL240" i="7"/>
  <c r="DM240" i="7" s="1"/>
  <c r="DL237" i="7"/>
  <c r="DM237" i="7" s="1"/>
  <c r="DL245" i="7"/>
  <c r="DM245" i="7" s="1"/>
  <c r="DL253" i="7"/>
  <c r="DM253" i="7" s="1"/>
  <c r="BD76" i="7"/>
  <c r="BE76" i="7" s="1"/>
  <c r="BF57" i="7"/>
  <c r="BF30" i="7"/>
  <c r="BD39" i="7"/>
  <c r="BE39" i="7" s="1"/>
  <c r="BD69" i="7"/>
  <c r="BE69" i="7" s="1"/>
  <c r="BD70" i="7"/>
  <c r="BE70" i="7" s="1"/>
  <c r="BF104" i="7"/>
  <c r="BD93" i="7"/>
  <c r="BE93" i="7" s="1"/>
  <c r="BD103" i="7"/>
  <c r="BE103" i="7" s="1"/>
  <c r="BF130" i="7"/>
  <c r="BD127" i="7"/>
  <c r="BE127" i="7" s="1"/>
  <c r="BD116" i="7"/>
  <c r="BE116" i="7" s="1"/>
  <c r="BF121" i="7"/>
  <c r="BF163" i="7"/>
  <c r="BF160" i="7"/>
  <c r="BF157" i="7"/>
  <c r="BD166" i="7"/>
  <c r="BE166" i="7" s="1"/>
  <c r="BF201" i="7"/>
  <c r="BD238" i="7"/>
  <c r="BE238" i="7" s="1"/>
  <c r="BD244" i="7"/>
  <c r="BE244" i="7" s="1"/>
  <c r="BD247" i="7"/>
  <c r="BE247" i="7" s="1"/>
  <c r="AQ33" i="7"/>
  <c r="AB28" i="7"/>
  <c r="BS21" i="7"/>
  <c r="BT21" i="7" s="1"/>
  <c r="AO18" i="7"/>
  <c r="AP18" i="7" s="1"/>
  <c r="DL11" i="7"/>
  <c r="DM11" i="7" s="1"/>
  <c r="AB53" i="7"/>
  <c r="DL46" i="7"/>
  <c r="DM46" i="7" s="1"/>
  <c r="BD40" i="7"/>
  <c r="BE40" i="7" s="1"/>
  <c r="EC32" i="7"/>
  <c r="EC24" i="7"/>
  <c r="CY47" i="7"/>
  <c r="CY59" i="7"/>
  <c r="CW37" i="7"/>
  <c r="CX37" i="7" s="1"/>
  <c r="CW46" i="7"/>
  <c r="CX46" i="7" s="1"/>
  <c r="CW60" i="7"/>
  <c r="CX60" i="7" s="1"/>
  <c r="CW73" i="7"/>
  <c r="CX73" i="7" s="1"/>
  <c r="CW74" i="7"/>
  <c r="CX74" i="7" s="1"/>
  <c r="CW111" i="7"/>
  <c r="CX111" i="7" s="1"/>
  <c r="CY108" i="7"/>
  <c r="CW109" i="7"/>
  <c r="CX109" i="7" s="1"/>
  <c r="CY139" i="7"/>
  <c r="CW138" i="7"/>
  <c r="CX138" i="7" s="1"/>
  <c r="CW134" i="7"/>
  <c r="CX134" i="7" s="1"/>
  <c r="CW146" i="7"/>
  <c r="CX146" i="7" s="1"/>
  <c r="CW147" i="7"/>
  <c r="CX147" i="7" s="1"/>
  <c r="CY159" i="7"/>
  <c r="CW156" i="7"/>
  <c r="CX156" i="7" s="1"/>
  <c r="CW177" i="7"/>
  <c r="CX177" i="7" s="1"/>
  <c r="CW181" i="7"/>
  <c r="CX181" i="7" s="1"/>
  <c r="CY201" i="7"/>
  <c r="CW193" i="7"/>
  <c r="CX193" i="7" s="1"/>
  <c r="CY208" i="7"/>
  <c r="CW204" i="7"/>
  <c r="CX204" i="7" s="1"/>
  <c r="CW209" i="7"/>
  <c r="CX209" i="7" s="1"/>
  <c r="CW218" i="7"/>
  <c r="CX218" i="7" s="1"/>
  <c r="CW207" i="7"/>
  <c r="CX207" i="7" s="1"/>
  <c r="CW221" i="7"/>
  <c r="CX221" i="7" s="1"/>
  <c r="AQ57" i="7"/>
  <c r="AO34" i="7"/>
  <c r="AP34" i="7" s="1"/>
  <c r="AO61" i="7"/>
  <c r="AP61" i="7" s="1"/>
  <c r="AO39" i="7"/>
  <c r="AP39" i="7" s="1"/>
  <c r="AO56" i="7"/>
  <c r="AP56" i="7" s="1"/>
  <c r="AO74" i="7"/>
  <c r="AP74" i="7" s="1"/>
  <c r="AO71" i="7"/>
  <c r="AP71" i="7" s="1"/>
  <c r="AO85" i="7"/>
  <c r="AP85" i="7" s="1"/>
  <c r="AO86" i="7"/>
  <c r="AP86" i="7" s="1"/>
  <c r="AO103" i="7"/>
  <c r="AP103" i="7" s="1"/>
  <c r="AO115" i="7"/>
  <c r="AP115" i="7" s="1"/>
  <c r="AO116" i="7"/>
  <c r="AP116" i="7" s="1"/>
  <c r="AO136" i="7"/>
  <c r="AP136" i="7" s="1"/>
  <c r="AO138" i="7"/>
  <c r="AP138" i="7" s="1"/>
  <c r="AO139" i="7"/>
  <c r="AP139" i="7" s="1"/>
  <c r="AO153" i="7"/>
  <c r="AP153" i="7" s="1"/>
  <c r="AO154" i="7"/>
  <c r="AP154" i="7" s="1"/>
  <c r="AO163" i="7"/>
  <c r="AP163" i="7" s="1"/>
  <c r="AO182" i="7"/>
  <c r="AP182" i="7" s="1"/>
  <c r="AO190" i="7"/>
  <c r="AP190" i="7" s="1"/>
  <c r="AO188" i="7"/>
  <c r="AP188" i="7" s="1"/>
  <c r="AO215" i="7"/>
  <c r="AP215" i="7" s="1"/>
  <c r="AO235" i="7"/>
  <c r="AP235" i="7" s="1"/>
  <c r="AO237" i="7"/>
  <c r="AP237" i="7" s="1"/>
  <c r="AQ248" i="7"/>
  <c r="AO249" i="7"/>
  <c r="AP249" i="7" s="1"/>
  <c r="AO247" i="7"/>
  <c r="AP247" i="7" s="1"/>
  <c r="ER27" i="7"/>
  <c r="DN24" i="7"/>
  <c r="DN21" i="7"/>
  <c r="CJ18" i="7"/>
  <c r="BF15" i="7"/>
  <c r="AB12" i="7"/>
  <c r="BS29" i="7"/>
  <c r="BT29" i="7" s="1"/>
  <c r="AO26" i="7"/>
  <c r="AP26" i="7" s="1"/>
  <c r="ER65" i="7"/>
  <c r="EP46" i="7"/>
  <c r="EQ46" i="7" s="1"/>
  <c r="ER31" i="7"/>
  <c r="EP40" i="7"/>
  <c r="EQ40" i="7" s="1"/>
  <c r="EP74" i="7"/>
  <c r="EQ74" i="7" s="1"/>
  <c r="EP79" i="7"/>
  <c r="EQ79" i="7" s="1"/>
  <c r="EP64" i="7"/>
  <c r="EQ64" i="7" s="1"/>
  <c r="EP98" i="7"/>
  <c r="EQ98" i="7" s="1"/>
  <c r="EP96" i="7"/>
  <c r="EQ96" i="7" s="1"/>
  <c r="ER127" i="7"/>
  <c r="EP112" i="7"/>
  <c r="EQ112" i="7" s="1"/>
  <c r="EP125" i="7"/>
  <c r="EQ125" i="7" s="1"/>
  <c r="EP130" i="7"/>
  <c r="EQ130" i="7" s="1"/>
  <c r="EP136" i="7"/>
  <c r="EQ136" i="7" s="1"/>
  <c r="EP157" i="7"/>
  <c r="EQ157" i="7" s="1"/>
  <c r="ER154" i="7"/>
  <c r="ER215" i="7"/>
  <c r="EP189" i="7"/>
  <c r="EQ189" i="7" s="1"/>
  <c r="EP198" i="7"/>
  <c r="EQ198" i="7" s="1"/>
  <c r="EP203" i="7"/>
  <c r="EQ203" i="7" s="1"/>
  <c r="ER217" i="7"/>
  <c r="ER220" i="7"/>
  <c r="EP239" i="7"/>
  <c r="EQ239" i="7" s="1"/>
  <c r="ER237" i="7"/>
  <c r="EP245" i="7"/>
  <c r="EQ245" i="7" s="1"/>
  <c r="EP252" i="7"/>
  <c r="EQ252" i="7" s="1"/>
  <c r="CH45" i="7"/>
  <c r="CI45" i="7" s="1"/>
  <c r="CH50" i="7"/>
  <c r="CI50" i="7" s="1"/>
  <c r="CH72" i="7"/>
  <c r="CI72" i="7" s="1"/>
  <c r="CH77" i="7"/>
  <c r="CI77" i="7" s="1"/>
  <c r="CH70" i="7"/>
  <c r="CI70" i="7" s="1"/>
  <c r="CH104" i="7"/>
  <c r="CI104" i="7" s="1"/>
  <c r="CH93" i="7"/>
  <c r="CI93" i="7" s="1"/>
  <c r="CH111" i="7"/>
  <c r="CI111" i="7" s="1"/>
  <c r="CJ133" i="7"/>
  <c r="CJ144" i="7"/>
  <c r="CH130" i="7"/>
  <c r="CI130" i="7" s="1"/>
  <c r="CH131" i="7"/>
  <c r="CI131" i="7" s="1"/>
  <c r="CH137" i="7"/>
  <c r="CI137" i="7" s="1"/>
  <c r="CH146" i="7"/>
  <c r="CI146" i="7" s="1"/>
  <c r="CH149" i="7"/>
  <c r="CI149" i="7" s="1"/>
  <c r="CH151" i="7"/>
  <c r="CI151" i="7" s="1"/>
  <c r="CH164" i="7"/>
  <c r="CI164" i="7" s="1"/>
  <c r="CH198" i="7"/>
  <c r="CI198" i="7" s="1"/>
  <c r="CH199" i="7"/>
  <c r="CI199" i="7" s="1"/>
  <c r="CH223" i="7"/>
  <c r="CI223" i="7" s="1"/>
  <c r="CH216" i="7"/>
  <c r="CI216" i="7" s="1"/>
  <c r="CJ226" i="7"/>
  <c r="CH231" i="7"/>
  <c r="CI231" i="7" s="1"/>
  <c r="CH237" i="7"/>
  <c r="CI237" i="7" s="1"/>
  <c r="CH248" i="7"/>
  <c r="CI248" i="7" s="1"/>
  <c r="CH250" i="7"/>
  <c r="CI250" i="7" s="1"/>
  <c r="Z81" i="7"/>
  <c r="AA81" i="7" s="1"/>
  <c r="Z43" i="7"/>
  <c r="AA43" i="7" s="1"/>
  <c r="Z52" i="7"/>
  <c r="AA52" i="7" s="1"/>
  <c r="AB85" i="7"/>
  <c r="AB89" i="7"/>
  <c r="Z72" i="7"/>
  <c r="AA72" i="7" s="1"/>
  <c r="Z106" i="7"/>
  <c r="AA106" i="7" s="1"/>
  <c r="Z91" i="7"/>
  <c r="AA91" i="7" s="1"/>
  <c r="AB135" i="7"/>
  <c r="Z128" i="7"/>
  <c r="AA128" i="7" s="1"/>
  <c r="AB151" i="7"/>
  <c r="Z147" i="7"/>
  <c r="AA147" i="7" s="1"/>
  <c r="Z148" i="7"/>
  <c r="AA148" i="7" s="1"/>
  <c r="AB168" i="7"/>
  <c r="Z166" i="7"/>
  <c r="AA166" i="7" s="1"/>
  <c r="AB187" i="7"/>
  <c r="AB210" i="7"/>
  <c r="AB204" i="7"/>
  <c r="Z197" i="7"/>
  <c r="AA197" i="7" s="1"/>
  <c r="Z224" i="7"/>
  <c r="AA224" i="7" s="1"/>
  <c r="Z230" i="7"/>
  <c r="AA230" i="7" s="1"/>
  <c r="Z246" i="7"/>
  <c r="AA246" i="7" s="1"/>
  <c r="Z247" i="7"/>
  <c r="AA247" i="7" s="1"/>
  <c r="Z253" i="7"/>
  <c r="AA253" i="7" s="1"/>
  <c r="Z33" i="7"/>
  <c r="AA33" i="7" s="1"/>
  <c r="CJ28" i="7"/>
  <c r="BF25" i="7"/>
  <c r="AB22" i="7"/>
  <c r="AO19" i="7"/>
  <c r="AP19" i="7" s="1"/>
  <c r="EA12" i="7"/>
  <c r="EB12" i="7" s="1"/>
  <c r="AO11" i="7"/>
  <c r="AP11" i="7" s="1"/>
  <c r="EA35" i="7"/>
  <c r="EB35" i="7" s="1"/>
  <c r="EA52" i="7"/>
  <c r="EB52" i="7" s="1"/>
  <c r="EC106" i="7"/>
  <c r="EA57" i="7"/>
  <c r="EB57" i="7" s="1"/>
  <c r="EA71" i="7"/>
  <c r="EB71" i="7" s="1"/>
  <c r="EC83" i="7"/>
  <c r="EA82" i="7"/>
  <c r="EB82" i="7" s="1"/>
  <c r="EA115" i="7"/>
  <c r="EB115" i="7" s="1"/>
  <c r="EA107" i="7"/>
  <c r="EB107" i="7" s="1"/>
  <c r="EA116" i="7"/>
  <c r="EB116" i="7" s="1"/>
  <c r="EA113" i="7"/>
  <c r="EB113" i="7" s="1"/>
  <c r="EA126" i="7"/>
  <c r="EB126" i="7" s="1"/>
  <c r="EC152" i="7"/>
  <c r="EC166" i="7"/>
  <c r="EA157" i="7"/>
  <c r="EB157" i="7" s="1"/>
  <c r="EC187" i="7"/>
  <c r="EC191" i="7"/>
  <c r="EA185" i="7"/>
  <c r="EB185" i="7" s="1"/>
  <c r="EC194" i="7"/>
  <c r="EA203" i="7"/>
  <c r="EB203" i="7" s="1"/>
  <c r="EC216" i="7"/>
  <c r="EA217" i="7"/>
  <c r="EB217" i="7" s="1"/>
  <c r="EA219" i="7"/>
  <c r="EB219" i="7" s="1"/>
  <c r="EA230" i="7"/>
  <c r="EB230" i="7" s="1"/>
  <c r="EA236" i="7"/>
  <c r="EB236" i="7" s="1"/>
  <c r="EA241" i="7"/>
  <c r="EB241" i="7" s="1"/>
  <c r="EA252" i="7"/>
  <c r="EB252" i="7" s="1"/>
  <c r="BS33" i="7"/>
  <c r="BT33" i="7" s="1"/>
  <c r="BS64" i="7"/>
  <c r="BT64" i="7" s="1"/>
  <c r="BS42" i="7"/>
  <c r="BT42" i="7" s="1"/>
  <c r="BU100" i="7"/>
  <c r="BS77" i="7"/>
  <c r="BT77" i="7" s="1"/>
  <c r="BS82" i="7"/>
  <c r="BT82" i="7" s="1"/>
  <c r="BU84" i="7"/>
  <c r="BS89" i="7"/>
  <c r="BT89" i="7" s="1"/>
  <c r="BU125" i="7"/>
  <c r="BS91" i="7"/>
  <c r="BT91" i="7" s="1"/>
  <c r="BS118" i="7"/>
  <c r="BT118" i="7" s="1"/>
  <c r="BS111" i="7"/>
  <c r="BT111" i="7" s="1"/>
  <c r="BS124" i="7"/>
  <c r="BT124" i="7" s="1"/>
  <c r="BU159" i="7"/>
  <c r="BU166" i="7"/>
  <c r="BU158" i="7"/>
  <c r="BU188" i="7"/>
  <c r="BS185" i="7"/>
  <c r="BT185" i="7" s="1"/>
  <c r="BS182" i="7"/>
  <c r="BT182" i="7" s="1"/>
  <c r="BS183" i="7"/>
  <c r="BT183" i="7" s="1"/>
  <c r="BS223" i="7"/>
  <c r="BT223" i="7" s="1"/>
  <c r="BS221" i="7"/>
  <c r="BT221" i="7" s="1"/>
  <c r="BS227" i="7"/>
  <c r="BT227" i="7" s="1"/>
  <c r="BS225" i="7"/>
  <c r="BT225" i="7" s="1"/>
  <c r="BU247" i="7"/>
  <c r="BS248" i="7"/>
  <c r="BT248" i="7" s="1"/>
  <c r="Z25" i="7"/>
  <c r="AA25" i="7" s="1"/>
  <c r="DL18" i="7"/>
  <c r="DM18" i="7" s="1"/>
  <c r="BD12" i="7"/>
  <c r="BE12" i="7" s="1"/>
  <c r="Z34" i="7"/>
  <c r="AA34" i="7" s="1"/>
  <c r="CH17" i="7"/>
  <c r="CI17" i="7" s="1"/>
  <c r="Z11" i="7"/>
  <c r="AA11" i="7" s="1"/>
  <c r="DL5" i="7"/>
  <c r="DM5" i="7" s="1"/>
  <c r="BD27" i="7"/>
  <c r="BE27" i="7" s="1"/>
  <c r="DN104" i="7"/>
  <c r="DN143" i="7"/>
  <c r="DN159" i="7"/>
  <c r="DN202" i="7"/>
  <c r="CY26" i="7"/>
  <c r="DN58" i="7"/>
  <c r="DN37" i="7"/>
  <c r="DL61" i="7"/>
  <c r="DM61" i="7" s="1"/>
  <c r="DL160" i="7"/>
  <c r="DM160" i="7" s="1"/>
  <c r="DN186" i="7"/>
  <c r="DN223" i="7"/>
  <c r="BF92" i="7"/>
  <c r="BF115" i="7"/>
  <c r="BD176" i="7"/>
  <c r="BE176" i="7" s="1"/>
  <c r="BF221" i="7"/>
  <c r="CJ22" i="7"/>
  <c r="AB49" i="7"/>
  <c r="CY35" i="7"/>
  <c r="CW80" i="7"/>
  <c r="CX80" i="7" s="1"/>
  <c r="CY96" i="7"/>
  <c r="CY161" i="7"/>
  <c r="CW188" i="7"/>
  <c r="CX188" i="7" s="1"/>
  <c r="AO179" i="7"/>
  <c r="AP179" i="7" s="1"/>
  <c r="AQ213" i="7"/>
  <c r="BU11" i="7"/>
  <c r="ER67" i="7"/>
  <c r="ER86" i="7"/>
  <c r="ER115" i="7"/>
  <c r="CJ60" i="7"/>
  <c r="CJ121" i="7"/>
  <c r="CJ175" i="7"/>
  <c r="CH197" i="7"/>
  <c r="CI197" i="7" s="1"/>
  <c r="AB69" i="7"/>
  <c r="AB60" i="7"/>
  <c r="Z157" i="7"/>
  <c r="AA157" i="7" s="1"/>
  <c r="AB207" i="7"/>
  <c r="AB221" i="7"/>
  <c r="BS20" i="7"/>
  <c r="BT20" i="7" s="1"/>
  <c r="CH32" i="7"/>
  <c r="CI32" i="7" s="1"/>
  <c r="EA73" i="7"/>
  <c r="EB73" i="7" s="1"/>
  <c r="EA175" i="7"/>
  <c r="EB175" i="7" s="1"/>
  <c r="EC235" i="7"/>
  <c r="BU96" i="7"/>
  <c r="BS143" i="7"/>
  <c r="BT143" i="7" s="1"/>
  <c r="BU194" i="7"/>
  <c r="CJ5" i="7"/>
  <c r="CK5" i="7" s="1"/>
  <c r="CK6" i="7" s="1"/>
  <c r="AQ28" i="7"/>
  <c r="DN74" i="7"/>
  <c r="DN55" i="7"/>
  <c r="DL40" i="7"/>
  <c r="DM40" i="7" s="1"/>
  <c r="DL53" i="7"/>
  <c r="DM53" i="7" s="1"/>
  <c r="DL79" i="7"/>
  <c r="DM79" i="7" s="1"/>
  <c r="DL94" i="7"/>
  <c r="DM94" i="7" s="1"/>
  <c r="DL77" i="7"/>
  <c r="DM77" i="7" s="1"/>
  <c r="DL82" i="7"/>
  <c r="DM82" i="7" s="1"/>
  <c r="DL103" i="7"/>
  <c r="DM103" i="7" s="1"/>
  <c r="DL96" i="7"/>
  <c r="DM96" i="7" s="1"/>
  <c r="DL85" i="7"/>
  <c r="DM85" i="7" s="1"/>
  <c r="DL138" i="7"/>
  <c r="DM138" i="7" s="1"/>
  <c r="DL125" i="7"/>
  <c r="DM125" i="7" s="1"/>
  <c r="DL130" i="7"/>
  <c r="DM130" i="7" s="1"/>
  <c r="DL131" i="7"/>
  <c r="DM131" i="7" s="1"/>
  <c r="DL140" i="7"/>
  <c r="DM140" i="7" s="1"/>
  <c r="DL161" i="7"/>
  <c r="DM161" i="7" s="1"/>
  <c r="DL158" i="7"/>
  <c r="DM158" i="7" s="1"/>
  <c r="DL151" i="7"/>
  <c r="DM151" i="7" s="1"/>
  <c r="DL179" i="7"/>
  <c r="DM179" i="7" s="1"/>
  <c r="DL184" i="7"/>
  <c r="DM184" i="7" s="1"/>
  <c r="DN197" i="7"/>
  <c r="DL194" i="7"/>
  <c r="DM194" i="7" s="1"/>
  <c r="DL203" i="7"/>
  <c r="DM203" i="7" s="1"/>
  <c r="DL204" i="7"/>
  <c r="DM204" i="7" s="1"/>
  <c r="DN221" i="7"/>
  <c r="DL220" i="7"/>
  <c r="DM220" i="7" s="1"/>
  <c r="DL226" i="7"/>
  <c r="DM226" i="7" s="1"/>
  <c r="DL238" i="7"/>
  <c r="DM238" i="7" s="1"/>
  <c r="DN249" i="7"/>
  <c r="BF80" i="7"/>
  <c r="BF34" i="7"/>
  <c r="BD43" i="7"/>
  <c r="BE43" i="7" s="1"/>
  <c r="BD73" i="7"/>
  <c r="BE73" i="7" s="1"/>
  <c r="BD74" i="7"/>
  <c r="BE74" i="7" s="1"/>
  <c r="BD59" i="7"/>
  <c r="BE59" i="7" s="1"/>
  <c r="BD97" i="7"/>
  <c r="BE97" i="7" s="1"/>
  <c r="BD107" i="7"/>
  <c r="BE107" i="7" s="1"/>
  <c r="BD134" i="7"/>
  <c r="BE134" i="7" s="1"/>
  <c r="BD137" i="7"/>
  <c r="BE137" i="7" s="1"/>
  <c r="BD131" i="7"/>
  <c r="BE131" i="7" s="1"/>
  <c r="BD120" i="7"/>
  <c r="BE120" i="7" s="1"/>
  <c r="BD125" i="7"/>
  <c r="BE125" i="7" s="1"/>
  <c r="BD161" i="7"/>
  <c r="BE161" i="7" s="1"/>
  <c r="BD158" i="7"/>
  <c r="BE158" i="7" s="1"/>
  <c r="BD214" i="7"/>
  <c r="BE214" i="7" s="1"/>
  <c r="BF203" i="7"/>
  <c r="BD200" i="7"/>
  <c r="BE200" i="7" s="1"/>
  <c r="BF227" i="7"/>
  <c r="BD226" i="7"/>
  <c r="BE226" i="7" s="1"/>
  <c r="BD246" i="7"/>
  <c r="BE246" i="7" s="1"/>
  <c r="BD251" i="7"/>
  <c r="BE251" i="7" s="1"/>
  <c r="BD253" i="7"/>
  <c r="BE253" i="7" s="1"/>
  <c r="AB24" i="7"/>
  <c r="EC17" i="7"/>
  <c r="CY14" i="7"/>
  <c r="BD52" i="7"/>
  <c r="BE52" i="7" s="1"/>
  <c r="ER45" i="7"/>
  <c r="CH39" i="7"/>
  <c r="CI39" i="7" s="1"/>
  <c r="Z32" i="7"/>
  <c r="AA32" i="7" s="1"/>
  <c r="CY11" i="7"/>
  <c r="BS8" i="7"/>
  <c r="BT8" i="7" s="1"/>
  <c r="CY51" i="7"/>
  <c r="CW95" i="7"/>
  <c r="CX95" i="7" s="1"/>
  <c r="CW63" i="7"/>
  <c r="CX63" i="7" s="1"/>
  <c r="CW41" i="7"/>
  <c r="CX41" i="7" s="1"/>
  <c r="CW50" i="7"/>
  <c r="CX50" i="7" s="1"/>
  <c r="CW64" i="7"/>
  <c r="CX64" i="7" s="1"/>
  <c r="CW77" i="7"/>
  <c r="CX77" i="7" s="1"/>
  <c r="CW78" i="7"/>
  <c r="CX78" i="7" s="1"/>
  <c r="CW116" i="7"/>
  <c r="CX116" i="7" s="1"/>
  <c r="CW112" i="7"/>
  <c r="CX112" i="7" s="1"/>
  <c r="CW86" i="7"/>
  <c r="CX86" i="7" s="1"/>
  <c r="CW113" i="7"/>
  <c r="CX113" i="7" s="1"/>
  <c r="CW135" i="7"/>
  <c r="CX135" i="7" s="1"/>
  <c r="CW163" i="7"/>
  <c r="CX163" i="7" s="1"/>
  <c r="CW160" i="7"/>
  <c r="CX160" i="7" s="1"/>
  <c r="CY174" i="7"/>
  <c r="CW185" i="7"/>
  <c r="CX185" i="7" s="1"/>
  <c r="CY213" i="7"/>
  <c r="CW206" i="7"/>
  <c r="CX206" i="7" s="1"/>
  <c r="CW211" i="7"/>
  <c r="CX211" i="7" s="1"/>
  <c r="CW227" i="7"/>
  <c r="CX227" i="7" s="1"/>
  <c r="CW240" i="7"/>
  <c r="CX240" i="7" s="1"/>
  <c r="CW235" i="7"/>
  <c r="CX235" i="7" s="1"/>
  <c r="CW242" i="7"/>
  <c r="CX242" i="7" s="1"/>
  <c r="CW252" i="7"/>
  <c r="CX252" i="7" s="1"/>
  <c r="AO38" i="7"/>
  <c r="AP38" i="7" s="1"/>
  <c r="AO65" i="7"/>
  <c r="AP65" i="7" s="1"/>
  <c r="AO43" i="7"/>
  <c r="AP43" i="7" s="1"/>
  <c r="AO97" i="7"/>
  <c r="AP97" i="7" s="1"/>
  <c r="AO78" i="7"/>
  <c r="AP78" i="7" s="1"/>
  <c r="AO75" i="7"/>
  <c r="AP75" i="7" s="1"/>
  <c r="AO90" i="7"/>
  <c r="AP90" i="7" s="1"/>
  <c r="AO118" i="7"/>
  <c r="AP118" i="7" s="1"/>
  <c r="AO107" i="7"/>
  <c r="AP107" i="7" s="1"/>
  <c r="AO135" i="7"/>
  <c r="AP135" i="7" s="1"/>
  <c r="AO119" i="7"/>
  <c r="AP119" i="7" s="1"/>
  <c r="AO120" i="7"/>
  <c r="AP120" i="7" s="1"/>
  <c r="AO142" i="7"/>
  <c r="AP142" i="7" s="1"/>
  <c r="AO143" i="7"/>
  <c r="AP143" i="7" s="1"/>
  <c r="AO157" i="7"/>
  <c r="AP157" i="7" s="1"/>
  <c r="AO158" i="7"/>
  <c r="AP158" i="7" s="1"/>
  <c r="AO186" i="7"/>
  <c r="AP186" i="7" s="1"/>
  <c r="AO193" i="7"/>
  <c r="AP193" i="7" s="1"/>
  <c r="AO197" i="7"/>
  <c r="AP197" i="7" s="1"/>
  <c r="AO226" i="7"/>
  <c r="AP226" i="7" s="1"/>
  <c r="AO238" i="7"/>
  <c r="AP238" i="7" s="1"/>
  <c r="BF21" i="7"/>
  <c r="AB18" i="7"/>
  <c r="ER14" i="7"/>
  <c r="CH11" i="7"/>
  <c r="CI11" i="7" s="1"/>
  <c r="BF8" i="7"/>
  <c r="EC9" i="7"/>
  <c r="ER69" i="7"/>
  <c r="EP50" i="7"/>
  <c r="EQ50" i="7" s="1"/>
  <c r="EP35" i="7"/>
  <c r="EQ35" i="7" s="1"/>
  <c r="EP44" i="7"/>
  <c r="EQ44" i="7" s="1"/>
  <c r="EP78" i="7"/>
  <c r="EQ78" i="7" s="1"/>
  <c r="ER83" i="7"/>
  <c r="EP68" i="7"/>
  <c r="EQ68" i="7" s="1"/>
  <c r="EP102" i="7"/>
  <c r="EQ102" i="7" s="1"/>
  <c r="ER137" i="7"/>
  <c r="ER100" i="7"/>
  <c r="EP116" i="7"/>
  <c r="EQ116" i="7" s="1"/>
  <c r="EP134" i="7"/>
  <c r="EQ134" i="7" s="1"/>
  <c r="EP139" i="7"/>
  <c r="EQ139" i="7" s="1"/>
  <c r="EP140" i="7"/>
  <c r="EQ140" i="7" s="1"/>
  <c r="EP160" i="7"/>
  <c r="EQ160" i="7" s="1"/>
  <c r="EP161" i="7"/>
  <c r="EQ161" i="7" s="1"/>
  <c r="EP158" i="7"/>
  <c r="EQ158" i="7" s="1"/>
  <c r="EP179" i="7"/>
  <c r="EQ179" i="7" s="1"/>
  <c r="EP183" i="7"/>
  <c r="EQ183" i="7" s="1"/>
  <c r="ER200" i="7"/>
  <c r="EP193" i="7"/>
  <c r="EQ193" i="7" s="1"/>
  <c r="EP202" i="7"/>
  <c r="EQ202" i="7" s="1"/>
  <c r="EP219" i="7"/>
  <c r="EQ219" i="7" s="1"/>
  <c r="EP225" i="7"/>
  <c r="EQ225" i="7" s="1"/>
  <c r="EP232" i="7"/>
  <c r="EQ232" i="7" s="1"/>
  <c r="EP241" i="7"/>
  <c r="EQ241" i="7" s="1"/>
  <c r="EP249" i="7"/>
  <c r="EQ249" i="7" s="1"/>
  <c r="CH79" i="7"/>
  <c r="CI79" i="7" s="1"/>
  <c r="CH49" i="7"/>
  <c r="CI49" i="7" s="1"/>
  <c r="CH54" i="7"/>
  <c r="CI54" i="7" s="1"/>
  <c r="CH76" i="7"/>
  <c r="CI76" i="7" s="1"/>
  <c r="CH81" i="7"/>
  <c r="CI81" i="7" s="1"/>
  <c r="CH91" i="7"/>
  <c r="CI91" i="7" s="1"/>
  <c r="CH74" i="7"/>
  <c r="CI74" i="7" s="1"/>
  <c r="CH97" i="7"/>
  <c r="CI97" i="7" s="1"/>
  <c r="CH86" i="7"/>
  <c r="CI86" i="7" s="1"/>
  <c r="CH148" i="7"/>
  <c r="CI148" i="7" s="1"/>
  <c r="CH134" i="7"/>
  <c r="CI134" i="7" s="1"/>
  <c r="CH135" i="7"/>
  <c r="CI135" i="7" s="1"/>
  <c r="CJ139" i="7"/>
  <c r="CH157" i="7"/>
  <c r="CI157" i="7" s="1"/>
  <c r="CH141" i="7"/>
  <c r="CI141" i="7" s="1"/>
  <c r="CH158" i="7"/>
  <c r="CI158" i="7" s="1"/>
  <c r="CH155" i="7"/>
  <c r="CI155" i="7" s="1"/>
  <c r="CH166" i="7"/>
  <c r="CI166" i="7" s="1"/>
  <c r="CH168" i="7"/>
  <c r="CI168" i="7" s="1"/>
  <c r="CH180" i="7"/>
  <c r="CI180" i="7" s="1"/>
  <c r="CH181" i="7"/>
  <c r="CI181" i="7" s="1"/>
  <c r="CJ202" i="7"/>
  <c r="CH203" i="7"/>
  <c r="CI203" i="7" s="1"/>
  <c r="CH221" i="7"/>
  <c r="CI221" i="7" s="1"/>
  <c r="CJ227" i="7"/>
  <c r="CH225" i="7"/>
  <c r="CI225" i="7" s="1"/>
  <c r="CH241" i="7"/>
  <c r="CI241" i="7" s="1"/>
  <c r="CJ238" i="7"/>
  <c r="CH252" i="7"/>
  <c r="CI252" i="7" s="1"/>
  <c r="Z38" i="7"/>
  <c r="AA38" i="7" s="1"/>
  <c r="Z47" i="7"/>
  <c r="AA47" i="7" s="1"/>
  <c r="Z56" i="7"/>
  <c r="AA56" i="7" s="1"/>
  <c r="Z62" i="7"/>
  <c r="AA62" i="7" s="1"/>
  <c r="Z63" i="7"/>
  <c r="AA63" i="7" s="1"/>
  <c r="Z93" i="7"/>
  <c r="AA93" i="7" s="1"/>
  <c r="Z76" i="7"/>
  <c r="AA76" i="7" s="1"/>
  <c r="AB108" i="7"/>
  <c r="Z95" i="7"/>
  <c r="AA95" i="7" s="1"/>
  <c r="Z137" i="7"/>
  <c r="AA137" i="7" s="1"/>
  <c r="Z138" i="7"/>
  <c r="AA138" i="7" s="1"/>
  <c r="Z132" i="7"/>
  <c r="AA132" i="7" s="1"/>
  <c r="Z122" i="7"/>
  <c r="AA122" i="7" s="1"/>
  <c r="Z172" i="7"/>
  <c r="AA172" i="7" s="1"/>
  <c r="Z169" i="7"/>
  <c r="AA169" i="7" s="1"/>
  <c r="Z170" i="7"/>
  <c r="AA170" i="7" s="1"/>
  <c r="Z180" i="7"/>
  <c r="AA180" i="7" s="1"/>
  <c r="Z181" i="7"/>
  <c r="AA181" i="7" s="1"/>
  <c r="Z201" i="7"/>
  <c r="AA201" i="7" s="1"/>
  <c r="Z209" i="7"/>
  <c r="AA209" i="7" s="1"/>
  <c r="AB228" i="7"/>
  <c r="Z227" i="7"/>
  <c r="AA227" i="7" s="1"/>
  <c r="Z240" i="7"/>
  <c r="AA240" i="7" s="1"/>
  <c r="Z251" i="7"/>
  <c r="AA251" i="7" s="1"/>
  <c r="BU32" i="7"/>
  <c r="EA18" i="7"/>
  <c r="EB18" i="7" s="1"/>
  <c r="CW15" i="7"/>
  <c r="CX15" i="7" s="1"/>
  <c r="BS12" i="7"/>
  <c r="BT12" i="7" s="1"/>
  <c r="ER8" i="7"/>
  <c r="AQ5" i="7"/>
  <c r="AR5" i="7" s="1"/>
  <c r="EA26" i="7"/>
  <c r="EB26" i="7" s="1"/>
  <c r="CW23" i="7"/>
  <c r="CX23" i="7" s="1"/>
  <c r="EA39" i="7"/>
  <c r="EB39" i="7" s="1"/>
  <c r="EA74" i="7"/>
  <c r="EB74" i="7" s="1"/>
  <c r="EA56" i="7"/>
  <c r="EB56" i="7" s="1"/>
  <c r="EA75" i="7"/>
  <c r="EB75" i="7" s="1"/>
  <c r="EC86" i="7"/>
  <c r="EC136" i="7"/>
  <c r="EC119" i="7"/>
  <c r="EA111" i="7"/>
  <c r="EB111" i="7" s="1"/>
  <c r="EA85" i="7"/>
  <c r="EB85" i="7" s="1"/>
  <c r="EA120" i="7"/>
  <c r="EB120" i="7" s="1"/>
  <c r="EA117" i="7"/>
  <c r="EB117" i="7" s="1"/>
  <c r="EA130" i="7"/>
  <c r="EB130" i="7" s="1"/>
  <c r="EA140" i="7"/>
  <c r="EB140" i="7" s="1"/>
  <c r="EC161" i="7"/>
  <c r="EA150" i="7"/>
  <c r="EB150" i="7" s="1"/>
  <c r="EA164" i="7"/>
  <c r="EB164" i="7" s="1"/>
  <c r="EA160" i="7"/>
  <c r="EB160" i="7" s="1"/>
  <c r="EC192" i="7"/>
  <c r="EA189" i="7"/>
  <c r="EB189" i="7" s="1"/>
  <c r="EA198" i="7"/>
  <c r="EB198" i="7" s="1"/>
  <c r="EA215" i="7"/>
  <c r="EB215" i="7" s="1"/>
  <c r="EA225" i="7"/>
  <c r="EB225" i="7" s="1"/>
  <c r="EC243" i="7"/>
  <c r="EA237" i="7"/>
  <c r="EB237" i="7" s="1"/>
  <c r="EA248" i="7"/>
  <c r="EB248" i="7" s="1"/>
  <c r="BS37" i="7"/>
  <c r="BT37" i="7" s="1"/>
  <c r="BU68" i="7"/>
  <c r="BS46" i="7"/>
  <c r="BT46" i="7" s="1"/>
  <c r="BS31" i="7"/>
  <c r="BT31" i="7" s="1"/>
  <c r="BS81" i="7"/>
  <c r="BT81" i="7" s="1"/>
  <c r="BS93" i="7"/>
  <c r="BT93" i="7" s="1"/>
  <c r="BU129" i="7"/>
  <c r="BS90" i="7"/>
  <c r="BT90" i="7" s="1"/>
  <c r="BS95" i="7"/>
  <c r="BT95" i="7" s="1"/>
  <c r="BS122" i="7"/>
  <c r="BT122" i="7" s="1"/>
  <c r="BS115" i="7"/>
  <c r="BT115" i="7" s="1"/>
  <c r="BS128" i="7"/>
  <c r="BT128" i="7" s="1"/>
  <c r="BU163" i="7"/>
  <c r="BS153" i="7"/>
  <c r="BT153" i="7" s="1"/>
  <c r="BS162" i="7"/>
  <c r="BT162" i="7" s="1"/>
  <c r="BS169" i="7"/>
  <c r="BT169" i="7" s="1"/>
  <c r="BU191" i="7"/>
  <c r="BS189" i="7"/>
  <c r="BT189" i="7" s="1"/>
  <c r="BS186" i="7"/>
  <c r="BT186" i="7" s="1"/>
  <c r="BS187" i="7"/>
  <c r="BT187" i="7" s="1"/>
  <c r="BU237" i="7"/>
  <c r="CW32" i="7"/>
  <c r="CX32" i="7" s="1"/>
  <c r="BD24" i="7"/>
  <c r="BE24" i="7" s="1"/>
  <c r="EP17" i="7"/>
  <c r="EQ17" i="7" s="1"/>
  <c r="AB7" i="7"/>
  <c r="ER5" i="7"/>
  <c r="ES5" i="7" s="1"/>
  <c r="DL16" i="7"/>
  <c r="DM16" i="7" s="1"/>
  <c r="BD10" i="7"/>
  <c r="BE10" i="7" s="1"/>
  <c r="Z6" i="7"/>
  <c r="AA6" i="7" s="1"/>
  <c r="DN168" i="7"/>
  <c r="CY186" i="7"/>
  <c r="DN56" i="7"/>
  <c r="DN120" i="7"/>
  <c r="DL115" i="7"/>
  <c r="DM115" i="7" s="1"/>
  <c r="DL169" i="7"/>
  <c r="DM169" i="7" s="1"/>
  <c r="DL176" i="7"/>
  <c r="DM176" i="7" s="1"/>
  <c r="BF50" i="7"/>
  <c r="BF113" i="7"/>
  <c r="BF141" i="7"/>
  <c r="BF167" i="7"/>
  <c r="BD177" i="7"/>
  <c r="BE177" i="7" s="1"/>
  <c r="BF219" i="7"/>
  <c r="BD235" i="7"/>
  <c r="BE235" i="7" s="1"/>
  <c r="AQ16" i="7"/>
  <c r="CY48" i="7"/>
  <c r="CY162" i="7"/>
  <c r="CY239" i="7"/>
  <c r="AQ45" i="7"/>
  <c r="AQ134" i="7"/>
  <c r="CJ16" i="7"/>
  <c r="ER146" i="7"/>
  <c r="ER185" i="7"/>
  <c r="ER208" i="7"/>
  <c r="ER226" i="7"/>
  <c r="EP251" i="7"/>
  <c r="EQ251" i="7" s="1"/>
  <c r="CH119" i="7"/>
  <c r="CI119" i="7" s="1"/>
  <c r="CJ247" i="7"/>
  <c r="Z116" i="7"/>
  <c r="AA116" i="7" s="1"/>
  <c r="AB136" i="7"/>
  <c r="Z179" i="7"/>
  <c r="AA179" i="7" s="1"/>
  <c r="AB194" i="7"/>
  <c r="AB252" i="7"/>
  <c r="AO17" i="7"/>
  <c r="AP17" i="7" s="1"/>
  <c r="EC42" i="7"/>
  <c r="EC101" i="7"/>
  <c r="EC163" i="7"/>
  <c r="EA206" i="7"/>
  <c r="EB206" i="7" s="1"/>
  <c r="BU53" i="7"/>
  <c r="BU65" i="7"/>
  <c r="BU112" i="7"/>
  <c r="BU164" i="7"/>
  <c r="BU207" i="7"/>
  <c r="EA11" i="7"/>
  <c r="EB11" i="7" s="1"/>
  <c r="CW8" i="7"/>
  <c r="CX8" i="7" s="1"/>
  <c r="DN78" i="7"/>
  <c r="DL44" i="7"/>
  <c r="DM44" i="7" s="1"/>
  <c r="DL57" i="7"/>
  <c r="DM57" i="7" s="1"/>
  <c r="DN86" i="7"/>
  <c r="DN98" i="7"/>
  <c r="DL81" i="7"/>
  <c r="DM81" i="7" s="1"/>
  <c r="DL100" i="7"/>
  <c r="DM100" i="7" s="1"/>
  <c r="DL89" i="7"/>
  <c r="DM89" i="7" s="1"/>
  <c r="DL108" i="7"/>
  <c r="DM108" i="7" s="1"/>
  <c r="DL129" i="7"/>
  <c r="DM129" i="7" s="1"/>
  <c r="DL134" i="7"/>
  <c r="DM134" i="7" s="1"/>
  <c r="DL139" i="7"/>
  <c r="DM139" i="7" s="1"/>
  <c r="DL144" i="7"/>
  <c r="DM144" i="7" s="1"/>
  <c r="DL149" i="7"/>
  <c r="DM149" i="7" s="1"/>
  <c r="DL162" i="7"/>
  <c r="DM162" i="7" s="1"/>
  <c r="DL155" i="7"/>
  <c r="DM155" i="7" s="1"/>
  <c r="DL180" i="7"/>
  <c r="DM180" i="7" s="1"/>
  <c r="DL188" i="7"/>
  <c r="DM188" i="7" s="1"/>
  <c r="DN211" i="7"/>
  <c r="DN201" i="7"/>
  <c r="DL198" i="7"/>
  <c r="DM198" i="7" s="1"/>
  <c r="DL218" i="7"/>
  <c r="DM218" i="7" s="1"/>
  <c r="DL222" i="7"/>
  <c r="DM222" i="7" s="1"/>
  <c r="DL230" i="7"/>
  <c r="DM230" i="7" s="1"/>
  <c r="DL234" i="7"/>
  <c r="DM234" i="7" s="1"/>
  <c r="DL251" i="7"/>
  <c r="DM251" i="7" s="1"/>
  <c r="BF84" i="7"/>
  <c r="BD38" i="7"/>
  <c r="BE38" i="7" s="1"/>
  <c r="BD47" i="7"/>
  <c r="BE47" i="7" s="1"/>
  <c r="BD77" i="7"/>
  <c r="BE77" i="7" s="1"/>
  <c r="BD78" i="7"/>
  <c r="BE78" i="7" s="1"/>
  <c r="BD63" i="7"/>
  <c r="BE63" i="7" s="1"/>
  <c r="BD101" i="7"/>
  <c r="BE101" i="7" s="1"/>
  <c r="BF112" i="7"/>
  <c r="BD145" i="7"/>
  <c r="BE145" i="7" s="1"/>
  <c r="BF124" i="7"/>
  <c r="BD129" i="7"/>
  <c r="BE129" i="7" s="1"/>
  <c r="BF150" i="7"/>
  <c r="BF171" i="7"/>
  <c r="BF162" i="7"/>
  <c r="BD165" i="7"/>
  <c r="BE165" i="7" s="1"/>
  <c r="BD182" i="7"/>
  <c r="BE182" i="7" s="1"/>
  <c r="BD180" i="7"/>
  <c r="BE180" i="7" s="1"/>
  <c r="BF204" i="7"/>
  <c r="BF208" i="7"/>
  <c r="BD222" i="7"/>
  <c r="BE222" i="7" s="1"/>
  <c r="BF231" i="7"/>
  <c r="BD230" i="7"/>
  <c r="BE230" i="7" s="1"/>
  <c r="BD236" i="7"/>
  <c r="BE236" i="7" s="1"/>
  <c r="CY20" i="7"/>
  <c r="BU17" i="7"/>
  <c r="AQ14" i="7"/>
  <c r="EP10" i="7"/>
  <c r="EQ10" i="7" s="1"/>
  <c r="ER57" i="7"/>
  <c r="AB45" i="7"/>
  <c r="DL38" i="7"/>
  <c r="DM38" i="7" s="1"/>
  <c r="BD31" i="7"/>
  <c r="BE31" i="7" s="1"/>
  <c r="AQ27" i="7"/>
  <c r="CY55" i="7"/>
  <c r="CW36" i="7"/>
  <c r="CX36" i="7" s="1"/>
  <c r="CY54" i="7"/>
  <c r="CW68" i="7"/>
  <c r="CX68" i="7" s="1"/>
  <c r="CW81" i="7"/>
  <c r="CX81" i="7" s="1"/>
  <c r="CW82" i="7"/>
  <c r="CX82" i="7" s="1"/>
  <c r="CW84" i="7"/>
  <c r="CX84" i="7" s="1"/>
  <c r="CY120" i="7"/>
  <c r="CW90" i="7"/>
  <c r="CX90" i="7" s="1"/>
  <c r="CY150" i="7"/>
  <c r="CY178" i="7"/>
  <c r="CW189" i="7"/>
  <c r="CX189" i="7" s="1"/>
  <c r="CY182" i="7"/>
  <c r="CW217" i="7"/>
  <c r="CX217" i="7" s="1"/>
  <c r="CW215" i="7"/>
  <c r="CX215" i="7" s="1"/>
  <c r="CW225" i="7"/>
  <c r="CX225" i="7" s="1"/>
  <c r="CY244" i="7"/>
  <c r="CY246" i="7"/>
  <c r="CW248" i="7"/>
  <c r="CX248" i="7" s="1"/>
  <c r="AQ69" i="7"/>
  <c r="AO47" i="7"/>
  <c r="AP47" i="7" s="1"/>
  <c r="AO32" i="7"/>
  <c r="AP32" i="7" s="1"/>
  <c r="AO82" i="7"/>
  <c r="AP82" i="7" s="1"/>
  <c r="AQ79" i="7"/>
  <c r="AO60" i="7"/>
  <c r="AP60" i="7" s="1"/>
  <c r="AQ94" i="7"/>
  <c r="AQ122" i="7"/>
  <c r="AO84" i="7"/>
  <c r="AP84" i="7" s="1"/>
  <c r="AO123" i="7"/>
  <c r="AP123" i="7" s="1"/>
  <c r="AO124" i="7"/>
  <c r="AP124" i="7" s="1"/>
  <c r="AQ146" i="7"/>
  <c r="AO147" i="7"/>
  <c r="AP147" i="7" s="1"/>
  <c r="AQ161" i="7"/>
  <c r="AO162" i="7"/>
  <c r="AP162" i="7" s="1"/>
  <c r="AO169" i="7"/>
  <c r="AP169" i="7" s="1"/>
  <c r="AQ192" i="7"/>
  <c r="AO196" i="7"/>
  <c r="AP196" i="7" s="1"/>
  <c r="AO201" i="7"/>
  <c r="AP201" i="7" s="1"/>
  <c r="AO214" i="7"/>
  <c r="AP214" i="7" s="1"/>
  <c r="AQ225" i="7"/>
  <c r="AO230" i="7"/>
  <c r="AP230" i="7" s="1"/>
  <c r="AB27" i="7"/>
  <c r="ER23" i="7"/>
  <c r="ER20" i="7"/>
  <c r="DN17" i="7"/>
  <c r="CJ14" i="7"/>
  <c r="EP87" i="7"/>
  <c r="EQ87" i="7" s="1"/>
  <c r="CY28" i="7"/>
  <c r="BU25" i="7"/>
  <c r="AO22" i="7"/>
  <c r="AP22" i="7" s="1"/>
  <c r="ER73" i="7"/>
  <c r="EP54" i="7"/>
  <c r="EQ54" i="7" s="1"/>
  <c r="ER48" i="7"/>
  <c r="EP85" i="7"/>
  <c r="EQ85" i="7" s="1"/>
  <c r="ER106" i="7"/>
  <c r="EP104" i="7"/>
  <c r="EQ104" i="7" s="1"/>
  <c r="ER135" i="7"/>
  <c r="ER120" i="7"/>
  <c r="EP133" i="7"/>
  <c r="EQ133" i="7" s="1"/>
  <c r="ER141" i="7"/>
  <c r="ER143" i="7"/>
  <c r="EP144" i="7"/>
  <c r="EQ144" i="7" s="1"/>
  <c r="ER162" i="7"/>
  <c r="EP163" i="7"/>
  <c r="EQ163" i="7" s="1"/>
  <c r="ER166" i="7"/>
  <c r="ER182" i="7"/>
  <c r="ER210" i="7"/>
  <c r="EP187" i="7"/>
  <c r="EQ187" i="7" s="1"/>
  <c r="ER218" i="7"/>
  <c r="EP229" i="7"/>
  <c r="EQ229" i="7" s="1"/>
  <c r="ER248" i="7"/>
  <c r="CH36" i="7"/>
  <c r="CI36" i="7" s="1"/>
  <c r="CJ53" i="7"/>
  <c r="CH95" i="7"/>
  <c r="CI95" i="7" s="1"/>
  <c r="CJ78" i="7"/>
  <c r="CJ112" i="7"/>
  <c r="CJ109" i="7"/>
  <c r="CH154" i="7"/>
  <c r="CI154" i="7" s="1"/>
  <c r="CJ136" i="7"/>
  <c r="CJ162" i="7"/>
  <c r="CJ159" i="7"/>
  <c r="CJ152" i="7"/>
  <c r="CJ172" i="7"/>
  <c r="CJ184" i="7"/>
  <c r="CH185" i="7"/>
  <c r="CI185" i="7" s="1"/>
  <c r="CJ208" i="7"/>
  <c r="CJ217" i="7"/>
  <c r="CH229" i="7"/>
  <c r="CI229" i="7" s="1"/>
  <c r="CH236" i="7"/>
  <c r="CI236" i="7" s="1"/>
  <c r="Z42" i="7"/>
  <c r="AA42" i="7" s="1"/>
  <c r="AB51" i="7"/>
  <c r="AB66" i="7"/>
  <c r="Z67" i="7"/>
  <c r="AA67" i="7" s="1"/>
  <c r="Z80" i="7"/>
  <c r="AA80" i="7" s="1"/>
  <c r="AB110" i="7"/>
  <c r="Z99" i="7"/>
  <c r="AA99" i="7" s="1"/>
  <c r="Z88" i="7"/>
  <c r="AA88" i="7" s="1"/>
  <c r="Z111" i="7"/>
  <c r="AA111" i="7" s="1"/>
  <c r="Z146" i="7"/>
  <c r="AA146" i="7" s="1"/>
  <c r="Z155" i="7"/>
  <c r="AA155" i="7" s="1"/>
  <c r="Z117" i="7"/>
  <c r="AA117" i="7" s="1"/>
  <c r="Z126" i="7"/>
  <c r="AA126" i="7" s="1"/>
  <c r="AB176" i="7"/>
  <c r="Z173" i="7"/>
  <c r="AA173" i="7" s="1"/>
  <c r="Z174" i="7"/>
  <c r="AA174" i="7" s="1"/>
  <c r="AB182" i="7"/>
  <c r="AB186" i="7"/>
  <c r="Z184" i="7"/>
  <c r="AA184" i="7" s="1"/>
  <c r="Z185" i="7"/>
  <c r="AA185" i="7" s="1"/>
  <c r="Z213" i="7"/>
  <c r="AA213" i="7" s="1"/>
  <c r="AB233" i="7"/>
  <c r="Z235" i="7"/>
  <c r="AA235" i="7" s="1"/>
  <c r="Z244" i="7"/>
  <c r="AA244" i="7" s="1"/>
  <c r="Z238" i="7"/>
  <c r="AA238" i="7" s="1"/>
  <c r="BF5" i="7"/>
  <c r="BG5" i="7" s="1"/>
  <c r="DN27" i="7"/>
  <c r="CJ24" i="7"/>
  <c r="CW21" i="7"/>
  <c r="CX21" i="7" s="1"/>
  <c r="BS18" i="7"/>
  <c r="BT18" i="7" s="1"/>
  <c r="AO15" i="7"/>
  <c r="AP15" i="7" s="1"/>
  <c r="DN4" i="7"/>
  <c r="DO4" i="7" s="1"/>
  <c r="BS10" i="7"/>
  <c r="BT10" i="7" s="1"/>
  <c r="EA43" i="7"/>
  <c r="EB43" i="7" s="1"/>
  <c r="EC78" i="7"/>
  <c r="EA33" i="7"/>
  <c r="EB33" i="7" s="1"/>
  <c r="EA79" i="7"/>
  <c r="EB79" i="7" s="1"/>
  <c r="EA60" i="7"/>
  <c r="EB60" i="7" s="1"/>
  <c r="EA61" i="7"/>
  <c r="EB61" i="7" s="1"/>
  <c r="EA87" i="7"/>
  <c r="EB87" i="7" s="1"/>
  <c r="EA89" i="7"/>
  <c r="EB89" i="7" s="1"/>
  <c r="EA124" i="7"/>
  <c r="EB124" i="7" s="1"/>
  <c r="EA121" i="7"/>
  <c r="EB121" i="7" s="1"/>
  <c r="EA134" i="7"/>
  <c r="EB134" i="7" s="1"/>
  <c r="EA135" i="7"/>
  <c r="EB135" i="7" s="1"/>
  <c r="EA144" i="7"/>
  <c r="EB144" i="7" s="1"/>
  <c r="EA156" i="7"/>
  <c r="EB156" i="7" s="1"/>
  <c r="EA148" i="7"/>
  <c r="EB148" i="7" s="1"/>
  <c r="EA154" i="7"/>
  <c r="EB154" i="7" s="1"/>
  <c r="EA151" i="7"/>
  <c r="EB151" i="7" s="1"/>
  <c r="EA165" i="7"/>
  <c r="EB165" i="7" s="1"/>
  <c r="EA170" i="7"/>
  <c r="EB170" i="7" s="1"/>
  <c r="EA179" i="7"/>
  <c r="EB179" i="7" s="1"/>
  <c r="EC186" i="7"/>
  <c r="EA190" i="7"/>
  <c r="EB190" i="7" s="1"/>
  <c r="EA193" i="7"/>
  <c r="EB193" i="7" s="1"/>
  <c r="EA202" i="7"/>
  <c r="EB202" i="7" s="1"/>
  <c r="EA218" i="7"/>
  <c r="EB218" i="7" s="1"/>
  <c r="EA224" i="7"/>
  <c r="EB224" i="7" s="1"/>
  <c r="EA229" i="7"/>
  <c r="EB229" i="7" s="1"/>
  <c r="EA232" i="7"/>
  <c r="EB232" i="7" s="1"/>
  <c r="EA238" i="7"/>
  <c r="EB238" i="7" s="1"/>
  <c r="EA250" i="7"/>
  <c r="EB250" i="7" s="1"/>
  <c r="BU36" i="7"/>
  <c r="BS41" i="7"/>
  <c r="BT41" i="7" s="1"/>
  <c r="BS72" i="7"/>
  <c r="BT72" i="7" s="1"/>
  <c r="BS50" i="7"/>
  <c r="BT50" i="7" s="1"/>
  <c r="BS35" i="7"/>
  <c r="BT35" i="7" s="1"/>
  <c r="BU86" i="7"/>
  <c r="BS58" i="7"/>
  <c r="BT58" i="7" s="1"/>
  <c r="BU88" i="7"/>
  <c r="BS59" i="7"/>
  <c r="BT59" i="7" s="1"/>
  <c r="BS97" i="7"/>
  <c r="BT97" i="7" s="1"/>
  <c r="BU133" i="7"/>
  <c r="BS94" i="7"/>
  <c r="BT94" i="7" s="1"/>
  <c r="BS99" i="7"/>
  <c r="BT99" i="7" s="1"/>
  <c r="BS126" i="7"/>
  <c r="BT126" i="7" s="1"/>
  <c r="BS119" i="7"/>
  <c r="BT119" i="7" s="1"/>
  <c r="BS132" i="7"/>
  <c r="BT132" i="7" s="1"/>
  <c r="BS137" i="7"/>
  <c r="BT137" i="7" s="1"/>
  <c r="BS138" i="7"/>
  <c r="BT138" i="7" s="1"/>
  <c r="BU154" i="7"/>
  <c r="BS152" i="7"/>
  <c r="BT152" i="7" s="1"/>
  <c r="BS157" i="7"/>
  <c r="BT157" i="7" s="1"/>
  <c r="BS168" i="7"/>
  <c r="BT168" i="7" s="1"/>
  <c r="BS173" i="7"/>
  <c r="BT173" i="7" s="1"/>
  <c r="BS170" i="7"/>
  <c r="BT170" i="7" s="1"/>
  <c r="BS190" i="7"/>
  <c r="BT190" i="7" s="1"/>
  <c r="BU193" i="7"/>
  <c r="BS192" i="7"/>
  <c r="BT192" i="7" s="1"/>
  <c r="BS205" i="7"/>
  <c r="BT205" i="7" s="1"/>
  <c r="BS224" i="7"/>
  <c r="BT224" i="7" s="1"/>
  <c r="BS231" i="7"/>
  <c r="BT231" i="7" s="1"/>
  <c r="BU239" i="7"/>
  <c r="BS238" i="7"/>
  <c r="BT238" i="7" s="1"/>
  <c r="BS240" i="7"/>
  <c r="BT240" i="7" s="1"/>
  <c r="EP29" i="7"/>
  <c r="EQ29" i="7" s="1"/>
  <c r="CH23" i="7"/>
  <c r="CI23" i="7" s="1"/>
  <c r="Z17" i="7"/>
  <c r="AA17" i="7" s="1"/>
  <c r="BU5" i="7"/>
  <c r="BV5" i="7" s="1"/>
  <c r="BV6" i="7" s="1"/>
  <c r="EC5" i="7"/>
  <c r="ED5" i="7" s="1"/>
  <c r="AB30" i="7"/>
  <c r="EP15" i="7"/>
  <c r="EQ15" i="7" s="1"/>
  <c r="CH9" i="7"/>
  <c r="CI9" i="7" s="1"/>
  <c r="CZ7" i="7" l="1"/>
  <c r="CK7" i="7"/>
  <c r="CK8" i="7" s="1"/>
  <c r="BV7" i="7"/>
  <c r="ED6" i="7"/>
  <c r="ED7" i="7" s="1"/>
  <c r="ED8" i="7" s="1"/>
  <c r="ED9" i="7" s="1"/>
  <c r="ED10" i="7" s="1"/>
  <c r="CY8" i="7"/>
  <c r="BF10" i="7"/>
  <c r="EC150" i="7"/>
  <c r="AB138" i="7"/>
  <c r="ER139" i="7"/>
  <c r="AQ118" i="7"/>
  <c r="BF97" i="7"/>
  <c r="AQ61" i="7"/>
  <c r="DN51" i="7"/>
  <c r="CY42" i="7"/>
  <c r="BU147" i="7"/>
  <c r="ER122" i="7"/>
  <c r="CY169" i="7"/>
  <c r="DN62" i="7"/>
  <c r="EC207" i="7"/>
  <c r="AB190" i="7"/>
  <c r="AQ177" i="7"/>
  <c r="BF55" i="7"/>
  <c r="AQ21" i="7"/>
  <c r="CJ58" i="7"/>
  <c r="BU238" i="7"/>
  <c r="EC250" i="7"/>
  <c r="EC202" i="7"/>
  <c r="EC151" i="7"/>
  <c r="EC124" i="7"/>
  <c r="EC33" i="7"/>
  <c r="AQ15" i="7"/>
  <c r="AB185" i="7"/>
  <c r="AB99" i="7"/>
  <c r="CJ236" i="7"/>
  <c r="CJ95" i="7"/>
  <c r="ER85" i="7"/>
  <c r="AQ22" i="7"/>
  <c r="AQ201" i="7"/>
  <c r="AQ169" i="7"/>
  <c r="AQ147" i="7"/>
  <c r="CY68" i="7"/>
  <c r="BF222" i="7"/>
  <c r="BF78" i="7"/>
  <c r="DN234" i="7"/>
  <c r="DN144" i="7"/>
  <c r="DN100" i="7"/>
  <c r="EC11" i="7"/>
  <c r="DN169" i="7"/>
  <c r="DN16" i="7"/>
  <c r="BF24" i="7"/>
  <c r="BU186" i="7"/>
  <c r="BU93" i="7"/>
  <c r="EC189" i="7"/>
  <c r="AB181" i="7"/>
  <c r="AB137" i="7"/>
  <c r="AB56" i="7"/>
  <c r="CJ225" i="7"/>
  <c r="CJ180" i="7"/>
  <c r="CJ81" i="7"/>
  <c r="ER232" i="7"/>
  <c r="ER134" i="7"/>
  <c r="ER35" i="7"/>
  <c r="CJ11" i="7"/>
  <c r="AQ186" i="7"/>
  <c r="AQ90" i="7"/>
  <c r="CY242" i="7"/>
  <c r="CY113" i="7"/>
  <c r="CY41" i="7"/>
  <c r="AB32" i="7"/>
  <c r="BF226" i="7"/>
  <c r="BF161" i="7"/>
  <c r="BF59" i="7"/>
  <c r="DN179" i="7"/>
  <c r="DN94" i="7"/>
  <c r="AB11" i="7"/>
  <c r="BU183" i="7"/>
  <c r="BU42" i="7"/>
  <c r="EC217" i="7"/>
  <c r="EC126" i="7"/>
  <c r="EC71" i="7"/>
  <c r="AB247" i="7"/>
  <c r="AB148" i="7"/>
  <c r="CJ231" i="7"/>
  <c r="CJ151" i="7"/>
  <c r="CJ50" i="7"/>
  <c r="ER239" i="7"/>
  <c r="ER130" i="7"/>
  <c r="ER79" i="7"/>
  <c r="AQ247" i="7"/>
  <c r="AQ215" i="7"/>
  <c r="AQ34" i="7"/>
  <c r="CY204" i="7"/>
  <c r="CY146" i="7"/>
  <c r="CY111" i="7"/>
  <c r="BF40" i="7"/>
  <c r="AQ18" i="7"/>
  <c r="BF247" i="7"/>
  <c r="BF39" i="7"/>
  <c r="CY62" i="7"/>
  <c r="BF45" i="7"/>
  <c r="BF18" i="7"/>
  <c r="BU38" i="7"/>
  <c r="EC228" i="7"/>
  <c r="EC188" i="7"/>
  <c r="AB102" i="7"/>
  <c r="CJ195" i="7"/>
  <c r="CJ132" i="7"/>
  <c r="CJ89" i="7"/>
  <c r="ER211" i="7"/>
  <c r="CJ12" i="7"/>
  <c r="AQ228" i="7"/>
  <c r="AQ187" i="7"/>
  <c r="AQ133" i="7"/>
  <c r="AQ67" i="7"/>
  <c r="CY200" i="7"/>
  <c r="CY131" i="7"/>
  <c r="BF228" i="7"/>
  <c r="BF65" i="7"/>
  <c r="DN213" i="7"/>
  <c r="DN177" i="7"/>
  <c r="DN117" i="7"/>
  <c r="DN71" i="7"/>
  <c r="BF213" i="7"/>
  <c r="DN26" i="7"/>
  <c r="BU210" i="7"/>
  <c r="BU116" i="7"/>
  <c r="EC77" i="7"/>
  <c r="AB231" i="7"/>
  <c r="AB83" i="7"/>
  <c r="CJ125" i="7"/>
  <c r="ER234" i="7"/>
  <c r="ER117" i="7"/>
  <c r="ER105" i="7"/>
  <c r="AQ245" i="7"/>
  <c r="AQ152" i="7"/>
  <c r="AQ76" i="7"/>
  <c r="CY172" i="7"/>
  <c r="CY66" i="7"/>
  <c r="EC15" i="7"/>
  <c r="BF149" i="7"/>
  <c r="BF119" i="7"/>
  <c r="DN235" i="7"/>
  <c r="DN105" i="7"/>
  <c r="CJ15" i="7"/>
  <c r="BU217" i="7"/>
  <c r="BU144" i="7"/>
  <c r="BU102" i="7"/>
  <c r="BU49" i="7"/>
  <c r="EC201" i="7"/>
  <c r="EC159" i="7"/>
  <c r="EC97" i="7"/>
  <c r="EC36" i="7"/>
  <c r="AB219" i="7"/>
  <c r="AB175" i="7"/>
  <c r="AB125" i="7"/>
  <c r="CJ193" i="7"/>
  <c r="CJ85" i="7"/>
  <c r="ER227" i="7"/>
  <c r="ER173" i="7"/>
  <c r="ER82" i="7"/>
  <c r="AQ221" i="7"/>
  <c r="AQ172" i="7"/>
  <c r="CY228" i="7"/>
  <c r="CY158" i="7"/>
  <c r="BF114" i="7"/>
  <c r="BF46" i="7"/>
  <c r="DN52" i="7"/>
  <c r="AB15" i="7"/>
  <c r="AB189" i="7"/>
  <c r="AB71" i="7"/>
  <c r="ER169" i="7"/>
  <c r="CY251" i="7"/>
  <c r="EC165" i="7"/>
  <c r="AB88" i="7"/>
  <c r="CY81" i="7"/>
  <c r="BF165" i="7"/>
  <c r="DN89" i="7"/>
  <c r="AQ19" i="7"/>
  <c r="CJ164" i="7"/>
  <c r="ER64" i="7"/>
  <c r="CY209" i="7"/>
  <c r="DN200" i="7"/>
  <c r="EC226" i="7"/>
  <c r="AB109" i="7"/>
  <c r="DN122" i="7"/>
  <c r="BF20" i="7"/>
  <c r="EC103" i="7"/>
  <c r="CJ191" i="7"/>
  <c r="ER90" i="7"/>
  <c r="ER47" i="7"/>
  <c r="BF56" i="7"/>
  <c r="DN8" i="7"/>
  <c r="BU190" i="7"/>
  <c r="BU138" i="7"/>
  <c r="BU35" i="7"/>
  <c r="EC193" i="7"/>
  <c r="EC154" i="7"/>
  <c r="EC89" i="7"/>
  <c r="BU18" i="7"/>
  <c r="AB184" i="7"/>
  <c r="AQ196" i="7"/>
  <c r="AQ82" i="7"/>
  <c r="CY189" i="7"/>
  <c r="BF145" i="7"/>
  <c r="BF77" i="7"/>
  <c r="DN230" i="7"/>
  <c r="DN188" i="7"/>
  <c r="DN81" i="7"/>
  <c r="AB179" i="7"/>
  <c r="CJ119" i="7"/>
  <c r="BF235" i="7"/>
  <c r="DN115" i="7"/>
  <c r="CY32" i="7"/>
  <c r="BU189" i="7"/>
  <c r="BU128" i="7"/>
  <c r="BU81" i="7"/>
  <c r="EC248" i="7"/>
  <c r="EC56" i="7"/>
  <c r="AB227" i="7"/>
  <c r="AB180" i="7"/>
  <c r="AB95" i="7"/>
  <c r="AB47" i="7"/>
  <c r="CJ168" i="7"/>
  <c r="CJ135" i="7"/>
  <c r="CJ76" i="7"/>
  <c r="ER225" i="7"/>
  <c r="ER183" i="7"/>
  <c r="ER50" i="7"/>
  <c r="AQ143" i="7"/>
  <c r="AQ75" i="7"/>
  <c r="CY235" i="7"/>
  <c r="CY86" i="7"/>
  <c r="CY63" i="7"/>
  <c r="CJ39" i="7"/>
  <c r="BF125" i="7"/>
  <c r="BF74" i="7"/>
  <c r="DN151" i="7"/>
  <c r="DN79" i="7"/>
  <c r="AB157" i="7"/>
  <c r="CJ17" i="7"/>
  <c r="BU248" i="7"/>
  <c r="BU182" i="7"/>
  <c r="BU89" i="7"/>
  <c r="BU64" i="7"/>
  <c r="EC113" i="7"/>
  <c r="EC57" i="7"/>
  <c r="AB246" i="7"/>
  <c r="AB147" i="7"/>
  <c r="CJ149" i="7"/>
  <c r="CJ45" i="7"/>
  <c r="ER125" i="7"/>
  <c r="ER74" i="7"/>
  <c r="AQ26" i="7"/>
  <c r="AQ249" i="7"/>
  <c r="AQ188" i="7"/>
  <c r="AQ139" i="7"/>
  <c r="AQ86" i="7"/>
  <c r="CY134" i="7"/>
  <c r="CY74" i="7"/>
  <c r="DN46" i="7"/>
  <c r="BU21" i="7"/>
  <c r="BF244" i="7"/>
  <c r="BF194" i="7"/>
  <c r="BU252" i="7"/>
  <c r="BU215" i="7"/>
  <c r="EC214" i="7"/>
  <c r="EC183" i="7"/>
  <c r="EC81" i="7"/>
  <c r="AQ13" i="7"/>
  <c r="AB222" i="7"/>
  <c r="AB68" i="7"/>
  <c r="CJ246" i="7"/>
  <c r="CJ127" i="7"/>
  <c r="CJ100" i="7"/>
  <c r="ER126" i="7"/>
  <c r="ER94" i="7"/>
  <c r="AQ218" i="7"/>
  <c r="AQ159" i="7"/>
  <c r="AQ112" i="7"/>
  <c r="AQ70" i="7"/>
  <c r="CY202" i="7"/>
  <c r="CY152" i="7"/>
  <c r="CY130" i="7"/>
  <c r="BF218" i="7"/>
  <c r="BF153" i="7"/>
  <c r="BF99" i="7"/>
  <c r="BF35" i="7"/>
  <c r="DN242" i="7"/>
  <c r="DN196" i="7"/>
  <c r="BU246" i="7"/>
  <c r="BU197" i="7"/>
  <c r="BU136" i="7"/>
  <c r="BU75" i="7"/>
  <c r="EC76" i="7"/>
  <c r="EC46" i="7"/>
  <c r="AB218" i="7"/>
  <c r="AB133" i="7"/>
  <c r="AB82" i="7"/>
  <c r="CJ232" i="7"/>
  <c r="CJ106" i="7"/>
  <c r="ER230" i="7"/>
  <c r="ER71" i="7"/>
  <c r="AQ207" i="7"/>
  <c r="AQ129" i="7"/>
  <c r="AQ63" i="7"/>
  <c r="CY243" i="7"/>
  <c r="CY180" i="7"/>
  <c r="CY140" i="7"/>
  <c r="CY65" i="7"/>
  <c r="BU22" i="7"/>
  <c r="BF152" i="7"/>
  <c r="BF62" i="7"/>
  <c r="DN227" i="7"/>
  <c r="DN166" i="7"/>
  <c r="DN91" i="7"/>
  <c r="ER21" i="7"/>
  <c r="BU212" i="7"/>
  <c r="BU139" i="7"/>
  <c r="BU105" i="7"/>
  <c r="EC162" i="7"/>
  <c r="EC92" i="7"/>
  <c r="EC51" i="7"/>
  <c r="AB215" i="7"/>
  <c r="AB112" i="7"/>
  <c r="AB75" i="7"/>
  <c r="CJ183" i="7"/>
  <c r="CJ103" i="7"/>
  <c r="ER80" i="7"/>
  <c r="AQ209" i="7"/>
  <c r="AQ145" i="7"/>
  <c r="AQ102" i="7"/>
  <c r="AQ50" i="7"/>
  <c r="CY230" i="7"/>
  <c r="CY141" i="7"/>
  <c r="CY92" i="7"/>
  <c r="BF139" i="7"/>
  <c r="BF87" i="7"/>
  <c r="DN172" i="7"/>
  <c r="CJ21" i="7"/>
  <c r="BF184" i="7"/>
  <c r="BF169" i="7"/>
  <c r="EC121" i="7"/>
  <c r="AQ214" i="7"/>
  <c r="DN149" i="7"/>
  <c r="CJ91" i="7"/>
  <c r="AQ193" i="7"/>
  <c r="DN184" i="7"/>
  <c r="ER189" i="7"/>
  <c r="DN245" i="7"/>
  <c r="ER177" i="7"/>
  <c r="AB162" i="7"/>
  <c r="CJ56" i="7"/>
  <c r="CY205" i="7"/>
  <c r="BF239" i="7"/>
  <c r="AB241" i="7"/>
  <c r="CJ122" i="7"/>
  <c r="BF225" i="7"/>
  <c r="BU228" i="7"/>
  <c r="EC41" i="7"/>
  <c r="CJ160" i="7"/>
  <c r="CY164" i="7"/>
  <c r="DN33" i="7"/>
  <c r="BU170" i="7"/>
  <c r="BU137" i="7"/>
  <c r="BU97" i="7"/>
  <c r="BU50" i="7"/>
  <c r="EC190" i="7"/>
  <c r="EC148" i="7"/>
  <c r="CY21" i="7"/>
  <c r="AB238" i="7"/>
  <c r="AB126" i="7"/>
  <c r="CJ185" i="7"/>
  <c r="ER163" i="7"/>
  <c r="ER133" i="7"/>
  <c r="AQ230" i="7"/>
  <c r="AQ32" i="7"/>
  <c r="CY225" i="7"/>
  <c r="CY90" i="7"/>
  <c r="BF47" i="7"/>
  <c r="DN222" i="7"/>
  <c r="DN180" i="7"/>
  <c r="AQ17" i="7"/>
  <c r="BU115" i="7"/>
  <c r="BU31" i="7"/>
  <c r="EC237" i="7"/>
  <c r="EC140" i="7"/>
  <c r="EC74" i="7"/>
  <c r="AB170" i="7"/>
  <c r="AB38" i="7"/>
  <c r="CJ166" i="7"/>
  <c r="CJ134" i="7"/>
  <c r="CJ54" i="7"/>
  <c r="ER219" i="7"/>
  <c r="ER179" i="7"/>
  <c r="ER102" i="7"/>
  <c r="AQ238" i="7"/>
  <c r="AQ142" i="7"/>
  <c r="AQ78" i="7"/>
  <c r="CY240" i="7"/>
  <c r="CY185" i="7"/>
  <c r="CY112" i="7"/>
  <c r="CY95" i="7"/>
  <c r="BF120" i="7"/>
  <c r="BF73" i="7"/>
  <c r="DN204" i="7"/>
  <c r="DN158" i="7"/>
  <c r="DN138" i="7"/>
  <c r="DN53" i="7"/>
  <c r="CJ197" i="7"/>
  <c r="CY188" i="7"/>
  <c r="AB34" i="7"/>
  <c r="BU185" i="7"/>
  <c r="BU33" i="7"/>
  <c r="EC116" i="7"/>
  <c r="AB230" i="7"/>
  <c r="AB52" i="7"/>
  <c r="CJ146" i="7"/>
  <c r="CJ111" i="7"/>
  <c r="ER112" i="7"/>
  <c r="ER40" i="7"/>
  <c r="BU29" i="7"/>
  <c r="AQ190" i="7"/>
  <c r="AQ138" i="7"/>
  <c r="AQ85" i="7"/>
  <c r="CY138" i="7"/>
  <c r="CY73" i="7"/>
  <c r="BF238" i="7"/>
  <c r="BF103" i="7"/>
  <c r="DN237" i="7"/>
  <c r="DN154" i="7"/>
  <c r="DN110" i="7"/>
  <c r="EC245" i="7"/>
  <c r="AQ6" i="7"/>
  <c r="AR6" i="7" s="1"/>
  <c r="AR7" i="7" s="1"/>
  <c r="AR8" i="7" s="1"/>
  <c r="BU243" i="7"/>
  <c r="BU214" i="7"/>
  <c r="BU181" i="7"/>
  <c r="EC213" i="7"/>
  <c r="EC153" i="7"/>
  <c r="EC80" i="7"/>
  <c r="BU16" i="7"/>
  <c r="AB202" i="7"/>
  <c r="AB144" i="7"/>
  <c r="CJ243" i="7"/>
  <c r="CJ126" i="7"/>
  <c r="CJ66" i="7"/>
  <c r="ER247" i="7"/>
  <c r="ER121" i="7"/>
  <c r="ER60" i="7"/>
  <c r="AQ216" i="7"/>
  <c r="AQ111" i="7"/>
  <c r="AQ52" i="7"/>
  <c r="CY155" i="7"/>
  <c r="CY107" i="7"/>
  <c r="CY56" i="7"/>
  <c r="ER53" i="7"/>
  <c r="BF223" i="7"/>
  <c r="BF156" i="7"/>
  <c r="BF89" i="7"/>
  <c r="BF58" i="7"/>
  <c r="DN112" i="7"/>
  <c r="BU236" i="7"/>
  <c r="BU74" i="7"/>
  <c r="EC118" i="7"/>
  <c r="EC63" i="7"/>
  <c r="AB203" i="7"/>
  <c r="AB158" i="7"/>
  <c r="AB120" i="7"/>
  <c r="AB44" i="7"/>
  <c r="CJ224" i="7"/>
  <c r="CJ209" i="7"/>
  <c r="CJ96" i="7"/>
  <c r="CJ52" i="7"/>
  <c r="ER188" i="7"/>
  <c r="ER66" i="7"/>
  <c r="AQ108" i="7"/>
  <c r="AQ66" i="7"/>
  <c r="CY238" i="7"/>
  <c r="CY127" i="7"/>
  <c r="CY85" i="7"/>
  <c r="BF48" i="7"/>
  <c r="BF220" i="7"/>
  <c r="BF147" i="7"/>
  <c r="BF61" i="7"/>
  <c r="DN206" i="7"/>
  <c r="DN141" i="7"/>
  <c r="DN65" i="7"/>
  <c r="BU131" i="7"/>
  <c r="DN170" i="7"/>
  <c r="BU200" i="7"/>
  <c r="BU146" i="7"/>
  <c r="BU67" i="7"/>
  <c r="EC146" i="7"/>
  <c r="EC38" i="7"/>
  <c r="AB150" i="7"/>
  <c r="AB74" i="7"/>
  <c r="CJ182" i="7"/>
  <c r="CJ120" i="7"/>
  <c r="CJ61" i="7"/>
  <c r="AQ204" i="7"/>
  <c r="AQ148" i="7"/>
  <c r="AQ68" i="7"/>
  <c r="CY212" i="7"/>
  <c r="CY119" i="7"/>
  <c r="CY58" i="7"/>
  <c r="CY44" i="7"/>
  <c r="BF241" i="7"/>
  <c r="BF170" i="7"/>
  <c r="BF138" i="7"/>
  <c r="DN171" i="7"/>
  <c r="CJ84" i="7"/>
  <c r="ER223" i="7"/>
  <c r="AQ128" i="7"/>
  <c r="BU94" i="7"/>
  <c r="EC79" i="7"/>
  <c r="DN44" i="7"/>
  <c r="EC206" i="7"/>
  <c r="ER17" i="7"/>
  <c r="EC26" i="7"/>
  <c r="CJ241" i="7"/>
  <c r="ER44" i="7"/>
  <c r="CY50" i="7"/>
  <c r="DN220" i="7"/>
  <c r="DN160" i="7"/>
  <c r="BU223" i="7"/>
  <c r="CY147" i="7"/>
  <c r="BF69" i="7"/>
  <c r="BU113" i="7"/>
  <c r="CJ142" i="7"/>
  <c r="AQ231" i="7"/>
  <c r="DN76" i="7"/>
  <c r="ER244" i="7"/>
  <c r="AQ166" i="7"/>
  <c r="BU160" i="7"/>
  <c r="CJ206" i="7"/>
  <c r="AQ223" i="7"/>
  <c r="CY53" i="7"/>
  <c r="CJ9" i="7"/>
  <c r="CK9" i="7" s="1"/>
  <c r="CK10" i="7" s="1"/>
  <c r="AB17" i="7"/>
  <c r="BU231" i="7"/>
  <c r="BU173" i="7"/>
  <c r="BU132" i="7"/>
  <c r="BU59" i="7"/>
  <c r="BU72" i="7"/>
  <c r="EC238" i="7"/>
  <c r="EC156" i="7"/>
  <c r="EC43" i="7"/>
  <c r="AB244" i="7"/>
  <c r="AB117" i="7"/>
  <c r="AB80" i="7"/>
  <c r="AB42" i="7"/>
  <c r="CJ229" i="7"/>
  <c r="ER187" i="7"/>
  <c r="AQ162" i="7"/>
  <c r="AQ47" i="7"/>
  <c r="CY248" i="7"/>
  <c r="CY215" i="7"/>
  <c r="BF38" i="7"/>
  <c r="DN218" i="7"/>
  <c r="DN139" i="7"/>
  <c r="BU122" i="7"/>
  <c r="BU46" i="7"/>
  <c r="EC130" i="7"/>
  <c r="EC39" i="7"/>
  <c r="AB251" i="7"/>
  <c r="AB169" i="7"/>
  <c r="CJ221" i="7"/>
  <c r="CJ155" i="7"/>
  <c r="CJ148" i="7"/>
  <c r="CJ49" i="7"/>
  <c r="ER158" i="7"/>
  <c r="ER116" i="7"/>
  <c r="ER68" i="7"/>
  <c r="AQ226" i="7"/>
  <c r="AQ120" i="7"/>
  <c r="AQ97" i="7"/>
  <c r="CY227" i="7"/>
  <c r="CY116" i="7"/>
  <c r="BF200" i="7"/>
  <c r="BF131" i="7"/>
  <c r="BF43" i="7"/>
  <c r="DN238" i="7"/>
  <c r="DN203" i="7"/>
  <c r="DN161" i="7"/>
  <c r="DN85" i="7"/>
  <c r="DN40" i="7"/>
  <c r="EC175" i="7"/>
  <c r="CJ32" i="7"/>
  <c r="CY80" i="7"/>
  <c r="BF12" i="7"/>
  <c r="BU124" i="7"/>
  <c r="EC252" i="7"/>
  <c r="EC203" i="7"/>
  <c r="EC157" i="7"/>
  <c r="EC107" i="7"/>
  <c r="AB224" i="7"/>
  <c r="AB166" i="7"/>
  <c r="AB91" i="7"/>
  <c r="AB43" i="7"/>
  <c r="CJ216" i="7"/>
  <c r="CJ137" i="7"/>
  <c r="CJ93" i="7"/>
  <c r="AQ182" i="7"/>
  <c r="AQ136" i="7"/>
  <c r="AQ71" i="7"/>
  <c r="CY193" i="7"/>
  <c r="CY60" i="7"/>
  <c r="BF93" i="7"/>
  <c r="DN240" i="7"/>
  <c r="DN157" i="7"/>
  <c r="AB13" i="7"/>
  <c r="BU234" i="7"/>
  <c r="BU150" i="7"/>
  <c r="EC212" i="7"/>
  <c r="EC122" i="7"/>
  <c r="EC67" i="7"/>
  <c r="BU24" i="7"/>
  <c r="CY19" i="7"/>
  <c r="AB193" i="7"/>
  <c r="AB143" i="7"/>
  <c r="CJ234" i="7"/>
  <c r="CJ73" i="7"/>
  <c r="ER236" i="7"/>
  <c r="ER207" i="7"/>
  <c r="ER108" i="7"/>
  <c r="ER75" i="7"/>
  <c r="AQ211" i="7"/>
  <c r="AQ104" i="7"/>
  <c r="AQ35" i="7"/>
  <c r="CY241" i="7"/>
  <c r="CY143" i="7"/>
  <c r="CY105" i="7"/>
  <c r="BF202" i="7"/>
  <c r="DN148" i="7"/>
  <c r="DN107" i="7"/>
  <c r="BU204" i="7"/>
  <c r="AQ25" i="7"/>
  <c r="BF142" i="7"/>
  <c r="AB19" i="7"/>
  <c r="BU69" i="7"/>
  <c r="EC223" i="7"/>
  <c r="EC137" i="7"/>
  <c r="EC49" i="7"/>
  <c r="AB198" i="7"/>
  <c r="CJ219" i="7"/>
  <c r="CJ174" i="7"/>
  <c r="CJ62" i="7"/>
  <c r="ER164" i="7"/>
  <c r="ER32" i="7"/>
  <c r="AQ141" i="7"/>
  <c r="AQ48" i="7"/>
  <c r="CY219" i="7"/>
  <c r="CY126" i="7"/>
  <c r="CY38" i="7"/>
  <c r="DN54" i="7"/>
  <c r="BF215" i="7"/>
  <c r="BF146" i="7"/>
  <c r="BF95" i="7"/>
  <c r="BF54" i="7"/>
  <c r="DN209" i="7"/>
  <c r="DN119" i="7"/>
  <c r="DN72" i="7"/>
  <c r="CJ27" i="7"/>
  <c r="CJ187" i="7"/>
  <c r="ER6" i="7"/>
  <c r="ES6" i="7" s="1"/>
  <c r="ES7" i="7" s="1"/>
  <c r="ES8" i="7" s="1"/>
  <c r="ES9" i="7" s="1"/>
  <c r="BU199" i="7"/>
  <c r="BU66" i="7"/>
  <c r="EC172" i="7"/>
  <c r="EC145" i="7"/>
  <c r="CY9" i="7"/>
  <c r="AB212" i="7"/>
  <c r="AB153" i="7"/>
  <c r="AB36" i="7"/>
  <c r="CJ190" i="7"/>
  <c r="CJ115" i="7"/>
  <c r="CJ34" i="7"/>
  <c r="ER181" i="7"/>
  <c r="ER114" i="7"/>
  <c r="AQ121" i="7"/>
  <c r="CY195" i="7"/>
  <c r="CY118" i="7"/>
  <c r="BF216" i="7"/>
  <c r="BF173" i="7"/>
  <c r="DN164" i="7"/>
  <c r="EC168" i="7"/>
  <c r="AQ171" i="7"/>
  <c r="AQ127" i="7"/>
  <c r="ER104" i="7"/>
  <c r="AQ84" i="7"/>
  <c r="CY36" i="7"/>
  <c r="BF63" i="7"/>
  <c r="CJ181" i="7"/>
  <c r="BF246" i="7"/>
  <c r="DN125" i="7"/>
  <c r="EC219" i="7"/>
  <c r="AB253" i="7"/>
  <c r="CJ72" i="7"/>
  <c r="CY177" i="7"/>
  <c r="BU55" i="7"/>
  <c r="ER194" i="7"/>
  <c r="AQ80" i="7"/>
  <c r="AB41" i="7"/>
  <c r="DN178" i="7"/>
  <c r="AB64" i="7"/>
  <c r="ER212" i="7"/>
  <c r="BF178" i="7"/>
  <c r="BU107" i="7"/>
  <c r="AB237" i="7"/>
  <c r="ER174" i="7"/>
  <c r="DN243" i="7"/>
  <c r="CJ189" i="7"/>
  <c r="ER170" i="7"/>
  <c r="ER15" i="7"/>
  <c r="CJ23" i="7"/>
  <c r="BU224" i="7"/>
  <c r="BU168" i="7"/>
  <c r="BU119" i="7"/>
  <c r="BU41" i="7"/>
  <c r="EC232" i="7"/>
  <c r="EC144" i="7"/>
  <c r="EC87" i="7"/>
  <c r="BU10" i="7"/>
  <c r="AB235" i="7"/>
  <c r="AB155" i="7"/>
  <c r="ER229" i="7"/>
  <c r="BF236" i="7"/>
  <c r="DN198" i="7"/>
  <c r="DN134" i="7"/>
  <c r="AB116" i="7"/>
  <c r="BF177" i="7"/>
  <c r="BU169" i="7"/>
  <c r="BU95" i="7"/>
  <c r="EC117" i="7"/>
  <c r="BU12" i="7"/>
  <c r="AB209" i="7"/>
  <c r="AB172" i="7"/>
  <c r="AB76" i="7"/>
  <c r="CJ252" i="7"/>
  <c r="CJ203" i="7"/>
  <c r="CJ158" i="7"/>
  <c r="CJ86" i="7"/>
  <c r="CJ79" i="7"/>
  <c r="ER161" i="7"/>
  <c r="AQ119" i="7"/>
  <c r="AQ43" i="7"/>
  <c r="CY211" i="7"/>
  <c r="CY78" i="7"/>
  <c r="BF52" i="7"/>
  <c r="BF137" i="7"/>
  <c r="DN194" i="7"/>
  <c r="DN140" i="7"/>
  <c r="DN96" i="7"/>
  <c r="BU20" i="7"/>
  <c r="BF176" i="7"/>
  <c r="DN61" i="7"/>
  <c r="DN18" i="7"/>
  <c r="BU225" i="7"/>
  <c r="BU111" i="7"/>
  <c r="BU82" i="7"/>
  <c r="EC241" i="7"/>
  <c r="EC115" i="7"/>
  <c r="EC52" i="7"/>
  <c r="AQ11" i="7"/>
  <c r="AB197" i="7"/>
  <c r="AB106" i="7"/>
  <c r="AB81" i="7"/>
  <c r="CJ223" i="7"/>
  <c r="CJ131" i="7"/>
  <c r="CJ104" i="7"/>
  <c r="ER252" i="7"/>
  <c r="AQ237" i="7"/>
  <c r="AQ163" i="7"/>
  <c r="AQ116" i="7"/>
  <c r="AQ74" i="7"/>
  <c r="CY221" i="7"/>
  <c r="CY156" i="7"/>
  <c r="CY46" i="7"/>
  <c r="DN215" i="7"/>
  <c r="DN127" i="7"/>
  <c r="DN75" i="7"/>
  <c r="CJ31" i="7"/>
  <c r="CJ19" i="7"/>
  <c r="BU233" i="7"/>
  <c r="BU149" i="7"/>
  <c r="BU79" i="7"/>
  <c r="EC199" i="7"/>
  <c r="EC109" i="7"/>
  <c r="EC53" i="7"/>
  <c r="CY27" i="7"/>
  <c r="BF33" i="7"/>
  <c r="AB200" i="7"/>
  <c r="AB114" i="7"/>
  <c r="AB48" i="7"/>
  <c r="CJ212" i="7"/>
  <c r="CJ68" i="7"/>
  <c r="ER213" i="7"/>
  <c r="ER150" i="7"/>
  <c r="ER70" i="7"/>
  <c r="AQ202" i="7"/>
  <c r="AQ156" i="7"/>
  <c r="AQ99" i="7"/>
  <c r="AQ89" i="7"/>
  <c r="CY234" i="7"/>
  <c r="CY173" i="7"/>
  <c r="CY104" i="7"/>
  <c r="BF197" i="7"/>
  <c r="DN233" i="7"/>
  <c r="DN208" i="7"/>
  <c r="DN88" i="7"/>
  <c r="BU71" i="7"/>
  <c r="CY122" i="7"/>
  <c r="BU175" i="7"/>
  <c r="BU110" i="7"/>
  <c r="BU51" i="7"/>
  <c r="EC247" i="7"/>
  <c r="EC210" i="7"/>
  <c r="EC108" i="7"/>
  <c r="EC44" i="7"/>
  <c r="DN31" i="7"/>
  <c r="CJ214" i="7"/>
  <c r="CJ138" i="7"/>
  <c r="CJ69" i="7"/>
  <c r="ER55" i="7"/>
  <c r="AQ220" i="7"/>
  <c r="AQ100" i="7"/>
  <c r="CY196" i="7"/>
  <c r="CY151" i="7"/>
  <c r="CY133" i="7"/>
  <c r="BF198" i="7"/>
  <c r="BF106" i="7"/>
  <c r="DN192" i="7"/>
  <c r="DN118" i="7"/>
  <c r="DN67" i="7"/>
  <c r="AB79" i="7"/>
  <c r="ER224" i="7"/>
  <c r="CY187" i="7"/>
  <c r="BF143" i="7"/>
  <c r="BF14" i="7"/>
  <c r="BU253" i="7"/>
  <c r="BU178" i="7"/>
  <c r="BU61" i="7"/>
  <c r="EC171" i="7"/>
  <c r="EC143" i="7"/>
  <c r="EC95" i="7"/>
  <c r="BU14" i="7"/>
  <c r="AB195" i="7"/>
  <c r="AB149" i="7"/>
  <c r="AB96" i="7"/>
  <c r="AB50" i="7"/>
  <c r="CJ177" i="7"/>
  <c r="CJ114" i="7"/>
  <c r="CJ44" i="7"/>
  <c r="ER180" i="7"/>
  <c r="ER128" i="7"/>
  <c r="ER63" i="7"/>
  <c r="AQ250" i="7"/>
  <c r="AQ132" i="7"/>
  <c r="CY245" i="7"/>
  <c r="CY191" i="7"/>
  <c r="CY125" i="7"/>
  <c r="BF207" i="7"/>
  <c r="BF172" i="7"/>
  <c r="BF109" i="7"/>
  <c r="DN219" i="7"/>
  <c r="BU63" i="7"/>
  <c r="CY115" i="7"/>
  <c r="CY72" i="7"/>
  <c r="BF186" i="7"/>
  <c r="BU240" i="7"/>
  <c r="AB213" i="7"/>
  <c r="DN251" i="7"/>
  <c r="EC198" i="7"/>
  <c r="ER241" i="7"/>
  <c r="CY135" i="7"/>
  <c r="CJ237" i="7"/>
  <c r="DN121" i="7"/>
  <c r="AQ184" i="7"/>
  <c r="CJ88" i="7"/>
  <c r="BF187" i="7"/>
  <c r="AB178" i="7"/>
  <c r="ER29" i="7"/>
  <c r="BU205" i="7"/>
  <c r="BU157" i="7"/>
  <c r="BU126" i="7"/>
  <c r="EC229" i="7"/>
  <c r="EC179" i="7"/>
  <c r="EC135" i="7"/>
  <c r="EC61" i="7"/>
  <c r="AB146" i="7"/>
  <c r="CJ154" i="7"/>
  <c r="CJ36" i="7"/>
  <c r="ER144" i="7"/>
  <c r="ER54" i="7"/>
  <c r="ER87" i="7"/>
  <c r="AQ124" i="7"/>
  <c r="CY84" i="7"/>
  <c r="BF230" i="7"/>
  <c r="BF180" i="7"/>
  <c r="DN155" i="7"/>
  <c r="DN129" i="7"/>
  <c r="BU162" i="7"/>
  <c r="BU90" i="7"/>
  <c r="EC225" i="7"/>
  <c r="EC160" i="7"/>
  <c r="EC120" i="7"/>
  <c r="CY15" i="7"/>
  <c r="AB201" i="7"/>
  <c r="AB122" i="7"/>
  <c r="AB93" i="7"/>
  <c r="CJ141" i="7"/>
  <c r="CJ97" i="7"/>
  <c r="ER202" i="7"/>
  <c r="ER160" i="7"/>
  <c r="AQ158" i="7"/>
  <c r="AQ135" i="7"/>
  <c r="AQ65" i="7"/>
  <c r="CY206" i="7"/>
  <c r="CY160" i="7"/>
  <c r="CY77" i="7"/>
  <c r="BU8" i="7"/>
  <c r="BV8" i="7" s="1"/>
  <c r="BV9" i="7" s="1"/>
  <c r="BF253" i="7"/>
  <c r="BF134" i="7"/>
  <c r="DN131" i="7"/>
  <c r="DN103" i="7"/>
  <c r="AQ179" i="7"/>
  <c r="BF27" i="7"/>
  <c r="AB25" i="7"/>
  <c r="BU227" i="7"/>
  <c r="BU118" i="7"/>
  <c r="BU77" i="7"/>
  <c r="EC236" i="7"/>
  <c r="EC82" i="7"/>
  <c r="EC12" i="7"/>
  <c r="AB72" i="7"/>
  <c r="CJ250" i="7"/>
  <c r="CJ199" i="7"/>
  <c r="CJ130" i="7"/>
  <c r="CJ70" i="7"/>
  <c r="ER245" i="7"/>
  <c r="ER203" i="7"/>
  <c r="ER96" i="7"/>
  <c r="ER46" i="7"/>
  <c r="AQ235" i="7"/>
  <c r="AQ154" i="7"/>
  <c r="AQ115" i="7"/>
  <c r="AQ56" i="7"/>
  <c r="CY207" i="7"/>
  <c r="CY109" i="7"/>
  <c r="CY37" i="7"/>
  <c r="BF166" i="7"/>
  <c r="BF76" i="7"/>
  <c r="DN214" i="7"/>
  <c r="DN99" i="7"/>
  <c r="DN49" i="7"/>
  <c r="AQ30" i="7"/>
  <c r="CY123" i="7"/>
  <c r="ER25" i="7"/>
  <c r="BU209" i="7"/>
  <c r="BU114" i="7"/>
  <c r="BU78" i="7"/>
  <c r="EC112" i="7"/>
  <c r="EC48" i="7"/>
  <c r="AB183" i="7"/>
  <c r="AB124" i="7"/>
  <c r="AB39" i="7"/>
  <c r="CJ107" i="7"/>
  <c r="CJ46" i="7"/>
  <c r="ER216" i="7"/>
  <c r="ER153" i="7"/>
  <c r="ER36" i="7"/>
  <c r="BU104" i="7"/>
  <c r="AQ151" i="7"/>
  <c r="CY232" i="7"/>
  <c r="CY176" i="7"/>
  <c r="CY70" i="7"/>
  <c r="AQ9" i="7"/>
  <c r="BF249" i="7"/>
  <c r="BF192" i="7"/>
  <c r="BF117" i="7"/>
  <c r="DN232" i="7"/>
  <c r="DN95" i="7"/>
  <c r="EC30" i="7"/>
  <c r="BU165" i="7"/>
  <c r="BU83" i="7"/>
  <c r="BU34" i="7"/>
  <c r="EC209" i="7"/>
  <c r="EC105" i="7"/>
  <c r="CY13" i="7"/>
  <c r="AB140" i="7"/>
  <c r="AB104" i="7"/>
  <c r="AB58" i="7"/>
  <c r="CJ201" i="7"/>
  <c r="CJ128" i="7"/>
  <c r="CJ64" i="7"/>
  <c r="ER119" i="7"/>
  <c r="ER38" i="7"/>
  <c r="AQ180" i="7"/>
  <c r="AQ95" i="7"/>
  <c r="CY203" i="7"/>
  <c r="CY149" i="7"/>
  <c r="CY106" i="7"/>
  <c r="BF233" i="7"/>
  <c r="BF205" i="7"/>
  <c r="BF85" i="7"/>
  <c r="DN189" i="7"/>
  <c r="DN113" i="7"/>
  <c r="DN41" i="7"/>
  <c r="BU28" i="7"/>
  <c r="ER178" i="7"/>
  <c r="BF136" i="7"/>
  <c r="DN20" i="7"/>
  <c r="BU249" i="7"/>
  <c r="BU176" i="7"/>
  <c r="BU127" i="7"/>
  <c r="BU43" i="7"/>
  <c r="EC240" i="7"/>
  <c r="EC178" i="7"/>
  <c r="EC138" i="7"/>
  <c r="EC69" i="7"/>
  <c r="CY17" i="7"/>
  <c r="AB134" i="7"/>
  <c r="AB107" i="7"/>
  <c r="CJ230" i="7"/>
  <c r="CJ171" i="7"/>
  <c r="CJ117" i="7"/>
  <c r="CJ59" i="7"/>
  <c r="ER192" i="7"/>
  <c r="ER142" i="7"/>
  <c r="ER58" i="7"/>
  <c r="AQ241" i="7"/>
  <c r="AQ175" i="7"/>
  <c r="AQ131" i="7"/>
  <c r="AQ40" i="7"/>
  <c r="CY184" i="7"/>
  <c r="CY98" i="7"/>
  <c r="CY76" i="7"/>
  <c r="BF190" i="7"/>
  <c r="BF71" i="7"/>
  <c r="DN252" i="7"/>
  <c r="DN182" i="7"/>
  <c r="DN116" i="7"/>
  <c r="DN64" i="7"/>
  <c r="BU142" i="7"/>
  <c r="EC128" i="7"/>
  <c r="EC14" i="7"/>
  <c r="CY89" i="7"/>
  <c r="EC218" i="7"/>
  <c r="AB173" i="7"/>
  <c r="DN38" i="7"/>
  <c r="DN176" i="7"/>
  <c r="BU187" i="7"/>
  <c r="EC111" i="7"/>
  <c r="AB62" i="7"/>
  <c r="CY252" i="7"/>
  <c r="BF158" i="7"/>
  <c r="DN77" i="7"/>
  <c r="EC35" i="7"/>
  <c r="ER136" i="7"/>
  <c r="BF127" i="7"/>
  <c r="EC181" i="7"/>
  <c r="CJ204" i="7"/>
  <c r="AB9" i="7"/>
  <c r="BF66" i="7"/>
  <c r="BU211" i="7"/>
  <c r="CJ37" i="7"/>
  <c r="CY100" i="7"/>
  <c r="DN248" i="7"/>
  <c r="CY97" i="7"/>
  <c r="EC132" i="7"/>
  <c r="ER99" i="7"/>
  <c r="CY236" i="7"/>
  <c r="BF111" i="7"/>
  <c r="CY154" i="7"/>
  <c r="BU192" i="7"/>
  <c r="BU152" i="7"/>
  <c r="BU99" i="7"/>
  <c r="BU58" i="7"/>
  <c r="EC224" i="7"/>
  <c r="EC170" i="7"/>
  <c r="EC134" i="7"/>
  <c r="EC60" i="7"/>
  <c r="AB174" i="7"/>
  <c r="AB111" i="7"/>
  <c r="AB67" i="7"/>
  <c r="AQ123" i="7"/>
  <c r="AQ60" i="7"/>
  <c r="CY217" i="7"/>
  <c r="CY82" i="7"/>
  <c r="BF31" i="7"/>
  <c r="ER10" i="7"/>
  <c r="ES10" i="7" s="1"/>
  <c r="ES11" i="7" s="1"/>
  <c r="ES12" i="7" s="1"/>
  <c r="BF182" i="7"/>
  <c r="BF129" i="7"/>
  <c r="BF101" i="7"/>
  <c r="DN162" i="7"/>
  <c r="DN108" i="7"/>
  <c r="DN57" i="7"/>
  <c r="ER251" i="7"/>
  <c r="AB6" i="7"/>
  <c r="AC6" i="7" s="1"/>
  <c r="AC7" i="7" s="1"/>
  <c r="AC8" i="7" s="1"/>
  <c r="BU153" i="7"/>
  <c r="BU37" i="7"/>
  <c r="EC215" i="7"/>
  <c r="EC164" i="7"/>
  <c r="EC85" i="7"/>
  <c r="EC75" i="7"/>
  <c r="CY23" i="7"/>
  <c r="EC18" i="7"/>
  <c r="AB240" i="7"/>
  <c r="AB132" i="7"/>
  <c r="AB63" i="7"/>
  <c r="CJ157" i="7"/>
  <c r="CJ74" i="7"/>
  <c r="ER249" i="7"/>
  <c r="ER193" i="7"/>
  <c r="ER140" i="7"/>
  <c r="ER78" i="7"/>
  <c r="AQ197" i="7"/>
  <c r="AQ157" i="7"/>
  <c r="AQ107" i="7"/>
  <c r="AQ38" i="7"/>
  <c r="CY163" i="7"/>
  <c r="CY64" i="7"/>
  <c r="BF251" i="7"/>
  <c r="BF214" i="7"/>
  <c r="BF107" i="7"/>
  <c r="DN226" i="7"/>
  <c r="DN130" i="7"/>
  <c r="DN82" i="7"/>
  <c r="BU143" i="7"/>
  <c r="EC73" i="7"/>
  <c r="DN5" i="7"/>
  <c r="DO5" i="7" s="1"/>
  <c r="DO6" i="7" s="1"/>
  <c r="DO7" i="7" s="1"/>
  <c r="BU221" i="7"/>
  <c r="BU91" i="7"/>
  <c r="EC230" i="7"/>
  <c r="EC185" i="7"/>
  <c r="AB33" i="7"/>
  <c r="AB128" i="7"/>
  <c r="CJ248" i="7"/>
  <c r="CJ198" i="7"/>
  <c r="CJ77" i="7"/>
  <c r="ER198" i="7"/>
  <c r="ER157" i="7"/>
  <c r="ER98" i="7"/>
  <c r="AQ153" i="7"/>
  <c r="AQ103" i="7"/>
  <c r="AQ39" i="7"/>
  <c r="CY218" i="7"/>
  <c r="CY181" i="7"/>
  <c r="DN11" i="7"/>
  <c r="BF116" i="7"/>
  <c r="BF70" i="7"/>
  <c r="DN253" i="7"/>
  <c r="DN217" i="7"/>
  <c r="DN36" i="7"/>
  <c r="BF6" i="7"/>
  <c r="BG6" i="7" s="1"/>
  <c r="BG7" i="7" s="1"/>
  <c r="BG8" i="7" s="1"/>
  <c r="BG9" i="7" s="1"/>
  <c r="BU87" i="7"/>
  <c r="BU73" i="7"/>
  <c r="EC104" i="7"/>
  <c r="EC66" i="7"/>
  <c r="AB243" i="7"/>
  <c r="AB159" i="7"/>
  <c r="AB131" i="7"/>
  <c r="AB59" i="7"/>
  <c r="CJ41" i="7"/>
  <c r="ER199" i="7"/>
  <c r="ER145" i="7"/>
  <c r="ER92" i="7"/>
  <c r="ER42" i="7"/>
  <c r="AQ253" i="7"/>
  <c r="CY223" i="7"/>
  <c r="CY171" i="7"/>
  <c r="CY69" i="7"/>
  <c r="DN34" i="7"/>
  <c r="BF240" i="7"/>
  <c r="BF195" i="7"/>
  <c r="BF123" i="7"/>
  <c r="DN123" i="7"/>
  <c r="DN69" i="7"/>
  <c r="ER13" i="7"/>
  <c r="BU151" i="7"/>
  <c r="BU109" i="7"/>
  <c r="BU57" i="7"/>
  <c r="EC100" i="7"/>
  <c r="EC16" i="7"/>
  <c r="AB248" i="7"/>
  <c r="AB139" i="7"/>
  <c r="AB98" i="7"/>
  <c r="CJ200" i="7"/>
  <c r="CJ123" i="7"/>
  <c r="CJ42" i="7"/>
  <c r="ER242" i="7"/>
  <c r="ER209" i="7"/>
  <c r="ER148" i="7"/>
  <c r="ER88" i="7"/>
  <c r="EC23" i="7"/>
  <c r="AQ183" i="7"/>
  <c r="AQ58" i="7"/>
  <c r="CY198" i="7"/>
  <c r="CY190" i="7"/>
  <c r="CY101" i="7"/>
  <c r="CY52" i="7"/>
  <c r="BF232" i="7"/>
  <c r="BF210" i="7"/>
  <c r="BF79" i="7"/>
  <c r="BF68" i="7"/>
  <c r="DN174" i="7"/>
  <c r="DN43" i="7"/>
  <c r="BU245" i="7"/>
  <c r="BU167" i="7"/>
  <c r="BU134" i="7"/>
  <c r="EC220" i="7"/>
  <c r="EC129" i="7"/>
  <c r="EC68" i="7"/>
  <c r="EC20" i="7"/>
  <c r="AB90" i="7"/>
  <c r="CJ215" i="7"/>
  <c r="CJ161" i="7"/>
  <c r="CJ98" i="7"/>
  <c r="ER171" i="7"/>
  <c r="ER111" i="7"/>
  <c r="ER56" i="7"/>
  <c r="AQ240" i="7"/>
  <c r="AQ174" i="7"/>
  <c r="AQ92" i="7"/>
  <c r="AQ55" i="7"/>
  <c r="CY183" i="7"/>
  <c r="CY93" i="7"/>
  <c r="CY30" i="7"/>
  <c r="BF188" i="7"/>
  <c r="BF83" i="7"/>
  <c r="DN247" i="7"/>
  <c r="DN181" i="7"/>
  <c r="DN146" i="7"/>
  <c r="DN97" i="7"/>
  <c r="DN59" i="7"/>
  <c r="BU196" i="7"/>
  <c r="EC142" i="7"/>
  <c r="EC65" i="7"/>
  <c r="BF82" i="7"/>
  <c r="CZ8" i="7" l="1"/>
  <c r="CZ9" i="7" s="1"/>
  <c r="CZ10" i="7" s="1"/>
  <c r="CZ11" i="7" s="1"/>
  <c r="CZ12" i="7" s="1"/>
  <c r="CZ13" i="7" s="1"/>
  <c r="CZ14" i="7" s="1"/>
  <c r="CZ15" i="7" s="1"/>
  <c r="CZ16" i="7" s="1"/>
  <c r="CZ17" i="7" s="1"/>
  <c r="CZ18" i="7" s="1"/>
  <c r="CZ19" i="7" s="1"/>
  <c r="CZ20" i="7" s="1"/>
  <c r="CZ21" i="7" s="1"/>
  <c r="CZ22" i="7" s="1"/>
  <c r="CZ23" i="7" s="1"/>
  <c r="CZ24" i="7" s="1"/>
  <c r="CZ25" i="7" s="1"/>
  <c r="CZ26" i="7" s="1"/>
  <c r="CZ27" i="7" s="1"/>
  <c r="CZ28" i="7" s="1"/>
  <c r="CZ29" i="7" s="1"/>
  <c r="CZ30" i="7" s="1"/>
  <c r="CZ31" i="7" s="1"/>
  <c r="CZ32" i="7" s="1"/>
  <c r="CZ33" i="7" s="1"/>
  <c r="CZ34" i="7" s="1"/>
  <c r="CZ35" i="7" s="1"/>
  <c r="CZ36" i="7" s="1"/>
  <c r="CZ37" i="7" s="1"/>
  <c r="CZ38" i="7" s="1"/>
  <c r="CZ39" i="7" s="1"/>
  <c r="CZ40" i="7" s="1"/>
  <c r="CZ41" i="7" s="1"/>
  <c r="CZ42" i="7" s="1"/>
  <c r="CZ43" i="7" s="1"/>
  <c r="CZ44" i="7" s="1"/>
  <c r="CZ45" i="7" s="1"/>
  <c r="CZ46" i="7" s="1"/>
  <c r="CZ47" i="7" s="1"/>
  <c r="CZ48" i="7" s="1"/>
  <c r="CZ49" i="7" s="1"/>
  <c r="CZ50" i="7" s="1"/>
  <c r="CZ51" i="7" s="1"/>
  <c r="CZ52" i="7" s="1"/>
  <c r="CZ53" i="7" s="1"/>
  <c r="CZ54" i="7" s="1"/>
  <c r="CZ55" i="7" s="1"/>
  <c r="CZ56" i="7" s="1"/>
  <c r="CZ57" i="7" s="1"/>
  <c r="CZ58" i="7" s="1"/>
  <c r="CZ59" i="7" s="1"/>
  <c r="CZ60" i="7" s="1"/>
  <c r="CZ61" i="7" s="1"/>
  <c r="CZ62" i="7" s="1"/>
  <c r="CZ63" i="7" s="1"/>
  <c r="CZ64" i="7" s="1"/>
  <c r="CZ65" i="7" s="1"/>
  <c r="CZ66" i="7" s="1"/>
  <c r="CZ67" i="7" s="1"/>
  <c r="CZ68" i="7" s="1"/>
  <c r="CZ69" i="7" s="1"/>
  <c r="CZ70" i="7" s="1"/>
  <c r="CZ71" i="7" s="1"/>
  <c r="CZ72" i="7" s="1"/>
  <c r="CZ73" i="7" s="1"/>
  <c r="CZ74" i="7" s="1"/>
  <c r="CZ75" i="7" s="1"/>
  <c r="CZ76" i="7" s="1"/>
  <c r="CZ77" i="7" s="1"/>
  <c r="CZ78" i="7" s="1"/>
  <c r="CZ79" i="7" s="1"/>
  <c r="CZ80" i="7" s="1"/>
  <c r="CZ81" i="7" s="1"/>
  <c r="CZ82" i="7" s="1"/>
  <c r="CZ83" i="7" s="1"/>
  <c r="CZ84" i="7" s="1"/>
  <c r="CZ85" i="7" s="1"/>
  <c r="CZ86" i="7" s="1"/>
  <c r="CZ87" i="7" s="1"/>
  <c r="CZ88" i="7" s="1"/>
  <c r="CZ89" i="7" s="1"/>
  <c r="CZ90" i="7" s="1"/>
  <c r="CZ91" i="7" s="1"/>
  <c r="CZ92" i="7" s="1"/>
  <c r="CZ93" i="7" s="1"/>
  <c r="CZ94" i="7" s="1"/>
  <c r="CZ95" i="7" s="1"/>
  <c r="CZ96" i="7" s="1"/>
  <c r="CZ97" i="7" s="1"/>
  <c r="CZ98" i="7" s="1"/>
  <c r="CZ99" i="7" s="1"/>
  <c r="CZ100" i="7" s="1"/>
  <c r="CZ101" i="7" s="1"/>
  <c r="CZ102" i="7" s="1"/>
  <c r="CZ103" i="7" s="1"/>
  <c r="CZ104" i="7" s="1"/>
  <c r="CZ105" i="7" s="1"/>
  <c r="CZ106" i="7" s="1"/>
  <c r="CZ107" i="7" s="1"/>
  <c r="CZ108" i="7" s="1"/>
  <c r="CZ109" i="7" s="1"/>
  <c r="CZ110" i="7" s="1"/>
  <c r="CZ111" i="7" s="1"/>
  <c r="CZ112" i="7" s="1"/>
  <c r="CZ113" i="7" s="1"/>
  <c r="CZ114" i="7" s="1"/>
  <c r="CZ115" i="7" s="1"/>
  <c r="CZ116" i="7" s="1"/>
  <c r="CZ117" i="7" s="1"/>
  <c r="CZ118" i="7" s="1"/>
  <c r="CZ119" i="7" s="1"/>
  <c r="CZ120" i="7" s="1"/>
  <c r="CZ121" i="7" s="1"/>
  <c r="CZ122" i="7" s="1"/>
  <c r="CZ123" i="7" s="1"/>
  <c r="CZ124" i="7" s="1"/>
  <c r="CZ125" i="7" s="1"/>
  <c r="CZ126" i="7" s="1"/>
  <c r="CZ127" i="7" s="1"/>
  <c r="CZ128" i="7" s="1"/>
  <c r="CZ129" i="7" s="1"/>
  <c r="CZ130" i="7" s="1"/>
  <c r="CZ131" i="7" s="1"/>
  <c r="CZ132" i="7" s="1"/>
  <c r="CZ133" i="7" s="1"/>
  <c r="CZ134" i="7" s="1"/>
  <c r="CZ135" i="7" s="1"/>
  <c r="CZ136" i="7" s="1"/>
  <c r="CZ137" i="7" s="1"/>
  <c r="CZ138" i="7" s="1"/>
  <c r="CZ139" i="7" s="1"/>
  <c r="CZ140" i="7" s="1"/>
  <c r="CZ141" i="7" s="1"/>
  <c r="CZ142" i="7" s="1"/>
  <c r="CZ143" i="7" s="1"/>
  <c r="CZ144" i="7" s="1"/>
  <c r="CZ145" i="7" s="1"/>
  <c r="CZ146" i="7" s="1"/>
  <c r="CZ147" i="7" s="1"/>
  <c r="CZ148" i="7" s="1"/>
  <c r="CZ149" i="7" s="1"/>
  <c r="CZ150" i="7" s="1"/>
  <c r="CZ151" i="7" s="1"/>
  <c r="CZ152" i="7" s="1"/>
  <c r="CZ153" i="7" s="1"/>
  <c r="CZ154" i="7" s="1"/>
  <c r="CZ155" i="7" s="1"/>
  <c r="CZ156" i="7" s="1"/>
  <c r="CZ157" i="7" s="1"/>
  <c r="CZ158" i="7" s="1"/>
  <c r="CZ159" i="7" s="1"/>
  <c r="CZ160" i="7" s="1"/>
  <c r="CZ161" i="7" s="1"/>
  <c r="CZ162" i="7" s="1"/>
  <c r="CZ163" i="7" s="1"/>
  <c r="CZ164" i="7" s="1"/>
  <c r="CZ165" i="7" s="1"/>
  <c r="CZ166" i="7" s="1"/>
  <c r="CZ167" i="7" s="1"/>
  <c r="CZ168" i="7" s="1"/>
  <c r="CZ169" i="7" s="1"/>
  <c r="CZ170" i="7" s="1"/>
  <c r="CZ171" i="7" s="1"/>
  <c r="CZ172" i="7" s="1"/>
  <c r="CZ173" i="7" s="1"/>
  <c r="CZ174" i="7" s="1"/>
  <c r="CZ175" i="7" s="1"/>
  <c r="CZ176" i="7" s="1"/>
  <c r="CZ177" i="7" s="1"/>
  <c r="CZ178" i="7" s="1"/>
  <c r="CZ179" i="7" s="1"/>
  <c r="CZ180" i="7" s="1"/>
  <c r="CZ181" i="7" s="1"/>
  <c r="CZ182" i="7" s="1"/>
  <c r="CZ183" i="7" s="1"/>
  <c r="CZ184" i="7" s="1"/>
  <c r="CZ185" i="7" s="1"/>
  <c r="CZ186" i="7" s="1"/>
  <c r="CZ187" i="7" s="1"/>
  <c r="CZ188" i="7" s="1"/>
  <c r="CZ189" i="7" s="1"/>
  <c r="CZ190" i="7" s="1"/>
  <c r="CZ191" i="7" s="1"/>
  <c r="CZ192" i="7" s="1"/>
  <c r="CZ193" i="7" s="1"/>
  <c r="CZ194" i="7" s="1"/>
  <c r="CZ195" i="7" s="1"/>
  <c r="CZ196" i="7" s="1"/>
  <c r="CZ197" i="7" s="1"/>
  <c r="CZ198" i="7" s="1"/>
  <c r="CZ199" i="7" s="1"/>
  <c r="CZ200" i="7" s="1"/>
  <c r="CZ201" i="7" s="1"/>
  <c r="CZ202" i="7" s="1"/>
  <c r="CZ203" i="7" s="1"/>
  <c r="CZ204" i="7" s="1"/>
  <c r="CZ205" i="7" s="1"/>
  <c r="CZ206" i="7" s="1"/>
  <c r="CZ207" i="7" s="1"/>
  <c r="CZ208" i="7" s="1"/>
  <c r="CZ209" i="7" s="1"/>
  <c r="CZ210" i="7" s="1"/>
  <c r="CZ211" i="7" s="1"/>
  <c r="CZ212" i="7" s="1"/>
  <c r="CZ213" i="7" s="1"/>
  <c r="CZ214" i="7" s="1"/>
  <c r="CZ215" i="7" s="1"/>
  <c r="CZ216" i="7" s="1"/>
  <c r="CZ217" i="7" s="1"/>
  <c r="CZ218" i="7" s="1"/>
  <c r="CZ219" i="7" s="1"/>
  <c r="CZ220" i="7" s="1"/>
  <c r="CZ221" i="7" s="1"/>
  <c r="CZ222" i="7" s="1"/>
  <c r="CZ223" i="7" s="1"/>
  <c r="CZ224" i="7" s="1"/>
  <c r="CZ225" i="7" s="1"/>
  <c r="CZ226" i="7" s="1"/>
  <c r="CZ227" i="7" s="1"/>
  <c r="CZ228" i="7" s="1"/>
  <c r="CZ229" i="7" s="1"/>
  <c r="CZ230" i="7" s="1"/>
  <c r="CZ231" i="7" s="1"/>
  <c r="CZ232" i="7" s="1"/>
  <c r="CZ233" i="7" s="1"/>
  <c r="CZ234" i="7" s="1"/>
  <c r="CZ235" i="7" s="1"/>
  <c r="CZ236" i="7" s="1"/>
  <c r="CZ237" i="7" s="1"/>
  <c r="CZ238" i="7" s="1"/>
  <c r="CZ239" i="7" s="1"/>
  <c r="CZ240" i="7" s="1"/>
  <c r="CZ241" i="7" s="1"/>
  <c r="CZ242" i="7" s="1"/>
  <c r="CZ243" i="7" s="1"/>
  <c r="CZ244" i="7" s="1"/>
  <c r="CZ245" i="7" s="1"/>
  <c r="CZ246" i="7" s="1"/>
  <c r="CZ247" i="7" s="1"/>
  <c r="CZ248" i="7" s="1"/>
  <c r="CZ249" i="7" s="1"/>
  <c r="CZ250" i="7" s="1"/>
  <c r="CZ251" i="7" s="1"/>
  <c r="CZ252" i="7" s="1"/>
  <c r="CZ253" i="7" s="1"/>
  <c r="CZ255" i="7" s="1"/>
  <c r="CK11" i="7"/>
  <c r="AC9" i="7"/>
  <c r="AC10" i="7" s="1"/>
  <c r="AC11" i="7" s="1"/>
  <c r="AC12" i="7" s="1"/>
  <c r="AC13" i="7" s="1"/>
  <c r="AC14" i="7" s="1"/>
  <c r="AC15" i="7" s="1"/>
  <c r="AC16" i="7" s="1"/>
  <c r="AC17" i="7" s="1"/>
  <c r="AC18" i="7" s="1"/>
  <c r="AC19" i="7" s="1"/>
  <c r="AC20" i="7" s="1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C47" i="7" s="1"/>
  <c r="AC48" i="7" s="1"/>
  <c r="AC49" i="7" s="1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71" i="7" s="1"/>
  <c r="AC72" i="7" s="1"/>
  <c r="AC73" i="7" s="1"/>
  <c r="AC74" i="7" s="1"/>
  <c r="AC75" i="7" s="1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95" i="7" s="1"/>
  <c r="AC96" i="7" s="1"/>
  <c r="AC97" i="7" s="1"/>
  <c r="AC98" i="7" s="1"/>
  <c r="AC99" i="7" s="1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19" i="7" s="1"/>
  <c r="AC120" i="7" s="1"/>
  <c r="AC121" i="7" s="1"/>
  <c r="AC122" i="7" s="1"/>
  <c r="AC123" i="7" s="1"/>
  <c r="AC124" i="7" s="1"/>
  <c r="AC125" i="7" s="1"/>
  <c r="AC126" i="7" s="1"/>
  <c r="AC127" i="7" s="1"/>
  <c r="AC128" i="7" s="1"/>
  <c r="AC129" i="7" s="1"/>
  <c r="AC130" i="7" s="1"/>
  <c r="AC131" i="7" s="1"/>
  <c r="AC132" i="7" s="1"/>
  <c r="AC133" i="7" s="1"/>
  <c r="AC134" i="7" s="1"/>
  <c r="AC135" i="7" s="1"/>
  <c r="AC136" i="7" s="1"/>
  <c r="AC137" i="7" s="1"/>
  <c r="AC138" i="7" s="1"/>
  <c r="AC139" i="7" s="1"/>
  <c r="AC140" i="7" s="1"/>
  <c r="AC141" i="7" s="1"/>
  <c r="AC142" i="7" s="1"/>
  <c r="AC143" i="7" s="1"/>
  <c r="AC144" i="7" s="1"/>
  <c r="AC145" i="7" s="1"/>
  <c r="AC146" i="7" s="1"/>
  <c r="AC147" i="7" s="1"/>
  <c r="AC148" i="7" s="1"/>
  <c r="AC149" i="7" s="1"/>
  <c r="AC150" i="7" s="1"/>
  <c r="AC151" i="7" s="1"/>
  <c r="AC152" i="7" s="1"/>
  <c r="AC153" i="7" s="1"/>
  <c r="AC154" i="7" s="1"/>
  <c r="AC155" i="7" s="1"/>
  <c r="AC156" i="7" s="1"/>
  <c r="AC157" i="7" s="1"/>
  <c r="AC158" i="7" s="1"/>
  <c r="AC159" i="7" s="1"/>
  <c r="AC160" i="7" s="1"/>
  <c r="AC161" i="7" s="1"/>
  <c r="AC162" i="7" s="1"/>
  <c r="AC163" i="7" s="1"/>
  <c r="AC164" i="7" s="1"/>
  <c r="AC165" i="7" s="1"/>
  <c r="AC166" i="7" s="1"/>
  <c r="AC167" i="7" s="1"/>
  <c r="AC168" i="7" s="1"/>
  <c r="AC169" i="7" s="1"/>
  <c r="AC170" i="7" s="1"/>
  <c r="AC171" i="7" s="1"/>
  <c r="AC172" i="7" s="1"/>
  <c r="AC173" i="7" s="1"/>
  <c r="AC174" i="7" s="1"/>
  <c r="AC175" i="7" s="1"/>
  <c r="AC176" i="7" s="1"/>
  <c r="AC177" i="7" s="1"/>
  <c r="AC178" i="7" s="1"/>
  <c r="AC179" i="7" s="1"/>
  <c r="AC180" i="7" s="1"/>
  <c r="AC181" i="7" s="1"/>
  <c r="AC182" i="7" s="1"/>
  <c r="AC183" i="7" s="1"/>
  <c r="AC184" i="7" s="1"/>
  <c r="AC185" i="7" s="1"/>
  <c r="AC186" i="7" s="1"/>
  <c r="AC187" i="7" s="1"/>
  <c r="AC188" i="7" s="1"/>
  <c r="AC189" i="7" s="1"/>
  <c r="AC190" i="7" s="1"/>
  <c r="AC191" i="7" s="1"/>
  <c r="AC192" i="7" s="1"/>
  <c r="AC193" i="7" s="1"/>
  <c r="AC194" i="7" s="1"/>
  <c r="AC195" i="7" s="1"/>
  <c r="AC196" i="7" s="1"/>
  <c r="AC197" i="7" s="1"/>
  <c r="AC198" i="7" s="1"/>
  <c r="AC199" i="7" s="1"/>
  <c r="AC200" i="7" s="1"/>
  <c r="AC201" i="7" s="1"/>
  <c r="AC202" i="7" s="1"/>
  <c r="AC203" i="7" s="1"/>
  <c r="AC204" i="7" s="1"/>
  <c r="AC205" i="7" s="1"/>
  <c r="AC206" i="7" s="1"/>
  <c r="AC207" i="7" s="1"/>
  <c r="AC208" i="7" s="1"/>
  <c r="AC209" i="7" s="1"/>
  <c r="AC210" i="7" s="1"/>
  <c r="AC211" i="7" s="1"/>
  <c r="AC212" i="7" s="1"/>
  <c r="AC213" i="7" s="1"/>
  <c r="AC214" i="7" s="1"/>
  <c r="AC215" i="7" s="1"/>
  <c r="AC216" i="7" s="1"/>
  <c r="AC217" i="7" s="1"/>
  <c r="AC218" i="7" s="1"/>
  <c r="AC219" i="7" s="1"/>
  <c r="AC220" i="7" s="1"/>
  <c r="AC221" i="7" s="1"/>
  <c r="AC222" i="7" s="1"/>
  <c r="AC223" i="7" s="1"/>
  <c r="AC224" i="7" s="1"/>
  <c r="AC225" i="7" s="1"/>
  <c r="AC226" i="7" s="1"/>
  <c r="AC227" i="7" s="1"/>
  <c r="AC228" i="7" s="1"/>
  <c r="AC229" i="7" s="1"/>
  <c r="AC230" i="7" s="1"/>
  <c r="AC231" i="7" s="1"/>
  <c r="AC232" i="7" s="1"/>
  <c r="AC233" i="7" s="1"/>
  <c r="AC234" i="7" s="1"/>
  <c r="AC235" i="7" s="1"/>
  <c r="AC236" i="7" s="1"/>
  <c r="AC237" i="7" s="1"/>
  <c r="AC238" i="7" s="1"/>
  <c r="AC239" i="7" s="1"/>
  <c r="AC240" i="7" s="1"/>
  <c r="AC241" i="7" s="1"/>
  <c r="AC242" i="7" s="1"/>
  <c r="AC243" i="7" s="1"/>
  <c r="AC244" i="7" s="1"/>
  <c r="AC245" i="7" s="1"/>
  <c r="AC246" i="7" s="1"/>
  <c r="AC247" i="7" s="1"/>
  <c r="AC248" i="7" s="1"/>
  <c r="AC249" i="7" s="1"/>
  <c r="AC250" i="7" s="1"/>
  <c r="AC251" i="7" s="1"/>
  <c r="AC252" i="7" s="1"/>
  <c r="AC253" i="7" s="1"/>
  <c r="AC254" i="7" s="1"/>
  <c r="AC255" i="7" s="1"/>
  <c r="ES13" i="7"/>
  <c r="ES14" i="7" s="1"/>
  <c r="ES15" i="7" s="1"/>
  <c r="ES16" i="7" s="1"/>
  <c r="ES17" i="7" s="1"/>
  <c r="ES18" i="7" s="1"/>
  <c r="ES19" i="7" s="1"/>
  <c r="ES20" i="7" s="1"/>
  <c r="ES21" i="7" s="1"/>
  <c r="ES22" i="7" s="1"/>
  <c r="ES23" i="7" s="1"/>
  <c r="ES24" i="7" s="1"/>
  <c r="ES25" i="7" s="1"/>
  <c r="ES26" i="7" s="1"/>
  <c r="ES27" i="7" s="1"/>
  <c r="ES28" i="7" s="1"/>
  <c r="ES29" i="7" s="1"/>
  <c r="ES30" i="7" s="1"/>
  <c r="ES31" i="7" s="1"/>
  <c r="ES32" i="7" s="1"/>
  <c r="ES33" i="7" s="1"/>
  <c r="ES34" i="7" s="1"/>
  <c r="ES35" i="7" s="1"/>
  <c r="ES36" i="7" s="1"/>
  <c r="ES37" i="7" s="1"/>
  <c r="ES38" i="7" s="1"/>
  <c r="ES39" i="7" s="1"/>
  <c r="ES40" i="7" s="1"/>
  <c r="ES41" i="7" s="1"/>
  <c r="ES42" i="7" s="1"/>
  <c r="ES43" i="7" s="1"/>
  <c r="ES44" i="7" s="1"/>
  <c r="ES45" i="7" s="1"/>
  <c r="ES46" i="7" s="1"/>
  <c r="ES47" i="7" s="1"/>
  <c r="ES48" i="7" s="1"/>
  <c r="ES49" i="7" s="1"/>
  <c r="ES50" i="7" s="1"/>
  <c r="ES51" i="7" s="1"/>
  <c r="ES52" i="7" s="1"/>
  <c r="ES53" i="7" s="1"/>
  <c r="ES54" i="7" s="1"/>
  <c r="ES55" i="7" s="1"/>
  <c r="ES56" i="7" s="1"/>
  <c r="ES57" i="7" s="1"/>
  <c r="ES58" i="7" s="1"/>
  <c r="ES59" i="7" s="1"/>
  <c r="ES60" i="7" s="1"/>
  <c r="ES61" i="7" s="1"/>
  <c r="ES62" i="7" s="1"/>
  <c r="ES63" i="7" s="1"/>
  <c r="ES64" i="7" s="1"/>
  <c r="ES65" i="7" s="1"/>
  <c r="ES66" i="7" s="1"/>
  <c r="ES67" i="7" s="1"/>
  <c r="ES68" i="7" s="1"/>
  <c r="ES69" i="7" s="1"/>
  <c r="ES70" i="7" s="1"/>
  <c r="ES71" i="7" s="1"/>
  <c r="ES72" i="7" s="1"/>
  <c r="ES73" i="7" s="1"/>
  <c r="ES74" i="7" s="1"/>
  <c r="ES75" i="7" s="1"/>
  <c r="ES76" i="7" s="1"/>
  <c r="ES77" i="7" s="1"/>
  <c r="ES78" i="7" s="1"/>
  <c r="ES79" i="7" s="1"/>
  <c r="ES80" i="7" s="1"/>
  <c r="ES81" i="7" s="1"/>
  <c r="ES82" i="7" s="1"/>
  <c r="ES83" i="7" s="1"/>
  <c r="ES84" i="7" s="1"/>
  <c r="ES85" i="7" s="1"/>
  <c r="ES86" i="7" s="1"/>
  <c r="ES87" i="7" s="1"/>
  <c r="ES88" i="7" s="1"/>
  <c r="ES89" i="7" s="1"/>
  <c r="ES90" i="7" s="1"/>
  <c r="ES91" i="7" s="1"/>
  <c r="ES92" i="7" s="1"/>
  <c r="ES93" i="7" s="1"/>
  <c r="ES94" i="7" s="1"/>
  <c r="ES95" i="7" s="1"/>
  <c r="ES96" i="7" s="1"/>
  <c r="ES97" i="7" s="1"/>
  <c r="ES98" i="7" s="1"/>
  <c r="ES99" i="7" s="1"/>
  <c r="ES100" i="7" s="1"/>
  <c r="ES101" i="7" s="1"/>
  <c r="ES102" i="7" s="1"/>
  <c r="ES103" i="7" s="1"/>
  <c r="ES104" i="7" s="1"/>
  <c r="ES105" i="7" s="1"/>
  <c r="ES106" i="7" s="1"/>
  <c r="ES107" i="7" s="1"/>
  <c r="ES108" i="7" s="1"/>
  <c r="ES109" i="7" s="1"/>
  <c r="ES110" i="7" s="1"/>
  <c r="ES111" i="7" s="1"/>
  <c r="ES112" i="7" s="1"/>
  <c r="ES113" i="7" s="1"/>
  <c r="ES114" i="7" s="1"/>
  <c r="ES115" i="7" s="1"/>
  <c r="ES116" i="7" s="1"/>
  <c r="ES117" i="7" s="1"/>
  <c r="ES118" i="7" s="1"/>
  <c r="ES119" i="7" s="1"/>
  <c r="ES120" i="7" s="1"/>
  <c r="ES121" i="7" s="1"/>
  <c r="ES122" i="7" s="1"/>
  <c r="ES123" i="7" s="1"/>
  <c r="ES124" i="7" s="1"/>
  <c r="ES125" i="7" s="1"/>
  <c r="ES126" i="7" s="1"/>
  <c r="ES127" i="7" s="1"/>
  <c r="ES128" i="7" s="1"/>
  <c r="ES129" i="7" s="1"/>
  <c r="ES130" i="7" s="1"/>
  <c r="ES131" i="7" s="1"/>
  <c r="ES132" i="7" s="1"/>
  <c r="ES133" i="7" s="1"/>
  <c r="ES134" i="7" s="1"/>
  <c r="ES135" i="7" s="1"/>
  <c r="ES136" i="7" s="1"/>
  <c r="ES137" i="7" s="1"/>
  <c r="ES138" i="7" s="1"/>
  <c r="ES139" i="7" s="1"/>
  <c r="ES140" i="7" s="1"/>
  <c r="ES141" i="7" s="1"/>
  <c r="ES142" i="7" s="1"/>
  <c r="ES143" i="7" s="1"/>
  <c r="ES144" i="7" s="1"/>
  <c r="ES145" i="7" s="1"/>
  <c r="ES146" i="7" s="1"/>
  <c r="ES147" i="7" s="1"/>
  <c r="ES148" i="7" s="1"/>
  <c r="ES149" i="7" s="1"/>
  <c r="ES150" i="7" s="1"/>
  <c r="ES151" i="7" s="1"/>
  <c r="ES152" i="7" s="1"/>
  <c r="ES153" i="7" s="1"/>
  <c r="ES154" i="7" s="1"/>
  <c r="ES155" i="7" s="1"/>
  <c r="ES156" i="7" s="1"/>
  <c r="ES157" i="7" s="1"/>
  <c r="ES158" i="7" s="1"/>
  <c r="ES159" i="7" s="1"/>
  <c r="ES160" i="7" s="1"/>
  <c r="ES161" i="7" s="1"/>
  <c r="ES162" i="7" s="1"/>
  <c r="ES163" i="7" s="1"/>
  <c r="ES164" i="7" s="1"/>
  <c r="ES165" i="7" s="1"/>
  <c r="ES166" i="7" s="1"/>
  <c r="ES167" i="7" s="1"/>
  <c r="ES168" i="7" s="1"/>
  <c r="ES169" i="7" s="1"/>
  <c r="ES170" i="7" s="1"/>
  <c r="ES171" i="7" s="1"/>
  <c r="ES172" i="7" s="1"/>
  <c r="ES173" i="7" s="1"/>
  <c r="ES174" i="7" s="1"/>
  <c r="ES175" i="7" s="1"/>
  <c r="ES176" i="7" s="1"/>
  <c r="ES177" i="7" s="1"/>
  <c r="ES178" i="7" s="1"/>
  <c r="ES179" i="7" s="1"/>
  <c r="ES180" i="7" s="1"/>
  <c r="ES181" i="7" s="1"/>
  <c r="ES182" i="7" s="1"/>
  <c r="ES183" i="7" s="1"/>
  <c r="ES184" i="7" s="1"/>
  <c r="ES185" i="7" s="1"/>
  <c r="ES186" i="7" s="1"/>
  <c r="ES187" i="7" s="1"/>
  <c r="ES188" i="7" s="1"/>
  <c r="ES189" i="7" s="1"/>
  <c r="ES190" i="7" s="1"/>
  <c r="ES191" i="7" s="1"/>
  <c r="ES192" i="7" s="1"/>
  <c r="ES193" i="7" s="1"/>
  <c r="ES194" i="7" s="1"/>
  <c r="ES195" i="7" s="1"/>
  <c r="ES196" i="7" s="1"/>
  <c r="ES197" i="7" s="1"/>
  <c r="ES198" i="7" s="1"/>
  <c r="ES199" i="7" s="1"/>
  <c r="ES200" i="7" s="1"/>
  <c r="ES201" i="7" s="1"/>
  <c r="ES202" i="7" s="1"/>
  <c r="ES203" i="7" s="1"/>
  <c r="ES204" i="7" s="1"/>
  <c r="ES205" i="7" s="1"/>
  <c r="ES206" i="7" s="1"/>
  <c r="ES207" i="7" s="1"/>
  <c r="ES208" i="7" s="1"/>
  <c r="ES209" i="7" s="1"/>
  <c r="ES210" i="7" s="1"/>
  <c r="ES211" i="7" s="1"/>
  <c r="ES212" i="7" s="1"/>
  <c r="ES213" i="7" s="1"/>
  <c r="ES214" i="7" s="1"/>
  <c r="ES215" i="7" s="1"/>
  <c r="ES216" i="7" s="1"/>
  <c r="ES217" i="7" s="1"/>
  <c r="ES218" i="7" s="1"/>
  <c r="ES219" i="7" s="1"/>
  <c r="ES220" i="7" s="1"/>
  <c r="ES221" i="7" s="1"/>
  <c r="ES222" i="7" s="1"/>
  <c r="ES223" i="7" s="1"/>
  <c r="ES224" i="7" s="1"/>
  <c r="ES225" i="7" s="1"/>
  <c r="ES226" i="7" s="1"/>
  <c r="ES227" i="7" s="1"/>
  <c r="ES228" i="7" s="1"/>
  <c r="ES229" i="7" s="1"/>
  <c r="ES230" i="7" s="1"/>
  <c r="ES231" i="7" s="1"/>
  <c r="ES232" i="7" s="1"/>
  <c r="ES233" i="7" s="1"/>
  <c r="ES234" i="7" s="1"/>
  <c r="ES235" i="7" s="1"/>
  <c r="ES236" i="7" s="1"/>
  <c r="ES237" i="7" s="1"/>
  <c r="ES238" i="7" s="1"/>
  <c r="ES239" i="7" s="1"/>
  <c r="ES240" i="7" s="1"/>
  <c r="ES241" i="7" s="1"/>
  <c r="ES242" i="7" s="1"/>
  <c r="ES243" i="7" s="1"/>
  <c r="ES244" i="7" s="1"/>
  <c r="ES245" i="7" s="1"/>
  <c r="ES246" i="7" s="1"/>
  <c r="ES247" i="7" s="1"/>
  <c r="ES248" i="7" s="1"/>
  <c r="ES249" i="7" s="1"/>
  <c r="ES250" i="7" s="1"/>
  <c r="ES251" i="7" s="1"/>
  <c r="ES252" i="7" s="1"/>
  <c r="ES253" i="7" s="1"/>
  <c r="ES255" i="7" s="1"/>
  <c r="BV10" i="7"/>
  <c r="BV11" i="7" s="1"/>
  <c r="BV12" i="7" s="1"/>
  <c r="BV13" i="7" s="1"/>
  <c r="ED11" i="7"/>
  <c r="ED12" i="7" s="1"/>
  <c r="ED13" i="7" s="1"/>
  <c r="ED14" i="7" s="1"/>
  <c r="ED15" i="7" s="1"/>
  <c r="ED16" i="7" s="1"/>
  <c r="ED17" i="7" s="1"/>
  <c r="ED18" i="7" s="1"/>
  <c r="ED19" i="7" s="1"/>
  <c r="ED20" i="7" s="1"/>
  <c r="ED21" i="7" s="1"/>
  <c r="ED22" i="7" s="1"/>
  <c r="ED23" i="7" s="1"/>
  <c r="ED24" i="7" s="1"/>
  <c r="ED25" i="7" s="1"/>
  <c r="ED26" i="7" s="1"/>
  <c r="ED27" i="7" s="1"/>
  <c r="ED28" i="7" s="1"/>
  <c r="ED29" i="7" s="1"/>
  <c r="ED30" i="7" s="1"/>
  <c r="ED31" i="7" s="1"/>
  <c r="ED32" i="7" s="1"/>
  <c r="ED33" i="7" s="1"/>
  <c r="ED34" i="7" s="1"/>
  <c r="ED35" i="7" s="1"/>
  <c r="ED36" i="7" s="1"/>
  <c r="ED37" i="7" s="1"/>
  <c r="ED38" i="7" s="1"/>
  <c r="ED39" i="7" s="1"/>
  <c r="ED40" i="7" s="1"/>
  <c r="ED41" i="7" s="1"/>
  <c r="ED42" i="7" s="1"/>
  <c r="ED43" i="7" s="1"/>
  <c r="ED44" i="7" s="1"/>
  <c r="ED45" i="7" s="1"/>
  <c r="ED46" i="7" s="1"/>
  <c r="ED47" i="7" s="1"/>
  <c r="ED48" i="7" s="1"/>
  <c r="ED49" i="7" s="1"/>
  <c r="ED50" i="7" s="1"/>
  <c r="ED51" i="7" s="1"/>
  <c r="ED52" i="7" s="1"/>
  <c r="ED53" i="7" s="1"/>
  <c r="ED54" i="7" s="1"/>
  <c r="ED55" i="7" s="1"/>
  <c r="ED56" i="7" s="1"/>
  <c r="ED57" i="7" s="1"/>
  <c r="ED58" i="7" s="1"/>
  <c r="ED59" i="7" s="1"/>
  <c r="ED60" i="7" s="1"/>
  <c r="ED61" i="7" s="1"/>
  <c r="ED62" i="7" s="1"/>
  <c r="ED63" i="7" s="1"/>
  <c r="ED64" i="7" s="1"/>
  <c r="ED65" i="7" s="1"/>
  <c r="ED66" i="7" s="1"/>
  <c r="ED67" i="7" s="1"/>
  <c r="ED68" i="7" s="1"/>
  <c r="ED69" i="7" s="1"/>
  <c r="ED70" i="7" s="1"/>
  <c r="ED71" i="7" s="1"/>
  <c r="ED72" i="7" s="1"/>
  <c r="ED73" i="7" s="1"/>
  <c r="ED74" i="7" s="1"/>
  <c r="ED75" i="7" s="1"/>
  <c r="ED76" i="7" s="1"/>
  <c r="ED77" i="7" s="1"/>
  <c r="ED78" i="7" s="1"/>
  <c r="ED79" i="7" s="1"/>
  <c r="ED80" i="7" s="1"/>
  <c r="ED81" i="7" s="1"/>
  <c r="ED82" i="7" s="1"/>
  <c r="ED83" i="7" s="1"/>
  <c r="ED84" i="7" s="1"/>
  <c r="ED85" i="7" s="1"/>
  <c r="ED86" i="7" s="1"/>
  <c r="ED87" i="7" s="1"/>
  <c r="ED88" i="7" s="1"/>
  <c r="ED89" i="7" s="1"/>
  <c r="ED90" i="7" s="1"/>
  <c r="ED91" i="7" s="1"/>
  <c r="ED92" i="7" s="1"/>
  <c r="ED93" i="7" s="1"/>
  <c r="ED94" i="7" s="1"/>
  <c r="ED95" i="7" s="1"/>
  <c r="ED96" i="7" s="1"/>
  <c r="ED97" i="7" s="1"/>
  <c r="ED98" i="7" s="1"/>
  <c r="ED99" i="7" s="1"/>
  <c r="ED100" i="7" s="1"/>
  <c r="ED101" i="7" s="1"/>
  <c r="ED102" i="7" s="1"/>
  <c r="ED103" i="7" s="1"/>
  <c r="ED104" i="7" s="1"/>
  <c r="ED105" i="7" s="1"/>
  <c r="ED106" i="7" s="1"/>
  <c r="ED107" i="7" s="1"/>
  <c r="ED108" i="7" s="1"/>
  <c r="ED109" i="7" s="1"/>
  <c r="ED110" i="7" s="1"/>
  <c r="ED111" i="7" s="1"/>
  <c r="ED112" i="7" s="1"/>
  <c r="ED113" i="7" s="1"/>
  <c r="ED114" i="7" s="1"/>
  <c r="ED115" i="7" s="1"/>
  <c r="ED116" i="7" s="1"/>
  <c r="ED117" i="7" s="1"/>
  <c r="ED118" i="7" s="1"/>
  <c r="ED119" i="7" s="1"/>
  <c r="ED120" i="7" s="1"/>
  <c r="ED121" i="7" s="1"/>
  <c r="ED122" i="7" s="1"/>
  <c r="ED123" i="7" s="1"/>
  <c r="ED124" i="7" s="1"/>
  <c r="ED125" i="7" s="1"/>
  <c r="ED126" i="7" s="1"/>
  <c r="ED127" i="7" s="1"/>
  <c r="ED128" i="7" s="1"/>
  <c r="ED129" i="7" s="1"/>
  <c r="ED130" i="7" s="1"/>
  <c r="ED131" i="7" s="1"/>
  <c r="ED132" i="7" s="1"/>
  <c r="ED133" i="7" s="1"/>
  <c r="ED134" i="7" s="1"/>
  <c r="ED135" i="7" s="1"/>
  <c r="ED136" i="7" s="1"/>
  <c r="ED137" i="7" s="1"/>
  <c r="ED138" i="7" s="1"/>
  <c r="ED139" i="7" s="1"/>
  <c r="ED140" i="7" s="1"/>
  <c r="ED141" i="7" s="1"/>
  <c r="ED142" i="7" s="1"/>
  <c r="ED143" i="7" s="1"/>
  <c r="ED144" i="7" s="1"/>
  <c r="ED145" i="7" s="1"/>
  <c r="ED146" i="7" s="1"/>
  <c r="ED147" i="7" s="1"/>
  <c r="ED148" i="7" s="1"/>
  <c r="ED149" i="7" s="1"/>
  <c r="ED150" i="7" s="1"/>
  <c r="ED151" i="7" s="1"/>
  <c r="ED152" i="7" s="1"/>
  <c r="ED153" i="7" s="1"/>
  <c r="ED154" i="7" s="1"/>
  <c r="ED155" i="7" s="1"/>
  <c r="ED156" i="7" s="1"/>
  <c r="ED157" i="7" s="1"/>
  <c r="ED158" i="7" s="1"/>
  <c r="ED159" i="7" s="1"/>
  <c r="ED160" i="7" s="1"/>
  <c r="ED161" i="7" s="1"/>
  <c r="ED162" i="7" s="1"/>
  <c r="ED163" i="7" s="1"/>
  <c r="ED164" i="7" s="1"/>
  <c r="ED165" i="7" s="1"/>
  <c r="ED166" i="7" s="1"/>
  <c r="ED167" i="7" s="1"/>
  <c r="ED168" i="7" s="1"/>
  <c r="ED169" i="7" s="1"/>
  <c r="ED170" i="7" s="1"/>
  <c r="ED171" i="7" s="1"/>
  <c r="ED172" i="7" s="1"/>
  <c r="ED173" i="7" s="1"/>
  <c r="ED174" i="7" s="1"/>
  <c r="ED175" i="7" s="1"/>
  <c r="ED176" i="7" s="1"/>
  <c r="ED177" i="7" s="1"/>
  <c r="ED178" i="7" s="1"/>
  <c r="ED179" i="7" s="1"/>
  <c r="ED180" i="7" s="1"/>
  <c r="ED181" i="7" s="1"/>
  <c r="ED182" i="7" s="1"/>
  <c r="ED183" i="7" s="1"/>
  <c r="ED184" i="7" s="1"/>
  <c r="ED185" i="7" s="1"/>
  <c r="ED186" i="7" s="1"/>
  <c r="ED187" i="7" s="1"/>
  <c r="ED188" i="7" s="1"/>
  <c r="ED189" i="7" s="1"/>
  <c r="ED190" i="7" s="1"/>
  <c r="ED191" i="7" s="1"/>
  <c r="ED192" i="7" s="1"/>
  <c r="ED193" i="7" s="1"/>
  <c r="ED194" i="7" s="1"/>
  <c r="ED195" i="7" s="1"/>
  <c r="ED196" i="7" s="1"/>
  <c r="ED197" i="7" s="1"/>
  <c r="ED198" i="7" s="1"/>
  <c r="ED199" i="7" s="1"/>
  <c r="ED200" i="7" s="1"/>
  <c r="ED201" i="7" s="1"/>
  <c r="ED202" i="7" s="1"/>
  <c r="ED203" i="7" s="1"/>
  <c r="ED204" i="7" s="1"/>
  <c r="ED205" i="7" s="1"/>
  <c r="ED206" i="7" s="1"/>
  <c r="ED207" i="7" s="1"/>
  <c r="ED208" i="7" s="1"/>
  <c r="ED209" i="7" s="1"/>
  <c r="ED210" i="7" s="1"/>
  <c r="ED211" i="7" s="1"/>
  <c r="ED212" i="7" s="1"/>
  <c r="ED213" i="7" s="1"/>
  <c r="ED214" i="7" s="1"/>
  <c r="ED215" i="7" s="1"/>
  <c r="ED216" i="7" s="1"/>
  <c r="ED217" i="7" s="1"/>
  <c r="ED218" i="7" s="1"/>
  <c r="ED219" i="7" s="1"/>
  <c r="ED220" i="7" s="1"/>
  <c r="ED221" i="7" s="1"/>
  <c r="ED222" i="7" s="1"/>
  <c r="ED223" i="7" s="1"/>
  <c r="ED224" i="7" s="1"/>
  <c r="ED225" i="7" s="1"/>
  <c r="ED226" i="7" s="1"/>
  <c r="ED227" i="7" s="1"/>
  <c r="ED228" i="7" s="1"/>
  <c r="ED229" i="7" s="1"/>
  <c r="ED230" i="7" s="1"/>
  <c r="ED231" i="7" s="1"/>
  <c r="ED232" i="7" s="1"/>
  <c r="ED233" i="7" s="1"/>
  <c r="ED234" i="7" s="1"/>
  <c r="ED235" i="7" s="1"/>
  <c r="ED236" i="7" s="1"/>
  <c r="ED237" i="7" s="1"/>
  <c r="ED238" i="7" s="1"/>
  <c r="ED239" i="7" s="1"/>
  <c r="ED240" i="7" s="1"/>
  <c r="ED241" i="7" s="1"/>
  <c r="ED242" i="7" s="1"/>
  <c r="ED243" i="7" s="1"/>
  <c r="ED244" i="7" s="1"/>
  <c r="ED245" i="7" s="1"/>
  <c r="ED246" i="7" s="1"/>
  <c r="ED247" i="7" s="1"/>
  <c r="ED248" i="7" s="1"/>
  <c r="ED249" i="7" s="1"/>
  <c r="ED250" i="7" s="1"/>
  <c r="ED251" i="7" s="1"/>
  <c r="ED252" i="7" s="1"/>
  <c r="ED253" i="7" s="1"/>
  <c r="ED255" i="7" s="1"/>
  <c r="AR9" i="7"/>
  <c r="AR10" i="7" s="1"/>
  <c r="AR11" i="7" s="1"/>
  <c r="AR12" i="7" s="1"/>
  <c r="AR13" i="7" s="1"/>
  <c r="AR14" i="7" s="1"/>
  <c r="AR15" i="7" s="1"/>
  <c r="AR16" i="7" s="1"/>
  <c r="AR17" i="7" s="1"/>
  <c r="AR18" i="7" s="1"/>
  <c r="AR19" i="7" s="1"/>
  <c r="AR20" i="7" s="1"/>
  <c r="AR21" i="7" s="1"/>
  <c r="AR22" i="7" s="1"/>
  <c r="AR23" i="7" s="1"/>
  <c r="AR24" i="7" s="1"/>
  <c r="AR25" i="7" s="1"/>
  <c r="AR26" i="7" s="1"/>
  <c r="AR27" i="7" s="1"/>
  <c r="AR28" i="7" s="1"/>
  <c r="AR29" i="7" s="1"/>
  <c r="AR30" i="7" s="1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AR47" i="7" s="1"/>
  <c r="AR48" i="7" s="1"/>
  <c r="AR49" i="7" s="1"/>
  <c r="AR50" i="7" s="1"/>
  <c r="AR51" i="7" s="1"/>
  <c r="AR52" i="7" s="1"/>
  <c r="AR53" i="7" s="1"/>
  <c r="AR54" i="7" s="1"/>
  <c r="AR55" i="7" s="1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AR68" i="7" s="1"/>
  <c r="AR69" i="7" s="1"/>
  <c r="AR70" i="7" s="1"/>
  <c r="AR71" i="7" s="1"/>
  <c r="AR72" i="7" s="1"/>
  <c r="AR73" i="7" s="1"/>
  <c r="AR74" i="7" s="1"/>
  <c r="AR75" i="7" s="1"/>
  <c r="AR76" i="7" s="1"/>
  <c r="AR77" i="7" s="1"/>
  <c r="AR78" i="7" s="1"/>
  <c r="AR79" i="7" s="1"/>
  <c r="AR80" i="7" s="1"/>
  <c r="AR81" i="7" s="1"/>
  <c r="AR82" i="7" s="1"/>
  <c r="AR83" i="7" s="1"/>
  <c r="AR84" i="7" s="1"/>
  <c r="AR85" i="7" s="1"/>
  <c r="AR86" i="7" s="1"/>
  <c r="AR87" i="7" s="1"/>
  <c r="AR88" i="7" s="1"/>
  <c r="AR89" i="7" s="1"/>
  <c r="AR90" i="7" s="1"/>
  <c r="AR91" i="7" s="1"/>
  <c r="AR92" i="7" s="1"/>
  <c r="AR93" i="7" s="1"/>
  <c r="AR94" i="7" s="1"/>
  <c r="AR95" i="7" s="1"/>
  <c r="AR96" i="7" s="1"/>
  <c r="AR97" i="7" s="1"/>
  <c r="AR98" i="7" s="1"/>
  <c r="AR99" i="7" s="1"/>
  <c r="AR100" i="7" s="1"/>
  <c r="AR101" i="7" s="1"/>
  <c r="AR102" i="7" s="1"/>
  <c r="AR103" i="7" s="1"/>
  <c r="AR104" i="7" s="1"/>
  <c r="AR105" i="7" s="1"/>
  <c r="AR106" i="7" s="1"/>
  <c r="AR107" i="7" s="1"/>
  <c r="AR108" i="7" s="1"/>
  <c r="AR109" i="7" s="1"/>
  <c r="AR110" i="7" s="1"/>
  <c r="AR111" i="7" s="1"/>
  <c r="AR112" i="7" s="1"/>
  <c r="AR113" i="7" s="1"/>
  <c r="AR114" i="7" s="1"/>
  <c r="AR115" i="7" s="1"/>
  <c r="AR116" i="7" s="1"/>
  <c r="AR117" i="7" s="1"/>
  <c r="AR118" i="7" s="1"/>
  <c r="AR119" i="7" s="1"/>
  <c r="AR120" i="7" s="1"/>
  <c r="AR121" i="7" s="1"/>
  <c r="AR122" i="7" s="1"/>
  <c r="AR123" i="7" s="1"/>
  <c r="AR124" i="7" s="1"/>
  <c r="AR125" i="7" s="1"/>
  <c r="AR126" i="7" s="1"/>
  <c r="AR127" i="7" s="1"/>
  <c r="AR128" i="7" s="1"/>
  <c r="AR129" i="7" s="1"/>
  <c r="AR130" i="7" s="1"/>
  <c r="AR131" i="7" s="1"/>
  <c r="AR132" i="7" s="1"/>
  <c r="AR133" i="7" s="1"/>
  <c r="AR134" i="7" s="1"/>
  <c r="AR135" i="7" s="1"/>
  <c r="AR136" i="7" s="1"/>
  <c r="AR137" i="7" s="1"/>
  <c r="AR138" i="7" s="1"/>
  <c r="AR139" i="7" s="1"/>
  <c r="AR140" i="7" s="1"/>
  <c r="AR141" i="7" s="1"/>
  <c r="AR142" i="7" s="1"/>
  <c r="AR143" i="7" s="1"/>
  <c r="AR144" i="7" s="1"/>
  <c r="AR145" i="7" s="1"/>
  <c r="AR146" i="7" s="1"/>
  <c r="AR147" i="7" s="1"/>
  <c r="AR148" i="7" s="1"/>
  <c r="AR149" i="7" s="1"/>
  <c r="AR150" i="7" s="1"/>
  <c r="AR151" i="7" s="1"/>
  <c r="AR152" i="7" s="1"/>
  <c r="AR153" i="7" s="1"/>
  <c r="AR154" i="7" s="1"/>
  <c r="AR155" i="7" s="1"/>
  <c r="AR156" i="7" s="1"/>
  <c r="AR157" i="7" s="1"/>
  <c r="AR158" i="7" s="1"/>
  <c r="AR159" i="7" s="1"/>
  <c r="AR160" i="7" s="1"/>
  <c r="AR161" i="7" s="1"/>
  <c r="AR162" i="7" s="1"/>
  <c r="AR163" i="7" s="1"/>
  <c r="AR164" i="7" s="1"/>
  <c r="AR165" i="7" s="1"/>
  <c r="AR166" i="7" s="1"/>
  <c r="AR167" i="7" s="1"/>
  <c r="AR168" i="7" s="1"/>
  <c r="AR169" i="7" s="1"/>
  <c r="AR170" i="7" s="1"/>
  <c r="AR171" i="7" s="1"/>
  <c r="AR172" i="7" s="1"/>
  <c r="AR173" i="7" s="1"/>
  <c r="AR174" i="7" s="1"/>
  <c r="AR175" i="7" s="1"/>
  <c r="AR176" i="7" s="1"/>
  <c r="AR177" i="7" s="1"/>
  <c r="AR178" i="7" s="1"/>
  <c r="AR179" i="7" s="1"/>
  <c r="AR180" i="7" s="1"/>
  <c r="AR181" i="7" s="1"/>
  <c r="AR182" i="7" s="1"/>
  <c r="AR183" i="7" s="1"/>
  <c r="AR184" i="7" s="1"/>
  <c r="AR185" i="7" s="1"/>
  <c r="AR186" i="7" s="1"/>
  <c r="AR187" i="7" s="1"/>
  <c r="AR188" i="7" s="1"/>
  <c r="AR189" i="7" s="1"/>
  <c r="AR190" i="7" s="1"/>
  <c r="AR191" i="7" s="1"/>
  <c r="AR192" i="7" s="1"/>
  <c r="AR193" i="7" s="1"/>
  <c r="AR194" i="7" s="1"/>
  <c r="AR195" i="7" s="1"/>
  <c r="AR196" i="7" s="1"/>
  <c r="AR197" i="7" s="1"/>
  <c r="AR198" i="7" s="1"/>
  <c r="AR199" i="7" s="1"/>
  <c r="AR200" i="7" s="1"/>
  <c r="AR201" i="7" s="1"/>
  <c r="AR202" i="7" s="1"/>
  <c r="AR203" i="7" s="1"/>
  <c r="AR204" i="7" s="1"/>
  <c r="AR205" i="7" s="1"/>
  <c r="AR206" i="7" s="1"/>
  <c r="AR207" i="7" s="1"/>
  <c r="AR208" i="7" s="1"/>
  <c r="AR209" i="7" s="1"/>
  <c r="AR210" i="7" s="1"/>
  <c r="AR211" i="7" s="1"/>
  <c r="AR212" i="7" s="1"/>
  <c r="AR213" i="7" s="1"/>
  <c r="AR214" i="7" s="1"/>
  <c r="AR215" i="7" s="1"/>
  <c r="AR216" i="7" s="1"/>
  <c r="AR217" i="7" s="1"/>
  <c r="AR218" i="7" s="1"/>
  <c r="AR219" i="7" s="1"/>
  <c r="AR220" i="7" s="1"/>
  <c r="AR221" i="7" s="1"/>
  <c r="AR222" i="7" s="1"/>
  <c r="AR223" i="7" s="1"/>
  <c r="AR224" i="7" s="1"/>
  <c r="AR225" i="7" s="1"/>
  <c r="AR226" i="7" s="1"/>
  <c r="AR227" i="7" s="1"/>
  <c r="AR228" i="7" s="1"/>
  <c r="AR229" i="7" s="1"/>
  <c r="AR230" i="7" s="1"/>
  <c r="AR231" i="7" s="1"/>
  <c r="AR232" i="7" s="1"/>
  <c r="AR233" i="7" s="1"/>
  <c r="AR234" i="7" s="1"/>
  <c r="AR235" i="7" s="1"/>
  <c r="AR236" i="7" s="1"/>
  <c r="AR237" i="7" s="1"/>
  <c r="AR238" i="7" s="1"/>
  <c r="AR239" i="7" s="1"/>
  <c r="AR240" i="7" s="1"/>
  <c r="AR241" i="7" s="1"/>
  <c r="AR242" i="7" s="1"/>
  <c r="AR243" i="7" s="1"/>
  <c r="AR244" i="7" s="1"/>
  <c r="AR245" i="7" s="1"/>
  <c r="AR246" i="7" s="1"/>
  <c r="AR247" i="7" s="1"/>
  <c r="AR248" i="7" s="1"/>
  <c r="AR249" i="7" s="1"/>
  <c r="AR250" i="7" s="1"/>
  <c r="AR251" i="7" s="1"/>
  <c r="AR252" i="7" s="1"/>
  <c r="AR253" i="7" s="1"/>
  <c r="CK12" i="7"/>
  <c r="CK13" i="7" s="1"/>
  <c r="CK14" i="7" s="1"/>
  <c r="CK15" i="7" s="1"/>
  <c r="CK16" i="7" s="1"/>
  <c r="CK17" i="7" s="1"/>
  <c r="CK18" i="7" s="1"/>
  <c r="CK19" i="7" s="1"/>
  <c r="CK20" i="7" s="1"/>
  <c r="CK21" i="7" s="1"/>
  <c r="CK22" i="7" s="1"/>
  <c r="CK23" i="7" s="1"/>
  <c r="CK24" i="7" s="1"/>
  <c r="CK25" i="7" s="1"/>
  <c r="CK26" i="7" s="1"/>
  <c r="CK27" i="7" s="1"/>
  <c r="CK28" i="7" s="1"/>
  <c r="CK29" i="7" s="1"/>
  <c r="CK30" i="7" s="1"/>
  <c r="CK31" i="7" s="1"/>
  <c r="CK32" i="7" s="1"/>
  <c r="CK33" i="7" s="1"/>
  <c r="CK34" i="7" s="1"/>
  <c r="CK35" i="7" s="1"/>
  <c r="CK36" i="7" s="1"/>
  <c r="CK37" i="7" s="1"/>
  <c r="CK38" i="7" s="1"/>
  <c r="CK39" i="7" s="1"/>
  <c r="CK40" i="7" s="1"/>
  <c r="CK41" i="7" s="1"/>
  <c r="CK42" i="7" s="1"/>
  <c r="CK43" i="7" s="1"/>
  <c r="CK44" i="7" s="1"/>
  <c r="CK45" i="7" s="1"/>
  <c r="CK46" i="7" s="1"/>
  <c r="CK47" i="7" s="1"/>
  <c r="CK48" i="7" s="1"/>
  <c r="CK49" i="7" s="1"/>
  <c r="CK50" i="7" s="1"/>
  <c r="CK51" i="7" s="1"/>
  <c r="CK52" i="7" s="1"/>
  <c r="CK53" i="7" s="1"/>
  <c r="CK54" i="7" s="1"/>
  <c r="CK55" i="7" s="1"/>
  <c r="CK56" i="7" s="1"/>
  <c r="CK57" i="7" s="1"/>
  <c r="CK58" i="7" s="1"/>
  <c r="CK59" i="7" s="1"/>
  <c r="CK60" i="7" s="1"/>
  <c r="CK61" i="7" s="1"/>
  <c r="CK62" i="7" s="1"/>
  <c r="CK63" i="7" s="1"/>
  <c r="CK64" i="7" s="1"/>
  <c r="CK65" i="7" s="1"/>
  <c r="CK66" i="7" s="1"/>
  <c r="CK67" i="7" s="1"/>
  <c r="CK68" i="7" s="1"/>
  <c r="CK69" i="7" s="1"/>
  <c r="CK70" i="7" s="1"/>
  <c r="CK71" i="7" s="1"/>
  <c r="CK72" i="7" s="1"/>
  <c r="CK73" i="7" s="1"/>
  <c r="CK74" i="7" s="1"/>
  <c r="CK75" i="7" s="1"/>
  <c r="CK76" i="7" s="1"/>
  <c r="CK77" i="7" s="1"/>
  <c r="CK78" i="7" s="1"/>
  <c r="CK79" i="7" s="1"/>
  <c r="CK80" i="7" s="1"/>
  <c r="CK81" i="7" s="1"/>
  <c r="CK82" i="7" s="1"/>
  <c r="CK83" i="7" s="1"/>
  <c r="CK84" i="7" s="1"/>
  <c r="CK85" i="7" s="1"/>
  <c r="CK86" i="7" s="1"/>
  <c r="CK87" i="7" s="1"/>
  <c r="CK88" i="7" s="1"/>
  <c r="CK89" i="7" s="1"/>
  <c r="CK90" i="7" s="1"/>
  <c r="CK91" i="7" s="1"/>
  <c r="CK92" i="7" s="1"/>
  <c r="CK93" i="7" s="1"/>
  <c r="CK94" i="7" s="1"/>
  <c r="CK95" i="7" s="1"/>
  <c r="CK96" i="7" s="1"/>
  <c r="CK97" i="7" s="1"/>
  <c r="CK98" i="7" s="1"/>
  <c r="CK99" i="7" s="1"/>
  <c r="CK100" i="7" s="1"/>
  <c r="CK101" i="7" s="1"/>
  <c r="CK102" i="7" s="1"/>
  <c r="CK103" i="7" s="1"/>
  <c r="CK104" i="7" s="1"/>
  <c r="CK105" i="7" s="1"/>
  <c r="CK106" i="7" s="1"/>
  <c r="CK107" i="7" s="1"/>
  <c r="CK108" i="7" s="1"/>
  <c r="CK109" i="7" s="1"/>
  <c r="CK110" i="7" s="1"/>
  <c r="CK111" i="7" s="1"/>
  <c r="CK112" i="7" s="1"/>
  <c r="CK113" i="7" s="1"/>
  <c r="CK114" i="7" s="1"/>
  <c r="CK115" i="7" s="1"/>
  <c r="CK116" i="7" s="1"/>
  <c r="CK117" i="7" s="1"/>
  <c r="CK118" i="7" s="1"/>
  <c r="CK119" i="7" s="1"/>
  <c r="CK120" i="7" s="1"/>
  <c r="CK121" i="7" s="1"/>
  <c r="CK122" i="7" s="1"/>
  <c r="CK123" i="7" s="1"/>
  <c r="CK124" i="7" s="1"/>
  <c r="CK125" i="7" s="1"/>
  <c r="CK126" i="7" s="1"/>
  <c r="CK127" i="7" s="1"/>
  <c r="CK128" i="7" s="1"/>
  <c r="CK129" i="7" s="1"/>
  <c r="CK130" i="7" s="1"/>
  <c r="CK131" i="7" s="1"/>
  <c r="CK132" i="7" s="1"/>
  <c r="CK133" i="7" s="1"/>
  <c r="CK134" i="7" s="1"/>
  <c r="CK135" i="7" s="1"/>
  <c r="CK136" i="7" s="1"/>
  <c r="CK137" i="7" s="1"/>
  <c r="CK138" i="7" s="1"/>
  <c r="CK139" i="7" s="1"/>
  <c r="CK140" i="7" s="1"/>
  <c r="CK141" i="7" s="1"/>
  <c r="CK142" i="7" s="1"/>
  <c r="CK143" i="7" s="1"/>
  <c r="CK144" i="7" s="1"/>
  <c r="CK145" i="7" s="1"/>
  <c r="CK146" i="7" s="1"/>
  <c r="CK147" i="7" s="1"/>
  <c r="CK148" i="7" s="1"/>
  <c r="CK149" i="7" s="1"/>
  <c r="CK150" i="7" s="1"/>
  <c r="CK151" i="7" s="1"/>
  <c r="CK152" i="7" s="1"/>
  <c r="CK153" i="7" s="1"/>
  <c r="CK154" i="7" s="1"/>
  <c r="CK155" i="7" s="1"/>
  <c r="CK156" i="7" s="1"/>
  <c r="CK157" i="7" s="1"/>
  <c r="CK158" i="7" s="1"/>
  <c r="CK159" i="7" s="1"/>
  <c r="CK160" i="7" s="1"/>
  <c r="CK161" i="7" s="1"/>
  <c r="CK162" i="7" s="1"/>
  <c r="CK163" i="7" s="1"/>
  <c r="CK164" i="7" s="1"/>
  <c r="CK165" i="7" s="1"/>
  <c r="CK166" i="7" s="1"/>
  <c r="CK167" i="7" s="1"/>
  <c r="CK168" i="7" s="1"/>
  <c r="CK169" i="7" s="1"/>
  <c r="CK170" i="7" s="1"/>
  <c r="CK171" i="7" s="1"/>
  <c r="CK172" i="7" s="1"/>
  <c r="CK173" i="7" s="1"/>
  <c r="CK174" i="7" s="1"/>
  <c r="CK175" i="7" s="1"/>
  <c r="CK176" i="7" s="1"/>
  <c r="CK177" i="7" s="1"/>
  <c r="CK178" i="7" s="1"/>
  <c r="CK179" i="7" s="1"/>
  <c r="CK180" i="7" s="1"/>
  <c r="CK181" i="7" s="1"/>
  <c r="CK182" i="7" s="1"/>
  <c r="CK183" i="7" s="1"/>
  <c r="CK184" i="7" s="1"/>
  <c r="CK185" i="7" s="1"/>
  <c r="CK186" i="7" s="1"/>
  <c r="CK187" i="7" s="1"/>
  <c r="CK188" i="7" s="1"/>
  <c r="CK189" i="7" s="1"/>
  <c r="CK190" i="7" s="1"/>
  <c r="CK191" i="7" s="1"/>
  <c r="CK192" i="7" s="1"/>
  <c r="CK193" i="7" s="1"/>
  <c r="CK194" i="7" s="1"/>
  <c r="CK195" i="7" s="1"/>
  <c r="CK196" i="7" s="1"/>
  <c r="CK197" i="7" s="1"/>
  <c r="CK198" i="7" s="1"/>
  <c r="CK199" i="7" s="1"/>
  <c r="CK200" i="7" s="1"/>
  <c r="CK201" i="7" s="1"/>
  <c r="CK202" i="7" s="1"/>
  <c r="CK203" i="7" s="1"/>
  <c r="CK204" i="7" s="1"/>
  <c r="CK205" i="7" s="1"/>
  <c r="CK206" i="7" s="1"/>
  <c r="CK207" i="7" s="1"/>
  <c r="CK208" i="7" s="1"/>
  <c r="CK209" i="7" s="1"/>
  <c r="CK210" i="7" s="1"/>
  <c r="CK211" i="7" s="1"/>
  <c r="CK212" i="7" s="1"/>
  <c r="CK213" i="7" s="1"/>
  <c r="CK214" i="7" s="1"/>
  <c r="CK215" i="7" s="1"/>
  <c r="CK216" i="7" s="1"/>
  <c r="CK217" i="7" s="1"/>
  <c r="CK218" i="7" s="1"/>
  <c r="CK219" i="7" s="1"/>
  <c r="CK220" i="7" s="1"/>
  <c r="CK221" i="7" s="1"/>
  <c r="CK222" i="7" s="1"/>
  <c r="CK223" i="7" s="1"/>
  <c r="CK224" i="7" s="1"/>
  <c r="CK225" i="7" s="1"/>
  <c r="CK226" i="7" s="1"/>
  <c r="CK227" i="7" s="1"/>
  <c r="CK228" i="7" s="1"/>
  <c r="CK229" i="7" s="1"/>
  <c r="CK230" i="7" s="1"/>
  <c r="CK231" i="7" s="1"/>
  <c r="CK232" i="7" s="1"/>
  <c r="CK233" i="7" s="1"/>
  <c r="CK234" i="7" s="1"/>
  <c r="CK235" i="7" s="1"/>
  <c r="CK236" i="7" s="1"/>
  <c r="CK237" i="7" s="1"/>
  <c r="CK238" i="7" s="1"/>
  <c r="CK239" i="7" s="1"/>
  <c r="CK240" i="7" s="1"/>
  <c r="CK241" i="7" s="1"/>
  <c r="CK242" i="7" s="1"/>
  <c r="CK243" i="7" s="1"/>
  <c r="CK244" i="7" s="1"/>
  <c r="CK245" i="7" s="1"/>
  <c r="CK246" i="7" s="1"/>
  <c r="CK247" i="7" s="1"/>
  <c r="CK248" i="7" s="1"/>
  <c r="CK249" i="7" s="1"/>
  <c r="CK250" i="7" s="1"/>
  <c r="CK251" i="7" s="1"/>
  <c r="CK252" i="7" s="1"/>
  <c r="CK253" i="7" s="1"/>
  <c r="CK255" i="7" s="1"/>
  <c r="BV14" i="7"/>
  <c r="BV15" i="7" s="1"/>
  <c r="BV16" i="7" s="1"/>
  <c r="BV17" i="7" s="1"/>
  <c r="BV18" i="7" s="1"/>
  <c r="BV19" i="7" s="1"/>
  <c r="BV20" i="7" s="1"/>
  <c r="BV21" i="7" s="1"/>
  <c r="BV22" i="7" s="1"/>
  <c r="BV23" i="7" s="1"/>
  <c r="BV24" i="7" s="1"/>
  <c r="BV25" i="7" s="1"/>
  <c r="BV26" i="7" s="1"/>
  <c r="BV27" i="7" s="1"/>
  <c r="BV28" i="7" s="1"/>
  <c r="BV29" i="7" s="1"/>
  <c r="BV30" i="7" s="1"/>
  <c r="BV31" i="7" s="1"/>
  <c r="BV32" i="7" s="1"/>
  <c r="BV33" i="7" s="1"/>
  <c r="BV34" i="7" s="1"/>
  <c r="BV35" i="7" s="1"/>
  <c r="BV36" i="7" s="1"/>
  <c r="BV37" i="7" s="1"/>
  <c r="BV38" i="7" s="1"/>
  <c r="BV39" i="7" s="1"/>
  <c r="BV40" i="7" s="1"/>
  <c r="BV41" i="7" s="1"/>
  <c r="BV42" i="7" s="1"/>
  <c r="BV43" i="7" s="1"/>
  <c r="BV44" i="7" s="1"/>
  <c r="BV45" i="7" s="1"/>
  <c r="BV46" i="7" s="1"/>
  <c r="BV47" i="7" s="1"/>
  <c r="BV48" i="7" s="1"/>
  <c r="BV49" i="7" s="1"/>
  <c r="BV50" i="7" s="1"/>
  <c r="BV51" i="7" s="1"/>
  <c r="BV52" i="7" s="1"/>
  <c r="BV53" i="7" s="1"/>
  <c r="BV54" i="7" s="1"/>
  <c r="BV55" i="7" s="1"/>
  <c r="BV56" i="7" s="1"/>
  <c r="BV57" i="7" s="1"/>
  <c r="BV58" i="7" s="1"/>
  <c r="BV59" i="7" s="1"/>
  <c r="BV60" i="7" s="1"/>
  <c r="BV61" i="7" s="1"/>
  <c r="BV62" i="7" s="1"/>
  <c r="BV63" i="7" s="1"/>
  <c r="BV64" i="7" s="1"/>
  <c r="BV65" i="7" s="1"/>
  <c r="BV66" i="7" s="1"/>
  <c r="BV67" i="7" s="1"/>
  <c r="BV68" i="7" s="1"/>
  <c r="BV69" i="7" s="1"/>
  <c r="BV70" i="7" s="1"/>
  <c r="BV71" i="7" s="1"/>
  <c r="BV72" i="7" s="1"/>
  <c r="BV73" i="7" s="1"/>
  <c r="BV74" i="7" s="1"/>
  <c r="BV75" i="7" s="1"/>
  <c r="BV76" i="7" s="1"/>
  <c r="BV77" i="7" s="1"/>
  <c r="BV78" i="7" s="1"/>
  <c r="BV79" i="7" s="1"/>
  <c r="BV80" i="7" s="1"/>
  <c r="BV81" i="7" s="1"/>
  <c r="BV82" i="7" s="1"/>
  <c r="BV83" i="7" s="1"/>
  <c r="BV84" i="7" s="1"/>
  <c r="BV85" i="7" s="1"/>
  <c r="BV86" i="7" s="1"/>
  <c r="BV87" i="7" s="1"/>
  <c r="BV88" i="7" s="1"/>
  <c r="BV89" i="7" s="1"/>
  <c r="BV90" i="7" s="1"/>
  <c r="BV91" i="7" s="1"/>
  <c r="BV92" i="7" s="1"/>
  <c r="BV93" i="7" s="1"/>
  <c r="BV94" i="7" s="1"/>
  <c r="BV95" i="7" s="1"/>
  <c r="BV96" i="7" s="1"/>
  <c r="BV97" i="7" s="1"/>
  <c r="BV98" i="7" s="1"/>
  <c r="BV99" i="7" s="1"/>
  <c r="BV100" i="7" s="1"/>
  <c r="BV101" i="7" s="1"/>
  <c r="BV102" i="7" s="1"/>
  <c r="BV103" i="7" s="1"/>
  <c r="BV104" i="7" s="1"/>
  <c r="BV105" i="7" s="1"/>
  <c r="BV106" i="7" s="1"/>
  <c r="BV107" i="7" s="1"/>
  <c r="BV108" i="7" s="1"/>
  <c r="BV109" i="7" s="1"/>
  <c r="BV110" i="7" s="1"/>
  <c r="BV111" i="7" s="1"/>
  <c r="BV112" i="7" s="1"/>
  <c r="BV113" i="7" s="1"/>
  <c r="BV114" i="7" s="1"/>
  <c r="BV115" i="7" s="1"/>
  <c r="BV116" i="7" s="1"/>
  <c r="BV117" i="7" s="1"/>
  <c r="BV118" i="7" s="1"/>
  <c r="BV119" i="7" s="1"/>
  <c r="BV120" i="7" s="1"/>
  <c r="BV121" i="7" s="1"/>
  <c r="BV122" i="7" s="1"/>
  <c r="BV123" i="7" s="1"/>
  <c r="BV124" i="7" s="1"/>
  <c r="BV125" i="7" s="1"/>
  <c r="BV126" i="7" s="1"/>
  <c r="BV127" i="7" s="1"/>
  <c r="BV128" i="7" s="1"/>
  <c r="BV129" i="7" s="1"/>
  <c r="BV130" i="7" s="1"/>
  <c r="BV131" i="7" s="1"/>
  <c r="BV132" i="7" s="1"/>
  <c r="BV133" i="7" s="1"/>
  <c r="BV134" i="7" s="1"/>
  <c r="BV135" i="7" s="1"/>
  <c r="BV136" i="7" s="1"/>
  <c r="BV137" i="7" s="1"/>
  <c r="BV138" i="7" s="1"/>
  <c r="BV139" i="7" s="1"/>
  <c r="BV140" i="7" s="1"/>
  <c r="BV141" i="7" s="1"/>
  <c r="BV142" i="7" s="1"/>
  <c r="BV143" i="7" s="1"/>
  <c r="BV144" i="7" s="1"/>
  <c r="BV145" i="7" s="1"/>
  <c r="BV146" i="7" s="1"/>
  <c r="BV147" i="7" s="1"/>
  <c r="BV148" i="7" s="1"/>
  <c r="BV149" i="7" s="1"/>
  <c r="BV150" i="7" s="1"/>
  <c r="BV151" i="7" s="1"/>
  <c r="BV152" i="7" s="1"/>
  <c r="BV153" i="7" s="1"/>
  <c r="BV154" i="7" s="1"/>
  <c r="BV155" i="7" s="1"/>
  <c r="BV156" i="7" s="1"/>
  <c r="BV157" i="7" s="1"/>
  <c r="BV158" i="7" s="1"/>
  <c r="BV159" i="7" s="1"/>
  <c r="BV160" i="7" s="1"/>
  <c r="BV161" i="7" s="1"/>
  <c r="BV162" i="7" s="1"/>
  <c r="BV163" i="7" s="1"/>
  <c r="BV164" i="7" s="1"/>
  <c r="BV165" i="7" s="1"/>
  <c r="BV166" i="7" s="1"/>
  <c r="BV167" i="7" s="1"/>
  <c r="BV168" i="7" s="1"/>
  <c r="BV169" i="7" s="1"/>
  <c r="BV170" i="7" s="1"/>
  <c r="BV171" i="7" s="1"/>
  <c r="BV172" i="7" s="1"/>
  <c r="BV173" i="7" s="1"/>
  <c r="BV174" i="7" s="1"/>
  <c r="BV175" i="7" s="1"/>
  <c r="BV176" i="7" s="1"/>
  <c r="BV177" i="7" s="1"/>
  <c r="BV178" i="7" s="1"/>
  <c r="BV179" i="7" s="1"/>
  <c r="BV180" i="7" s="1"/>
  <c r="BV181" i="7" s="1"/>
  <c r="BV182" i="7" s="1"/>
  <c r="BV183" i="7" s="1"/>
  <c r="BV184" i="7" s="1"/>
  <c r="BV185" i="7" s="1"/>
  <c r="BV186" i="7" s="1"/>
  <c r="BV187" i="7" s="1"/>
  <c r="BV188" i="7" s="1"/>
  <c r="BV189" i="7" s="1"/>
  <c r="BV190" i="7" s="1"/>
  <c r="BV191" i="7" s="1"/>
  <c r="BV192" i="7" s="1"/>
  <c r="BV193" i="7" s="1"/>
  <c r="BV194" i="7" s="1"/>
  <c r="BV195" i="7" s="1"/>
  <c r="BV196" i="7" s="1"/>
  <c r="BV197" i="7" s="1"/>
  <c r="BV198" i="7" s="1"/>
  <c r="BV199" i="7" s="1"/>
  <c r="BV200" i="7" s="1"/>
  <c r="BV201" i="7" s="1"/>
  <c r="BV202" i="7" s="1"/>
  <c r="BV203" i="7" s="1"/>
  <c r="BV204" i="7" s="1"/>
  <c r="BV205" i="7" s="1"/>
  <c r="BV206" i="7" s="1"/>
  <c r="BV207" i="7" s="1"/>
  <c r="BV208" i="7" s="1"/>
  <c r="BV209" i="7" s="1"/>
  <c r="BV210" i="7" s="1"/>
  <c r="BV211" i="7" s="1"/>
  <c r="BV212" i="7" s="1"/>
  <c r="BV213" i="7" s="1"/>
  <c r="BV214" i="7" s="1"/>
  <c r="BV215" i="7" s="1"/>
  <c r="BV216" i="7" s="1"/>
  <c r="BV217" i="7" s="1"/>
  <c r="BV218" i="7" s="1"/>
  <c r="BV219" i="7" s="1"/>
  <c r="BV220" i="7" s="1"/>
  <c r="BV221" i="7" s="1"/>
  <c r="BV222" i="7" s="1"/>
  <c r="BV223" i="7" s="1"/>
  <c r="BV224" i="7" s="1"/>
  <c r="BV225" i="7" s="1"/>
  <c r="BV226" i="7" s="1"/>
  <c r="BV227" i="7" s="1"/>
  <c r="BV228" i="7" s="1"/>
  <c r="BV229" i="7" s="1"/>
  <c r="BV230" i="7" s="1"/>
  <c r="BV231" i="7" s="1"/>
  <c r="BV232" i="7" s="1"/>
  <c r="BV233" i="7" s="1"/>
  <c r="BV234" i="7" s="1"/>
  <c r="BV235" i="7" s="1"/>
  <c r="BV236" i="7" s="1"/>
  <c r="BV237" i="7" s="1"/>
  <c r="BV238" i="7" s="1"/>
  <c r="BV239" i="7" s="1"/>
  <c r="BV240" i="7" s="1"/>
  <c r="BV241" i="7" s="1"/>
  <c r="BV242" i="7" s="1"/>
  <c r="BV243" i="7" s="1"/>
  <c r="BV244" i="7" s="1"/>
  <c r="BV245" i="7" s="1"/>
  <c r="BV246" i="7" s="1"/>
  <c r="BV247" i="7" s="1"/>
  <c r="BV248" i="7" s="1"/>
  <c r="BV249" i="7" s="1"/>
  <c r="BV250" i="7" s="1"/>
  <c r="BV251" i="7" s="1"/>
  <c r="BV252" i="7" s="1"/>
  <c r="BV253" i="7" s="1"/>
  <c r="DO8" i="7"/>
  <c r="DO9" i="7" s="1"/>
  <c r="DO10" i="7" s="1"/>
  <c r="DO11" i="7" s="1"/>
  <c r="DO12" i="7" s="1"/>
  <c r="DO13" i="7" s="1"/>
  <c r="DO14" i="7" s="1"/>
  <c r="DO15" i="7" s="1"/>
  <c r="DO16" i="7" s="1"/>
  <c r="DO17" i="7" s="1"/>
  <c r="DO18" i="7" s="1"/>
  <c r="DO19" i="7" s="1"/>
  <c r="DO20" i="7" s="1"/>
  <c r="DO21" i="7" s="1"/>
  <c r="DO22" i="7" s="1"/>
  <c r="DO23" i="7" s="1"/>
  <c r="DO24" i="7" s="1"/>
  <c r="DO25" i="7" s="1"/>
  <c r="DO26" i="7" s="1"/>
  <c r="DO27" i="7" s="1"/>
  <c r="DO28" i="7" s="1"/>
  <c r="DO29" i="7" s="1"/>
  <c r="DO30" i="7" s="1"/>
  <c r="DO31" i="7" s="1"/>
  <c r="DO32" i="7" s="1"/>
  <c r="DO33" i="7" s="1"/>
  <c r="DO34" i="7" s="1"/>
  <c r="DO35" i="7" s="1"/>
  <c r="DO36" i="7" s="1"/>
  <c r="DO37" i="7" s="1"/>
  <c r="DO38" i="7" s="1"/>
  <c r="DO39" i="7" s="1"/>
  <c r="DO40" i="7" s="1"/>
  <c r="DO41" i="7" s="1"/>
  <c r="DO42" i="7" s="1"/>
  <c r="DO43" i="7" s="1"/>
  <c r="DO44" i="7" s="1"/>
  <c r="DO45" i="7" s="1"/>
  <c r="DO46" i="7" s="1"/>
  <c r="DO47" i="7" s="1"/>
  <c r="DO48" i="7" s="1"/>
  <c r="DO49" i="7" s="1"/>
  <c r="DO50" i="7" s="1"/>
  <c r="DO51" i="7" s="1"/>
  <c r="DO52" i="7" s="1"/>
  <c r="DO53" i="7" s="1"/>
  <c r="DO54" i="7" s="1"/>
  <c r="DO55" i="7" s="1"/>
  <c r="DO56" i="7" s="1"/>
  <c r="DO57" i="7" s="1"/>
  <c r="DO58" i="7" s="1"/>
  <c r="DO59" i="7" s="1"/>
  <c r="DO60" i="7" s="1"/>
  <c r="DO61" i="7" s="1"/>
  <c r="DO62" i="7" s="1"/>
  <c r="DO63" i="7" s="1"/>
  <c r="DO64" i="7" s="1"/>
  <c r="DO65" i="7" s="1"/>
  <c r="DO66" i="7" s="1"/>
  <c r="DO67" i="7" s="1"/>
  <c r="DO68" i="7" s="1"/>
  <c r="DO69" i="7" s="1"/>
  <c r="DO70" i="7" s="1"/>
  <c r="DO71" i="7" s="1"/>
  <c r="DO72" i="7" s="1"/>
  <c r="DO73" i="7" s="1"/>
  <c r="DO74" i="7" s="1"/>
  <c r="DO75" i="7" s="1"/>
  <c r="DO76" i="7" s="1"/>
  <c r="DO77" i="7" s="1"/>
  <c r="DO78" i="7" s="1"/>
  <c r="DO79" i="7" s="1"/>
  <c r="DO80" i="7" s="1"/>
  <c r="DO81" i="7" s="1"/>
  <c r="DO82" i="7" s="1"/>
  <c r="DO83" i="7" s="1"/>
  <c r="DO84" i="7" s="1"/>
  <c r="DO85" i="7" s="1"/>
  <c r="DO86" i="7" s="1"/>
  <c r="DO87" i="7" s="1"/>
  <c r="DO88" i="7" s="1"/>
  <c r="DO89" i="7" s="1"/>
  <c r="DO90" i="7" s="1"/>
  <c r="DO91" i="7" s="1"/>
  <c r="DO92" i="7" s="1"/>
  <c r="DO93" i="7" s="1"/>
  <c r="DO94" i="7" s="1"/>
  <c r="DO95" i="7" s="1"/>
  <c r="DO96" i="7" s="1"/>
  <c r="DO97" i="7" s="1"/>
  <c r="DO98" i="7" s="1"/>
  <c r="DO99" i="7" s="1"/>
  <c r="DO100" i="7" s="1"/>
  <c r="DO101" i="7" s="1"/>
  <c r="DO102" i="7" s="1"/>
  <c r="DO103" i="7" s="1"/>
  <c r="DO104" i="7" s="1"/>
  <c r="DO105" i="7" s="1"/>
  <c r="DO106" i="7" s="1"/>
  <c r="DO107" i="7" s="1"/>
  <c r="DO108" i="7" s="1"/>
  <c r="DO109" i="7" s="1"/>
  <c r="DO110" i="7" s="1"/>
  <c r="DO111" i="7" s="1"/>
  <c r="DO112" i="7" s="1"/>
  <c r="DO113" i="7" s="1"/>
  <c r="DO114" i="7" s="1"/>
  <c r="DO115" i="7" s="1"/>
  <c r="DO116" i="7" s="1"/>
  <c r="DO117" i="7" s="1"/>
  <c r="DO118" i="7" s="1"/>
  <c r="DO119" i="7" s="1"/>
  <c r="DO120" i="7" s="1"/>
  <c r="DO121" i="7" s="1"/>
  <c r="DO122" i="7" s="1"/>
  <c r="DO123" i="7" s="1"/>
  <c r="DO124" i="7" s="1"/>
  <c r="DO125" i="7" s="1"/>
  <c r="DO126" i="7" s="1"/>
  <c r="DO127" i="7" s="1"/>
  <c r="DO128" i="7" s="1"/>
  <c r="DO129" i="7" s="1"/>
  <c r="DO130" i="7" s="1"/>
  <c r="DO131" i="7" s="1"/>
  <c r="DO132" i="7" s="1"/>
  <c r="DO133" i="7" s="1"/>
  <c r="DO134" i="7" s="1"/>
  <c r="DO135" i="7" s="1"/>
  <c r="DO136" i="7" s="1"/>
  <c r="DO137" i="7" s="1"/>
  <c r="DO138" i="7" s="1"/>
  <c r="DO139" i="7" s="1"/>
  <c r="DO140" i="7" s="1"/>
  <c r="DO141" i="7" s="1"/>
  <c r="DO142" i="7" s="1"/>
  <c r="DO143" i="7" s="1"/>
  <c r="DO144" i="7" s="1"/>
  <c r="DO145" i="7" s="1"/>
  <c r="DO146" i="7" s="1"/>
  <c r="DO147" i="7" s="1"/>
  <c r="DO148" i="7" s="1"/>
  <c r="DO149" i="7" s="1"/>
  <c r="DO150" i="7" s="1"/>
  <c r="DO151" i="7" s="1"/>
  <c r="DO152" i="7" s="1"/>
  <c r="DO153" i="7" s="1"/>
  <c r="DO154" i="7" s="1"/>
  <c r="DO155" i="7" s="1"/>
  <c r="DO156" i="7" s="1"/>
  <c r="DO157" i="7" s="1"/>
  <c r="DO158" i="7" s="1"/>
  <c r="DO159" i="7" s="1"/>
  <c r="DO160" i="7" s="1"/>
  <c r="DO161" i="7" s="1"/>
  <c r="DO162" i="7" s="1"/>
  <c r="DO163" i="7" s="1"/>
  <c r="DO164" i="7" s="1"/>
  <c r="DO165" i="7" s="1"/>
  <c r="DO166" i="7" s="1"/>
  <c r="DO167" i="7" s="1"/>
  <c r="DO168" i="7" s="1"/>
  <c r="DO169" i="7" s="1"/>
  <c r="DO170" i="7" s="1"/>
  <c r="DO171" i="7" s="1"/>
  <c r="DO172" i="7" s="1"/>
  <c r="DO173" i="7" s="1"/>
  <c r="DO174" i="7" s="1"/>
  <c r="DO175" i="7" s="1"/>
  <c r="DO176" i="7" s="1"/>
  <c r="DO177" i="7" s="1"/>
  <c r="DO178" i="7" s="1"/>
  <c r="DO179" i="7" s="1"/>
  <c r="DO180" i="7" s="1"/>
  <c r="DO181" i="7" s="1"/>
  <c r="DO182" i="7" s="1"/>
  <c r="DO183" i="7" s="1"/>
  <c r="DO184" i="7" s="1"/>
  <c r="DO185" i="7" s="1"/>
  <c r="DO186" i="7" s="1"/>
  <c r="DO187" i="7" s="1"/>
  <c r="DO188" i="7" s="1"/>
  <c r="DO189" i="7" s="1"/>
  <c r="DO190" i="7" s="1"/>
  <c r="DO191" i="7" s="1"/>
  <c r="DO192" i="7" s="1"/>
  <c r="DO193" i="7" s="1"/>
  <c r="DO194" i="7" s="1"/>
  <c r="DO195" i="7" s="1"/>
  <c r="DO196" i="7" s="1"/>
  <c r="DO197" i="7" s="1"/>
  <c r="DO198" i="7" s="1"/>
  <c r="DO199" i="7" s="1"/>
  <c r="DO200" i="7" s="1"/>
  <c r="DO201" i="7" s="1"/>
  <c r="DO202" i="7" s="1"/>
  <c r="DO203" i="7" s="1"/>
  <c r="DO204" i="7" s="1"/>
  <c r="DO205" i="7" s="1"/>
  <c r="DO206" i="7" s="1"/>
  <c r="DO207" i="7" s="1"/>
  <c r="DO208" i="7" s="1"/>
  <c r="DO209" i="7" s="1"/>
  <c r="DO210" i="7" s="1"/>
  <c r="DO211" i="7" s="1"/>
  <c r="DO212" i="7" s="1"/>
  <c r="DO213" i="7" s="1"/>
  <c r="DO214" i="7" s="1"/>
  <c r="DO215" i="7" s="1"/>
  <c r="DO216" i="7" s="1"/>
  <c r="DO217" i="7" s="1"/>
  <c r="DO218" i="7" s="1"/>
  <c r="DO219" i="7" s="1"/>
  <c r="DO220" i="7" s="1"/>
  <c r="DO221" i="7" s="1"/>
  <c r="DO222" i="7" s="1"/>
  <c r="DO223" i="7" s="1"/>
  <c r="DO224" i="7" s="1"/>
  <c r="DO225" i="7" s="1"/>
  <c r="DO226" i="7" s="1"/>
  <c r="DO227" i="7" s="1"/>
  <c r="DO228" i="7" s="1"/>
  <c r="DO229" i="7" s="1"/>
  <c r="DO230" i="7" s="1"/>
  <c r="DO231" i="7" s="1"/>
  <c r="DO232" i="7" s="1"/>
  <c r="DO233" i="7" s="1"/>
  <c r="DO234" i="7" s="1"/>
  <c r="DO235" i="7" s="1"/>
  <c r="DO236" i="7" s="1"/>
  <c r="DO237" i="7" s="1"/>
  <c r="DO238" i="7" s="1"/>
  <c r="DO239" i="7" s="1"/>
  <c r="DO240" i="7" s="1"/>
  <c r="DO241" i="7" s="1"/>
  <c r="DO242" i="7" s="1"/>
  <c r="DO243" i="7" s="1"/>
  <c r="DO244" i="7" s="1"/>
  <c r="DO245" i="7" s="1"/>
  <c r="DO246" i="7" s="1"/>
  <c r="DO247" i="7" s="1"/>
  <c r="DO248" i="7" s="1"/>
  <c r="DO249" i="7" s="1"/>
  <c r="DO250" i="7" s="1"/>
  <c r="DO251" i="7" s="1"/>
  <c r="DO252" i="7" s="1"/>
  <c r="DO253" i="7" s="1"/>
  <c r="DO255" i="7" s="1"/>
  <c r="BG10" i="7"/>
  <c r="BG11" i="7" s="1"/>
  <c r="BG12" i="7" s="1"/>
  <c r="BG13" i="7" s="1"/>
  <c r="BG14" i="7" s="1"/>
  <c r="BG15" i="7" s="1"/>
  <c r="BG16" i="7" s="1"/>
  <c r="BG17" i="7" s="1"/>
  <c r="BG18" i="7" s="1"/>
  <c r="BG19" i="7" s="1"/>
  <c r="BG20" i="7" s="1"/>
  <c r="BG21" i="7" s="1"/>
  <c r="BG22" i="7" s="1"/>
  <c r="BG23" i="7" s="1"/>
  <c r="BG24" i="7" s="1"/>
  <c r="BG25" i="7" s="1"/>
  <c r="BG26" i="7" s="1"/>
  <c r="BG27" i="7" s="1"/>
  <c r="BG28" i="7" s="1"/>
  <c r="BG29" i="7" s="1"/>
  <c r="BG30" i="7" s="1"/>
  <c r="BG31" i="7" s="1"/>
  <c r="BG32" i="7" s="1"/>
  <c r="BG33" i="7" s="1"/>
  <c r="BG34" i="7" s="1"/>
  <c r="BG35" i="7" s="1"/>
  <c r="BG36" i="7" s="1"/>
  <c r="BG37" i="7" s="1"/>
  <c r="BG38" i="7" s="1"/>
  <c r="BG39" i="7" s="1"/>
  <c r="BG40" i="7" s="1"/>
  <c r="BG41" i="7" s="1"/>
  <c r="BG42" i="7" s="1"/>
  <c r="BG43" i="7" s="1"/>
  <c r="BG44" i="7" s="1"/>
  <c r="BG45" i="7" s="1"/>
  <c r="BG46" i="7" s="1"/>
  <c r="BG47" i="7" s="1"/>
  <c r="BG48" i="7" s="1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BG66" i="7" s="1"/>
  <c r="BG67" i="7" s="1"/>
  <c r="BG68" i="7" s="1"/>
  <c r="BG69" i="7" s="1"/>
  <c r="BG70" i="7" s="1"/>
  <c r="BG71" i="7" s="1"/>
  <c r="BG72" i="7" s="1"/>
  <c r="BG73" i="7" s="1"/>
  <c r="BG74" i="7" s="1"/>
  <c r="BG75" i="7" s="1"/>
  <c r="BG76" i="7" s="1"/>
  <c r="BG77" i="7" s="1"/>
  <c r="BG78" i="7" s="1"/>
  <c r="BG79" i="7" s="1"/>
  <c r="BG80" i="7" s="1"/>
  <c r="BG81" i="7" s="1"/>
  <c r="BG82" i="7" s="1"/>
  <c r="BG83" i="7" s="1"/>
  <c r="BG84" i="7" s="1"/>
  <c r="BG85" i="7" s="1"/>
  <c r="BG86" i="7" s="1"/>
  <c r="BG87" i="7" s="1"/>
  <c r="BG88" i="7" s="1"/>
  <c r="BG89" i="7" s="1"/>
  <c r="BG90" i="7" s="1"/>
  <c r="BG91" i="7" s="1"/>
  <c r="BG92" i="7" s="1"/>
  <c r="BG93" i="7" s="1"/>
  <c r="BG94" i="7" s="1"/>
  <c r="BG95" i="7" s="1"/>
  <c r="BG96" i="7" s="1"/>
  <c r="BG97" i="7" s="1"/>
  <c r="BG98" i="7" s="1"/>
  <c r="BG99" i="7" s="1"/>
  <c r="BG100" i="7" s="1"/>
  <c r="BG101" i="7" s="1"/>
  <c r="BG102" i="7" s="1"/>
  <c r="BG103" i="7" s="1"/>
  <c r="BG104" i="7" s="1"/>
  <c r="BG105" i="7" s="1"/>
  <c r="BG106" i="7" s="1"/>
  <c r="BG107" i="7" s="1"/>
  <c r="BG108" i="7" s="1"/>
  <c r="BG109" i="7" s="1"/>
  <c r="BG110" i="7" s="1"/>
  <c r="BG111" i="7" s="1"/>
  <c r="BG112" i="7" s="1"/>
  <c r="BG113" i="7" s="1"/>
  <c r="BG114" i="7" s="1"/>
  <c r="BG115" i="7" s="1"/>
  <c r="BG116" i="7" s="1"/>
  <c r="BG117" i="7" s="1"/>
  <c r="BG118" i="7" s="1"/>
  <c r="BG119" i="7" s="1"/>
  <c r="BG120" i="7" s="1"/>
  <c r="BG121" i="7" s="1"/>
  <c r="BG122" i="7" s="1"/>
  <c r="BG123" i="7" s="1"/>
  <c r="BG124" i="7" s="1"/>
  <c r="BG125" i="7" s="1"/>
  <c r="BG126" i="7" s="1"/>
  <c r="BG127" i="7" s="1"/>
  <c r="BG128" i="7" s="1"/>
  <c r="BG129" i="7" s="1"/>
  <c r="BG130" i="7" s="1"/>
  <c r="BG131" i="7" s="1"/>
  <c r="BG132" i="7" s="1"/>
  <c r="BG133" i="7" s="1"/>
  <c r="BG134" i="7" s="1"/>
  <c r="BG135" i="7" s="1"/>
  <c r="BG136" i="7" s="1"/>
  <c r="BG137" i="7" s="1"/>
  <c r="BG138" i="7" s="1"/>
  <c r="BG139" i="7" s="1"/>
  <c r="BG140" i="7" s="1"/>
  <c r="BG141" i="7" s="1"/>
  <c r="BG142" i="7" s="1"/>
  <c r="BG143" i="7" s="1"/>
  <c r="BG144" i="7" s="1"/>
  <c r="BG145" i="7" s="1"/>
  <c r="BG146" i="7" s="1"/>
  <c r="BG147" i="7" s="1"/>
  <c r="BG148" i="7" s="1"/>
  <c r="BG149" i="7" s="1"/>
  <c r="BG150" i="7" s="1"/>
  <c r="BG151" i="7" s="1"/>
  <c r="BG152" i="7" s="1"/>
  <c r="BG153" i="7" s="1"/>
  <c r="BG154" i="7" s="1"/>
  <c r="BG155" i="7" s="1"/>
  <c r="BG156" i="7" s="1"/>
  <c r="BG157" i="7" s="1"/>
  <c r="BG158" i="7" s="1"/>
  <c r="BG159" i="7" s="1"/>
  <c r="BG160" i="7" s="1"/>
  <c r="BG161" i="7" s="1"/>
  <c r="BG162" i="7" s="1"/>
  <c r="BG163" i="7" s="1"/>
  <c r="BG164" i="7" s="1"/>
  <c r="BG165" i="7" s="1"/>
  <c r="BG166" i="7" s="1"/>
  <c r="BG167" i="7" s="1"/>
  <c r="BG168" i="7" s="1"/>
  <c r="BG169" i="7" s="1"/>
  <c r="BG170" i="7" s="1"/>
  <c r="BG171" i="7" s="1"/>
  <c r="BG172" i="7" s="1"/>
  <c r="BG173" i="7" s="1"/>
  <c r="BG174" i="7" s="1"/>
  <c r="BG175" i="7" s="1"/>
  <c r="BG176" i="7" s="1"/>
  <c r="BG177" i="7" s="1"/>
  <c r="BG178" i="7" s="1"/>
  <c r="BG179" i="7" s="1"/>
  <c r="BG180" i="7" s="1"/>
  <c r="BG181" i="7" s="1"/>
  <c r="BG182" i="7" s="1"/>
  <c r="BG183" i="7" s="1"/>
  <c r="BG184" i="7" s="1"/>
  <c r="BG185" i="7" s="1"/>
  <c r="BG186" i="7" s="1"/>
  <c r="BG187" i="7" s="1"/>
  <c r="BG188" i="7" s="1"/>
  <c r="BG189" i="7" s="1"/>
  <c r="BG190" i="7" s="1"/>
  <c r="BG191" i="7" s="1"/>
  <c r="BG192" i="7" s="1"/>
  <c r="BG193" i="7" s="1"/>
  <c r="BG194" i="7" s="1"/>
  <c r="BG195" i="7" s="1"/>
  <c r="BG196" i="7" s="1"/>
  <c r="BG197" i="7" s="1"/>
  <c r="BG198" i="7" s="1"/>
  <c r="BG199" i="7" s="1"/>
  <c r="BG200" i="7" s="1"/>
  <c r="BG201" i="7" s="1"/>
  <c r="BG202" i="7" s="1"/>
  <c r="BG203" i="7" s="1"/>
  <c r="BG204" i="7" s="1"/>
  <c r="BG205" i="7" s="1"/>
  <c r="BG206" i="7" s="1"/>
  <c r="BG207" i="7" s="1"/>
  <c r="BG208" i="7" s="1"/>
  <c r="BG209" i="7" s="1"/>
  <c r="BG210" i="7" s="1"/>
  <c r="BG211" i="7" s="1"/>
  <c r="BG212" i="7" s="1"/>
  <c r="BG213" i="7" s="1"/>
  <c r="BG214" i="7" s="1"/>
  <c r="BG215" i="7" s="1"/>
  <c r="BG216" i="7" s="1"/>
  <c r="BG217" i="7" s="1"/>
  <c r="BG218" i="7" s="1"/>
  <c r="BG219" i="7" s="1"/>
  <c r="BG220" i="7" s="1"/>
  <c r="BG221" i="7" s="1"/>
  <c r="BG222" i="7" s="1"/>
  <c r="BG223" i="7" s="1"/>
  <c r="BG224" i="7" s="1"/>
  <c r="BG225" i="7" s="1"/>
  <c r="BG226" i="7" s="1"/>
  <c r="BG227" i="7" s="1"/>
  <c r="BG228" i="7" s="1"/>
  <c r="BG229" i="7" s="1"/>
  <c r="BG230" i="7" s="1"/>
  <c r="BG231" i="7" s="1"/>
  <c r="BG232" i="7" s="1"/>
  <c r="BG233" i="7" s="1"/>
  <c r="BG234" i="7" s="1"/>
  <c r="BG235" i="7" s="1"/>
  <c r="BG236" i="7" s="1"/>
  <c r="BG237" i="7" s="1"/>
  <c r="BG238" i="7" s="1"/>
  <c r="BG239" i="7" s="1"/>
  <c r="BG240" i="7" s="1"/>
  <c r="BG241" i="7" s="1"/>
  <c r="BG242" i="7" s="1"/>
  <c r="BG243" i="7" s="1"/>
  <c r="BG244" i="7" s="1"/>
  <c r="BG245" i="7" s="1"/>
  <c r="BG246" i="7" s="1"/>
  <c r="BG247" i="7" s="1"/>
  <c r="BG248" i="7" s="1"/>
  <c r="BG249" i="7" s="1"/>
  <c r="BG250" i="7" s="1"/>
  <c r="BG251" i="7" s="1"/>
  <c r="BG252" i="7" s="1"/>
  <c r="BG253" i="7" s="1"/>
  <c r="BV254" i="7" l="1"/>
  <c r="BG254" i="7"/>
  <c r="BG255" i="7" s="1"/>
  <c r="AR254" i="7"/>
  <c r="AR255" i="7" s="1"/>
  <c r="V6" i="5" l="1"/>
  <c r="V11" i="5" s="1"/>
  <c r="P10" i="5"/>
  <c r="L44" i="5"/>
  <c r="L43" i="5"/>
  <c r="L42" i="5"/>
  <c r="L41" i="5"/>
  <c r="L40" i="5"/>
  <c r="AK20" i="5"/>
  <c r="AH20" i="5"/>
  <c r="AE20" i="5"/>
  <c r="AB20" i="5"/>
  <c r="Y20" i="5"/>
  <c r="V20" i="5"/>
  <c r="S20" i="5"/>
  <c r="P20" i="5"/>
  <c r="M20" i="5"/>
  <c r="J20" i="5"/>
  <c r="J23" i="5" s="1"/>
  <c r="AH10" i="5"/>
  <c r="AH14" i="5" s="1"/>
  <c r="AK10" i="5"/>
  <c r="AH11" i="5"/>
  <c r="AE11" i="5"/>
  <c r="Y11" i="5"/>
  <c r="M10" i="5"/>
  <c r="C7" i="4"/>
  <c r="H4" i="4"/>
  <c r="G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C18" i="2"/>
  <c r="C6" i="4" l="1"/>
  <c r="C6" i="7" s="1"/>
  <c r="G4" i="7" s="1"/>
  <c r="I4" i="7" s="1"/>
  <c r="Y23" i="5"/>
  <c r="P22" i="5"/>
  <c r="S10" i="5"/>
  <c r="S12" i="5" s="1"/>
  <c r="S23" i="5"/>
  <c r="L45" i="5"/>
  <c r="AE22" i="5"/>
  <c r="V22" i="5"/>
  <c r="AB22" i="5"/>
  <c r="P23" i="5"/>
  <c r="AE23" i="5"/>
  <c r="AH23" i="5"/>
  <c r="V23" i="5"/>
  <c r="Y22" i="5"/>
  <c r="M23" i="5"/>
  <c r="AK23" i="5"/>
  <c r="AE15" i="5"/>
  <c r="AE13" i="5"/>
  <c r="AH15" i="5"/>
  <c r="AH13" i="5"/>
  <c r="M14" i="5"/>
  <c r="M12" i="5"/>
  <c r="AK14" i="5"/>
  <c r="AK12" i="5"/>
  <c r="P14" i="5"/>
  <c r="P12" i="5"/>
  <c r="V13" i="5"/>
  <c r="V15" i="5"/>
  <c r="Y15" i="5"/>
  <c r="Y13" i="5"/>
  <c r="V10" i="5"/>
  <c r="P11" i="5"/>
  <c r="AH12" i="5"/>
  <c r="AH16" i="5" s="1"/>
  <c r="AH19" i="5" s="1"/>
  <c r="AH24" i="5" s="1"/>
  <c r="J22" i="5"/>
  <c r="AH22" i="5"/>
  <c r="AB23" i="5"/>
  <c r="M11" i="5"/>
  <c r="Y10" i="5"/>
  <c r="S11" i="5"/>
  <c r="M22" i="5"/>
  <c r="AK22" i="5"/>
  <c r="AK11" i="5"/>
  <c r="AB10" i="5"/>
  <c r="AE10" i="5"/>
  <c r="S22" i="5"/>
  <c r="AB11" i="5"/>
  <c r="C5" i="4"/>
  <c r="B3" i="3" l="1"/>
  <c r="C5" i="7"/>
  <c r="H4" i="7"/>
  <c r="J4" i="7"/>
  <c r="S14" i="5"/>
  <c r="B4" i="3"/>
  <c r="H3" i="3" s="1"/>
  <c r="J7" i="5"/>
  <c r="AE14" i="5"/>
  <c r="AE12" i="5"/>
  <c r="AE16" i="5" s="1"/>
  <c r="AE19" i="5" s="1"/>
  <c r="AE24" i="5" s="1"/>
  <c r="S13" i="5"/>
  <c r="S16" i="5" s="1"/>
  <c r="S19" i="5" s="1"/>
  <c r="S24" i="5" s="1"/>
  <c r="S15" i="5"/>
  <c r="Y12" i="5"/>
  <c r="Y16" i="5" s="1"/>
  <c r="Y19" i="5" s="1"/>
  <c r="Y24" i="5" s="1"/>
  <c r="Y14" i="5"/>
  <c r="P13" i="5"/>
  <c r="P16" i="5" s="1"/>
  <c r="P19" i="5" s="1"/>
  <c r="P24" i="5" s="1"/>
  <c r="P15" i="5"/>
  <c r="AB12" i="5"/>
  <c r="AB14" i="5"/>
  <c r="V12" i="5"/>
  <c r="V16" i="5" s="1"/>
  <c r="V19" i="5" s="1"/>
  <c r="V24" i="5" s="1"/>
  <c r="V14" i="5"/>
  <c r="AB15" i="5"/>
  <c r="AB13" i="5"/>
  <c r="AK13" i="5"/>
  <c r="AK16" i="5" s="1"/>
  <c r="AK19" i="5" s="1"/>
  <c r="AK15" i="5"/>
  <c r="M13" i="5"/>
  <c r="M16" i="5" s="1"/>
  <c r="M19" i="5" s="1"/>
  <c r="M24" i="5" s="1"/>
  <c r="M15" i="5"/>
  <c r="J10" i="5" l="1"/>
  <c r="J11" i="5"/>
  <c r="H86" i="3"/>
  <c r="G56" i="3"/>
  <c r="G58" i="3"/>
  <c r="G2" i="3"/>
  <c r="I2" i="3" s="1"/>
  <c r="G38" i="3"/>
  <c r="G10" i="3"/>
  <c r="H117" i="3"/>
  <c r="H118" i="3"/>
  <c r="H34" i="3"/>
  <c r="H7" i="3"/>
  <c r="H39" i="3"/>
  <c r="G16" i="3"/>
  <c r="G48" i="3"/>
  <c r="H228" i="3"/>
  <c r="G224" i="3"/>
  <c r="H227" i="3"/>
  <c r="G223" i="3"/>
  <c r="H222" i="3"/>
  <c r="G245" i="3"/>
  <c r="G215" i="3"/>
  <c r="H225" i="3"/>
  <c r="G238" i="3"/>
  <c r="G234" i="3"/>
  <c r="G221" i="3"/>
  <c r="G208" i="3"/>
  <c r="H180" i="3"/>
  <c r="G180" i="3"/>
  <c r="H187" i="3"/>
  <c r="H204" i="3"/>
  <c r="G171" i="3"/>
  <c r="H174" i="3"/>
  <c r="H181" i="3"/>
  <c r="G144" i="3"/>
  <c r="G169" i="3"/>
  <c r="H135" i="3"/>
  <c r="G139" i="3"/>
  <c r="H154" i="3"/>
  <c r="H207" i="3"/>
  <c r="G138" i="3"/>
  <c r="G161" i="3"/>
  <c r="G162" i="3"/>
  <c r="G97" i="3"/>
  <c r="H160" i="3"/>
  <c r="H116" i="3"/>
  <c r="H84" i="3"/>
  <c r="G124" i="3"/>
  <c r="G92" i="3"/>
  <c r="H140" i="3"/>
  <c r="H107" i="3"/>
  <c r="H75" i="3"/>
  <c r="G115" i="3"/>
  <c r="G83" i="3"/>
  <c r="H106" i="3"/>
  <c r="G106" i="3"/>
  <c r="H190" i="3"/>
  <c r="G66" i="3"/>
  <c r="G82" i="3"/>
  <c r="H89" i="3"/>
  <c r="G22" i="3"/>
  <c r="G65" i="3"/>
  <c r="G15" i="3"/>
  <c r="G6" i="3"/>
  <c r="H6" i="3"/>
  <c r="H38" i="3"/>
  <c r="H11" i="3"/>
  <c r="H43" i="3"/>
  <c r="G20" i="3"/>
  <c r="H224" i="3"/>
  <c r="G220" i="3"/>
  <c r="H223" i="3"/>
  <c r="H250" i="3"/>
  <c r="H249" i="3"/>
  <c r="G241" i="3"/>
  <c r="G211" i="3"/>
  <c r="H220" i="3"/>
  <c r="G218" i="3"/>
  <c r="H221" i="3"/>
  <c r="G217" i="3"/>
  <c r="G226" i="3"/>
  <c r="H176" i="3"/>
  <c r="G176" i="3"/>
  <c r="H183" i="3"/>
  <c r="H203" i="3"/>
  <c r="G167" i="3"/>
  <c r="H170" i="3"/>
  <c r="G182" i="3"/>
  <c r="G140" i="3"/>
  <c r="G166" i="3"/>
  <c r="H131" i="3"/>
  <c r="G135" i="3"/>
  <c r="H150" i="3"/>
  <c r="H163" i="3"/>
  <c r="G134" i="3"/>
  <c r="G157" i="3"/>
  <c r="H153" i="3"/>
  <c r="G93" i="3"/>
  <c r="H144" i="3"/>
  <c r="H112" i="3"/>
  <c r="H80" i="3"/>
  <c r="G120" i="3"/>
  <c r="G88" i="3"/>
  <c r="H137" i="3"/>
  <c r="H103" i="3"/>
  <c r="H173" i="3"/>
  <c r="G111" i="3"/>
  <c r="G79" i="3"/>
  <c r="H105" i="3"/>
  <c r="H94" i="3"/>
  <c r="H133" i="3"/>
  <c r="H62" i="3"/>
  <c r="G74" i="3"/>
  <c r="H73" i="3"/>
  <c r="H78" i="3"/>
  <c r="H20" i="3"/>
  <c r="G60" i="3"/>
  <c r="G13" i="3"/>
  <c r="G45" i="3"/>
  <c r="H17" i="3"/>
  <c r="H49" i="3"/>
  <c r="H141" i="3"/>
  <c r="G163" i="3"/>
  <c r="H157" i="3"/>
  <c r="H77" i="3"/>
  <c r="H64" i="3"/>
  <c r="G49" i="3"/>
  <c r="H21" i="3"/>
  <c r="G148" i="3"/>
  <c r="G5" i="3"/>
  <c r="G27" i="3"/>
  <c r="G3" i="3"/>
  <c r="G39" i="3"/>
  <c r="G11" i="3"/>
  <c r="G14" i="3"/>
  <c r="H42" i="3"/>
  <c r="H15" i="3"/>
  <c r="H47" i="3"/>
  <c r="G24" i="3"/>
  <c r="G64" i="3"/>
  <c r="G248" i="3"/>
  <c r="H251" i="3"/>
  <c r="G247" i="3"/>
  <c r="H246" i="3"/>
  <c r="H245" i="3"/>
  <c r="G237" i="3"/>
  <c r="G207" i="3"/>
  <c r="H218" i="3"/>
  <c r="G214" i="3"/>
  <c r="H217" i="3"/>
  <c r="G213" i="3"/>
  <c r="H208" i="3"/>
  <c r="H172" i="3"/>
  <c r="G172" i="3"/>
  <c r="H179" i="3"/>
  <c r="G197" i="3"/>
  <c r="H216" i="3"/>
  <c r="H212" i="3"/>
  <c r="H169" i="3"/>
  <c r="G136" i="3"/>
  <c r="H159" i="3"/>
  <c r="H177" i="3"/>
  <c r="G131" i="3"/>
  <c r="H146" i="3"/>
  <c r="H162" i="3"/>
  <c r="G130" i="3"/>
  <c r="G153" i="3"/>
  <c r="G121" i="3"/>
  <c r="G89" i="3"/>
  <c r="H129" i="3"/>
  <c r="H108" i="3"/>
  <c r="H76" i="3"/>
  <c r="G116" i="3"/>
  <c r="G84" i="3"/>
  <c r="H136" i="3"/>
  <c r="H99" i="3"/>
  <c r="G107" i="3"/>
  <c r="G75" i="3"/>
  <c r="G86" i="3"/>
  <c r="H93" i="3"/>
  <c r="H114" i="3"/>
  <c r="H58" i="3"/>
  <c r="H61" i="3"/>
  <c r="H24" i="3"/>
  <c r="G17" i="3"/>
  <c r="G50" i="3"/>
  <c r="G30" i="3"/>
  <c r="G23" i="3"/>
  <c r="G98" i="3"/>
  <c r="G19" i="3"/>
  <c r="G43" i="3"/>
  <c r="H46" i="3"/>
  <c r="H19" i="3"/>
  <c r="H56" i="3"/>
  <c r="G28" i="3"/>
  <c r="H248" i="3"/>
  <c r="G244" i="3"/>
  <c r="H247" i="3"/>
  <c r="G243" i="3"/>
  <c r="H242" i="3"/>
  <c r="H241" i="3"/>
  <c r="G233" i="3"/>
  <c r="G203" i="3"/>
  <c r="H214" i="3"/>
  <c r="G210" i="3"/>
  <c r="H213" i="3"/>
  <c r="G209" i="3"/>
  <c r="H191" i="3"/>
  <c r="H168" i="3"/>
  <c r="G168" i="3"/>
  <c r="H175" i="3"/>
  <c r="H193" i="3"/>
  <c r="G204" i="3"/>
  <c r="H200" i="3"/>
  <c r="H166" i="3"/>
  <c r="G132" i="3"/>
  <c r="H155" i="3"/>
  <c r="G159" i="3"/>
  <c r="G127" i="3"/>
  <c r="H142" i="3"/>
  <c r="G158" i="3"/>
  <c r="G126" i="3"/>
  <c r="G149" i="3"/>
  <c r="G117" i="3"/>
  <c r="G85" i="3"/>
  <c r="H128" i="3"/>
  <c r="H104" i="3"/>
  <c r="H72" i="3"/>
  <c r="G112" i="3"/>
  <c r="G80" i="3"/>
  <c r="H126" i="3"/>
  <c r="H95" i="3"/>
  <c r="H161" i="3"/>
  <c r="G103" i="3"/>
  <c r="G71" i="3"/>
  <c r="H69" i="3"/>
  <c r="G69" i="3"/>
  <c r="H113" i="3"/>
  <c r="H54" i="3"/>
  <c r="H132" i="3"/>
  <c r="H57" i="3"/>
  <c r="H71" i="3"/>
  <c r="H28" i="3"/>
  <c r="G110" i="3"/>
  <c r="G21" i="3"/>
  <c r="G53" i="3"/>
  <c r="H25" i="3"/>
  <c r="G51" i="3"/>
  <c r="H50" i="3"/>
  <c r="G4" i="3"/>
  <c r="H232" i="3"/>
  <c r="H231" i="3"/>
  <c r="G249" i="3"/>
  <c r="G194" i="3"/>
  <c r="G184" i="3"/>
  <c r="H178" i="3"/>
  <c r="G143" i="3"/>
  <c r="H165" i="3"/>
  <c r="H219" i="3"/>
  <c r="G96" i="3"/>
  <c r="G119" i="3"/>
  <c r="H74" i="3"/>
  <c r="H12" i="3"/>
  <c r="G35" i="3"/>
  <c r="H10" i="3"/>
  <c r="G26" i="3"/>
  <c r="H52" i="3"/>
  <c r="H18" i="3"/>
  <c r="G54" i="3"/>
  <c r="H23" i="3"/>
  <c r="G62" i="3"/>
  <c r="G32" i="3"/>
  <c r="H244" i="3"/>
  <c r="G240" i="3"/>
  <c r="H243" i="3"/>
  <c r="G239" i="3"/>
  <c r="H238" i="3"/>
  <c r="H237" i="3"/>
  <c r="G229" i="3"/>
  <c r="G199" i="3"/>
  <c r="H210" i="3"/>
  <c r="G206" i="3"/>
  <c r="H209" i="3"/>
  <c r="G205" i="3"/>
  <c r="G190" i="3"/>
  <c r="H215" i="3"/>
  <c r="G164" i="3"/>
  <c r="H171" i="3"/>
  <c r="G187" i="3"/>
  <c r="G193" i="3"/>
  <c r="H199" i="3"/>
  <c r="G160" i="3"/>
  <c r="G128" i="3"/>
  <c r="H151" i="3"/>
  <c r="G155" i="3"/>
  <c r="G185" i="3"/>
  <c r="H138" i="3"/>
  <c r="G154" i="3"/>
  <c r="G186" i="3"/>
  <c r="G145" i="3"/>
  <c r="G113" i="3"/>
  <c r="G81" i="3"/>
  <c r="H127" i="3"/>
  <c r="H100" i="3"/>
  <c r="H68" i="3"/>
  <c r="G108" i="3"/>
  <c r="G76" i="3"/>
  <c r="H123" i="3"/>
  <c r="H91" i="3"/>
  <c r="H145" i="3"/>
  <c r="G99" i="3"/>
  <c r="G67" i="3"/>
  <c r="H63" i="3"/>
  <c r="H66" i="3"/>
  <c r="G94" i="3"/>
  <c r="G133" i="3"/>
  <c r="H122" i="3"/>
  <c r="H53" i="3"/>
  <c r="G61" i="3"/>
  <c r="H32" i="3"/>
  <c r="G25" i="3"/>
  <c r="H60" i="3"/>
  <c r="H29" i="3"/>
  <c r="G52" i="3"/>
  <c r="G12" i="3"/>
  <c r="H226" i="3"/>
  <c r="H198" i="3"/>
  <c r="H184" i="3"/>
  <c r="H211" i="3"/>
  <c r="G170" i="3"/>
  <c r="G222" i="3"/>
  <c r="G101" i="3"/>
  <c r="G125" i="3"/>
  <c r="H79" i="3"/>
  <c r="G55" i="3"/>
  <c r="H109" i="3"/>
  <c r="G37" i="3"/>
  <c r="G46" i="3"/>
  <c r="H2" i="3"/>
  <c r="G47" i="3"/>
  <c r="G18" i="3"/>
  <c r="G34" i="3"/>
  <c r="H148" i="3"/>
  <c r="H22" i="3"/>
  <c r="H65" i="3"/>
  <c r="H27" i="3"/>
  <c r="H4" i="3"/>
  <c r="G36" i="3"/>
  <c r="H240" i="3"/>
  <c r="G236" i="3"/>
  <c r="H239" i="3"/>
  <c r="G235" i="3"/>
  <c r="H234" i="3"/>
  <c r="H233" i="3"/>
  <c r="G225" i="3"/>
  <c r="G195" i="3"/>
  <c r="H206" i="3"/>
  <c r="G202" i="3"/>
  <c r="H205" i="3"/>
  <c r="G201" i="3"/>
  <c r="G189" i="3"/>
  <c r="H192" i="3"/>
  <c r="H197" i="3"/>
  <c r="H167" i="3"/>
  <c r="G183" i="3"/>
  <c r="H186" i="3"/>
  <c r="H196" i="3"/>
  <c r="G156" i="3"/>
  <c r="G196" i="3"/>
  <c r="H147" i="3"/>
  <c r="G151" i="3"/>
  <c r="G178" i="3"/>
  <c r="H134" i="3"/>
  <c r="G150" i="3"/>
  <c r="G174" i="3"/>
  <c r="G141" i="3"/>
  <c r="G109" i="3"/>
  <c r="G77" i="3"/>
  <c r="H125" i="3"/>
  <c r="H96" i="3"/>
  <c r="H149" i="3"/>
  <c r="G104" i="3"/>
  <c r="G72" i="3"/>
  <c r="H119" i="3"/>
  <c r="H87" i="3"/>
  <c r="G137" i="3"/>
  <c r="G95" i="3"/>
  <c r="G165" i="3"/>
  <c r="H59" i="3"/>
  <c r="G63" i="3"/>
  <c r="H82" i="3"/>
  <c r="G114" i="3"/>
  <c r="H121" i="3"/>
  <c r="G122" i="3"/>
  <c r="G57" i="3"/>
  <c r="H36" i="3"/>
  <c r="G29" i="3"/>
  <c r="G70" i="3"/>
  <c r="H33" i="3"/>
  <c r="H67" i="3"/>
  <c r="H35" i="3"/>
  <c r="G228" i="3"/>
  <c r="G242" i="3"/>
  <c r="G212" i="3"/>
  <c r="G175" i="3"/>
  <c r="H139" i="3"/>
  <c r="G142" i="3"/>
  <c r="H120" i="3"/>
  <c r="H111" i="3"/>
  <c r="G200" i="3"/>
  <c r="H90" i="3"/>
  <c r="H41" i="3"/>
  <c r="H14" i="3"/>
  <c r="G7" i="3"/>
  <c r="H85" i="3"/>
  <c r="G31" i="3"/>
  <c r="G42" i="3"/>
  <c r="H26" i="3"/>
  <c r="H98" i="3"/>
  <c r="H31" i="3"/>
  <c r="G8" i="3"/>
  <c r="G40" i="3"/>
  <c r="H236" i="3"/>
  <c r="G232" i="3"/>
  <c r="H235" i="3"/>
  <c r="G231" i="3"/>
  <c r="H230" i="3"/>
  <c r="H229" i="3"/>
  <c r="G246" i="3"/>
  <c r="G191" i="3"/>
  <c r="H202" i="3"/>
  <c r="G198" i="3"/>
  <c r="H201" i="3"/>
  <c r="G216" i="3"/>
  <c r="H188" i="3"/>
  <c r="G188" i="3"/>
  <c r="H195" i="3"/>
  <c r="G250" i="3"/>
  <c r="G179" i="3"/>
  <c r="H182" i="3"/>
  <c r="H194" i="3"/>
  <c r="G152" i="3"/>
  <c r="H189" i="3"/>
  <c r="H143" i="3"/>
  <c r="G147" i="3"/>
  <c r="G177" i="3"/>
  <c r="H130" i="3"/>
  <c r="G146" i="3"/>
  <c r="G173" i="3"/>
  <c r="G181" i="3"/>
  <c r="G105" i="3"/>
  <c r="G73" i="3"/>
  <c r="H124" i="3"/>
  <c r="H92" i="3"/>
  <c r="G129" i="3"/>
  <c r="G100" i="3"/>
  <c r="G68" i="3"/>
  <c r="H115" i="3"/>
  <c r="H83" i="3"/>
  <c r="G123" i="3"/>
  <c r="G91" i="3"/>
  <c r="H152" i="3"/>
  <c r="H55" i="3"/>
  <c r="G59" i="3"/>
  <c r="H81" i="3"/>
  <c r="H102" i="3"/>
  <c r="G102" i="3"/>
  <c r="H110" i="3"/>
  <c r="H8" i="3"/>
  <c r="H40" i="3"/>
  <c r="G33" i="3"/>
  <c r="H5" i="3"/>
  <c r="H37" i="3"/>
  <c r="H70" i="3"/>
  <c r="G251" i="3"/>
  <c r="H51" i="3"/>
  <c r="H30" i="3"/>
  <c r="G44" i="3"/>
  <c r="G227" i="3"/>
  <c r="G219" i="3"/>
  <c r="G230" i="3"/>
  <c r="G192" i="3"/>
  <c r="H185" i="3"/>
  <c r="H158" i="3"/>
  <c r="H164" i="3"/>
  <c r="H88" i="3"/>
  <c r="H156" i="3"/>
  <c r="G87" i="3"/>
  <c r="H101" i="3"/>
  <c r="H44" i="3"/>
  <c r="H9" i="3"/>
  <c r="G118" i="3"/>
  <c r="G78" i="3"/>
  <c r="G90" i="3"/>
  <c r="H97" i="3"/>
  <c r="H16" i="3"/>
  <c r="H48" i="3"/>
  <c r="G9" i="3"/>
  <c r="G41" i="3"/>
  <c r="H13" i="3"/>
  <c r="H45" i="3"/>
  <c r="AB16" i="5"/>
  <c r="AB19" i="5" s="1"/>
  <c r="AB24" i="5" s="1"/>
  <c r="N97" i="3" l="1"/>
  <c r="P97" i="3"/>
  <c r="J97" i="3"/>
  <c r="R97" i="3" s="1"/>
  <c r="L97" i="3"/>
  <c r="P156" i="3"/>
  <c r="J156" i="3"/>
  <c r="R156" i="3" s="1"/>
  <c r="N156" i="3"/>
  <c r="L156" i="3"/>
  <c r="Q227" i="3"/>
  <c r="I227" i="3"/>
  <c r="U227" i="3" s="1"/>
  <c r="O227" i="3"/>
  <c r="K227" i="3"/>
  <c r="M227" i="3"/>
  <c r="O33" i="3"/>
  <c r="M33" i="3"/>
  <c r="Q33" i="3"/>
  <c r="K33" i="3"/>
  <c r="I33" i="3"/>
  <c r="U33" i="3" s="1"/>
  <c r="J55" i="3"/>
  <c r="R55" i="3" s="1"/>
  <c r="P55" i="3"/>
  <c r="N55" i="3"/>
  <c r="L55" i="3"/>
  <c r="M129" i="3"/>
  <c r="K129" i="3"/>
  <c r="Q129" i="3"/>
  <c r="I129" i="3"/>
  <c r="U129" i="3" s="1"/>
  <c r="O129" i="3"/>
  <c r="J130" i="3"/>
  <c r="R130" i="3" s="1"/>
  <c r="P130" i="3"/>
  <c r="N130" i="3"/>
  <c r="L130" i="3"/>
  <c r="O179" i="3"/>
  <c r="M179" i="3"/>
  <c r="K179" i="3"/>
  <c r="Q179" i="3"/>
  <c r="I179" i="3"/>
  <c r="U179" i="3" s="1"/>
  <c r="N202" i="3"/>
  <c r="J202" i="3"/>
  <c r="R202" i="3" s="1"/>
  <c r="L202" i="3"/>
  <c r="P202" i="3"/>
  <c r="L236" i="3"/>
  <c r="J236" i="3"/>
  <c r="R236" i="3" s="1"/>
  <c r="P236" i="3"/>
  <c r="N236" i="3"/>
  <c r="N85" i="3"/>
  <c r="J85" i="3"/>
  <c r="R85" i="3" s="1"/>
  <c r="L85" i="3"/>
  <c r="P85" i="3"/>
  <c r="O142" i="3"/>
  <c r="M142" i="3"/>
  <c r="K142" i="3"/>
  <c r="Q142" i="3"/>
  <c r="I142" i="3"/>
  <c r="U142" i="3" s="1"/>
  <c r="J67" i="3"/>
  <c r="R67" i="3" s="1"/>
  <c r="P67" i="3"/>
  <c r="N67" i="3"/>
  <c r="L67" i="3"/>
  <c r="M114" i="3"/>
  <c r="K114" i="3"/>
  <c r="Q114" i="3"/>
  <c r="I114" i="3"/>
  <c r="U114" i="3" s="1"/>
  <c r="O114" i="3"/>
  <c r="J119" i="3"/>
  <c r="R119" i="3" s="1"/>
  <c r="P119" i="3"/>
  <c r="L119" i="3"/>
  <c r="N119" i="3"/>
  <c r="M141" i="3"/>
  <c r="K141" i="3"/>
  <c r="Q141" i="3"/>
  <c r="I141" i="3"/>
  <c r="U141" i="3" s="1"/>
  <c r="O141" i="3"/>
  <c r="O156" i="3"/>
  <c r="M156" i="3"/>
  <c r="K156" i="3"/>
  <c r="Q156" i="3"/>
  <c r="I156" i="3"/>
  <c r="U156" i="3" s="1"/>
  <c r="O201" i="3"/>
  <c r="K201" i="3"/>
  <c r="Q201" i="3"/>
  <c r="I201" i="3"/>
  <c r="U201" i="3" s="1"/>
  <c r="M201" i="3"/>
  <c r="K235" i="3"/>
  <c r="M235" i="3"/>
  <c r="Q235" i="3"/>
  <c r="I235" i="3"/>
  <c r="U235" i="3" s="1"/>
  <c r="O235" i="3"/>
  <c r="N22" i="3"/>
  <c r="L22" i="3"/>
  <c r="J22" i="3"/>
  <c r="R22" i="3" s="1"/>
  <c r="P22" i="3"/>
  <c r="P109" i="3"/>
  <c r="N109" i="3"/>
  <c r="L109" i="3"/>
  <c r="J109" i="3"/>
  <c r="R109" i="3" s="1"/>
  <c r="P184" i="3"/>
  <c r="N184" i="3"/>
  <c r="L184" i="3"/>
  <c r="J184" i="3"/>
  <c r="R184" i="3" s="1"/>
  <c r="L32" i="3"/>
  <c r="J32" i="3"/>
  <c r="R32" i="3" s="1"/>
  <c r="P32" i="3"/>
  <c r="N32" i="3"/>
  <c r="O67" i="3"/>
  <c r="M67" i="3"/>
  <c r="K67" i="3"/>
  <c r="Q67" i="3"/>
  <c r="I67" i="3"/>
  <c r="U67" i="3" s="1"/>
  <c r="P100" i="3"/>
  <c r="N100" i="3"/>
  <c r="J100" i="3"/>
  <c r="R100" i="3" s="1"/>
  <c r="L100" i="3"/>
  <c r="M185" i="3"/>
  <c r="K185" i="3"/>
  <c r="Q185" i="3"/>
  <c r="O185" i="3"/>
  <c r="I185" i="3"/>
  <c r="U185" i="3" s="1"/>
  <c r="J171" i="3"/>
  <c r="R171" i="3" s="1"/>
  <c r="N171" i="3"/>
  <c r="L171" i="3"/>
  <c r="P171" i="3"/>
  <c r="M199" i="3"/>
  <c r="K199" i="3"/>
  <c r="Q199" i="3"/>
  <c r="I199" i="3"/>
  <c r="U199" i="3" s="1"/>
  <c r="O199" i="3"/>
  <c r="Q32" i="3"/>
  <c r="I32" i="3"/>
  <c r="U32" i="3" s="1"/>
  <c r="O32" i="3"/>
  <c r="M32" i="3"/>
  <c r="K32" i="3"/>
  <c r="M35" i="3"/>
  <c r="K35" i="3"/>
  <c r="I35" i="3"/>
  <c r="U35" i="3" s="1"/>
  <c r="Q35" i="3"/>
  <c r="O35" i="3"/>
  <c r="L178" i="3"/>
  <c r="J178" i="3"/>
  <c r="R178" i="3" s="1"/>
  <c r="P178" i="3"/>
  <c r="N178" i="3"/>
  <c r="O51" i="3"/>
  <c r="M51" i="3"/>
  <c r="K51" i="3"/>
  <c r="I51" i="3"/>
  <c r="U51" i="3" s="1"/>
  <c r="Q51" i="3"/>
  <c r="N132" i="3"/>
  <c r="L132" i="3"/>
  <c r="P132" i="3"/>
  <c r="J132" i="3"/>
  <c r="R132" i="3" s="1"/>
  <c r="J95" i="3"/>
  <c r="R95" i="3" s="1"/>
  <c r="P95" i="3"/>
  <c r="N95" i="3"/>
  <c r="L95" i="3"/>
  <c r="O117" i="3"/>
  <c r="M117" i="3"/>
  <c r="K117" i="3"/>
  <c r="Q117" i="3"/>
  <c r="I117" i="3"/>
  <c r="U117" i="3" s="1"/>
  <c r="Q132" i="3"/>
  <c r="I132" i="3"/>
  <c r="U132" i="3" s="1"/>
  <c r="O132" i="3"/>
  <c r="M132" i="3"/>
  <c r="K132" i="3"/>
  <c r="N191" i="3"/>
  <c r="L191" i="3"/>
  <c r="J191" i="3"/>
  <c r="R191" i="3" s="1"/>
  <c r="P191" i="3"/>
  <c r="L242" i="3"/>
  <c r="J242" i="3"/>
  <c r="R242" i="3" s="1"/>
  <c r="P242" i="3"/>
  <c r="N242" i="3"/>
  <c r="N46" i="3"/>
  <c r="L46" i="3"/>
  <c r="J46" i="3"/>
  <c r="R46" i="3" s="1"/>
  <c r="P46" i="3"/>
  <c r="J24" i="3"/>
  <c r="R24" i="3" s="1"/>
  <c r="P24" i="3"/>
  <c r="N24" i="3"/>
  <c r="L24" i="3"/>
  <c r="J99" i="3"/>
  <c r="R99" i="3" s="1"/>
  <c r="P99" i="3"/>
  <c r="N99" i="3"/>
  <c r="L99" i="3"/>
  <c r="O121" i="3"/>
  <c r="M121" i="3"/>
  <c r="K121" i="3"/>
  <c r="Q121" i="3"/>
  <c r="I121" i="3"/>
  <c r="U121" i="3" s="1"/>
  <c r="O136" i="3"/>
  <c r="M136" i="3"/>
  <c r="K136" i="3"/>
  <c r="I136" i="3"/>
  <c r="U136" i="3" s="1"/>
  <c r="Q136" i="3"/>
  <c r="L208" i="3"/>
  <c r="P208" i="3"/>
  <c r="N208" i="3"/>
  <c r="J208" i="3"/>
  <c r="R208" i="3" s="1"/>
  <c r="L246" i="3"/>
  <c r="J246" i="3"/>
  <c r="R246" i="3" s="1"/>
  <c r="P246" i="3"/>
  <c r="N246" i="3"/>
  <c r="N42" i="3"/>
  <c r="L42" i="3"/>
  <c r="J42" i="3"/>
  <c r="R42" i="3" s="1"/>
  <c r="P42" i="3"/>
  <c r="P21" i="3"/>
  <c r="N21" i="3"/>
  <c r="L21" i="3"/>
  <c r="J21" i="3"/>
  <c r="R21" i="3" s="1"/>
  <c r="P17" i="3"/>
  <c r="N17" i="3"/>
  <c r="L17" i="3"/>
  <c r="J17" i="3"/>
  <c r="R17" i="3" s="1"/>
  <c r="J62" i="3"/>
  <c r="R62" i="3" s="1"/>
  <c r="P62" i="3"/>
  <c r="N62" i="3"/>
  <c r="L62" i="3"/>
  <c r="L137" i="3"/>
  <c r="J137" i="3"/>
  <c r="R137" i="3" s="1"/>
  <c r="P137" i="3"/>
  <c r="N137" i="3"/>
  <c r="Q157" i="3"/>
  <c r="I157" i="3"/>
  <c r="U157" i="3" s="1"/>
  <c r="O157" i="3"/>
  <c r="M157" i="3"/>
  <c r="K157" i="3"/>
  <c r="K182" i="3"/>
  <c r="I182" i="3"/>
  <c r="U182" i="3" s="1"/>
  <c r="O182" i="3"/>
  <c r="M182" i="3"/>
  <c r="Q182" i="3"/>
  <c r="K217" i="3"/>
  <c r="Q217" i="3"/>
  <c r="I217" i="3"/>
  <c r="U217" i="3" s="1"/>
  <c r="O217" i="3"/>
  <c r="M217" i="3"/>
  <c r="J223" i="3"/>
  <c r="R223" i="3" s="1"/>
  <c r="P223" i="3"/>
  <c r="N223" i="3"/>
  <c r="L223" i="3"/>
  <c r="M6" i="3"/>
  <c r="K6" i="3"/>
  <c r="O6" i="3"/>
  <c r="Q6" i="3"/>
  <c r="I6" i="3"/>
  <c r="U6" i="3" s="1"/>
  <c r="O106" i="3"/>
  <c r="M106" i="3"/>
  <c r="K106" i="3"/>
  <c r="Q106" i="3"/>
  <c r="I106" i="3"/>
  <c r="U106" i="3" s="1"/>
  <c r="I124" i="3"/>
  <c r="U124" i="3" s="1"/>
  <c r="Q124" i="3"/>
  <c r="O124" i="3"/>
  <c r="K124" i="3"/>
  <c r="M124" i="3"/>
  <c r="J207" i="3"/>
  <c r="R207" i="3" s="1"/>
  <c r="N207" i="3"/>
  <c r="L207" i="3"/>
  <c r="P207" i="3"/>
  <c r="I171" i="3"/>
  <c r="U171" i="3" s="1"/>
  <c r="M171" i="3"/>
  <c r="K171" i="3"/>
  <c r="Q171" i="3"/>
  <c r="O171" i="3"/>
  <c r="M238" i="3"/>
  <c r="O238" i="3"/>
  <c r="K238" i="3"/>
  <c r="Q238" i="3"/>
  <c r="I238" i="3"/>
  <c r="U238" i="3" s="1"/>
  <c r="P228" i="3"/>
  <c r="N228" i="3"/>
  <c r="L228" i="3"/>
  <c r="J228" i="3"/>
  <c r="R228" i="3" s="1"/>
  <c r="K10" i="3"/>
  <c r="M10" i="3"/>
  <c r="Q10" i="3"/>
  <c r="I10" i="3"/>
  <c r="U10" i="3" s="1"/>
  <c r="O10" i="3"/>
  <c r="M90" i="3"/>
  <c r="K90" i="3"/>
  <c r="Q90" i="3"/>
  <c r="I90" i="3"/>
  <c r="U90" i="3" s="1"/>
  <c r="O90" i="3"/>
  <c r="P88" i="3"/>
  <c r="L88" i="3"/>
  <c r="J88" i="3"/>
  <c r="R88" i="3" s="1"/>
  <c r="N88" i="3"/>
  <c r="Q44" i="3"/>
  <c r="I44" i="3"/>
  <c r="U44" i="3" s="1"/>
  <c r="M44" i="3"/>
  <c r="O44" i="3"/>
  <c r="K44" i="3"/>
  <c r="J40" i="3"/>
  <c r="R40" i="3" s="1"/>
  <c r="P40" i="3"/>
  <c r="N40" i="3"/>
  <c r="L40" i="3"/>
  <c r="P152" i="3"/>
  <c r="J152" i="3"/>
  <c r="R152" i="3" s="1"/>
  <c r="N152" i="3"/>
  <c r="L152" i="3"/>
  <c r="P92" i="3"/>
  <c r="N92" i="3"/>
  <c r="L92" i="3"/>
  <c r="J92" i="3"/>
  <c r="R92" i="3" s="1"/>
  <c r="O177" i="3"/>
  <c r="I177" i="3"/>
  <c r="U177" i="3" s="1"/>
  <c r="Q177" i="3"/>
  <c r="M177" i="3"/>
  <c r="K177" i="3"/>
  <c r="Q250" i="3"/>
  <c r="I250" i="3"/>
  <c r="U250" i="3" s="1"/>
  <c r="M250" i="3"/>
  <c r="O250" i="3"/>
  <c r="K250" i="3"/>
  <c r="O191" i="3"/>
  <c r="Q191" i="3"/>
  <c r="M191" i="3"/>
  <c r="K191" i="3"/>
  <c r="I191" i="3"/>
  <c r="U191" i="3" s="1"/>
  <c r="K40" i="3"/>
  <c r="Q40" i="3"/>
  <c r="I40" i="3"/>
  <c r="U40" i="3" s="1"/>
  <c r="O40" i="3"/>
  <c r="M40" i="3"/>
  <c r="O7" i="3"/>
  <c r="K7" i="3"/>
  <c r="Q7" i="3"/>
  <c r="M7" i="3"/>
  <c r="I7" i="3"/>
  <c r="U7" i="3" s="1"/>
  <c r="L139" i="3"/>
  <c r="J139" i="3"/>
  <c r="R139" i="3" s="1"/>
  <c r="P139" i="3"/>
  <c r="N139" i="3"/>
  <c r="P33" i="3"/>
  <c r="L33" i="3"/>
  <c r="J33" i="3"/>
  <c r="R33" i="3" s="1"/>
  <c r="N33" i="3"/>
  <c r="N82" i="3"/>
  <c r="P82" i="3"/>
  <c r="L82" i="3"/>
  <c r="J82" i="3"/>
  <c r="R82" i="3" s="1"/>
  <c r="Q72" i="3"/>
  <c r="I72" i="3"/>
  <c r="U72" i="3" s="1"/>
  <c r="O72" i="3"/>
  <c r="M72" i="3"/>
  <c r="K72" i="3"/>
  <c r="K174" i="3"/>
  <c r="Q174" i="3"/>
  <c r="I174" i="3"/>
  <c r="U174" i="3" s="1"/>
  <c r="O174" i="3"/>
  <c r="M174" i="3"/>
  <c r="L196" i="3"/>
  <c r="P196" i="3"/>
  <c r="N196" i="3"/>
  <c r="J196" i="3"/>
  <c r="R196" i="3" s="1"/>
  <c r="J205" i="3"/>
  <c r="R205" i="3" s="1"/>
  <c r="P205" i="3"/>
  <c r="N205" i="3"/>
  <c r="L205" i="3"/>
  <c r="N239" i="3"/>
  <c r="J239" i="3"/>
  <c r="R239" i="3" s="1"/>
  <c r="P239" i="3"/>
  <c r="L239" i="3"/>
  <c r="N148" i="3"/>
  <c r="L148" i="3"/>
  <c r="J148" i="3"/>
  <c r="R148" i="3" s="1"/>
  <c r="P148" i="3"/>
  <c r="I55" i="3"/>
  <c r="U55" i="3" s="1"/>
  <c r="O55" i="3"/>
  <c r="Q55" i="3"/>
  <c r="M55" i="3"/>
  <c r="K55" i="3"/>
  <c r="P198" i="3"/>
  <c r="N198" i="3"/>
  <c r="L198" i="3"/>
  <c r="J198" i="3"/>
  <c r="R198" i="3" s="1"/>
  <c r="M61" i="3"/>
  <c r="I61" i="3"/>
  <c r="U61" i="3" s="1"/>
  <c r="Q61" i="3"/>
  <c r="K61" i="3"/>
  <c r="O61" i="3"/>
  <c r="K99" i="3"/>
  <c r="Q99" i="3"/>
  <c r="I99" i="3"/>
  <c r="U99" i="3" s="1"/>
  <c r="O99" i="3"/>
  <c r="M99" i="3"/>
  <c r="L127" i="3"/>
  <c r="N127" i="3"/>
  <c r="J127" i="3"/>
  <c r="R127" i="3" s="1"/>
  <c r="P127" i="3"/>
  <c r="Q155" i="3"/>
  <c r="I155" i="3"/>
  <c r="U155" i="3" s="1"/>
  <c r="O155" i="3"/>
  <c r="M155" i="3"/>
  <c r="K155" i="3"/>
  <c r="O164" i="3"/>
  <c r="M164" i="3"/>
  <c r="K164" i="3"/>
  <c r="I164" i="3"/>
  <c r="U164" i="3" s="1"/>
  <c r="Q164" i="3"/>
  <c r="Q229" i="3"/>
  <c r="M229" i="3"/>
  <c r="K229" i="3"/>
  <c r="O229" i="3"/>
  <c r="I229" i="3"/>
  <c r="U229" i="3" s="1"/>
  <c r="Q62" i="3"/>
  <c r="I62" i="3"/>
  <c r="U62" i="3" s="1"/>
  <c r="O62" i="3"/>
  <c r="M62" i="3"/>
  <c r="K62" i="3"/>
  <c r="J12" i="3"/>
  <c r="R12" i="3" s="1"/>
  <c r="P12" i="3"/>
  <c r="N12" i="3"/>
  <c r="L12" i="3"/>
  <c r="M184" i="3"/>
  <c r="K184" i="3"/>
  <c r="Q184" i="3"/>
  <c r="I184" i="3"/>
  <c r="U184" i="3" s="1"/>
  <c r="O184" i="3"/>
  <c r="P25" i="3"/>
  <c r="N25" i="3"/>
  <c r="L25" i="3"/>
  <c r="J25" i="3"/>
  <c r="R25" i="3" s="1"/>
  <c r="L54" i="3"/>
  <c r="J54" i="3"/>
  <c r="R54" i="3" s="1"/>
  <c r="P54" i="3"/>
  <c r="N54" i="3"/>
  <c r="L126" i="3"/>
  <c r="J126" i="3"/>
  <c r="R126" i="3" s="1"/>
  <c r="P126" i="3"/>
  <c r="N126" i="3"/>
  <c r="K149" i="3"/>
  <c r="Q149" i="3"/>
  <c r="I149" i="3"/>
  <c r="U149" i="3" s="1"/>
  <c r="O149" i="3"/>
  <c r="M149" i="3"/>
  <c r="L166" i="3"/>
  <c r="J166" i="3"/>
  <c r="R166" i="3" s="1"/>
  <c r="P166" i="3"/>
  <c r="N166" i="3"/>
  <c r="M209" i="3"/>
  <c r="K209" i="3"/>
  <c r="Q209" i="3"/>
  <c r="I209" i="3"/>
  <c r="U209" i="3" s="1"/>
  <c r="O209" i="3"/>
  <c r="K243" i="3"/>
  <c r="M243" i="3"/>
  <c r="Q243" i="3"/>
  <c r="I243" i="3"/>
  <c r="U243" i="3" s="1"/>
  <c r="O243" i="3"/>
  <c r="I43" i="3"/>
  <c r="U43" i="3" s="1"/>
  <c r="K43" i="3"/>
  <c r="Q43" i="3"/>
  <c r="M43" i="3"/>
  <c r="O43" i="3"/>
  <c r="L61" i="3"/>
  <c r="J61" i="3"/>
  <c r="R61" i="3" s="1"/>
  <c r="P61" i="3"/>
  <c r="N61" i="3"/>
  <c r="N136" i="3"/>
  <c r="L136" i="3"/>
  <c r="P136" i="3"/>
  <c r="J136" i="3"/>
  <c r="R136" i="3" s="1"/>
  <c r="Q153" i="3"/>
  <c r="I153" i="3"/>
  <c r="U153" i="3" s="1"/>
  <c r="O153" i="3"/>
  <c r="M153" i="3"/>
  <c r="K153" i="3"/>
  <c r="N169" i="3"/>
  <c r="L169" i="3"/>
  <c r="J169" i="3"/>
  <c r="R169" i="3" s="1"/>
  <c r="P169" i="3"/>
  <c r="K213" i="3"/>
  <c r="I213" i="3"/>
  <c r="U213" i="3" s="1"/>
  <c r="M213" i="3"/>
  <c r="Q213" i="3"/>
  <c r="O213" i="3"/>
  <c r="O247" i="3"/>
  <c r="K247" i="3"/>
  <c r="M247" i="3"/>
  <c r="Q247" i="3"/>
  <c r="I247" i="3"/>
  <c r="U247" i="3" s="1"/>
  <c r="M14" i="3"/>
  <c r="I14" i="3"/>
  <c r="U14" i="3" s="1"/>
  <c r="K14" i="3"/>
  <c r="Q14" i="3"/>
  <c r="O14" i="3"/>
  <c r="O49" i="3"/>
  <c r="K49" i="3"/>
  <c r="Q49" i="3"/>
  <c r="I49" i="3"/>
  <c r="U49" i="3" s="1"/>
  <c r="M49" i="3"/>
  <c r="K45" i="3"/>
  <c r="O45" i="3"/>
  <c r="M45" i="3"/>
  <c r="Q45" i="3"/>
  <c r="I45" i="3"/>
  <c r="U45" i="3" s="1"/>
  <c r="L133" i="3"/>
  <c r="J133" i="3"/>
  <c r="R133" i="3" s="1"/>
  <c r="P133" i="3"/>
  <c r="N133" i="3"/>
  <c r="O88" i="3"/>
  <c r="M88" i="3"/>
  <c r="K88" i="3"/>
  <c r="Q88" i="3"/>
  <c r="I88" i="3"/>
  <c r="U88" i="3" s="1"/>
  <c r="O134" i="3"/>
  <c r="M134" i="3"/>
  <c r="K134" i="3"/>
  <c r="Q134" i="3"/>
  <c r="I134" i="3"/>
  <c r="U134" i="3" s="1"/>
  <c r="P170" i="3"/>
  <c r="N170" i="3"/>
  <c r="L170" i="3"/>
  <c r="J170" i="3"/>
  <c r="R170" i="3" s="1"/>
  <c r="L221" i="3"/>
  <c r="P221" i="3"/>
  <c r="N221" i="3"/>
  <c r="J221" i="3"/>
  <c r="R221" i="3" s="1"/>
  <c r="O220" i="3"/>
  <c r="I220" i="3"/>
  <c r="U220" i="3" s="1"/>
  <c r="Q220" i="3"/>
  <c r="K220" i="3"/>
  <c r="M220" i="3"/>
  <c r="M15" i="3"/>
  <c r="O15" i="3"/>
  <c r="K15" i="3"/>
  <c r="I15" i="3"/>
  <c r="U15" i="3" s="1"/>
  <c r="Q15" i="3"/>
  <c r="L106" i="3"/>
  <c r="J106" i="3"/>
  <c r="R106" i="3" s="1"/>
  <c r="P106" i="3"/>
  <c r="N106" i="3"/>
  <c r="P84" i="3"/>
  <c r="N84" i="3"/>
  <c r="L84" i="3"/>
  <c r="J84" i="3"/>
  <c r="R84" i="3" s="1"/>
  <c r="N154" i="3"/>
  <c r="L154" i="3"/>
  <c r="J154" i="3"/>
  <c r="R154" i="3" s="1"/>
  <c r="P154" i="3"/>
  <c r="P204" i="3"/>
  <c r="L204" i="3"/>
  <c r="J204" i="3"/>
  <c r="R204" i="3" s="1"/>
  <c r="N204" i="3"/>
  <c r="N225" i="3"/>
  <c r="L225" i="3"/>
  <c r="J225" i="3"/>
  <c r="R225" i="3" s="1"/>
  <c r="P225" i="3"/>
  <c r="I48" i="3"/>
  <c r="U48" i="3" s="1"/>
  <c r="O48" i="3"/>
  <c r="M48" i="3"/>
  <c r="K48" i="3"/>
  <c r="Q48" i="3"/>
  <c r="O38" i="3"/>
  <c r="I38" i="3"/>
  <c r="U38" i="3" s="1"/>
  <c r="M38" i="3"/>
  <c r="Q38" i="3"/>
  <c r="K38" i="3"/>
  <c r="P45" i="3"/>
  <c r="N45" i="3"/>
  <c r="L45" i="3"/>
  <c r="J45" i="3"/>
  <c r="R45" i="3" s="1"/>
  <c r="O78" i="3"/>
  <c r="M78" i="3"/>
  <c r="K78" i="3"/>
  <c r="Q78" i="3"/>
  <c r="I78" i="3"/>
  <c r="U78" i="3" s="1"/>
  <c r="N164" i="3"/>
  <c r="L164" i="3"/>
  <c r="J164" i="3"/>
  <c r="R164" i="3" s="1"/>
  <c r="P164" i="3"/>
  <c r="J30" i="3"/>
  <c r="R30" i="3" s="1"/>
  <c r="P30" i="3"/>
  <c r="N30" i="3"/>
  <c r="L30" i="3"/>
  <c r="N8" i="3"/>
  <c r="L8" i="3"/>
  <c r="J8" i="3"/>
  <c r="R8" i="3" s="1"/>
  <c r="P8" i="3"/>
  <c r="M91" i="3"/>
  <c r="K91" i="3"/>
  <c r="Q91" i="3"/>
  <c r="I91" i="3"/>
  <c r="U91" i="3" s="1"/>
  <c r="O91" i="3"/>
  <c r="P124" i="3"/>
  <c r="N124" i="3"/>
  <c r="L124" i="3"/>
  <c r="J124" i="3"/>
  <c r="R124" i="3" s="1"/>
  <c r="I147" i="3"/>
  <c r="U147" i="3" s="1"/>
  <c r="O147" i="3"/>
  <c r="M147" i="3"/>
  <c r="K147" i="3"/>
  <c r="Q147" i="3"/>
  <c r="N195" i="3"/>
  <c r="J195" i="3"/>
  <c r="R195" i="3" s="1"/>
  <c r="L195" i="3"/>
  <c r="P195" i="3"/>
  <c r="M246" i="3"/>
  <c r="O246" i="3"/>
  <c r="K246" i="3"/>
  <c r="Q246" i="3"/>
  <c r="I246" i="3"/>
  <c r="U246" i="3" s="1"/>
  <c r="K8" i="3"/>
  <c r="Q8" i="3"/>
  <c r="I8" i="3"/>
  <c r="U8" i="3" s="1"/>
  <c r="O8" i="3"/>
  <c r="M8" i="3"/>
  <c r="N14" i="3"/>
  <c r="P14" i="3"/>
  <c r="J14" i="3"/>
  <c r="R14" i="3" s="1"/>
  <c r="L14" i="3"/>
  <c r="I175" i="3"/>
  <c r="U175" i="3" s="1"/>
  <c r="O175" i="3"/>
  <c r="M175" i="3"/>
  <c r="K175" i="3"/>
  <c r="Q175" i="3"/>
  <c r="K70" i="3"/>
  <c r="Q70" i="3"/>
  <c r="I70" i="3"/>
  <c r="U70" i="3" s="1"/>
  <c r="O70" i="3"/>
  <c r="M70" i="3"/>
  <c r="M63" i="3"/>
  <c r="Q63" i="3"/>
  <c r="I63" i="3"/>
  <c r="U63" i="3" s="1"/>
  <c r="O63" i="3"/>
  <c r="K63" i="3"/>
  <c r="M104" i="3"/>
  <c r="K104" i="3"/>
  <c r="Q104" i="3"/>
  <c r="I104" i="3"/>
  <c r="U104" i="3" s="1"/>
  <c r="O104" i="3"/>
  <c r="K150" i="3"/>
  <c r="Q150" i="3"/>
  <c r="I150" i="3"/>
  <c r="U150" i="3" s="1"/>
  <c r="O150" i="3"/>
  <c r="M150" i="3"/>
  <c r="L186" i="3"/>
  <c r="J186" i="3"/>
  <c r="R186" i="3" s="1"/>
  <c r="P186" i="3"/>
  <c r="N186" i="3"/>
  <c r="Q202" i="3"/>
  <c r="I202" i="3"/>
  <c r="U202" i="3" s="1"/>
  <c r="O202" i="3"/>
  <c r="M202" i="3"/>
  <c r="K202" i="3"/>
  <c r="O236" i="3"/>
  <c r="M236" i="3"/>
  <c r="Q236" i="3"/>
  <c r="I236" i="3"/>
  <c r="U236" i="3" s="1"/>
  <c r="K236" i="3"/>
  <c r="M34" i="3"/>
  <c r="I34" i="3"/>
  <c r="U34" i="3" s="1"/>
  <c r="K34" i="3"/>
  <c r="O34" i="3"/>
  <c r="Q34" i="3"/>
  <c r="J79" i="3"/>
  <c r="R79" i="3" s="1"/>
  <c r="P79" i="3"/>
  <c r="N79" i="3"/>
  <c r="L79" i="3"/>
  <c r="L226" i="3"/>
  <c r="J226" i="3"/>
  <c r="R226" i="3" s="1"/>
  <c r="P226" i="3"/>
  <c r="N226" i="3"/>
  <c r="J53" i="3"/>
  <c r="R53" i="3" s="1"/>
  <c r="P53" i="3"/>
  <c r="N53" i="3"/>
  <c r="L53" i="3"/>
  <c r="L145" i="3"/>
  <c r="J145" i="3"/>
  <c r="R145" i="3" s="1"/>
  <c r="P145" i="3"/>
  <c r="N145" i="3"/>
  <c r="Q81" i="3"/>
  <c r="O81" i="3"/>
  <c r="M81" i="3"/>
  <c r="K81" i="3"/>
  <c r="I81" i="3"/>
  <c r="U81" i="3" s="1"/>
  <c r="P151" i="3"/>
  <c r="N151" i="3"/>
  <c r="L151" i="3"/>
  <c r="J151" i="3"/>
  <c r="R151" i="3" s="1"/>
  <c r="P215" i="3"/>
  <c r="N215" i="3"/>
  <c r="L215" i="3"/>
  <c r="J215" i="3"/>
  <c r="R215" i="3" s="1"/>
  <c r="N237" i="3"/>
  <c r="L237" i="3"/>
  <c r="J237" i="3"/>
  <c r="R237" i="3" s="1"/>
  <c r="P237" i="3"/>
  <c r="J23" i="3"/>
  <c r="R23" i="3" s="1"/>
  <c r="P23" i="3"/>
  <c r="N23" i="3"/>
  <c r="L23" i="3"/>
  <c r="L74" i="3"/>
  <c r="N74" i="3"/>
  <c r="J74" i="3"/>
  <c r="R74" i="3" s="1"/>
  <c r="P74" i="3"/>
  <c r="Q194" i="3"/>
  <c r="I194" i="3"/>
  <c r="U194" i="3" s="1"/>
  <c r="O194" i="3"/>
  <c r="M194" i="3"/>
  <c r="K194" i="3"/>
  <c r="M53" i="3"/>
  <c r="K53" i="3"/>
  <c r="I53" i="3"/>
  <c r="U53" i="3" s="1"/>
  <c r="Q53" i="3"/>
  <c r="O53" i="3"/>
  <c r="N113" i="3"/>
  <c r="L113" i="3"/>
  <c r="J113" i="3"/>
  <c r="R113" i="3" s="1"/>
  <c r="P113" i="3"/>
  <c r="I80" i="3"/>
  <c r="U80" i="3" s="1"/>
  <c r="O80" i="3"/>
  <c r="M80" i="3"/>
  <c r="K80" i="3"/>
  <c r="Q80" i="3"/>
  <c r="K126" i="3"/>
  <c r="Q126" i="3"/>
  <c r="I126" i="3"/>
  <c r="U126" i="3" s="1"/>
  <c r="O126" i="3"/>
  <c r="M126" i="3"/>
  <c r="L200" i="3"/>
  <c r="J200" i="3"/>
  <c r="R200" i="3" s="1"/>
  <c r="P200" i="3"/>
  <c r="N200" i="3"/>
  <c r="N213" i="3"/>
  <c r="L213" i="3"/>
  <c r="J213" i="3"/>
  <c r="R213" i="3" s="1"/>
  <c r="P213" i="3"/>
  <c r="P247" i="3"/>
  <c r="N247" i="3"/>
  <c r="L247" i="3"/>
  <c r="J247" i="3"/>
  <c r="R247" i="3" s="1"/>
  <c r="I19" i="3"/>
  <c r="U19" i="3" s="1"/>
  <c r="Q19" i="3"/>
  <c r="M19" i="3"/>
  <c r="K19" i="3"/>
  <c r="O19" i="3"/>
  <c r="L58" i="3"/>
  <c r="J58" i="3"/>
  <c r="R58" i="3" s="1"/>
  <c r="P58" i="3"/>
  <c r="N58" i="3"/>
  <c r="Q84" i="3"/>
  <c r="I84" i="3"/>
  <c r="U84" i="3" s="1"/>
  <c r="O84" i="3"/>
  <c r="M84" i="3"/>
  <c r="K84" i="3"/>
  <c r="K130" i="3"/>
  <c r="I130" i="3"/>
  <c r="U130" i="3" s="1"/>
  <c r="O130" i="3"/>
  <c r="M130" i="3"/>
  <c r="Q130" i="3"/>
  <c r="L212" i="3"/>
  <c r="J212" i="3"/>
  <c r="R212" i="3" s="1"/>
  <c r="P212" i="3"/>
  <c r="N212" i="3"/>
  <c r="N217" i="3"/>
  <c r="J217" i="3"/>
  <c r="R217" i="3" s="1"/>
  <c r="L217" i="3"/>
  <c r="P217" i="3"/>
  <c r="J251" i="3"/>
  <c r="R251" i="3" s="1"/>
  <c r="P251" i="3"/>
  <c r="N251" i="3"/>
  <c r="L251" i="3"/>
  <c r="O11" i="3"/>
  <c r="I11" i="3"/>
  <c r="U11" i="3" s="1"/>
  <c r="Q11" i="3"/>
  <c r="M11" i="3"/>
  <c r="K11" i="3"/>
  <c r="N64" i="3"/>
  <c r="L64" i="3"/>
  <c r="J64" i="3"/>
  <c r="R64" i="3" s="1"/>
  <c r="P64" i="3"/>
  <c r="I13" i="3"/>
  <c r="U13" i="3" s="1"/>
  <c r="Q13" i="3"/>
  <c r="K13" i="3"/>
  <c r="O13" i="3"/>
  <c r="M13" i="3"/>
  <c r="P94" i="3"/>
  <c r="L94" i="3"/>
  <c r="J94" i="3"/>
  <c r="R94" i="3" s="1"/>
  <c r="N94" i="3"/>
  <c r="M120" i="3"/>
  <c r="Q120" i="3"/>
  <c r="I120" i="3"/>
  <c r="U120" i="3" s="1"/>
  <c r="K120" i="3"/>
  <c r="O120" i="3"/>
  <c r="L163" i="3"/>
  <c r="J163" i="3"/>
  <c r="R163" i="3" s="1"/>
  <c r="P163" i="3"/>
  <c r="N163" i="3"/>
  <c r="Q167" i="3"/>
  <c r="I167" i="3"/>
  <c r="U167" i="3" s="1"/>
  <c r="O167" i="3"/>
  <c r="M167" i="3"/>
  <c r="K167" i="3"/>
  <c r="M218" i="3"/>
  <c r="K218" i="3"/>
  <c r="Q218" i="3"/>
  <c r="I218" i="3"/>
  <c r="U218" i="3" s="1"/>
  <c r="O218" i="3"/>
  <c r="P224" i="3"/>
  <c r="N224" i="3"/>
  <c r="L224" i="3"/>
  <c r="J224" i="3"/>
  <c r="R224" i="3" s="1"/>
  <c r="K65" i="3"/>
  <c r="Q65" i="3"/>
  <c r="O65" i="3"/>
  <c r="I65" i="3"/>
  <c r="U65" i="3" s="1"/>
  <c r="M65" i="3"/>
  <c r="K83" i="3"/>
  <c r="Q83" i="3"/>
  <c r="I83" i="3"/>
  <c r="U83" i="3" s="1"/>
  <c r="O83" i="3"/>
  <c r="M83" i="3"/>
  <c r="P116" i="3"/>
  <c r="N116" i="3"/>
  <c r="L116" i="3"/>
  <c r="J116" i="3"/>
  <c r="R116" i="3" s="1"/>
  <c r="I139" i="3"/>
  <c r="U139" i="3" s="1"/>
  <c r="O139" i="3"/>
  <c r="M139" i="3"/>
  <c r="K139" i="3"/>
  <c r="Q139" i="3"/>
  <c r="J187" i="3"/>
  <c r="R187" i="3" s="1"/>
  <c r="P187" i="3"/>
  <c r="N187" i="3"/>
  <c r="L187" i="3"/>
  <c r="K215" i="3"/>
  <c r="Q215" i="3"/>
  <c r="I215" i="3"/>
  <c r="U215" i="3" s="1"/>
  <c r="O215" i="3"/>
  <c r="M215" i="3"/>
  <c r="Q16" i="3"/>
  <c r="I16" i="3"/>
  <c r="U16" i="3" s="1"/>
  <c r="O16" i="3"/>
  <c r="M16" i="3"/>
  <c r="K16" i="3"/>
  <c r="M2" i="3"/>
  <c r="K2" i="3"/>
  <c r="Q2" i="3"/>
  <c r="U2" i="3"/>
  <c r="O2" i="3"/>
  <c r="P13" i="3"/>
  <c r="N13" i="3"/>
  <c r="L13" i="3"/>
  <c r="J13" i="3"/>
  <c r="R13" i="3" s="1"/>
  <c r="M118" i="3"/>
  <c r="K118" i="3"/>
  <c r="Q118" i="3"/>
  <c r="I118" i="3"/>
  <c r="U118" i="3" s="1"/>
  <c r="O118" i="3"/>
  <c r="P158" i="3"/>
  <c r="N158" i="3"/>
  <c r="L158" i="3"/>
  <c r="J158" i="3"/>
  <c r="R158" i="3" s="1"/>
  <c r="P51" i="3"/>
  <c r="L51" i="3"/>
  <c r="N51" i="3"/>
  <c r="J51" i="3"/>
  <c r="R51" i="3" s="1"/>
  <c r="L110" i="3"/>
  <c r="J110" i="3"/>
  <c r="R110" i="3" s="1"/>
  <c r="P110" i="3"/>
  <c r="N110" i="3"/>
  <c r="K123" i="3"/>
  <c r="Q123" i="3"/>
  <c r="I123" i="3"/>
  <c r="U123" i="3" s="1"/>
  <c r="O123" i="3"/>
  <c r="M123" i="3"/>
  <c r="O73" i="3"/>
  <c r="M73" i="3"/>
  <c r="K73" i="3"/>
  <c r="I73" i="3"/>
  <c r="U73" i="3" s="1"/>
  <c r="Q73" i="3"/>
  <c r="P143" i="3"/>
  <c r="N143" i="3"/>
  <c r="L143" i="3"/>
  <c r="J143" i="3"/>
  <c r="R143" i="3" s="1"/>
  <c r="O188" i="3"/>
  <c r="M188" i="3"/>
  <c r="Q188" i="3"/>
  <c r="K188" i="3"/>
  <c r="I188" i="3"/>
  <c r="U188" i="3" s="1"/>
  <c r="N229" i="3"/>
  <c r="L229" i="3"/>
  <c r="J229" i="3"/>
  <c r="R229" i="3" s="1"/>
  <c r="P229" i="3"/>
  <c r="L31" i="3"/>
  <c r="J31" i="3"/>
  <c r="R31" i="3" s="1"/>
  <c r="P31" i="3"/>
  <c r="N31" i="3"/>
  <c r="L41" i="3"/>
  <c r="J41" i="3"/>
  <c r="R41" i="3" s="1"/>
  <c r="P41" i="3"/>
  <c r="N41" i="3"/>
  <c r="I212" i="3"/>
  <c r="U212" i="3" s="1"/>
  <c r="O212" i="3"/>
  <c r="M212" i="3"/>
  <c r="K212" i="3"/>
  <c r="Q212" i="3"/>
  <c r="I29" i="3"/>
  <c r="U29" i="3" s="1"/>
  <c r="O29" i="3"/>
  <c r="M29" i="3"/>
  <c r="K29" i="3"/>
  <c r="Q29" i="3"/>
  <c r="P59" i="3"/>
  <c r="N59" i="3"/>
  <c r="L59" i="3"/>
  <c r="J59" i="3"/>
  <c r="R59" i="3" s="1"/>
  <c r="L149" i="3"/>
  <c r="J149" i="3"/>
  <c r="R149" i="3" s="1"/>
  <c r="P149" i="3"/>
  <c r="N149" i="3"/>
  <c r="N134" i="3"/>
  <c r="L134" i="3"/>
  <c r="J134" i="3"/>
  <c r="R134" i="3" s="1"/>
  <c r="P134" i="3"/>
  <c r="O183" i="3"/>
  <c r="M183" i="3"/>
  <c r="K183" i="3"/>
  <c r="Q183" i="3"/>
  <c r="I183" i="3"/>
  <c r="U183" i="3" s="1"/>
  <c r="N206" i="3"/>
  <c r="L206" i="3"/>
  <c r="J206" i="3"/>
  <c r="R206" i="3" s="1"/>
  <c r="P206" i="3"/>
  <c r="P240" i="3"/>
  <c r="N240" i="3"/>
  <c r="L240" i="3"/>
  <c r="J240" i="3"/>
  <c r="R240" i="3" s="1"/>
  <c r="Q18" i="3"/>
  <c r="I18" i="3"/>
  <c r="U18" i="3" s="1"/>
  <c r="K18" i="3"/>
  <c r="O18" i="3"/>
  <c r="M18" i="3"/>
  <c r="I125" i="3"/>
  <c r="U125" i="3" s="1"/>
  <c r="O125" i="3"/>
  <c r="M125" i="3"/>
  <c r="Q125" i="3"/>
  <c r="K125" i="3"/>
  <c r="O12" i="3"/>
  <c r="M12" i="3"/>
  <c r="K12" i="3"/>
  <c r="Q12" i="3"/>
  <c r="I12" i="3"/>
  <c r="U12" i="3" s="1"/>
  <c r="P122" i="3"/>
  <c r="N122" i="3"/>
  <c r="L122" i="3"/>
  <c r="J122" i="3"/>
  <c r="R122" i="3" s="1"/>
  <c r="J91" i="3"/>
  <c r="R91" i="3" s="1"/>
  <c r="P91" i="3"/>
  <c r="N91" i="3"/>
  <c r="L91" i="3"/>
  <c r="M113" i="3"/>
  <c r="K113" i="3"/>
  <c r="I113" i="3"/>
  <c r="U113" i="3" s="1"/>
  <c r="Q113" i="3"/>
  <c r="O113" i="3"/>
  <c r="K128" i="3"/>
  <c r="I128" i="3"/>
  <c r="U128" i="3" s="1"/>
  <c r="Q128" i="3"/>
  <c r="O128" i="3"/>
  <c r="M128" i="3"/>
  <c r="Q190" i="3"/>
  <c r="I190" i="3"/>
  <c r="U190" i="3" s="1"/>
  <c r="O190" i="3"/>
  <c r="M190" i="3"/>
  <c r="K190" i="3"/>
  <c r="L238" i="3"/>
  <c r="J238" i="3"/>
  <c r="R238" i="3" s="1"/>
  <c r="P238" i="3"/>
  <c r="N238" i="3"/>
  <c r="Q54" i="3"/>
  <c r="I54" i="3"/>
  <c r="U54" i="3" s="1"/>
  <c r="O54" i="3"/>
  <c r="M54" i="3"/>
  <c r="K54" i="3"/>
  <c r="O119" i="3"/>
  <c r="M119" i="3"/>
  <c r="K119" i="3"/>
  <c r="Q119" i="3"/>
  <c r="I119" i="3"/>
  <c r="U119" i="3" s="1"/>
  <c r="M249" i="3"/>
  <c r="K249" i="3"/>
  <c r="O249" i="3"/>
  <c r="Q249" i="3"/>
  <c r="I249" i="3"/>
  <c r="U249" i="3" s="1"/>
  <c r="O21" i="3"/>
  <c r="M21" i="3"/>
  <c r="K21" i="3"/>
  <c r="Q21" i="3"/>
  <c r="I21" i="3"/>
  <c r="U21" i="3" s="1"/>
  <c r="K69" i="3"/>
  <c r="Q69" i="3"/>
  <c r="I69" i="3"/>
  <c r="U69" i="3" s="1"/>
  <c r="O69" i="3"/>
  <c r="M69" i="3"/>
  <c r="K112" i="3"/>
  <c r="Q112" i="3"/>
  <c r="I112" i="3"/>
  <c r="U112" i="3" s="1"/>
  <c r="O112" i="3"/>
  <c r="M112" i="3"/>
  <c r="Q158" i="3"/>
  <c r="O158" i="3"/>
  <c r="M158" i="3"/>
  <c r="K158" i="3"/>
  <c r="I158" i="3"/>
  <c r="U158" i="3" s="1"/>
  <c r="M204" i="3"/>
  <c r="K204" i="3"/>
  <c r="Q204" i="3"/>
  <c r="I204" i="3"/>
  <c r="U204" i="3" s="1"/>
  <c r="O204" i="3"/>
  <c r="Q210" i="3"/>
  <c r="I210" i="3"/>
  <c r="U210" i="3" s="1"/>
  <c r="O210" i="3"/>
  <c r="M210" i="3"/>
  <c r="K210" i="3"/>
  <c r="O244" i="3"/>
  <c r="M244" i="3"/>
  <c r="Q244" i="3"/>
  <c r="I244" i="3"/>
  <c r="U244" i="3" s="1"/>
  <c r="K244" i="3"/>
  <c r="O98" i="3"/>
  <c r="M98" i="3"/>
  <c r="Q98" i="3"/>
  <c r="I98" i="3"/>
  <c r="U98" i="3" s="1"/>
  <c r="K98" i="3"/>
  <c r="L114" i="3"/>
  <c r="J114" i="3"/>
  <c r="R114" i="3" s="1"/>
  <c r="N114" i="3"/>
  <c r="P114" i="3"/>
  <c r="M116" i="3"/>
  <c r="K116" i="3"/>
  <c r="Q116" i="3"/>
  <c r="I116" i="3"/>
  <c r="U116" i="3" s="1"/>
  <c r="O116" i="3"/>
  <c r="N162" i="3"/>
  <c r="L162" i="3"/>
  <c r="J162" i="3"/>
  <c r="R162" i="3" s="1"/>
  <c r="P162" i="3"/>
  <c r="P216" i="3"/>
  <c r="N216" i="3"/>
  <c r="L216" i="3"/>
  <c r="J216" i="3"/>
  <c r="R216" i="3" s="1"/>
  <c r="M214" i="3"/>
  <c r="Q214" i="3"/>
  <c r="I214" i="3"/>
  <c r="U214" i="3" s="1"/>
  <c r="O214" i="3"/>
  <c r="K214" i="3"/>
  <c r="O248" i="3"/>
  <c r="M248" i="3"/>
  <c r="Q248" i="3"/>
  <c r="I248" i="3"/>
  <c r="U248" i="3" s="1"/>
  <c r="K248" i="3"/>
  <c r="I39" i="3"/>
  <c r="U39" i="3" s="1"/>
  <c r="Q39" i="3"/>
  <c r="K39" i="3"/>
  <c r="M39" i="3"/>
  <c r="O39" i="3"/>
  <c r="N77" i="3"/>
  <c r="L77" i="3"/>
  <c r="P77" i="3"/>
  <c r="J77" i="3"/>
  <c r="R77" i="3" s="1"/>
  <c r="Q60" i="3"/>
  <c r="I60" i="3"/>
  <c r="U60" i="3" s="1"/>
  <c r="K60" i="3"/>
  <c r="O60" i="3"/>
  <c r="M60" i="3"/>
  <c r="P105" i="3"/>
  <c r="J105" i="3"/>
  <c r="R105" i="3" s="1"/>
  <c r="N105" i="3"/>
  <c r="L105" i="3"/>
  <c r="P80" i="3"/>
  <c r="N80" i="3"/>
  <c r="J80" i="3"/>
  <c r="R80" i="3" s="1"/>
  <c r="L80" i="3"/>
  <c r="J150" i="3"/>
  <c r="R150" i="3" s="1"/>
  <c r="P150" i="3"/>
  <c r="N150" i="3"/>
  <c r="L150" i="3"/>
  <c r="N203" i="3"/>
  <c r="L203" i="3"/>
  <c r="P203" i="3"/>
  <c r="J203" i="3"/>
  <c r="R203" i="3" s="1"/>
  <c r="P220" i="3"/>
  <c r="J220" i="3"/>
  <c r="R220" i="3" s="1"/>
  <c r="L220" i="3"/>
  <c r="N220" i="3"/>
  <c r="I20" i="3"/>
  <c r="U20" i="3" s="1"/>
  <c r="M20" i="3"/>
  <c r="K20" i="3"/>
  <c r="Q20" i="3"/>
  <c r="O20" i="3"/>
  <c r="I22" i="3"/>
  <c r="U22" i="3" s="1"/>
  <c r="Q22" i="3"/>
  <c r="K22" i="3"/>
  <c r="O22" i="3"/>
  <c r="M22" i="3"/>
  <c r="Q115" i="3"/>
  <c r="I115" i="3"/>
  <c r="U115" i="3" s="1"/>
  <c r="O115" i="3"/>
  <c r="M115" i="3"/>
  <c r="K115" i="3"/>
  <c r="N160" i="3"/>
  <c r="L160" i="3"/>
  <c r="J160" i="3"/>
  <c r="R160" i="3" s="1"/>
  <c r="P160" i="3"/>
  <c r="P135" i="3"/>
  <c r="N135" i="3"/>
  <c r="J135" i="3"/>
  <c r="R135" i="3" s="1"/>
  <c r="L135" i="3"/>
  <c r="M180" i="3"/>
  <c r="K180" i="3"/>
  <c r="I180" i="3"/>
  <c r="U180" i="3" s="1"/>
  <c r="Q180" i="3"/>
  <c r="O180" i="3"/>
  <c r="M245" i="3"/>
  <c r="K245" i="3"/>
  <c r="O245" i="3"/>
  <c r="Q245" i="3"/>
  <c r="I245" i="3"/>
  <c r="U245" i="3" s="1"/>
  <c r="L39" i="3"/>
  <c r="J39" i="3"/>
  <c r="R39" i="3" s="1"/>
  <c r="P39" i="3"/>
  <c r="N39" i="3"/>
  <c r="Q58" i="3"/>
  <c r="I58" i="3"/>
  <c r="U58" i="3" s="1"/>
  <c r="M58" i="3"/>
  <c r="O58" i="3"/>
  <c r="K58" i="3"/>
  <c r="O41" i="3"/>
  <c r="K41" i="3"/>
  <c r="M41" i="3"/>
  <c r="Q41" i="3"/>
  <c r="I41" i="3"/>
  <c r="U41" i="3" s="1"/>
  <c r="L9" i="3"/>
  <c r="J9" i="3"/>
  <c r="R9" i="3" s="1"/>
  <c r="P9" i="3"/>
  <c r="N9" i="3"/>
  <c r="J185" i="3"/>
  <c r="R185" i="3" s="1"/>
  <c r="P185" i="3"/>
  <c r="N185" i="3"/>
  <c r="L185" i="3"/>
  <c r="O251" i="3"/>
  <c r="K251" i="3"/>
  <c r="M251" i="3"/>
  <c r="Q251" i="3"/>
  <c r="I251" i="3"/>
  <c r="U251" i="3" s="1"/>
  <c r="M102" i="3"/>
  <c r="K102" i="3"/>
  <c r="Q102" i="3"/>
  <c r="I102" i="3"/>
  <c r="U102" i="3" s="1"/>
  <c r="O102" i="3"/>
  <c r="J83" i="3"/>
  <c r="R83" i="3" s="1"/>
  <c r="P83" i="3"/>
  <c r="N83" i="3"/>
  <c r="L83" i="3"/>
  <c r="O105" i="3"/>
  <c r="M105" i="3"/>
  <c r="K105" i="3"/>
  <c r="Q105" i="3"/>
  <c r="I105" i="3"/>
  <c r="U105" i="3" s="1"/>
  <c r="P189" i="3"/>
  <c r="N189" i="3"/>
  <c r="L189" i="3"/>
  <c r="J189" i="3"/>
  <c r="R189" i="3" s="1"/>
  <c r="P188" i="3"/>
  <c r="N188" i="3"/>
  <c r="L188" i="3"/>
  <c r="J188" i="3"/>
  <c r="R188" i="3" s="1"/>
  <c r="N230" i="3"/>
  <c r="L230" i="3"/>
  <c r="J230" i="3"/>
  <c r="R230" i="3" s="1"/>
  <c r="P230" i="3"/>
  <c r="P98" i="3"/>
  <c r="N98" i="3"/>
  <c r="L98" i="3"/>
  <c r="J98" i="3"/>
  <c r="R98" i="3" s="1"/>
  <c r="L90" i="3"/>
  <c r="J90" i="3"/>
  <c r="R90" i="3" s="1"/>
  <c r="P90" i="3"/>
  <c r="N90" i="3"/>
  <c r="I242" i="3"/>
  <c r="U242" i="3" s="1"/>
  <c r="M242" i="3"/>
  <c r="O242" i="3"/>
  <c r="K242" i="3"/>
  <c r="Q242" i="3"/>
  <c r="N36" i="3"/>
  <c r="L36" i="3"/>
  <c r="J36" i="3"/>
  <c r="R36" i="3" s="1"/>
  <c r="P36" i="3"/>
  <c r="O165" i="3"/>
  <c r="K165" i="3"/>
  <c r="Q165" i="3"/>
  <c r="I165" i="3"/>
  <c r="U165" i="3" s="1"/>
  <c r="M165" i="3"/>
  <c r="J96" i="3"/>
  <c r="R96" i="3" s="1"/>
  <c r="P96" i="3"/>
  <c r="N96" i="3"/>
  <c r="L96" i="3"/>
  <c r="K178" i="3"/>
  <c r="Q178" i="3"/>
  <c r="I178" i="3"/>
  <c r="U178" i="3" s="1"/>
  <c r="O178" i="3"/>
  <c r="M178" i="3"/>
  <c r="J167" i="3"/>
  <c r="R167" i="3" s="1"/>
  <c r="P167" i="3"/>
  <c r="N167" i="3"/>
  <c r="L167" i="3"/>
  <c r="K195" i="3"/>
  <c r="O195" i="3"/>
  <c r="M195" i="3"/>
  <c r="I195" i="3"/>
  <c r="U195" i="3" s="1"/>
  <c r="Q195" i="3"/>
  <c r="M36" i="3"/>
  <c r="Q36" i="3"/>
  <c r="I36" i="3"/>
  <c r="U36" i="3" s="1"/>
  <c r="O36" i="3"/>
  <c r="K36" i="3"/>
  <c r="I47" i="3"/>
  <c r="U47" i="3" s="1"/>
  <c r="M47" i="3"/>
  <c r="Q47" i="3"/>
  <c r="O47" i="3"/>
  <c r="K47" i="3"/>
  <c r="O101" i="3"/>
  <c r="M101" i="3"/>
  <c r="K101" i="3"/>
  <c r="I101" i="3"/>
  <c r="U101" i="3" s="1"/>
  <c r="Q101" i="3"/>
  <c r="O52" i="3"/>
  <c r="M52" i="3"/>
  <c r="K52" i="3"/>
  <c r="I52" i="3"/>
  <c r="U52" i="3" s="1"/>
  <c r="Q52" i="3"/>
  <c r="M133" i="3"/>
  <c r="K133" i="3"/>
  <c r="Q133" i="3"/>
  <c r="I133" i="3"/>
  <c r="U133" i="3" s="1"/>
  <c r="O133" i="3"/>
  <c r="J123" i="3"/>
  <c r="R123" i="3" s="1"/>
  <c r="P123" i="3"/>
  <c r="N123" i="3"/>
  <c r="L123" i="3"/>
  <c r="Q145" i="3"/>
  <c r="I145" i="3"/>
  <c r="U145" i="3" s="1"/>
  <c r="O145" i="3"/>
  <c r="M145" i="3"/>
  <c r="K145" i="3"/>
  <c r="O160" i="3"/>
  <c r="M160" i="3"/>
  <c r="K160" i="3"/>
  <c r="Q160" i="3"/>
  <c r="I160" i="3"/>
  <c r="U160" i="3" s="1"/>
  <c r="M205" i="3"/>
  <c r="K205" i="3"/>
  <c r="Q205" i="3"/>
  <c r="I205" i="3"/>
  <c r="U205" i="3" s="1"/>
  <c r="O205" i="3"/>
  <c r="M239" i="3"/>
  <c r="Q239" i="3"/>
  <c r="I239" i="3"/>
  <c r="U239" i="3" s="1"/>
  <c r="O239" i="3"/>
  <c r="K239" i="3"/>
  <c r="N18" i="3"/>
  <c r="L18" i="3"/>
  <c r="J18" i="3"/>
  <c r="R18" i="3" s="1"/>
  <c r="P18" i="3"/>
  <c r="Q96" i="3"/>
  <c r="I96" i="3"/>
  <c r="U96" i="3" s="1"/>
  <c r="O96" i="3"/>
  <c r="M96" i="3"/>
  <c r="K96" i="3"/>
  <c r="J231" i="3"/>
  <c r="R231" i="3" s="1"/>
  <c r="P231" i="3"/>
  <c r="N231" i="3"/>
  <c r="L231" i="3"/>
  <c r="M110" i="3"/>
  <c r="K110" i="3"/>
  <c r="Q110" i="3"/>
  <c r="I110" i="3"/>
  <c r="U110" i="3" s="1"/>
  <c r="O110" i="3"/>
  <c r="N69" i="3"/>
  <c r="P69" i="3"/>
  <c r="L69" i="3"/>
  <c r="J69" i="3"/>
  <c r="R69" i="3" s="1"/>
  <c r="P72" i="3"/>
  <c r="N72" i="3"/>
  <c r="L72" i="3"/>
  <c r="J72" i="3"/>
  <c r="R72" i="3" s="1"/>
  <c r="J142" i="3"/>
  <c r="R142" i="3" s="1"/>
  <c r="P142" i="3"/>
  <c r="N142" i="3"/>
  <c r="L142" i="3"/>
  <c r="N193" i="3"/>
  <c r="L193" i="3"/>
  <c r="J193" i="3"/>
  <c r="R193" i="3" s="1"/>
  <c r="P193" i="3"/>
  <c r="P214" i="3"/>
  <c r="N214" i="3"/>
  <c r="L214" i="3"/>
  <c r="J214" i="3"/>
  <c r="R214" i="3" s="1"/>
  <c r="P248" i="3"/>
  <c r="N248" i="3"/>
  <c r="L248" i="3"/>
  <c r="J248" i="3"/>
  <c r="R248" i="3" s="1"/>
  <c r="I23" i="3"/>
  <c r="U23" i="3" s="1"/>
  <c r="O23" i="3"/>
  <c r="M23" i="3"/>
  <c r="Q23" i="3"/>
  <c r="K23" i="3"/>
  <c r="N93" i="3"/>
  <c r="L93" i="3"/>
  <c r="P93" i="3"/>
  <c r="J93" i="3"/>
  <c r="R93" i="3" s="1"/>
  <c r="L76" i="3"/>
  <c r="J76" i="3"/>
  <c r="R76" i="3" s="1"/>
  <c r="P76" i="3"/>
  <c r="N76" i="3"/>
  <c r="J146" i="3"/>
  <c r="R146" i="3" s="1"/>
  <c r="N146" i="3"/>
  <c r="L146" i="3"/>
  <c r="P146" i="3"/>
  <c r="M197" i="3"/>
  <c r="O197" i="3"/>
  <c r="K197" i="3"/>
  <c r="Q197" i="3"/>
  <c r="I197" i="3"/>
  <c r="U197" i="3" s="1"/>
  <c r="P218" i="3"/>
  <c r="N218" i="3"/>
  <c r="L218" i="3"/>
  <c r="J218" i="3"/>
  <c r="R218" i="3" s="1"/>
  <c r="K64" i="3"/>
  <c r="Q64" i="3"/>
  <c r="I64" i="3"/>
  <c r="U64" i="3" s="1"/>
  <c r="O64" i="3"/>
  <c r="M64" i="3"/>
  <c r="M3" i="3"/>
  <c r="I3" i="3"/>
  <c r="U3" i="3" s="1"/>
  <c r="Q3" i="3"/>
  <c r="O3" i="3"/>
  <c r="K3" i="3"/>
  <c r="P157" i="3"/>
  <c r="N157" i="3"/>
  <c r="L157" i="3"/>
  <c r="J157" i="3"/>
  <c r="R157" i="3" s="1"/>
  <c r="J20" i="3"/>
  <c r="R20" i="3" s="1"/>
  <c r="P20" i="3"/>
  <c r="N20" i="3"/>
  <c r="L20" i="3"/>
  <c r="K79" i="3"/>
  <c r="Q79" i="3"/>
  <c r="I79" i="3"/>
  <c r="U79" i="3" s="1"/>
  <c r="O79" i="3"/>
  <c r="M79" i="3"/>
  <c r="P112" i="3"/>
  <c r="N112" i="3"/>
  <c r="J112" i="3"/>
  <c r="R112" i="3" s="1"/>
  <c r="L112" i="3"/>
  <c r="K135" i="3"/>
  <c r="Q135" i="3"/>
  <c r="I135" i="3"/>
  <c r="U135" i="3" s="1"/>
  <c r="O135" i="3"/>
  <c r="M135" i="3"/>
  <c r="N183" i="3"/>
  <c r="L183" i="3"/>
  <c r="J183" i="3"/>
  <c r="R183" i="3" s="1"/>
  <c r="P183" i="3"/>
  <c r="O211" i="3"/>
  <c r="M211" i="3"/>
  <c r="K211" i="3"/>
  <c r="Q211" i="3"/>
  <c r="I211" i="3"/>
  <c r="U211" i="3" s="1"/>
  <c r="L43" i="3"/>
  <c r="J43" i="3"/>
  <c r="R43" i="3" s="1"/>
  <c r="P43" i="3"/>
  <c r="N43" i="3"/>
  <c r="J89" i="3"/>
  <c r="R89" i="3" s="1"/>
  <c r="N89" i="3"/>
  <c r="L89" i="3"/>
  <c r="P89" i="3"/>
  <c r="J75" i="3"/>
  <c r="R75" i="3" s="1"/>
  <c r="P75" i="3"/>
  <c r="L75" i="3"/>
  <c r="N75" i="3"/>
  <c r="O97" i="3"/>
  <c r="M97" i="3"/>
  <c r="K97" i="3"/>
  <c r="Q97" i="3"/>
  <c r="I97" i="3"/>
  <c r="U97" i="3" s="1"/>
  <c r="Q169" i="3"/>
  <c r="I169" i="3"/>
  <c r="U169" i="3" s="1"/>
  <c r="M169" i="3"/>
  <c r="O169" i="3"/>
  <c r="K169" i="3"/>
  <c r="P180" i="3"/>
  <c r="N180" i="3"/>
  <c r="L180" i="3"/>
  <c r="J180" i="3"/>
  <c r="R180" i="3" s="1"/>
  <c r="P222" i="3"/>
  <c r="N222" i="3"/>
  <c r="L222" i="3"/>
  <c r="J222" i="3"/>
  <c r="R222" i="3" s="1"/>
  <c r="L7" i="3"/>
  <c r="J7" i="3"/>
  <c r="R7" i="3" s="1"/>
  <c r="P7" i="3"/>
  <c r="N7" i="3"/>
  <c r="O56" i="3"/>
  <c r="K56" i="3"/>
  <c r="M56" i="3"/>
  <c r="Q56" i="3"/>
  <c r="I56" i="3"/>
  <c r="U56" i="3" s="1"/>
  <c r="I9" i="3"/>
  <c r="U9" i="3" s="1"/>
  <c r="Q9" i="3"/>
  <c r="O9" i="3"/>
  <c r="M9" i="3"/>
  <c r="K9" i="3"/>
  <c r="N44" i="3"/>
  <c r="L44" i="3"/>
  <c r="J44" i="3"/>
  <c r="R44" i="3" s="1"/>
  <c r="P44" i="3"/>
  <c r="M192" i="3"/>
  <c r="K192" i="3"/>
  <c r="I192" i="3"/>
  <c r="U192" i="3" s="1"/>
  <c r="Q192" i="3"/>
  <c r="O192" i="3"/>
  <c r="L70" i="3"/>
  <c r="P70" i="3"/>
  <c r="N70" i="3"/>
  <c r="J70" i="3"/>
  <c r="R70" i="3" s="1"/>
  <c r="L102" i="3"/>
  <c r="J102" i="3"/>
  <c r="R102" i="3" s="1"/>
  <c r="P102" i="3"/>
  <c r="N102" i="3"/>
  <c r="J115" i="3"/>
  <c r="R115" i="3" s="1"/>
  <c r="P115" i="3"/>
  <c r="N115" i="3"/>
  <c r="L115" i="3"/>
  <c r="M181" i="3"/>
  <c r="K181" i="3"/>
  <c r="Q181" i="3"/>
  <c r="O181" i="3"/>
  <c r="I181" i="3"/>
  <c r="U181" i="3" s="1"/>
  <c r="O152" i="3"/>
  <c r="M152" i="3"/>
  <c r="K152" i="3"/>
  <c r="Q152" i="3"/>
  <c r="I152" i="3"/>
  <c r="U152" i="3" s="1"/>
  <c r="O216" i="3"/>
  <c r="M216" i="3"/>
  <c r="K216" i="3"/>
  <c r="Q216" i="3"/>
  <c r="I216" i="3"/>
  <c r="U216" i="3" s="1"/>
  <c r="K231" i="3"/>
  <c r="Q231" i="3"/>
  <c r="I231" i="3"/>
  <c r="U231" i="3" s="1"/>
  <c r="M231" i="3"/>
  <c r="O231" i="3"/>
  <c r="J26" i="3"/>
  <c r="R26" i="3" s="1"/>
  <c r="P26" i="3"/>
  <c r="N26" i="3"/>
  <c r="L26" i="3"/>
  <c r="M200" i="3"/>
  <c r="K200" i="3"/>
  <c r="Q200" i="3"/>
  <c r="I200" i="3"/>
  <c r="U200" i="3" s="1"/>
  <c r="O200" i="3"/>
  <c r="O228" i="3"/>
  <c r="M228" i="3"/>
  <c r="Q228" i="3"/>
  <c r="I228" i="3"/>
  <c r="U228" i="3" s="1"/>
  <c r="K228" i="3"/>
  <c r="O57" i="3"/>
  <c r="Q57" i="3"/>
  <c r="M57" i="3"/>
  <c r="I57" i="3"/>
  <c r="U57" i="3" s="1"/>
  <c r="K57" i="3"/>
  <c r="O95" i="3"/>
  <c r="K95" i="3"/>
  <c r="Q95" i="3"/>
  <c r="I95" i="3"/>
  <c r="U95" i="3" s="1"/>
  <c r="M95" i="3"/>
  <c r="L125" i="3"/>
  <c r="J125" i="3"/>
  <c r="R125" i="3" s="1"/>
  <c r="P125" i="3"/>
  <c r="N125" i="3"/>
  <c r="I151" i="3"/>
  <c r="U151" i="3" s="1"/>
  <c r="O151" i="3"/>
  <c r="M151" i="3"/>
  <c r="K151" i="3"/>
  <c r="Q151" i="3"/>
  <c r="J197" i="3"/>
  <c r="R197" i="3" s="1"/>
  <c r="L197" i="3"/>
  <c r="P197" i="3"/>
  <c r="N197" i="3"/>
  <c r="M225" i="3"/>
  <c r="K225" i="3"/>
  <c r="O225" i="3"/>
  <c r="I225" i="3"/>
  <c r="U225" i="3" s="1"/>
  <c r="Q225" i="3"/>
  <c r="L4" i="3"/>
  <c r="J4" i="3"/>
  <c r="R4" i="3" s="1"/>
  <c r="P4" i="3"/>
  <c r="N4" i="3"/>
  <c r="P2" i="3"/>
  <c r="N2" i="3"/>
  <c r="L2" i="3"/>
  <c r="J2" i="3"/>
  <c r="R2" i="3" s="1"/>
  <c r="M222" i="3"/>
  <c r="O222" i="3"/>
  <c r="I222" i="3"/>
  <c r="U222" i="3" s="1"/>
  <c r="K222" i="3"/>
  <c r="Q222" i="3"/>
  <c r="P29" i="3"/>
  <c r="N29" i="3"/>
  <c r="L29" i="3"/>
  <c r="J29" i="3"/>
  <c r="R29" i="3" s="1"/>
  <c r="I94" i="3"/>
  <c r="U94" i="3" s="1"/>
  <c r="O94" i="3"/>
  <c r="M94" i="3"/>
  <c r="K94" i="3"/>
  <c r="Q94" i="3"/>
  <c r="K76" i="3"/>
  <c r="Q76" i="3"/>
  <c r="I76" i="3"/>
  <c r="U76" i="3" s="1"/>
  <c r="O76" i="3"/>
  <c r="M76" i="3"/>
  <c r="M186" i="3"/>
  <c r="K186" i="3"/>
  <c r="Q186" i="3"/>
  <c r="I186" i="3"/>
  <c r="U186" i="3" s="1"/>
  <c r="O186" i="3"/>
  <c r="J199" i="3"/>
  <c r="R199" i="3" s="1"/>
  <c r="N199" i="3"/>
  <c r="L199" i="3"/>
  <c r="P199" i="3"/>
  <c r="P209" i="3"/>
  <c r="N209" i="3"/>
  <c r="L209" i="3"/>
  <c r="J209" i="3"/>
  <c r="R209" i="3" s="1"/>
  <c r="L243" i="3"/>
  <c r="J243" i="3"/>
  <c r="R243" i="3" s="1"/>
  <c r="P243" i="3"/>
  <c r="N243" i="3"/>
  <c r="N52" i="3"/>
  <c r="J52" i="3"/>
  <c r="R52" i="3" s="1"/>
  <c r="L52" i="3"/>
  <c r="P52" i="3"/>
  <c r="L219" i="3"/>
  <c r="J219" i="3"/>
  <c r="R219" i="3" s="1"/>
  <c r="N219" i="3"/>
  <c r="P219" i="3"/>
  <c r="N232" i="3"/>
  <c r="J232" i="3"/>
  <c r="R232" i="3" s="1"/>
  <c r="P232" i="3"/>
  <c r="L232" i="3"/>
  <c r="J28" i="3"/>
  <c r="R28" i="3" s="1"/>
  <c r="P28" i="3"/>
  <c r="N28" i="3"/>
  <c r="L28" i="3"/>
  <c r="O71" i="3"/>
  <c r="M71" i="3"/>
  <c r="K71" i="3"/>
  <c r="Q71" i="3"/>
  <c r="I71" i="3"/>
  <c r="U71" i="3" s="1"/>
  <c r="P104" i="3"/>
  <c r="N104" i="3"/>
  <c r="L104" i="3"/>
  <c r="J104" i="3"/>
  <c r="R104" i="3" s="1"/>
  <c r="Q127" i="3"/>
  <c r="I127" i="3"/>
  <c r="U127" i="3" s="1"/>
  <c r="O127" i="3"/>
  <c r="M127" i="3"/>
  <c r="K127" i="3"/>
  <c r="P175" i="3"/>
  <c r="N175" i="3"/>
  <c r="L175" i="3"/>
  <c r="J175" i="3"/>
  <c r="R175" i="3" s="1"/>
  <c r="Q203" i="3"/>
  <c r="O203" i="3"/>
  <c r="M203" i="3"/>
  <c r="K203" i="3"/>
  <c r="I203" i="3"/>
  <c r="U203" i="3" s="1"/>
  <c r="Q28" i="3"/>
  <c r="I28" i="3"/>
  <c r="U28" i="3" s="1"/>
  <c r="O28" i="3"/>
  <c r="M28" i="3"/>
  <c r="K28" i="3"/>
  <c r="Q30" i="3"/>
  <c r="M30" i="3"/>
  <c r="I30" i="3"/>
  <c r="U30" i="3" s="1"/>
  <c r="O30" i="3"/>
  <c r="K30" i="3"/>
  <c r="M86" i="3"/>
  <c r="K86" i="3"/>
  <c r="Q86" i="3"/>
  <c r="I86" i="3"/>
  <c r="U86" i="3" s="1"/>
  <c r="O86" i="3"/>
  <c r="L108" i="3"/>
  <c r="J108" i="3"/>
  <c r="R108" i="3" s="1"/>
  <c r="P108" i="3"/>
  <c r="N108" i="3"/>
  <c r="Q131" i="3"/>
  <c r="I131" i="3"/>
  <c r="U131" i="3" s="1"/>
  <c r="O131" i="3"/>
  <c r="M131" i="3"/>
  <c r="K131" i="3"/>
  <c r="J179" i="3"/>
  <c r="R179" i="3" s="1"/>
  <c r="P179" i="3"/>
  <c r="N179" i="3"/>
  <c r="L179" i="3"/>
  <c r="O207" i="3"/>
  <c r="M207" i="3"/>
  <c r="K207" i="3"/>
  <c r="Q207" i="3"/>
  <c r="I207" i="3"/>
  <c r="U207" i="3" s="1"/>
  <c r="K24" i="3"/>
  <c r="Q24" i="3"/>
  <c r="I24" i="3"/>
  <c r="U24" i="3" s="1"/>
  <c r="O24" i="3"/>
  <c r="M24" i="3"/>
  <c r="I27" i="3"/>
  <c r="U27" i="3" s="1"/>
  <c r="O27" i="3"/>
  <c r="Q27" i="3"/>
  <c r="K27" i="3"/>
  <c r="M27" i="3"/>
  <c r="Q163" i="3"/>
  <c r="I163" i="3"/>
  <c r="U163" i="3" s="1"/>
  <c r="M163" i="3"/>
  <c r="K163" i="3"/>
  <c r="O163" i="3"/>
  <c r="L78" i="3"/>
  <c r="J78" i="3"/>
  <c r="R78" i="3" s="1"/>
  <c r="P78" i="3"/>
  <c r="N78" i="3"/>
  <c r="I111" i="3"/>
  <c r="U111" i="3" s="1"/>
  <c r="O111" i="3"/>
  <c r="M111" i="3"/>
  <c r="K111" i="3"/>
  <c r="Q111" i="3"/>
  <c r="L144" i="3"/>
  <c r="J144" i="3"/>
  <c r="R144" i="3" s="1"/>
  <c r="P144" i="3"/>
  <c r="N144" i="3"/>
  <c r="L131" i="3"/>
  <c r="P131" i="3"/>
  <c r="N131" i="3"/>
  <c r="J131" i="3"/>
  <c r="R131" i="3" s="1"/>
  <c r="M176" i="3"/>
  <c r="Q176" i="3"/>
  <c r="K176" i="3"/>
  <c r="I176" i="3"/>
  <c r="U176" i="3" s="1"/>
  <c r="O176" i="3"/>
  <c r="M241" i="3"/>
  <c r="K241" i="3"/>
  <c r="O241" i="3"/>
  <c r="Q241" i="3"/>
  <c r="I241" i="3"/>
  <c r="U241" i="3" s="1"/>
  <c r="P11" i="3"/>
  <c r="N11" i="3"/>
  <c r="L11" i="3"/>
  <c r="J11" i="3"/>
  <c r="R11" i="3" s="1"/>
  <c r="I82" i="3"/>
  <c r="U82" i="3" s="1"/>
  <c r="O82" i="3"/>
  <c r="M82" i="3"/>
  <c r="K82" i="3"/>
  <c r="Q82" i="3"/>
  <c r="J107" i="3"/>
  <c r="R107" i="3" s="1"/>
  <c r="P107" i="3"/>
  <c r="L107" i="3"/>
  <c r="N107" i="3"/>
  <c r="I162" i="3"/>
  <c r="U162" i="3" s="1"/>
  <c r="O162" i="3"/>
  <c r="K162" i="3"/>
  <c r="Q162" i="3"/>
  <c r="M162" i="3"/>
  <c r="O144" i="3"/>
  <c r="M144" i="3"/>
  <c r="K144" i="3"/>
  <c r="Q144" i="3"/>
  <c r="I144" i="3"/>
  <c r="U144" i="3" s="1"/>
  <c r="I208" i="3"/>
  <c r="U208" i="3" s="1"/>
  <c r="O208" i="3"/>
  <c r="M208" i="3"/>
  <c r="K208" i="3"/>
  <c r="Q208" i="3"/>
  <c r="Q223" i="3"/>
  <c r="I223" i="3"/>
  <c r="U223" i="3" s="1"/>
  <c r="O223" i="3"/>
  <c r="K223" i="3"/>
  <c r="M223" i="3"/>
  <c r="J34" i="3"/>
  <c r="R34" i="3" s="1"/>
  <c r="P34" i="3"/>
  <c r="N34" i="3"/>
  <c r="L34" i="3"/>
  <c r="L86" i="3"/>
  <c r="J86" i="3"/>
  <c r="R86" i="3" s="1"/>
  <c r="P86" i="3"/>
  <c r="N86" i="3"/>
  <c r="J48" i="3"/>
  <c r="R48" i="3" s="1"/>
  <c r="P48" i="3"/>
  <c r="N48" i="3"/>
  <c r="L48" i="3"/>
  <c r="N101" i="3"/>
  <c r="L101" i="3"/>
  <c r="P101" i="3"/>
  <c r="J101" i="3"/>
  <c r="R101" i="3" s="1"/>
  <c r="K230" i="3"/>
  <c r="Q230" i="3"/>
  <c r="I230" i="3"/>
  <c r="U230" i="3" s="1"/>
  <c r="M230" i="3"/>
  <c r="O230" i="3"/>
  <c r="P37" i="3"/>
  <c r="N37" i="3"/>
  <c r="L37" i="3"/>
  <c r="J37" i="3"/>
  <c r="R37" i="3" s="1"/>
  <c r="N81" i="3"/>
  <c r="L81" i="3"/>
  <c r="J81" i="3"/>
  <c r="R81" i="3" s="1"/>
  <c r="P81" i="3"/>
  <c r="O68" i="3"/>
  <c r="M68" i="3"/>
  <c r="K68" i="3"/>
  <c r="I68" i="3"/>
  <c r="U68" i="3" s="1"/>
  <c r="Q68" i="3"/>
  <c r="M173" i="3"/>
  <c r="K173" i="3"/>
  <c r="Q173" i="3"/>
  <c r="O173" i="3"/>
  <c r="I173" i="3"/>
  <c r="U173" i="3" s="1"/>
  <c r="J194" i="3"/>
  <c r="R194" i="3" s="1"/>
  <c r="P194" i="3"/>
  <c r="N194" i="3"/>
  <c r="L194" i="3"/>
  <c r="J201" i="3"/>
  <c r="R201" i="3" s="1"/>
  <c r="P201" i="3"/>
  <c r="N201" i="3"/>
  <c r="L201" i="3"/>
  <c r="N235" i="3"/>
  <c r="L235" i="3"/>
  <c r="J235" i="3"/>
  <c r="R235" i="3" s="1"/>
  <c r="P235" i="3"/>
  <c r="M42" i="3"/>
  <c r="O42" i="3"/>
  <c r="K42" i="3"/>
  <c r="I42" i="3"/>
  <c r="U42" i="3" s="1"/>
  <c r="Q42" i="3"/>
  <c r="J111" i="3"/>
  <c r="R111" i="3" s="1"/>
  <c r="P111" i="3"/>
  <c r="N111" i="3"/>
  <c r="L111" i="3"/>
  <c r="L35" i="3"/>
  <c r="J35" i="3"/>
  <c r="R35" i="3" s="1"/>
  <c r="P35" i="3"/>
  <c r="N35" i="3"/>
  <c r="M122" i="3"/>
  <c r="K122" i="3"/>
  <c r="Q122" i="3"/>
  <c r="I122" i="3"/>
  <c r="U122" i="3" s="1"/>
  <c r="O122" i="3"/>
  <c r="K137" i="3"/>
  <c r="Q137" i="3"/>
  <c r="I137" i="3"/>
  <c r="U137" i="3" s="1"/>
  <c r="O137" i="3"/>
  <c r="M137" i="3"/>
  <c r="I77" i="3"/>
  <c r="U77" i="3" s="1"/>
  <c r="O77" i="3"/>
  <c r="M77" i="3"/>
  <c r="K77" i="3"/>
  <c r="Q77" i="3"/>
  <c r="P147" i="3"/>
  <c r="N147" i="3"/>
  <c r="L147" i="3"/>
  <c r="J147" i="3"/>
  <c r="R147" i="3" s="1"/>
  <c r="P192" i="3"/>
  <c r="L192" i="3"/>
  <c r="N192" i="3"/>
  <c r="J192" i="3"/>
  <c r="R192" i="3" s="1"/>
  <c r="P233" i="3"/>
  <c r="N233" i="3"/>
  <c r="L233" i="3"/>
  <c r="J233" i="3"/>
  <c r="R233" i="3" s="1"/>
  <c r="L27" i="3"/>
  <c r="P27" i="3"/>
  <c r="N27" i="3"/>
  <c r="J27" i="3"/>
  <c r="R27" i="3" s="1"/>
  <c r="O46" i="3"/>
  <c r="Q46" i="3"/>
  <c r="M46" i="3"/>
  <c r="K46" i="3"/>
  <c r="I46" i="3"/>
  <c r="U46" i="3" s="1"/>
  <c r="K170" i="3"/>
  <c r="Q170" i="3"/>
  <c r="I170" i="3"/>
  <c r="U170" i="3" s="1"/>
  <c r="M170" i="3"/>
  <c r="O170" i="3"/>
  <c r="N60" i="3"/>
  <c r="J60" i="3"/>
  <c r="R60" i="3" s="1"/>
  <c r="P60" i="3"/>
  <c r="L60" i="3"/>
  <c r="P66" i="3"/>
  <c r="N66" i="3"/>
  <c r="L66" i="3"/>
  <c r="J66" i="3"/>
  <c r="R66" i="3" s="1"/>
  <c r="Q108" i="3"/>
  <c r="I108" i="3"/>
  <c r="U108" i="3" s="1"/>
  <c r="O108" i="3"/>
  <c r="M108" i="3"/>
  <c r="K108" i="3"/>
  <c r="I154" i="3"/>
  <c r="U154" i="3" s="1"/>
  <c r="O154" i="3"/>
  <c r="M154" i="3"/>
  <c r="K154" i="3"/>
  <c r="Q154" i="3"/>
  <c r="K193" i="3"/>
  <c r="Q193" i="3"/>
  <c r="I193" i="3"/>
  <c r="U193" i="3" s="1"/>
  <c r="M193" i="3"/>
  <c r="O193" i="3"/>
  <c r="I206" i="3"/>
  <c r="U206" i="3" s="1"/>
  <c r="M206" i="3"/>
  <c r="K206" i="3"/>
  <c r="Q206" i="3"/>
  <c r="O206" i="3"/>
  <c r="Q240" i="3"/>
  <c r="I240" i="3"/>
  <c r="U240" i="3" s="1"/>
  <c r="K240" i="3"/>
  <c r="O240" i="3"/>
  <c r="M240" i="3"/>
  <c r="Q26" i="3"/>
  <c r="M26" i="3"/>
  <c r="O26" i="3"/>
  <c r="I26" i="3"/>
  <c r="U26" i="3" s="1"/>
  <c r="K26" i="3"/>
  <c r="N165" i="3"/>
  <c r="P165" i="3"/>
  <c r="L165" i="3"/>
  <c r="J165" i="3"/>
  <c r="R165" i="3" s="1"/>
  <c r="K4" i="3"/>
  <c r="Q4" i="3"/>
  <c r="I4" i="3"/>
  <c r="U4" i="3" s="1"/>
  <c r="O4" i="3"/>
  <c r="M4" i="3"/>
  <c r="J71" i="3"/>
  <c r="R71" i="3" s="1"/>
  <c r="P71" i="3"/>
  <c r="N71" i="3"/>
  <c r="L71" i="3"/>
  <c r="K103" i="3"/>
  <c r="Q103" i="3"/>
  <c r="I103" i="3"/>
  <c r="U103" i="3" s="1"/>
  <c r="O103" i="3"/>
  <c r="M103" i="3"/>
  <c r="N128" i="3"/>
  <c r="L128" i="3"/>
  <c r="P128" i="3"/>
  <c r="J128" i="3"/>
  <c r="R128" i="3" s="1"/>
  <c r="Q159" i="3"/>
  <c r="I159" i="3"/>
  <c r="U159" i="3" s="1"/>
  <c r="O159" i="3"/>
  <c r="M159" i="3"/>
  <c r="K159" i="3"/>
  <c r="K168" i="3"/>
  <c r="I168" i="3"/>
  <c r="U168" i="3" s="1"/>
  <c r="O168" i="3"/>
  <c r="M168" i="3"/>
  <c r="Q168" i="3"/>
  <c r="K233" i="3"/>
  <c r="O233" i="3"/>
  <c r="Q233" i="3"/>
  <c r="I233" i="3"/>
  <c r="U233" i="3" s="1"/>
  <c r="M233" i="3"/>
  <c r="P56" i="3"/>
  <c r="N56" i="3"/>
  <c r="L56" i="3"/>
  <c r="J56" i="3"/>
  <c r="R56" i="3" s="1"/>
  <c r="O50" i="3"/>
  <c r="M50" i="3"/>
  <c r="K50" i="3"/>
  <c r="I50" i="3"/>
  <c r="U50" i="3" s="1"/>
  <c r="Q50" i="3"/>
  <c r="I75" i="3"/>
  <c r="U75" i="3" s="1"/>
  <c r="O75" i="3"/>
  <c r="M75" i="3"/>
  <c r="K75" i="3"/>
  <c r="Q75" i="3"/>
  <c r="L129" i="3"/>
  <c r="J129" i="3"/>
  <c r="R129" i="3" s="1"/>
  <c r="N129" i="3"/>
  <c r="P129" i="3"/>
  <c r="L177" i="3"/>
  <c r="P177" i="3"/>
  <c r="N177" i="3"/>
  <c r="J177" i="3"/>
  <c r="R177" i="3" s="1"/>
  <c r="O172" i="3"/>
  <c r="Q172" i="3"/>
  <c r="K172" i="3"/>
  <c r="I172" i="3"/>
  <c r="U172" i="3" s="1"/>
  <c r="M172" i="3"/>
  <c r="M237" i="3"/>
  <c r="O237" i="3"/>
  <c r="Q237" i="3"/>
  <c r="I237" i="3"/>
  <c r="U237" i="3" s="1"/>
  <c r="K237" i="3"/>
  <c r="N47" i="3"/>
  <c r="L47" i="3"/>
  <c r="J47" i="3"/>
  <c r="R47" i="3" s="1"/>
  <c r="P47" i="3"/>
  <c r="Q5" i="3"/>
  <c r="K5" i="3"/>
  <c r="O5" i="3"/>
  <c r="M5" i="3"/>
  <c r="I5" i="3"/>
  <c r="U5" i="3" s="1"/>
  <c r="L141" i="3"/>
  <c r="J141" i="3"/>
  <c r="R141" i="3" s="1"/>
  <c r="P141" i="3"/>
  <c r="N141" i="3"/>
  <c r="J73" i="3"/>
  <c r="R73" i="3" s="1"/>
  <c r="N73" i="3"/>
  <c r="P73" i="3"/>
  <c r="L73" i="3"/>
  <c r="J173" i="3"/>
  <c r="R173" i="3" s="1"/>
  <c r="P173" i="3"/>
  <c r="N173" i="3"/>
  <c r="L173" i="3"/>
  <c r="K93" i="3"/>
  <c r="I93" i="3"/>
  <c r="U93" i="3" s="1"/>
  <c r="Q93" i="3"/>
  <c r="O93" i="3"/>
  <c r="M93" i="3"/>
  <c r="Q166" i="3"/>
  <c r="I166" i="3"/>
  <c r="U166" i="3" s="1"/>
  <c r="O166" i="3"/>
  <c r="M166" i="3"/>
  <c r="K166" i="3"/>
  <c r="P176" i="3"/>
  <c r="N176" i="3"/>
  <c r="L176" i="3"/>
  <c r="J176" i="3"/>
  <c r="R176" i="3" s="1"/>
  <c r="L249" i="3"/>
  <c r="J249" i="3"/>
  <c r="R249" i="3" s="1"/>
  <c r="P249" i="3"/>
  <c r="N249" i="3"/>
  <c r="J38" i="3"/>
  <c r="R38" i="3" s="1"/>
  <c r="P38" i="3"/>
  <c r="N38" i="3"/>
  <c r="L38" i="3"/>
  <c r="O66" i="3"/>
  <c r="M66" i="3"/>
  <c r="K66" i="3"/>
  <c r="Q66" i="3"/>
  <c r="I66" i="3"/>
  <c r="U66" i="3" s="1"/>
  <c r="N140" i="3"/>
  <c r="L140" i="3"/>
  <c r="P140" i="3"/>
  <c r="J140" i="3"/>
  <c r="R140" i="3" s="1"/>
  <c r="M161" i="3"/>
  <c r="K161" i="3"/>
  <c r="Q161" i="3"/>
  <c r="I161" i="3"/>
  <c r="U161" i="3" s="1"/>
  <c r="O161" i="3"/>
  <c r="J181" i="3"/>
  <c r="R181" i="3" s="1"/>
  <c r="P181" i="3"/>
  <c r="N181" i="3"/>
  <c r="L181" i="3"/>
  <c r="M221" i="3"/>
  <c r="K221" i="3"/>
  <c r="I221" i="3"/>
  <c r="U221" i="3" s="1"/>
  <c r="Q221" i="3"/>
  <c r="O221" i="3"/>
  <c r="J227" i="3"/>
  <c r="R227" i="3" s="1"/>
  <c r="P227" i="3"/>
  <c r="N227" i="3"/>
  <c r="L227" i="3"/>
  <c r="N118" i="3"/>
  <c r="P118" i="3"/>
  <c r="J118" i="3"/>
  <c r="R118" i="3" s="1"/>
  <c r="L118" i="3"/>
  <c r="J15" i="5"/>
  <c r="J13" i="5"/>
  <c r="J16" i="3"/>
  <c r="R16" i="3" s="1"/>
  <c r="P16" i="3"/>
  <c r="N16" i="3"/>
  <c r="L16" i="3"/>
  <c r="K87" i="3"/>
  <c r="I87" i="3"/>
  <c r="U87" i="3" s="1"/>
  <c r="O87" i="3"/>
  <c r="M87" i="3"/>
  <c r="Q87" i="3"/>
  <c r="Q219" i="3"/>
  <c r="O219" i="3"/>
  <c r="M219" i="3"/>
  <c r="K219" i="3"/>
  <c r="I219" i="3"/>
  <c r="U219" i="3" s="1"/>
  <c r="L5" i="3"/>
  <c r="J5" i="3"/>
  <c r="R5" i="3" s="1"/>
  <c r="P5" i="3"/>
  <c r="N5" i="3"/>
  <c r="I59" i="3"/>
  <c r="U59" i="3" s="1"/>
  <c r="Q59" i="3"/>
  <c r="M59" i="3"/>
  <c r="O59" i="3"/>
  <c r="K59" i="3"/>
  <c r="M100" i="3"/>
  <c r="K100" i="3"/>
  <c r="Q100" i="3"/>
  <c r="I100" i="3"/>
  <c r="U100" i="3" s="1"/>
  <c r="O100" i="3"/>
  <c r="K146" i="3"/>
  <c r="Q146" i="3"/>
  <c r="I146" i="3"/>
  <c r="U146" i="3" s="1"/>
  <c r="O146" i="3"/>
  <c r="M146" i="3"/>
  <c r="L182" i="3"/>
  <c r="J182" i="3"/>
  <c r="R182" i="3" s="1"/>
  <c r="P182" i="3"/>
  <c r="N182" i="3"/>
  <c r="I198" i="3"/>
  <c r="U198" i="3" s="1"/>
  <c r="O198" i="3"/>
  <c r="M198" i="3"/>
  <c r="K198" i="3"/>
  <c r="Q198" i="3"/>
  <c r="O232" i="3"/>
  <c r="M232" i="3"/>
  <c r="Q232" i="3"/>
  <c r="I232" i="3"/>
  <c r="U232" i="3" s="1"/>
  <c r="K232" i="3"/>
  <c r="M31" i="3"/>
  <c r="I31" i="3"/>
  <c r="U31" i="3" s="1"/>
  <c r="K31" i="3"/>
  <c r="Q31" i="3"/>
  <c r="O31" i="3"/>
  <c r="P120" i="3"/>
  <c r="L120" i="3"/>
  <c r="J120" i="3"/>
  <c r="R120" i="3" s="1"/>
  <c r="N120" i="3"/>
  <c r="N3" i="3"/>
  <c r="J3" i="3"/>
  <c r="R3" i="3" s="1"/>
  <c r="P3" i="3"/>
  <c r="L3" i="3"/>
  <c r="P121" i="3"/>
  <c r="J121" i="3"/>
  <c r="R121" i="3" s="1"/>
  <c r="N121" i="3"/>
  <c r="L121" i="3"/>
  <c r="J87" i="3"/>
  <c r="R87" i="3" s="1"/>
  <c r="P87" i="3"/>
  <c r="L87" i="3"/>
  <c r="N87" i="3"/>
  <c r="O109" i="3"/>
  <c r="M109" i="3"/>
  <c r="K109" i="3"/>
  <c r="Q109" i="3"/>
  <c r="I109" i="3"/>
  <c r="U109" i="3" s="1"/>
  <c r="I196" i="3"/>
  <c r="U196" i="3" s="1"/>
  <c r="M196" i="3"/>
  <c r="K196" i="3"/>
  <c r="Q196" i="3"/>
  <c r="O196" i="3"/>
  <c r="O189" i="3"/>
  <c r="M189" i="3"/>
  <c r="I189" i="3"/>
  <c r="U189" i="3" s="1"/>
  <c r="Q189" i="3"/>
  <c r="K189" i="3"/>
  <c r="N234" i="3"/>
  <c r="L234" i="3"/>
  <c r="J234" i="3"/>
  <c r="R234" i="3" s="1"/>
  <c r="P234" i="3"/>
  <c r="J65" i="3"/>
  <c r="R65" i="3" s="1"/>
  <c r="N65" i="3"/>
  <c r="P65" i="3"/>
  <c r="L65" i="3"/>
  <c r="K37" i="3"/>
  <c r="O37" i="3"/>
  <c r="M37" i="3"/>
  <c r="I37" i="3"/>
  <c r="U37" i="3" s="1"/>
  <c r="Q37" i="3"/>
  <c r="N211" i="3"/>
  <c r="L211" i="3"/>
  <c r="P211" i="3"/>
  <c r="J211" i="3"/>
  <c r="R211" i="3" s="1"/>
  <c r="O25" i="3"/>
  <c r="M25" i="3"/>
  <c r="K25" i="3"/>
  <c r="I25" i="3"/>
  <c r="U25" i="3" s="1"/>
  <c r="Q25" i="3"/>
  <c r="N63" i="3"/>
  <c r="L63" i="3"/>
  <c r="J63" i="3"/>
  <c r="R63" i="3" s="1"/>
  <c r="P63" i="3"/>
  <c r="L68" i="3"/>
  <c r="J68" i="3"/>
  <c r="R68" i="3" s="1"/>
  <c r="N68" i="3"/>
  <c r="P68" i="3"/>
  <c r="J138" i="3"/>
  <c r="R138" i="3" s="1"/>
  <c r="P138" i="3"/>
  <c r="N138" i="3"/>
  <c r="L138" i="3"/>
  <c r="Q187" i="3"/>
  <c r="I187" i="3"/>
  <c r="U187" i="3" s="1"/>
  <c r="O187" i="3"/>
  <c r="M187" i="3"/>
  <c r="K187" i="3"/>
  <c r="P210" i="3"/>
  <c r="N210" i="3"/>
  <c r="L210" i="3"/>
  <c r="J210" i="3"/>
  <c r="R210" i="3" s="1"/>
  <c r="N244" i="3"/>
  <c r="L244" i="3"/>
  <c r="J244" i="3"/>
  <c r="R244" i="3" s="1"/>
  <c r="P244" i="3"/>
  <c r="N10" i="3"/>
  <c r="P10" i="3"/>
  <c r="L10" i="3"/>
  <c r="J10" i="3"/>
  <c r="R10" i="3" s="1"/>
  <c r="Q143" i="3"/>
  <c r="I143" i="3"/>
  <c r="U143" i="3" s="1"/>
  <c r="O143" i="3"/>
  <c r="M143" i="3"/>
  <c r="K143" i="3"/>
  <c r="N50" i="3"/>
  <c r="P50" i="3"/>
  <c r="L50" i="3"/>
  <c r="J50" i="3"/>
  <c r="R50" i="3" s="1"/>
  <c r="L57" i="3"/>
  <c r="J57" i="3"/>
  <c r="R57" i="3" s="1"/>
  <c r="P57" i="3"/>
  <c r="N57" i="3"/>
  <c r="L161" i="3"/>
  <c r="J161" i="3"/>
  <c r="R161" i="3" s="1"/>
  <c r="P161" i="3"/>
  <c r="N161" i="3"/>
  <c r="O85" i="3"/>
  <c r="M85" i="3"/>
  <c r="K85" i="3"/>
  <c r="Q85" i="3"/>
  <c r="I85" i="3"/>
  <c r="U85" i="3" s="1"/>
  <c r="P155" i="3"/>
  <c r="N155" i="3"/>
  <c r="L155" i="3"/>
  <c r="J155" i="3"/>
  <c r="R155" i="3" s="1"/>
  <c r="P168" i="3"/>
  <c r="N168" i="3"/>
  <c r="L168" i="3"/>
  <c r="J168" i="3"/>
  <c r="R168" i="3" s="1"/>
  <c r="N241" i="3"/>
  <c r="L241" i="3"/>
  <c r="J241" i="3"/>
  <c r="R241" i="3" s="1"/>
  <c r="P241" i="3"/>
  <c r="N19" i="3"/>
  <c r="L19" i="3"/>
  <c r="J19" i="3"/>
  <c r="R19" i="3" s="1"/>
  <c r="P19" i="3"/>
  <c r="K17" i="3"/>
  <c r="O17" i="3"/>
  <c r="M17" i="3"/>
  <c r="Q17" i="3"/>
  <c r="I17" i="3"/>
  <c r="U17" i="3" s="1"/>
  <c r="K107" i="3"/>
  <c r="Q107" i="3"/>
  <c r="I107" i="3"/>
  <c r="U107" i="3" s="1"/>
  <c r="O107" i="3"/>
  <c r="M107" i="3"/>
  <c r="K89" i="3"/>
  <c r="Q89" i="3"/>
  <c r="I89" i="3"/>
  <c r="U89" i="3" s="1"/>
  <c r="O89" i="3"/>
  <c r="M89" i="3"/>
  <c r="N159" i="3"/>
  <c r="L159" i="3"/>
  <c r="J159" i="3"/>
  <c r="R159" i="3" s="1"/>
  <c r="P159" i="3"/>
  <c r="J172" i="3"/>
  <c r="R172" i="3" s="1"/>
  <c r="P172" i="3"/>
  <c r="N172" i="3"/>
  <c r="L172" i="3"/>
  <c r="P245" i="3"/>
  <c r="N245" i="3"/>
  <c r="L245" i="3"/>
  <c r="J245" i="3"/>
  <c r="R245" i="3" s="1"/>
  <c r="N15" i="3"/>
  <c r="L15" i="3"/>
  <c r="J15" i="3"/>
  <c r="R15" i="3" s="1"/>
  <c r="P15" i="3"/>
  <c r="Q148" i="3"/>
  <c r="I148" i="3"/>
  <c r="U148" i="3" s="1"/>
  <c r="O148" i="3"/>
  <c r="M148" i="3"/>
  <c r="K148" i="3"/>
  <c r="P49" i="3"/>
  <c r="N49" i="3"/>
  <c r="L49" i="3"/>
  <c r="J49" i="3"/>
  <c r="R49" i="3" s="1"/>
  <c r="Q74" i="3"/>
  <c r="O74" i="3"/>
  <c r="M74" i="3"/>
  <c r="I74" i="3"/>
  <c r="U74" i="3" s="1"/>
  <c r="K74" i="3"/>
  <c r="N103" i="3"/>
  <c r="L103" i="3"/>
  <c r="J103" i="3"/>
  <c r="R103" i="3" s="1"/>
  <c r="P103" i="3"/>
  <c r="L153" i="3"/>
  <c r="J153" i="3"/>
  <c r="R153" i="3" s="1"/>
  <c r="P153" i="3"/>
  <c r="N153" i="3"/>
  <c r="K140" i="3"/>
  <c r="I140" i="3"/>
  <c r="U140" i="3" s="1"/>
  <c r="O140" i="3"/>
  <c r="M140" i="3"/>
  <c r="Q140" i="3"/>
  <c r="K226" i="3"/>
  <c r="Q226" i="3"/>
  <c r="I226" i="3"/>
  <c r="U226" i="3" s="1"/>
  <c r="M226" i="3"/>
  <c r="O226" i="3"/>
  <c r="L250" i="3"/>
  <c r="J250" i="3"/>
  <c r="R250" i="3" s="1"/>
  <c r="P250" i="3"/>
  <c r="N250" i="3"/>
  <c r="N6" i="3"/>
  <c r="P6" i="3"/>
  <c r="L6" i="3"/>
  <c r="J6" i="3"/>
  <c r="R6" i="3" s="1"/>
  <c r="P190" i="3"/>
  <c r="N190" i="3"/>
  <c r="L190" i="3"/>
  <c r="J190" i="3"/>
  <c r="R190" i="3" s="1"/>
  <c r="Q92" i="3"/>
  <c r="I92" i="3"/>
  <c r="U92" i="3" s="1"/>
  <c r="O92" i="3"/>
  <c r="M92" i="3"/>
  <c r="K92" i="3"/>
  <c r="O138" i="3"/>
  <c r="M138" i="3"/>
  <c r="K138" i="3"/>
  <c r="Q138" i="3"/>
  <c r="I138" i="3"/>
  <c r="U138" i="3" s="1"/>
  <c r="P174" i="3"/>
  <c r="N174" i="3"/>
  <c r="L174" i="3"/>
  <c r="J174" i="3"/>
  <c r="R174" i="3" s="1"/>
  <c r="K234" i="3"/>
  <c r="Q234" i="3"/>
  <c r="I234" i="3"/>
  <c r="U234" i="3" s="1"/>
  <c r="M234" i="3"/>
  <c r="O234" i="3"/>
  <c r="O224" i="3"/>
  <c r="M224" i="3"/>
  <c r="Q224" i="3"/>
  <c r="I224" i="3"/>
  <c r="U224" i="3" s="1"/>
  <c r="K224" i="3"/>
  <c r="L117" i="3"/>
  <c r="P117" i="3"/>
  <c r="J117" i="3"/>
  <c r="R117" i="3" s="1"/>
  <c r="N117" i="3"/>
  <c r="J14" i="5"/>
  <c r="J12" i="5"/>
  <c r="J16" i="5" s="1"/>
  <c r="J19" i="5" l="1"/>
  <c r="J24" i="5" s="1"/>
  <c r="AK25" i="5" s="1"/>
  <c r="AK27" i="5" s="1"/>
  <c r="B12" i="7"/>
  <c r="D260" i="7" s="1"/>
  <c r="V5" i="3"/>
  <c r="T5" i="3"/>
  <c r="S5" i="3"/>
  <c r="X5" i="3"/>
  <c r="W5" i="3"/>
  <c r="T224" i="3"/>
  <c r="S224" i="3"/>
  <c r="X224" i="3"/>
  <c r="W224" i="3"/>
  <c r="V224" i="3"/>
  <c r="W138" i="3"/>
  <c r="V138" i="3"/>
  <c r="T138" i="3"/>
  <c r="S138" i="3"/>
  <c r="X138" i="3"/>
  <c r="V226" i="3"/>
  <c r="W226" i="3"/>
  <c r="T226" i="3"/>
  <c r="S226" i="3"/>
  <c r="X226" i="3"/>
  <c r="W89" i="3"/>
  <c r="V89" i="3"/>
  <c r="T89" i="3"/>
  <c r="S89" i="3"/>
  <c r="X89" i="3"/>
  <c r="V25" i="3"/>
  <c r="T25" i="3"/>
  <c r="S25" i="3"/>
  <c r="X25" i="3"/>
  <c r="W25" i="3"/>
  <c r="T109" i="3"/>
  <c r="S109" i="3"/>
  <c r="X109" i="3"/>
  <c r="W109" i="3"/>
  <c r="V109" i="3"/>
  <c r="V232" i="3"/>
  <c r="T232" i="3"/>
  <c r="S232" i="3"/>
  <c r="X232" i="3"/>
  <c r="W232" i="3"/>
  <c r="X59" i="3"/>
  <c r="W59" i="3"/>
  <c r="V59" i="3"/>
  <c r="T59" i="3"/>
  <c r="S59" i="3"/>
  <c r="V26" i="3"/>
  <c r="W26" i="3"/>
  <c r="T26" i="3"/>
  <c r="X26" i="3"/>
  <c r="S26" i="3"/>
  <c r="V223" i="3"/>
  <c r="S223" i="3"/>
  <c r="T223" i="3"/>
  <c r="X223" i="3"/>
  <c r="W223" i="3"/>
  <c r="S162" i="3"/>
  <c r="V162" i="3"/>
  <c r="T162" i="3"/>
  <c r="X162" i="3"/>
  <c r="W162" i="3"/>
  <c r="T82" i="3"/>
  <c r="S82" i="3"/>
  <c r="V82" i="3"/>
  <c r="X82" i="3"/>
  <c r="W82" i="3"/>
  <c r="T151" i="3"/>
  <c r="X151" i="3"/>
  <c r="W151" i="3"/>
  <c r="V151" i="3"/>
  <c r="S151" i="3"/>
  <c r="T178" i="3"/>
  <c r="S178" i="3"/>
  <c r="X178" i="3"/>
  <c r="V178" i="3"/>
  <c r="W178" i="3"/>
  <c r="S165" i="3"/>
  <c r="V165" i="3"/>
  <c r="X165" i="3"/>
  <c r="W165" i="3"/>
  <c r="T165" i="3"/>
  <c r="X251" i="3"/>
  <c r="W251" i="3"/>
  <c r="V251" i="3"/>
  <c r="T251" i="3"/>
  <c r="S251" i="3"/>
  <c r="W180" i="3"/>
  <c r="V180" i="3"/>
  <c r="T180" i="3"/>
  <c r="S180" i="3"/>
  <c r="X180" i="3"/>
  <c r="X39" i="3"/>
  <c r="S39" i="3"/>
  <c r="W39" i="3"/>
  <c r="V39" i="3"/>
  <c r="T39" i="3"/>
  <c r="X214" i="3"/>
  <c r="W214" i="3"/>
  <c r="V214" i="3"/>
  <c r="S214" i="3"/>
  <c r="T214" i="3"/>
  <c r="V116" i="3"/>
  <c r="T116" i="3"/>
  <c r="S116" i="3"/>
  <c r="X116" i="3"/>
  <c r="W116" i="3"/>
  <c r="V210" i="3"/>
  <c r="S210" i="3"/>
  <c r="T210" i="3"/>
  <c r="X210" i="3"/>
  <c r="W210" i="3"/>
  <c r="T204" i="3"/>
  <c r="S204" i="3"/>
  <c r="W204" i="3"/>
  <c r="X204" i="3"/>
  <c r="V204" i="3"/>
  <c r="X69" i="3"/>
  <c r="T69" i="3"/>
  <c r="W69" i="3"/>
  <c r="V69" i="3"/>
  <c r="S69" i="3"/>
  <c r="S54" i="3"/>
  <c r="W54" i="3"/>
  <c r="T54" i="3"/>
  <c r="X54" i="3"/>
  <c r="V54" i="3"/>
  <c r="W123" i="3"/>
  <c r="V123" i="3"/>
  <c r="S123" i="3"/>
  <c r="X123" i="3"/>
  <c r="T123" i="3"/>
  <c r="T118" i="3"/>
  <c r="S118" i="3"/>
  <c r="X118" i="3"/>
  <c r="W118" i="3"/>
  <c r="V118" i="3"/>
  <c r="S11" i="3"/>
  <c r="T11" i="3"/>
  <c r="W11" i="3"/>
  <c r="V11" i="3"/>
  <c r="X11" i="3"/>
  <c r="S19" i="3"/>
  <c r="X19" i="3"/>
  <c r="T19" i="3"/>
  <c r="W19" i="3"/>
  <c r="V19" i="3"/>
  <c r="S150" i="3"/>
  <c r="X150" i="3"/>
  <c r="W150" i="3"/>
  <c r="V150" i="3"/>
  <c r="T150" i="3"/>
  <c r="T246" i="3"/>
  <c r="S246" i="3"/>
  <c r="X246" i="3"/>
  <c r="V246" i="3"/>
  <c r="W246" i="3"/>
  <c r="X147" i="3"/>
  <c r="W147" i="3"/>
  <c r="V147" i="3"/>
  <c r="S147" i="3"/>
  <c r="T147" i="3"/>
  <c r="X48" i="3"/>
  <c r="W48" i="3"/>
  <c r="V48" i="3"/>
  <c r="T48" i="3"/>
  <c r="S48" i="3"/>
  <c r="X49" i="3"/>
  <c r="W49" i="3"/>
  <c r="V49" i="3"/>
  <c r="S49" i="3"/>
  <c r="T49" i="3"/>
  <c r="S213" i="3"/>
  <c r="X213" i="3"/>
  <c r="W213" i="3"/>
  <c r="V213" i="3"/>
  <c r="T213" i="3"/>
  <c r="T129" i="3"/>
  <c r="S129" i="3"/>
  <c r="X129" i="3"/>
  <c r="W129" i="3"/>
  <c r="V129" i="3"/>
  <c r="W93" i="3"/>
  <c r="V93" i="3"/>
  <c r="T93" i="3"/>
  <c r="S93" i="3"/>
  <c r="X93" i="3"/>
  <c r="S154" i="3"/>
  <c r="V154" i="3"/>
  <c r="T154" i="3"/>
  <c r="X154" i="3"/>
  <c r="W154" i="3"/>
  <c r="W122" i="3"/>
  <c r="X122" i="3"/>
  <c r="T122" i="3"/>
  <c r="S122" i="3"/>
  <c r="V122" i="3"/>
  <c r="S208" i="3"/>
  <c r="W208" i="3"/>
  <c r="X208" i="3"/>
  <c r="V208" i="3"/>
  <c r="T208" i="3"/>
  <c r="T57" i="3"/>
  <c r="S57" i="3"/>
  <c r="X57" i="3"/>
  <c r="W57" i="3"/>
  <c r="V57" i="3"/>
  <c r="X74" i="3"/>
  <c r="W74" i="3"/>
  <c r="V74" i="3"/>
  <c r="T74" i="3"/>
  <c r="S74" i="3"/>
  <c r="S100" i="3"/>
  <c r="X100" i="3"/>
  <c r="W100" i="3"/>
  <c r="V100" i="3"/>
  <c r="T100" i="3"/>
  <c r="W234" i="3"/>
  <c r="T234" i="3"/>
  <c r="S234" i="3"/>
  <c r="X234" i="3"/>
  <c r="V234" i="3"/>
  <c r="X108" i="3"/>
  <c r="W108" i="3"/>
  <c r="V108" i="3"/>
  <c r="S108" i="3"/>
  <c r="T108" i="3"/>
  <c r="X77" i="3"/>
  <c r="W77" i="3"/>
  <c r="V77" i="3"/>
  <c r="T77" i="3"/>
  <c r="S77" i="3"/>
  <c r="T137" i="3"/>
  <c r="S137" i="3"/>
  <c r="X137" i="3"/>
  <c r="W137" i="3"/>
  <c r="V137" i="3"/>
  <c r="V42" i="3"/>
  <c r="S42" i="3"/>
  <c r="X42" i="3"/>
  <c r="W42" i="3"/>
  <c r="T42" i="3"/>
  <c r="X27" i="3"/>
  <c r="V27" i="3"/>
  <c r="W27" i="3"/>
  <c r="S27" i="3"/>
  <c r="T27" i="3"/>
  <c r="X24" i="3"/>
  <c r="W24" i="3"/>
  <c r="V24" i="3"/>
  <c r="T24" i="3"/>
  <c r="S24" i="3"/>
  <c r="V30" i="3"/>
  <c r="S30" i="3"/>
  <c r="X30" i="3"/>
  <c r="W30" i="3"/>
  <c r="T30" i="3"/>
  <c r="V186" i="3"/>
  <c r="W186" i="3"/>
  <c r="T186" i="3"/>
  <c r="S186" i="3"/>
  <c r="X186" i="3"/>
  <c r="T94" i="3"/>
  <c r="S94" i="3"/>
  <c r="X94" i="3"/>
  <c r="W94" i="3"/>
  <c r="V94" i="3"/>
  <c r="V225" i="3"/>
  <c r="T225" i="3"/>
  <c r="S225" i="3"/>
  <c r="X225" i="3"/>
  <c r="W225" i="3"/>
  <c r="T9" i="3"/>
  <c r="S9" i="3"/>
  <c r="X9" i="3"/>
  <c r="V9" i="3"/>
  <c r="W9" i="3"/>
  <c r="V56" i="3"/>
  <c r="S56" i="3"/>
  <c r="X56" i="3"/>
  <c r="W56" i="3"/>
  <c r="T56" i="3"/>
  <c r="S96" i="3"/>
  <c r="T96" i="3"/>
  <c r="X96" i="3"/>
  <c r="W96" i="3"/>
  <c r="V96" i="3"/>
  <c r="S145" i="3"/>
  <c r="W145" i="3"/>
  <c r="X145" i="3"/>
  <c r="V145" i="3"/>
  <c r="T145" i="3"/>
  <c r="S52" i="3"/>
  <c r="W52" i="3"/>
  <c r="T52" i="3"/>
  <c r="V52" i="3"/>
  <c r="X52" i="3"/>
  <c r="W47" i="3"/>
  <c r="V47" i="3"/>
  <c r="S47" i="3"/>
  <c r="T47" i="3"/>
  <c r="X47" i="3"/>
  <c r="W105" i="3"/>
  <c r="V105" i="3"/>
  <c r="T105" i="3"/>
  <c r="S105" i="3"/>
  <c r="X105" i="3"/>
  <c r="V22" i="3"/>
  <c r="S22" i="3"/>
  <c r="X22" i="3"/>
  <c r="W22" i="3"/>
  <c r="T22" i="3"/>
  <c r="V249" i="3"/>
  <c r="T249" i="3"/>
  <c r="S249" i="3"/>
  <c r="X249" i="3"/>
  <c r="W249" i="3"/>
  <c r="S190" i="3"/>
  <c r="T190" i="3"/>
  <c r="W190" i="3"/>
  <c r="X190" i="3"/>
  <c r="V190" i="3"/>
  <c r="X183" i="3"/>
  <c r="W183" i="3"/>
  <c r="V183" i="3"/>
  <c r="T183" i="3"/>
  <c r="S183" i="3"/>
  <c r="V29" i="3"/>
  <c r="T29" i="3"/>
  <c r="S29" i="3"/>
  <c r="X29" i="3"/>
  <c r="W29" i="3"/>
  <c r="W73" i="3"/>
  <c r="V73" i="3"/>
  <c r="S73" i="3"/>
  <c r="X73" i="3"/>
  <c r="T73" i="3"/>
  <c r="S2" i="3"/>
  <c r="X2" i="3"/>
  <c r="T2" i="3"/>
  <c r="W2" i="3"/>
  <c r="V2" i="3"/>
  <c r="T13" i="3"/>
  <c r="S13" i="3"/>
  <c r="X13" i="3"/>
  <c r="W13" i="3"/>
  <c r="V13" i="3"/>
  <c r="W53" i="3"/>
  <c r="S53" i="3"/>
  <c r="X53" i="3"/>
  <c r="V53" i="3"/>
  <c r="T53" i="3"/>
  <c r="X175" i="3"/>
  <c r="W175" i="3"/>
  <c r="V175" i="3"/>
  <c r="T175" i="3"/>
  <c r="S175" i="3"/>
  <c r="W88" i="3"/>
  <c r="V88" i="3"/>
  <c r="T88" i="3"/>
  <c r="S88" i="3"/>
  <c r="X88" i="3"/>
  <c r="T149" i="3"/>
  <c r="S149" i="3"/>
  <c r="W149" i="3"/>
  <c r="X149" i="3"/>
  <c r="V149" i="3"/>
  <c r="T184" i="3"/>
  <c r="S184" i="3"/>
  <c r="X184" i="3"/>
  <c r="W184" i="3"/>
  <c r="V184" i="3"/>
  <c r="T40" i="3"/>
  <c r="S40" i="3"/>
  <c r="X40" i="3"/>
  <c r="W40" i="3"/>
  <c r="V40" i="3"/>
  <c r="S90" i="3"/>
  <c r="V90" i="3"/>
  <c r="X90" i="3"/>
  <c r="W90" i="3"/>
  <c r="T90" i="3"/>
  <c r="W106" i="3"/>
  <c r="V106" i="3"/>
  <c r="T106" i="3"/>
  <c r="S106" i="3"/>
  <c r="X106" i="3"/>
  <c r="W217" i="3"/>
  <c r="V217" i="3"/>
  <c r="T217" i="3"/>
  <c r="S217" i="3"/>
  <c r="X217" i="3"/>
  <c r="X140" i="3"/>
  <c r="W140" i="3"/>
  <c r="V140" i="3"/>
  <c r="T140" i="3"/>
  <c r="S140" i="3"/>
  <c r="T66" i="3"/>
  <c r="S66" i="3"/>
  <c r="W66" i="3"/>
  <c r="V66" i="3"/>
  <c r="X66" i="3"/>
  <c r="V17" i="3"/>
  <c r="T17" i="3"/>
  <c r="S17" i="3"/>
  <c r="X17" i="3"/>
  <c r="W17" i="3"/>
  <c r="X146" i="3"/>
  <c r="W146" i="3"/>
  <c r="V146" i="3"/>
  <c r="T146" i="3"/>
  <c r="S146" i="3"/>
  <c r="V219" i="3"/>
  <c r="X219" i="3"/>
  <c r="W219" i="3"/>
  <c r="S219" i="3"/>
  <c r="T219" i="3"/>
  <c r="X87" i="3"/>
  <c r="W87" i="3"/>
  <c r="V87" i="3"/>
  <c r="T87" i="3"/>
  <c r="S87" i="3"/>
  <c r="X172" i="3"/>
  <c r="W172" i="3"/>
  <c r="V172" i="3"/>
  <c r="T172" i="3"/>
  <c r="S172" i="3"/>
  <c r="S103" i="3"/>
  <c r="X103" i="3"/>
  <c r="W103" i="3"/>
  <c r="T103" i="3"/>
  <c r="V103" i="3"/>
  <c r="X170" i="3"/>
  <c r="W170" i="3"/>
  <c r="V170" i="3"/>
  <c r="T170" i="3"/>
  <c r="S170" i="3"/>
  <c r="T222" i="3"/>
  <c r="S222" i="3"/>
  <c r="X222" i="3"/>
  <c r="W222" i="3"/>
  <c r="V222" i="3"/>
  <c r="V228" i="3"/>
  <c r="T228" i="3"/>
  <c r="S228" i="3"/>
  <c r="X228" i="3"/>
  <c r="W228" i="3"/>
  <c r="S200" i="3"/>
  <c r="X200" i="3"/>
  <c r="W200" i="3"/>
  <c r="V200" i="3"/>
  <c r="T200" i="3"/>
  <c r="T181" i="3"/>
  <c r="S181" i="3"/>
  <c r="X181" i="3"/>
  <c r="W181" i="3"/>
  <c r="V181" i="3"/>
  <c r="X135" i="3"/>
  <c r="V135" i="3"/>
  <c r="W135" i="3"/>
  <c r="T135" i="3"/>
  <c r="S135" i="3"/>
  <c r="S239" i="3"/>
  <c r="X239" i="3"/>
  <c r="W239" i="3"/>
  <c r="V239" i="3"/>
  <c r="T239" i="3"/>
  <c r="S205" i="3"/>
  <c r="X205" i="3"/>
  <c r="W205" i="3"/>
  <c r="V205" i="3"/>
  <c r="T205" i="3"/>
  <c r="T115" i="3"/>
  <c r="V115" i="3"/>
  <c r="S115" i="3"/>
  <c r="X115" i="3"/>
  <c r="W115" i="3"/>
  <c r="W128" i="3"/>
  <c r="V128" i="3"/>
  <c r="T128" i="3"/>
  <c r="S128" i="3"/>
  <c r="X128" i="3"/>
  <c r="X12" i="3"/>
  <c r="W12" i="3"/>
  <c r="V12" i="3"/>
  <c r="T12" i="3"/>
  <c r="S12" i="3"/>
  <c r="X139" i="3"/>
  <c r="W139" i="3"/>
  <c r="V139" i="3"/>
  <c r="S139" i="3"/>
  <c r="T139" i="3"/>
  <c r="X38" i="3"/>
  <c r="W38" i="3"/>
  <c r="V38" i="3"/>
  <c r="S38" i="3"/>
  <c r="T38" i="3"/>
  <c r="S15" i="3"/>
  <c r="X15" i="3"/>
  <c r="W15" i="3"/>
  <c r="T15" i="3"/>
  <c r="V15" i="3"/>
  <c r="X247" i="3"/>
  <c r="W247" i="3"/>
  <c r="V247" i="3"/>
  <c r="T247" i="3"/>
  <c r="S247" i="3"/>
  <c r="W136" i="3"/>
  <c r="V136" i="3"/>
  <c r="T136" i="3"/>
  <c r="S136" i="3"/>
  <c r="X136" i="3"/>
  <c r="S51" i="3"/>
  <c r="W51" i="3"/>
  <c r="V51" i="3"/>
  <c r="T51" i="3"/>
  <c r="X51" i="3"/>
  <c r="X201" i="3"/>
  <c r="W201" i="3"/>
  <c r="V201" i="3"/>
  <c r="T201" i="3"/>
  <c r="S201" i="3"/>
  <c r="X92" i="3"/>
  <c r="W92" i="3"/>
  <c r="V92" i="3"/>
  <c r="T92" i="3"/>
  <c r="S92" i="3"/>
  <c r="T196" i="3"/>
  <c r="S196" i="3"/>
  <c r="X196" i="3"/>
  <c r="V196" i="3"/>
  <c r="W196" i="3"/>
  <c r="V237" i="3"/>
  <c r="T237" i="3"/>
  <c r="S237" i="3"/>
  <c r="X237" i="3"/>
  <c r="W237" i="3"/>
  <c r="S4" i="3"/>
  <c r="X4" i="3"/>
  <c r="W4" i="3"/>
  <c r="V4" i="3"/>
  <c r="T4" i="3"/>
  <c r="S193" i="3"/>
  <c r="W193" i="3"/>
  <c r="V193" i="3"/>
  <c r="T193" i="3"/>
  <c r="X193" i="3"/>
  <c r="V173" i="3"/>
  <c r="T173" i="3"/>
  <c r="S173" i="3"/>
  <c r="W173" i="3"/>
  <c r="X173" i="3"/>
  <c r="T144" i="3"/>
  <c r="S144" i="3"/>
  <c r="X144" i="3"/>
  <c r="W144" i="3"/>
  <c r="V144" i="3"/>
  <c r="W241" i="3"/>
  <c r="V241" i="3"/>
  <c r="T241" i="3"/>
  <c r="S241" i="3"/>
  <c r="X241" i="3"/>
  <c r="S111" i="3"/>
  <c r="X111" i="3"/>
  <c r="W111" i="3"/>
  <c r="V111" i="3"/>
  <c r="T111" i="3"/>
  <c r="X131" i="3"/>
  <c r="W131" i="3"/>
  <c r="V131" i="3"/>
  <c r="S131" i="3"/>
  <c r="T131" i="3"/>
  <c r="S95" i="3"/>
  <c r="X95" i="3"/>
  <c r="W95" i="3"/>
  <c r="V95" i="3"/>
  <c r="T95" i="3"/>
  <c r="X192" i="3"/>
  <c r="V192" i="3"/>
  <c r="S192" i="3"/>
  <c r="T192" i="3"/>
  <c r="W192" i="3"/>
  <c r="S79" i="3"/>
  <c r="X79" i="3"/>
  <c r="W79" i="3"/>
  <c r="V79" i="3"/>
  <c r="T79" i="3"/>
  <c r="V23" i="3"/>
  <c r="T23" i="3"/>
  <c r="X23" i="3"/>
  <c r="W23" i="3"/>
  <c r="S23" i="3"/>
  <c r="T110" i="3"/>
  <c r="S110" i="3"/>
  <c r="W110" i="3"/>
  <c r="V110" i="3"/>
  <c r="X110" i="3"/>
  <c r="T102" i="3"/>
  <c r="S102" i="3"/>
  <c r="X102" i="3"/>
  <c r="W102" i="3"/>
  <c r="V102" i="3"/>
  <c r="X245" i="3"/>
  <c r="W245" i="3"/>
  <c r="V245" i="3"/>
  <c r="T245" i="3"/>
  <c r="S245" i="3"/>
  <c r="S248" i="3"/>
  <c r="X248" i="3"/>
  <c r="W248" i="3"/>
  <c r="V248" i="3"/>
  <c r="T248" i="3"/>
  <c r="W244" i="3"/>
  <c r="V244" i="3"/>
  <c r="T244" i="3"/>
  <c r="S244" i="3"/>
  <c r="X244" i="3"/>
  <c r="S158" i="3"/>
  <c r="X158" i="3"/>
  <c r="W158" i="3"/>
  <c r="V158" i="3"/>
  <c r="T158" i="3"/>
  <c r="S112" i="3"/>
  <c r="X112" i="3"/>
  <c r="W112" i="3"/>
  <c r="V112" i="3"/>
  <c r="T112" i="3"/>
  <c r="X21" i="3"/>
  <c r="W21" i="3"/>
  <c r="V21" i="3"/>
  <c r="T21" i="3"/>
  <c r="S21" i="3"/>
  <c r="S16" i="3"/>
  <c r="X16" i="3"/>
  <c r="W16" i="3"/>
  <c r="V16" i="3"/>
  <c r="T16" i="3"/>
  <c r="V65" i="3"/>
  <c r="S65" i="3"/>
  <c r="X65" i="3"/>
  <c r="W65" i="3"/>
  <c r="T65" i="3"/>
  <c r="X218" i="3"/>
  <c r="W218" i="3"/>
  <c r="V218" i="3"/>
  <c r="S218" i="3"/>
  <c r="T218" i="3"/>
  <c r="T194" i="3"/>
  <c r="X194" i="3"/>
  <c r="W194" i="3"/>
  <c r="V194" i="3"/>
  <c r="S194" i="3"/>
  <c r="V34" i="3"/>
  <c r="W34" i="3"/>
  <c r="X34" i="3"/>
  <c r="S34" i="3"/>
  <c r="T34" i="3"/>
  <c r="S202" i="3"/>
  <c r="X202" i="3"/>
  <c r="W202" i="3"/>
  <c r="V202" i="3"/>
  <c r="T202" i="3"/>
  <c r="S91" i="3"/>
  <c r="X91" i="3"/>
  <c r="W91" i="3"/>
  <c r="V91" i="3"/>
  <c r="T91" i="3"/>
  <c r="X78" i="3"/>
  <c r="T78" i="3"/>
  <c r="S78" i="3"/>
  <c r="W78" i="3"/>
  <c r="V78" i="3"/>
  <c r="X243" i="3"/>
  <c r="W243" i="3"/>
  <c r="V243" i="3"/>
  <c r="T243" i="3"/>
  <c r="S243" i="3"/>
  <c r="X164" i="3"/>
  <c r="W164" i="3"/>
  <c r="V164" i="3"/>
  <c r="T164" i="3"/>
  <c r="S164" i="3"/>
  <c r="W99" i="3"/>
  <c r="V99" i="3"/>
  <c r="T99" i="3"/>
  <c r="S99" i="3"/>
  <c r="X99" i="3"/>
  <c r="S7" i="3"/>
  <c r="V7" i="3"/>
  <c r="T7" i="3"/>
  <c r="X7" i="3"/>
  <c r="W7" i="3"/>
  <c r="S191" i="3"/>
  <c r="T191" i="3"/>
  <c r="W191" i="3"/>
  <c r="X191" i="3"/>
  <c r="V191" i="3"/>
  <c r="T171" i="3"/>
  <c r="S171" i="3"/>
  <c r="X171" i="3"/>
  <c r="W171" i="3"/>
  <c r="V171" i="3"/>
  <c r="X124" i="3"/>
  <c r="W124" i="3"/>
  <c r="V124" i="3"/>
  <c r="T124" i="3"/>
  <c r="S124" i="3"/>
  <c r="V85" i="3"/>
  <c r="T85" i="3"/>
  <c r="S85" i="3"/>
  <c r="X85" i="3"/>
  <c r="W85" i="3"/>
  <c r="X37" i="3"/>
  <c r="W37" i="3"/>
  <c r="V37" i="3"/>
  <c r="S37" i="3"/>
  <c r="T37" i="3"/>
  <c r="X143" i="3"/>
  <c r="W143" i="3"/>
  <c r="V143" i="3"/>
  <c r="S143" i="3"/>
  <c r="T143" i="3"/>
  <c r="W189" i="3"/>
  <c r="V189" i="3"/>
  <c r="T189" i="3"/>
  <c r="S189" i="3"/>
  <c r="X189" i="3"/>
  <c r="V221" i="3"/>
  <c r="T221" i="3"/>
  <c r="S221" i="3"/>
  <c r="W221" i="3"/>
  <c r="X221" i="3"/>
  <c r="S166" i="3"/>
  <c r="X166" i="3"/>
  <c r="W166" i="3"/>
  <c r="V166" i="3"/>
  <c r="T166" i="3"/>
  <c r="V50" i="3"/>
  <c r="X50" i="3"/>
  <c r="W50" i="3"/>
  <c r="S50" i="3"/>
  <c r="T50" i="3"/>
  <c r="X168" i="3"/>
  <c r="W168" i="3"/>
  <c r="V168" i="3"/>
  <c r="T168" i="3"/>
  <c r="S168" i="3"/>
  <c r="W206" i="3"/>
  <c r="V206" i="3"/>
  <c r="S206" i="3"/>
  <c r="T206" i="3"/>
  <c r="X206" i="3"/>
  <c r="V46" i="3"/>
  <c r="S46" i="3"/>
  <c r="X46" i="3"/>
  <c r="W46" i="3"/>
  <c r="T46" i="3"/>
  <c r="W163" i="3"/>
  <c r="V163" i="3"/>
  <c r="T163" i="3"/>
  <c r="S163" i="3"/>
  <c r="X163" i="3"/>
  <c r="W207" i="3"/>
  <c r="V207" i="3"/>
  <c r="T207" i="3"/>
  <c r="S207" i="3"/>
  <c r="X207" i="3"/>
  <c r="W203" i="3"/>
  <c r="V203" i="3"/>
  <c r="T203" i="3"/>
  <c r="S203" i="3"/>
  <c r="X203" i="3"/>
  <c r="X127" i="3"/>
  <c r="W127" i="3"/>
  <c r="V127" i="3"/>
  <c r="T127" i="3"/>
  <c r="S127" i="3"/>
  <c r="W231" i="3"/>
  <c r="V231" i="3"/>
  <c r="S231" i="3"/>
  <c r="X231" i="3"/>
  <c r="T231" i="3"/>
  <c r="T152" i="3"/>
  <c r="S152" i="3"/>
  <c r="X152" i="3"/>
  <c r="W152" i="3"/>
  <c r="V152" i="3"/>
  <c r="T3" i="3"/>
  <c r="V3" i="3"/>
  <c r="X3" i="3"/>
  <c r="W3" i="3"/>
  <c r="S3" i="3"/>
  <c r="S197" i="3"/>
  <c r="X197" i="3"/>
  <c r="W197" i="3"/>
  <c r="V197" i="3"/>
  <c r="T197" i="3"/>
  <c r="S18" i="3"/>
  <c r="X18" i="3"/>
  <c r="W18" i="3"/>
  <c r="V18" i="3"/>
  <c r="T18" i="3"/>
  <c r="W215" i="3"/>
  <c r="V215" i="3"/>
  <c r="T215" i="3"/>
  <c r="S215" i="3"/>
  <c r="X215" i="3"/>
  <c r="S126" i="3"/>
  <c r="X126" i="3"/>
  <c r="W126" i="3"/>
  <c r="V126" i="3"/>
  <c r="T126" i="3"/>
  <c r="S104" i="3"/>
  <c r="X104" i="3"/>
  <c r="W104" i="3"/>
  <c r="V104" i="3"/>
  <c r="T104" i="3"/>
  <c r="T134" i="3"/>
  <c r="S134" i="3"/>
  <c r="X134" i="3"/>
  <c r="W134" i="3"/>
  <c r="V134" i="3"/>
  <c r="V45" i="3"/>
  <c r="S45" i="3"/>
  <c r="T45" i="3"/>
  <c r="X45" i="3"/>
  <c r="W45" i="3"/>
  <c r="V14" i="3"/>
  <c r="W14" i="3"/>
  <c r="T14" i="3"/>
  <c r="X14" i="3"/>
  <c r="S14" i="3"/>
  <c r="X177" i="3"/>
  <c r="W177" i="3"/>
  <c r="V177" i="3"/>
  <c r="T177" i="3"/>
  <c r="S177" i="3"/>
  <c r="S35" i="3"/>
  <c r="W35" i="3"/>
  <c r="X35" i="3"/>
  <c r="V35" i="3"/>
  <c r="T35" i="3"/>
  <c r="T141" i="3"/>
  <c r="S141" i="3"/>
  <c r="W141" i="3"/>
  <c r="X141" i="3"/>
  <c r="V141" i="3"/>
  <c r="T227" i="3"/>
  <c r="S227" i="3"/>
  <c r="X227" i="3"/>
  <c r="W227" i="3"/>
  <c r="V227" i="3"/>
  <c r="W31" i="3"/>
  <c r="S31" i="3"/>
  <c r="V31" i="3"/>
  <c r="X31" i="3"/>
  <c r="T31" i="3"/>
  <c r="S161" i="3"/>
  <c r="X161" i="3"/>
  <c r="W161" i="3"/>
  <c r="V161" i="3"/>
  <c r="T161" i="3"/>
  <c r="X159" i="3"/>
  <c r="W159" i="3"/>
  <c r="V159" i="3"/>
  <c r="S159" i="3"/>
  <c r="T159" i="3"/>
  <c r="W64" i="3"/>
  <c r="V64" i="3"/>
  <c r="T64" i="3"/>
  <c r="S64" i="3"/>
  <c r="X64" i="3"/>
  <c r="T133" i="3"/>
  <c r="S133" i="3"/>
  <c r="X133" i="3"/>
  <c r="W133" i="3"/>
  <c r="V133" i="3"/>
  <c r="V41" i="3"/>
  <c r="S41" i="3"/>
  <c r="T41" i="3"/>
  <c r="X41" i="3"/>
  <c r="W41" i="3"/>
  <c r="S119" i="3"/>
  <c r="X119" i="3"/>
  <c r="W119" i="3"/>
  <c r="V119" i="3"/>
  <c r="T119" i="3"/>
  <c r="S125" i="3"/>
  <c r="X125" i="3"/>
  <c r="W125" i="3"/>
  <c r="V125" i="3"/>
  <c r="T125" i="3"/>
  <c r="X167" i="3"/>
  <c r="W167" i="3"/>
  <c r="V167" i="3"/>
  <c r="T167" i="3"/>
  <c r="S167" i="3"/>
  <c r="S130" i="3"/>
  <c r="X130" i="3"/>
  <c r="W130" i="3"/>
  <c r="V130" i="3"/>
  <c r="T130" i="3"/>
  <c r="W81" i="3"/>
  <c r="V81" i="3"/>
  <c r="T81" i="3"/>
  <c r="S81" i="3"/>
  <c r="X81" i="3"/>
  <c r="W8" i="3"/>
  <c r="V8" i="3"/>
  <c r="T8" i="3"/>
  <c r="S8" i="3"/>
  <c r="X8" i="3"/>
  <c r="T153" i="3"/>
  <c r="S153" i="3"/>
  <c r="W153" i="3"/>
  <c r="X153" i="3"/>
  <c r="V153" i="3"/>
  <c r="X43" i="3"/>
  <c r="T43" i="3"/>
  <c r="V43" i="3"/>
  <c r="S43" i="3"/>
  <c r="W43" i="3"/>
  <c r="X61" i="3"/>
  <c r="W61" i="3"/>
  <c r="V61" i="3"/>
  <c r="T61" i="3"/>
  <c r="S61" i="3"/>
  <c r="S55" i="3"/>
  <c r="X55" i="3"/>
  <c r="W55" i="3"/>
  <c r="V55" i="3"/>
  <c r="T55" i="3"/>
  <c r="X44" i="3"/>
  <c r="W44" i="3"/>
  <c r="V44" i="3"/>
  <c r="T44" i="3"/>
  <c r="S44" i="3"/>
  <c r="T117" i="3"/>
  <c r="S117" i="3"/>
  <c r="X117" i="3"/>
  <c r="W117" i="3"/>
  <c r="V117" i="3"/>
  <c r="S114" i="3"/>
  <c r="X114" i="3"/>
  <c r="W114" i="3"/>
  <c r="V114" i="3"/>
  <c r="T114" i="3"/>
  <c r="V142" i="3"/>
  <c r="T142" i="3"/>
  <c r="S142" i="3"/>
  <c r="X142" i="3"/>
  <c r="W142" i="3"/>
  <c r="S75" i="3"/>
  <c r="X75" i="3"/>
  <c r="W75" i="3"/>
  <c r="V75" i="3"/>
  <c r="T75" i="3"/>
  <c r="W230" i="3"/>
  <c r="T230" i="3"/>
  <c r="S230" i="3"/>
  <c r="X230" i="3"/>
  <c r="V230" i="3"/>
  <c r="X28" i="3"/>
  <c r="W28" i="3"/>
  <c r="V28" i="3"/>
  <c r="T28" i="3"/>
  <c r="S28" i="3"/>
  <c r="S97" i="3"/>
  <c r="X97" i="3"/>
  <c r="W97" i="3"/>
  <c r="V97" i="3"/>
  <c r="T97" i="3"/>
  <c r="T160" i="3"/>
  <c r="S160" i="3"/>
  <c r="X160" i="3"/>
  <c r="W160" i="3"/>
  <c r="V160" i="3"/>
  <c r="W101" i="3"/>
  <c r="V101" i="3"/>
  <c r="T101" i="3"/>
  <c r="S101" i="3"/>
  <c r="X101" i="3"/>
  <c r="V36" i="3"/>
  <c r="T36" i="3"/>
  <c r="S36" i="3"/>
  <c r="X36" i="3"/>
  <c r="W36" i="3"/>
  <c r="X20" i="3"/>
  <c r="W20" i="3"/>
  <c r="V20" i="3"/>
  <c r="T20" i="3"/>
  <c r="S20" i="3"/>
  <c r="V98" i="3"/>
  <c r="S98" i="3"/>
  <c r="W98" i="3"/>
  <c r="X98" i="3"/>
  <c r="T98" i="3"/>
  <c r="W113" i="3"/>
  <c r="V113" i="3"/>
  <c r="T113" i="3"/>
  <c r="S113" i="3"/>
  <c r="X113" i="3"/>
  <c r="T212" i="3"/>
  <c r="S212" i="3"/>
  <c r="W212" i="3"/>
  <c r="X212" i="3"/>
  <c r="V212" i="3"/>
  <c r="V83" i="3"/>
  <c r="S83" i="3"/>
  <c r="X83" i="3"/>
  <c r="W83" i="3"/>
  <c r="T83" i="3"/>
  <c r="W84" i="3"/>
  <c r="V84" i="3"/>
  <c r="T84" i="3"/>
  <c r="S84" i="3"/>
  <c r="X84" i="3"/>
  <c r="T80" i="3"/>
  <c r="S80" i="3"/>
  <c r="X80" i="3"/>
  <c r="W80" i="3"/>
  <c r="V80" i="3"/>
  <c r="X236" i="3"/>
  <c r="W236" i="3"/>
  <c r="V236" i="3"/>
  <c r="T236" i="3"/>
  <c r="S236" i="3"/>
  <c r="T63" i="3"/>
  <c r="S63" i="3"/>
  <c r="X63" i="3"/>
  <c r="W63" i="3"/>
  <c r="V63" i="3"/>
  <c r="S220" i="3"/>
  <c r="V220" i="3"/>
  <c r="X220" i="3"/>
  <c r="W220" i="3"/>
  <c r="T220" i="3"/>
  <c r="V229" i="3"/>
  <c r="T229" i="3"/>
  <c r="S229" i="3"/>
  <c r="X229" i="3"/>
  <c r="W229" i="3"/>
  <c r="X155" i="3"/>
  <c r="W155" i="3"/>
  <c r="V155" i="3"/>
  <c r="S155" i="3"/>
  <c r="T155" i="3"/>
  <c r="T174" i="3"/>
  <c r="S174" i="3"/>
  <c r="X174" i="3"/>
  <c r="W174" i="3"/>
  <c r="V174" i="3"/>
  <c r="W238" i="3"/>
  <c r="T238" i="3"/>
  <c r="S238" i="3"/>
  <c r="X238" i="3"/>
  <c r="V238" i="3"/>
  <c r="V182" i="3"/>
  <c r="W182" i="3"/>
  <c r="T182" i="3"/>
  <c r="S182" i="3"/>
  <c r="X182" i="3"/>
  <c r="W132" i="3"/>
  <c r="V132" i="3"/>
  <c r="T132" i="3"/>
  <c r="S132" i="3"/>
  <c r="X132" i="3"/>
  <c r="S32" i="3"/>
  <c r="X32" i="3"/>
  <c r="W32" i="3"/>
  <c r="V32" i="3"/>
  <c r="T32" i="3"/>
  <c r="V199" i="3"/>
  <c r="T199" i="3"/>
  <c r="S199" i="3"/>
  <c r="X199" i="3"/>
  <c r="W199" i="3"/>
  <c r="X235" i="3"/>
  <c r="W235" i="3"/>
  <c r="V235" i="3"/>
  <c r="T235" i="3"/>
  <c r="S235" i="3"/>
  <c r="V156" i="3"/>
  <c r="T156" i="3"/>
  <c r="S156" i="3"/>
  <c r="X156" i="3"/>
  <c r="W156" i="3"/>
  <c r="X179" i="3"/>
  <c r="W179" i="3"/>
  <c r="V179" i="3"/>
  <c r="T179" i="3"/>
  <c r="S179" i="3"/>
  <c r="W107" i="3"/>
  <c r="V107" i="3"/>
  <c r="T107" i="3"/>
  <c r="S107" i="3"/>
  <c r="X107" i="3"/>
  <c r="S187" i="3"/>
  <c r="X187" i="3"/>
  <c r="W187" i="3"/>
  <c r="V187" i="3"/>
  <c r="T187" i="3"/>
  <c r="V198" i="3"/>
  <c r="T198" i="3"/>
  <c r="S198" i="3"/>
  <c r="X198" i="3"/>
  <c r="W198" i="3"/>
  <c r="W148" i="3"/>
  <c r="V148" i="3"/>
  <c r="T148" i="3"/>
  <c r="X148" i="3"/>
  <c r="S148" i="3"/>
  <c r="V233" i="3"/>
  <c r="T233" i="3"/>
  <c r="S233" i="3"/>
  <c r="X233" i="3"/>
  <c r="W233" i="3"/>
  <c r="X240" i="3"/>
  <c r="W240" i="3"/>
  <c r="V240" i="3"/>
  <c r="T240" i="3"/>
  <c r="S240" i="3"/>
  <c r="X68" i="3"/>
  <c r="W68" i="3"/>
  <c r="V68" i="3"/>
  <c r="T68" i="3"/>
  <c r="S68" i="3"/>
  <c r="X176" i="3"/>
  <c r="W176" i="3"/>
  <c r="V176" i="3"/>
  <c r="T176" i="3"/>
  <c r="S176" i="3"/>
  <c r="W86" i="3"/>
  <c r="V86" i="3"/>
  <c r="T86" i="3"/>
  <c r="S86" i="3"/>
  <c r="X86" i="3"/>
  <c r="W71" i="3"/>
  <c r="T71" i="3"/>
  <c r="X71" i="3"/>
  <c r="V71" i="3"/>
  <c r="S71" i="3"/>
  <c r="W76" i="3"/>
  <c r="V76" i="3"/>
  <c r="T76" i="3"/>
  <c r="S76" i="3"/>
  <c r="X76" i="3"/>
  <c r="S216" i="3"/>
  <c r="W216" i="3"/>
  <c r="X216" i="3"/>
  <c r="V216" i="3"/>
  <c r="T216" i="3"/>
  <c r="V169" i="3"/>
  <c r="T169" i="3"/>
  <c r="S169" i="3"/>
  <c r="X169" i="3"/>
  <c r="W169" i="3"/>
  <c r="W211" i="3"/>
  <c r="V211" i="3"/>
  <c r="T211" i="3"/>
  <c r="S211" i="3"/>
  <c r="X211" i="3"/>
  <c r="T195" i="3"/>
  <c r="S195" i="3"/>
  <c r="W195" i="3"/>
  <c r="V195" i="3"/>
  <c r="X195" i="3"/>
  <c r="T242" i="3"/>
  <c r="S242" i="3"/>
  <c r="X242" i="3"/>
  <c r="V242" i="3"/>
  <c r="W242" i="3"/>
  <c r="W58" i="3"/>
  <c r="S58" i="3"/>
  <c r="X58" i="3"/>
  <c r="V58" i="3"/>
  <c r="T58" i="3"/>
  <c r="V60" i="3"/>
  <c r="T60" i="3"/>
  <c r="X60" i="3"/>
  <c r="S60" i="3"/>
  <c r="W60" i="3"/>
  <c r="X188" i="3"/>
  <c r="W188" i="3"/>
  <c r="V188" i="3"/>
  <c r="T188" i="3"/>
  <c r="S188" i="3"/>
  <c r="X120" i="3"/>
  <c r="W120" i="3"/>
  <c r="V120" i="3"/>
  <c r="T120" i="3"/>
  <c r="S120" i="3"/>
  <c r="X70" i="3"/>
  <c r="W70" i="3"/>
  <c r="T70" i="3"/>
  <c r="S70" i="3"/>
  <c r="V70" i="3"/>
  <c r="T209" i="3"/>
  <c r="S209" i="3"/>
  <c r="X209" i="3"/>
  <c r="V209" i="3"/>
  <c r="W209" i="3"/>
  <c r="W62" i="3"/>
  <c r="V62" i="3"/>
  <c r="T62" i="3"/>
  <c r="S62" i="3"/>
  <c r="X62" i="3"/>
  <c r="X72" i="3"/>
  <c r="W72" i="3"/>
  <c r="V72" i="3"/>
  <c r="T72" i="3"/>
  <c r="S72" i="3"/>
  <c r="T250" i="3"/>
  <c r="S250" i="3"/>
  <c r="X250" i="3"/>
  <c r="V250" i="3"/>
  <c r="W250" i="3"/>
  <c r="V10" i="3"/>
  <c r="X10" i="3"/>
  <c r="W10" i="3"/>
  <c r="S10" i="3"/>
  <c r="T10" i="3"/>
  <c r="X6" i="3"/>
  <c r="V6" i="3"/>
  <c r="T6" i="3"/>
  <c r="S6" i="3"/>
  <c r="W6" i="3"/>
  <c r="T157" i="3"/>
  <c r="S157" i="3"/>
  <c r="W157" i="3"/>
  <c r="X157" i="3"/>
  <c r="V157" i="3"/>
  <c r="W121" i="3"/>
  <c r="V121" i="3"/>
  <c r="T121" i="3"/>
  <c r="S121" i="3"/>
  <c r="X121" i="3"/>
  <c r="V185" i="3"/>
  <c r="T185" i="3"/>
  <c r="S185" i="3"/>
  <c r="X185" i="3"/>
  <c r="W185" i="3"/>
  <c r="W67" i="3"/>
  <c r="S67" i="3"/>
  <c r="X67" i="3"/>
  <c r="V67" i="3"/>
  <c r="T67" i="3"/>
  <c r="X33" i="3"/>
  <c r="S33" i="3"/>
  <c r="W33" i="3"/>
  <c r="V33" i="3"/>
  <c r="T33" i="3"/>
  <c r="G242" i="7" l="1"/>
  <c r="I242" i="7" s="1"/>
  <c r="J242" i="7" s="1"/>
  <c r="G244" i="7"/>
  <c r="I244" i="7" s="1"/>
  <c r="J244" i="7" s="1"/>
  <c r="G94" i="7"/>
  <c r="I94" i="7" s="1"/>
  <c r="J94" i="7" s="1"/>
  <c r="G186" i="7"/>
  <c r="I186" i="7" s="1"/>
  <c r="J186" i="7" s="1"/>
  <c r="G196" i="7"/>
  <c r="I196" i="7" s="1"/>
  <c r="J196" i="7" s="1"/>
  <c r="G78" i="7"/>
  <c r="I78" i="7" s="1"/>
  <c r="J78" i="7" s="1"/>
  <c r="G246" i="7"/>
  <c r="I246" i="7" s="1"/>
  <c r="J246" i="7" s="1"/>
  <c r="G248" i="7"/>
  <c r="I248" i="7" s="1"/>
  <c r="J248" i="7" s="1"/>
  <c r="G76" i="7"/>
  <c r="I76" i="7" s="1"/>
  <c r="J76" i="7" s="1"/>
  <c r="G216" i="7"/>
  <c r="I216" i="7" s="1"/>
  <c r="J216" i="7" s="1"/>
  <c r="G13" i="7"/>
  <c r="I13" i="7" s="1"/>
  <c r="J13" i="7" s="1"/>
  <c r="G24" i="7"/>
  <c r="I24" i="7" s="1"/>
  <c r="J24" i="7" s="1"/>
  <c r="G222" i="7"/>
  <c r="I222" i="7" s="1"/>
  <c r="J222" i="7" s="1"/>
  <c r="G64" i="7"/>
  <c r="I64" i="7" s="1"/>
  <c r="J64" i="7" s="1"/>
  <c r="G250" i="7"/>
  <c r="I250" i="7" s="1"/>
  <c r="J250" i="7" s="1"/>
  <c r="G172" i="7"/>
  <c r="I172" i="7" s="1"/>
  <c r="J172" i="7" s="1"/>
  <c r="G205" i="7"/>
  <c r="I205" i="7" s="1"/>
  <c r="J205" i="7" s="1"/>
  <c r="G97" i="7"/>
  <c r="I97" i="7" s="1"/>
  <c r="J97" i="7" s="1"/>
  <c r="G82" i="7"/>
  <c r="I82" i="7" s="1"/>
  <c r="J82" i="7" s="1"/>
  <c r="G210" i="7"/>
  <c r="I210" i="7" s="1"/>
  <c r="J210" i="7" s="1"/>
  <c r="G15" i="7"/>
  <c r="I15" i="7" s="1"/>
  <c r="J15" i="7" s="1"/>
  <c r="G188" i="7"/>
  <c r="I188" i="7" s="1"/>
  <c r="J188" i="7" s="1"/>
  <c r="G135" i="7"/>
  <c r="I135" i="7" s="1"/>
  <c r="J135" i="7" s="1"/>
  <c r="G165" i="7"/>
  <c r="I165" i="7" s="1"/>
  <c r="J165" i="7" s="1"/>
  <c r="G50" i="7"/>
  <c r="I50" i="7" s="1"/>
  <c r="J50" i="7" s="1"/>
  <c r="G106" i="7"/>
  <c r="I106" i="7" s="1"/>
  <c r="J106" i="7" s="1"/>
  <c r="G149" i="7"/>
  <c r="I149" i="7" s="1"/>
  <c r="J149" i="7" s="1"/>
  <c r="G218" i="7"/>
  <c r="I218" i="7" s="1"/>
  <c r="J218" i="7" s="1"/>
  <c r="G60" i="7"/>
  <c r="I60" i="7" s="1"/>
  <c r="J60" i="7" s="1"/>
  <c r="G225" i="7"/>
  <c r="I225" i="7" s="1"/>
  <c r="J225" i="7" s="1"/>
  <c r="G28" i="7"/>
  <c r="I28" i="7" s="1"/>
  <c r="J28" i="7" s="1"/>
  <c r="G189" i="7"/>
  <c r="I189" i="7" s="1"/>
  <c r="J189" i="7" s="1"/>
  <c r="G190" i="7"/>
  <c r="I190" i="7" s="1"/>
  <c r="J190" i="7" s="1"/>
  <c r="G74" i="7"/>
  <c r="I74" i="7" s="1"/>
  <c r="J74" i="7" s="1"/>
  <c r="G59" i="7"/>
  <c r="I59" i="7" s="1"/>
  <c r="J59" i="7" s="1"/>
  <c r="G21" i="7"/>
  <c r="I21" i="7" s="1"/>
  <c r="J21" i="7" s="1"/>
  <c r="G14" i="7"/>
  <c r="I14" i="7" s="1"/>
  <c r="J14" i="7" s="1"/>
  <c r="G45" i="7"/>
  <c r="I45" i="7" s="1"/>
  <c r="J45" i="7" s="1"/>
  <c r="G131" i="7"/>
  <c r="I131" i="7" s="1"/>
  <c r="J131" i="7" s="1"/>
  <c r="G129" i="7"/>
  <c r="I129" i="7" s="1"/>
  <c r="J129" i="7" s="1"/>
  <c r="G105" i="7"/>
  <c r="I105" i="7" s="1"/>
  <c r="J105" i="7" s="1"/>
  <c r="G232" i="7"/>
  <c r="I232" i="7" s="1"/>
  <c r="J232" i="7" s="1"/>
  <c r="G23" i="7"/>
  <c r="I23" i="7" s="1"/>
  <c r="J23" i="7" s="1"/>
  <c r="G67" i="7"/>
  <c r="I67" i="7" s="1"/>
  <c r="J67" i="7" s="1"/>
  <c r="G251" i="7"/>
  <c r="I251" i="7" s="1"/>
  <c r="J251" i="7" s="1"/>
  <c r="G153" i="7"/>
  <c r="I153" i="7" s="1"/>
  <c r="J153" i="7" s="1"/>
  <c r="G167" i="7"/>
  <c r="I167" i="7" s="1"/>
  <c r="J167" i="7" s="1"/>
  <c r="G184" i="7"/>
  <c r="I184" i="7" s="1"/>
  <c r="J184" i="7" s="1"/>
  <c r="G55" i="7"/>
  <c r="I55" i="7" s="1"/>
  <c r="J55" i="7" s="1"/>
  <c r="G96" i="7"/>
  <c r="I96" i="7" s="1"/>
  <c r="J96" i="7" s="1"/>
  <c r="G73" i="7"/>
  <c r="I73" i="7" s="1"/>
  <c r="J73" i="7" s="1"/>
  <c r="G36" i="7"/>
  <c r="I36" i="7" s="1"/>
  <c r="J36" i="7" s="1"/>
  <c r="G229" i="7"/>
  <c r="I229" i="7" s="1"/>
  <c r="J229" i="7" s="1"/>
  <c r="G141" i="7"/>
  <c r="I141" i="7" s="1"/>
  <c r="J141" i="7" s="1"/>
  <c r="G160" i="7"/>
  <c r="I160" i="7" s="1"/>
  <c r="J160" i="7" s="1"/>
  <c r="G134" i="7"/>
  <c r="I134" i="7" s="1"/>
  <c r="J134" i="7" s="1"/>
  <c r="G81" i="7"/>
  <c r="I81" i="7" s="1"/>
  <c r="J81" i="7" s="1"/>
  <c r="G231" i="7"/>
  <c r="I231" i="7" s="1"/>
  <c r="J231" i="7" s="1"/>
  <c r="G33" i="7"/>
  <c r="I33" i="7" s="1"/>
  <c r="J33" i="7" s="1"/>
  <c r="G137" i="7"/>
  <c r="I137" i="7" s="1"/>
  <c r="J137" i="7" s="1"/>
  <c r="G185" i="7"/>
  <c r="I185" i="7" s="1"/>
  <c r="J185" i="7" s="1"/>
  <c r="G58" i="7"/>
  <c r="I58" i="7" s="1"/>
  <c r="J58" i="7" s="1"/>
  <c r="G126" i="7"/>
  <c r="I126" i="7" s="1"/>
  <c r="J126" i="7" s="1"/>
  <c r="G113" i="7"/>
  <c r="I113" i="7" s="1"/>
  <c r="J113" i="7" s="1"/>
  <c r="G144" i="7"/>
  <c r="I144" i="7" s="1"/>
  <c r="J144" i="7" s="1"/>
  <c r="G215" i="7"/>
  <c r="I215" i="7" s="1"/>
  <c r="J215" i="7" s="1"/>
  <c r="G175" i="7"/>
  <c r="I175" i="7" s="1"/>
  <c r="J175" i="7" s="1"/>
  <c r="G121" i="7"/>
  <c r="I121" i="7" s="1"/>
  <c r="J121" i="7" s="1"/>
  <c r="G136" i="7"/>
  <c r="I136" i="7" s="1"/>
  <c r="J136" i="7" s="1"/>
  <c r="G199" i="7"/>
  <c r="I199" i="7" s="1"/>
  <c r="J199" i="7" s="1"/>
  <c r="G111" i="7"/>
  <c r="I111" i="7" s="1"/>
  <c r="J111" i="7" s="1"/>
  <c r="G241" i="7"/>
  <c r="I241" i="7" s="1"/>
  <c r="J241" i="7" s="1"/>
  <c r="G110" i="7"/>
  <c r="I110" i="7" s="1"/>
  <c r="J110" i="7" s="1"/>
  <c r="G143" i="7"/>
  <c r="I143" i="7" s="1"/>
  <c r="J143" i="7" s="1"/>
  <c r="G192" i="7"/>
  <c r="I192" i="7" s="1"/>
  <c r="J192" i="7" s="1"/>
  <c r="G128" i="7"/>
  <c r="I128" i="7" s="1"/>
  <c r="J128" i="7" s="1"/>
  <c r="G57" i="7"/>
  <c r="I57" i="7" s="1"/>
  <c r="J57" i="7" s="1"/>
  <c r="G195" i="7"/>
  <c r="I195" i="7" s="1"/>
  <c r="J195" i="7" s="1"/>
  <c r="G122" i="7"/>
  <c r="I122" i="7" s="1"/>
  <c r="J122" i="7" s="1"/>
  <c r="K122" i="7" s="1"/>
  <c r="L122" i="7" s="1"/>
  <c r="G211" i="7"/>
  <c r="I211" i="7" s="1"/>
  <c r="J211" i="7" s="1"/>
  <c r="K211" i="7" s="1"/>
  <c r="L211" i="7" s="1"/>
  <c r="G214" i="7"/>
  <c r="I214" i="7" s="1"/>
  <c r="J214" i="7" s="1"/>
  <c r="G162" i="7"/>
  <c r="I162" i="7" s="1"/>
  <c r="J162" i="7" s="1"/>
  <c r="G182" i="7"/>
  <c r="I182" i="7" s="1"/>
  <c r="J182" i="7" s="1"/>
  <c r="G86" i="7"/>
  <c r="I86" i="7" s="1"/>
  <c r="J86" i="7" s="1"/>
  <c r="G115" i="7"/>
  <c r="I115" i="7" s="1"/>
  <c r="J115" i="7" s="1"/>
  <c r="G100" i="7"/>
  <c r="I100" i="7" s="1"/>
  <c r="J100" i="7" s="1"/>
  <c r="G5" i="7"/>
  <c r="I5" i="7" s="1"/>
  <c r="J5" i="7" s="1"/>
  <c r="K5" i="7" s="1"/>
  <c r="G63" i="7"/>
  <c r="I63" i="7" s="1"/>
  <c r="J63" i="7" s="1"/>
  <c r="G30" i="7"/>
  <c r="I30" i="7" s="1"/>
  <c r="J30" i="7" s="1"/>
  <c r="G236" i="7"/>
  <c r="I236" i="7" s="1"/>
  <c r="J236" i="7" s="1"/>
  <c r="G147" i="7"/>
  <c r="I147" i="7" s="1"/>
  <c r="J147" i="7" s="1"/>
  <c r="G179" i="7"/>
  <c r="I179" i="7" s="1"/>
  <c r="J179" i="7" s="1"/>
  <c r="G138" i="7"/>
  <c r="I138" i="7" s="1"/>
  <c r="J138" i="7" s="1"/>
  <c r="K138" i="7" s="1"/>
  <c r="L138" i="7" s="1"/>
  <c r="G8" i="7"/>
  <c r="I8" i="7" s="1"/>
  <c r="J8" i="7" s="1"/>
  <c r="G221" i="7"/>
  <c r="I221" i="7" s="1"/>
  <c r="J221" i="7" s="1"/>
  <c r="G29" i="7"/>
  <c r="I29" i="7" s="1"/>
  <c r="J29" i="7" s="1"/>
  <c r="K29" i="7" s="1"/>
  <c r="L29" i="7" s="1"/>
  <c r="G6" i="7"/>
  <c r="I6" i="7" s="1"/>
  <c r="J6" i="7" s="1"/>
  <c r="G202" i="7"/>
  <c r="I202" i="7" s="1"/>
  <c r="J202" i="7" s="1"/>
  <c r="G49" i="7"/>
  <c r="I49" i="7" s="1"/>
  <c r="J49" i="7" s="1"/>
  <c r="G193" i="7"/>
  <c r="I193" i="7" s="1"/>
  <c r="J193" i="7" s="1"/>
  <c r="G213" i="7"/>
  <c r="I213" i="7" s="1"/>
  <c r="J213" i="7" s="1"/>
  <c r="G61" i="7"/>
  <c r="I61" i="7" s="1"/>
  <c r="J61" i="7" s="1"/>
  <c r="G170" i="7"/>
  <c r="I170" i="7" s="1"/>
  <c r="J170" i="7" s="1"/>
  <c r="G18" i="7"/>
  <c r="I18" i="7" s="1"/>
  <c r="J18" i="7" s="1"/>
  <c r="G114" i="7"/>
  <c r="I114" i="7" s="1"/>
  <c r="J114" i="7" s="1"/>
  <c r="G75" i="7"/>
  <c r="I75" i="7" s="1"/>
  <c r="J75" i="7" s="1"/>
  <c r="K75" i="7" s="1"/>
  <c r="L75" i="7" s="1"/>
  <c r="G194" i="7"/>
  <c r="I194" i="7" s="1"/>
  <c r="J194" i="7" s="1"/>
  <c r="K194" i="7" s="1"/>
  <c r="L194" i="7" s="1"/>
  <c r="G243" i="7"/>
  <c r="I243" i="7" s="1"/>
  <c r="J243" i="7" s="1"/>
  <c r="K243" i="7" s="1"/>
  <c r="L243" i="7" s="1"/>
  <c r="G16" i="7"/>
  <c r="I16" i="7" s="1"/>
  <c r="J16" i="7" s="1"/>
  <c r="G177" i="7"/>
  <c r="I177" i="7" s="1"/>
  <c r="J177" i="7" s="1"/>
  <c r="G47" i="7"/>
  <c r="I47" i="7" s="1"/>
  <c r="J47" i="7" s="1"/>
  <c r="G27" i="7"/>
  <c r="I27" i="7" s="1"/>
  <c r="J27" i="7" s="1"/>
  <c r="G174" i="7"/>
  <c r="I174" i="7" s="1"/>
  <c r="J174" i="7" s="1"/>
  <c r="G19" i="7"/>
  <c r="I19" i="7" s="1"/>
  <c r="J19" i="7" s="1"/>
  <c r="G233" i="7"/>
  <c r="I233" i="7" s="1"/>
  <c r="J233" i="7" s="1"/>
  <c r="G203" i="7"/>
  <c r="I203" i="7" s="1"/>
  <c r="J203" i="7" s="1"/>
  <c r="G219" i="7"/>
  <c r="I219" i="7" s="1"/>
  <c r="J219" i="7" s="1"/>
  <c r="G22" i="7"/>
  <c r="I22" i="7" s="1"/>
  <c r="J22" i="7" s="1"/>
  <c r="G99" i="7"/>
  <c r="I99" i="7" s="1"/>
  <c r="J99" i="7" s="1"/>
  <c r="G62" i="7"/>
  <c r="I62" i="7" s="1"/>
  <c r="J62" i="7" s="1"/>
  <c r="G235" i="7"/>
  <c r="I235" i="7" s="1"/>
  <c r="J235" i="7" s="1"/>
  <c r="G191" i="7"/>
  <c r="I191" i="7" s="1"/>
  <c r="J191" i="7" s="1"/>
  <c r="G201" i="7"/>
  <c r="I201" i="7" s="1"/>
  <c r="J201" i="7" s="1"/>
  <c r="G206" i="7"/>
  <c r="I206" i="7" s="1"/>
  <c r="J206" i="7" s="1"/>
  <c r="G150" i="7"/>
  <c r="I150" i="7" s="1"/>
  <c r="J150" i="7" s="1"/>
  <c r="K150" i="7" s="1"/>
  <c r="L150" i="7" s="1"/>
  <c r="G10" i="7"/>
  <c r="I10" i="7" s="1"/>
  <c r="J10" i="7" s="1"/>
  <c r="G204" i="7"/>
  <c r="I204" i="7" s="1"/>
  <c r="J204" i="7" s="1"/>
  <c r="K204" i="7" s="1"/>
  <c r="L204" i="7" s="1"/>
  <c r="G127" i="7"/>
  <c r="I127" i="7" s="1"/>
  <c r="J127" i="7" s="1"/>
  <c r="K127" i="7" s="1"/>
  <c r="L127" i="7" s="1"/>
  <c r="G163" i="7"/>
  <c r="I163" i="7" s="1"/>
  <c r="J163" i="7" s="1"/>
  <c r="K163" i="7" s="1"/>
  <c r="L163" i="7" s="1"/>
  <c r="M163" i="7" s="1"/>
  <c r="G154" i="7"/>
  <c r="I154" i="7" s="1"/>
  <c r="J154" i="7" s="1"/>
  <c r="G26" i="7"/>
  <c r="I26" i="7" s="1"/>
  <c r="J26" i="7" s="1"/>
  <c r="G9" i="7"/>
  <c r="I9" i="7" s="1"/>
  <c r="J9" i="7" s="1"/>
  <c r="G187" i="7"/>
  <c r="I187" i="7" s="1"/>
  <c r="J187" i="7" s="1"/>
  <c r="G239" i="7"/>
  <c r="I239" i="7" s="1"/>
  <c r="J239" i="7" s="1"/>
  <c r="G212" i="7"/>
  <c r="I212" i="7" s="1"/>
  <c r="J212" i="7" s="1"/>
  <c r="G51" i="7"/>
  <c r="I51" i="7" s="1"/>
  <c r="J51" i="7" s="1"/>
  <c r="K51" i="7" s="1"/>
  <c r="L51" i="7" s="1"/>
  <c r="G226" i="7"/>
  <c r="I226" i="7" s="1"/>
  <c r="J226" i="7" s="1"/>
  <c r="G44" i="7"/>
  <c r="I44" i="7" s="1"/>
  <c r="J44" i="7" s="1"/>
  <c r="G89" i="7"/>
  <c r="I89" i="7" s="1"/>
  <c r="J89" i="7" s="1"/>
  <c r="G108" i="7"/>
  <c r="I108" i="7" s="1"/>
  <c r="J108" i="7" s="1"/>
  <c r="G72" i="7"/>
  <c r="I72" i="7" s="1"/>
  <c r="J72" i="7" s="1"/>
  <c r="G92" i="7"/>
  <c r="I92" i="7" s="1"/>
  <c r="J92" i="7" s="1"/>
  <c r="G158" i="7"/>
  <c r="I158" i="7" s="1"/>
  <c r="J158" i="7" s="1"/>
  <c r="G146" i="7"/>
  <c r="I146" i="7" s="1"/>
  <c r="J146" i="7" s="1"/>
  <c r="G223" i="7"/>
  <c r="I223" i="7" s="1"/>
  <c r="J223" i="7" s="1"/>
  <c r="G140" i="7"/>
  <c r="I140" i="7" s="1"/>
  <c r="J140" i="7" s="1"/>
  <c r="G120" i="7"/>
  <c r="I120" i="7" s="1"/>
  <c r="J120" i="7" s="1"/>
  <c r="G178" i="7"/>
  <c r="I178" i="7" s="1"/>
  <c r="J178" i="7" s="1"/>
  <c r="G7" i="7"/>
  <c r="I7" i="7" s="1"/>
  <c r="J7" i="7" s="1"/>
  <c r="G252" i="7"/>
  <c r="I252" i="7" s="1"/>
  <c r="J252" i="7" s="1"/>
  <c r="K252" i="7" s="1"/>
  <c r="L252" i="7" s="1"/>
  <c r="M252" i="7" s="1"/>
  <c r="G11" i="7"/>
  <c r="I11" i="7" s="1"/>
  <c r="J11" i="7" s="1"/>
  <c r="G41" i="7"/>
  <c r="I41" i="7" s="1"/>
  <c r="J41" i="7" s="1"/>
  <c r="G39" i="7"/>
  <c r="I39" i="7" s="1"/>
  <c r="J39" i="7" s="1"/>
  <c r="G53" i="7"/>
  <c r="I53" i="7" s="1"/>
  <c r="J53" i="7" s="1"/>
  <c r="G12" i="7"/>
  <c r="I12" i="7" s="1"/>
  <c r="J12" i="7" s="1"/>
  <c r="G34" i="7"/>
  <c r="I34" i="7" s="1"/>
  <c r="J34" i="7" s="1"/>
  <c r="K34" i="7" s="1"/>
  <c r="L34" i="7" s="1"/>
  <c r="G102" i="7"/>
  <c r="I102" i="7" s="1"/>
  <c r="J102" i="7" s="1"/>
  <c r="G93" i="7"/>
  <c r="I93" i="7" s="1"/>
  <c r="J93" i="7" s="1"/>
  <c r="G198" i="7"/>
  <c r="I198" i="7" s="1"/>
  <c r="J198" i="7" s="1"/>
  <c r="G168" i="7"/>
  <c r="I168" i="7" s="1"/>
  <c r="J168" i="7" s="1"/>
  <c r="K168" i="7" s="1"/>
  <c r="L168" i="7" s="1"/>
  <c r="M168" i="7" s="1"/>
  <c r="G85" i="7"/>
  <c r="I85" i="7" s="1"/>
  <c r="J85" i="7" s="1"/>
  <c r="G52" i="7"/>
  <c r="I52" i="7" s="1"/>
  <c r="J52" i="7" s="1"/>
  <c r="G207" i="7"/>
  <c r="I207" i="7" s="1"/>
  <c r="J207" i="7" s="1"/>
  <c r="G88" i="7"/>
  <c r="I88" i="7" s="1"/>
  <c r="J88" i="7" s="1"/>
  <c r="G38" i="7"/>
  <c r="I38" i="7" s="1"/>
  <c r="J38" i="7" s="1"/>
  <c r="G119" i="7"/>
  <c r="I119" i="7" s="1"/>
  <c r="J119" i="7" s="1"/>
  <c r="G25" i="7"/>
  <c r="I25" i="7" s="1"/>
  <c r="J25" i="7" s="1"/>
  <c r="K25" i="7" s="1"/>
  <c r="L25" i="7" s="1"/>
  <c r="G148" i="7"/>
  <c r="I148" i="7" s="1"/>
  <c r="J148" i="7" s="1"/>
  <c r="G249" i="7"/>
  <c r="I249" i="7" s="1"/>
  <c r="J249" i="7" s="1"/>
  <c r="G83" i="7"/>
  <c r="I83" i="7" s="1"/>
  <c r="J83" i="7" s="1"/>
  <c r="K83" i="7" s="1"/>
  <c r="L83" i="7" s="1"/>
  <c r="G56" i="7"/>
  <c r="I56" i="7" s="1"/>
  <c r="J56" i="7" s="1"/>
  <c r="K56" i="7" s="1"/>
  <c r="L56" i="7" s="1"/>
  <c r="G84" i="7"/>
  <c r="I84" i="7" s="1"/>
  <c r="J84" i="7" s="1"/>
  <c r="K84" i="7" s="1"/>
  <c r="L84" i="7" s="1"/>
  <c r="G68" i="7"/>
  <c r="I68" i="7" s="1"/>
  <c r="J68" i="7" s="1"/>
  <c r="K68" i="7" s="1"/>
  <c r="L68" i="7" s="1"/>
  <c r="G171" i="7"/>
  <c r="I171" i="7" s="1"/>
  <c r="J171" i="7" s="1"/>
  <c r="K171" i="7" s="1"/>
  <c r="L171" i="7" s="1"/>
  <c r="G118" i="7"/>
  <c r="I118" i="7" s="1"/>
  <c r="J118" i="7" s="1"/>
  <c r="G80" i="7"/>
  <c r="I80" i="7" s="1"/>
  <c r="J80" i="7" s="1"/>
  <c r="G240" i="7"/>
  <c r="I240" i="7" s="1"/>
  <c r="J240" i="7" s="1"/>
  <c r="G142" i="7"/>
  <c r="I142" i="7" s="1"/>
  <c r="J142" i="7" s="1"/>
  <c r="G117" i="7"/>
  <c r="I117" i="7" s="1"/>
  <c r="J117" i="7" s="1"/>
  <c r="G197" i="7"/>
  <c r="I197" i="7" s="1"/>
  <c r="J197" i="7" s="1"/>
  <c r="K197" i="7" s="1"/>
  <c r="L197" i="7" s="1"/>
  <c r="G116" i="7"/>
  <c r="I116" i="7" s="1"/>
  <c r="J116" i="7" s="1"/>
  <c r="K116" i="7" s="1"/>
  <c r="L116" i="7" s="1"/>
  <c r="G152" i="7"/>
  <c r="I152" i="7" s="1"/>
  <c r="J152" i="7" s="1"/>
  <c r="G139" i="7"/>
  <c r="I139" i="7" s="1"/>
  <c r="J139" i="7" s="1"/>
  <c r="K139" i="7" s="1"/>
  <c r="L139" i="7" s="1"/>
  <c r="G101" i="7"/>
  <c r="I101" i="7" s="1"/>
  <c r="J101" i="7" s="1"/>
  <c r="G104" i="7"/>
  <c r="I104" i="7" s="1"/>
  <c r="J104" i="7" s="1"/>
  <c r="G91" i="7"/>
  <c r="I91" i="7" s="1"/>
  <c r="J91" i="7" s="1"/>
  <c r="G227" i="7"/>
  <c r="I227" i="7" s="1"/>
  <c r="J227" i="7" s="1"/>
  <c r="G133" i="7"/>
  <c r="I133" i="7" s="1"/>
  <c r="J133" i="7" s="1"/>
  <c r="G98" i="7"/>
  <c r="I98" i="7" s="1"/>
  <c r="J98" i="7" s="1"/>
  <c r="K98" i="7" s="1"/>
  <c r="L98" i="7" s="1"/>
  <c r="G155" i="7"/>
  <c r="I155" i="7" s="1"/>
  <c r="J155" i="7" s="1"/>
  <c r="K155" i="7" s="1"/>
  <c r="L155" i="7" s="1"/>
  <c r="G31" i="7"/>
  <c r="I31" i="7" s="1"/>
  <c r="J31" i="7" s="1"/>
  <c r="K31" i="7" s="1"/>
  <c r="L31" i="7" s="1"/>
  <c r="G125" i="7"/>
  <c r="I125" i="7" s="1"/>
  <c r="J125" i="7" s="1"/>
  <c r="G46" i="7"/>
  <c r="I46" i="7" s="1"/>
  <c r="J46" i="7" s="1"/>
  <c r="G237" i="7"/>
  <c r="I237" i="7" s="1"/>
  <c r="J237" i="7" s="1"/>
  <c r="G151" i="7"/>
  <c r="I151" i="7" s="1"/>
  <c r="J151" i="7" s="1"/>
  <c r="G230" i="7"/>
  <c r="I230" i="7" s="1"/>
  <c r="J230" i="7" s="1"/>
  <c r="G66" i="7"/>
  <c r="I66" i="7" s="1"/>
  <c r="J66" i="7" s="1"/>
  <c r="G79" i="7"/>
  <c r="I79" i="7" s="1"/>
  <c r="J79" i="7" s="1"/>
  <c r="G40" i="7"/>
  <c r="I40" i="7" s="1"/>
  <c r="J40" i="7" s="1"/>
  <c r="K40" i="7" s="1"/>
  <c r="L40" i="7" s="1"/>
  <c r="G145" i="7"/>
  <c r="I145" i="7" s="1"/>
  <c r="J145" i="7" s="1"/>
  <c r="K145" i="7" s="1"/>
  <c r="L145" i="7" s="1"/>
  <c r="G164" i="7"/>
  <c r="I164" i="7" s="1"/>
  <c r="J164" i="7" s="1"/>
  <c r="G112" i="7"/>
  <c r="I112" i="7" s="1"/>
  <c r="J112" i="7" s="1"/>
  <c r="K112" i="7" s="1"/>
  <c r="L112" i="7" s="1"/>
  <c r="G32" i="7"/>
  <c r="I32" i="7" s="1"/>
  <c r="J32" i="7" s="1"/>
  <c r="G234" i="7"/>
  <c r="I234" i="7" s="1"/>
  <c r="J234" i="7" s="1"/>
  <c r="G176" i="7"/>
  <c r="I176" i="7" s="1"/>
  <c r="J176" i="7" s="1"/>
  <c r="G90" i="7"/>
  <c r="I90" i="7" s="1"/>
  <c r="J90" i="7" s="1"/>
  <c r="G238" i="7"/>
  <c r="I238" i="7" s="1"/>
  <c r="J238" i="7" s="1"/>
  <c r="K238" i="7" s="1"/>
  <c r="L238" i="7" s="1"/>
  <c r="G183" i="7"/>
  <c r="I183" i="7" s="1"/>
  <c r="J183" i="7" s="1"/>
  <c r="K183" i="7" s="1"/>
  <c r="L183" i="7" s="1"/>
  <c r="G180" i="7"/>
  <c r="I180" i="7" s="1"/>
  <c r="J180" i="7" s="1"/>
  <c r="K180" i="7" s="1"/>
  <c r="L180" i="7" s="1"/>
  <c r="G48" i="7"/>
  <c r="I48" i="7" s="1"/>
  <c r="J48" i="7" s="1"/>
  <c r="G209" i="7"/>
  <c r="I209" i="7" s="1"/>
  <c r="J209" i="7" s="1"/>
  <c r="G71" i="7"/>
  <c r="I71" i="7" s="1"/>
  <c r="J71" i="7" s="1"/>
  <c r="G37" i="7"/>
  <c r="I37" i="7" s="1"/>
  <c r="J37" i="7" s="1"/>
  <c r="K37" i="7" s="1"/>
  <c r="L37" i="7" s="1"/>
  <c r="G17" i="7"/>
  <c r="I17" i="7" s="1"/>
  <c r="J17" i="7" s="1"/>
  <c r="G65" i="7"/>
  <c r="I65" i="7" s="1"/>
  <c r="J65" i="7" s="1"/>
  <c r="K65" i="7" s="1"/>
  <c r="L65" i="7" s="1"/>
  <c r="G247" i="7"/>
  <c r="I247" i="7" s="1"/>
  <c r="J247" i="7" s="1"/>
  <c r="K248" i="7" s="1"/>
  <c r="L248" i="7" s="1"/>
  <c r="G20" i="7"/>
  <c r="I20" i="7" s="1"/>
  <c r="J20" i="7" s="1"/>
  <c r="G43" i="7"/>
  <c r="I43" i="7" s="1"/>
  <c r="J43" i="7" s="1"/>
  <c r="G35" i="7"/>
  <c r="I35" i="7" s="1"/>
  <c r="J35" i="7" s="1"/>
  <c r="G161" i="7"/>
  <c r="I161" i="7" s="1"/>
  <c r="J161" i="7" s="1"/>
  <c r="K161" i="7" s="1"/>
  <c r="L161" i="7" s="1"/>
  <c r="G130" i="7"/>
  <c r="I130" i="7" s="1"/>
  <c r="J130" i="7" s="1"/>
  <c r="G245" i="7"/>
  <c r="I245" i="7" s="1"/>
  <c r="J245" i="7" s="1"/>
  <c r="G103" i="7"/>
  <c r="I103" i="7" s="1"/>
  <c r="J103" i="7" s="1"/>
  <c r="G224" i="7"/>
  <c r="I224" i="7" s="1"/>
  <c r="J224" i="7" s="1"/>
  <c r="K224" i="7" s="1"/>
  <c r="L224" i="7" s="1"/>
  <c r="G107" i="7"/>
  <c r="I107" i="7" s="1"/>
  <c r="J107" i="7" s="1"/>
  <c r="G109" i="7"/>
  <c r="I109" i="7" s="1"/>
  <c r="J109" i="7" s="1"/>
  <c r="K109" i="7" s="1"/>
  <c r="L109" i="7" s="1"/>
  <c r="G132" i="7"/>
  <c r="I132" i="7" s="1"/>
  <c r="J132" i="7" s="1"/>
  <c r="K132" i="7" s="1"/>
  <c r="L132" i="7" s="1"/>
  <c r="G87" i="7"/>
  <c r="I87" i="7" s="1"/>
  <c r="J87" i="7" s="1"/>
  <c r="K87" i="7" s="1"/>
  <c r="L87" i="7" s="1"/>
  <c r="G253" i="7"/>
  <c r="I253" i="7" s="1"/>
  <c r="J253" i="7" s="1"/>
  <c r="G156" i="7"/>
  <c r="I156" i="7" s="1"/>
  <c r="J156" i="7" s="1"/>
  <c r="K156" i="7" s="1"/>
  <c r="L156" i="7" s="1"/>
  <c r="G166" i="7"/>
  <c r="I166" i="7" s="1"/>
  <c r="J166" i="7" s="1"/>
  <c r="K166" i="7" s="1"/>
  <c r="L166" i="7" s="1"/>
  <c r="G169" i="7"/>
  <c r="I169" i="7" s="1"/>
  <c r="J169" i="7" s="1"/>
  <c r="G217" i="7"/>
  <c r="I217" i="7" s="1"/>
  <c r="J217" i="7" s="1"/>
  <c r="K217" i="7" s="1"/>
  <c r="L217" i="7" s="1"/>
  <c r="G157" i="7"/>
  <c r="I157" i="7" s="1"/>
  <c r="J157" i="7" s="1"/>
  <c r="G173" i="7"/>
  <c r="I173" i="7" s="1"/>
  <c r="J173" i="7" s="1"/>
  <c r="G124" i="7"/>
  <c r="I124" i="7" s="1"/>
  <c r="J124" i="7" s="1"/>
  <c r="G200" i="7"/>
  <c r="I200" i="7" s="1"/>
  <c r="J200" i="7" s="1"/>
  <c r="G181" i="7"/>
  <c r="I181" i="7" s="1"/>
  <c r="J181" i="7" s="1"/>
  <c r="K181" i="7" s="1"/>
  <c r="L181" i="7" s="1"/>
  <c r="G70" i="7"/>
  <c r="I70" i="7" s="1"/>
  <c r="J70" i="7" s="1"/>
  <c r="G208" i="7"/>
  <c r="I208" i="7" s="1"/>
  <c r="J208" i="7" s="1"/>
  <c r="K208" i="7" s="1"/>
  <c r="L208" i="7" s="1"/>
  <c r="G42" i="7"/>
  <c r="I42" i="7" s="1"/>
  <c r="J42" i="7" s="1"/>
  <c r="G69" i="7"/>
  <c r="I69" i="7" s="1"/>
  <c r="J69" i="7" s="1"/>
  <c r="G77" i="7"/>
  <c r="I77" i="7" s="1"/>
  <c r="J77" i="7" s="1"/>
  <c r="K77" i="7" s="1"/>
  <c r="L77" i="7" s="1"/>
  <c r="G159" i="7"/>
  <c r="I159" i="7" s="1"/>
  <c r="J159" i="7" s="1"/>
  <c r="K159" i="7" s="1"/>
  <c r="L159" i="7" s="1"/>
  <c r="G220" i="7"/>
  <c r="I220" i="7" s="1"/>
  <c r="J220" i="7" s="1"/>
  <c r="G228" i="7"/>
  <c r="I228" i="7" s="1"/>
  <c r="J228" i="7" s="1"/>
  <c r="G123" i="7"/>
  <c r="I123" i="7" s="1"/>
  <c r="J123" i="7" s="1"/>
  <c r="K123" i="7" s="1"/>
  <c r="L123" i="7" s="1"/>
  <c r="G95" i="7"/>
  <c r="I95" i="7" s="1"/>
  <c r="J95" i="7" s="1"/>
  <c r="K96" i="7" s="1"/>
  <c r="L96" i="7" s="1"/>
  <c r="G54" i="7"/>
  <c r="I54" i="7" s="1"/>
  <c r="J54" i="7" s="1"/>
  <c r="H187" i="7"/>
  <c r="H65" i="7"/>
  <c r="H24" i="7"/>
  <c r="H81" i="7"/>
  <c r="H166" i="7"/>
  <c r="H127" i="7"/>
  <c r="H9" i="7"/>
  <c r="H193" i="7"/>
  <c r="H77" i="7"/>
  <c r="H252" i="7"/>
  <c r="H68" i="7"/>
  <c r="H145" i="7"/>
  <c r="H42" i="7"/>
  <c r="H212" i="7"/>
  <c r="H121" i="7"/>
  <c r="H22" i="7"/>
  <c r="H8" i="7"/>
  <c r="H146" i="7"/>
  <c r="H209" i="7"/>
  <c r="H159" i="7"/>
  <c r="H96" i="7"/>
  <c r="H172" i="7"/>
  <c r="H136" i="7"/>
  <c r="H181" i="7"/>
  <c r="H178" i="7"/>
  <c r="H10" i="7"/>
  <c r="H228" i="7"/>
  <c r="H155" i="7"/>
  <c r="H51" i="7"/>
  <c r="H242" i="7"/>
  <c r="H120" i="7"/>
  <c r="H73" i="7"/>
  <c r="H29" i="7"/>
  <c r="H59" i="7"/>
  <c r="H201" i="7"/>
  <c r="H150" i="7"/>
  <c r="H111" i="7"/>
  <c r="H170" i="7"/>
  <c r="H91" i="7"/>
  <c r="H119" i="7"/>
  <c r="H40" i="7"/>
  <c r="H140" i="7"/>
  <c r="H203" i="7"/>
  <c r="H129" i="7"/>
  <c r="H207" i="7"/>
  <c r="H171" i="7"/>
  <c r="H176" i="7"/>
  <c r="H233" i="7"/>
  <c r="H151" i="7"/>
  <c r="H205" i="7"/>
  <c r="H55" i="7"/>
  <c r="H61" i="7"/>
  <c r="H177" i="7"/>
  <c r="H247" i="7"/>
  <c r="H103" i="7"/>
  <c r="H30" i="7"/>
  <c r="H80" i="7"/>
  <c r="H135" i="7"/>
  <c r="H226" i="7"/>
  <c r="H114" i="7"/>
  <c r="H182" i="7"/>
  <c r="H92" i="7"/>
  <c r="H223" i="7"/>
  <c r="H18" i="7"/>
  <c r="H191" i="7"/>
  <c r="H25" i="7"/>
  <c r="H97" i="7"/>
  <c r="H17" i="7"/>
  <c r="H156" i="7"/>
  <c r="H167" i="7"/>
  <c r="H149" i="7"/>
  <c r="H44" i="7"/>
  <c r="H122" i="7"/>
  <c r="H218" i="7"/>
  <c r="H69" i="7"/>
  <c r="H174" i="7"/>
  <c r="H57" i="7"/>
  <c r="H117" i="7"/>
  <c r="H104" i="7"/>
  <c r="H105" i="7"/>
  <c r="H225" i="7"/>
  <c r="H123" i="7"/>
  <c r="H147" i="7"/>
  <c r="H101" i="7"/>
  <c r="H102" i="7"/>
  <c r="H163" i="7"/>
  <c r="H132" i="7"/>
  <c r="H41" i="7"/>
  <c r="H31" i="7"/>
  <c r="H11" i="7"/>
  <c r="H189" i="7"/>
  <c r="H28" i="7"/>
  <c r="H248" i="7"/>
  <c r="H179" i="7"/>
  <c r="H184" i="7"/>
  <c r="H126" i="7"/>
  <c r="H168" i="7"/>
  <c r="H246" i="7"/>
  <c r="H64" i="7"/>
  <c r="H76" i="7"/>
  <c r="H110" i="7"/>
  <c r="H33" i="7"/>
  <c r="H32" i="7"/>
  <c r="H95" i="7"/>
  <c r="H154" i="7"/>
  <c r="H52" i="7"/>
  <c r="H12" i="7"/>
  <c r="H231" i="7"/>
  <c r="H27" i="7"/>
  <c r="H213" i="7"/>
  <c r="H93" i="7"/>
  <c r="H188" i="7"/>
  <c r="H39" i="7"/>
  <c r="H165" i="7"/>
  <c r="H108" i="7"/>
  <c r="H7" i="7"/>
  <c r="H34" i="7"/>
  <c r="H85" i="7"/>
  <c r="H251" i="7"/>
  <c r="H175" i="7"/>
  <c r="H106" i="7"/>
  <c r="H238" i="7"/>
  <c r="H196" i="7"/>
  <c r="H84" i="7"/>
  <c r="H245" i="7"/>
  <c r="H185" i="7"/>
  <c r="H240" i="7"/>
  <c r="H202" i="7"/>
  <c r="H143" i="7"/>
  <c r="H232" i="7"/>
  <c r="H169" i="7"/>
  <c r="H157" i="7"/>
  <c r="H208" i="7"/>
  <c r="H180" i="7"/>
  <c r="H88" i="7"/>
  <c r="H161" i="7"/>
  <c r="H49" i="7"/>
  <c r="H98" i="7"/>
  <c r="H164" i="7"/>
  <c r="H234" i="7"/>
  <c r="H230" i="7"/>
  <c r="H153" i="7"/>
  <c r="H112" i="7"/>
  <c r="H227" i="7"/>
  <c r="H100" i="7"/>
  <c r="H217" i="7"/>
  <c r="H183" i="7"/>
  <c r="H37" i="7"/>
  <c r="H241" i="7"/>
  <c r="H148" i="7"/>
  <c r="H63" i="7"/>
  <c r="H152" i="7"/>
  <c r="H115" i="7"/>
  <c r="H173" i="7"/>
  <c r="H138" i="7"/>
  <c r="H89" i="7"/>
  <c r="H109" i="7"/>
  <c r="H94" i="7"/>
  <c r="H43" i="7"/>
  <c r="H239" i="7"/>
  <c r="H222" i="7"/>
  <c r="H54" i="7"/>
  <c r="H211" i="7"/>
  <c r="H139" i="7"/>
  <c r="H214" i="7"/>
  <c r="H137" i="7"/>
  <c r="H14" i="7"/>
  <c r="H128" i="7"/>
  <c r="H35" i="7"/>
  <c r="H134" i="7"/>
  <c r="H62" i="7"/>
  <c r="H195" i="7"/>
  <c r="H118" i="7"/>
  <c r="H38" i="7"/>
  <c r="H243" i="7"/>
  <c r="H66" i="7"/>
  <c r="H72" i="7"/>
  <c r="H86" i="7"/>
  <c r="H186" i="7"/>
  <c r="H13" i="7"/>
  <c r="H70" i="7"/>
  <c r="H160" i="7"/>
  <c r="H194" i="7"/>
  <c r="H142" i="7"/>
  <c r="H216" i="7"/>
  <c r="H206" i="7"/>
  <c r="H6" i="7"/>
  <c r="H210" i="7"/>
  <c r="H113" i="7"/>
  <c r="H87" i="7"/>
  <c r="H199" i="7"/>
  <c r="H47" i="7"/>
  <c r="H200" i="7"/>
  <c r="H23" i="7"/>
  <c r="H158" i="7"/>
  <c r="H133" i="7"/>
  <c r="H141" i="7"/>
  <c r="H162" i="7"/>
  <c r="H221" i="7"/>
  <c r="H56" i="7"/>
  <c r="H90" i="7"/>
  <c r="H229" i="7"/>
  <c r="H197" i="7"/>
  <c r="H19" i="7"/>
  <c r="H116" i="7"/>
  <c r="H48" i="7"/>
  <c r="H15" i="7"/>
  <c r="H190" i="7"/>
  <c r="H20" i="7"/>
  <c r="H198" i="7"/>
  <c r="H219" i="7"/>
  <c r="H83" i="7"/>
  <c r="H131" i="7"/>
  <c r="H224" i="7"/>
  <c r="H144" i="7"/>
  <c r="H26" i="7"/>
  <c r="H107" i="7"/>
  <c r="H235" i="7"/>
  <c r="H237" i="7"/>
  <c r="H125" i="7"/>
  <c r="H71" i="7"/>
  <c r="H82" i="7"/>
  <c r="H36" i="7"/>
  <c r="H192" i="7"/>
  <c r="H5" i="7"/>
  <c r="H220" i="7"/>
  <c r="H204" i="7"/>
  <c r="H58" i="7"/>
  <c r="H74" i="7"/>
  <c r="H79" i="7"/>
  <c r="H53" i="7"/>
  <c r="H130" i="7"/>
  <c r="H99" i="7"/>
  <c r="H78" i="7"/>
  <c r="H124" i="7"/>
  <c r="H236" i="7"/>
  <c r="H75" i="7"/>
  <c r="H21" i="7"/>
  <c r="H50" i="7"/>
  <c r="H249" i="7"/>
  <c r="H250" i="7"/>
  <c r="H46" i="7"/>
  <c r="H45" i="7"/>
  <c r="H253" i="7"/>
  <c r="H16" i="7"/>
  <c r="H215" i="7"/>
  <c r="H67" i="7"/>
  <c r="H244" i="7"/>
  <c r="L4" i="7"/>
  <c r="H60" i="7"/>
  <c r="K52" i="7" l="1"/>
  <c r="L52" i="7" s="1"/>
  <c r="K169" i="7"/>
  <c r="L169" i="7" s="1"/>
  <c r="K249" i="7"/>
  <c r="L249" i="7" s="1"/>
  <c r="K212" i="7"/>
  <c r="L212" i="7" s="1"/>
  <c r="K253" i="7"/>
  <c r="L253" i="7" s="1"/>
  <c r="M253" i="7" s="1"/>
  <c r="K125" i="7"/>
  <c r="L125" i="7" s="1"/>
  <c r="M125" i="7" s="1"/>
  <c r="K193" i="7"/>
  <c r="L193" i="7" s="1"/>
  <c r="M193" i="7" s="1"/>
  <c r="K176" i="7"/>
  <c r="L176" i="7" s="1"/>
  <c r="K226" i="7"/>
  <c r="L226" i="7" s="1"/>
  <c r="M226" i="7" s="1"/>
  <c r="K151" i="7"/>
  <c r="L151" i="7" s="1"/>
  <c r="K148" i="7"/>
  <c r="L148" i="7" s="1"/>
  <c r="M148" i="7" s="1"/>
  <c r="K89" i="7"/>
  <c r="L89" i="7" s="1"/>
  <c r="M89" i="7" s="1"/>
  <c r="K205" i="7"/>
  <c r="L205" i="7" s="1"/>
  <c r="K227" i="7"/>
  <c r="L227" i="7" s="1"/>
  <c r="M227" i="7" s="1"/>
  <c r="K203" i="7"/>
  <c r="L203" i="7" s="1"/>
  <c r="K220" i="7"/>
  <c r="L220" i="7" s="1"/>
  <c r="M220" i="7" s="1"/>
  <c r="K107" i="7"/>
  <c r="L107" i="7" s="1"/>
  <c r="K9" i="7"/>
  <c r="L9" i="7" s="1"/>
  <c r="K10" i="7"/>
  <c r="L10" i="7" s="1"/>
  <c r="K62" i="7"/>
  <c r="L62" i="7" s="1"/>
  <c r="K200" i="7"/>
  <c r="L200" i="7" s="1"/>
  <c r="K43" i="7"/>
  <c r="L43" i="7" s="1"/>
  <c r="M43" i="7" s="1"/>
  <c r="K101" i="7"/>
  <c r="L101" i="7" s="1"/>
  <c r="M101" i="7" s="1"/>
  <c r="K142" i="7"/>
  <c r="L142" i="7" s="1"/>
  <c r="K154" i="7"/>
  <c r="L154" i="7" s="1"/>
  <c r="K19" i="7"/>
  <c r="L19" i="7" s="1"/>
  <c r="K234" i="7"/>
  <c r="L234" i="7" s="1"/>
  <c r="M234" i="7" s="1"/>
  <c r="K54" i="7"/>
  <c r="L54" i="7" s="1"/>
  <c r="K42" i="7"/>
  <c r="L42" i="7" s="1"/>
  <c r="K232" i="7"/>
  <c r="L232" i="7" s="1"/>
  <c r="M232" i="7" s="1"/>
  <c r="K209" i="7"/>
  <c r="L209" i="7" s="1"/>
  <c r="K240" i="7"/>
  <c r="L240" i="7" s="1"/>
  <c r="K103" i="7"/>
  <c r="L103" i="7" s="1"/>
  <c r="K16" i="7"/>
  <c r="L16" i="7" s="1"/>
  <c r="K189" i="7"/>
  <c r="L189" i="7" s="1"/>
  <c r="M189" i="7" s="1"/>
  <c r="K69" i="7"/>
  <c r="L69" i="7" s="1"/>
  <c r="K20" i="7"/>
  <c r="L20" i="7" s="1"/>
  <c r="M20" i="7" s="1"/>
  <c r="K79" i="7"/>
  <c r="L79" i="7" s="1"/>
  <c r="M79" i="7" s="1"/>
  <c r="K92" i="7"/>
  <c r="L92" i="7" s="1"/>
  <c r="K187" i="7"/>
  <c r="L187" i="7" s="1"/>
  <c r="K245" i="7"/>
  <c r="L245" i="7" s="1"/>
  <c r="K71" i="7"/>
  <c r="L71" i="7" s="1"/>
  <c r="M71" i="7" s="1"/>
  <c r="K198" i="7"/>
  <c r="L198" i="7" s="1"/>
  <c r="M198" i="7" s="1"/>
  <c r="K12" i="7"/>
  <c r="L12" i="7" s="1"/>
  <c r="K22" i="7"/>
  <c r="L22" i="7" s="1"/>
  <c r="M22" i="7" s="1"/>
  <c r="K59" i="7"/>
  <c r="L59" i="7" s="1"/>
  <c r="M59" i="7" s="1"/>
  <c r="K99" i="7"/>
  <c r="L99" i="7" s="1"/>
  <c r="M99" i="7" s="1"/>
  <c r="K228" i="7"/>
  <c r="L228" i="7" s="1"/>
  <c r="M228" i="7" s="1"/>
  <c r="K164" i="7"/>
  <c r="L164" i="7" s="1"/>
  <c r="M164" i="7" s="1"/>
  <c r="K118" i="7"/>
  <c r="L118" i="7" s="1"/>
  <c r="M118" i="7" s="1"/>
  <c r="K207" i="7"/>
  <c r="L207" i="7" s="1"/>
  <c r="M207" i="7" s="1"/>
  <c r="K223" i="7"/>
  <c r="L223" i="7" s="1"/>
  <c r="K191" i="7"/>
  <c r="L191" i="7" s="1"/>
  <c r="M191" i="7" s="1"/>
  <c r="K219" i="7"/>
  <c r="L219" i="7" s="1"/>
  <c r="M219" i="7" s="1"/>
  <c r="K61" i="7"/>
  <c r="L61" i="7" s="1"/>
  <c r="K173" i="7"/>
  <c r="L173" i="7" s="1"/>
  <c r="M173" i="7" s="1"/>
  <c r="K90" i="7"/>
  <c r="L90" i="7" s="1"/>
  <c r="K230" i="7"/>
  <c r="L230" i="7" s="1"/>
  <c r="K185" i="7"/>
  <c r="L185" i="7" s="1"/>
  <c r="M185" i="7" s="1"/>
  <c r="K251" i="7"/>
  <c r="L251" i="7" s="1"/>
  <c r="K206" i="7"/>
  <c r="L206" i="7" s="1"/>
  <c r="M206" i="7" s="1"/>
  <c r="K48" i="7"/>
  <c r="L48" i="7" s="1"/>
  <c r="M48" i="7" s="1"/>
  <c r="K39" i="7"/>
  <c r="L39" i="7" s="1"/>
  <c r="K32" i="7"/>
  <c r="L32" i="7" s="1"/>
  <c r="M32" i="7" s="1"/>
  <c r="K35" i="7"/>
  <c r="L35" i="7" s="1"/>
  <c r="K233" i="7"/>
  <c r="L233" i="7" s="1"/>
  <c r="M233" i="7" s="1"/>
  <c r="K214" i="7"/>
  <c r="L214" i="7" s="1"/>
  <c r="M214" i="7" s="1"/>
  <c r="K14" i="7"/>
  <c r="L14" i="7" s="1"/>
  <c r="K17" i="7"/>
  <c r="L17" i="7" s="1"/>
  <c r="M17" i="7" s="1"/>
  <c r="K237" i="7"/>
  <c r="L237" i="7" s="1"/>
  <c r="M237" i="7" s="1"/>
  <c r="K114" i="7"/>
  <c r="L114" i="7" s="1"/>
  <c r="L5" i="7"/>
  <c r="M103" i="7"/>
  <c r="M69" i="7"/>
  <c r="M200" i="7"/>
  <c r="M132" i="7"/>
  <c r="K133" i="7"/>
  <c r="L133" i="7" s="1"/>
  <c r="M197" i="7"/>
  <c r="K80" i="7"/>
  <c r="L80" i="7" s="1"/>
  <c r="M84" i="7"/>
  <c r="K88" i="7"/>
  <c r="L88" i="7" s="1"/>
  <c r="M92" i="7"/>
  <c r="M127" i="7"/>
  <c r="M169" i="7"/>
  <c r="K47" i="7"/>
  <c r="L47" i="7" s="1"/>
  <c r="K46" i="7"/>
  <c r="L46" i="7" s="1"/>
  <c r="K67" i="7"/>
  <c r="L67" i="7" s="1"/>
  <c r="K66" i="7"/>
  <c r="L66" i="7" s="1"/>
  <c r="M12" i="7"/>
  <c r="M208" i="7"/>
  <c r="K124" i="7"/>
  <c r="L124" i="7" s="1"/>
  <c r="M166" i="7"/>
  <c r="M109" i="7"/>
  <c r="K131" i="7"/>
  <c r="L131" i="7" s="1"/>
  <c r="K130" i="7"/>
  <c r="L130" i="7" s="1"/>
  <c r="M209" i="7"/>
  <c r="M139" i="7"/>
  <c r="M56" i="7"/>
  <c r="M25" i="7"/>
  <c r="K93" i="7"/>
  <c r="L93" i="7" s="1"/>
  <c r="M51" i="7"/>
  <c r="M123" i="7"/>
  <c r="M107" i="7"/>
  <c r="M90" i="7"/>
  <c r="M145" i="7"/>
  <c r="M230" i="7"/>
  <c r="M31" i="7"/>
  <c r="M87" i="7"/>
  <c r="M37" i="7"/>
  <c r="M42" i="7"/>
  <c r="M238" i="7"/>
  <c r="M54" i="7"/>
  <c r="M156" i="7"/>
  <c r="M224" i="7"/>
  <c r="M161" i="7"/>
  <c r="M65" i="7"/>
  <c r="M176" i="7"/>
  <c r="M151" i="7"/>
  <c r="K91" i="7"/>
  <c r="L91" i="7" s="1"/>
  <c r="K152" i="7"/>
  <c r="L152" i="7" s="1"/>
  <c r="M142" i="7"/>
  <c r="M171" i="7"/>
  <c r="M83" i="7"/>
  <c r="M10" i="7"/>
  <c r="M112" i="7"/>
  <c r="M159" i="7"/>
  <c r="K70" i="7"/>
  <c r="L70" i="7" s="1"/>
  <c r="K157" i="7"/>
  <c r="L157" i="7" s="1"/>
  <c r="M35" i="7"/>
  <c r="M180" i="7"/>
  <c r="M155" i="7"/>
  <c r="M181" i="7"/>
  <c r="M245" i="7"/>
  <c r="M77" i="7"/>
  <c r="M217" i="7"/>
  <c r="M183" i="7"/>
  <c r="M40" i="7"/>
  <c r="M98" i="7"/>
  <c r="M116" i="7"/>
  <c r="M240" i="7"/>
  <c r="M68" i="7"/>
  <c r="M249" i="7"/>
  <c r="K18" i="7"/>
  <c r="L18" i="7" s="1"/>
  <c r="K38" i="7"/>
  <c r="L38" i="7" s="1"/>
  <c r="K102" i="7"/>
  <c r="L102" i="7" s="1"/>
  <c r="K140" i="7"/>
  <c r="L140" i="7" s="1"/>
  <c r="K158" i="7"/>
  <c r="L158" i="7" s="1"/>
  <c r="K108" i="7"/>
  <c r="L108" i="7" s="1"/>
  <c r="M150" i="7"/>
  <c r="K235" i="7"/>
  <c r="L235" i="7" s="1"/>
  <c r="K177" i="7"/>
  <c r="L177" i="7" s="1"/>
  <c r="K63" i="7"/>
  <c r="L63" i="7" s="1"/>
  <c r="M122" i="7"/>
  <c r="K143" i="7"/>
  <c r="L143" i="7" s="1"/>
  <c r="K144" i="7"/>
  <c r="L144" i="7" s="1"/>
  <c r="K28" i="7"/>
  <c r="L28" i="7" s="1"/>
  <c r="M212" i="7"/>
  <c r="M4" i="7"/>
  <c r="N4" i="7" s="1"/>
  <c r="K95" i="7"/>
  <c r="L95" i="7" s="1"/>
  <c r="K247" i="7"/>
  <c r="L247" i="7" s="1"/>
  <c r="M9" i="7"/>
  <c r="K174" i="7"/>
  <c r="L174" i="7" s="1"/>
  <c r="M114" i="7"/>
  <c r="M138" i="7"/>
  <c r="K136" i="7"/>
  <c r="L136" i="7" s="1"/>
  <c r="K137" i="7"/>
  <c r="L137" i="7" s="1"/>
  <c r="K113" i="7"/>
  <c r="L113" i="7" s="1"/>
  <c r="K33" i="7"/>
  <c r="L33" i="7" s="1"/>
  <c r="M251" i="7"/>
  <c r="K149" i="7"/>
  <c r="L149" i="7" s="1"/>
  <c r="M16" i="7"/>
  <c r="K110" i="7"/>
  <c r="L110" i="7" s="1"/>
  <c r="M205" i="7"/>
  <c r="M52" i="7"/>
  <c r="K7" i="7"/>
  <c r="L7" i="7" s="1"/>
  <c r="M223" i="7"/>
  <c r="M204" i="7"/>
  <c r="K201" i="7"/>
  <c r="L201" i="7" s="1"/>
  <c r="M203" i="7"/>
  <c r="M243" i="7"/>
  <c r="M29" i="7"/>
  <c r="K147" i="7"/>
  <c r="L147" i="7" s="1"/>
  <c r="K100" i="7"/>
  <c r="L100" i="7" s="1"/>
  <c r="K241" i="7"/>
  <c r="L241" i="7" s="1"/>
  <c r="K126" i="7"/>
  <c r="L126" i="7" s="1"/>
  <c r="K55" i="7"/>
  <c r="L55" i="7" s="1"/>
  <c r="K60" i="7"/>
  <c r="L60" i="7" s="1"/>
  <c r="M248" i="7"/>
  <c r="K104" i="7"/>
  <c r="L104" i="7" s="1"/>
  <c r="K117" i="7"/>
  <c r="L117" i="7" s="1"/>
  <c r="M34" i="7"/>
  <c r="M62" i="7"/>
  <c r="K6" i="7"/>
  <c r="L6" i="7" s="1"/>
  <c r="K119" i="7"/>
  <c r="L119" i="7" s="1"/>
  <c r="K85" i="7"/>
  <c r="L85" i="7" s="1"/>
  <c r="K86" i="7"/>
  <c r="L86" i="7" s="1"/>
  <c r="K41" i="7"/>
  <c r="L41" i="7" s="1"/>
  <c r="K44" i="7"/>
  <c r="L44" i="7" s="1"/>
  <c r="K27" i="7"/>
  <c r="L27" i="7" s="1"/>
  <c r="K170" i="7"/>
  <c r="L170" i="7" s="1"/>
  <c r="K128" i="7"/>
  <c r="L128" i="7" s="1"/>
  <c r="K23" i="7"/>
  <c r="L23" i="7" s="1"/>
  <c r="K45" i="7"/>
  <c r="L45" i="7" s="1"/>
  <c r="K26" i="7"/>
  <c r="L26" i="7" s="1"/>
  <c r="K162" i="7"/>
  <c r="L162" i="7" s="1"/>
  <c r="K179" i="7"/>
  <c r="L179" i="7" s="1"/>
  <c r="K178" i="7"/>
  <c r="L178" i="7" s="1"/>
  <c r="K146" i="7"/>
  <c r="L146" i="7" s="1"/>
  <c r="K239" i="7"/>
  <c r="L239" i="7" s="1"/>
  <c r="M154" i="7"/>
  <c r="M194" i="7"/>
  <c r="M61" i="7"/>
  <c r="K202" i="7"/>
  <c r="L202" i="7" s="1"/>
  <c r="K221" i="7"/>
  <c r="L221" i="7" s="1"/>
  <c r="K236" i="7"/>
  <c r="L236" i="7" s="1"/>
  <c r="M14" i="7"/>
  <c r="K165" i="7"/>
  <c r="L165" i="7" s="1"/>
  <c r="M96" i="7"/>
  <c r="K231" i="7"/>
  <c r="L231" i="7" s="1"/>
  <c r="K72" i="7"/>
  <c r="L72" i="7" s="1"/>
  <c r="M211" i="7"/>
  <c r="K111" i="7"/>
  <c r="L111" i="7" s="1"/>
  <c r="K215" i="7"/>
  <c r="L215" i="7" s="1"/>
  <c r="K36" i="7"/>
  <c r="L36" i="7" s="1"/>
  <c r="M39" i="7"/>
  <c r="K53" i="7"/>
  <c r="L53" i="7" s="1"/>
  <c r="K11" i="7"/>
  <c r="L11" i="7" s="1"/>
  <c r="K120" i="7"/>
  <c r="L120" i="7" s="1"/>
  <c r="K121" i="7"/>
  <c r="L121" i="7" s="1"/>
  <c r="M187" i="7"/>
  <c r="M19" i="7"/>
  <c r="M75" i="7"/>
  <c r="K30" i="7"/>
  <c r="L30" i="7" s="1"/>
  <c r="K153" i="7"/>
  <c r="L153" i="7" s="1"/>
  <c r="K105" i="7"/>
  <c r="L105" i="7" s="1"/>
  <c r="K8" i="7"/>
  <c r="L8" i="7" s="1"/>
  <c r="K57" i="7"/>
  <c r="L57" i="7" s="1"/>
  <c r="K175" i="7"/>
  <c r="L175" i="7" s="1"/>
  <c r="K58" i="7"/>
  <c r="L58" i="7" s="1"/>
  <c r="K134" i="7"/>
  <c r="L134" i="7" s="1"/>
  <c r="K167" i="7"/>
  <c r="L167" i="7" s="1"/>
  <c r="K21" i="7"/>
  <c r="L21" i="7" s="1"/>
  <c r="K225" i="7"/>
  <c r="L225" i="7" s="1"/>
  <c r="K50" i="7"/>
  <c r="L50" i="7" s="1"/>
  <c r="K196" i="7"/>
  <c r="L196" i="7" s="1"/>
  <c r="K229" i="7"/>
  <c r="L229" i="7" s="1"/>
  <c r="K15" i="7"/>
  <c r="L15" i="7" s="1"/>
  <c r="K97" i="7"/>
  <c r="L97" i="7" s="1"/>
  <c r="K250" i="7"/>
  <c r="L250" i="7" s="1"/>
  <c r="K13" i="7"/>
  <c r="L13" i="7" s="1"/>
  <c r="K186" i="7"/>
  <c r="L186" i="7" s="1"/>
  <c r="K242" i="7"/>
  <c r="L242" i="7" s="1"/>
  <c r="K160" i="7"/>
  <c r="L160" i="7" s="1"/>
  <c r="K64" i="7"/>
  <c r="L64" i="7" s="1"/>
  <c r="K246" i="7"/>
  <c r="L246" i="7" s="1"/>
  <c r="K49" i="7"/>
  <c r="L49" i="7" s="1"/>
  <c r="K182" i="7"/>
  <c r="L182" i="7" s="1"/>
  <c r="K195" i="7"/>
  <c r="L195" i="7" s="1"/>
  <c r="K106" i="7"/>
  <c r="L106" i="7" s="1"/>
  <c r="K135" i="7"/>
  <c r="L135" i="7" s="1"/>
  <c r="K210" i="7"/>
  <c r="L210" i="7" s="1"/>
  <c r="K222" i="7"/>
  <c r="L222" i="7" s="1"/>
  <c r="K216" i="7"/>
  <c r="L216" i="7" s="1"/>
  <c r="K94" i="7"/>
  <c r="L94" i="7" s="1"/>
  <c r="K141" i="7"/>
  <c r="L141" i="7" s="1"/>
  <c r="K184" i="7"/>
  <c r="L184" i="7" s="1"/>
  <c r="K74" i="7"/>
  <c r="L74" i="7" s="1"/>
  <c r="K213" i="7"/>
  <c r="L213" i="7" s="1"/>
  <c r="K115" i="7"/>
  <c r="L115" i="7" s="1"/>
  <c r="K192" i="7"/>
  <c r="L192" i="7" s="1"/>
  <c r="K199" i="7"/>
  <c r="L199" i="7" s="1"/>
  <c r="K81" i="7"/>
  <c r="L81" i="7" s="1"/>
  <c r="K73" i="7"/>
  <c r="L73" i="7" s="1"/>
  <c r="K129" i="7"/>
  <c r="L129" i="7" s="1"/>
  <c r="K188" i="7"/>
  <c r="L188" i="7" s="1"/>
  <c r="K82" i="7"/>
  <c r="L82" i="7" s="1"/>
  <c r="K172" i="7"/>
  <c r="L172" i="7" s="1"/>
  <c r="K76" i="7"/>
  <c r="L76" i="7" s="1"/>
  <c r="K78" i="7"/>
  <c r="L78" i="7" s="1"/>
  <c r="K244" i="7"/>
  <c r="L244" i="7" s="1"/>
  <c r="K190" i="7"/>
  <c r="L190" i="7" s="1"/>
  <c r="K218" i="7"/>
  <c r="L218" i="7" s="1"/>
  <c r="K24" i="7"/>
  <c r="L24" i="7" s="1"/>
  <c r="M5" i="7" l="1"/>
  <c r="N5" i="7"/>
  <c r="M246" i="7"/>
  <c r="M137" i="7"/>
  <c r="M130" i="7"/>
  <c r="M67" i="7"/>
  <c r="M76" i="7"/>
  <c r="M192" i="7"/>
  <c r="M222" i="7"/>
  <c r="M64" i="7"/>
  <c r="M229" i="7"/>
  <c r="M58" i="7"/>
  <c r="M30" i="7"/>
  <c r="M120" i="7"/>
  <c r="M36" i="7"/>
  <c r="M165" i="7"/>
  <c r="M178" i="7"/>
  <c r="M27" i="7"/>
  <c r="M55" i="7"/>
  <c r="M149" i="7"/>
  <c r="M136" i="7"/>
  <c r="M63" i="7"/>
  <c r="M158" i="7"/>
  <c r="M157" i="7"/>
  <c r="M131" i="7"/>
  <c r="M72" i="7"/>
  <c r="M78" i="7"/>
  <c r="M134" i="7"/>
  <c r="M60" i="7"/>
  <c r="M115" i="7"/>
  <c r="M11" i="7"/>
  <c r="M179" i="7"/>
  <c r="M7" i="7"/>
  <c r="M135" i="7"/>
  <c r="M53" i="7"/>
  <c r="M162" i="7"/>
  <c r="M152" i="7"/>
  <c r="M188" i="7"/>
  <c r="M50" i="7"/>
  <c r="M231" i="7"/>
  <c r="M26" i="7"/>
  <c r="M86" i="7"/>
  <c r="M117" i="7"/>
  <c r="M100" i="7"/>
  <c r="M201" i="7"/>
  <c r="M247" i="7"/>
  <c r="M28" i="7"/>
  <c r="M177" i="7"/>
  <c r="M91" i="7"/>
  <c r="M15" i="7"/>
  <c r="M146" i="7"/>
  <c r="M108" i="7"/>
  <c r="M160" i="7"/>
  <c r="M126" i="7"/>
  <c r="M140" i="7"/>
  <c r="M242" i="7"/>
  <c r="M241" i="7"/>
  <c r="M225" i="7"/>
  <c r="M45" i="7"/>
  <c r="M85" i="7"/>
  <c r="M104" i="7"/>
  <c r="M147" i="7"/>
  <c r="M95" i="7"/>
  <c r="M144" i="7"/>
  <c r="M235" i="7"/>
  <c r="M102" i="7"/>
  <c r="M46" i="7"/>
  <c r="M88" i="7"/>
  <c r="M216" i="7"/>
  <c r="M202" i="7"/>
  <c r="M210" i="7"/>
  <c r="M175" i="7"/>
  <c r="M80" i="7"/>
  <c r="M213" i="7"/>
  <c r="M57" i="7"/>
  <c r="M74" i="7"/>
  <c r="M186" i="7"/>
  <c r="M129" i="7"/>
  <c r="M195" i="7"/>
  <c r="M105" i="7"/>
  <c r="M73" i="7"/>
  <c r="M182" i="7"/>
  <c r="M21" i="7"/>
  <c r="M153" i="7"/>
  <c r="M236" i="7"/>
  <c r="M23" i="7"/>
  <c r="M119" i="7"/>
  <c r="M110" i="7"/>
  <c r="M33" i="7"/>
  <c r="M174" i="7"/>
  <c r="M143" i="7"/>
  <c r="M38" i="7"/>
  <c r="M124" i="7"/>
  <c r="M47" i="7"/>
  <c r="M199" i="7"/>
  <c r="M121" i="7"/>
  <c r="M170" i="7"/>
  <c r="M172" i="7"/>
  <c r="M196" i="7"/>
  <c r="M215" i="7"/>
  <c r="M44" i="7"/>
  <c r="M70" i="7"/>
  <c r="M82" i="7"/>
  <c r="M111" i="7"/>
  <c r="M41" i="7"/>
  <c r="M24" i="7"/>
  <c r="M106" i="7"/>
  <c r="M8" i="7"/>
  <c r="M218" i="7"/>
  <c r="M184" i="7"/>
  <c r="M13" i="7"/>
  <c r="M190" i="7"/>
  <c r="M141" i="7"/>
  <c r="M250" i="7"/>
  <c r="M244" i="7"/>
  <c r="M81" i="7"/>
  <c r="M94" i="7"/>
  <c r="M49" i="7"/>
  <c r="M97" i="7"/>
  <c r="M167" i="7"/>
  <c r="M221" i="7"/>
  <c r="M239" i="7"/>
  <c r="M128" i="7"/>
  <c r="M6" i="7"/>
  <c r="N6" i="7" s="1"/>
  <c r="M113" i="7"/>
  <c r="M18" i="7"/>
  <c r="M93" i="7"/>
  <c r="M66" i="7"/>
  <c r="M133" i="7"/>
  <c r="N7" i="7" l="1"/>
  <c r="N8" i="7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N163" i="7" s="1"/>
  <c r="N164" i="7" s="1"/>
  <c r="N165" i="7" s="1"/>
  <c r="N166" i="7" s="1"/>
  <c r="N167" i="7" s="1"/>
  <c r="N168" i="7" s="1"/>
  <c r="N169" i="7" s="1"/>
  <c r="N170" i="7" s="1"/>
  <c r="N171" i="7" s="1"/>
  <c r="N172" i="7" s="1"/>
  <c r="N173" i="7" s="1"/>
  <c r="N174" i="7" s="1"/>
  <c r="N175" i="7" s="1"/>
  <c r="N176" i="7" s="1"/>
  <c r="N177" i="7" s="1"/>
  <c r="N178" i="7" s="1"/>
  <c r="N179" i="7" s="1"/>
  <c r="N180" i="7" s="1"/>
  <c r="N181" i="7" s="1"/>
  <c r="N182" i="7" s="1"/>
  <c r="N183" i="7" s="1"/>
  <c r="N184" i="7" s="1"/>
  <c r="N185" i="7" s="1"/>
  <c r="N186" i="7" s="1"/>
  <c r="N187" i="7" s="1"/>
  <c r="N188" i="7" s="1"/>
  <c r="N189" i="7" s="1"/>
  <c r="N190" i="7" s="1"/>
  <c r="N191" i="7" s="1"/>
  <c r="N192" i="7" s="1"/>
  <c r="N193" i="7" s="1"/>
  <c r="N194" i="7" s="1"/>
  <c r="N195" i="7" s="1"/>
  <c r="N196" i="7" s="1"/>
  <c r="N197" i="7" s="1"/>
  <c r="N198" i="7" s="1"/>
  <c r="N199" i="7" s="1"/>
  <c r="N200" i="7" s="1"/>
  <c r="N201" i="7" s="1"/>
  <c r="N202" i="7" s="1"/>
  <c r="N203" i="7" s="1"/>
  <c r="N204" i="7" s="1"/>
  <c r="N205" i="7" s="1"/>
  <c r="N206" i="7" s="1"/>
  <c r="N207" i="7" s="1"/>
  <c r="N208" i="7" s="1"/>
  <c r="N209" i="7" s="1"/>
  <c r="N210" i="7" s="1"/>
  <c r="N211" i="7" s="1"/>
  <c r="N212" i="7" s="1"/>
  <c r="N213" i="7" s="1"/>
  <c r="N214" i="7" s="1"/>
  <c r="N215" i="7" s="1"/>
  <c r="N216" i="7" s="1"/>
  <c r="N217" i="7" s="1"/>
  <c r="N218" i="7" s="1"/>
  <c r="N219" i="7" s="1"/>
  <c r="N220" i="7" s="1"/>
  <c r="N221" i="7" s="1"/>
  <c r="N222" i="7" s="1"/>
  <c r="N223" i="7" s="1"/>
  <c r="N224" i="7" s="1"/>
  <c r="N225" i="7" s="1"/>
  <c r="N226" i="7" s="1"/>
  <c r="N227" i="7" s="1"/>
  <c r="N228" i="7" s="1"/>
  <c r="N229" i="7" s="1"/>
  <c r="N230" i="7" s="1"/>
  <c r="N231" i="7" s="1"/>
  <c r="N232" i="7" s="1"/>
  <c r="N233" i="7" s="1"/>
  <c r="N234" i="7" s="1"/>
  <c r="N235" i="7" s="1"/>
  <c r="N236" i="7" s="1"/>
  <c r="N237" i="7" s="1"/>
  <c r="N238" i="7" s="1"/>
  <c r="N239" i="7" s="1"/>
  <c r="N240" i="7" s="1"/>
  <c r="N241" i="7" s="1"/>
  <c r="N242" i="7" s="1"/>
  <c r="N243" i="7" s="1"/>
  <c r="N244" i="7" s="1"/>
  <c r="N245" i="7" s="1"/>
  <c r="N246" i="7" s="1"/>
  <c r="N247" i="7" s="1"/>
  <c r="N248" i="7" s="1"/>
  <c r="N249" i="7" s="1"/>
  <c r="N250" i="7" s="1"/>
  <c r="N251" i="7" s="1"/>
  <c r="N252" i="7" s="1"/>
  <c r="N253" i="7" s="1"/>
  <c r="B260" i="7" s="1"/>
  <c r="C261" i="7" s="1"/>
  <c r="N255" i="7" l="1"/>
</calcChain>
</file>

<file path=xl/sharedStrings.xml><?xml version="1.0" encoding="utf-8"?>
<sst xmlns="http://schemas.openxmlformats.org/spreadsheetml/2006/main" count="26857" uniqueCount="3127">
  <si>
    <t>Last Trade Date</t>
  </si>
  <si>
    <t>Strike</t>
  </si>
  <si>
    <t>Last Price</t>
  </si>
  <si>
    <t>Bid</t>
  </si>
  <si>
    <t>Ask</t>
  </si>
  <si>
    <t>Change</t>
  </si>
  <si>
    <t>% Change</t>
  </si>
  <si>
    <t>Volume</t>
  </si>
  <si>
    <t>Open Interest</t>
  </si>
  <si>
    <t>Implied Volatility</t>
  </si>
  <si>
    <t>AMZN230616C00045000</t>
  </si>
  <si>
    <t>2023-01-12 1:17PM EST</t>
  </si>
  <si>
    <t>-</t>
  </si>
  <si>
    <t>AMZN230616C00050000</t>
  </si>
  <si>
    <t>2023-01-17 10:05AM EST</t>
  </si>
  <si>
    <t>AMZN230616C00052000</t>
  </si>
  <si>
    <t>2023-01-17 9:41AM EST</t>
  </si>
  <si>
    <t>AMZN230616C00053000</t>
  </si>
  <si>
    <t>2022-11-15 1:11PM EST</t>
  </si>
  <si>
    <t>AMZN230616C00054000</t>
  </si>
  <si>
    <t>2022-11-14 2:46PM EST</t>
  </si>
  <si>
    <t>AMZN230616C00055000</t>
  </si>
  <si>
    <t>2023-01-11 11:47AM EST</t>
  </si>
  <si>
    <t>AMZN230616C00056000</t>
  </si>
  <si>
    <t>2023-01-19 9:37AM EST</t>
  </si>
  <si>
    <t>AMZN230616C00057000</t>
  </si>
  <si>
    <t>2022-11-14 2:43PM EST</t>
  </si>
  <si>
    <t>AMZN230616C00058000</t>
  </si>
  <si>
    <t>2022-12-12 1:01PM EST</t>
  </si>
  <si>
    <t>AMZN230616C00059000</t>
  </si>
  <si>
    <t>2022-11-14 2:41PM EST</t>
  </si>
  <si>
    <t>AMZN230616C00060000</t>
  </si>
  <si>
    <t>2023-01-19 11:30AM EST</t>
  </si>
  <si>
    <t>AMZN230616C00061000</t>
  </si>
  <si>
    <t>2023-01-11 3:19PM EST</t>
  </si>
  <si>
    <t>AMZN230616C00062000</t>
  </si>
  <si>
    <t>2023-01-12 2:47PM EST</t>
  </si>
  <si>
    <t>AMZN230616C00063000</t>
  </si>
  <si>
    <t>2023-01-13 12:18PM EST</t>
  </si>
  <si>
    <t>AMZN230616C00064000</t>
  </si>
  <si>
    <t>2023-01-12 2:58PM EST</t>
  </si>
  <si>
    <t>AMZN230616C00065000</t>
  </si>
  <si>
    <t>2023-01-18 1:47PM EST</t>
  </si>
  <si>
    <t>AMZN230616C00066000</t>
  </si>
  <si>
    <t>2023-01-13 10:13AM EST</t>
  </si>
  <si>
    <t>AMZN230616C00067000</t>
  </si>
  <si>
    <t>2023-01-18 12:58PM EST</t>
  </si>
  <si>
    <t>AMZN230616C00068000</t>
  </si>
  <si>
    <t>2023-01-18 2:30PM EST</t>
  </si>
  <si>
    <t>AMZN230616C00069000</t>
  </si>
  <si>
    <t>2023-01-06 3:19PM EST</t>
  </si>
  <si>
    <t>AMZN230616C00070000</t>
  </si>
  <si>
    <t>2023-01-18 12:17PM EST</t>
  </si>
  <si>
    <t>AMZN230616C00071000</t>
  </si>
  <si>
    <t>2023-01-10 3:53PM EST</t>
  </si>
  <si>
    <t>AMZN230616C00072000</t>
  </si>
  <si>
    <t>2023-01-19 11:46AM EST</t>
  </si>
  <si>
    <t>AMZN230616C00072500</t>
  </si>
  <si>
    <t>2023-01-19 1:31PM EST</t>
  </si>
  <si>
    <t>AMZN230616C00073000</t>
  </si>
  <si>
    <t>2023-01-13 11:02AM EST</t>
  </si>
  <si>
    <t>AMZN230616C00074000</t>
  </si>
  <si>
    <t>2023-01-19 1:40PM EST</t>
  </si>
  <si>
    <t>AMZN230616C00075000</t>
  </si>
  <si>
    <t>2023-01-19 12:07PM EST</t>
  </si>
  <si>
    <t>AMZN230616C00076000</t>
  </si>
  <si>
    <t>2023-01-13 11:47AM EST</t>
  </si>
  <si>
    <t>AMZN230616C00077000</t>
  </si>
  <si>
    <t>2023-01-19 1:35PM EST</t>
  </si>
  <si>
    <t>AMZN230616C00077500</t>
  </si>
  <si>
    <t>2023-01-17 10:46AM EST</t>
  </si>
  <si>
    <t>AMZN230616C00078000</t>
  </si>
  <si>
    <t>2023-01-13 1:42PM EST</t>
  </si>
  <si>
    <t>AMZN230616C00079000</t>
  </si>
  <si>
    <t>2023-01-19 10:22AM EST</t>
  </si>
  <si>
    <t>AMZN230616C00080000</t>
  </si>
  <si>
    <t>2023-01-19 1:59PM EST</t>
  </si>
  <si>
    <t>AMZN230616C00081000</t>
  </si>
  <si>
    <t>AMZN230616C00082000</t>
  </si>
  <si>
    <t>2023-01-13 3:27PM EST</t>
  </si>
  <si>
    <t>AMZN230616C00083000</t>
  </si>
  <si>
    <t>2023-01-19 12:56PM EST</t>
  </si>
  <si>
    <t>AMZN230616C00084000</t>
  </si>
  <si>
    <t>2023-01-19 9:58AM EST</t>
  </si>
  <si>
    <t>AMZN230616C00085000</t>
  </si>
  <si>
    <t>2023-01-19 2:23PM EST</t>
  </si>
  <si>
    <t>AMZN230616C00086000</t>
  </si>
  <si>
    <t>2023-01-19 10:24AM EST</t>
  </si>
  <si>
    <t>AMZN230616C00087000</t>
  </si>
  <si>
    <t>2023-01-19 11:35AM EST</t>
  </si>
  <si>
    <t>AMZN230616C00088000</t>
  </si>
  <si>
    <t>2023-01-19 9:49AM EST</t>
  </si>
  <si>
    <t>AMZN230616C00089000</t>
  </si>
  <si>
    <t>2023-01-19 11:24AM EST</t>
  </si>
  <si>
    <t>AMZN230616C00090000</t>
  </si>
  <si>
    <t>2023-01-19 2:11PM EST</t>
  </si>
  <si>
    <t>AMZN230616C00091000</t>
  </si>
  <si>
    <t>2023-01-17 10:39AM EST</t>
  </si>
  <si>
    <t>AMZN230616C00092000</t>
  </si>
  <si>
    <t>2023-01-19 11:00AM EST</t>
  </si>
  <si>
    <t>AMZN230616C00093000</t>
  </si>
  <si>
    <t>2023-01-19 1:41PM EST</t>
  </si>
  <si>
    <t>AMZN230616C00094000</t>
  </si>
  <si>
    <t>2023-01-19 1:39PM EST</t>
  </si>
  <si>
    <t>AMZN230616C00095000</t>
  </si>
  <si>
    <t>2023-01-19 2:36PM EST</t>
  </si>
  <si>
    <t>AMZN230616C00096000</t>
  </si>
  <si>
    <t>2023-01-19 1:34PM EST</t>
  </si>
  <si>
    <t>AMZN230616C00097000</t>
  </si>
  <si>
    <t>2023-01-19 12:55PM EST</t>
  </si>
  <si>
    <t>AMZN230616C00098000</t>
  </si>
  <si>
    <t>2023-01-19 2:27PM EST</t>
  </si>
  <si>
    <t>AMZN230616C00099000</t>
  </si>
  <si>
    <t>2023-01-19 2:30PM EST</t>
  </si>
  <si>
    <t>AMZN230616C00100000</t>
  </si>
  <si>
    <t>2023-01-19 2:34PM EST</t>
  </si>
  <si>
    <t>AMZN230616C00105000</t>
  </si>
  <si>
    <t>2023-01-19 1:20PM EST</t>
  </si>
  <si>
    <t>AMZN230616C00110000</t>
  </si>
  <si>
    <t>AMZN230616C00115000</t>
  </si>
  <si>
    <t>2023-01-19 2:04PM EST</t>
  </si>
  <si>
    <t>AMZN230616C00120000</t>
  </si>
  <si>
    <t>2023-01-19 2:16PM EST</t>
  </si>
  <si>
    <t>AMZN230616C00125000</t>
  </si>
  <si>
    <t>2023-01-19 2:32PM EST</t>
  </si>
  <si>
    <t>AMZN230616C00130000</t>
  </si>
  <si>
    <t>2023-01-19 2:37PM EST</t>
  </si>
  <si>
    <t>AMZN230616C00135000</t>
  </si>
  <si>
    <t>2023-01-19 12:14PM EST</t>
  </si>
  <si>
    <t>AMZN230616C00140000</t>
  </si>
  <si>
    <t>2023-01-19 1:48PM EST</t>
  </si>
  <si>
    <t>AMZN230616C00145000</t>
  </si>
  <si>
    <t>2023-01-19 2:03PM EST</t>
  </si>
  <si>
    <t>AMZN230616C00150000</t>
  </si>
  <si>
    <t>2023-01-19 2:12PM EST</t>
  </si>
  <si>
    <t>AMZN230616C00150500</t>
  </si>
  <si>
    <t>2023-01-17 2:17PM EST</t>
  </si>
  <si>
    <t>AMZN230616C00151000</t>
  </si>
  <si>
    <t>AMZN230616C00151500</t>
  </si>
  <si>
    <t>2023-01-11 3:18PM EST</t>
  </si>
  <si>
    <t>AMZN230616C00152000</t>
  </si>
  <si>
    <t>2023-01-17 9:33AM EST</t>
  </si>
  <si>
    <t>AMZN230616C00152500</t>
  </si>
  <si>
    <t>AMZN230616C00153000</t>
  </si>
  <si>
    <t>2023-01-19 2:13PM EST</t>
  </si>
  <si>
    <t>AMZN230616C00153500</t>
  </si>
  <si>
    <t>2023-01-19 11:39AM EST</t>
  </si>
  <si>
    <t>AMZN230616C00154000</t>
  </si>
  <si>
    <t>2023-01-19 1:14PM EST</t>
  </si>
  <si>
    <t>AMZN230616C00154500</t>
  </si>
  <si>
    <t>2023-01-19 11:52AM EST</t>
  </si>
  <si>
    <t>AMZN230616C00155000</t>
  </si>
  <si>
    <t>AMZN230616C00155500</t>
  </si>
  <si>
    <t>2023-01-11 3:42PM EST</t>
  </si>
  <si>
    <t>AMZN230616C00156000</t>
  </si>
  <si>
    <t>2023-01-18 3:20PM EST</t>
  </si>
  <si>
    <t>AMZN230616C00156500</t>
  </si>
  <si>
    <t>2023-01-18 12:34PM EST</t>
  </si>
  <si>
    <t>AMZN230616C00157000</t>
  </si>
  <si>
    <t>2023-01-18 11:37AM EST</t>
  </si>
  <si>
    <t>AMZN230616C00157500</t>
  </si>
  <si>
    <t>2023-01-18 11:49AM EST</t>
  </si>
  <si>
    <t>AMZN230616C00158000</t>
  </si>
  <si>
    <t>2023-01-19 10:16AM EST</t>
  </si>
  <si>
    <t>AMZN230616C00158500</t>
  </si>
  <si>
    <t>2023-01-09 12:39PM EST</t>
  </si>
  <si>
    <t>AMZN230616C00159000</t>
  </si>
  <si>
    <t>2023-01-19 9:40AM EST</t>
  </si>
  <si>
    <t>AMZN230616C00159500</t>
  </si>
  <si>
    <t>AMZN230616C00160000</t>
  </si>
  <si>
    <t>2023-01-19 12:22PM EST</t>
  </si>
  <si>
    <t>AMZN230616C00160500</t>
  </si>
  <si>
    <t>AMZN230616C00161000</t>
  </si>
  <si>
    <t>2023-01-19 1:58PM EST</t>
  </si>
  <si>
    <t>AMZN230616C00161500</t>
  </si>
  <si>
    <t>AMZN230616C00162000</t>
  </si>
  <si>
    <t>2023-01-17 1:13PM EST</t>
  </si>
  <si>
    <t>AMZN230616C00162500</t>
  </si>
  <si>
    <t>2023-01-18 10:47AM EST</t>
  </si>
  <si>
    <t>AMZN230616C00163000</t>
  </si>
  <si>
    <t>2023-01-19 9:47AM EST</t>
  </si>
  <si>
    <t>AMZN230616C00163500</t>
  </si>
  <si>
    <t>2023-01-05 1:06PM EST</t>
  </si>
  <si>
    <t>AMZN230616C00164000</t>
  </si>
  <si>
    <t>2023-01-05 2:31PM EST</t>
  </si>
  <si>
    <t>AMZN230616C00164500</t>
  </si>
  <si>
    <t>2023-01-19 9:43AM EST</t>
  </si>
  <si>
    <t>AMZN230616C00165000</t>
  </si>
  <si>
    <t>2023-01-19 12:00PM EST</t>
  </si>
  <si>
    <t>AMZN230616C00165500</t>
  </si>
  <si>
    <t>2023-01-19 10:46AM EST</t>
  </si>
  <si>
    <t>AMZN230616C00166000</t>
  </si>
  <si>
    <t>2023-01-09 10:51AM EST</t>
  </si>
  <si>
    <t>AMZN230616C00166500</t>
  </si>
  <si>
    <t>2023-01-19 9:44AM EST</t>
  </si>
  <si>
    <t>AMZN230616C00167000</t>
  </si>
  <si>
    <t>2022-12-29 12:42PM EST</t>
  </si>
  <si>
    <t>AMZN230616C00167500</t>
  </si>
  <si>
    <t>2022-12-28 2:30PM EST</t>
  </si>
  <si>
    <t>AMZN230616C00168000</t>
  </si>
  <si>
    <t>AMZN230616C00168500</t>
  </si>
  <si>
    <t>2022-12-30 12:10PM EST</t>
  </si>
  <si>
    <t>AMZN230616C00169000</t>
  </si>
  <si>
    <t>2023-01-19 9:48AM EST</t>
  </si>
  <si>
    <t>AMZN230616C00169500</t>
  </si>
  <si>
    <t>2023-01-06 3:34PM EST</t>
  </si>
  <si>
    <t>AMZN230616C00170000</t>
  </si>
  <si>
    <t>2023-01-18 3:23PM EST</t>
  </si>
  <si>
    <t>AMZN230616C00170500</t>
  </si>
  <si>
    <t>AMZN230616C00171000</t>
  </si>
  <si>
    <t>2023-01-17 10:25AM EST</t>
  </si>
  <si>
    <t>AMZN230616C00171500</t>
  </si>
  <si>
    <t>2023-01-11 10:43AM EST</t>
  </si>
  <si>
    <t>AMZN230616C00172000</t>
  </si>
  <si>
    <t>2023-01-19 11:06AM EST</t>
  </si>
  <si>
    <t>AMZN230616C00172500</t>
  </si>
  <si>
    <t>2023-01-09 1:30PM EST</t>
  </si>
  <si>
    <t>AMZN230616C00173000</t>
  </si>
  <si>
    <t>2023-01-04 12:57PM EST</t>
  </si>
  <si>
    <t>AMZN230616C00173500</t>
  </si>
  <si>
    <t>2022-11-23 3:57PM EST</t>
  </si>
  <si>
    <t>AMZN230616C00174000</t>
  </si>
  <si>
    <t>AMZN230616C00174500</t>
  </si>
  <si>
    <t>2022-12-20 2:21PM EST</t>
  </si>
  <si>
    <t>AMZN230616C00175000</t>
  </si>
  <si>
    <t>2023-01-18 10:31AM EST</t>
  </si>
  <si>
    <t>AMZN230616C00175500</t>
  </si>
  <si>
    <t>2023-01-18 12:50PM EST</t>
  </si>
  <si>
    <t>AMZN230616C00176000</t>
  </si>
  <si>
    <t>2022-12-30 9:34AM EST</t>
  </si>
  <si>
    <t>AMZN230616C00176500</t>
  </si>
  <si>
    <t>2023-01-09 10:23AM EST</t>
  </si>
  <si>
    <t>AMZN230616C00177000</t>
  </si>
  <si>
    <t>2023-01-10 9:53AM EST</t>
  </si>
  <si>
    <t>AMZN230616C00177500</t>
  </si>
  <si>
    <t>AMZN230616C00178000</t>
  </si>
  <si>
    <t>2023-01-11 9:57AM EST</t>
  </si>
  <si>
    <t>AMZN230616C00178500</t>
  </si>
  <si>
    <t>2022-11-08 2:54PM EST</t>
  </si>
  <si>
    <t>AMZN230616C00179000</t>
  </si>
  <si>
    <t>2022-12-28 2:32PM EST</t>
  </si>
  <si>
    <t>AMZN230616C00179500</t>
  </si>
  <si>
    <t>AMZN230616C00180000</t>
  </si>
  <si>
    <t>2023-01-18 2:05PM EST</t>
  </si>
  <si>
    <t>AMZN230616C00180500</t>
  </si>
  <si>
    <t>AMZN230616C00181000</t>
  </si>
  <si>
    <t>2023-01-11 3:40PM EST</t>
  </si>
  <si>
    <t>AMZN230616C00181500</t>
  </si>
  <si>
    <t>2023-01-17 10:17AM EST</t>
  </si>
  <si>
    <t>AMZN230616C00182000</t>
  </si>
  <si>
    <t>2023-01-19 12:35PM EST</t>
  </si>
  <si>
    <t>AMZN230616C00182500</t>
  </si>
  <si>
    <t>AMZN230616C00183000</t>
  </si>
  <si>
    <t>2022-12-14 3:28PM EST</t>
  </si>
  <si>
    <t>AMZN230616C00183500</t>
  </si>
  <si>
    <t>2022-12-19 9:46AM EST</t>
  </si>
  <si>
    <t>AMZN230616C00184000</t>
  </si>
  <si>
    <t>2023-01-09 12:27PM EST</t>
  </si>
  <si>
    <t>AMZN230616C00184500</t>
  </si>
  <si>
    <t>AMZN230616C00185000</t>
  </si>
  <si>
    <t>2023-01-17 11:26AM EST</t>
  </si>
  <si>
    <t>AMZN230616C00185500</t>
  </si>
  <si>
    <t>2023-01-12 9:34AM EST</t>
  </si>
  <si>
    <t>AMZN230616C00186000</t>
  </si>
  <si>
    <t>2023-01-11 3:55PM EST</t>
  </si>
  <si>
    <t>AMZN230616C00186500</t>
  </si>
  <si>
    <t>2022-12-22 10:51AM EST</t>
  </si>
  <si>
    <t>AMZN230616C00187000</t>
  </si>
  <si>
    <t>2022-12-28 10:51AM EST</t>
  </si>
  <si>
    <t>AMZN230616C00187500</t>
  </si>
  <si>
    <t>2023-01-19 12:50PM EST</t>
  </si>
  <si>
    <t>AMZN230616C00188000</t>
  </si>
  <si>
    <t>2023-01-17 10:19AM EST</t>
  </si>
  <si>
    <t>AMZN230616C00188500</t>
  </si>
  <si>
    <t>AMZN230616C00189000</t>
  </si>
  <si>
    <t>2023-01-03 9:51AM EST</t>
  </si>
  <si>
    <t>AMZN230616C00189500</t>
  </si>
  <si>
    <t>2022-12-13 10:07AM EST</t>
  </si>
  <si>
    <t>AMZN230616C00190000</t>
  </si>
  <si>
    <t>2023-01-11 9:35AM EST</t>
  </si>
  <si>
    <t>AMZN230616C00190500</t>
  </si>
  <si>
    <t>2022-11-04 1:38PM EST</t>
  </si>
  <si>
    <t>AMZN230616C00191000</t>
  </si>
  <si>
    <t>AMZN230616C00191500</t>
  </si>
  <si>
    <t>2022-12-29 9:30AM EST</t>
  </si>
  <si>
    <t>AMZN230616C00192000</t>
  </si>
  <si>
    <t>2022-12-01 1:23PM EST</t>
  </si>
  <si>
    <t>AMZN230616C00192500</t>
  </si>
  <si>
    <t>2022-11-25 12:28PM EST</t>
  </si>
  <si>
    <t>AMZN230616C00193000</t>
  </si>
  <si>
    <t>2022-10-28 2:17PM EST</t>
  </si>
  <si>
    <t>AMZN230616C00193500</t>
  </si>
  <si>
    <t>2023-01-03 9:57AM EST</t>
  </si>
  <si>
    <t>AMZN230616C00194000</t>
  </si>
  <si>
    <t>2022-12-14 9:54AM EST</t>
  </si>
  <si>
    <t>AMZN230616C00194500</t>
  </si>
  <si>
    <t>2022-12-27 9:30AM EST</t>
  </si>
  <si>
    <t>AMZN230616C00195000</t>
  </si>
  <si>
    <t>2023-01-18 12:51PM EST</t>
  </si>
  <si>
    <t>AMZN230616C00195500</t>
  </si>
  <si>
    <t>2022-12-29 1:16PM EST</t>
  </si>
  <si>
    <t>AMZN230616C00196000</t>
  </si>
  <si>
    <t>2023-01-09 2:01PM EST</t>
  </si>
  <si>
    <t>AMZN230616C00196500</t>
  </si>
  <si>
    <t>2022-11-29 3:12PM EST</t>
  </si>
  <si>
    <t>AMZN230616C00197000</t>
  </si>
  <si>
    <t>2022-11-11 11:04AM EST</t>
  </si>
  <si>
    <t>AMZN230616C00197500</t>
  </si>
  <si>
    <t>2022-12-29 11:52AM EST</t>
  </si>
  <si>
    <t>AMZN230616C00198000</t>
  </si>
  <si>
    <t>2022-12-28 2:57PM EST</t>
  </si>
  <si>
    <t>AMZN230616C00198500</t>
  </si>
  <si>
    <t>2023-01-17 11:24AM EST</t>
  </si>
  <si>
    <t>AMZN230616C00199000</t>
  </si>
  <si>
    <t>2023-01-19 11:36AM EST</t>
  </si>
  <si>
    <t>AMZN230616C00199500</t>
  </si>
  <si>
    <t>AMZN230616C00200000</t>
  </si>
  <si>
    <t>AMZN230616C00205000</t>
  </si>
  <si>
    <t>2023-01-18 12:52PM EST</t>
  </si>
  <si>
    <t>AMZN230616C00210000</t>
  </si>
  <si>
    <t>AMZN230616C00215000</t>
  </si>
  <si>
    <t>2023-01-18 10:41AM EST</t>
  </si>
  <si>
    <t>AMZN230616C00220000</t>
  </si>
  <si>
    <t>2023-01-19 11:40AM EST</t>
  </si>
  <si>
    <t>AMZN230616C00225000</t>
  </si>
  <si>
    <t>2023-01-19 9:38AM EST</t>
  </si>
  <si>
    <t>AMZN230616C00230000</t>
  </si>
  <si>
    <t>2023-01-19 11:31AM EST</t>
  </si>
  <si>
    <t>AMZN230616C00235000</t>
  </si>
  <si>
    <t>2023-01-12 9:47AM EST</t>
  </si>
  <si>
    <t>AMZN230616C00240000</t>
  </si>
  <si>
    <t>AMZN230616C00245000</t>
  </si>
  <si>
    <t>AMZN230616C00250000</t>
  </si>
  <si>
    <t>2023-01-17 2:26PM EST</t>
  </si>
  <si>
    <t>AMZN230616C00255000</t>
  </si>
  <si>
    <t>2023-01-04 9:37AM EST</t>
  </si>
  <si>
    <t>AMZN230616C00260000</t>
  </si>
  <si>
    <t>2023-01-19 9:41AM EST</t>
  </si>
  <si>
    <t>AMZN230616C00265000</t>
  </si>
  <si>
    <t>AMZN230616C00270000</t>
  </si>
  <si>
    <t>2023-01-10 3:30PM EST</t>
  </si>
  <si>
    <t>AMZN230616C00275000</t>
  </si>
  <si>
    <t>2023-01-19 1:51PM EST</t>
  </si>
  <si>
    <t>AMZN230616C01200000</t>
  </si>
  <si>
    <t>2022-05-26 12:53PM EST</t>
  </si>
  <si>
    <t>AMZN230616C01240000</t>
  </si>
  <si>
    <t>2022-05-04 1:42PM EST</t>
  </si>
  <si>
    <t>AMZN230616C01280000</t>
  </si>
  <si>
    <t>2022-06-01 11:54AM EST</t>
  </si>
  <si>
    <t>AMZN230616C01300000</t>
  </si>
  <si>
    <t>2022-06-03 2:13PM EST</t>
  </si>
  <si>
    <t>AMZN230616C01320000</t>
  </si>
  <si>
    <t>2022-05-15 11:03PM EST</t>
  </si>
  <si>
    <t>AMZN230616C01340000</t>
  </si>
  <si>
    <t>AMZN230616C01360000</t>
  </si>
  <si>
    <t>2022-05-10 2:58PM EST</t>
  </si>
  <si>
    <t>AMZN230616C01380000</t>
  </si>
  <si>
    <t>2022-05-18 11:53AM EST</t>
  </si>
  <si>
    <t>AMZN230616C01400000</t>
  </si>
  <si>
    <t>2022-05-25 9:20AM EST</t>
  </si>
  <si>
    <t>AMZN230616C01420000</t>
  </si>
  <si>
    <t>2022-05-10 9:19AM EST</t>
  </si>
  <si>
    <t>AMZN230616C01440000</t>
  </si>
  <si>
    <t>2022-06-03 1:24PM EST</t>
  </si>
  <si>
    <t>AMZN230616C01450000</t>
  </si>
  <si>
    <t>2022-03-18 10:21AM EST</t>
  </si>
  <si>
    <t>AMZN230616C01460000</t>
  </si>
  <si>
    <t>2022-05-12 1:30PM EST</t>
  </si>
  <si>
    <t>AMZN230616C01480000</t>
  </si>
  <si>
    <t>2022-05-13 10:53AM EST</t>
  </si>
  <si>
    <t>AMZN230616C01500000</t>
  </si>
  <si>
    <t>2022-05-26 1:08PM EST</t>
  </si>
  <si>
    <t>AMZN230616C01520000</t>
  </si>
  <si>
    <t>2022-06-03 9:49AM EST</t>
  </si>
  <si>
    <t>AMZN230616C01540000</t>
  </si>
  <si>
    <t>2022-05-13 10:55AM EST</t>
  </si>
  <si>
    <t>AMZN230616C01550000</t>
  </si>
  <si>
    <t>2022-05-25 2:42PM EST</t>
  </si>
  <si>
    <t>AMZN230616C01560000</t>
  </si>
  <si>
    <t>2022-05-12 12:11PM EST</t>
  </si>
  <si>
    <t>AMZN230616C01580000</t>
  </si>
  <si>
    <t>2022-05-13 10:52AM EST</t>
  </si>
  <si>
    <t>AMZN230616C01600000</t>
  </si>
  <si>
    <t>2022-06-01 12:35PM EST</t>
  </si>
  <si>
    <t>AMZN230616C01620000</t>
  </si>
  <si>
    <t>2022-05-27 9:59AM EST</t>
  </si>
  <si>
    <t>AMZN230616C01640000</t>
  </si>
  <si>
    <t>2022-05-10 11:38AM EST</t>
  </si>
  <si>
    <t>AMZN230616C01660000</t>
  </si>
  <si>
    <t>2022-02-25 1:26PM EST</t>
  </si>
  <si>
    <t>AMZN230616C01680000</t>
  </si>
  <si>
    <t>2022-05-10 11:40AM EST</t>
  </si>
  <si>
    <t>AMZN230616C01700000</t>
  </si>
  <si>
    <t>AMZN230616C01720000</t>
  </si>
  <si>
    <t>2022-02-14 11:48AM EST</t>
  </si>
  <si>
    <t>AMZN230616C01740000</t>
  </si>
  <si>
    <t>2022-05-18 2:05PM EST</t>
  </si>
  <si>
    <t>AMZN230616C01760000</t>
  </si>
  <si>
    <t>2022-05-18 2:07PM EST</t>
  </si>
  <si>
    <t>AMZN230616C01780000</t>
  </si>
  <si>
    <t>AMZN230616C01800000</t>
  </si>
  <si>
    <t>2022-05-11 1:02PM EST</t>
  </si>
  <si>
    <t>AMZN230616C01820000</t>
  </si>
  <si>
    <t>2022-05-10 12:16PM EST</t>
  </si>
  <si>
    <t>AMZN230616C01840000</t>
  </si>
  <si>
    <t>2022-05-31 2:15PM EST</t>
  </si>
  <si>
    <t>AMZN230616C01860000</t>
  </si>
  <si>
    <t>2022-05-23 11:48AM EST</t>
  </si>
  <si>
    <t>AMZN230616C01880000</t>
  </si>
  <si>
    <t>2022-05-23 8:57AM EST</t>
  </si>
  <si>
    <t>AMZN230616C01900000</t>
  </si>
  <si>
    <t>2022-06-03 12:41PM EST</t>
  </si>
  <si>
    <t>AMZN230616C01920000</t>
  </si>
  <si>
    <t>2022-04-19 8:35AM EST</t>
  </si>
  <si>
    <t>AMZN230616C01940000</t>
  </si>
  <si>
    <t>2022-05-12 2:21PM EST</t>
  </si>
  <si>
    <t>AMZN230616C01960000</t>
  </si>
  <si>
    <t>2022-06-01 12:09PM EST</t>
  </si>
  <si>
    <t>AMZN230616C01980000</t>
  </si>
  <si>
    <t>2022-05-24 1:15PM EST</t>
  </si>
  <si>
    <t>AMZN230616C02000000</t>
  </si>
  <si>
    <t>2022-06-03 11:36AM EST</t>
  </si>
  <si>
    <t>AMZN230616C02100000</t>
  </si>
  <si>
    <t>2022-05-31 12:34PM EST</t>
  </si>
  <si>
    <t>AMZN230616C02200000</t>
  </si>
  <si>
    <t>2022-06-01 2:18PM EST</t>
  </si>
  <si>
    <t>AMZN230616C02300000</t>
  </si>
  <si>
    <t>2022-06-01 1:18PM EST</t>
  </si>
  <si>
    <t>AMZN230616C02400000</t>
  </si>
  <si>
    <t>2022-06-03 1:02PM EST</t>
  </si>
  <si>
    <t>AMZN230616C02500000</t>
  </si>
  <si>
    <t>2022-06-03 2:27PM EST</t>
  </si>
  <si>
    <t>AMZN230616C02600000</t>
  </si>
  <si>
    <t>2022-06-02 2:59PM EST</t>
  </si>
  <si>
    <t>AMZN230616C02700000</t>
  </si>
  <si>
    <t>2022-06-03 11:42AM EST</t>
  </si>
  <si>
    <t>AMZN230616C02800000</t>
  </si>
  <si>
    <t>2022-06-03 1:20PM EST</t>
  </si>
  <si>
    <t>AMZN230616C02900000</t>
  </si>
  <si>
    <t>2022-06-03 10:13AM EST</t>
  </si>
  <si>
    <t>AMZN230616C03000000</t>
  </si>
  <si>
    <t>2022-06-03 2:53PM EST</t>
  </si>
  <si>
    <t>AMZN230616C03010000</t>
  </si>
  <si>
    <t>2022-06-03 11:43AM EST</t>
  </si>
  <si>
    <t>AMZN230616C03020000</t>
  </si>
  <si>
    <t>2022-06-03 2:05PM EST</t>
  </si>
  <si>
    <t>AMZN230616C03030000</t>
  </si>
  <si>
    <t>AMZN230616C03040000</t>
  </si>
  <si>
    <t>2022-05-24 9:29AM EST</t>
  </si>
  <si>
    <t>AMZN230616C03050000</t>
  </si>
  <si>
    <t>2022-05-02 9:04AM EST</t>
  </si>
  <si>
    <t>AMZN230616C03060000</t>
  </si>
  <si>
    <t>2022-05-04 12:27PM EST</t>
  </si>
  <si>
    <t>AMZN230616C03070000</t>
  </si>
  <si>
    <t>2022-04-28 12:48PM EST</t>
  </si>
  <si>
    <t>AMZN230616C03080000</t>
  </si>
  <si>
    <t>2022-06-02 1:20PM EST</t>
  </si>
  <si>
    <t>AMZN230616C03090000</t>
  </si>
  <si>
    <t>2022-06-02 1:18PM EST</t>
  </si>
  <si>
    <t>AMZN230616C03100000</t>
  </si>
  <si>
    <t>2022-06-02 1:22PM EST</t>
  </si>
  <si>
    <t>AMZN230616C03110000</t>
  </si>
  <si>
    <t>2022-06-03 10:48AM EST</t>
  </si>
  <si>
    <t>AMZN230616C03120000</t>
  </si>
  <si>
    <t>2022-05-31 8:49AM EST</t>
  </si>
  <si>
    <t>AMZN230616C03130000</t>
  </si>
  <si>
    <t>2022-05-25 2:32PM EST</t>
  </si>
  <si>
    <t>AMZN230616C03140000</t>
  </si>
  <si>
    <t>2022-06-02 8:44AM EST</t>
  </si>
  <si>
    <t>AMZN230616C03150000</t>
  </si>
  <si>
    <t>AMZN230616C03160000</t>
  </si>
  <si>
    <t>2022-05-12 2:20PM EST</t>
  </si>
  <si>
    <t>AMZN230616C03170000</t>
  </si>
  <si>
    <t>2022-05-27 9:50AM EST</t>
  </si>
  <si>
    <t>AMZN230616C03180000</t>
  </si>
  <si>
    <t>2022-05-27 1:07PM EST</t>
  </si>
  <si>
    <t>AMZN230616C03190000</t>
  </si>
  <si>
    <t>2022-05-26 2:50PM EST</t>
  </si>
  <si>
    <t>AMZN230616C03200000</t>
  </si>
  <si>
    <t>2022-06-03 1:33PM EST</t>
  </si>
  <si>
    <t>AMZN230616C03210000</t>
  </si>
  <si>
    <t>2022-05-31 11:57AM EST</t>
  </si>
  <si>
    <t>AMZN230616C03220000</t>
  </si>
  <si>
    <t>2022-05-20 12:04PM EST</t>
  </si>
  <si>
    <t>AMZN230616C03230000</t>
  </si>
  <si>
    <t>2022-04-29 10:49AM EST</t>
  </si>
  <si>
    <t>AMZN230616C03240000</t>
  </si>
  <si>
    <t>2022-05-27 2:31PM EST</t>
  </si>
  <si>
    <t>AMZN230616C03250000</t>
  </si>
  <si>
    <t>2022-06-02 8:31AM EST</t>
  </si>
  <si>
    <t>AMZN230616C03260000</t>
  </si>
  <si>
    <t>2022-06-01 10:54AM EST</t>
  </si>
  <si>
    <t>AMZN230616C03270000</t>
  </si>
  <si>
    <t>2022-05-19 11:35AM EST</t>
  </si>
  <si>
    <t>AMZN230616C03280000</t>
  </si>
  <si>
    <t>AMZN230616C03290000</t>
  </si>
  <si>
    <t>2022-06-01 11:15AM EST</t>
  </si>
  <si>
    <t>AMZN230616C03300000</t>
  </si>
  <si>
    <t>2022-06-03 1:07PM EST</t>
  </si>
  <si>
    <t>AMZN230616C03310000</t>
  </si>
  <si>
    <t>2022-05-27 10:43AM EST</t>
  </si>
  <si>
    <t>AMZN230616C03320000</t>
  </si>
  <si>
    <t>AMZN230616C03330000</t>
  </si>
  <si>
    <t>AMZN230616C03340000</t>
  </si>
  <si>
    <t>AMZN230616C03350000</t>
  </si>
  <si>
    <t>2022-05-31 2:08PM EST</t>
  </si>
  <si>
    <t>AMZN230616C03360000</t>
  </si>
  <si>
    <t>2022-05-31 10:30AM EST</t>
  </si>
  <si>
    <t>AMZN230616C03370000</t>
  </si>
  <si>
    <t>2022-05-04 12:48PM EST</t>
  </si>
  <si>
    <t>AMZN230616C03380000</t>
  </si>
  <si>
    <t>2022-05-10 10:31AM EST</t>
  </si>
  <si>
    <t>AMZN230616C03390000</t>
  </si>
  <si>
    <t>2022-05-24 9:33AM EST</t>
  </si>
  <si>
    <t>AMZN230616C03400000</t>
  </si>
  <si>
    <t>2022-06-03 1:43PM EST</t>
  </si>
  <si>
    <t>AMZN230616C03410000</t>
  </si>
  <si>
    <t>2022-04-11 1:52PM EST</t>
  </si>
  <si>
    <t>AMZN230616C03420000</t>
  </si>
  <si>
    <t>2022-05-06 8:34AM EST</t>
  </si>
  <si>
    <t>AMZN230616C03430000</t>
  </si>
  <si>
    <t>2022-04-22 2:34PM EST</t>
  </si>
  <si>
    <t>AMZN230616C03440000</t>
  </si>
  <si>
    <t>2022-04-28 8:30AM EST</t>
  </si>
  <si>
    <t>AMZN230616C03450000</t>
  </si>
  <si>
    <t>2022-06-02 10:57AM EST</t>
  </si>
  <si>
    <t>AMZN230616C03460000</t>
  </si>
  <si>
    <t>2022-05-03 10:55AM EST</t>
  </si>
  <si>
    <t>AMZN230616C03470000</t>
  </si>
  <si>
    <t>2022-05-27 11:57AM EST</t>
  </si>
  <si>
    <t>AMZN230616C03480000</t>
  </si>
  <si>
    <t>2022-05-26 1:05PM EST</t>
  </si>
  <si>
    <t>AMZN230616C03490000</t>
  </si>
  <si>
    <t>2022-05-13 9:52AM EST</t>
  </si>
  <si>
    <t>AMZN230616C03500000</t>
  </si>
  <si>
    <t>2022-06-02 12:59PM EST</t>
  </si>
  <si>
    <t>AMZN230616C03510000</t>
  </si>
  <si>
    <t>2022-05-25 12:16PM EST</t>
  </si>
  <si>
    <t>AMZN230616C03520000</t>
  </si>
  <si>
    <t>2022-05-09 1:14PM EST</t>
  </si>
  <si>
    <t>AMZN230616C03530000</t>
  </si>
  <si>
    <t>2022-04-29 1:14PM EST</t>
  </si>
  <si>
    <t>AMZN230616C03540000</t>
  </si>
  <si>
    <t>2022-05-27 1:15PM EST</t>
  </si>
  <si>
    <t>AMZN230616C03550000</t>
  </si>
  <si>
    <t>AMZN230616C03560000</t>
  </si>
  <si>
    <t>2022-05-26 12:00PM EST</t>
  </si>
  <si>
    <t>AMZN230616C03570000</t>
  </si>
  <si>
    <t>2022-03-25 10:01AM EST</t>
  </si>
  <si>
    <t>AMZN230616C03580000</t>
  </si>
  <si>
    <t>2022-05-10 11:46AM EST</t>
  </si>
  <si>
    <t>AMZN230616C03590000</t>
  </si>
  <si>
    <t>2022-05-17 10:08AM EST</t>
  </si>
  <si>
    <t>AMZN230616C03600000</t>
  </si>
  <si>
    <t>2022-06-02 1:04PM EST</t>
  </si>
  <si>
    <t>AMZN230616C03610000</t>
  </si>
  <si>
    <t>2022-05-26 8:55AM EST</t>
  </si>
  <si>
    <t>AMZN230616C03620000</t>
  </si>
  <si>
    <t>AMZN230616C03630000</t>
  </si>
  <si>
    <t>2022-06-02 11:45AM EST</t>
  </si>
  <si>
    <t>AMZN230616C03640000</t>
  </si>
  <si>
    <t>2022-05-27 2:04PM EST</t>
  </si>
  <si>
    <t>AMZN230616C03650000</t>
  </si>
  <si>
    <t>2022-06-02 1:29PM EST</t>
  </si>
  <si>
    <t>AMZN230616C03660000</t>
  </si>
  <si>
    <t>2022-06-01 1:05PM EST</t>
  </si>
  <si>
    <t>AMZN230616C03670000</t>
  </si>
  <si>
    <t>AMZN230616C03680000</t>
  </si>
  <si>
    <t>AMZN230616C03690000</t>
  </si>
  <si>
    <t>2022-05-24 11:26AM EST</t>
  </si>
  <si>
    <t>AMZN230616C03700000</t>
  </si>
  <si>
    <t>2022-05-25 9:02AM EST</t>
  </si>
  <si>
    <t>AMZN230616C03710000</t>
  </si>
  <si>
    <t>2022-06-03 9:24AM EST</t>
  </si>
  <si>
    <t>AMZN230616C03720000</t>
  </si>
  <si>
    <t>2022-05-26 9:01AM EST</t>
  </si>
  <si>
    <t>AMZN230616C03730000</t>
  </si>
  <si>
    <t>2022-05-18 12:19PM EST</t>
  </si>
  <si>
    <t>AMZN230616C03740000</t>
  </si>
  <si>
    <t>2022-05-19 10:47AM EST</t>
  </si>
  <si>
    <t>AMZN230616C03750000</t>
  </si>
  <si>
    <t>2022-05-26 2:03PM EST</t>
  </si>
  <si>
    <t>AMZN230616C03760000</t>
  </si>
  <si>
    <t>2022-05-24 9:04AM EST</t>
  </si>
  <si>
    <t>AMZN230616C03770000</t>
  </si>
  <si>
    <t>2022-05-02 10:16AM EST</t>
  </si>
  <si>
    <t>AMZN230616C03780000</t>
  </si>
  <si>
    <t>AMZN230616C03790000</t>
  </si>
  <si>
    <t>2022-05-20 1:33PM EST</t>
  </si>
  <si>
    <t>AMZN230616C03800000</t>
  </si>
  <si>
    <t>AMZN230616C03810000</t>
  </si>
  <si>
    <t>2022-06-02 10:59AM EST</t>
  </si>
  <si>
    <t>AMZN230616C03820000</t>
  </si>
  <si>
    <t>2022-05-24 9:11AM EST</t>
  </si>
  <si>
    <t>AMZN230616C03830000</t>
  </si>
  <si>
    <t>2022-05-31 11:51AM EST</t>
  </si>
  <si>
    <t>AMZN230616C03840000</t>
  </si>
  <si>
    <t>2022-05-12 12:53PM EST</t>
  </si>
  <si>
    <t>AMZN230616C03850000</t>
  </si>
  <si>
    <t>2022-05-13 10:44AM EST</t>
  </si>
  <si>
    <t>AMZN230616C03860000</t>
  </si>
  <si>
    <t>2022-04-06 1:09PM EST</t>
  </si>
  <si>
    <t>AMZN230616C03870000</t>
  </si>
  <si>
    <t>2022-02-18 9:34AM EST</t>
  </si>
  <si>
    <t>AMZN230616C03880000</t>
  </si>
  <si>
    <t>2022-05-18 12:27PM EST</t>
  </si>
  <si>
    <t>AMZN230616C03890000</t>
  </si>
  <si>
    <t>2022-05-06 9:18AM EST</t>
  </si>
  <si>
    <t>AMZN230616C03900000</t>
  </si>
  <si>
    <t>AMZN230616C03910000</t>
  </si>
  <si>
    <t>2022-05-31 12:29PM EST</t>
  </si>
  <si>
    <t>AMZN230616C03920000</t>
  </si>
  <si>
    <t>2022-03-22 12:20PM EST</t>
  </si>
  <si>
    <t>AMZN230616C03930000</t>
  </si>
  <si>
    <t>2022-06-03 8:30AM EST</t>
  </si>
  <si>
    <t>AMZN230616C03940000</t>
  </si>
  <si>
    <t>2022-05-25 9:54AM EST</t>
  </si>
  <si>
    <t>AMZN230616C03950000</t>
  </si>
  <si>
    <t>2022-05-31 10:07AM EST</t>
  </si>
  <si>
    <t>AMZN230616C03960000</t>
  </si>
  <si>
    <t>AMZN230616C03970000</t>
  </si>
  <si>
    <t>2022-05-24 11:16AM EST</t>
  </si>
  <si>
    <t>AMZN230616C03980000</t>
  </si>
  <si>
    <t>2022-04-29 2:41PM EST</t>
  </si>
  <si>
    <t>AMZN230616C03990000</t>
  </si>
  <si>
    <t>AMZN230616C04000000</t>
  </si>
  <si>
    <t>2022-06-03 2:14PM EST</t>
  </si>
  <si>
    <t>AMZN230616C04100000</t>
  </si>
  <si>
    <t>2022-06-01 1:19PM EST</t>
  </si>
  <si>
    <t>AMZN230616C04200000</t>
  </si>
  <si>
    <t>2022-06-03 2:56PM EST</t>
  </si>
  <si>
    <t>AMZN230616C04300000</t>
  </si>
  <si>
    <t>2022-06-01 1:13PM EST</t>
  </si>
  <si>
    <t>AMZN230616C04400000</t>
  </si>
  <si>
    <t>2022-06-03 8:53AM EST</t>
  </si>
  <si>
    <t>AMZN230616C04500000</t>
  </si>
  <si>
    <t>2022-06-03 2:58PM EST</t>
  </si>
  <si>
    <t>AMZN230616C04600000</t>
  </si>
  <si>
    <t>2022-06-03 9:30AM EST</t>
  </si>
  <si>
    <t>AMZN230616C04700000</t>
  </si>
  <si>
    <t>2022-06-01 12:18PM EST</t>
  </si>
  <si>
    <t>AMZN230616C04800000</t>
  </si>
  <si>
    <t>2022-06-03 2:44PM EST</t>
  </si>
  <si>
    <t>AMZN230616C04900000</t>
  </si>
  <si>
    <t>2022-06-03 9:58AM EST</t>
  </si>
  <si>
    <t>AMZN230616C05000000</t>
  </si>
  <si>
    <t>2022-06-03 2:59PM EST</t>
  </si>
  <si>
    <t>AMZN230616C05100000</t>
  </si>
  <si>
    <t>2022-06-03 9:34AM EST</t>
  </si>
  <si>
    <t>AMZN230616C05200000</t>
  </si>
  <si>
    <t>2022-06-02 2:45PM EST</t>
  </si>
  <si>
    <t>AMZN230616C05300000</t>
  </si>
  <si>
    <t>2022-06-03 11:12AM EST</t>
  </si>
  <si>
    <t>AMZN230616C05400000</t>
  </si>
  <si>
    <t>AMZN230616C05500000</t>
  </si>
  <si>
    <t>AMZN230616P00045000</t>
  </si>
  <si>
    <t>2023-01-19 11:04AM EST</t>
  </si>
  <si>
    <t>AMZN230616P00050000</t>
  </si>
  <si>
    <t>2023-01-19 11:07AM EST</t>
  </si>
  <si>
    <t>AMZN230616P00052000</t>
  </si>
  <si>
    <t>AMZN230616P00053000</t>
  </si>
  <si>
    <t>2023-01-12 10:28AM EST</t>
  </si>
  <si>
    <t>AMZN230616P00054000</t>
  </si>
  <si>
    <t>2023-01-17 3:46PM EST</t>
  </si>
  <si>
    <t>AMZN230616P00055000</t>
  </si>
  <si>
    <t>2023-01-19 2:20PM EST</t>
  </si>
  <si>
    <t>AMZN230616P00056000</t>
  </si>
  <si>
    <t>2023-01-18 12:09PM EST</t>
  </si>
  <si>
    <t>AMZN230616P00057000</t>
  </si>
  <si>
    <t>2023-01-18 9:56AM EST</t>
  </si>
  <si>
    <t>AMZN230616P00058000</t>
  </si>
  <si>
    <t>2023-01-17 1:04PM EST</t>
  </si>
  <si>
    <t>AMZN230616P00059000</t>
  </si>
  <si>
    <t>2023-01-19 9:55AM EST</t>
  </si>
  <si>
    <t>AMZN230616P00060000</t>
  </si>
  <si>
    <t>AMZN230616P00061000</t>
  </si>
  <si>
    <t>2023-01-17 10:51AM EST</t>
  </si>
  <si>
    <t>AMZN230616P00062000</t>
  </si>
  <si>
    <t>2023-01-18 1:37PM EST</t>
  </si>
  <si>
    <t>AMZN230616P00063000</t>
  </si>
  <si>
    <t>2023-01-17 1:38PM EST</t>
  </si>
  <si>
    <t>AMZN230616P00064000</t>
  </si>
  <si>
    <t>2023-01-12 2:22PM EST</t>
  </si>
  <si>
    <t>AMZN230616P00065000</t>
  </si>
  <si>
    <t>2023-01-19 1:46PM EST</t>
  </si>
  <si>
    <t>AMZN230616P00066000</t>
  </si>
  <si>
    <t>2023-01-18 11:26AM EST</t>
  </si>
  <si>
    <t>AMZN230616P00067000</t>
  </si>
  <si>
    <t>2023-01-17 3:47PM EST</t>
  </si>
  <si>
    <t>AMZN230616P00068000</t>
  </si>
  <si>
    <t>2023-01-18 3:03PM EST</t>
  </si>
  <si>
    <t>AMZN230616P00069000</t>
  </si>
  <si>
    <t>2023-01-19 10:49AM EST</t>
  </si>
  <si>
    <t>AMZN230616P00070000</t>
  </si>
  <si>
    <t>AMZN230616P00071000</t>
  </si>
  <si>
    <t>2023-01-19 2:29PM EST</t>
  </si>
  <si>
    <t>AMZN230616P00072000</t>
  </si>
  <si>
    <t>AMZN230616P00072500</t>
  </si>
  <si>
    <t>2023-01-19 1:36PM EST</t>
  </si>
  <si>
    <t>AMZN230616P00073000</t>
  </si>
  <si>
    <t>AMZN230616P00074000</t>
  </si>
  <si>
    <t>AMZN230616P00075000</t>
  </si>
  <si>
    <t>AMZN230616P00076000</t>
  </si>
  <si>
    <t>2023-01-19 10:04AM EST</t>
  </si>
  <si>
    <t>AMZN230616P00077000</t>
  </si>
  <si>
    <t>AMZN230616P00077500</t>
  </si>
  <si>
    <t>AMZN230616P00078000</t>
  </si>
  <si>
    <t>2023-01-19 2:17PM EST</t>
  </si>
  <si>
    <t>AMZN230616P00079000</t>
  </si>
  <si>
    <t>AMZN230616P00080000</t>
  </si>
  <si>
    <t>AMZN230616P00081000</t>
  </si>
  <si>
    <t>AMZN230616P00082000</t>
  </si>
  <si>
    <t>2023-01-19 9:54AM EST</t>
  </si>
  <si>
    <t>AMZN230616P00083000</t>
  </si>
  <si>
    <t>AMZN230616P00084000</t>
  </si>
  <si>
    <t>2023-01-19 11:22AM EST</t>
  </si>
  <si>
    <t>AMZN230616P00085000</t>
  </si>
  <si>
    <t>AMZN230616P00086000</t>
  </si>
  <si>
    <t>2023-01-19 1:30PM EST</t>
  </si>
  <si>
    <t>AMZN230616P00087000</t>
  </si>
  <si>
    <t>2023-01-19 1:37PM EST</t>
  </si>
  <si>
    <t>AMZN230616P00088000</t>
  </si>
  <si>
    <t>AMZN230616P00089000</t>
  </si>
  <si>
    <t>2023-01-19 1:32PM EST</t>
  </si>
  <si>
    <t>AMZN230616P00090000</t>
  </si>
  <si>
    <t>2023-01-19 2:25PM EST</t>
  </si>
  <si>
    <t>AMZN230616P00091000</t>
  </si>
  <si>
    <t>2023-01-19 10:13AM EST</t>
  </si>
  <si>
    <t>AMZN230616P00092000</t>
  </si>
  <si>
    <t>AMZN230616P00093000</t>
  </si>
  <si>
    <t>2023-01-19 12:25PM EST</t>
  </si>
  <si>
    <t>AMZN230616P00094000</t>
  </si>
  <si>
    <t>2023-01-19 1:45PM EST</t>
  </si>
  <si>
    <t>AMZN230616P00095000</t>
  </si>
  <si>
    <t>AMZN230616P00096000</t>
  </si>
  <si>
    <t>2023-01-19 2:28PM EST</t>
  </si>
  <si>
    <t>AMZN230616P00097000</t>
  </si>
  <si>
    <t>2023-01-19 10:44AM EST</t>
  </si>
  <si>
    <t>AMZN230616P00098000</t>
  </si>
  <si>
    <t>2023-01-19 12:05PM EST</t>
  </si>
  <si>
    <t>AMZN230616P00099000</t>
  </si>
  <si>
    <t>AMZN230616P00100000</t>
  </si>
  <si>
    <t>2023-01-19 2:35PM EST</t>
  </si>
  <si>
    <t>AMZN230616P00105000</t>
  </si>
  <si>
    <t>2023-01-19 10:01AM EST</t>
  </si>
  <si>
    <t>AMZN230616P00110000</t>
  </si>
  <si>
    <t>2023-01-19 1:53PM EST</t>
  </si>
  <si>
    <t>AMZN230616P00115000</t>
  </si>
  <si>
    <t>2023-01-19 12:23PM EST</t>
  </si>
  <si>
    <t>AMZN230616P00120000</t>
  </si>
  <si>
    <t>2023-01-19 10:55AM EST</t>
  </si>
  <si>
    <t>AMZN230616P00125000</t>
  </si>
  <si>
    <t>AMZN230616P00130000</t>
  </si>
  <si>
    <t>2023-01-18 3:08PM EST</t>
  </si>
  <si>
    <t>AMZN230616P00135000</t>
  </si>
  <si>
    <t>2023-01-11 9:56AM EST</t>
  </si>
  <si>
    <t>AMZN230616P00140000</t>
  </si>
  <si>
    <t>2023-01-19 9:42AM EST</t>
  </si>
  <si>
    <t>AMZN230616P00145000</t>
  </si>
  <si>
    <t>AMZN230616P00150000</t>
  </si>
  <si>
    <t>AMZN230616P00150500</t>
  </si>
  <si>
    <t>2023-01-04 3:25PM EST</t>
  </si>
  <si>
    <t>AMZN230616P00151000</t>
  </si>
  <si>
    <t>AMZN230616P00151500</t>
  </si>
  <si>
    <t>AMZN230616P00152000</t>
  </si>
  <si>
    <t>2022-11-02 2:35PM EST</t>
  </si>
  <si>
    <t>AMZN230616P00152500</t>
  </si>
  <si>
    <t>2022-11-23 3:39PM EST</t>
  </si>
  <si>
    <t>AMZN230616P00153000</t>
  </si>
  <si>
    <t>2022-11-04 2:45PM EST</t>
  </si>
  <si>
    <t>AMZN230616P00153500</t>
  </si>
  <si>
    <t>2022-11-21 3:42PM EST</t>
  </si>
  <si>
    <t>AMZN230616P00154000</t>
  </si>
  <si>
    <t>AMZN230616P00154500</t>
  </si>
  <si>
    <t>2022-11-03 2:27PM EST</t>
  </si>
  <si>
    <t>AMZN230616P00155000</t>
  </si>
  <si>
    <t>2022-12-23 10:01AM EST</t>
  </si>
  <si>
    <t>AMZN230616P00155500</t>
  </si>
  <si>
    <t>AMZN230616P00156000</t>
  </si>
  <si>
    <t>2022-11-23 3:21PM EST</t>
  </si>
  <si>
    <t>AMZN230616P00156500</t>
  </si>
  <si>
    <t>AMZN230616P00157000</t>
  </si>
  <si>
    <t>2022-11-30 3:26PM EST</t>
  </si>
  <si>
    <t>AMZN230616P00157500</t>
  </si>
  <si>
    <t>AMZN230616P00158000</t>
  </si>
  <si>
    <t>2022-11-17 3:21PM EST</t>
  </si>
  <si>
    <t>AMZN230616P00158500</t>
  </si>
  <si>
    <t>AMZN230616P00159000</t>
  </si>
  <si>
    <t>2022-11-23 3:38PM EST</t>
  </si>
  <si>
    <t>AMZN230616P00159500</t>
  </si>
  <si>
    <t>2022-11-23 2:40PM EST</t>
  </si>
  <si>
    <t>AMZN230616P00160000</t>
  </si>
  <si>
    <t>2023-01-19 9:35AM EST</t>
  </si>
  <si>
    <t>AMZN230616P00160500</t>
  </si>
  <si>
    <t>2022-11-23 3:32PM EST</t>
  </si>
  <si>
    <t>AMZN230616P00161000</t>
  </si>
  <si>
    <t>AMZN230616P00161500</t>
  </si>
  <si>
    <t>AMZN230616P00162000</t>
  </si>
  <si>
    <t>2022-11-25 10:36AM EST</t>
  </si>
  <si>
    <t>AMZN230616P00162500</t>
  </si>
  <si>
    <t>2023-01-13 3:39PM EST</t>
  </si>
  <si>
    <t>AMZN230616P00163000</t>
  </si>
  <si>
    <t>2022-11-29 9:38AM EST</t>
  </si>
  <si>
    <t>AMZN230616P00163500</t>
  </si>
  <si>
    <t>2023-01-18 2:54PM EST</t>
  </si>
  <si>
    <t>AMZN230616P00164000</t>
  </si>
  <si>
    <t>2023-01-18 1:23PM EST</t>
  </si>
  <si>
    <t>AMZN230616P00164500</t>
  </si>
  <si>
    <t>2023-01-18 2:37PM EST</t>
  </si>
  <si>
    <t>AMZN230616P00165000</t>
  </si>
  <si>
    <t>AMZN230616P00165500</t>
  </si>
  <si>
    <t>AMZN230616P00166000</t>
  </si>
  <si>
    <t>2023-01-18 2:19PM EST</t>
  </si>
  <si>
    <t>AMZN230616P00166500</t>
  </si>
  <si>
    <t>AMZN230616P00167000</t>
  </si>
  <si>
    <t>AMZN230616P00167500</t>
  </si>
  <si>
    <t>AMZN230616P00168000</t>
  </si>
  <si>
    <t>2023-01-18 1:20PM EST</t>
  </si>
  <si>
    <t>AMZN230616P00168500</t>
  </si>
  <si>
    <t>AMZN230616P00169000</t>
  </si>
  <si>
    <t>AMZN230616P00169500</t>
  </si>
  <si>
    <t>2023-01-18 2:33PM EST</t>
  </si>
  <si>
    <t>AMZN230616P00170000</t>
  </si>
  <si>
    <t>AMZN230616P00170500</t>
  </si>
  <si>
    <t>AMZN230616P00171000</t>
  </si>
  <si>
    <t>2022-11-08 3:24PM EST</t>
  </si>
  <si>
    <t>AMZN230616P00171500</t>
  </si>
  <si>
    <t>AMZN230616P00172000</t>
  </si>
  <si>
    <t>2023-01-18 9:51AM EST</t>
  </si>
  <si>
    <t>AMZN230616P00172500</t>
  </si>
  <si>
    <t>AMZN230616P00173000</t>
  </si>
  <si>
    <t>2022-12-21 11:12AM EST</t>
  </si>
  <si>
    <t>AMZN230616P00173500</t>
  </si>
  <si>
    <t>AMZN230616P00174000</t>
  </si>
  <si>
    <t>2023-01-09 2:38PM EST</t>
  </si>
  <si>
    <t>AMZN230616P00174500</t>
  </si>
  <si>
    <t>2022-11-15 2:17PM EST</t>
  </si>
  <si>
    <t>AMZN230616P00175000</t>
  </si>
  <si>
    <t>2022-11-18 11:05AM EST</t>
  </si>
  <si>
    <t>AMZN230616P00175500</t>
  </si>
  <si>
    <t>AMZN230616P00176000</t>
  </si>
  <si>
    <t>2022-11-16 2:29PM EST</t>
  </si>
  <si>
    <t>AMZN230616P00176500</t>
  </si>
  <si>
    <t>2022-11-15 2:05PM EST</t>
  </si>
  <si>
    <t>AMZN230616P00177000</t>
  </si>
  <si>
    <t>2022-11-16 2:28PM EST</t>
  </si>
  <si>
    <t>AMZN230616P00177500</t>
  </si>
  <si>
    <t>2022-12-02 2:25PM EST</t>
  </si>
  <si>
    <t>AMZN230616P00178000</t>
  </si>
  <si>
    <t>2022-11-16 3:32PM EST</t>
  </si>
  <si>
    <t>AMZN230616P00178500</t>
  </si>
  <si>
    <t>2022-11-15 1:55PM EST</t>
  </si>
  <si>
    <t>AMZN230616P00179000</t>
  </si>
  <si>
    <t>2022-11-16 2:25PM EST</t>
  </si>
  <si>
    <t>AMZN230616P00179500</t>
  </si>
  <si>
    <t>2022-11-15 1:53PM EST</t>
  </si>
  <si>
    <t>AMZN230616P00180000</t>
  </si>
  <si>
    <t>2022-12-06 12:49PM EST</t>
  </si>
  <si>
    <t>AMZN230616P00180500</t>
  </si>
  <si>
    <t>2022-11-16 1:35PM EST</t>
  </si>
  <si>
    <t>AMZN230616P00181000</t>
  </si>
  <si>
    <t>2022-11-16 2:24PM EST</t>
  </si>
  <si>
    <t>AMZN230616P00181500</t>
  </si>
  <si>
    <t>2022-11-22 2:33PM EST</t>
  </si>
  <si>
    <t>AMZN230616P00182000</t>
  </si>
  <si>
    <t>2022-11-16 2:42PM EST</t>
  </si>
  <si>
    <t>AMZN230616P00182500</t>
  </si>
  <si>
    <t>2022-11-16 2:44PM EST</t>
  </si>
  <si>
    <t>AMZN230616P00183000</t>
  </si>
  <si>
    <t>2022-11-23 3:56PM EST</t>
  </si>
  <si>
    <t>AMZN230616P00183500</t>
  </si>
  <si>
    <t>AMZN230616P00184000</t>
  </si>
  <si>
    <t>2022-11-17 2:44PM EST</t>
  </si>
  <si>
    <t>AMZN230616P00184500</t>
  </si>
  <si>
    <t>AMZN230616P00185000</t>
  </si>
  <si>
    <t>2022-11-17 10:49AM EST</t>
  </si>
  <si>
    <t>AMZN230616P00185500</t>
  </si>
  <si>
    <t>2022-11-16 2:45PM EST</t>
  </si>
  <si>
    <t>AMZN230616P00186000</t>
  </si>
  <si>
    <t>2022-11-16 2:18PM EST</t>
  </si>
  <si>
    <t>AMZN230616P00186500</t>
  </si>
  <si>
    <t>2022-11-16 2:46PM EST</t>
  </si>
  <si>
    <t>AMZN230616P00187000</t>
  </si>
  <si>
    <t>2022-11-16 3:28PM EST</t>
  </si>
  <si>
    <t>AMZN230616P00187500</t>
  </si>
  <si>
    <t>AMZN230616P00188000</t>
  </si>
  <si>
    <t>2022-11-25 12:22PM EST</t>
  </si>
  <si>
    <t>AMZN230616P00188500</t>
  </si>
  <si>
    <t>2022-11-16 2:48PM EST</t>
  </si>
  <si>
    <t>AMZN230616P00189000</t>
  </si>
  <si>
    <t>2022-11-17 10:56AM EST</t>
  </si>
  <si>
    <t>AMZN230616P00189500</t>
  </si>
  <si>
    <t>2022-11-16 2:50PM EST</t>
  </si>
  <si>
    <t>AMZN230616P00190000</t>
  </si>
  <si>
    <t>AMZN230616P00190500</t>
  </si>
  <si>
    <t>2022-11-28 12:43PM EST</t>
  </si>
  <si>
    <t>AMZN230616P00191000</t>
  </si>
  <si>
    <t>2022-11-16 3:02PM EST</t>
  </si>
  <si>
    <t>AMZN230616P00191500</t>
  </si>
  <si>
    <t>2022-11-16 2:51PM EST</t>
  </si>
  <si>
    <t>AMZN230616P00192000</t>
  </si>
  <si>
    <t>2022-11-17 3:12PM EST</t>
  </si>
  <si>
    <t>AMZN230616P00192500</t>
  </si>
  <si>
    <t>2022-11-17 2:43PM EST</t>
  </si>
  <si>
    <t>AMZN230616P00193000</t>
  </si>
  <si>
    <t>2022-11-17 9:53AM EST</t>
  </si>
  <si>
    <t>AMZN230616P00193500</t>
  </si>
  <si>
    <t>2022-11-17 2:41PM EST</t>
  </si>
  <si>
    <t>AMZN230616P00194000</t>
  </si>
  <si>
    <t>2022-11-17 2:40PM EST</t>
  </si>
  <si>
    <t>AMZN230616P00194500</t>
  </si>
  <si>
    <t>2022-11-17 2:39PM EST</t>
  </si>
  <si>
    <t>AMZN230616P00195000</t>
  </si>
  <si>
    <t>2022-12-14 2:02PM EST</t>
  </si>
  <si>
    <t>AMZN230616P00195500</t>
  </si>
  <si>
    <t>2022-11-17 2:37PM EST</t>
  </si>
  <si>
    <t>AMZN230616P00196000</t>
  </si>
  <si>
    <t>2022-11-18 3:04PM EST</t>
  </si>
  <si>
    <t>AMZN230616P00196500</t>
  </si>
  <si>
    <t>2022-11-16 2:54PM EST</t>
  </si>
  <si>
    <t>AMZN230616P00197000</t>
  </si>
  <si>
    <t>2022-11-18 3:59PM EST</t>
  </si>
  <si>
    <t>AMZN230616P00197500</t>
  </si>
  <si>
    <t>2022-12-06 10:12AM EST</t>
  </si>
  <si>
    <t>AMZN230616P00198000</t>
  </si>
  <si>
    <t>AMZN230616P00198500</t>
  </si>
  <si>
    <t>2022-11-28 12:17PM EST</t>
  </si>
  <si>
    <t>AMZN230616P00199000</t>
  </si>
  <si>
    <t>AMZN230616P00199500</t>
  </si>
  <si>
    <t>2022-11-17 3:57PM EST</t>
  </si>
  <si>
    <t>AMZN230616P00200000</t>
  </si>
  <si>
    <t>2022-12-09 10:43AM EST</t>
  </si>
  <si>
    <t>AMZN230616P00205000</t>
  </si>
  <si>
    <t>2022-11-22 3:00PM EST</t>
  </si>
  <si>
    <t>AMZN230616P00210000</t>
  </si>
  <si>
    <t>2022-11-23 2:36PM EST</t>
  </si>
  <si>
    <t>AMZN230616P00215000</t>
  </si>
  <si>
    <t>2022-11-16 1:36PM EST</t>
  </si>
  <si>
    <t>AMZN230616P00220000</t>
  </si>
  <si>
    <t>2022-11-16 1:38PM EST</t>
  </si>
  <si>
    <t>AMZN230616P00225000</t>
  </si>
  <si>
    <t>2022-12-13 9:30AM EST</t>
  </si>
  <si>
    <t>AMZN230616P00230000</t>
  </si>
  <si>
    <t>2022-11-25 11:43AM EST</t>
  </si>
  <si>
    <t>AMZN230616P00235000</t>
  </si>
  <si>
    <t>2022-11-16 12:15PM EST</t>
  </si>
  <si>
    <t>AMZN230616P00240000</t>
  </si>
  <si>
    <t>2022-10-27 2:35PM EST</t>
  </si>
  <si>
    <t>AMZN230616P00245000</t>
  </si>
  <si>
    <t>2022-10-27 2:40PM EST</t>
  </si>
  <si>
    <t>AMZN230616P00250000</t>
  </si>
  <si>
    <t>2022-11-21 1:13PM EST</t>
  </si>
  <si>
    <t>AMZN230616P00255000</t>
  </si>
  <si>
    <t>2022-10-27 2:44PM EST</t>
  </si>
  <si>
    <t>AMZN230616P00260000</t>
  </si>
  <si>
    <t>2022-06-05 11:16PM EST</t>
  </si>
  <si>
    <t>AMZN230616P00265000</t>
  </si>
  <si>
    <t>2022-08-17 8:47AM EST</t>
  </si>
  <si>
    <t>AMZN230616P00270000</t>
  </si>
  <si>
    <t>AMZN230616P00275000</t>
  </si>
  <si>
    <t>2022-12-08 3:30PM EST</t>
  </si>
  <si>
    <t>AMZN230616P01060000</t>
  </si>
  <si>
    <t>2022-05-25 11:23AM EST</t>
  </si>
  <si>
    <t>AMZN230616P01080000</t>
  </si>
  <si>
    <t>2022-06-01 11:46AM EST</t>
  </si>
  <si>
    <t>AMZN230616P01100000</t>
  </si>
  <si>
    <t>2022-05-31 8:47AM EST</t>
  </si>
  <si>
    <t>AMZN230616P01120000</t>
  </si>
  <si>
    <t>2022-05-20 12:19PM EST</t>
  </si>
  <si>
    <t>AMZN230616P01140000</t>
  </si>
  <si>
    <t>2022-05-20 2:36PM EST</t>
  </si>
  <si>
    <t>AMZN230616P01160000</t>
  </si>
  <si>
    <t>2022-06-02 11:37AM EST</t>
  </si>
  <si>
    <t>AMZN230616P01180000</t>
  </si>
  <si>
    <t>2022-05-23 2:49PM EST</t>
  </si>
  <si>
    <t>AMZN230616P01200000</t>
  </si>
  <si>
    <t>2022-06-03 2:08PM EST</t>
  </si>
  <si>
    <t>AMZN230616P01220000</t>
  </si>
  <si>
    <t>2022-05-19 11:18AM EST</t>
  </si>
  <si>
    <t>AMZN230616P01240000</t>
  </si>
  <si>
    <t>2022-05-18 11:21AM EST</t>
  </si>
  <si>
    <t>AMZN230616P01260000</t>
  </si>
  <si>
    <t>2022-05-13 9:02AM EST</t>
  </si>
  <si>
    <t>AMZN230616P01280000</t>
  </si>
  <si>
    <t>2022-05-06 2:54PM EST</t>
  </si>
  <si>
    <t>AMZN230616P01300000</t>
  </si>
  <si>
    <t>2022-05-26 12:02PM EST</t>
  </si>
  <si>
    <t>AMZN230616P01320000</t>
  </si>
  <si>
    <t>2022-05-06 11:39AM EST</t>
  </si>
  <si>
    <t>AMZN230616P01340000</t>
  </si>
  <si>
    <t>2022-05-24 9:19AM EST</t>
  </si>
  <si>
    <t>AMZN230616P01360000</t>
  </si>
  <si>
    <t>2022-05-20 12:01PM EST</t>
  </si>
  <si>
    <t>AMZN230616P01380000</t>
  </si>
  <si>
    <t>2022-05-09 1:52PM EST</t>
  </si>
  <si>
    <t>AMZN230616P01400000</t>
  </si>
  <si>
    <t>2022-05-25 9:48AM EST</t>
  </si>
  <si>
    <t>AMZN230616P01420000</t>
  </si>
  <si>
    <t>2022-05-23 9:42AM EST</t>
  </si>
  <si>
    <t>AMZN230616P01440000</t>
  </si>
  <si>
    <t>2022-05-20 1:52PM EST</t>
  </si>
  <si>
    <t>AMZN230616P01450000</t>
  </si>
  <si>
    <t>2022-05-25 9:40AM EST</t>
  </si>
  <si>
    <t>AMZN230616P01460000</t>
  </si>
  <si>
    <t>2022-05-06 8:36AM EST</t>
  </si>
  <si>
    <t>AMZN230616P01480000</t>
  </si>
  <si>
    <t>2022-05-12 9:12AM EST</t>
  </si>
  <si>
    <t>AMZN230616P01500000</t>
  </si>
  <si>
    <t>2022-06-03 12:48PM EST</t>
  </si>
  <si>
    <t>AMZN230616P01520000</t>
  </si>
  <si>
    <t>AMZN230616P01540000</t>
  </si>
  <si>
    <t>2022-05-04 8:30AM EST</t>
  </si>
  <si>
    <t>AMZN230616P01550000</t>
  </si>
  <si>
    <t>2022-05-25 8:38AM EST</t>
  </si>
  <si>
    <t>AMZN230616P01560000</t>
  </si>
  <si>
    <t>2022-05-31 11:09AM EST</t>
  </si>
  <si>
    <t>AMZN230616P01580000</t>
  </si>
  <si>
    <t>2022-06-03 1:25PM EST</t>
  </si>
  <si>
    <t>AMZN230616P01600000</t>
  </si>
  <si>
    <t>AMZN230616P01620000</t>
  </si>
  <si>
    <t>AMZN230616P01640000</t>
  </si>
  <si>
    <t>2022-05-25 9:43AM EST</t>
  </si>
  <si>
    <t>AMZN230616P01660000</t>
  </si>
  <si>
    <t>2022-05-23 8:50AM EST</t>
  </si>
  <si>
    <t>AMZN230616P01680000</t>
  </si>
  <si>
    <t>2022-05-31 10:06AM EST</t>
  </si>
  <si>
    <t>AMZN230616P01700000</t>
  </si>
  <si>
    <t>2022-06-03 1:48PM EST</t>
  </si>
  <si>
    <t>AMZN230616P01720000</t>
  </si>
  <si>
    <t>AMZN230616P01740000</t>
  </si>
  <si>
    <t>2022-06-03 10:49AM EST</t>
  </si>
  <si>
    <t>AMZN230616P01760000</t>
  </si>
  <si>
    <t>AMZN230616P01780000</t>
  </si>
  <si>
    <t>AMZN230616P01800000</t>
  </si>
  <si>
    <t>2022-06-03 1:42PM EST</t>
  </si>
  <si>
    <t>AMZN230616P01820000</t>
  </si>
  <si>
    <t>2022-06-03 9:15AM EST</t>
  </si>
  <si>
    <t>AMZN230616P01840000</t>
  </si>
  <si>
    <t>2022-06-03 11:40AM EST</t>
  </si>
  <si>
    <t>AMZN230616P01860000</t>
  </si>
  <si>
    <t>2022-06-03 12:09PM EST</t>
  </si>
  <si>
    <t>AMZN230616P01880000</t>
  </si>
  <si>
    <t>AMZN230616P01900000</t>
  </si>
  <si>
    <t>AMZN230616P01920000</t>
  </si>
  <si>
    <t>2022-06-02 11:56AM EST</t>
  </si>
  <si>
    <t>AMZN230616P01940000</t>
  </si>
  <si>
    <t>2022-05-24 2:54PM EST</t>
  </si>
  <si>
    <t>AMZN230616P01960000</t>
  </si>
  <si>
    <t>2022-05-27 9:28AM EST</t>
  </si>
  <si>
    <t>AMZN230616P01980000</t>
  </si>
  <si>
    <t>2022-06-03 11:35AM EST</t>
  </si>
  <si>
    <t>AMZN230616P02000000</t>
  </si>
  <si>
    <t>AMZN230616P02100000</t>
  </si>
  <si>
    <t>AMZN230616P02200000</t>
  </si>
  <si>
    <t>2022-06-03 9:16AM EST</t>
  </si>
  <si>
    <t>AMZN230616P02300000</t>
  </si>
  <si>
    <t>2022-06-02 11:31AM EST</t>
  </si>
  <si>
    <t>AMZN230616P02400000</t>
  </si>
  <si>
    <t>2022-06-03 10:24AM EST</t>
  </si>
  <si>
    <t>AMZN230616P02500000</t>
  </si>
  <si>
    <t>2022-06-03 2:22PM EST</t>
  </si>
  <si>
    <t>AMZN230616P02600000</t>
  </si>
  <si>
    <t>2022-06-03 8:41AM EST</t>
  </si>
  <si>
    <t>AMZN230616P02700000</t>
  </si>
  <si>
    <t>AMZN230616P02800000</t>
  </si>
  <si>
    <t>2022-06-01 1:29PM EST</t>
  </si>
  <si>
    <t>AMZN230616P02900000</t>
  </si>
  <si>
    <t>2022-06-01 9:55AM EST</t>
  </si>
  <si>
    <t>AMZN230616P03000000</t>
  </si>
  <si>
    <t>2022-06-03 10:15AM EST</t>
  </si>
  <si>
    <t>AMZN230616P03010000</t>
  </si>
  <si>
    <t>2022-05-31 2:41PM EST</t>
  </si>
  <si>
    <t>AMZN230616P03020000</t>
  </si>
  <si>
    <t>2022-05-09 2:47PM EST</t>
  </si>
  <si>
    <t>AMZN230616P03030000</t>
  </si>
  <si>
    <t>2022-05-24 11:06AM EST</t>
  </si>
  <si>
    <t>AMZN230616P03040000</t>
  </si>
  <si>
    <t>2022-06-03 9:37AM EST</t>
  </si>
  <si>
    <t>AMZN230616P03050000</t>
  </si>
  <si>
    <t>2022-06-03 2:01PM EST</t>
  </si>
  <si>
    <t>AMZN230616P03060000</t>
  </si>
  <si>
    <t>2022-05-09 12:33PM EST</t>
  </si>
  <si>
    <t>AMZN230616P03070000</t>
  </si>
  <si>
    <t>2022-05-24 10:42AM EST</t>
  </si>
  <si>
    <t>AMZN230616P03080000</t>
  </si>
  <si>
    <t>AMZN230616P03090000</t>
  </si>
  <si>
    <t>2022-05-26 11:31AM EST</t>
  </si>
  <si>
    <t>AMZN230616P03100000</t>
  </si>
  <si>
    <t>2022-05-25 8:53AM EST</t>
  </si>
  <si>
    <t>AMZN230616P03110000</t>
  </si>
  <si>
    <t>2022-05-06 12:56PM EST</t>
  </si>
  <si>
    <t>AMZN230616P03120000</t>
  </si>
  <si>
    <t>2022-05-24 10:22AM EST</t>
  </si>
  <si>
    <t>AMZN230616P03130000</t>
  </si>
  <si>
    <t>2022-05-23 9:41AM EST</t>
  </si>
  <si>
    <t>AMZN230616P03140000</t>
  </si>
  <si>
    <t>2022-05-24 10:21AM EST</t>
  </si>
  <si>
    <t>AMZN230616P03150000</t>
  </si>
  <si>
    <t>2022-05-26 1:34PM EST</t>
  </si>
  <si>
    <t>AMZN230616P03160000</t>
  </si>
  <si>
    <t>2022-05-24 10:31AM EST</t>
  </si>
  <si>
    <t>AMZN230616P03170000</t>
  </si>
  <si>
    <t>2022-05-24 12:44PM EST</t>
  </si>
  <si>
    <t>AMZN230616P03180000</t>
  </si>
  <si>
    <t>2022-05-06 12:54PM EST</t>
  </si>
  <si>
    <t>AMZN230616P03190000</t>
  </si>
  <si>
    <t>2022-05-12 9:41AM EST</t>
  </si>
  <si>
    <t>AMZN230616P03200000</t>
  </si>
  <si>
    <t>2022-06-02 10:41AM EST</t>
  </si>
  <si>
    <t>AMZN230616P03210000</t>
  </si>
  <si>
    <t>2022-05-25 11:16AM EST</t>
  </si>
  <si>
    <t>AMZN230616P03220000</t>
  </si>
  <si>
    <t>2022-05-23 10:26AM EST</t>
  </si>
  <si>
    <t>AMZN230616P03230000</t>
  </si>
  <si>
    <t>2022-05-24 8:30AM EST</t>
  </si>
  <si>
    <t>AMZN230616P03240000</t>
  </si>
  <si>
    <t>AMZN230616P03250000</t>
  </si>
  <si>
    <t>2022-05-25 1:53PM EST</t>
  </si>
  <si>
    <t>AMZN230616P03260000</t>
  </si>
  <si>
    <t>2022-05-24 10:36AM EST</t>
  </si>
  <si>
    <t>AMZN230616P03270000</t>
  </si>
  <si>
    <t>2022-05-25 9:41AM EST</t>
  </si>
  <si>
    <t>AMZN230616P03280000</t>
  </si>
  <si>
    <t>2022-05-23 12:57PM EST</t>
  </si>
  <si>
    <t>AMZN230616P03290000</t>
  </si>
  <si>
    <t>2022-05-26 8:33AM EST</t>
  </si>
  <si>
    <t>AMZN230616P03300000</t>
  </si>
  <si>
    <t>2022-06-02 8:57AM EST</t>
  </si>
  <si>
    <t>AMZN230616P03310000</t>
  </si>
  <si>
    <t>2022-05-23 11:28AM EST</t>
  </si>
  <si>
    <t>AMZN230616P03320000</t>
  </si>
  <si>
    <t>2022-05-27 9:57AM EST</t>
  </si>
  <si>
    <t>AMZN230616P03330000</t>
  </si>
  <si>
    <t>2022-05-23 11:26AM EST</t>
  </si>
  <si>
    <t>AMZN230616P03340000</t>
  </si>
  <si>
    <t>2022-05-23 2:52PM EST</t>
  </si>
  <si>
    <t>AMZN230616P03350000</t>
  </si>
  <si>
    <t>2022-05-26 10:52AM EST</t>
  </si>
  <si>
    <t>AMZN230616P03360000</t>
  </si>
  <si>
    <t>2022-06-01 11:24AM EST</t>
  </si>
  <si>
    <t>AMZN230616P03370000</t>
  </si>
  <si>
    <t>2022-05-27 9:41AM EST</t>
  </si>
  <si>
    <t>AMZN230616P03380000</t>
  </si>
  <si>
    <t>2022-05-24 1:08PM EST</t>
  </si>
  <si>
    <t>AMZN230616P03390000</t>
  </si>
  <si>
    <t>AMZN230616P03400000</t>
  </si>
  <si>
    <t>AMZN230616P03410000</t>
  </si>
  <si>
    <t>2022-05-23 12:21PM EST</t>
  </si>
  <si>
    <t>AMZN230616P03420000</t>
  </si>
  <si>
    <t>2022-05-24 9:43AM EST</t>
  </si>
  <si>
    <t>AMZN230616P03430000</t>
  </si>
  <si>
    <t>2022-05-23 12:51PM EST</t>
  </si>
  <si>
    <t>AMZN230616P03440000</t>
  </si>
  <si>
    <t>2022-05-23 10:23AM EST</t>
  </si>
  <si>
    <t>AMZN230616P03450000</t>
  </si>
  <si>
    <t>2022-05-24 9:44AM EST</t>
  </si>
  <si>
    <t>AMZN230616P03460000</t>
  </si>
  <si>
    <t>2022-06-01 9:38AM EST</t>
  </si>
  <si>
    <t>AMZN230616P03470000</t>
  </si>
  <si>
    <t>2022-05-23 10:22AM EST</t>
  </si>
  <si>
    <t>AMZN230616P03480000</t>
  </si>
  <si>
    <t>2022-05-23 12:38PM EST</t>
  </si>
  <si>
    <t>AMZN230616P03490000</t>
  </si>
  <si>
    <t>2022-06-01 8:30AM EST</t>
  </si>
  <si>
    <t>AMZN230616P03500000</t>
  </si>
  <si>
    <t>2022-06-02 10:18AM EST</t>
  </si>
  <si>
    <t>AMZN230616P03510000</t>
  </si>
  <si>
    <t>AMZN230616P03520000</t>
  </si>
  <si>
    <t>2022-05-23 8:54AM EST</t>
  </si>
  <si>
    <t>AMZN230616P03530000</t>
  </si>
  <si>
    <t>2022-05-19 12:27PM EST</t>
  </si>
  <si>
    <t>AMZN230616P03540000</t>
  </si>
  <si>
    <t>AMZN230616P03550000</t>
  </si>
  <si>
    <t>2022-05-19 11:17AM EST</t>
  </si>
  <si>
    <t>AMZN230616P03560000</t>
  </si>
  <si>
    <t>2022-05-23 10:29AM EST</t>
  </si>
  <si>
    <t>AMZN230616P03570000</t>
  </si>
  <si>
    <t>2022-02-04 10:27AM EST</t>
  </si>
  <si>
    <t>AMZN230616P03580000</t>
  </si>
  <si>
    <t>2022-02-04 2:14PM EST</t>
  </si>
  <si>
    <t>AMZN230616P03590000</t>
  </si>
  <si>
    <t>2022-02-03 3:03PM EST</t>
  </si>
  <si>
    <t>AMZN230616P03600000</t>
  </si>
  <si>
    <t>2022-06-01 9:22AM EST</t>
  </si>
  <si>
    <t>AMZN230616P03610000</t>
  </si>
  <si>
    <t>AMZN230616P03620000</t>
  </si>
  <si>
    <t>AMZN230616P03630000</t>
  </si>
  <si>
    <t>AMZN230616P03640000</t>
  </si>
  <si>
    <t>2022-06-03 2:57PM EST</t>
  </si>
  <si>
    <t>AMZN230616P03650000</t>
  </si>
  <si>
    <t>AMZN230616P03660000</t>
  </si>
  <si>
    <t>AMZN230616P03670000</t>
  </si>
  <si>
    <t>AMZN230616P03680000</t>
  </si>
  <si>
    <t>2022-05-05 8:30AM EST</t>
  </si>
  <si>
    <t>AMZN230616P03690000</t>
  </si>
  <si>
    <t>2022-05-09 9:16AM EST</t>
  </si>
  <si>
    <t>AMZN230616P03700000</t>
  </si>
  <si>
    <t>2022-05-23 8:41AM EST</t>
  </si>
  <si>
    <t>AMZN230616P03710000</t>
  </si>
  <si>
    <t>2022-05-04 2:01PM EST</t>
  </si>
  <si>
    <t>AMZN230616P03720000</t>
  </si>
  <si>
    <t>2022-04-27 9:50AM EST</t>
  </si>
  <si>
    <t>AMZN230616P03730000</t>
  </si>
  <si>
    <t>2022-03-24 9:45AM EST</t>
  </si>
  <si>
    <t>AMZN230616P03740000</t>
  </si>
  <si>
    <t>2021-10-26 8:37AM EST</t>
  </si>
  <si>
    <t>AMZN230616P03750000</t>
  </si>
  <si>
    <t>2022-05-25 2:41PM EST</t>
  </si>
  <si>
    <t>AMZN230616P03760000</t>
  </si>
  <si>
    <t>AMZN230616P03770000</t>
  </si>
  <si>
    <t>2021-12-29 9:42AM EST</t>
  </si>
  <si>
    <t>AMZN230616P03780000</t>
  </si>
  <si>
    <t>2022-05-06 9:45AM EST</t>
  </si>
  <si>
    <t>AMZN230616P03790000</t>
  </si>
  <si>
    <t>2022-05-06 8:31AM EST</t>
  </si>
  <si>
    <t>AMZN230616P03800000</t>
  </si>
  <si>
    <t>2022-05-20 8:30AM EST</t>
  </si>
  <si>
    <t>AMZN230616P03820000</t>
  </si>
  <si>
    <t>2022-05-25 8:34AM EST</t>
  </si>
  <si>
    <t>AMZN230616P03830000</t>
  </si>
  <si>
    <t>2022-01-12 9:35AM EST</t>
  </si>
  <si>
    <t>AMZN230616P03850000</t>
  </si>
  <si>
    <t>2022-05-09 8:32AM EST</t>
  </si>
  <si>
    <t>AMZN230616P03880000</t>
  </si>
  <si>
    <t>2021-11-24 9:30AM EST</t>
  </si>
  <si>
    <t>AMZN230616P03890000</t>
  </si>
  <si>
    <t>2022-04-29 9:55AM EST</t>
  </si>
  <si>
    <t>AMZN230616P03900000</t>
  </si>
  <si>
    <t>2022-05-19 10:41AM EST</t>
  </si>
  <si>
    <t>AMZN230616P03910000</t>
  </si>
  <si>
    <t>2022-03-29 8:36AM EST</t>
  </si>
  <si>
    <t>AMZN230616P03930000</t>
  </si>
  <si>
    <t>2022-03-22 9:04AM EST</t>
  </si>
  <si>
    <t>AMZN230616P03940000</t>
  </si>
  <si>
    <t>2022-05-15 11:05PM EST</t>
  </si>
  <si>
    <t>AMZN230616P03950000</t>
  </si>
  <si>
    <t>2022-05-20 9:16AM EST</t>
  </si>
  <si>
    <t>AMZN230616P03960000</t>
  </si>
  <si>
    <t>2022-05-16 9:23AM EST</t>
  </si>
  <si>
    <t>AMZN230616P03970000</t>
  </si>
  <si>
    <t>2022-05-04 1:00PM EST</t>
  </si>
  <si>
    <t>AMZN230616P03980000</t>
  </si>
  <si>
    <t>AMZN230616P03990000</t>
  </si>
  <si>
    <t>2022-03-30 1:23PM EST</t>
  </si>
  <si>
    <t>AMZN230616P04000000</t>
  </si>
  <si>
    <t>2022-05-19 10:13AM EST</t>
  </si>
  <si>
    <t>AMZN230616P04100000</t>
  </si>
  <si>
    <t>2022-05-02 1:02PM EST</t>
  </si>
  <si>
    <t>AMZN230616P04200000</t>
  </si>
  <si>
    <t>2022-05-05 12:42PM EST</t>
  </si>
  <si>
    <t>AMZN230616P04300000</t>
  </si>
  <si>
    <t>2022-05-18 9:56AM EST</t>
  </si>
  <si>
    <t>AMZN230616P04400000</t>
  </si>
  <si>
    <t>2022-05-25 2:25PM EST</t>
  </si>
  <si>
    <t>AMZN230616P04500000</t>
  </si>
  <si>
    <t>2022-05-24 12:59PM EST</t>
  </si>
  <si>
    <t>AMZN230616P04600000</t>
  </si>
  <si>
    <t>2022-05-25 12:27PM EST</t>
  </si>
  <si>
    <t>AMZN230616P04700000</t>
  </si>
  <si>
    <t>2022-05-13 2:38PM EST</t>
  </si>
  <si>
    <t>AMZN230616P04800000</t>
  </si>
  <si>
    <t>2022-04-29 8:36AM EST</t>
  </si>
  <si>
    <t>AMZN230616P04900000</t>
  </si>
  <si>
    <t>2022-04-01 10:59AM EST</t>
  </si>
  <si>
    <t>AMZN230616P05000000</t>
  </si>
  <si>
    <t>2022-05-16 9:16AM EST</t>
  </si>
  <si>
    <t>AMZN230616P05100000</t>
  </si>
  <si>
    <t>2022-03-29 1:34PM EST</t>
  </si>
  <si>
    <t>AMZN230616P05200000</t>
  </si>
  <si>
    <t>2022-04-19 12:52PM EST</t>
  </si>
  <si>
    <t>AMZN230616P05300000</t>
  </si>
  <si>
    <t>2022-05-02 8:33AM EST</t>
  </si>
  <si>
    <t>AMZN230616P05400000</t>
  </si>
  <si>
    <t>2022-04-29 1:23PM EST</t>
  </si>
  <si>
    <t>AMZN230616P05500000</t>
  </si>
  <si>
    <t>Call</t>
  </si>
  <si>
    <t>Puts</t>
  </si>
  <si>
    <t>Type</t>
  </si>
  <si>
    <t>Terminacion</t>
  </si>
  <si>
    <t>Stock price</t>
  </si>
  <si>
    <t>contract Name</t>
  </si>
  <si>
    <t>2023-01-25 11:12AM EST</t>
  </si>
  <si>
    <t>2023-01-26 1:07PM EST</t>
  </si>
  <si>
    <t>2023-01-19 3:35PM EST</t>
  </si>
  <si>
    <t>2023-01-25 11:43AM EST</t>
  </si>
  <si>
    <t>2023-01-26 9:30AM EST</t>
  </si>
  <si>
    <t>2023-01-23 10:41AM EST</t>
  </si>
  <si>
    <t>2023-01-26 3:58PM EST</t>
  </si>
  <si>
    <t>2023-01-26 3:11PM EST</t>
  </si>
  <si>
    <t>2023-01-24 2:37PM EST</t>
  </si>
  <si>
    <t>2023-01-23 2:31PM EST</t>
  </si>
  <si>
    <t>2023-01-26 12:28PM EST</t>
  </si>
  <si>
    <t>2023-01-26 3:12PM EST</t>
  </si>
  <si>
    <t>2023-01-20 10:48AM EST</t>
  </si>
  <si>
    <t>2023-01-20 11:17AM EST</t>
  </si>
  <si>
    <t>2023-01-26 10:54AM EST</t>
  </si>
  <si>
    <t>2023-01-20 11:18AM EST</t>
  </si>
  <si>
    <t>2023-01-26 11:02AM EST</t>
  </si>
  <si>
    <t>2023-01-24 9:39AM EST</t>
  </si>
  <si>
    <t>2023-01-23 3:56PM EST</t>
  </si>
  <si>
    <t>2023-01-25 1:35PM EST</t>
  </si>
  <si>
    <t>2023-01-26 3:26PM EST</t>
  </si>
  <si>
    <t>2023-01-26 3:55PM EST</t>
  </si>
  <si>
    <t>2023-01-26 2:59PM EST</t>
  </si>
  <si>
    <t>2023-01-26 3:08PM EST</t>
  </si>
  <si>
    <t>2023-01-23 1:57PM EST</t>
  </si>
  <si>
    <t>2023-01-26 2:44PM EST</t>
  </si>
  <si>
    <t>2023-01-26 12:08PM EST</t>
  </si>
  <si>
    <t>2023-01-26 3:30PM EST</t>
  </si>
  <si>
    <t>2023-01-26 3:54PM EST</t>
  </si>
  <si>
    <t>2023-01-26 1:11PM EST</t>
  </si>
  <si>
    <t>2023-01-26 3:59PM EST</t>
  </si>
  <si>
    <t>2023-01-26 3:46PM EST</t>
  </si>
  <si>
    <t>2023-01-26 3:52PM EST</t>
  </si>
  <si>
    <t>2023-01-26 3:47PM EST</t>
  </si>
  <si>
    <t>2023-01-26 3:48PM EST</t>
  </si>
  <si>
    <t>2023-01-26 3:53PM EST</t>
  </si>
  <si>
    <t>2023-01-26 3:57PM EST</t>
  </si>
  <si>
    <t>2023-01-26 11:37AM EST</t>
  </si>
  <si>
    <t>2023-01-26 10:46AM EST</t>
  </si>
  <si>
    <t>2023-01-26 10:27AM EST</t>
  </si>
  <si>
    <t>2023-01-26 11:10AM EST</t>
  </si>
  <si>
    <t>2023-01-26 3:21PM EST</t>
  </si>
  <si>
    <t>2023-01-26 10:25AM EST</t>
  </si>
  <si>
    <t>2023-01-26 1:57PM EST</t>
  </si>
  <si>
    <t>2023-01-25 3:22PM EST</t>
  </si>
  <si>
    <t>2023-01-26 1:00PM EST</t>
  </si>
  <si>
    <t>2023-01-26 11:32AM EST</t>
  </si>
  <si>
    <t>2023-01-26 12:58PM EST</t>
  </si>
  <si>
    <t>2023-01-26 1:01PM EST</t>
  </si>
  <si>
    <t>2023-01-23 2:38PM EST</t>
  </si>
  <si>
    <t>2023-01-26 10:08AM EST</t>
  </si>
  <si>
    <t>2023-01-26 3:42PM EST</t>
  </si>
  <si>
    <t>2023-01-19 2:47PM EST</t>
  </si>
  <si>
    <t>2023-01-26 10:12AM EST</t>
  </si>
  <si>
    <t>2023-01-26 10:55AM EST</t>
  </si>
  <si>
    <t>2023-01-25 9:39AM EST</t>
  </si>
  <si>
    <t>2023-01-24 3:50PM EST</t>
  </si>
  <si>
    <t>2023-01-20 12:30PM EST</t>
  </si>
  <si>
    <t>2023-01-25 10:26AM EST</t>
  </si>
  <si>
    <t>2023-01-25 3:07PM EST</t>
  </si>
  <si>
    <t>2023-01-25 3:32PM EST</t>
  </si>
  <si>
    <t>2023-01-24 1:36PM EST</t>
  </si>
  <si>
    <t>2023-01-24 1:19PM EST</t>
  </si>
  <si>
    <t>2023-01-26 2:36PM EST</t>
  </si>
  <si>
    <t>2023-01-24 11:19AM EST</t>
  </si>
  <si>
    <t>2023-01-23 1:23PM EST</t>
  </si>
  <si>
    <t>2023-01-26 1:22PM EST</t>
  </si>
  <si>
    <t>2023-01-24 10:01AM EST</t>
  </si>
  <si>
    <t>2023-01-25 9:36AM EST</t>
  </si>
  <si>
    <t>2023-01-26 10:44AM EST</t>
  </si>
  <si>
    <t>2023-01-20 12:14PM EST</t>
  </si>
  <si>
    <t>2023-01-25 9:30AM EST</t>
  </si>
  <si>
    <t>2023-01-25 1:11PM EST</t>
  </si>
  <si>
    <t>2023-01-24 3:22PM EST</t>
  </si>
  <si>
    <t>2023-01-25 9:31AM EST</t>
  </si>
  <si>
    <t>2023-01-20 10:16AM EST</t>
  </si>
  <si>
    <t>2023-01-24 11:43AM EST</t>
  </si>
  <si>
    <t>2023-01-24 12:01PM EST</t>
  </si>
  <si>
    <t>2023-01-24 12:22PM EST</t>
  </si>
  <si>
    <t>2023-01-26 11:11AM EST</t>
  </si>
  <si>
    <t>2023-01-26 10:07AM EST</t>
  </si>
  <si>
    <t>2023-01-26 11:24AM EST</t>
  </si>
  <si>
    <t>2023-01-25 10:13AM EST</t>
  </si>
  <si>
    <t>2023-01-26 11:09AM EST</t>
  </si>
  <si>
    <t>2023-01-25 1:50PM EST</t>
  </si>
  <si>
    <t>2023-01-25 11:44AM EST</t>
  </si>
  <si>
    <t>2023-01-26 1:47PM EST</t>
  </si>
  <si>
    <t>2023-01-23 11:28AM EST</t>
  </si>
  <si>
    <t>2023-01-24 3:05PM EST</t>
  </si>
  <si>
    <t>2023-01-23 2:55PM EST</t>
  </si>
  <si>
    <t>2023-01-23 12:18PM EST</t>
  </si>
  <si>
    <t>2023-01-26 1:43PM EST</t>
  </si>
  <si>
    <t>2023-01-26 2:53PM EST</t>
  </si>
  <si>
    <t>2023-01-25 3:31PM EST</t>
  </si>
  <si>
    <t>2023-01-26 9:50AM EST</t>
  </si>
  <si>
    <t>2023-01-26 12:15PM EST</t>
  </si>
  <si>
    <t>2023-01-26 9:53AM EST</t>
  </si>
  <si>
    <t>2023-01-24 12:27PM EST</t>
  </si>
  <si>
    <t>2023-01-24 3:23PM EST</t>
  </si>
  <si>
    <t>2023-01-26 11:30AM EST</t>
  </si>
  <si>
    <t>2023-01-26 2:42PM EST</t>
  </si>
  <si>
    <t>2023-01-25 10:40AM EST</t>
  </si>
  <si>
    <t>2023-01-25 11:03AM EST</t>
  </si>
  <si>
    <t>2023-01-25 11:00AM EST</t>
  </si>
  <si>
    <t>2023-01-25 11:55AM EST</t>
  </si>
  <si>
    <t>2023-01-26 2:58PM EST</t>
  </si>
  <si>
    <t>2023-01-26 9:31AM EST</t>
  </si>
  <si>
    <t>2023-01-26 10:10AM EST</t>
  </si>
  <si>
    <t>2023-01-26 1:55PM EST</t>
  </si>
  <si>
    <t>2023-01-26 3:24PM EST</t>
  </si>
  <si>
    <t>2023-01-25 10:32AM EST</t>
  </si>
  <si>
    <t>2023-01-25 12:45PM EST</t>
  </si>
  <si>
    <t>2023-01-25 3:59PM EST</t>
  </si>
  <si>
    <t>2023-01-26 3:25PM EST</t>
  </si>
  <si>
    <t>2023-01-26 3:29PM EST</t>
  </si>
  <si>
    <t>2023-01-26 1:54PM EST</t>
  </si>
  <si>
    <t>2023-01-26 11:26AM EST</t>
  </si>
  <si>
    <t>2023-01-24 2:44PM EST</t>
  </si>
  <si>
    <t>2023-01-26 10:03AM EST</t>
  </si>
  <si>
    <t>2023-01-26 3:56PM EST</t>
  </si>
  <si>
    <t>2023-01-26 10:48AM EST</t>
  </si>
  <si>
    <t>2023-01-26 2:39PM EST</t>
  </si>
  <si>
    <t>2023-01-26 2:32PM EST</t>
  </si>
  <si>
    <t>2023-01-26 3:49PM EST</t>
  </si>
  <si>
    <t>2023-01-26 11:54AM EST</t>
  </si>
  <si>
    <t>2023-01-26 11:36AM EST</t>
  </si>
  <si>
    <t>2023-01-26 3:23PM EST</t>
  </si>
  <si>
    <t>2023-01-26 2:35PM EST</t>
  </si>
  <si>
    <t>2023-01-26 12:55PM EST</t>
  </si>
  <si>
    <t>2023-01-26 3:39PM EST</t>
  </si>
  <si>
    <t>2023-01-26 1:20PM EST</t>
  </si>
  <si>
    <t>2023-01-26 3:32PM EST</t>
  </si>
  <si>
    <t>2023-01-26 1:29PM EST</t>
  </si>
  <si>
    <t>2023-01-26 1:06PM EST</t>
  </si>
  <si>
    <t>2023-01-25 10:07AM EST</t>
  </si>
  <si>
    <t>2023-01-26 10:01AM EST</t>
  </si>
  <si>
    <t>2023-01-25 3:09PM EST</t>
  </si>
  <si>
    <t>2023-01-26 12:13PM EST</t>
  </si>
  <si>
    <t>2023-01-25 3:15PM EST</t>
  </si>
  <si>
    <t>2023-01-25 3:05PM EST</t>
  </si>
  <si>
    <t>2023-01-25 3:13PM EST</t>
  </si>
  <si>
    <t>2023-01-25 2:59PM EST</t>
  </si>
  <si>
    <t>2023-01-25 3:16PM EST</t>
  </si>
  <si>
    <t>2023-01-26 11:04AM EST</t>
  </si>
  <si>
    <t>2023-01-23 10:53AM EST</t>
  </si>
  <si>
    <t>2023-01-23 10:38AM EST</t>
  </si>
  <si>
    <t>2023-02-02 2:39PM EST</t>
  </si>
  <si>
    <t>2023-02-02 3:51PM EST</t>
  </si>
  <si>
    <t>2023-02-02 3:22PM EST</t>
  </si>
  <si>
    <t>2023-02-02 3:58PM EST</t>
  </si>
  <si>
    <t>2023-02-02 3:40PM EST</t>
  </si>
  <si>
    <t>2023-02-02 3:37PM EST</t>
  </si>
  <si>
    <t>2023-02-02 3:55PM EST</t>
  </si>
  <si>
    <t>2023-02-02 3:59PM EST</t>
  </si>
  <si>
    <t>2023-02-02 3:44PM EST</t>
  </si>
  <si>
    <t>2023-02-02 3:56PM EST</t>
  </si>
  <si>
    <t>2023-02-02 3:57PM EST</t>
  </si>
  <si>
    <t>2023-02-02 3:54PM EST</t>
  </si>
  <si>
    <t>2023-02-02 3:38PM EST</t>
  </si>
  <si>
    <t>Outs</t>
  </si>
  <si>
    <t>AMZN230721C00045000</t>
  </si>
  <si>
    <t>2023-02-02 10:51AM EST</t>
  </si>
  <si>
    <t>AMZN230721C00050000</t>
  </si>
  <si>
    <t>2023-01-31 11:06AM EST</t>
  </si>
  <si>
    <t>AMZN230721C00055000</t>
  </si>
  <si>
    <t>AMZN230721C00060000</t>
  </si>
  <si>
    <t>2023-02-02 3:41PM EST</t>
  </si>
  <si>
    <t>AMZN230721C00065000</t>
  </si>
  <si>
    <t>2023-02-02 10:14AM EST</t>
  </si>
  <si>
    <t>AMZN230721C00070000</t>
  </si>
  <si>
    <t>2023-02-01 3:41PM EST</t>
  </si>
  <si>
    <t>AMZN230721C00075000</t>
  </si>
  <si>
    <t>AMZN230721C00080000</t>
  </si>
  <si>
    <t>AMZN230721C00085000</t>
  </si>
  <si>
    <t>AMZN230721C00090000</t>
  </si>
  <si>
    <t>AMZN230721C00095000</t>
  </si>
  <si>
    <t>AMZN230721C00100000</t>
  </si>
  <si>
    <t>AMZN230721C00105000</t>
  </si>
  <si>
    <t>2023-02-02 3:49PM EST</t>
  </si>
  <si>
    <t>AMZN230721C00110000</t>
  </si>
  <si>
    <t>AMZN230721C00115000</t>
  </si>
  <si>
    <t>AMZN230721C00120000</t>
  </si>
  <si>
    <t>AMZN230721C00125000</t>
  </si>
  <si>
    <t>AMZN230721C00130000</t>
  </si>
  <si>
    <t>AMZN230721C00135000</t>
  </si>
  <si>
    <t>AMZN230721C00140000</t>
  </si>
  <si>
    <t>AMZN230721C00145000</t>
  </si>
  <si>
    <t>2023-02-02 3:43PM EST</t>
  </si>
  <si>
    <t>AMZN230721C00150000</t>
  </si>
  <si>
    <t>AMZN230721C00155000</t>
  </si>
  <si>
    <t>AMZN230721C00160000</t>
  </si>
  <si>
    <t>AMZN230721C00165000</t>
  </si>
  <si>
    <t>AMZN230721C00170000</t>
  </si>
  <si>
    <t>AMZN230721C00175000</t>
  </si>
  <si>
    <t>AMZN230721C00180000</t>
  </si>
  <si>
    <t>2023-02-02 2:58PM EST</t>
  </si>
  <si>
    <t>AMZN230721C00185000</t>
  </si>
  <si>
    <t>2023-02-02 3:42PM EST</t>
  </si>
  <si>
    <t>AMZN230721C00190000</t>
  </si>
  <si>
    <t>AMZN230721C00195000</t>
  </si>
  <si>
    <t>2023-02-02 1:34PM EST</t>
  </si>
  <si>
    <t>AMZN230721C00200000</t>
  </si>
  <si>
    <t>AMZN230721C00205000</t>
  </si>
  <si>
    <t>AMZN230721C00210000</t>
  </si>
  <si>
    <t>AMZN230721P00045000</t>
  </si>
  <si>
    <t>2023-02-02 2:37PM EST</t>
  </si>
  <si>
    <t>AMZN230721P00050000</t>
  </si>
  <si>
    <t>2023-02-02 11:00AM EST</t>
  </si>
  <si>
    <t>AMZN230721P00055000</t>
  </si>
  <si>
    <t>2023-02-02 2:47PM EST</t>
  </si>
  <si>
    <t>AMZN230721P00060000</t>
  </si>
  <si>
    <t>2023-02-02 2:56PM EST</t>
  </si>
  <si>
    <t>AMZN230721P00065000</t>
  </si>
  <si>
    <t>AMZN230721P00070000</t>
  </si>
  <si>
    <t>2023-02-02 3:31PM EST</t>
  </si>
  <si>
    <t>AMZN230721P00075000</t>
  </si>
  <si>
    <t>AMZN230721P00080000</t>
  </si>
  <si>
    <t>2023-02-02 3:25PM EST</t>
  </si>
  <si>
    <t>AMZN230721P00085000</t>
  </si>
  <si>
    <t>AMZN230721P00090000</t>
  </si>
  <si>
    <t>AMZN230721P00095000</t>
  </si>
  <si>
    <t>2023-02-02 3:14PM EST</t>
  </si>
  <si>
    <t>AMZN230721P00100000</t>
  </si>
  <si>
    <t>AMZN230721P00105000</t>
  </si>
  <si>
    <t>AMZN230721P00110000</t>
  </si>
  <si>
    <t>AMZN230721P00115000</t>
  </si>
  <si>
    <t>AMZN230721P00120000</t>
  </si>
  <si>
    <t>AMZN230721P00125000</t>
  </si>
  <si>
    <t>AMZN230721P00130000</t>
  </si>
  <si>
    <t>2023-02-02 3:48PM EST</t>
  </si>
  <si>
    <t>AMZN230721P00135000</t>
  </si>
  <si>
    <t>2023-02-02 2:03PM EST</t>
  </si>
  <si>
    <t>AMZN230721P00140000</t>
  </si>
  <si>
    <t>2023-02-02 10:49AM EST</t>
  </si>
  <si>
    <t>AMZN230721P00145000</t>
  </si>
  <si>
    <t>2023-02-02 11:11AM EST</t>
  </si>
  <si>
    <t>AMZN230721P00150000</t>
  </si>
  <si>
    <t>2023-02-02 11:26AM EST</t>
  </si>
  <si>
    <t>AMZN230721P00155000</t>
  </si>
  <si>
    <t>2023-02-02 10:56AM EST</t>
  </si>
  <si>
    <t>AMZN230721P00160000</t>
  </si>
  <si>
    <t>AMZN230721P00165000</t>
  </si>
  <si>
    <t>AMZN230721P00170000</t>
  </si>
  <si>
    <t>2023-02-02 11:56AM EST</t>
  </si>
  <si>
    <t>AMZN230721P00175000</t>
  </si>
  <si>
    <t>2022-11-03 2:25PM EST</t>
  </si>
  <si>
    <t>AMZN230721P00180000</t>
  </si>
  <si>
    <t>2023-02-02 10:24AM EST</t>
  </si>
  <si>
    <t>AMZN230721P00185000</t>
  </si>
  <si>
    <t>AMZN230721P00190000</t>
  </si>
  <si>
    <t>2023-02-02 10:48AM EST</t>
  </si>
  <si>
    <t>AMZN230721P00195000</t>
  </si>
  <si>
    <t>2023-02-02 2:44PM EST</t>
  </si>
  <si>
    <t>AMZN230721P00200000</t>
  </si>
  <si>
    <t>AMZN230721P00205000</t>
  </si>
  <si>
    <t>AMZN230721P00210000</t>
  </si>
  <si>
    <t>2023-02-02 2:24PM EST</t>
  </si>
  <si>
    <t>2023-02-13 10:35AM EST</t>
  </si>
  <si>
    <t>2023-02-06 9:59AM EST</t>
  </si>
  <si>
    <t>2023-02-16 11:43AM EST</t>
  </si>
  <si>
    <t>2023-02-08 3:07PM EST</t>
  </si>
  <si>
    <t>2023-02-15 10:34AM EST</t>
  </si>
  <si>
    <t>2023-01-27 1:27PM EST</t>
  </si>
  <si>
    <t>2023-01-27 3:20PM EST</t>
  </si>
  <si>
    <t>2023-02-10 10:13AM EST</t>
  </si>
  <si>
    <t>2023-02-09 11:27AM EST</t>
  </si>
  <si>
    <t>2023-02-14 1:10PM EST</t>
  </si>
  <si>
    <t>2023-02-16 12:30PM EST</t>
  </si>
  <si>
    <t>2023-02-10 3:50PM EST</t>
  </si>
  <si>
    <t>2023-02-10 12:00PM EST</t>
  </si>
  <si>
    <t>2023-02-14 12:33PM EST</t>
  </si>
  <si>
    <t>2023-02-16 3:58PM EST</t>
  </si>
  <si>
    <t>2023-02-09 11:01AM EST</t>
  </si>
  <si>
    <t>2023-02-16 3:44PM EST</t>
  </si>
  <si>
    <t>2023-02-14 3:11PM EST</t>
  </si>
  <si>
    <t>2023-02-14 1:58PM EST</t>
  </si>
  <si>
    <t>2023-02-14 3:18PM EST</t>
  </si>
  <si>
    <t>2023-02-15 10:48AM EST</t>
  </si>
  <si>
    <t>2023-02-14 1:00PM EST</t>
  </si>
  <si>
    <t>2023-02-15 2:27PM EST</t>
  </si>
  <si>
    <t>2023-02-15 12:49PM EST</t>
  </si>
  <si>
    <t>2023-02-16 3:42PM EST</t>
  </si>
  <si>
    <t>2023-02-16 3:27PM EST</t>
  </si>
  <si>
    <t>2023-02-16 1:00PM EST</t>
  </si>
  <si>
    <t>2023-02-15 1:32PM EST</t>
  </si>
  <si>
    <t>2023-02-16 10:33AM EST</t>
  </si>
  <si>
    <t>2023-02-15 3:22PM EST</t>
  </si>
  <si>
    <t>2023-02-16 3:41PM EST</t>
  </si>
  <si>
    <t>2023-02-16 10:41AM EST</t>
  </si>
  <si>
    <t>2023-02-16 9:54AM EST</t>
  </si>
  <si>
    <t>2023-02-16 3:56PM EST</t>
  </si>
  <si>
    <t>2023-02-15 12:47PM EST</t>
  </si>
  <si>
    <t>2023-02-16 1:14PM EST</t>
  </si>
  <si>
    <t>2023-02-16 3:39PM EST</t>
  </si>
  <si>
    <t>2023-02-16 2:01PM EST</t>
  </si>
  <si>
    <t>2023-02-16 3:49PM EST</t>
  </si>
  <si>
    <t>2023-02-16 3:59PM EST</t>
  </si>
  <si>
    <t>2023-02-16 3:55PM EST</t>
  </si>
  <si>
    <t>2023-02-16 3:31PM EST</t>
  </si>
  <si>
    <t>2023-02-16 2:15PM EST</t>
  </si>
  <si>
    <t>2023-02-15 12:03PM EST</t>
  </si>
  <si>
    <t>2023-02-08 10:03AM EST</t>
  </si>
  <si>
    <t>2023-02-16 12:37PM EST</t>
  </si>
  <si>
    <t>2023-02-14 12:44PM EST</t>
  </si>
  <si>
    <t>2023-02-15 10:27AM EST</t>
  </si>
  <si>
    <t>2023-02-14 3:34PM EST</t>
  </si>
  <si>
    <t>2023-02-16 3:47PM EST</t>
  </si>
  <si>
    <t>2023-02-16 12:36PM EST</t>
  </si>
  <si>
    <t>2023-02-14 12:00PM EST</t>
  </si>
  <si>
    <t>2023-02-16 10:08AM EST</t>
  </si>
  <si>
    <t>2023-02-03 3:54PM EST</t>
  </si>
  <si>
    <t>2023-02-07 11:35AM EST</t>
  </si>
  <si>
    <t>2023-02-14 10:04AM EST</t>
  </si>
  <si>
    <t>2023-02-07 3:36PM EST</t>
  </si>
  <si>
    <t>2023-02-09 3:26PM EST</t>
  </si>
  <si>
    <t>2023-02-07 9:39AM EST</t>
  </si>
  <si>
    <t>2023-02-13 2:08PM EST</t>
  </si>
  <si>
    <t>2023-02-16 3:21PM EST</t>
  </si>
  <si>
    <t>2023-02-03 11:34AM EST</t>
  </si>
  <si>
    <t>2023-02-15 3:42PM EST</t>
  </si>
  <si>
    <t>2023-02-16 3:05PM EST</t>
  </si>
  <si>
    <t>2023-02-13 1:09PM EST</t>
  </si>
  <si>
    <t>2023-02-10 3:14PM EST</t>
  </si>
  <si>
    <t>2023-02-15 9:49AM EST</t>
  </si>
  <si>
    <t>2023-02-16 3:34PM EST</t>
  </si>
  <si>
    <t>2023-02-02 11:34AM EST</t>
  </si>
  <si>
    <t>2023-02-14 10:40AM EST</t>
  </si>
  <si>
    <t>2023-02-03 9:46AM EST</t>
  </si>
  <si>
    <t>2023-02-14 9:32AM EST</t>
  </si>
  <si>
    <t>2023-02-08 11:09AM EST</t>
  </si>
  <si>
    <t>2023-02-14 11:26AM EST</t>
  </si>
  <si>
    <t>2023-02-14 1:23PM EST</t>
  </si>
  <si>
    <t>2023-02-15 2:45PM EST</t>
  </si>
  <si>
    <t>2023-02-08 9:43AM EST</t>
  </si>
  <si>
    <t>2023-02-06 10:56AM EST</t>
  </si>
  <si>
    <t>2023-02-03 1:00PM EST</t>
  </si>
  <si>
    <t>2023-02-09 9:37AM EST</t>
  </si>
  <si>
    <t>2023-02-08 9:30AM EST</t>
  </si>
  <si>
    <t>2023-02-06 10:39AM EST</t>
  </si>
  <si>
    <t>2023-02-13 9:30AM EST</t>
  </si>
  <si>
    <t>2023-02-07 9:56AM EST</t>
  </si>
  <si>
    <t>2023-02-15 11:31AM EST</t>
  </si>
  <si>
    <t>2023-02-08 10:38AM EST</t>
  </si>
  <si>
    <t>2023-02-09 1:29PM EST</t>
  </si>
  <si>
    <t>2023-02-09 3:25PM EST</t>
  </si>
  <si>
    <t>2023-02-15 11:01AM EST</t>
  </si>
  <si>
    <t>2023-02-10 12:46PM EST</t>
  </si>
  <si>
    <t>2023-02-14 9:30AM EST</t>
  </si>
  <si>
    <t>2023-02-09 11:03AM EST</t>
  </si>
  <si>
    <t>2023-02-08 3:52PM EST</t>
  </si>
  <si>
    <t>2023-02-16 10:54AM EST</t>
  </si>
  <si>
    <t>2023-02-02 11:03AM EST</t>
  </si>
  <si>
    <t>2023-02-08 11:14AM EST</t>
  </si>
  <si>
    <t>2023-02-06 9:57AM EST</t>
  </si>
  <si>
    <t>2023-02-16 10:19AM EST</t>
  </si>
  <si>
    <t>2023-02-09 10:55AM EST</t>
  </si>
  <si>
    <t>2023-02-10 1:40PM EST</t>
  </si>
  <si>
    <t>2023-02-14 12:50PM EST</t>
  </si>
  <si>
    <t>2023-02-03 9:43AM EST</t>
  </si>
  <si>
    <t>2023-02-15 9:41AM EST</t>
  </si>
  <si>
    <t>2023-02-16 12:52PM EST</t>
  </si>
  <si>
    <t>2023-02-09 2:31PM EST</t>
  </si>
  <si>
    <t>2023-02-06 10:41AM EST</t>
  </si>
  <si>
    <t>2023-02-15 11:35AM EST</t>
  </si>
  <si>
    <t>2023-02-08 9:53AM EST</t>
  </si>
  <si>
    <t>2023-02-15 11:39AM EST</t>
  </si>
  <si>
    <t>2023-02-13 1:20PM EST</t>
  </si>
  <si>
    <t>2023-02-14 1:06PM EST</t>
  </si>
  <si>
    <t>2023-01-30 3:23PM EST</t>
  </si>
  <si>
    <t>2023-02-15 12:30PM EST</t>
  </si>
  <si>
    <t>2023-02-09 3:36PM EST</t>
  </si>
  <si>
    <t>2023-02-03 11:24AM EST</t>
  </si>
  <si>
    <t>2023-02-07 9:38AM EST</t>
  </si>
  <si>
    <t>2023-02-07 9:41AM EST</t>
  </si>
  <si>
    <t>2023-02-10 1:03PM EST</t>
  </si>
  <si>
    <t>2023-02-10 1:05PM EST</t>
  </si>
  <si>
    <t>2023-02-16 2:48PM EST</t>
  </si>
  <si>
    <t>2023-02-09 10:13AM EST</t>
  </si>
  <si>
    <t>2023-02-16 12:23PM EST</t>
  </si>
  <si>
    <t>2023-02-16 1:12PM EST</t>
  </si>
  <si>
    <t>2023-02-16 11:26AM EST</t>
  </si>
  <si>
    <t>2023-02-14 10:46AM EST</t>
  </si>
  <si>
    <t>2023-02-14 9:50AM EST</t>
  </si>
  <si>
    <t>2023-02-09 2:30PM EST</t>
  </si>
  <si>
    <t>2023-02-10 9:31AM EST</t>
  </si>
  <si>
    <t>2023-02-14 10:05AM EST</t>
  </si>
  <si>
    <t>2023-02-06 10:30AM EST</t>
  </si>
  <si>
    <t>2023-02-16 2:19PM EST</t>
  </si>
  <si>
    <t>2023-02-16 2:38PM EST</t>
  </si>
  <si>
    <t>2023-02-06 9:30AM EST</t>
  </si>
  <si>
    <t>2023-02-15 10:32AM EST</t>
  </si>
  <si>
    <t>2023-02-10 3:04PM EST</t>
  </si>
  <si>
    <t>2023-02-14 2:18PM EST</t>
  </si>
  <si>
    <t>2023-02-15 1:35PM EST</t>
  </si>
  <si>
    <t>2023-02-15 10:17AM EST</t>
  </si>
  <si>
    <t>2023-02-15 3:54PM EST</t>
  </si>
  <si>
    <t>2023-02-16 2:56PM EST</t>
  </si>
  <si>
    <t>2023-02-16 2:59PM EST</t>
  </si>
  <si>
    <t>2023-02-15 3:21PM EST</t>
  </si>
  <si>
    <t>2023-02-08 3:59PM EST</t>
  </si>
  <si>
    <t>2023-02-16 3:09PM EST</t>
  </si>
  <si>
    <t>2023-02-16 2:12PM EST</t>
  </si>
  <si>
    <t>2023-02-14 12:49PM EST</t>
  </si>
  <si>
    <t>2023-02-16 2:05PM EST</t>
  </si>
  <si>
    <t>2023-02-16 1:33PM EST</t>
  </si>
  <si>
    <t>2023-02-16 1:05PM EST</t>
  </si>
  <si>
    <t>2023-02-16 3:16PM EST</t>
  </si>
  <si>
    <t>2023-02-16 2:52PM EST</t>
  </si>
  <si>
    <t>2023-02-14 10:31AM EST</t>
  </si>
  <si>
    <t>2023-02-16 3:28PM EST</t>
  </si>
  <si>
    <t>2023-02-16 3:29PM EST</t>
  </si>
  <si>
    <t>2023-02-16 10:11AM EST</t>
  </si>
  <si>
    <t>2023-02-13 3:48PM EST</t>
  </si>
  <si>
    <t>2023-02-16 3:30PM EST</t>
  </si>
  <si>
    <t>2023-02-16 11:05AM EST</t>
  </si>
  <si>
    <t>2023-02-15 2:54PM EST</t>
  </si>
  <si>
    <t>2023-02-16 11:09AM EST</t>
  </si>
  <si>
    <t>2023-02-16 1:17PM EST</t>
  </si>
  <si>
    <t>2023-02-15 3:56PM EST</t>
  </si>
  <si>
    <t>2023-02-16 3:57PM EST</t>
  </si>
  <si>
    <t>2023-02-15 3:59PM EST</t>
  </si>
  <si>
    <t>2023-02-16 2:20PM EST</t>
  </si>
  <si>
    <t>2023-02-16 10:32AM EST</t>
  </si>
  <si>
    <t>2023-02-16 3:50PM EST</t>
  </si>
  <si>
    <t>2023-02-16 1:21PM EST</t>
  </si>
  <si>
    <t>2023-02-16 3:25PM EST</t>
  </si>
  <si>
    <t>2023-02-16 1:56PM EST</t>
  </si>
  <si>
    <t>2023-02-16 3:38PM EST</t>
  </si>
  <si>
    <t>2023-02-16 12:48PM EST</t>
  </si>
  <si>
    <t>2023-02-16 9:55AM EST</t>
  </si>
  <si>
    <t>2023-02-16 10:40AM EST</t>
  </si>
  <si>
    <t>2023-02-15 3:16PM EST</t>
  </si>
  <si>
    <t>2023-02-16 9:52AM EST</t>
  </si>
  <si>
    <t>2023-02-09 12:47PM EST</t>
  </si>
  <si>
    <t>2023-02-03 1:52PM EST</t>
  </si>
  <si>
    <t>2023-02-08 3:36PM EST</t>
  </si>
  <si>
    <t>2023-02-02 1:40PM EST</t>
  </si>
  <si>
    <t>2023-02-02 10:59AM EST</t>
  </si>
  <si>
    <t>2023-02-02 11:01AM EST</t>
  </si>
  <si>
    <t>2023-02-02 11:04AM EST</t>
  </si>
  <si>
    <t>2023-02-02 12:45PM EST</t>
  </si>
  <si>
    <t>2023-02-02 10:33AM EST</t>
  </si>
  <si>
    <t>2023-02-02 10:58AM EST</t>
  </si>
  <si>
    <t>2023-02-02 10:34AM EST</t>
  </si>
  <si>
    <t>2023-02-02 10:35AM EST</t>
  </si>
  <si>
    <t>2023-01-27 1:37PM EST</t>
  </si>
  <si>
    <t>2023-02-01 3:23PM EST</t>
  </si>
  <si>
    <t>2023-02-01 3:27PM EST</t>
  </si>
  <si>
    <t>2023-02-15 3:09PM EST</t>
  </si>
  <si>
    <t>2023-02-15 3:11PM EST</t>
  </si>
  <si>
    <t>2023-02-15 3:53PM EST</t>
  </si>
  <si>
    <t>2023-02-09 1:30PM EST</t>
  </si>
  <si>
    <t>2023-02-14 2:45PM EST</t>
  </si>
  <si>
    <t>2023-02-09 3:42PM EST</t>
  </si>
  <si>
    <t>2023-02-02 10:21AM EST</t>
  </si>
  <si>
    <t>2023-02-02 10:46AM EST</t>
  </si>
  <si>
    <t>2023-02-15 10:08AM EST</t>
  </si>
  <si>
    <t>2023-02-02 10:41AM EST</t>
  </si>
  <si>
    <t>2023-02-03 3:06PM EST</t>
  </si>
  <si>
    <t>2023-02-03 3:04PM EST</t>
  </si>
  <si>
    <t>2023-02-02 11:05AM EST</t>
  </si>
  <si>
    <t>2023-02-02 11:27AM EST</t>
  </si>
  <si>
    <t>2023-02-15 10:06AM EST</t>
  </si>
  <si>
    <t>2023-02-02 10:28AM EST</t>
  </si>
  <si>
    <t>2023-02-09 2:32PM EST</t>
  </si>
  <si>
    <t>2023-01-27 10:34AM EST</t>
  </si>
  <si>
    <t>2023-03-01 11:19AM EST</t>
  </si>
  <si>
    <t>2023-03-01 2:49PM EST</t>
  </si>
  <si>
    <t>2023-02-27 11:15AM EST</t>
  </si>
  <si>
    <t>2023-02-17 11:56AM EST</t>
  </si>
  <si>
    <t>2023-03-02 11:35AM EST</t>
  </si>
  <si>
    <t>2023-02-23 10:27AM EST</t>
  </si>
  <si>
    <t>2023-03-02 12:16PM EST</t>
  </si>
  <si>
    <t>2023-02-24 1:48PM EST</t>
  </si>
  <si>
    <t>2023-02-24 12:14PM EST</t>
  </si>
  <si>
    <t>2023-03-01 2:48PM EST</t>
  </si>
  <si>
    <t>2023-02-23 3:53PM EST</t>
  </si>
  <si>
    <t>2023-03-01 11:39AM EST</t>
  </si>
  <si>
    <t>2023-02-27 3:49PM EST</t>
  </si>
  <si>
    <t>2023-03-01 11:49AM EST</t>
  </si>
  <si>
    <t>2023-03-02 10:48AM EST</t>
  </si>
  <si>
    <t>2023-02-27 11:06AM EST</t>
  </si>
  <si>
    <t>2023-03-01 12:59PM EST</t>
  </si>
  <si>
    <t>2023-03-01 3:00PM EST</t>
  </si>
  <si>
    <t>2023-03-01 11:12AM EST</t>
  </si>
  <si>
    <t>2023-03-02 2:50PM EST</t>
  </si>
  <si>
    <t>2023-03-02 2:22PM EST</t>
  </si>
  <si>
    <t>2023-02-28 12:12PM EST</t>
  </si>
  <si>
    <t>2023-02-24 10:15AM EST</t>
  </si>
  <si>
    <t>2023-02-27 9:54AM EST</t>
  </si>
  <si>
    <t>2023-03-02 3:54PM EST</t>
  </si>
  <si>
    <t>2023-03-02 3:42PM EST</t>
  </si>
  <si>
    <t>2023-03-02 11:43AM EST</t>
  </si>
  <si>
    <t>2023-03-02 12:06PM EST</t>
  </si>
  <si>
    <t>2023-03-02 3:38PM EST</t>
  </si>
  <si>
    <t>2023-03-02 3:44PM EST</t>
  </si>
  <si>
    <t>2023-03-02 3:59PM EST</t>
  </si>
  <si>
    <t>2023-03-02 3:45PM EST</t>
  </si>
  <si>
    <t>2023-03-02 3:57PM EST</t>
  </si>
  <si>
    <t>2023-03-02 3:40PM EST</t>
  </si>
  <si>
    <t>2023-03-02 3:28PM EST</t>
  </si>
  <si>
    <t>2023-03-02 3:43PM EST</t>
  </si>
  <si>
    <t>2023-03-02 3:53PM EST</t>
  </si>
  <si>
    <t>2023-03-02 3:51PM EST</t>
  </si>
  <si>
    <t>2023-03-02 3:55PM EST</t>
  </si>
  <si>
    <t>2023-03-02 3:56PM EST</t>
  </si>
  <si>
    <t>2023-03-02 3:26PM EST</t>
  </si>
  <si>
    <t>2023-03-02 2:51PM EST</t>
  </si>
  <si>
    <t>2023-03-02 10:15AM EST</t>
  </si>
  <si>
    <t>2023-03-02 2:53PM EST</t>
  </si>
  <si>
    <t>2023-03-02 12:27PM EST</t>
  </si>
  <si>
    <t>2023-02-28 1:30PM EST</t>
  </si>
  <si>
    <t>2023-02-27 9:43AM EST</t>
  </si>
  <si>
    <t>2023-03-02 1:30PM EST</t>
  </si>
  <si>
    <t>2023-02-21 11:18AM EST</t>
  </si>
  <si>
    <t>2023-03-02 10:29AM EST</t>
  </si>
  <si>
    <t>2023-03-02 2:06PM EST</t>
  </si>
  <si>
    <t>2023-03-02 10:21AM EST</t>
  </si>
  <si>
    <t>2023-03-02 11:00AM EST</t>
  </si>
  <si>
    <t>2023-02-23 2:31PM EST</t>
  </si>
  <si>
    <t>2023-02-23 10:11AM EST</t>
  </si>
  <si>
    <t>2023-03-01 11:25AM EST</t>
  </si>
  <si>
    <t>2023-02-21 10:53AM EST</t>
  </si>
  <si>
    <t>2023-02-28 3:47PM EST</t>
  </si>
  <si>
    <t>2023-03-01 1:31PM EST</t>
  </si>
  <si>
    <t>2023-02-23 3:15PM EST</t>
  </si>
  <si>
    <t>2023-03-01 1:09PM EST</t>
  </si>
  <si>
    <t>2023-03-02 2:00PM EST</t>
  </si>
  <si>
    <t>2023-02-27 10:36AM EST</t>
  </si>
  <si>
    <t>2023-02-23 10:46AM EST</t>
  </si>
  <si>
    <t>2023-02-27 9:58AM EST</t>
  </si>
  <si>
    <t>2023-03-02 1:33PM EST</t>
  </si>
  <si>
    <t>2023-02-28 9:30AM EST</t>
  </si>
  <si>
    <t>2023-02-27 2:56PM EST</t>
  </si>
  <si>
    <t>2023-03-02 2:02PM EST</t>
  </si>
  <si>
    <t>2023-02-27 12:55PM EST</t>
  </si>
  <si>
    <t>2023-02-23 11:57AM EST</t>
  </si>
  <si>
    <t>2023-03-02 12:22PM EST</t>
  </si>
  <si>
    <t>2023-03-02 1:32PM EST</t>
  </si>
  <si>
    <t>2023-02-22 1:15PM EST</t>
  </si>
  <si>
    <t>2023-02-22 10:22AM EST</t>
  </si>
  <si>
    <t>2023-02-27 12:25PM EST</t>
  </si>
  <si>
    <t>2023-03-01 2:51PM EST</t>
  </si>
  <si>
    <t>2023-02-23 10:52AM EST</t>
  </si>
  <si>
    <t>2023-02-28 3:48PM EST</t>
  </si>
  <si>
    <t>2023-03-02 1:43PM EST</t>
  </si>
  <si>
    <t>2023-03-01 12:25PM EST</t>
  </si>
  <si>
    <t>2023-03-01 2:45PM EST</t>
  </si>
  <si>
    <t>2023-03-02 12:48PM EST</t>
  </si>
  <si>
    <t>2023-02-17 9:36AM EST</t>
  </si>
  <si>
    <t>2023-02-28 2:47PM EST</t>
  </si>
  <si>
    <t>2023-02-23 10:07AM EST</t>
  </si>
  <si>
    <t>2023-02-22 3:14PM EST</t>
  </si>
  <si>
    <t>2023-03-01 2:54PM EST</t>
  </si>
  <si>
    <t>2023-03-01 3:41PM EST</t>
  </si>
  <si>
    <t>2023-02-24 11:33AM EST</t>
  </si>
  <si>
    <t>2023-02-24 11:34AM EST</t>
  </si>
  <si>
    <t>2023-02-23 10:45AM EST</t>
  </si>
  <si>
    <t>2023-02-24 10:14AM EST</t>
  </si>
  <si>
    <t>2023-03-02 12:15PM EST</t>
  </si>
  <si>
    <t>2023-02-24 9:58AM EST</t>
  </si>
  <si>
    <t>2023-02-24 9:34AM EST</t>
  </si>
  <si>
    <t>2023-02-21 10:39AM EST</t>
  </si>
  <si>
    <t>2023-03-02 1:49PM EST</t>
  </si>
  <si>
    <t>2023-02-28 10:46AM EST</t>
  </si>
  <si>
    <t>2023-02-22 1:38PM EST</t>
  </si>
  <si>
    <t>2023-03-02 12:33PM EST</t>
  </si>
  <si>
    <t>2023-03-02 12:14PM EST</t>
  </si>
  <si>
    <t>2023-03-02 1:48PM EST</t>
  </si>
  <si>
    <t>2023-03-02 12:30PM EST</t>
  </si>
  <si>
    <t>2023-02-27 9:34AM EST</t>
  </si>
  <si>
    <t>2023-03-02 3:46PM EST</t>
  </si>
  <si>
    <t>2023-03-02 2:13PM EST</t>
  </si>
  <si>
    <t>2023-02-24 12:42PM EST</t>
  </si>
  <si>
    <t>2023-03-02 10:02AM EST</t>
  </si>
  <si>
    <t>2023-02-23 3:52PM EST</t>
  </si>
  <si>
    <t>2023-02-21 11:00AM EST</t>
  </si>
  <si>
    <t>2023-02-28 1:08PM EST</t>
  </si>
  <si>
    <t>2023-03-02 1:25PM EST</t>
  </si>
  <si>
    <t>2023-03-02 2:18PM EST</t>
  </si>
  <si>
    <t>2023-02-24 10:27AM EST</t>
  </si>
  <si>
    <t>2023-03-01 9:40AM EST</t>
  </si>
  <si>
    <t>2023-02-27 1:51PM EST</t>
  </si>
  <si>
    <t>2023-02-27 11:25AM EST</t>
  </si>
  <si>
    <t>2023-03-01 2:17PM EST</t>
  </si>
  <si>
    <t>2023-03-01 3:42PM EST</t>
  </si>
  <si>
    <t>2023-03-01 10:46AM EST</t>
  </si>
  <si>
    <t>2023-03-02 10:52AM EST</t>
  </si>
  <si>
    <t>2023-02-28 11:03AM EST</t>
  </si>
  <si>
    <t>2023-03-01 9:30AM EST</t>
  </si>
  <si>
    <t>2023-03-02 1:47PM EST</t>
  </si>
  <si>
    <t>2023-03-02 1:27PM EST</t>
  </si>
  <si>
    <t>2023-03-02 9:30AM EST</t>
  </si>
  <si>
    <t>2023-03-02 11:55AM EST</t>
  </si>
  <si>
    <t>2023-03-02 1:57PM EST</t>
  </si>
  <si>
    <t>2023-02-27 12:51PM EST</t>
  </si>
  <si>
    <t>2023-03-02 2:17PM EST</t>
  </si>
  <si>
    <t>2023-03-02 3:00PM EST</t>
  </si>
  <si>
    <t>2023-03-02 10:31AM EST</t>
  </si>
  <si>
    <t>2023-02-28 10:26AM EST</t>
  </si>
  <si>
    <t>2023-02-28 9:39AM EST</t>
  </si>
  <si>
    <t>2023-03-02 2:33PM EST</t>
  </si>
  <si>
    <t>2023-03-02 12:53PM EST</t>
  </si>
  <si>
    <t>2023-03-02 1:29PM EST</t>
  </si>
  <si>
    <t>2023-03-02 12:10PM EST</t>
  </si>
  <si>
    <t>2023-03-02 11:31AM EST</t>
  </si>
  <si>
    <t>2023-03-02 12:08PM EST</t>
  </si>
  <si>
    <t>2023-02-28 11:46AM EST</t>
  </si>
  <si>
    <t>2023-03-02 12:52PM EST</t>
  </si>
  <si>
    <t>2023-03-02 2:08PM EST</t>
  </si>
  <si>
    <t>2023-02-28 9:44AM EST</t>
  </si>
  <si>
    <t>2023-03-02 12:00PM EST</t>
  </si>
  <si>
    <t>2023-03-02 1:58PM EST</t>
  </si>
  <si>
    <t>2023-03-02 3:12PM EST</t>
  </si>
  <si>
    <t>2023-03-02 3:50PM EST</t>
  </si>
  <si>
    <t>2023-03-02 3:48PM EST</t>
  </si>
  <si>
    <t>2023-03-02 3:52PM EST</t>
  </si>
  <si>
    <t>2023-03-02 3:47PM EST</t>
  </si>
  <si>
    <t>2023-03-02 3:58PM EST</t>
  </si>
  <si>
    <t>2023-03-02 1:04PM EST</t>
  </si>
  <si>
    <t>2023-03-02 2:42PM EST</t>
  </si>
  <si>
    <t>2023-03-02 12:32PM EST</t>
  </si>
  <si>
    <t>2023-03-02 9:39AM EST</t>
  </si>
  <si>
    <t>2023-03-02 3:33PM EST</t>
  </si>
  <si>
    <t>2023-03-02 11:48AM EST</t>
  </si>
  <si>
    <t>2023-03-02 3:37PM EST</t>
  </si>
  <si>
    <t>2023-03-01 3:30PM EST</t>
  </si>
  <si>
    <t>2023-03-02 9:35AM EST</t>
  </si>
  <si>
    <t>2023-03-01 3:39PM EST</t>
  </si>
  <si>
    <t>2023-03-01 2:35PM EST</t>
  </si>
  <si>
    <t>2023-02-28 2:18PM EST</t>
  </si>
  <si>
    <t>2023-02-17 9:47AM EST</t>
  </si>
  <si>
    <t>2023-02-27 10:43AM EST</t>
  </si>
  <si>
    <t>2023-02-24 1:50PM EST</t>
  </si>
  <si>
    <t>2023-03-02 3:09PM EST</t>
  </si>
  <si>
    <t>2023-02-23 11:04AM EST</t>
  </si>
  <si>
    <t>2023-04-06 11:09AM EDT</t>
  </si>
  <si>
    <t>2023-04-10 2:14PM EDT</t>
  </si>
  <si>
    <t>2023-04-10 2:46PM EDT</t>
  </si>
  <si>
    <t>2023-04-10 3:58PM EDT</t>
  </si>
  <si>
    <t>2023-04-10 3:57PM EDT</t>
  </si>
  <si>
    <t>2023-04-10 3:59PM EDT</t>
  </si>
  <si>
    <t>2023-04-10 3:37PM EDT</t>
  </si>
  <si>
    <t>2023-04-06 2:39PM EDT</t>
  </si>
  <si>
    <t>2023-04-10 1:24PM EDT</t>
  </si>
  <si>
    <t>2023-04-10 3:38PM EDT</t>
  </si>
  <si>
    <t>2023-04-10 3:32PM EDT</t>
  </si>
  <si>
    <t>2023-04-10 9:30AM EDT</t>
  </si>
  <si>
    <t>Calls</t>
  </si>
  <si>
    <t>2023-04-06 3:50PM EDT</t>
  </si>
  <si>
    <t>2023-04-04 9:47AM EDT</t>
  </si>
  <si>
    <t>2023-03-13 10:28AM EDT</t>
  </si>
  <si>
    <t>2023-02-08 4:07PM EDT</t>
  </si>
  <si>
    <t>2023-02-27 12:15PM EDT</t>
  </si>
  <si>
    <t>2023-03-16 3:41PM EDT</t>
  </si>
  <si>
    <t>2023-03-06 12:24PM EDT</t>
  </si>
  <si>
    <t>2023-01-25 12:43PM EDT</t>
  </si>
  <si>
    <t>2022-12-12 2:01PM EDT</t>
  </si>
  <si>
    <t>2022-11-14 3:41PM EDT</t>
  </si>
  <si>
    <t>2023-04-05 11:30AM EDT</t>
  </si>
  <si>
    <t>2023-03-17 10:19AM EDT</t>
  </si>
  <si>
    <t>2023-04-06 2:41PM EDT</t>
  </si>
  <si>
    <t>2023-01-27 4:20PM EDT</t>
  </si>
  <si>
    <t>2023-01-12 3:58PM EDT</t>
  </si>
  <si>
    <t>2023-04-05 2:10PM EDT</t>
  </si>
  <si>
    <t>2023-03-15 1:05PM EDT</t>
  </si>
  <si>
    <t>2023-01-24 3:37PM EDT</t>
  </si>
  <si>
    <t>2023-02-24 2:48PM EDT</t>
  </si>
  <si>
    <t>2023-03-23 3:13PM EDT</t>
  </si>
  <si>
    <t>2023-04-05 3:45PM EDT</t>
  </si>
  <si>
    <t>2023-03-23 11:11AM EDT</t>
  </si>
  <si>
    <t>2023-04-05 10:08AM EDT</t>
  </si>
  <si>
    <t>2023-03-31 12:17PM EDT</t>
  </si>
  <si>
    <t>2023-03-21 3:45PM EDT</t>
  </si>
  <si>
    <t>2023-03-27 10:08AM EDT</t>
  </si>
  <si>
    <t>2023-04-05 2:15PM EDT</t>
  </si>
  <si>
    <t>2023-03-24 1:07PM EDT</t>
  </si>
  <si>
    <t>2023-04-10 2:32PM EDT</t>
  </si>
  <si>
    <t>2023-03-30 10:39AM EDT</t>
  </si>
  <si>
    <t>2023-03-20 12:13PM EDT</t>
  </si>
  <si>
    <t>2023-03-28 10:28AM EDT</t>
  </si>
  <si>
    <t>2023-04-10 9:51AM EDT</t>
  </si>
  <si>
    <t>2023-03-30 9:47AM EDT</t>
  </si>
  <si>
    <t>2023-03-20 2:42PM EDT</t>
  </si>
  <si>
    <t>2023-04-03 2:02PM EDT</t>
  </si>
  <si>
    <t>2023-04-04 12:21PM EDT</t>
  </si>
  <si>
    <t>2023-04-10 3:55PM EDT</t>
  </si>
  <si>
    <t>2023-04-04 3:07PM EDT</t>
  </si>
  <si>
    <t>2023-04-10 2:24PM EDT</t>
  </si>
  <si>
    <t>2023-03-31 11:44AM EDT</t>
  </si>
  <si>
    <t>2023-04-06 12:53PM EDT</t>
  </si>
  <si>
    <t>2023-04-06 9:56AM EDT</t>
  </si>
  <si>
    <t>2023-04-10 11:11AM EDT</t>
  </si>
  <si>
    <t>2023-04-10 3:02PM EDT</t>
  </si>
  <si>
    <t>2023-04-10 3:52PM EDT</t>
  </si>
  <si>
    <t>2023-04-10 11:25AM EDT</t>
  </si>
  <si>
    <t>2023-04-10 2:22PM EDT</t>
  </si>
  <si>
    <t>2023-04-10 1:46PM EDT</t>
  </si>
  <si>
    <t>2023-04-10 3:50PM EDT</t>
  </si>
  <si>
    <t>2023-04-10 2:39PM EDT</t>
  </si>
  <si>
    <t>2023-04-10 3:51PM EDT</t>
  </si>
  <si>
    <t>2023-04-10 2:01PM EDT</t>
  </si>
  <si>
    <t>2023-04-05 11:08AM EDT</t>
  </si>
  <si>
    <t>2023-04-04 2:53PM EDT</t>
  </si>
  <si>
    <t>2023-04-03 10:05AM EDT</t>
  </si>
  <si>
    <t>2023-04-03 2:09PM EDT</t>
  </si>
  <si>
    <t>2023-03-28 12:45PM EDT</t>
  </si>
  <si>
    <t>2023-03-28 12:44PM EDT</t>
  </si>
  <si>
    <t>2023-04-03 1:17PM EDT</t>
  </si>
  <si>
    <t>2023-03-21 11:20AM EDT</t>
  </si>
  <si>
    <t>2023-04-03 3:01PM EDT</t>
  </si>
  <si>
    <t>2023-04-10 2:51PM EDT</t>
  </si>
  <si>
    <t>2023-03-30 10:32AM EDT</t>
  </si>
  <si>
    <t>2023-03-31 2:40PM EDT</t>
  </si>
  <si>
    <t>2023-04-04 2:24PM EDT</t>
  </si>
  <si>
    <t>2023-04-06 3:08PM EDT</t>
  </si>
  <si>
    <t>2023-04-06 3:31PM EDT</t>
  </si>
  <si>
    <t>2023-03-27 11:26AM EDT</t>
  </si>
  <si>
    <t>2023-04-05 2:06PM EDT</t>
  </si>
  <si>
    <t>2023-04-04 11:31AM EDT</t>
  </si>
  <si>
    <t>2023-04-06 2:10PM EDT</t>
  </si>
  <si>
    <t>2023-04-05 1:15PM EDT</t>
  </si>
  <si>
    <t>2023-03-24 10:00AM EDT</t>
  </si>
  <si>
    <t>2023-02-27 10:58AM EDT</t>
  </si>
  <si>
    <t>2023-03-30 1:51PM EDT</t>
  </si>
  <si>
    <t>2023-03-31 11:49AM EDT</t>
  </si>
  <si>
    <t>2023-03-28 10:33AM EDT</t>
  </si>
  <si>
    <t>2023-03-28 9:46AM EDT</t>
  </si>
  <si>
    <t>2023-04-10 1:36PM EDT</t>
  </si>
  <si>
    <t>2023-03-28 2:09PM EDT</t>
  </si>
  <si>
    <t>2023-04-10 10:28AM EDT</t>
  </si>
  <si>
    <t>2023-04-10 10:04AM EDT</t>
  </si>
  <si>
    <t>2023-03-21 3:56PM EDT</t>
  </si>
  <si>
    <t>2023-03-31 10:19AM EDT</t>
  </si>
  <si>
    <t>2023-03-30 11:09AM EDT</t>
  </si>
  <si>
    <t>2023-03-24 12:02PM EDT</t>
  </si>
  <si>
    <t>2023-04-10 1:19PM EDT</t>
  </si>
  <si>
    <t>2023-04-05 10:09AM EDT</t>
  </si>
  <si>
    <t>2023-03-29 3:07PM EDT</t>
  </si>
  <si>
    <t>2023-03-16 12:59PM EDT</t>
  </si>
  <si>
    <t>2023-03-30 10:40AM EDT</t>
  </si>
  <si>
    <t>2023-03-20 2:15PM EDT</t>
  </si>
  <si>
    <t>2023-04-05 10:06AM EDT</t>
  </si>
  <si>
    <t>2023-03-17 2:31PM EDT</t>
  </si>
  <si>
    <t>2023-04-03 10:51AM EDT</t>
  </si>
  <si>
    <t>2023-04-06 10:32AM EDT</t>
  </si>
  <si>
    <t>2023-04-03 11:06AM EDT</t>
  </si>
  <si>
    <t>2023-04-06 12:11PM EDT</t>
  </si>
  <si>
    <t>2023-04-05 10:12AM EDT</t>
  </si>
  <si>
    <t>2023-04-06 2:27PM EDT</t>
  </si>
  <si>
    <t>2023-04-06 3:00PM EDT</t>
  </si>
  <si>
    <t>2023-04-05 12:59PM EDT</t>
  </si>
  <si>
    <t>2023-03-20 11:56AM EDT</t>
  </si>
  <si>
    <t>2023-04-06 11:42AM EDT</t>
  </si>
  <si>
    <t>2023-03-24 9:57AM EDT</t>
  </si>
  <si>
    <t>2023-03-09 11:23AM EDT</t>
  </si>
  <si>
    <t>2023-03-07 2:48PM EDT</t>
  </si>
  <si>
    <t>2023-03-20 12:07PM EDT</t>
  </si>
  <si>
    <t>2023-03-30 1:20PM EDT</t>
  </si>
  <si>
    <t>2023-03-28 2:33PM EDT</t>
  </si>
  <si>
    <t>2023-03-30 2:02PM EDT</t>
  </si>
  <si>
    <t>2023-03-08 1:21PM EDT</t>
  </si>
  <si>
    <t>2023-03-30 11:48AM EDT</t>
  </si>
  <si>
    <t>2023-03-08 3:57PM EDT</t>
  </si>
  <si>
    <t>2023-03-28 9:36AM EDT</t>
  </si>
  <si>
    <t>2023-03-13 1:49PM EDT</t>
  </si>
  <si>
    <t>2023-03-10 4:58PM EDT</t>
  </si>
  <si>
    <t>2023-02-24 10:34AM EDT</t>
  </si>
  <si>
    <t>2023-04-04 3:21PM EDT</t>
  </si>
  <si>
    <t>2023-04-03 11:05AM EDT</t>
  </si>
  <si>
    <t>2023-03-16 10:39AM EDT</t>
  </si>
  <si>
    <t>2023-04-10 11:29AM EDT</t>
  </si>
  <si>
    <t>2023-04-10 11:31AM EDT</t>
  </si>
  <si>
    <t>2023-04-06 11:17AM EDT</t>
  </si>
  <si>
    <t>2023-04-06 11:16AM EDT</t>
  </si>
  <si>
    <t>2023-04-06 11:15AM EDT</t>
  </si>
  <si>
    <t>2023-03-16 1:01PM EDT</t>
  </si>
  <si>
    <t>2023-03-28 12:42PM EDT</t>
  </si>
  <si>
    <t>2023-03-31 1:26PM EDT</t>
  </si>
  <si>
    <t>2023-02-10 2:05PM EDT</t>
  </si>
  <si>
    <t>2023-03-22 12:45PM EDT</t>
  </si>
  <si>
    <t>2023-04-06 11:26AM EDT</t>
  </si>
  <si>
    <t>2023-03-10 10:48AM EDT</t>
  </si>
  <si>
    <t>2023-03-29 3:41PM EDT</t>
  </si>
  <si>
    <t>2023-03-28 3:24PM EDT</t>
  </si>
  <si>
    <t>2023-03-20 3:04PM EDT</t>
  </si>
  <si>
    <t>2023-04-04 3:11PM EDT</t>
  </si>
  <si>
    <t>2023-04-10 1:07PM EDT</t>
  </si>
  <si>
    <t>2023-03-16 3:15PM EDT</t>
  </si>
  <si>
    <t>2023-03-17 9:41AM EDT</t>
  </si>
  <si>
    <t>2023-03-29 1:33PM EDT</t>
  </si>
  <si>
    <t>2023-04-03 9:30AM EDT</t>
  </si>
  <si>
    <t>2023-03-16 10:42AM EDT</t>
  </si>
  <si>
    <t>2023-03-07 3:39PM EDT</t>
  </si>
  <si>
    <t>2023-03-08 2:21PM EDT</t>
  </si>
  <si>
    <t>2023-03-06 10:51AM EDT</t>
  </si>
  <si>
    <t>2023-03-30 1:42PM EDT</t>
  </si>
  <si>
    <t>2023-04-03 10:46AM EDT</t>
  </si>
  <si>
    <t>2023-03-20 9:36AM EDT</t>
  </si>
  <si>
    <t>2023-04-06 3:35PM EDT</t>
  </si>
  <si>
    <t>2022-05-26 1:53PM EDT</t>
  </si>
  <si>
    <t>2022-05-04 2:42PM EDT</t>
  </si>
  <si>
    <t>2022-06-01 12:54PM EDT</t>
  </si>
  <si>
    <t>2022-06-03 3:13PM EDT</t>
  </si>
  <si>
    <t>2022-05-16 12:03AM EDT</t>
  </si>
  <si>
    <t>2022-05-10 3:58PM EDT</t>
  </si>
  <si>
    <t>2022-05-18 12:53PM EDT</t>
  </si>
  <si>
    <t>2022-05-25 10:20AM EDT</t>
  </si>
  <si>
    <t>2022-05-10 10:19AM EDT</t>
  </si>
  <si>
    <t>2022-06-03 2:24PM EDT</t>
  </si>
  <si>
    <t>2022-03-18 11:21AM EDT</t>
  </si>
  <si>
    <t>2022-05-12 2:30PM EDT</t>
  </si>
  <si>
    <t>2022-05-13 11:53AM EDT</t>
  </si>
  <si>
    <t>2022-05-26 2:08PM EDT</t>
  </si>
  <si>
    <t>2022-06-03 10:49AM EDT</t>
  </si>
  <si>
    <t>2022-05-13 11:55AM EDT</t>
  </si>
  <si>
    <t>2022-05-25 3:42PM EDT</t>
  </si>
  <si>
    <t>2022-05-12 1:11PM EDT</t>
  </si>
  <si>
    <t>2022-05-13 11:52AM EDT</t>
  </si>
  <si>
    <t>2022-06-01 1:35PM EDT</t>
  </si>
  <si>
    <t>2022-05-27 10:59AM EDT</t>
  </si>
  <si>
    <t>2022-05-10 12:38PM EDT</t>
  </si>
  <si>
    <t>2022-02-25 2:26PM EDT</t>
  </si>
  <si>
    <t>2022-05-10 12:40PM EDT</t>
  </si>
  <si>
    <t>2022-02-14 12:48PM EDT</t>
  </si>
  <si>
    <t>2022-05-18 3:05PM EDT</t>
  </si>
  <si>
    <t>2022-05-18 3:07PM EDT</t>
  </si>
  <si>
    <t>2022-05-11 2:02PM EDT</t>
  </si>
  <si>
    <t>2022-05-10 1:16PM EDT</t>
  </si>
  <si>
    <t>2022-05-31 3:15PM EDT</t>
  </si>
  <si>
    <t>2022-05-23 12:48PM EDT</t>
  </si>
  <si>
    <t>2022-05-23 9:57AM EDT</t>
  </si>
  <si>
    <t>2022-06-03 1:41PM EDT</t>
  </si>
  <si>
    <t>2022-04-19 9:35AM EDT</t>
  </si>
  <si>
    <t>2022-05-12 3:21PM EDT</t>
  </si>
  <si>
    <t>2022-06-01 1:09PM EDT</t>
  </si>
  <si>
    <t>2022-05-24 2:15PM EDT</t>
  </si>
  <si>
    <t>2022-06-03 12:36PM EDT</t>
  </si>
  <si>
    <t>2022-06-03 1:23PM EDT</t>
  </si>
  <si>
    <t>2022-06-01 3:18PM EDT</t>
  </si>
  <si>
    <t>2022-06-01 2:18PM EDT</t>
  </si>
  <si>
    <t>2022-06-03 2:02PM EDT</t>
  </si>
  <si>
    <t>2022-06-03 3:27PM EDT</t>
  </si>
  <si>
    <t>2022-06-03 11:23AM EDT</t>
  </si>
  <si>
    <t>2022-06-03 12:42PM EDT</t>
  </si>
  <si>
    <t>2022-06-03 2:20PM EDT</t>
  </si>
  <si>
    <t>2022-06-03 11:13AM EDT</t>
  </si>
  <si>
    <t>2022-06-03 3:53PM EDT</t>
  </si>
  <si>
    <t>2022-06-03 12:43PM EDT</t>
  </si>
  <si>
    <t>2022-06-03 3:05PM EDT</t>
  </si>
  <si>
    <t>2022-05-24 10:29AM EDT</t>
  </si>
  <si>
    <t>2022-05-02 10:04AM EDT</t>
  </si>
  <si>
    <t>2022-05-04 1:27PM EDT</t>
  </si>
  <si>
    <t>2022-04-28 1:48PM EDT</t>
  </si>
  <si>
    <t>2022-06-02 2:20PM EDT</t>
  </si>
  <si>
    <t>2022-06-02 2:18PM EDT</t>
  </si>
  <si>
    <t>2022-06-02 2:22PM EDT</t>
  </si>
  <si>
    <t>2022-06-03 11:48AM EDT</t>
  </si>
  <si>
    <t>2022-05-31 9:49AM EDT</t>
  </si>
  <si>
    <t>2022-05-25 3:32PM EDT</t>
  </si>
  <si>
    <t>2022-06-02 9:44AM EDT</t>
  </si>
  <si>
    <t>2022-05-12 3:20PM EDT</t>
  </si>
  <si>
    <t>2022-05-27 10:50AM EDT</t>
  </si>
  <si>
    <t>2022-05-27 2:07PM EDT</t>
  </si>
  <si>
    <t>2022-05-26 3:50PM EDT</t>
  </si>
  <si>
    <t>2022-06-03 2:33PM EDT</t>
  </si>
  <si>
    <t>2022-05-31 12:57PM EDT</t>
  </si>
  <si>
    <t>2022-05-20 1:04PM EDT</t>
  </si>
  <si>
    <t>2022-04-29 11:49AM EDT</t>
  </si>
  <si>
    <t>2022-05-27 3:31PM EDT</t>
  </si>
  <si>
    <t>2022-06-02 9:31AM EDT</t>
  </si>
  <si>
    <t>2022-06-01 11:54AM EDT</t>
  </si>
  <si>
    <t>2022-05-19 12:35PM EDT</t>
  </si>
  <si>
    <t>2022-06-01 12:15PM EDT</t>
  </si>
  <si>
    <t>2022-06-03 2:07PM EDT</t>
  </si>
  <si>
    <t>2022-05-27 11:43AM EDT</t>
  </si>
  <si>
    <t>2022-05-31 3:08PM EDT</t>
  </si>
  <si>
    <t>2022-05-31 11:30AM EDT</t>
  </si>
  <si>
    <t>2022-05-04 1:48PM EDT</t>
  </si>
  <si>
    <t>2022-05-10 11:31AM EDT</t>
  </si>
  <si>
    <t>2022-05-24 10:33AM EDT</t>
  </si>
  <si>
    <t>2022-06-03 2:43PM EDT</t>
  </si>
  <si>
    <t>2022-04-11 2:52PM EDT</t>
  </si>
  <si>
    <t>2022-05-06 9:34AM EDT</t>
  </si>
  <si>
    <t>2022-04-22 3:34PM EDT</t>
  </si>
  <si>
    <t>2022-04-28 9:30AM EDT</t>
  </si>
  <si>
    <t>2022-06-02 11:57AM EDT</t>
  </si>
  <si>
    <t>2022-05-03 11:55AM EDT</t>
  </si>
  <si>
    <t>2022-05-27 12:57PM EDT</t>
  </si>
  <si>
    <t>2022-05-26 2:05PM EDT</t>
  </si>
  <si>
    <t>2022-05-13 10:52AM EDT</t>
  </si>
  <si>
    <t>2022-06-02 1:59PM EDT</t>
  </si>
  <si>
    <t>2022-05-25 1:16PM EDT</t>
  </si>
  <si>
    <t>2022-05-09 2:14PM EDT</t>
  </si>
  <si>
    <t>2022-04-29 2:14PM EDT</t>
  </si>
  <si>
    <t>2022-05-27 2:15PM EDT</t>
  </si>
  <si>
    <t>2022-05-26 1:00PM EDT</t>
  </si>
  <si>
    <t>2022-03-25 11:01AM EDT</t>
  </si>
  <si>
    <t>2022-05-10 12:46PM EDT</t>
  </si>
  <si>
    <t>2022-05-17 11:08AM EDT</t>
  </si>
  <si>
    <t>2022-06-02 2:04PM EDT</t>
  </si>
  <si>
    <t>2022-05-26 9:55AM EDT</t>
  </si>
  <si>
    <t>2022-06-02 12:45PM EDT</t>
  </si>
  <si>
    <t>2022-05-27 3:04PM EDT</t>
  </si>
  <si>
    <t>2022-06-02 2:29PM EDT</t>
  </si>
  <si>
    <t>2022-06-01 2:05PM EDT</t>
  </si>
  <si>
    <t>2022-05-24 12:26PM EDT</t>
  </si>
  <si>
    <t>2022-05-25 10:02AM EDT</t>
  </si>
  <si>
    <t>2022-06-03 10:24AM EDT</t>
  </si>
  <si>
    <t>2022-05-26 10:01AM EDT</t>
  </si>
  <si>
    <t>2022-05-18 1:19PM EDT</t>
  </si>
  <si>
    <t>2022-05-19 11:47AM EDT</t>
  </si>
  <si>
    <t>2022-05-26 3:03PM EDT</t>
  </si>
  <si>
    <t>2022-05-24 10:04AM EDT</t>
  </si>
  <si>
    <t>2022-05-02 11:16AM EDT</t>
  </si>
  <si>
    <t>2022-05-20 2:33PM EDT</t>
  </si>
  <si>
    <t>2022-06-02 11:59AM EDT</t>
  </si>
  <si>
    <t>2022-05-24 10:11AM EDT</t>
  </si>
  <si>
    <t>2022-05-31 12:51PM EDT</t>
  </si>
  <si>
    <t>2022-05-12 1:53PM EDT</t>
  </si>
  <si>
    <t>2022-05-13 11:44AM EDT</t>
  </si>
  <si>
    <t>2022-04-06 2:09PM EDT</t>
  </si>
  <si>
    <t>2022-02-18 10:34AM EDT</t>
  </si>
  <si>
    <t>2022-05-18 1:27PM EDT</t>
  </si>
  <si>
    <t>2022-05-06 10:18AM EDT</t>
  </si>
  <si>
    <t>2022-05-31 1:29PM EDT</t>
  </si>
  <si>
    <t>2022-03-22 1:20PM EDT</t>
  </si>
  <si>
    <t>2022-06-03 9:30AM EDT</t>
  </si>
  <si>
    <t>2022-05-25 10:54AM EDT</t>
  </si>
  <si>
    <t>2022-05-31 11:07AM EDT</t>
  </si>
  <si>
    <t>2022-06-02 3:59PM EDT</t>
  </si>
  <si>
    <t>2022-05-24 12:16PM EDT</t>
  </si>
  <si>
    <t>2022-04-29 3:41PM EDT</t>
  </si>
  <si>
    <t>2022-06-03 3:14PM EDT</t>
  </si>
  <si>
    <t>2022-06-01 2:19PM EDT</t>
  </si>
  <si>
    <t>2022-06-03 3:56PM EDT</t>
  </si>
  <si>
    <t>2022-06-01 2:13PM EDT</t>
  </si>
  <si>
    <t>2022-06-03 10:41AM EDT</t>
  </si>
  <si>
    <t>2022-06-03 3:58PM EDT</t>
  </si>
  <si>
    <t>2022-06-03 10:30AM EDT</t>
  </si>
  <si>
    <t>2022-06-01 3:54PM EDT</t>
  </si>
  <si>
    <t>2022-06-03 3:44PM EDT</t>
  </si>
  <si>
    <t>2022-06-03 10:58AM EDT</t>
  </si>
  <si>
    <t>2022-06-03 3:59PM EDT</t>
  </si>
  <si>
    <t>2022-06-03 10:34AM EDT</t>
  </si>
  <si>
    <t>2022-06-02 3:45PM EDT</t>
  </si>
  <si>
    <t>2022-06-03 12:12PM EDT</t>
  </si>
  <si>
    <t>2023-04-05 2:33PM EDT</t>
  </si>
  <si>
    <t>2023-04-10 11:24AM EDT</t>
  </si>
  <si>
    <t>2023-04-05 2:57PM EDT</t>
  </si>
  <si>
    <t>2023-04-05 9:45AM EDT</t>
  </si>
  <si>
    <t>2023-04-06 2:46PM EDT</t>
  </si>
  <si>
    <t>2023-04-04 3:37PM EDT</t>
  </si>
  <si>
    <t>2023-04-04 2:04PM EDT</t>
  </si>
  <si>
    <t>2023-04-03 11:32AM EDT</t>
  </si>
  <si>
    <t>2023-04-10 3:20PM EDT</t>
  </si>
  <si>
    <t>2023-04-06 3:09PM EDT</t>
  </si>
  <si>
    <t>2023-04-10 2:05PM EDT</t>
  </si>
  <si>
    <t>2023-03-28 1:31PM EDT</t>
  </si>
  <si>
    <t>2023-04-04 9:32AM EDT</t>
  </si>
  <si>
    <t>2023-03-29 2:17PM EDT</t>
  </si>
  <si>
    <t>2023-03-23 10:07AM EDT</t>
  </si>
  <si>
    <t>2023-04-10 3:23PM EDT</t>
  </si>
  <si>
    <t>2023-03-31 10:07AM EDT</t>
  </si>
  <si>
    <t>2023-04-06 11:49AM EDT</t>
  </si>
  <si>
    <t>2023-04-06 3:17PM EDT</t>
  </si>
  <si>
    <t>2023-04-05 3:14PM EDT</t>
  </si>
  <si>
    <t>2023-04-10 1:20PM EDT</t>
  </si>
  <si>
    <t>2023-04-10 12:04PM EDT</t>
  </si>
  <si>
    <t>2023-04-06 11:50AM EDT</t>
  </si>
  <si>
    <t>2023-04-10 1:35PM EDT</t>
  </si>
  <si>
    <t>2023-04-04 10:09AM EDT</t>
  </si>
  <si>
    <t>2023-04-10 12:59PM EDT</t>
  </si>
  <si>
    <t>2023-04-06 11:30AM EDT</t>
  </si>
  <si>
    <t>2023-04-10 12:34PM EDT</t>
  </si>
  <si>
    <t>2023-04-10 3:56PM EDT</t>
  </si>
  <si>
    <t>2023-04-10 2:29PM EDT</t>
  </si>
  <si>
    <t>2023-04-10 11:10AM EDT</t>
  </si>
  <si>
    <t>2023-04-10 3:21PM EDT</t>
  </si>
  <si>
    <t>2023-04-10 3:16PM EDT</t>
  </si>
  <si>
    <t>2023-04-10 12:24PM EDT</t>
  </si>
  <si>
    <t>2023-04-10 12:43PM EDT</t>
  </si>
  <si>
    <t>2023-04-10 1:17PM EDT</t>
  </si>
  <si>
    <t>2023-04-10 2:19PM EDT</t>
  </si>
  <si>
    <t>2023-04-10 1:16PM EDT</t>
  </si>
  <si>
    <t>2023-04-10 3:44PM EDT</t>
  </si>
  <si>
    <t>2023-04-10 3:46PM EDT</t>
  </si>
  <si>
    <t>2023-04-10 3:47PM EDT</t>
  </si>
  <si>
    <t>2023-04-10 3:45PM EDT</t>
  </si>
  <si>
    <t>2023-04-10 3:01PM EDT</t>
  </si>
  <si>
    <t>2023-04-10 3:00PM EDT</t>
  </si>
  <si>
    <t>2023-04-10 9:43AM EDT</t>
  </si>
  <si>
    <t>2023-04-10 12:30PM EDT</t>
  </si>
  <si>
    <t>2023-04-10 12:12PM EDT</t>
  </si>
  <si>
    <t>2023-04-06 3:30PM EDT</t>
  </si>
  <si>
    <t>2023-02-03 2:52PM EDT</t>
  </si>
  <si>
    <t>2023-02-08 4:36PM EDT</t>
  </si>
  <si>
    <t>2023-02-02 2:40PM EDT</t>
  </si>
  <si>
    <t>2023-02-02 11:59AM EDT</t>
  </si>
  <si>
    <t>2023-02-02 12:00PM EDT</t>
  </si>
  <si>
    <t>2023-02-02 12:01PM EDT</t>
  </si>
  <si>
    <t>2023-02-02 12:04PM EDT</t>
  </si>
  <si>
    <t>2023-04-06 10:12AM EDT</t>
  </si>
  <si>
    <t>2023-02-02 11:33AM EDT</t>
  </si>
  <si>
    <t>2023-02-02 11:58AM EDT</t>
  </si>
  <si>
    <t>2023-02-02 11:34AM EDT</t>
  </si>
  <si>
    <t>2023-03-13 11:24AM EDT</t>
  </si>
  <si>
    <t>2023-01-27 2:37PM EDT</t>
  </si>
  <si>
    <t>2022-11-17 4:21PM EDT</t>
  </si>
  <si>
    <t>2022-11-03 3:27PM EDT</t>
  </si>
  <si>
    <t>2022-11-23 4:38PM EDT</t>
  </si>
  <si>
    <t>2022-11-23 3:40PM EDT</t>
  </si>
  <si>
    <t>2023-04-06 3:33PM EDT</t>
  </si>
  <si>
    <t>2022-11-23 4:32PM EDT</t>
  </si>
  <si>
    <t>2023-02-02 11:35AM EDT</t>
  </si>
  <si>
    <t>2022-11-25 11:36AM EDT</t>
  </si>
  <si>
    <t>2023-01-13 4:39PM EDT</t>
  </si>
  <si>
    <t>2022-11-29 10:38AM EDT</t>
  </si>
  <si>
    <t>2023-02-01 4:23PM EDT</t>
  </si>
  <si>
    <t>2023-02-01 4:27PM EDT</t>
  </si>
  <si>
    <t>2023-03-03 4:24PM EDT</t>
  </si>
  <si>
    <t>2023-03-23 3:14PM EDT</t>
  </si>
  <si>
    <t>2023-03-07 4:52PM EDT</t>
  </si>
  <si>
    <t>2023-04-04 3:35PM EDT</t>
  </si>
  <si>
    <t>2023-01-25 4:15PM EDT</t>
  </si>
  <si>
    <t>2023-01-25 3:59PM EDT</t>
  </si>
  <si>
    <t>2023-02-10 4:50PM EDT</t>
  </si>
  <si>
    <t>2022-11-08 4:24PM EDT</t>
  </si>
  <si>
    <t>2023-01-18 10:51AM EDT</t>
  </si>
  <si>
    <t>2022-12-21 12:12PM EDT</t>
  </si>
  <si>
    <t>2023-01-09 3:38PM EDT</t>
  </si>
  <si>
    <t>2022-11-15 3:17PM EDT</t>
  </si>
  <si>
    <t>2023-03-28 9:57AM EDT</t>
  </si>
  <si>
    <t>2022-11-18 12:05PM EDT</t>
  </si>
  <si>
    <t>2022-11-16 3:29PM EDT</t>
  </si>
  <si>
    <t>2022-11-15 3:05PM EDT</t>
  </si>
  <si>
    <t>2022-11-16 3:28PM EDT</t>
  </si>
  <si>
    <t>2022-12-02 3:25PM EDT</t>
  </si>
  <si>
    <t>2022-11-16 4:32PM EDT</t>
  </si>
  <si>
    <t>2022-11-15 2:55PM EDT</t>
  </si>
  <si>
    <t>2022-11-16 3:25PM EDT</t>
  </si>
  <si>
    <t>2022-11-15 2:53PM EDT</t>
  </si>
  <si>
    <t>2023-03-10 4:44PM EDT</t>
  </si>
  <si>
    <t>2022-11-16 2:35PM EDT</t>
  </si>
  <si>
    <t>2022-11-16 3:24PM EDT</t>
  </si>
  <si>
    <t>2022-11-22 3:33PM EDT</t>
  </si>
  <si>
    <t>2022-11-16 3:42PM EDT</t>
  </si>
  <si>
    <t>2022-11-16 3:44PM EDT</t>
  </si>
  <si>
    <t>2022-11-23 4:56PM EDT</t>
  </si>
  <si>
    <t>2022-11-17 3:44PM EDT</t>
  </si>
  <si>
    <t>2023-02-27 11:43AM EDT</t>
  </si>
  <si>
    <t>2022-11-16 3:45PM EDT</t>
  </si>
  <si>
    <t>2022-11-16 3:18PM EDT</t>
  </si>
  <si>
    <t>2022-11-16 3:46PM EDT</t>
  </si>
  <si>
    <t>2022-11-16 4:28PM EDT</t>
  </si>
  <si>
    <t>2022-11-25 1:22PM EDT</t>
  </si>
  <si>
    <t>2022-11-16 3:48PM EDT</t>
  </si>
  <si>
    <t>2022-11-17 11:56AM EDT</t>
  </si>
  <si>
    <t>2023-02-24 2:50PM EDT</t>
  </si>
  <si>
    <t>2023-03-24 12:04PM EDT</t>
  </si>
  <si>
    <t>2022-11-16 4:02PM EDT</t>
  </si>
  <si>
    <t>2022-11-16 3:51PM EDT</t>
  </si>
  <si>
    <t>2022-11-17 4:12PM EDT</t>
  </si>
  <si>
    <t>2022-11-17 3:43PM EDT</t>
  </si>
  <si>
    <t>2022-11-17 10:53AM EDT</t>
  </si>
  <si>
    <t>2023-02-02 11:21AM EDT</t>
  </si>
  <si>
    <t>2022-11-17 3:40PM EDT</t>
  </si>
  <si>
    <t>2023-02-02 11:46AM EDT</t>
  </si>
  <si>
    <t>2023-02-15 11:08AM EDT</t>
  </si>
  <si>
    <t>2023-02-02 11:41AM EDT</t>
  </si>
  <si>
    <t>2023-02-03 4:06PM EDT</t>
  </si>
  <si>
    <t>2023-02-03 4:04PM EDT</t>
  </si>
  <si>
    <t>2023-02-02 12:05PM EDT</t>
  </si>
  <si>
    <t>2023-02-02 4:56PM EDT</t>
  </si>
  <si>
    <t>2023-02-02 12:27PM EDT</t>
  </si>
  <si>
    <t>2023-01-23 11:53AM EDT</t>
  </si>
  <si>
    <t>2022-11-17 4:57PM EDT</t>
  </si>
  <si>
    <t>2023-03-03 2:28PM EDT</t>
  </si>
  <si>
    <t>2023-03-16 1:49PM EDT</t>
  </si>
  <si>
    <t>2023-03-16 10:13AM EDT</t>
  </si>
  <si>
    <t>2023-03-07 11:00AM EDT</t>
  </si>
  <si>
    <t>2023-02-09 3:32PM EDT</t>
  </si>
  <si>
    <t>2022-11-16 1:15PM EDT</t>
  </si>
  <si>
    <t>2022-10-27 3:35PM EDT</t>
  </si>
  <si>
    <t>2022-10-27 3:40PM EDT</t>
  </si>
  <si>
    <t>2022-11-21 2:13PM EDT</t>
  </si>
  <si>
    <t>2022-10-27 3:44PM EDT</t>
  </si>
  <si>
    <t>2022-06-06 12:16AM EDT</t>
  </si>
  <si>
    <t>2022-08-17 9:47AM EDT</t>
  </si>
  <si>
    <t>2023-01-27 11:34AM EDT</t>
  </si>
  <si>
    <t>2022-12-08 4:30PM EDT</t>
  </si>
  <si>
    <t>2022-05-25 12:23PM EDT</t>
  </si>
  <si>
    <t>2022-06-01 12:46PM EDT</t>
  </si>
  <si>
    <t>2022-05-31 9:47AM EDT</t>
  </si>
  <si>
    <t>2022-05-20 1:19PM EDT</t>
  </si>
  <si>
    <t>2022-05-20 3:36PM EDT</t>
  </si>
  <si>
    <t>2022-06-02 12:37PM EDT</t>
  </si>
  <si>
    <t>2022-05-23 3:49PM EDT</t>
  </si>
  <si>
    <t>2022-06-03 3:08PM EDT</t>
  </si>
  <si>
    <t>2022-05-19 12:18PM EDT</t>
  </si>
  <si>
    <t>2022-05-18 12:21PM EDT</t>
  </si>
  <si>
    <t>2022-05-13 10:02AM EDT</t>
  </si>
  <si>
    <t>2022-05-06 3:54PM EDT</t>
  </si>
  <si>
    <t>2022-05-26 1:02PM EDT</t>
  </si>
  <si>
    <t>2022-05-06 12:39PM EDT</t>
  </si>
  <si>
    <t>2022-05-24 10:19AM EDT</t>
  </si>
  <si>
    <t>2022-05-20 1:01PM EDT</t>
  </si>
  <si>
    <t>2022-05-09 2:52PM EDT</t>
  </si>
  <si>
    <t>2022-05-25 10:48AM EDT</t>
  </si>
  <si>
    <t>2022-05-23 10:42AM EDT</t>
  </si>
  <si>
    <t>2022-05-20 2:52PM EDT</t>
  </si>
  <si>
    <t>2022-05-25 10:40AM EDT</t>
  </si>
  <si>
    <t>2022-05-06 9:36AM EDT</t>
  </si>
  <si>
    <t>2022-05-12 10:12AM EDT</t>
  </si>
  <si>
    <t>2022-06-03 1:48PM EDT</t>
  </si>
  <si>
    <t>2022-05-04 9:30AM EDT</t>
  </si>
  <si>
    <t>2022-05-25 9:38AM EDT</t>
  </si>
  <si>
    <t>2022-05-31 12:09PM EDT</t>
  </si>
  <si>
    <t>2022-06-03 2:25PM EDT</t>
  </si>
  <si>
    <t>2022-05-25 10:43AM EDT</t>
  </si>
  <si>
    <t>2022-05-23 9:50AM EDT</t>
  </si>
  <si>
    <t>2022-05-31 11:06AM EDT</t>
  </si>
  <si>
    <t>2022-06-03 2:48PM EDT</t>
  </si>
  <si>
    <t>2022-06-03 11:49AM EDT</t>
  </si>
  <si>
    <t>2022-06-03 2:42PM EDT</t>
  </si>
  <si>
    <t>2022-06-03 10:15AM EDT</t>
  </si>
  <si>
    <t>2022-06-03 12:40PM EDT</t>
  </si>
  <si>
    <t>2022-06-03 1:09PM EDT</t>
  </si>
  <si>
    <t>2022-06-02 12:56PM EDT</t>
  </si>
  <si>
    <t>2022-05-24 3:54PM EDT</t>
  </si>
  <si>
    <t>2022-05-27 10:28AM EDT</t>
  </si>
  <si>
    <t>2022-06-03 12:35PM EDT</t>
  </si>
  <si>
    <t>2022-06-03 3:11PM EDT</t>
  </si>
  <si>
    <t>2022-06-03 10:32AM EDT</t>
  </si>
  <si>
    <t>2022-05-31 2:05PM EDT</t>
  </si>
  <si>
    <t>2022-06-03 11:24AM EDT</t>
  </si>
  <si>
    <t>2022-06-03 3:22PM EDT</t>
  </si>
  <si>
    <t>2022-06-03 9:41AM EDT</t>
  </si>
  <si>
    <t>2022-06-01 2:29PM EDT</t>
  </si>
  <si>
    <t>2022-06-01 10:55AM EDT</t>
  </si>
  <si>
    <t>2022-06-03 11:15AM EDT</t>
  </si>
  <si>
    <t>2022-05-31 3:41PM EDT</t>
  </si>
  <si>
    <t>2022-05-09 3:47PM EDT</t>
  </si>
  <si>
    <t>2022-05-24 12:06PM EDT</t>
  </si>
  <si>
    <t>2022-06-03 10:37AM EDT</t>
  </si>
  <si>
    <t>2022-06-03 3:01PM EDT</t>
  </si>
  <si>
    <t>2022-05-09 1:33PM EDT</t>
  </si>
  <si>
    <t>2022-05-24 11:42AM EDT</t>
  </si>
  <si>
    <t>2022-05-26 12:31PM EDT</t>
  </si>
  <si>
    <t>2022-05-25 9:53AM EDT</t>
  </si>
  <si>
    <t>2022-05-06 1:56PM EDT</t>
  </si>
  <si>
    <t>2022-05-24 11:22AM EDT</t>
  </si>
  <si>
    <t>2022-05-23 10:41AM EDT</t>
  </si>
  <si>
    <t>2022-05-24 11:21AM EDT</t>
  </si>
  <si>
    <t>2022-05-26 2:34PM EDT</t>
  </si>
  <si>
    <t>2022-05-24 11:31AM EDT</t>
  </si>
  <si>
    <t>2022-05-24 1:44PM EDT</t>
  </si>
  <si>
    <t>2022-05-06 1:54PM EDT</t>
  </si>
  <si>
    <t>2022-05-12 10:41AM EDT</t>
  </si>
  <si>
    <t>2022-06-02 11:41AM EDT</t>
  </si>
  <si>
    <t>2022-05-25 12:16PM EDT</t>
  </si>
  <si>
    <t>2022-05-23 11:26AM EDT</t>
  </si>
  <si>
    <t>2022-05-24 9:30AM EDT</t>
  </si>
  <si>
    <t>2022-05-25 2:53PM EDT</t>
  </si>
  <si>
    <t>2022-05-24 11:36AM EDT</t>
  </si>
  <si>
    <t>2022-05-25 10:41AM EDT</t>
  </si>
  <si>
    <t>2022-05-23 1:57PM EDT</t>
  </si>
  <si>
    <t>2022-05-26 9:33AM EDT</t>
  </si>
  <si>
    <t>2022-06-02 9:57AM EDT</t>
  </si>
  <si>
    <t>2022-05-23 12:28PM EDT</t>
  </si>
  <si>
    <t>2022-05-27 10:57AM EDT</t>
  </si>
  <si>
    <t>2022-05-23 12:26PM EDT</t>
  </si>
  <si>
    <t>2022-05-23 3:52PM EDT</t>
  </si>
  <si>
    <t>2022-05-26 11:52AM EDT</t>
  </si>
  <si>
    <t>2022-06-01 11:13AM EDT</t>
  </si>
  <si>
    <t>2022-05-27 10:41AM EDT</t>
  </si>
  <si>
    <t>2022-05-24 2:08PM EDT</t>
  </si>
  <si>
    <t>2022-05-25 3:25PM EDT</t>
  </si>
  <si>
    <t>2022-05-23 1:21PM EDT</t>
  </si>
  <si>
    <t>2022-05-24 10:43AM EDT</t>
  </si>
  <si>
    <t>2022-05-23 1:51PM EDT</t>
  </si>
  <si>
    <t>2022-05-23 11:23AM EDT</t>
  </si>
  <si>
    <t>2022-05-24 10:44AM EDT</t>
  </si>
  <si>
    <t>2022-06-01 10:38AM EDT</t>
  </si>
  <si>
    <t>2022-05-23 11:22AM EDT</t>
  </si>
  <si>
    <t>2022-05-23 1:38PM EDT</t>
  </si>
  <si>
    <t>2022-06-01 9:30AM EDT</t>
  </si>
  <si>
    <t>2022-06-02 11:18AM EDT</t>
  </si>
  <si>
    <t>2022-05-23 9:54AM EDT</t>
  </si>
  <si>
    <t>2022-05-19 1:27PM EDT</t>
  </si>
  <si>
    <t>2022-05-19 12:17PM EDT</t>
  </si>
  <si>
    <t>2022-05-23 11:29AM EDT</t>
  </si>
  <si>
    <t>2022-02-04 11:27AM EDT</t>
  </si>
  <si>
    <t>2022-02-04 3:14PM EDT</t>
  </si>
  <si>
    <t>2022-02-03 4:03PM EDT</t>
  </si>
  <si>
    <t>2022-06-01 10:22AM EDT</t>
  </si>
  <si>
    <t>2022-06-03 3:57PM EDT</t>
  </si>
  <si>
    <t>2022-05-05 9:30AM EDT</t>
  </si>
  <si>
    <t>2022-05-12 12:43PM EDT</t>
  </si>
  <si>
    <t>2022-05-23 9:41AM EDT</t>
  </si>
  <si>
    <t>2022-05-04 3:01PM EDT</t>
  </si>
  <si>
    <t>2022-04-27 10:50AM EDT</t>
  </si>
  <si>
    <t>2022-03-24 10:45AM EDT</t>
  </si>
  <si>
    <t>2022-01-24 1:27PM EDT</t>
  </si>
  <si>
    <t>2022-05-25 3:41PM EDT</t>
  </si>
  <si>
    <t>2021-12-29 10:42AM EDT</t>
  </si>
  <si>
    <t>2022-05-06 10:45AM EDT</t>
  </si>
  <si>
    <t>2022-05-06 9:31AM EDT</t>
  </si>
  <si>
    <t>2022-05-20 9:30AM EDT</t>
  </si>
  <si>
    <t>2022-05-25 9:34AM EDT</t>
  </si>
  <si>
    <t>2021-11-10 7:55AM EDT</t>
  </si>
  <si>
    <t>2022-05-09 9:32AM EDT</t>
  </si>
  <si>
    <t>2021-11-24 10:30AM EDT</t>
  </si>
  <si>
    <t>2022-04-29 10:55AM EDT</t>
  </si>
  <si>
    <t>2022-05-19 11:41AM EDT</t>
  </si>
  <si>
    <t>2022-03-29 9:36AM EDT</t>
  </si>
  <si>
    <t>2022-03-22 10:04AM EDT</t>
  </si>
  <si>
    <t>2022-05-16 12:05AM EDT</t>
  </si>
  <si>
    <t>2022-05-20 10:16AM EDT</t>
  </si>
  <si>
    <t>2022-05-16 10:23AM EDT</t>
  </si>
  <si>
    <t>2022-05-04 2:00PM EDT</t>
  </si>
  <si>
    <t>2022-03-30 2:23PM EDT</t>
  </si>
  <si>
    <t>2022-05-19 11:13AM EDT</t>
  </si>
  <si>
    <t>2022-05-02 2:02PM EDT</t>
  </si>
  <si>
    <t>2022-05-05 1:42PM EDT</t>
  </si>
  <si>
    <t>2022-05-18 10:56AM EDT</t>
  </si>
  <si>
    <t>2022-05-24 1:59PM EDT</t>
  </si>
  <si>
    <t>2022-05-25 1:27PM EDT</t>
  </si>
  <si>
    <t>2022-05-13 3:38PM EDT</t>
  </si>
  <si>
    <t>2022-04-29 9:36AM EDT</t>
  </si>
  <si>
    <t>2022-04-01 11:59AM EDT</t>
  </si>
  <si>
    <t>2022-05-16 10:16AM EDT</t>
  </si>
  <si>
    <t>2022-03-29 2:34PM EDT</t>
  </si>
  <si>
    <t>2022-04-19 1:52PM EDT</t>
  </si>
  <si>
    <t>2022-05-02 9:33AM EDT</t>
  </si>
  <si>
    <t>2022-04-29 2:23PM EDT</t>
  </si>
  <si>
    <t>2023-04-11 2:10PM EDT</t>
  </si>
  <si>
    <t>2023-04-11 2:45PM EDT</t>
  </si>
  <si>
    <t>2023-04-11 10:45AM EDT</t>
  </si>
  <si>
    <t>2023-04-11 12:03PM EDT</t>
  </si>
  <si>
    <t>2023-04-11 9:30AM EDT</t>
  </si>
  <si>
    <t>2023-04-11 9:47AM EDT</t>
  </si>
  <si>
    <t>2023-04-11 1:02PM EDT</t>
  </si>
  <si>
    <t>2023-04-11 2:51PM EDT</t>
  </si>
  <si>
    <t>2023-04-11 11:05AM EDT</t>
  </si>
  <si>
    <t>2023-04-11 3:31PM EDT</t>
  </si>
  <si>
    <t>2023-04-11 12:32PM EDT</t>
  </si>
  <si>
    <t>2023-04-11 3:52PM EDT</t>
  </si>
  <si>
    <t>2023-04-11 3:57PM EDT</t>
  </si>
  <si>
    <t>2023-04-11 3:42PM EDT</t>
  </si>
  <si>
    <t>2023-04-11 3:59PM EDT</t>
  </si>
  <si>
    <t>2023-04-11 3:53PM EDT</t>
  </si>
  <si>
    <t>2023-04-11 3:58PM EDT</t>
  </si>
  <si>
    <t>2023-04-11 3:40PM EDT</t>
  </si>
  <si>
    <t>2023-04-11 3:45PM EDT</t>
  </si>
  <si>
    <t>2023-04-11 1:46PM EDT</t>
  </si>
  <si>
    <t>2023-04-11 1:43PM EDT</t>
  </si>
  <si>
    <t>2023-04-11 2:24PM EDT</t>
  </si>
  <si>
    <t>2023-04-11 3:36PM EDT</t>
  </si>
  <si>
    <t>2023-04-11 2:22PM EDT</t>
  </si>
  <si>
    <t>2023-04-11 12:23PM EDT</t>
  </si>
  <si>
    <t>2023-04-11 10:18AM EDT</t>
  </si>
  <si>
    <t>2023-04-11 10:11AM EDT</t>
  </si>
  <si>
    <t>2023-04-11 1:32PM EDT</t>
  </si>
  <si>
    <t>2023-04-11 1:33PM EDT</t>
  </si>
  <si>
    <t>2023-04-11 9:34AM EDT</t>
  </si>
  <si>
    <t>2023-04-11 9:54AM EDT</t>
  </si>
  <si>
    <t>2023-04-11 11:06AM EDT</t>
  </si>
  <si>
    <t>2023-04-11 1:03PM EDT</t>
  </si>
  <si>
    <t>2023-04-11 3:21PM EDT</t>
  </si>
  <si>
    <t>2023-04-11 11:33AM EDT</t>
  </si>
  <si>
    <t>2023-04-11 10:07AM EDT</t>
  </si>
  <si>
    <t>2023-04-11 10:43AM EDT</t>
  </si>
  <si>
    <t>2023-04-11 2:04PM EDT</t>
  </si>
  <si>
    <t>2023-04-11 10:31AM EDT</t>
  </si>
  <si>
    <t>2023-04-11 9:48AM EDT</t>
  </si>
  <si>
    <t>2023-04-11 10:02AM EDT</t>
  </si>
  <si>
    <t>2023-04-11 10:04AM EDT</t>
  </si>
  <si>
    <t>2023-04-11 3:00PM EDT</t>
  </si>
  <si>
    <t>2023-04-11 11:52AM EDT</t>
  </si>
  <si>
    <t>2023-04-11 2:39PM EDT</t>
  </si>
  <si>
    <t>2023-04-11 10:30AM EDT</t>
  </si>
  <si>
    <t>2023-04-11 2:42PM EDT</t>
  </si>
  <si>
    <t>2023-04-11 11:40AM EDT</t>
  </si>
  <si>
    <t>2023-04-11 1:53PM EDT</t>
  </si>
  <si>
    <t>2023-04-11 2:37PM EDT</t>
  </si>
  <si>
    <t>2023-04-11 9:39AM EDT</t>
  </si>
  <si>
    <t>2023-04-11 2:02PM EDT</t>
  </si>
  <si>
    <t>2023-04-11 10:52AM EDT</t>
  </si>
  <si>
    <t>2023-04-11 3:09PM EDT</t>
  </si>
  <si>
    <t>2023-04-11 12:08PM EDT</t>
  </si>
  <si>
    <t>2023-04-11 3:35PM EDT</t>
  </si>
  <si>
    <t>2023-04-11 3:11PM EDT</t>
  </si>
  <si>
    <t>2023-04-11 12:39PM EDT</t>
  </si>
  <si>
    <t>2023-04-11 12:30PM EDT</t>
  </si>
  <si>
    <t>2023-04-11 3:49PM EDT</t>
  </si>
  <si>
    <t>2023-04-11 2:00PM EDT</t>
  </si>
  <si>
    <t>2023-04-11 12:56PM EDT</t>
  </si>
  <si>
    <t>2023-04-11 3:51PM EDT</t>
  </si>
  <si>
    <t>2023-04-11 3:33PM EDT</t>
  </si>
  <si>
    <t>2023-04-11 3:38PM EDT</t>
  </si>
  <si>
    <t>2023-04-11 1:23PM EDT</t>
  </si>
  <si>
    <t>2023-04-11 2:27PM EDT</t>
  </si>
  <si>
    <t>2023-04-11 3:08PM EDT</t>
  </si>
  <si>
    <t>2023-04-11 2:52PM EDT</t>
  </si>
  <si>
    <t>2023-04-11 3:44PM EDT</t>
  </si>
  <si>
    <t>2023-04-11 2:23PM EDT</t>
  </si>
  <si>
    <t>2023-04-11 11:00AM EDT</t>
  </si>
  <si>
    <t>2023-04-11 3:54PM EDT</t>
  </si>
  <si>
    <t>2023-04-17 1:17PM EDT</t>
  </si>
  <si>
    <t>2023-04-17 11:08AM EDT</t>
  </si>
  <si>
    <t>2023-04-12 2:48PM EDT</t>
  </si>
  <si>
    <t>2023-04-14 3:36PM EDT</t>
  </si>
  <si>
    <t>2023-04-13 10:07AM EDT</t>
  </si>
  <si>
    <t>2023-04-12 3:47PM EDT</t>
  </si>
  <si>
    <t>2023-04-17 3:46PM EDT</t>
  </si>
  <si>
    <t>2023-04-17 12:44PM EDT</t>
  </si>
  <si>
    <t>2023-04-12 2:37PM EDT</t>
  </si>
  <si>
    <t>2023-04-12 3:14PM EDT</t>
  </si>
  <si>
    <t>2023-04-17 10:32AM EDT</t>
  </si>
  <si>
    <t>2023-04-12 9:39AM EDT</t>
  </si>
  <si>
    <t>2023-04-14 2:44PM EDT</t>
  </si>
  <si>
    <t>2023-04-17 12:20PM EDT</t>
  </si>
  <si>
    <t>2023-04-17 1:07PM EDT</t>
  </si>
  <si>
    <t>2023-04-17 3:42PM EDT</t>
  </si>
  <si>
    <t>2023-04-17 10:13AM EDT</t>
  </si>
  <si>
    <t>2023-04-17 11:05AM EDT</t>
  </si>
  <si>
    <t>2023-04-17 11:36AM EDT</t>
  </si>
  <si>
    <t>2023-04-17 11:39AM EDT</t>
  </si>
  <si>
    <t>2023-04-17 3:59PM EDT</t>
  </si>
  <si>
    <t>2023-04-17 1:47PM EDT</t>
  </si>
  <si>
    <t>2023-04-17 3:08PM EDT</t>
  </si>
  <si>
    <t>2023-04-17 3:57PM EDT</t>
  </si>
  <si>
    <t>2023-04-17 3:56PM EDT</t>
  </si>
  <si>
    <t>2023-04-17 3:54PM EDT</t>
  </si>
  <si>
    <t>2023-04-17 3:49PM EDT</t>
  </si>
  <si>
    <t>2023-04-17 2:08PM EDT</t>
  </si>
  <si>
    <t>2023-04-17 2:58PM EDT</t>
  </si>
  <si>
    <t>2023-04-17 3:53PM EDT</t>
  </si>
  <si>
    <t>2023-04-14 9:46AM EDT</t>
  </si>
  <si>
    <t>2023-04-17 3:02PM EDT</t>
  </si>
  <si>
    <t>2023-04-12 2:49PM EDT</t>
  </si>
  <si>
    <t>2023-04-13 3:30PM EDT</t>
  </si>
  <si>
    <t>2023-04-13 3:45PM EDT</t>
  </si>
  <si>
    <t>2023-04-17 11:33AM EDT</t>
  </si>
  <si>
    <t>2023-04-13 11:41AM EDT</t>
  </si>
  <si>
    <t>2023-04-17 3:01PM EDT</t>
  </si>
  <si>
    <t>2023-04-13 1:48PM EDT</t>
  </si>
  <si>
    <t>2023-04-13 11:38AM EDT</t>
  </si>
  <si>
    <t>2023-04-17 11:09AM EDT</t>
  </si>
  <si>
    <t>2023-04-17 11:18AM EDT</t>
  </si>
  <si>
    <t>2023-04-17 12:09PM EDT</t>
  </si>
  <si>
    <t>2023-04-12 12:36PM EDT</t>
  </si>
  <si>
    <t>2023-04-12 3:07PM EDT</t>
  </si>
  <si>
    <t>2023-04-17 3:43PM EDT</t>
  </si>
  <si>
    <t>2023-04-12 2:11PM EDT</t>
  </si>
  <si>
    <t>2023-04-13 1:40PM EDT</t>
  </si>
  <si>
    <t>2023-04-12 3:59PM EDT</t>
  </si>
  <si>
    <t>2023-04-17 2:32PM EDT</t>
  </si>
  <si>
    <t>2023-04-14 2:13PM EDT</t>
  </si>
  <si>
    <t>2023-04-17 11:14AM EDT</t>
  </si>
  <si>
    <t>2023-04-17 10:28AM EDT</t>
  </si>
  <si>
    <t>2023-04-14 2:35PM EDT</t>
  </si>
  <si>
    <t>2023-04-17 10:05AM EDT</t>
  </si>
  <si>
    <t>2023-04-14 1:16PM EDT</t>
  </si>
  <si>
    <t>2023-04-13 9:49AM EDT</t>
  </si>
  <si>
    <t>2023-04-13 11:57AM EDT</t>
  </si>
  <si>
    <t>2023-04-17 10:10AM EDT</t>
  </si>
  <si>
    <t>2023-04-12 3:41PM EDT</t>
  </si>
  <si>
    <t>2023-04-17 10:09AM EDT</t>
  </si>
  <si>
    <t>2023-04-14 10:35AM EDT</t>
  </si>
  <si>
    <t>2023-04-14 11:41AM EDT</t>
  </si>
  <si>
    <t>2023-04-14 10:09AM EDT</t>
  </si>
  <si>
    <t>2023-04-17 1:50PM EDT</t>
  </si>
  <si>
    <t>2023-04-13 2:05PM EDT</t>
  </si>
  <si>
    <t>2023-04-13 2:01PM EDT</t>
  </si>
  <si>
    <t>2023-04-17 1:30PM EDT</t>
  </si>
  <si>
    <t>2023-04-14 11:42AM EDT</t>
  </si>
  <si>
    <t>2023-04-14 12:58PM EDT</t>
  </si>
  <si>
    <t>2023-04-14 3:28PM EDT</t>
  </si>
  <si>
    <t>2023-04-17 10:01AM EDT</t>
  </si>
  <si>
    <t>2023-04-17 1:12PM EDT</t>
  </si>
  <si>
    <t>2023-04-17 10:44AM EDT</t>
  </si>
  <si>
    <t>2023-04-17 10:03AM EDT</t>
  </si>
  <si>
    <t>2023-04-17 12:19PM EDT</t>
  </si>
  <si>
    <t>2023-04-13 10:38AM EDT</t>
  </si>
  <si>
    <t>2023-04-13 11:51AM EDT</t>
  </si>
  <si>
    <t>2023-04-14 9:40AM EDT</t>
  </si>
  <si>
    <t>2022-05-31 1:34PM EDT</t>
  </si>
  <si>
    <t>2022-06-03 9:53AM EDT</t>
  </si>
  <si>
    <t>2022-06-01 1:18PM EDT</t>
  </si>
  <si>
    <t>2023-04-17 12:47PM EDT</t>
  </si>
  <si>
    <t>2023-04-14 2:03PM EDT</t>
  </si>
  <si>
    <t>2023-04-14 11:44AM EDT</t>
  </si>
  <si>
    <t>2023-04-14 3:22PM EDT</t>
  </si>
  <si>
    <t>2023-04-14 3:34PM EDT</t>
  </si>
  <si>
    <t>2023-04-17 2:54PM EDT</t>
  </si>
  <si>
    <t>2023-04-17 12:03PM EDT</t>
  </si>
  <si>
    <t>2023-04-13 10:40AM EDT</t>
  </si>
  <si>
    <t>2023-04-13 10:15AM EDT</t>
  </si>
  <si>
    <t>2023-04-13 1:53PM EDT</t>
  </si>
  <si>
    <t>2023-04-17 12:25PM EDT</t>
  </si>
  <si>
    <t>2023-04-17 9:33AM EDT</t>
  </si>
  <si>
    <t>2023-04-17 1:27PM EDT</t>
  </si>
  <si>
    <t>2023-04-17 2:56PM EDT</t>
  </si>
  <si>
    <t>2023-04-17 2:57PM EDT</t>
  </si>
  <si>
    <t>2023-04-17 12:56PM EDT</t>
  </si>
  <si>
    <t>2023-04-17 10:22AM EDT</t>
  </si>
  <si>
    <t>2023-04-17 9:30AM EDT</t>
  </si>
  <si>
    <t>2023-04-13 11:23AM EDT</t>
  </si>
  <si>
    <t>2023-04-17 11:46AM EDT</t>
  </si>
  <si>
    <t>2023-04-13 1:10PM EDT</t>
  </si>
  <si>
    <t>2023-04-17 3:58PM EDT</t>
  </si>
  <si>
    <t>2023-04-17 1:43PM EDT</t>
  </si>
  <si>
    <t>2023-04-14 2:17PM EDT</t>
  </si>
  <si>
    <t>2023-04-17 3:50PM EDT</t>
  </si>
  <si>
    <t>2023-04-17 1:32PM EDT</t>
  </si>
  <si>
    <t>2023-04-17 3:41PM EDT</t>
  </si>
  <si>
    <t>2023-04-17 3:16PM EDT</t>
  </si>
  <si>
    <t>2023-04-17 3:44PM EDT</t>
  </si>
  <si>
    <t>2023-04-17 3:18PM EDT</t>
  </si>
  <si>
    <t>2023-04-17 3:27PM EDT</t>
  </si>
  <si>
    <t>2023-04-17 3:25PM EDT</t>
  </si>
  <si>
    <t>2023-04-17 2:47PM EDT</t>
  </si>
  <si>
    <t>2023-04-17 2:15PM EDT</t>
  </si>
  <si>
    <t>2023-04-17 3:35PM EDT</t>
  </si>
  <si>
    <t>2023-04-17 1:33PM EDT</t>
  </si>
  <si>
    <t>2023-04-17 2:41PM EDT</t>
  </si>
  <si>
    <t>2023-04-17 2:37PM EDT</t>
  </si>
  <si>
    <t>2023-04-17 1:58PM EDT</t>
  </si>
  <si>
    <t>2023-04-17 3:36PM EDT</t>
  </si>
  <si>
    <t>2023-04-13 2:40PM EDT</t>
  </si>
  <si>
    <t>2023-04-17 3:29PM EDT</t>
  </si>
  <si>
    <t>2023-04-17 3:55PM EDT</t>
  </si>
  <si>
    <t>2023-04-14 10:24AM EDT</t>
  </si>
  <si>
    <t>2023-04-17 3:05PM EDT</t>
  </si>
  <si>
    <t>2023-04-17 9:57AM EDT</t>
  </si>
  <si>
    <t>2022-06-03 10:16AM EDT</t>
  </si>
  <si>
    <t>2022-06-02 12:31PM EDT</t>
  </si>
  <si>
    <t>2022-06-01 12:24PM EDT</t>
  </si>
  <si>
    <t>2022-05-09 10:16AM EDT</t>
  </si>
  <si>
    <t>2021-10-26 9:37AM EDT</t>
  </si>
  <si>
    <t>2022-01-12 10:35AM EDT</t>
  </si>
  <si>
    <t>2023-04-19 12:25PM EDT</t>
  </si>
  <si>
    <t>2023-04-19 12:51PM EDT</t>
  </si>
  <si>
    <t>2023-04-18 9:30AM EDT</t>
  </si>
  <si>
    <t>2023-04-19 12:12PM EDT</t>
  </si>
  <si>
    <t>2023-04-18 10:55AM EDT</t>
  </si>
  <si>
    <t>2023-04-19 9:46AM EDT</t>
  </si>
  <si>
    <t>2023-04-19 1:28PM EDT</t>
  </si>
  <si>
    <t>2023-04-19 11:52AM EDT</t>
  </si>
  <si>
    <t>2023-04-19 12:05PM EDT</t>
  </si>
  <si>
    <t>2023-04-20 10:33AM EDT</t>
  </si>
  <si>
    <t>2023-04-20 3:44PM EDT</t>
  </si>
  <si>
    <t>2023-04-20 9:35AM EDT</t>
  </si>
  <si>
    <t>2023-04-20 3:24PM EDT</t>
  </si>
  <si>
    <t>2023-04-20 3:17PM EDT</t>
  </si>
  <si>
    <t>2023-04-19 3:02PM EDT</t>
  </si>
  <si>
    <t>2023-04-19 12:26PM EDT</t>
  </si>
  <si>
    <t>2023-04-20 10:17AM EDT</t>
  </si>
  <si>
    <t>2023-04-20 2:26PM EDT</t>
  </si>
  <si>
    <t>2023-04-20 3:54PM EDT</t>
  </si>
  <si>
    <t>2023-04-20 11:44AM EDT</t>
  </si>
  <si>
    <t>2023-04-20 1:11PM EDT</t>
  </si>
  <si>
    <t>2023-04-20 10:49AM EDT</t>
  </si>
  <si>
    <t>2023-04-20 3:25PM EDT</t>
  </si>
  <si>
    <t>2023-04-20 1:59PM EDT</t>
  </si>
  <si>
    <t>2023-04-20 3:50PM EDT</t>
  </si>
  <si>
    <t>2023-04-20 2:25PM EDT</t>
  </si>
  <si>
    <t>2023-04-20 3:41PM EDT</t>
  </si>
  <si>
    <t>2023-04-20 3:55PM EDT</t>
  </si>
  <si>
    <t>2023-04-20 3:58PM EDT</t>
  </si>
  <si>
    <t>2023-04-20 3:59PM EDT</t>
  </si>
  <si>
    <t>2023-04-20 3:40PM EDT</t>
  </si>
  <si>
    <t>2023-04-20 3:37PM EDT</t>
  </si>
  <si>
    <t>2023-04-20 2:59PM EDT</t>
  </si>
  <si>
    <t>2023-04-20 3:38PM EDT</t>
  </si>
  <si>
    <t>2023-04-19 12:35PM EDT</t>
  </si>
  <si>
    <t>2023-04-20 9:58AM EDT</t>
  </si>
  <si>
    <t>2023-04-20 1:05PM EDT</t>
  </si>
  <si>
    <t>2023-04-19 3:09PM EDT</t>
  </si>
  <si>
    <t>2023-04-18 12:52PM EDT</t>
  </si>
  <si>
    <t>2023-04-18 2:05PM EDT</t>
  </si>
  <si>
    <t>2023-04-19 12:27PM EDT</t>
  </si>
  <si>
    <t>2023-04-19 2:36PM EDT</t>
  </si>
  <si>
    <t>2023-04-18 10:19AM EDT</t>
  </si>
  <si>
    <t>2023-04-19 2:10PM EDT</t>
  </si>
  <si>
    <t>2023-04-20 2:10PM EDT</t>
  </si>
  <si>
    <t>2023-04-20 12:10PM EDT</t>
  </si>
  <si>
    <t>2023-04-20 10:50AM EDT</t>
  </si>
  <si>
    <t>2023-04-18 2:51PM EDT</t>
  </si>
  <si>
    <t>2023-04-20 12:07PM EDT</t>
  </si>
  <si>
    <t>2023-04-18 3:08PM EDT</t>
  </si>
  <si>
    <t>2023-04-20 11:11AM EDT</t>
  </si>
  <si>
    <t>2023-04-20 11:42AM EDT</t>
  </si>
  <si>
    <t>2023-04-20 11:37AM EDT</t>
  </si>
  <si>
    <t>2023-04-20 1:26PM EDT</t>
  </si>
  <si>
    <t>2023-04-18 10:17AM EDT</t>
  </si>
  <si>
    <t>2023-04-19 1:47PM EDT</t>
  </si>
  <si>
    <t>2023-04-18 10:01AM EDT</t>
  </si>
  <si>
    <t>2023-04-19 2:02PM EDT</t>
  </si>
  <si>
    <t>2023-04-20 3:02PM EDT</t>
  </si>
  <si>
    <t>2023-04-19 12:39PM EDT</t>
  </si>
  <si>
    <t>2023-04-19 12:43PM EDT</t>
  </si>
  <si>
    <t>2023-04-20 9:42AM EDT</t>
  </si>
  <si>
    <t>2023-04-20 11:45AM EDT</t>
  </si>
  <si>
    <t>2023-04-20 2:24PM EDT</t>
  </si>
  <si>
    <t>2023-04-19 1:25PM EDT</t>
  </si>
  <si>
    <t>2023-04-19 12:42PM EDT</t>
  </si>
  <si>
    <t>2023-04-20 1:17PM EDT</t>
  </si>
  <si>
    <t>2023-04-20 1:22PM EDT</t>
  </si>
  <si>
    <t>2023-04-20 1:19PM EDT</t>
  </si>
  <si>
    <t>2023-04-20 9:54AM EDT</t>
  </si>
  <si>
    <t>2023-04-19 2:01PM EDT</t>
  </si>
  <si>
    <t>2023-04-19 1:23PM EDT</t>
  </si>
  <si>
    <t>2023-04-19 12:47PM EDT</t>
  </si>
  <si>
    <t>2023-04-19 12:41PM EDT</t>
  </si>
  <si>
    <t>2023-04-19 10:06AM EDT</t>
  </si>
  <si>
    <t>2023-04-19 12:30PM EDT</t>
  </si>
  <si>
    <t>2023-04-19 12:46PM EDT</t>
  </si>
  <si>
    <t>2023-04-20 3:23PM EDT</t>
  </si>
  <si>
    <t>2023-04-20 1:42PM EDT</t>
  </si>
  <si>
    <t>2023-04-19 12:48PM EDT</t>
  </si>
  <si>
    <t>2023-04-20 1:14PM EDT</t>
  </si>
  <si>
    <t>2023-04-20 12:26PM EDT</t>
  </si>
  <si>
    <t>2023-04-19 3:58PM EDT</t>
  </si>
  <si>
    <t>2023-04-19 3:11PM EDT</t>
  </si>
  <si>
    <t>2023-04-20 2:15PM EDT</t>
  </si>
  <si>
    <t>2023-04-20 10:29AM EDT</t>
  </si>
  <si>
    <t>2023-04-20 11:31AM EDT</t>
  </si>
  <si>
    <t>2023-04-20 10:08AM EDT</t>
  </si>
  <si>
    <t>2023-04-20 1:45PM EDT</t>
  </si>
  <si>
    <t>2023-04-20 2:00PM EDT</t>
  </si>
  <si>
    <t>2023-04-20 1:13PM EDT</t>
  </si>
  <si>
    <t>2023-04-19 1:07PM EDT</t>
  </si>
  <si>
    <t>2023-04-20 1:46PM EDT</t>
  </si>
  <si>
    <t>2023-04-20 11:05AM EDT</t>
  </si>
  <si>
    <t>2023-04-20 2:41PM EDT</t>
  </si>
  <si>
    <t>2023-04-20 12:42PM EDT</t>
  </si>
  <si>
    <t>2023-04-20 3:42PM EDT</t>
  </si>
  <si>
    <t>2023-04-20 12:50PM EDT</t>
  </si>
  <si>
    <t>2023-04-20 1:57PM EDT</t>
  </si>
  <si>
    <t>2023-04-20 11:48AM EDT</t>
  </si>
  <si>
    <t>2023-04-20 11:43AM EDT</t>
  </si>
  <si>
    <t>2023-04-20 2:06PM EDT</t>
  </si>
  <si>
    <t>2023-04-20 3:16PM EDT</t>
  </si>
  <si>
    <t>2023-04-20 1:53PM EDT</t>
  </si>
  <si>
    <t>2023-04-20 12:28PM EDT</t>
  </si>
  <si>
    <t>2023-04-20 12:39PM EDT</t>
  </si>
  <si>
    <t>2023-04-20 3:57PM EDT</t>
  </si>
  <si>
    <t>2023-04-20 3:52PM EDT</t>
  </si>
  <si>
    <t>2023-04-20 3:56PM EDT</t>
  </si>
  <si>
    <t>2023-04-20 3:31PM EDT</t>
  </si>
  <si>
    <t>2023-04-20 2:36PM EDT</t>
  </si>
  <si>
    <t>2023-04-20 3:53PM EDT</t>
  </si>
  <si>
    <t>2023-04-20 1:36PM EDT</t>
  </si>
  <si>
    <t>2023-04-20 3:19PM EDT</t>
  </si>
  <si>
    <t>2023-04-20 12:40PM EDT</t>
  </si>
  <si>
    <t>2023-04-20 12:41PM EDT</t>
  </si>
  <si>
    <t>2023-04-20 2:38PM EDT</t>
  </si>
  <si>
    <t>2023-04-20 3:18PM EDT</t>
  </si>
  <si>
    <t>2023-04-20 3:13PM EDT</t>
  </si>
  <si>
    <t>2023-04-18 3:36PM EDT</t>
  </si>
  <si>
    <t>2023-04-18 3:37PM EDT</t>
  </si>
  <si>
    <t>2023-04-20 9:50AM EDT</t>
  </si>
  <si>
    <t>2023-04-20 9:41AM EDT</t>
  </si>
  <si>
    <t>2023-04-21 2:37PM EDT</t>
  </si>
  <si>
    <t>2023-04-21 9:31AM EDT</t>
  </si>
  <si>
    <t>2023-04-21 10:23AM EDT</t>
  </si>
  <si>
    <t>2023-04-21 3:39PM EDT</t>
  </si>
  <si>
    <t>2023-04-21 2:14PM EDT</t>
  </si>
  <si>
    <t>2023-04-21 2:56PM EDT</t>
  </si>
  <si>
    <t>2023-04-21 3:46PM EDT</t>
  </si>
  <si>
    <t>2023-04-21 1:49PM EDT</t>
  </si>
  <si>
    <t>2023-04-21 2:49PM EDT</t>
  </si>
  <si>
    <t>2023-04-21 12:41PM EDT</t>
  </si>
  <si>
    <t>2023-04-21 3:32PM EDT</t>
  </si>
  <si>
    <t>2023-04-21 3:26PM EDT</t>
  </si>
  <si>
    <t>2023-04-21 1:34PM EDT</t>
  </si>
  <si>
    <t>2023-04-21 2:35PM EDT</t>
  </si>
  <si>
    <t>2023-04-21 3:55PM EDT</t>
  </si>
  <si>
    <t>2023-04-21 3:36PM EDT</t>
  </si>
  <si>
    <t>2023-04-21 3:20PM EDT</t>
  </si>
  <si>
    <t>2023-04-21 3:58PM EDT</t>
  </si>
  <si>
    <t>2023-04-21 3:59PM EDT</t>
  </si>
  <si>
    <t>2023-04-21 3:51PM EDT</t>
  </si>
  <si>
    <t>2023-04-21 3:28PM EDT</t>
  </si>
  <si>
    <t>2023-04-21 3:47PM EDT</t>
  </si>
  <si>
    <t>2023-04-21 2:55PM EDT</t>
  </si>
  <si>
    <t>2023-04-21 10:49AM EDT</t>
  </si>
  <si>
    <t>2023-04-21 1:38PM EDT</t>
  </si>
  <si>
    <t>2023-04-21 3:33PM EDT</t>
  </si>
  <si>
    <t>2023-04-21 1:37PM EDT</t>
  </si>
  <si>
    <t>2023-04-21 11:48AM EDT</t>
  </si>
  <si>
    <t>2023-04-21 12:31PM EDT</t>
  </si>
  <si>
    <t>2023-04-21 12:38PM EDT</t>
  </si>
  <si>
    <t>2023-04-21 1:39PM EDT</t>
  </si>
  <si>
    <t>2023-04-21 3:04PM EDT</t>
  </si>
  <si>
    <t>2023-04-21 10:52AM EDT</t>
  </si>
  <si>
    <t>2023-04-21 9:50AM EDT</t>
  </si>
  <si>
    <t>2023-04-21 1:00PM EDT</t>
  </si>
  <si>
    <t>2023-04-21 2:50PM EDT</t>
  </si>
  <si>
    <t>2023-04-21 1:45PM EDT</t>
  </si>
  <si>
    <t>2023-04-21 10:18AM EDT</t>
  </si>
  <si>
    <t>2023-04-21 10:19AM EDT</t>
  </si>
  <si>
    <t>2023-04-21 10:15AM EDT</t>
  </si>
  <si>
    <t>2023-04-21 10:17AM EDT</t>
  </si>
  <si>
    <t>2023-04-21 11:32AM EDT</t>
  </si>
  <si>
    <t>2023-04-21 12:56PM EDT</t>
  </si>
  <si>
    <t>2023-04-21 3:00PM EDT</t>
  </si>
  <si>
    <t>2023-04-21 2:59PM EDT</t>
  </si>
  <si>
    <t>2023-04-21 3:08PM EDT</t>
  </si>
  <si>
    <t>2023-04-21 3:06PM EDT</t>
  </si>
  <si>
    <t>2023-04-21 10:51AM EDT</t>
  </si>
  <si>
    <t>2023-04-21 11:05AM EDT</t>
  </si>
  <si>
    <t>2023-04-21 11:06AM EDT</t>
  </si>
  <si>
    <t>2023-04-21 9:47AM EDT</t>
  </si>
  <si>
    <t>2023-04-21 10:16AM EDT</t>
  </si>
  <si>
    <t>2023-04-21 3:40PM EDT</t>
  </si>
  <si>
    <t>2023-04-21 1:21PM EDT</t>
  </si>
  <si>
    <t>2023-04-21 1:32PM EDT</t>
  </si>
  <si>
    <t>2023-04-21 1:25PM EDT</t>
  </si>
  <si>
    <t>2023-04-21 1:31PM EDT</t>
  </si>
  <si>
    <t>2023-04-21 2:27PM EDT</t>
  </si>
  <si>
    <t>2023-04-21 11:42AM EDT</t>
  </si>
  <si>
    <t>2023-04-21 10:31AM EDT</t>
  </si>
  <si>
    <t>2023-04-21 2:31PM EDT</t>
  </si>
  <si>
    <t>2023-04-21 12:08PM EDT</t>
  </si>
  <si>
    <t>2023-04-21 2:06PM EDT</t>
  </si>
  <si>
    <t>2023-04-21 12:29PM EDT</t>
  </si>
  <si>
    <t>2023-04-21 10:12AM EDT</t>
  </si>
  <si>
    <t>2023-04-21 1:40PM EDT</t>
  </si>
  <si>
    <t>2023-04-21 12:21PM EDT</t>
  </si>
  <si>
    <t>2023-04-21 2:03PM EDT</t>
  </si>
  <si>
    <t>2023-04-21 2:29PM EDT</t>
  </si>
  <si>
    <t>2023-04-21 3:17PM EDT</t>
  </si>
  <si>
    <t>2023-04-21 3:49PM EDT</t>
  </si>
  <si>
    <t>2023-04-21 3:25PM EDT</t>
  </si>
  <si>
    <t>2023-04-21 3:37PM EDT</t>
  </si>
  <si>
    <t>2023-04-21 3:50PM EDT</t>
  </si>
  <si>
    <t>2023-04-21 3:48PM EDT</t>
  </si>
  <si>
    <t>2023-04-21 2:18PM EDT</t>
  </si>
  <si>
    <t>2023-04-21 2:34PM EDT</t>
  </si>
  <si>
    <t>2023-04-21 3:29PM EDT</t>
  </si>
  <si>
    <t>2023-04-21 3:53PM EDT</t>
  </si>
  <si>
    <t>2023-04-21 2:19PM EDT</t>
  </si>
  <si>
    <t>2023-04-21 10:20AM EDT</t>
  </si>
  <si>
    <t>2023-04-21 3:43PM EDT</t>
  </si>
  <si>
    <t>2023-04-21 3:42PM EDT</t>
  </si>
  <si>
    <t>2023-04-21 11:16AM EDT</t>
  </si>
  <si>
    <t>2023-04-24 1:54PM EDT</t>
  </si>
  <si>
    <t>2023-04-24 9:35AM EDT</t>
  </si>
  <si>
    <t>2023-04-24 10:32AM EDT</t>
  </si>
  <si>
    <t>2023-04-25 3:48PM EDT</t>
  </si>
  <si>
    <t>2023-04-24 2:06PM EDT</t>
  </si>
  <si>
    <t>2023-04-25 9:36AM EDT</t>
  </si>
  <si>
    <t>2023-04-24 9:34AM EDT</t>
  </si>
  <si>
    <t>2023-04-25 10:29AM EDT</t>
  </si>
  <si>
    <t>2023-04-24 2:18PM EDT</t>
  </si>
  <si>
    <t>2023-04-25 1:44PM EDT</t>
  </si>
  <si>
    <t>2023-04-24 9:39AM EDT</t>
  </si>
  <si>
    <t>2023-04-24 1:32PM EDT</t>
  </si>
  <si>
    <t>2023-04-24 10:13AM EDT</t>
  </si>
  <si>
    <t>2023-04-24 3:20PM EDT</t>
  </si>
  <si>
    <t>2023-04-25 2:16PM EDT</t>
  </si>
  <si>
    <t>2023-04-25 2:39PM EDT</t>
  </si>
  <si>
    <t>2023-04-25 12:50PM EDT</t>
  </si>
  <si>
    <t>2023-04-25 11:04AM EDT</t>
  </si>
  <si>
    <t>2023-04-25 3:41PM EDT</t>
  </si>
  <si>
    <t>2023-04-25 1:12PM EDT</t>
  </si>
  <si>
    <t>2023-04-25 3:59PM EDT</t>
  </si>
  <si>
    <t>2023-04-25 1:49PM EDT</t>
  </si>
  <si>
    <t>2023-04-25 3:21PM EDT</t>
  </si>
  <si>
    <t>2023-04-25 2:20PM EDT</t>
  </si>
  <si>
    <t>2023-04-25 3:58PM EDT</t>
  </si>
  <si>
    <t>2023-04-25 3:50PM EDT</t>
  </si>
  <si>
    <t>2023-04-25 3:57PM EDT</t>
  </si>
  <si>
    <t>2023-04-25 3:46PM EDT</t>
  </si>
  <si>
    <t>2023-04-25 2:50PM EDT</t>
  </si>
  <si>
    <t>2023-04-25 3:07PM EDT</t>
  </si>
  <si>
    <t>2023-04-25 3:45PM EDT</t>
  </si>
  <si>
    <t>2023-04-25 2:05PM EDT</t>
  </si>
  <si>
    <t>2023-04-25 10:07AM EDT</t>
  </si>
  <si>
    <t>2023-04-24 11:58AM EDT</t>
  </si>
  <si>
    <t>2023-04-24 10:15AM EDT</t>
  </si>
  <si>
    <t>2023-04-24 10:02AM EDT</t>
  </si>
  <si>
    <t>2023-04-24 11:34AM EDT</t>
  </si>
  <si>
    <t>2023-04-25 10:49AM EDT</t>
  </si>
  <si>
    <t>2023-04-25 1:17PM EDT</t>
  </si>
  <si>
    <t>2023-04-25 10:25AM EDT</t>
  </si>
  <si>
    <t>2023-04-25 9:44AM EDT</t>
  </si>
  <si>
    <t>2023-04-24 3:43PM EDT</t>
  </si>
  <si>
    <t>2023-04-24 3:31PM EDT</t>
  </si>
  <si>
    <t>2023-04-25 1:05PM EDT</t>
  </si>
  <si>
    <t>2023-04-25 11:44AM EDT</t>
  </si>
  <si>
    <t>2023-04-24 11:56AM EDT</t>
  </si>
  <si>
    <t>2023-04-25 10:04AM EDT</t>
  </si>
  <si>
    <t>2023-04-25 11:45AM EDT</t>
  </si>
  <si>
    <t>2023-04-25 12:37PM EDT</t>
  </si>
  <si>
    <t>2023-04-25 12:02PM EDT</t>
  </si>
  <si>
    <t>2023-04-25 3:31PM EDT</t>
  </si>
  <si>
    <t>2023-04-24 11:57AM EDT</t>
  </si>
  <si>
    <t>2023-04-24 12:00PM EDT</t>
  </si>
  <si>
    <t>2023-04-25 9:50AM EDT</t>
  </si>
  <si>
    <t>2023-04-25 11:25AM EDT</t>
  </si>
  <si>
    <t>2023-04-25 12:00PM EDT</t>
  </si>
  <si>
    <t>2023-04-25 11:57AM EDT</t>
  </si>
  <si>
    <t>2023-04-24 12:53PM EDT</t>
  </si>
  <si>
    <t>2023-04-24 10:19AM EDT</t>
  </si>
  <si>
    <t>2023-04-24 3:57PM EDT</t>
  </si>
  <si>
    <t>2023-04-24 10:09AM EDT</t>
  </si>
  <si>
    <t>2023-04-24 10:23AM EDT</t>
  </si>
  <si>
    <t>2023-04-25 2:06PM EDT</t>
  </si>
  <si>
    <t>2023-04-25 1:34PM EDT</t>
  </si>
  <si>
    <t>2023-04-24 10:28AM EDT</t>
  </si>
  <si>
    <t>2023-04-25 3:19PM EDT</t>
  </si>
  <si>
    <t>2023-04-25 3:18PM EDT</t>
  </si>
  <si>
    <t>2023-04-25 9:34AM EDT</t>
  </si>
  <si>
    <t>2023-04-24 9:50AM EDT</t>
  </si>
  <si>
    <t>2023-04-25 2:23PM EDT</t>
  </si>
  <si>
    <t>2023-04-25 12:48PM EDT</t>
  </si>
  <si>
    <t>2023-04-25 2:32PM EDT</t>
  </si>
  <si>
    <t>2023-04-25 2:55PM EDT</t>
  </si>
  <si>
    <t>2023-04-25 12:42PM EDT</t>
  </si>
  <si>
    <t>2023-04-25 2:42PM EDT</t>
  </si>
  <si>
    <t>2023-04-25 2:12PM EDT</t>
  </si>
  <si>
    <t>2023-04-25 1:15PM EDT</t>
  </si>
  <si>
    <t>2023-04-25 2:41PM EDT</t>
  </si>
  <si>
    <t>2023-04-24 12:16PM EDT</t>
  </si>
  <si>
    <t>2023-04-25 9:35AM EDT</t>
  </si>
  <si>
    <t>2023-04-25 12:16PM EDT</t>
  </si>
  <si>
    <t>2023-04-24 3:35PM EDT</t>
  </si>
  <si>
    <t>2023-04-24 10:58AM EDT</t>
  </si>
  <si>
    <t>2023-04-25 11:38AM EDT</t>
  </si>
  <si>
    <t>2023-04-24 2:03PM EDT</t>
  </si>
  <si>
    <t>2023-04-25 3:32PM EDT</t>
  </si>
  <si>
    <t>2023-04-25 2:46PM EDT</t>
  </si>
  <si>
    <t>2023-04-25 3:47PM EDT</t>
  </si>
  <si>
    <t>2023-04-25 3:53PM EDT</t>
  </si>
  <si>
    <t>2023-04-25 3:49PM EDT</t>
  </si>
  <si>
    <t>2023-04-25 3:37PM EDT</t>
  </si>
  <si>
    <t>2023-04-25 3:51PM EDT</t>
  </si>
  <si>
    <t>2023-04-25 3:55PM EDT</t>
  </si>
  <si>
    <t>2023-04-25 3:01PM EDT</t>
  </si>
  <si>
    <t>2023-04-24 2:49PM EDT</t>
  </si>
  <si>
    <t>2023-04-25 3:11PM EDT</t>
  </si>
  <si>
    <t>2023-04-25 9:37AM EDT</t>
  </si>
  <si>
    <t>2023-04-25 3:43PM EDT</t>
  </si>
  <si>
    <t>2023-04-24 3:50PM EDT</t>
  </si>
  <si>
    <t>Banco de México</t>
  </si>
  <si>
    <t>Tasas y precios de referencia</t>
  </si>
  <si>
    <t>Fecha de consulta: 07/05/2023 10:50:16</t>
  </si>
  <si>
    <t>Título</t>
  </si>
  <si>
    <t>Tasa objetivo</t>
  </si>
  <si>
    <t>Periodo disponible</t>
  </si>
  <si>
    <t>21/01/2008 - 07/05/2023</t>
  </si>
  <si>
    <t>Periodicidad</t>
  </si>
  <si>
    <t>Diaria</t>
  </si>
  <si>
    <t>Cifra</t>
  </si>
  <si>
    <t>Porcentajes</t>
  </si>
  <si>
    <t>Unidad</t>
  </si>
  <si>
    <t>Sin Unidad</t>
  </si>
  <si>
    <t>Base</t>
  </si>
  <si>
    <t>Aviso</t>
  </si>
  <si>
    <t>Tipo de información</t>
  </si>
  <si>
    <t>Niveles</t>
  </si>
  <si>
    <t>Fecha</t>
  </si>
  <si>
    <t>SF61745</t>
  </si>
  <si>
    <t>Promedio de TIE diario en el último año</t>
  </si>
  <si>
    <t>Parametros</t>
  </si>
  <si>
    <t>fecha</t>
  </si>
  <si>
    <t>St</t>
  </si>
  <si>
    <t>d1</t>
  </si>
  <si>
    <t>d2</t>
  </si>
  <si>
    <t>N(d1)</t>
  </si>
  <si>
    <t>N(d2)</t>
  </si>
  <si>
    <t>N'(d1)</t>
  </si>
  <si>
    <t>N'(d2)</t>
  </si>
  <si>
    <t>N(-d1)</t>
  </si>
  <si>
    <t>N(-d2)</t>
  </si>
  <si>
    <t>N'(-d1)</t>
  </si>
  <si>
    <t>N'(-d2)</t>
  </si>
  <si>
    <t>delta</t>
  </si>
  <si>
    <t>rho</t>
  </si>
  <si>
    <t>vega</t>
  </si>
  <si>
    <t>theta</t>
  </si>
  <si>
    <t>epsilon</t>
  </si>
  <si>
    <t xml:space="preserve">gamma </t>
  </si>
  <si>
    <t>vanna</t>
  </si>
  <si>
    <t>vomma</t>
  </si>
  <si>
    <t>Tau</t>
  </si>
  <si>
    <t>T-t</t>
  </si>
  <si>
    <t>mu</t>
  </si>
  <si>
    <t>sigma</t>
  </si>
  <si>
    <t>r</t>
  </si>
  <si>
    <t>K</t>
  </si>
  <si>
    <t>ln(St)</t>
  </si>
  <si>
    <t>retorno logaritmico</t>
  </si>
  <si>
    <t>T</t>
  </si>
  <si>
    <t>Parametros de la opcion 1</t>
  </si>
  <si>
    <t>Parametros de la opcion 2</t>
  </si>
  <si>
    <t>Parametros de la opcion 3</t>
  </si>
  <si>
    <t>Parametros de la opcion 4</t>
  </si>
  <si>
    <t>Parametros de la opcion 5</t>
  </si>
  <si>
    <t>Parametros de la opcion 6</t>
  </si>
  <si>
    <t>Parametros de la opcion 7</t>
  </si>
  <si>
    <t>Parametros de la opcion 8</t>
  </si>
  <si>
    <t>Parametros de la opcion 9</t>
  </si>
  <si>
    <t>Parametros de la opcion 10</t>
  </si>
  <si>
    <t>t</t>
  </si>
  <si>
    <t>Option=StN(d1)-Ke^-r(T-t)N(d2)</t>
  </si>
  <si>
    <t>sin estrategia</t>
  </si>
  <si>
    <t>prima</t>
  </si>
  <si>
    <t>Precio de ejecucion</t>
  </si>
  <si>
    <t>Precio al final del año</t>
  </si>
  <si>
    <t>se ejecuta</t>
  </si>
  <si>
    <t>ganancia/perdida</t>
  </si>
  <si>
    <t>Total primas en timepo T</t>
  </si>
  <si>
    <t>Total P/G</t>
  </si>
  <si>
    <t>Valor final de la cartera</t>
  </si>
  <si>
    <t>Parametros delta diaria</t>
  </si>
  <si>
    <t>delta call</t>
  </si>
  <si>
    <t>$</t>
  </si>
  <si>
    <t>comision</t>
  </si>
  <si>
    <t>$-comision</t>
  </si>
  <si>
    <t>+</t>
  </si>
  <si>
    <t>Primas en tiempo T</t>
  </si>
  <si>
    <t>K=</t>
  </si>
  <si>
    <t>escenario 1</t>
  </si>
  <si>
    <t>escenario 2</t>
  </si>
  <si>
    <t>escenario 3</t>
  </si>
  <si>
    <t>escenario 4</t>
  </si>
  <si>
    <t>escenario 5</t>
  </si>
  <si>
    <t>escenario 6</t>
  </si>
  <si>
    <t>escenario 7</t>
  </si>
  <si>
    <t>escenario 8</t>
  </si>
  <si>
    <t>escenario 9</t>
  </si>
  <si>
    <t>escenario 10</t>
  </si>
  <si>
    <t>lo que se gasto por la estrategia</t>
  </si>
  <si>
    <t>lo que hubiera perdido sin estrategia</t>
  </si>
  <si>
    <t>Ganancia/Perdida por estrategia</t>
  </si>
  <si>
    <t>Tabla de totales delta diaria</t>
  </si>
  <si>
    <t>Tabla de totales sin comision</t>
  </si>
  <si>
    <t>Con estrategia</t>
  </si>
  <si>
    <t>total primas</t>
  </si>
  <si>
    <t>diferencia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</si>
</sst>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00"/>
    <numFmt numFmtId="165" formatCode="0.0000%"/>
    <numFmt numFmtId="167" formatCode="0.000"/>
    <numFmt numFmtId="168" formatCode="0.00000"/>
    <numFmt numFmtId="170" formatCode="0.00000%"/>
    <numFmt numFmtId="171" formatCode="0.0000E+00"/>
    <numFmt numFmtId="172" formatCode="_-* #,##0.000_-;\-* #,##0.000_-;_-* &quot;-&quot;??_-;_-@_-"/>
    <numFmt numFmtId="173" formatCode="0.000000"/>
    <numFmt numFmtId="174" formatCode="0.00000000000"/>
  </numFmts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u/>
      <sz val="9"/>
      <color theme="10"/>
      <name val="Arial"/>
      <family val="2"/>
    </font>
    <font>
      <u/>
      <sz val="9"/>
      <color theme="1"/>
      <name val="Arial"/>
      <family val="2"/>
    </font>
    <font>
      <b/>
      <sz val="12"/>
      <color rgb="FF232A3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74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5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0" xfId="0" applyFont="1"/>
    <xf numFmtId="0" fontId="0" fillId="0" borderId="0" xfId="0" applyAlignment="1">
      <alignment horizontal="center"/>
    </xf>
    <xf numFmtId="14" fontId="0" fillId="2" borderId="0" xfId="0" applyNumberFormat="1" applyFill="1"/>
    <xf numFmtId="0" fontId="0" fillId="2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64" fontId="0" fillId="3" borderId="1" xfId="0" applyNumberFormat="1" applyFill="1" applyBorder="1"/>
    <xf numFmtId="165" fontId="0" fillId="0" borderId="1" xfId="4" applyNumberFormat="1" applyFont="1" applyBorder="1"/>
    <xf numFmtId="44" fontId="0" fillId="0" borderId="1" xfId="3" applyFont="1" applyBorder="1"/>
    <xf numFmtId="164" fontId="0" fillId="0" borderId="1" xfId="0" applyNumberFormat="1" applyBorder="1"/>
    <xf numFmtId="14" fontId="0" fillId="0" borderId="0" xfId="0" applyNumberFormat="1"/>
    <xf numFmtId="14" fontId="0" fillId="4" borderId="0" xfId="0" applyNumberFormat="1" applyFill="1"/>
    <xf numFmtId="0" fontId="0" fillId="4" borderId="0" xfId="0" applyFill="1"/>
    <xf numFmtId="2" fontId="0" fillId="4" borderId="1" xfId="0" applyNumberFormat="1" applyFill="1" applyBorder="1"/>
    <xf numFmtId="0" fontId="0" fillId="4" borderId="1" xfId="0" applyFill="1" applyBorder="1"/>
    <xf numFmtId="11" fontId="0" fillId="4" borderId="1" xfId="0" applyNumberFormat="1" applyFill="1" applyBorder="1"/>
    <xf numFmtId="164" fontId="0" fillId="4" borderId="1" xfId="0" applyNumberFormat="1" applyFill="1" applyBorder="1"/>
    <xf numFmtId="0" fontId="0" fillId="4" borderId="1" xfId="0" applyFill="1" applyBorder="1" applyAlignment="1">
      <alignment horizontal="center"/>
    </xf>
    <xf numFmtId="165" fontId="0" fillId="4" borderId="1" xfId="4" applyNumberFormat="1" applyFont="1" applyFill="1" applyBorder="1"/>
    <xf numFmtId="44" fontId="0" fillId="4" borderId="1" xfId="3" applyFont="1" applyFill="1" applyBorder="1"/>
    <xf numFmtId="14" fontId="0" fillId="4" borderId="1" xfId="0" applyNumberFormat="1" applyFill="1" applyBorder="1"/>
    <xf numFmtId="0" fontId="0" fillId="0" borderId="0" xfId="0" applyAlignment="1">
      <alignment horizontal="center"/>
    </xf>
    <xf numFmtId="0" fontId="9" fillId="5" borderId="2" xfId="0" applyFont="1" applyFill="1" applyBorder="1" applyAlignment="1">
      <alignment horizontal="center"/>
    </xf>
    <xf numFmtId="2" fontId="0" fillId="0" borderId="0" xfId="0" applyNumberFormat="1"/>
    <xf numFmtId="9" fontId="0" fillId="0" borderId="0" xfId="4" applyFont="1" applyBorder="1"/>
    <xf numFmtId="170" fontId="0" fillId="0" borderId="1" xfId="4" applyNumberFormat="1" applyFont="1" applyBorder="1"/>
    <xf numFmtId="170" fontId="0" fillId="0" borderId="0" xfId="4" applyNumberFormat="1" applyFont="1" applyBorder="1"/>
    <xf numFmtId="9" fontId="0" fillId="0" borderId="1" xfId="4" applyFont="1" applyBorder="1"/>
    <xf numFmtId="171" fontId="0" fillId="0" borderId="0" xfId="0" applyNumberFormat="1"/>
    <xf numFmtId="0" fontId="0" fillId="0" borderId="3" xfId="0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/>
    <xf numFmtId="0" fontId="0" fillId="0" borderId="2" xfId="0" applyBorder="1"/>
    <xf numFmtId="0" fontId="0" fillId="4" borderId="5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8" fontId="0" fillId="0" borderId="5" xfId="0" applyNumberFormat="1" applyBorder="1"/>
    <xf numFmtId="0" fontId="0" fillId="0" borderId="9" xfId="0" applyBorder="1"/>
    <xf numFmtId="0" fontId="0" fillId="0" borderId="10" xfId="0" applyBorder="1"/>
    <xf numFmtId="0" fontId="8" fillId="6" borderId="1" xfId="0" applyFont="1" applyFill="1" applyBorder="1"/>
    <xf numFmtId="14" fontId="0" fillId="4" borderId="7" xfId="0" applyNumberFormat="1" applyFont="1" applyFill="1" applyBorder="1"/>
    <xf numFmtId="0" fontId="0" fillId="4" borderId="6" xfId="0" applyFont="1" applyFill="1" applyBorder="1"/>
    <xf numFmtId="0" fontId="0" fillId="0" borderId="8" xfId="0" applyBorder="1"/>
    <xf numFmtId="14" fontId="0" fillId="4" borderId="1" xfId="0" applyNumberFormat="1" applyFont="1" applyFill="1" applyBorder="1"/>
    <xf numFmtId="0" fontId="0" fillId="4" borderId="1" xfId="0" applyFont="1" applyFill="1" applyBorder="1"/>
    <xf numFmtId="44" fontId="0" fillId="3" borderId="1" xfId="0" applyNumberFormat="1" applyFill="1" applyBorder="1"/>
    <xf numFmtId="172" fontId="0" fillId="3" borderId="1" xfId="2" applyNumberFormat="1" applyFont="1" applyFill="1" applyBorder="1"/>
    <xf numFmtId="167" fontId="0" fillId="3" borderId="1" xfId="0" applyNumberFormat="1" applyFill="1" applyBorder="1"/>
    <xf numFmtId="0" fontId="9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173" fontId="0" fillId="0" borderId="5" xfId="0" applyNumberFormat="1" applyBorder="1"/>
    <xf numFmtId="173" fontId="0" fillId="0" borderId="5" xfId="4" applyNumberFormat="1" applyFont="1" applyBorder="1"/>
    <xf numFmtId="2" fontId="0" fillId="0" borderId="3" xfId="0" applyNumberFormat="1" applyBorder="1" applyAlignment="1">
      <alignment horizontal="center"/>
    </xf>
    <xf numFmtId="11" fontId="0" fillId="0" borderId="0" xfId="0" applyNumberFormat="1"/>
    <xf numFmtId="11" fontId="0" fillId="0" borderId="11" xfId="0" applyNumberFormat="1" applyBorder="1" applyAlignment="1">
      <alignment horizontal="center"/>
    </xf>
    <xf numFmtId="11" fontId="0" fillId="0" borderId="1" xfId="0" applyNumberFormat="1" applyBorder="1" applyAlignment="1">
      <alignment horizontal="center"/>
    </xf>
    <xf numFmtId="174" fontId="0" fillId="0" borderId="0" xfId="0" applyNumberFormat="1"/>
    <xf numFmtId="14" fontId="0" fillId="0" borderId="1" xfId="0" applyNumberFormat="1" applyBorder="1" applyAlignment="1">
      <alignment horizontal="center"/>
    </xf>
    <xf numFmtId="44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 applyAlignment="1">
      <alignment horizontal="center"/>
    </xf>
    <xf numFmtId="0" fontId="0" fillId="5" borderId="1" xfId="0" applyFill="1" applyBorder="1" applyAlignment="1">
      <alignment horizontal="center"/>
    </xf>
    <xf numFmtId="173" fontId="0" fillId="0" borderId="1" xfId="0" applyNumberFormat="1" applyBorder="1"/>
    <xf numFmtId="173" fontId="0" fillId="5" borderId="5" xfId="0" applyNumberFormat="1" applyFill="1" applyBorder="1" applyAlignment="1">
      <alignment horizontal="center"/>
    </xf>
    <xf numFmtId="173" fontId="0" fillId="5" borderId="8" xfId="0" applyNumberFormat="1" applyFill="1" applyBorder="1" applyAlignment="1">
      <alignment horizontal="center"/>
    </xf>
    <xf numFmtId="44" fontId="0" fillId="4" borderId="1" xfId="0" applyNumberFormat="1" applyFill="1" applyBorder="1"/>
  </cellXfs>
  <cellStyles count="5">
    <cellStyle name="Comma" xfId="2" builtinId="3"/>
    <cellStyle name="Currency" xfId="3" builtinId="4"/>
    <cellStyle name="Hyperlink" xfId="1" builtinId="8"/>
    <cellStyle name="Normal" xfId="0" builtinId="0"/>
    <cellStyle name="Percent" xfId="4" builtinId="5"/>
  </cellStyles>
  <dxfs count="7"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8" formatCode="0.0000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indexed="64"/>
          <bgColor theme="0"/>
        </patternFill>
      </fill>
    </dxf>
    <dxf>
      <numFmt numFmtId="19" formatCode="dd/mm/yyyy"/>
      <fill>
        <patternFill patternType="solid">
          <fgColor indexed="64"/>
          <bgColor theme="0"/>
        </patternFill>
      </fill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E94249-9B9E-42DB-8013-6D4A33EB1E85}" name="Table6" displayName="Table6" ref="E3:H253" totalsRowShown="0" headerRowDxfId="0" headerRowBorderDxfId="5" tableBorderDxfId="6">
  <autoFilter ref="E3:H253" xr:uid="{5AE94249-9B9E-42DB-8013-6D4A33EB1E85}"/>
  <sortState xmlns:xlrd2="http://schemas.microsoft.com/office/spreadsheetml/2017/richdata2" ref="E4:H253">
    <sortCondition ref="E3:E253"/>
  </sortState>
  <tableColumns count="4">
    <tableColumn id="1" xr3:uid="{BFDD45B2-71E3-4D73-9DF6-5CCD976B74D2}" name="fecha" dataDxfId="4"/>
    <tableColumn id="2" xr3:uid="{4014D451-D748-4EB2-BB95-609BF453EFBF}" name="St" dataDxfId="3"/>
    <tableColumn id="3" xr3:uid="{9E4F97FC-B9D7-4276-85C9-315D33434161}" name="ln(St)" dataDxfId="2">
      <calculatedColumnFormula>LN(F4)</calculatedColumnFormula>
    </tableColumn>
    <tableColumn id="4" xr3:uid="{65C28B9A-124A-415F-8637-6B3365F7FB53}" name="retorno logaritmic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finance.yahoo.com/quote/AMZN/options?strike=1760&amp;straddle=false" TargetMode="External"/><Relationship Id="rId4233" Type="http://schemas.openxmlformats.org/officeDocument/2006/relationships/hyperlink" Target="https://finance.yahoo.com/quote/AMZN230616C00088000?p=AMZN230616C00088000" TargetMode="External"/><Relationship Id="rId8854" Type="http://schemas.openxmlformats.org/officeDocument/2006/relationships/hyperlink" Target="https://finance.yahoo.com/quote/AMZN/options?strike=3460&amp;straddle=false" TargetMode="External"/><Relationship Id="rId7456" Type="http://schemas.openxmlformats.org/officeDocument/2006/relationships/hyperlink" Target="https://finance.yahoo.com/quote/AMZN/options?strike=3390&amp;straddle=false" TargetMode="External"/><Relationship Id="rId8507" Type="http://schemas.openxmlformats.org/officeDocument/2006/relationships/hyperlink" Target="https://finance.yahoo.com/quote/AMZN230616C00169500?p=AMZN230616C00169500" TargetMode="External"/><Relationship Id="rId6058" Type="http://schemas.openxmlformats.org/officeDocument/2006/relationships/hyperlink" Target="https://finance.yahoo.com/quote/AMZN/options?strike=3320&amp;straddle=false" TargetMode="External"/><Relationship Id="rId7109" Type="http://schemas.openxmlformats.org/officeDocument/2006/relationships/hyperlink" Target="https://finance.yahoo.com/quote/AMZN230616C00166000?p=AMZN230616C00166000" TargetMode="External"/><Relationship Id="rId987" Type="http://schemas.openxmlformats.org/officeDocument/2006/relationships/hyperlink" Target="https://finance.yahoo.com/quote/AMZN230616P00193500?p=AMZN230616P00193500" TargetMode="External"/><Relationship Id="rId2668" Type="http://schemas.openxmlformats.org/officeDocument/2006/relationships/hyperlink" Target="https://finance.yahoo.com/quote/AMZN/options?strike=3600&amp;straddle=false" TargetMode="External"/><Relationship Id="rId3719" Type="http://schemas.openxmlformats.org/officeDocument/2006/relationships/hyperlink" Target="https://finance.yahoo.com/quote/AMZN230616P00184500?p=AMZN230616P00184500" TargetMode="External"/><Relationship Id="rId4090" Type="http://schemas.openxmlformats.org/officeDocument/2006/relationships/hyperlink" Target="https://finance.yahoo.com/quote/AMZN/options?strike=3790&amp;straddle=false" TargetMode="External"/><Relationship Id="rId5141" Type="http://schemas.openxmlformats.org/officeDocument/2006/relationships/hyperlink" Target="https://finance.yahoo.com/quote/AMZN230616P00194000?p=AMZN230616P00194000" TargetMode="External"/><Relationship Id="rId1751" Type="http://schemas.openxmlformats.org/officeDocument/2006/relationships/hyperlink" Target="https://finance.yahoo.com/quote/AMZN230616C01340000?p=AMZN230616C01340000" TargetMode="External"/><Relationship Id="rId2802" Type="http://schemas.openxmlformats.org/officeDocument/2006/relationships/hyperlink" Target="https://finance.yahoo.com/quote/AMZN/options?strike=66&amp;straddle=false" TargetMode="External"/><Relationship Id="rId8364" Type="http://schemas.openxmlformats.org/officeDocument/2006/relationships/hyperlink" Target="https://finance.yahoo.com/quote/AMZN/options?strike=77.5&amp;straddle=false" TargetMode="External"/><Relationship Id="rId9415" Type="http://schemas.openxmlformats.org/officeDocument/2006/relationships/hyperlink" Target="https://finance.yahoo.com/quote/AMZN230616P01680000?p=AMZN230616P01680000" TargetMode="External"/><Relationship Id="rId1404" Type="http://schemas.openxmlformats.org/officeDocument/2006/relationships/hyperlink" Target="https://finance.yahoo.com/quote/AMZN/options?strike=59&amp;straddle=false" TargetMode="External"/><Relationship Id="rId8017" Type="http://schemas.openxmlformats.org/officeDocument/2006/relationships/hyperlink" Target="https://finance.yahoo.com/quote/AMZN230616P01550000?p=AMZN230616P01550000" TargetMode="External"/><Relationship Id="rId3576" Type="http://schemas.openxmlformats.org/officeDocument/2006/relationships/hyperlink" Target="https://finance.yahoo.com/quote/AMZN/options?strike=135&amp;straddle=false" TargetMode="External"/><Relationship Id="rId4627" Type="http://schemas.openxmlformats.org/officeDocument/2006/relationships/hyperlink" Target="https://finance.yahoo.com/quote/AMZN230616C03090000?p=AMZN230616C03090000" TargetMode="External"/><Relationship Id="rId4974" Type="http://schemas.openxmlformats.org/officeDocument/2006/relationships/hyperlink" Target="https://finance.yahoo.com/quote/AMZN/options?strike=152&amp;straddle=false" TargetMode="External"/><Relationship Id="rId497" Type="http://schemas.openxmlformats.org/officeDocument/2006/relationships/hyperlink" Target="https://finance.yahoo.com/quote/AMZN230616C03200000?p=AMZN230616C03200000" TargetMode="External"/><Relationship Id="rId2178" Type="http://schemas.openxmlformats.org/officeDocument/2006/relationships/hyperlink" Target="https://finance.yahoo.com/quote/AMZN/options?strike=100&amp;straddle=false" TargetMode="External"/><Relationship Id="rId3229" Type="http://schemas.openxmlformats.org/officeDocument/2006/relationships/hyperlink" Target="https://finance.yahoo.com/quote/AMZN230616C03020000?p=AMZN230616C03020000" TargetMode="External"/><Relationship Id="rId7100" Type="http://schemas.openxmlformats.org/officeDocument/2006/relationships/hyperlink" Target="https://finance.yahoo.com/quote/AMZN/options?strike=163.5&amp;straddle=false" TargetMode="External"/><Relationship Id="rId6799" Type="http://schemas.openxmlformats.org/officeDocument/2006/relationships/hyperlink" Target="https://finance.yahoo.com/quote/AMZN230616P03500000?p=AMZN230616P03500000" TargetMode="External"/><Relationship Id="rId3710" Type="http://schemas.openxmlformats.org/officeDocument/2006/relationships/hyperlink" Target="https://finance.yahoo.com/quote/AMZN/options?strike=182&amp;straddle=false" TargetMode="External"/><Relationship Id="rId9272" Type="http://schemas.openxmlformats.org/officeDocument/2006/relationships/hyperlink" Target="https://finance.yahoo.com/quote/AMZN/options?strike=188.5&amp;straddle=false" TargetMode="External"/><Relationship Id="rId631" Type="http://schemas.openxmlformats.org/officeDocument/2006/relationships/hyperlink" Target="https://finance.yahoo.com/quote/AMZN230616C03870000?p=AMZN230616C03870000" TargetMode="External"/><Relationship Id="rId1261" Type="http://schemas.openxmlformats.org/officeDocument/2006/relationships/hyperlink" Target="https://finance.yahoo.com/quote/AMZN230616P03490000?p=AMZN230616P03490000" TargetMode="External"/><Relationship Id="rId2312" Type="http://schemas.openxmlformats.org/officeDocument/2006/relationships/hyperlink" Target="https://finance.yahoo.com/quote/AMZN/options?strike=178.5&amp;straddle=false" TargetMode="External"/><Relationship Id="rId5882" Type="http://schemas.openxmlformats.org/officeDocument/2006/relationships/hyperlink" Target="https://finance.yahoo.com/quote/AMZN/options?strike=250&amp;straddle=false" TargetMode="External"/><Relationship Id="rId6933" Type="http://schemas.openxmlformats.org/officeDocument/2006/relationships/hyperlink" Target="https://finance.yahoo.com/quote/AMZN230616C00056000?p=AMZN230616C00056000" TargetMode="External"/><Relationship Id="rId4484" Type="http://schemas.openxmlformats.org/officeDocument/2006/relationships/hyperlink" Target="https://finance.yahoo.com/quote/AMZN/options?strike=215&amp;straddle=false" TargetMode="External"/><Relationship Id="rId5535" Type="http://schemas.openxmlformats.org/officeDocument/2006/relationships/hyperlink" Target="https://finance.yahoo.com/quote/AMZN230616P05500000?p=AMZN230616P05500000" TargetMode="External"/><Relationship Id="rId3086" Type="http://schemas.openxmlformats.org/officeDocument/2006/relationships/hyperlink" Target="https://finance.yahoo.com/quote/AMZN/options?strike=198&amp;straddle=false" TargetMode="External"/><Relationship Id="rId4137" Type="http://schemas.openxmlformats.org/officeDocument/2006/relationships/hyperlink" Target="https://finance.yahoo.com/quote/AMZN230616P04800000?p=AMZN230616P04800000" TargetMode="External"/><Relationship Id="rId8758" Type="http://schemas.openxmlformats.org/officeDocument/2006/relationships/hyperlink" Target="https://finance.yahoo.com/quote/AMZN/options?strike=2800&amp;straddle=false" TargetMode="External"/><Relationship Id="rId141" Type="http://schemas.openxmlformats.org/officeDocument/2006/relationships/hyperlink" Target="https://finance.yahoo.com/quote/AMZN230616C00154000?p=AMZN230616C00154000" TargetMode="External"/><Relationship Id="rId3220" Type="http://schemas.openxmlformats.org/officeDocument/2006/relationships/hyperlink" Target="https://finance.yahoo.com/quote/AMZN/options?strike=2700&amp;straddle=false" TargetMode="External"/><Relationship Id="rId6790" Type="http://schemas.openxmlformats.org/officeDocument/2006/relationships/hyperlink" Target="https://finance.yahoo.com/quote/AMZN/options?strike=3450&amp;straddle=false" TargetMode="External"/><Relationship Id="rId7841" Type="http://schemas.openxmlformats.org/officeDocument/2006/relationships/hyperlink" Target="https://finance.yahoo.com/quote/AMZN230616P00177000?p=AMZN230616P00177000" TargetMode="External"/><Relationship Id="rId7" Type="http://schemas.openxmlformats.org/officeDocument/2006/relationships/hyperlink" Target="https://finance.yahoo.com/quote/AMZN230616C00053000?p=AMZN230616C00053000" TargetMode="External"/><Relationship Id="rId5392" Type="http://schemas.openxmlformats.org/officeDocument/2006/relationships/hyperlink" Target="https://finance.yahoo.com/quote/AMZN/options?strike=3380&amp;straddle=false" TargetMode="External"/><Relationship Id="rId6443" Type="http://schemas.openxmlformats.org/officeDocument/2006/relationships/hyperlink" Target="https://finance.yahoo.com/quote/AMZN230616P00173500?p=AMZN230616P00173500" TargetMode="External"/><Relationship Id="rId5045" Type="http://schemas.openxmlformats.org/officeDocument/2006/relationships/hyperlink" Target="https://finance.yahoo.com/quote/AMZN230616P00170000?p=AMZN230616P00170000" TargetMode="External"/><Relationship Id="rId9666" Type="http://schemas.openxmlformats.org/officeDocument/2006/relationships/hyperlink" Target="https://finance.yahoo.com/quote/AMZN/options?strike=4400&amp;straddle=false" TargetMode="External"/><Relationship Id="rId1655" Type="http://schemas.openxmlformats.org/officeDocument/2006/relationships/hyperlink" Target="https://finance.yahoo.com/quote/AMZN230616C00186500?p=AMZN230616C00186500" TargetMode="External"/><Relationship Id="rId2706" Type="http://schemas.openxmlformats.org/officeDocument/2006/relationships/hyperlink" Target="https://finance.yahoo.com/quote/AMZN/options?strike=3790&amp;straddle=false" TargetMode="External"/><Relationship Id="rId8268" Type="http://schemas.openxmlformats.org/officeDocument/2006/relationships/hyperlink" Target="https://finance.yahoo.com/quote/AMZN/options?strike=3970&amp;straddle=false" TargetMode="External"/><Relationship Id="rId9319" Type="http://schemas.openxmlformats.org/officeDocument/2006/relationships/hyperlink" Target="https://finance.yahoo.com/quote/AMZN230616P00205000?p=AMZN230616P00205000" TargetMode="External"/><Relationship Id="rId1308" Type="http://schemas.openxmlformats.org/officeDocument/2006/relationships/hyperlink" Target="https://finance.yahoo.com/quote/AMZN/options?strike=3720&amp;straddle=false" TargetMode="External"/><Relationship Id="rId4878" Type="http://schemas.openxmlformats.org/officeDocument/2006/relationships/hyperlink" Target="https://finance.yahoo.com/quote/AMZN/options?strike=68&amp;straddle=false" TargetMode="External"/><Relationship Id="rId5929" Type="http://schemas.openxmlformats.org/officeDocument/2006/relationships/hyperlink" Target="https://finance.yahoo.com/quote/AMZN230616C01560000?p=AMZN230616C01560000" TargetMode="External"/><Relationship Id="rId14" Type="http://schemas.openxmlformats.org/officeDocument/2006/relationships/hyperlink" Target="https://finance.yahoo.com/quote/AMZN/options?strike=56&amp;straddle=false" TargetMode="External"/><Relationship Id="rId7004" Type="http://schemas.openxmlformats.org/officeDocument/2006/relationships/hyperlink" Target="https://finance.yahoo.com/quote/AMZN/options?strike=89&amp;straddle=false" TargetMode="External"/><Relationship Id="rId7351" Type="http://schemas.openxmlformats.org/officeDocument/2006/relationships/hyperlink" Target="https://finance.yahoo.com/quote/AMZN230616C01940000?p=AMZN230616C01940000" TargetMode="External"/><Relationship Id="rId8402" Type="http://schemas.openxmlformats.org/officeDocument/2006/relationships/hyperlink" Target="https://finance.yahoo.com/quote/AMZN/options?strike=96&amp;straddle=false" TargetMode="External"/><Relationship Id="rId3961" Type="http://schemas.openxmlformats.org/officeDocument/2006/relationships/hyperlink" Target="https://finance.yahoo.com/quote/AMZN230616P03150000?p=AMZN230616P03150000" TargetMode="External"/><Relationship Id="rId882" Type="http://schemas.openxmlformats.org/officeDocument/2006/relationships/hyperlink" Target="https://finance.yahoo.com/quote/AMZN/options?strike=167&amp;straddle=false" TargetMode="External"/><Relationship Id="rId2563" Type="http://schemas.openxmlformats.org/officeDocument/2006/relationships/hyperlink" Target="https://finance.yahoo.com/quote/AMZN230616P03080000?p=AMZN230616P03080000" TargetMode="External"/><Relationship Id="rId3614" Type="http://schemas.openxmlformats.org/officeDocument/2006/relationships/hyperlink" Target="https://finance.yahoo.com/quote/AMZN/options?strike=158&amp;straddle=false" TargetMode="External"/><Relationship Id="rId9176" Type="http://schemas.openxmlformats.org/officeDocument/2006/relationships/hyperlink" Target="https://finance.yahoo.com/quote/AMZN/options?strike=164.5&amp;straddle=false" TargetMode="External"/><Relationship Id="rId535" Type="http://schemas.openxmlformats.org/officeDocument/2006/relationships/hyperlink" Target="https://finance.yahoo.com/quote/AMZN230616C03390000?p=AMZN230616C03390000" TargetMode="External"/><Relationship Id="rId1165" Type="http://schemas.openxmlformats.org/officeDocument/2006/relationships/hyperlink" Target="https://finance.yahoo.com/quote/AMZN230616P03010000?p=AMZN230616P03010000" TargetMode="External"/><Relationship Id="rId2216" Type="http://schemas.openxmlformats.org/officeDocument/2006/relationships/hyperlink" Target="https://finance.yahoo.com/quote/AMZN/options?strike=154.5&amp;straddle=false" TargetMode="External"/><Relationship Id="rId5786" Type="http://schemas.openxmlformats.org/officeDocument/2006/relationships/hyperlink" Target="https://finance.yahoo.com/quote/AMZN/options?strike=181&amp;straddle=false" TargetMode="External"/><Relationship Id="rId6837" Type="http://schemas.openxmlformats.org/officeDocument/2006/relationships/hyperlink" Target="https://finance.yahoo.com/quote/AMZN230616P03690000?p=AMZN230616P03690000" TargetMode="External"/><Relationship Id="rId4388" Type="http://schemas.openxmlformats.org/officeDocument/2006/relationships/hyperlink" Target="https://finance.yahoo.com/quote/AMZN/options?strike=177.5&amp;straddle=false" TargetMode="External"/><Relationship Id="rId5439" Type="http://schemas.openxmlformats.org/officeDocument/2006/relationships/hyperlink" Target="https://finance.yahoo.com/quote/AMZN230616P03620000?p=AMZN230616P03620000" TargetMode="External"/><Relationship Id="rId9310" Type="http://schemas.openxmlformats.org/officeDocument/2006/relationships/hyperlink" Target="https://finance.yahoo.com/quote/AMZN/options?strike=198&amp;straddle=false" TargetMode="External"/><Relationship Id="rId5920" Type="http://schemas.openxmlformats.org/officeDocument/2006/relationships/hyperlink" Target="https://finance.yahoo.com/quote/AMZN/options?strike=1480&amp;straddle=false" TargetMode="External"/><Relationship Id="rId3471" Type="http://schemas.openxmlformats.org/officeDocument/2006/relationships/hyperlink" Target="https://finance.yahoo.com/quote/AMZN230616P00057000?p=AMZN230616P00057000" TargetMode="External"/><Relationship Id="rId4522" Type="http://schemas.openxmlformats.org/officeDocument/2006/relationships/hyperlink" Target="https://finance.yahoo.com/quote/AMZN/options?strike=1360&amp;straddle=false" TargetMode="External"/><Relationship Id="rId392" Type="http://schemas.openxmlformats.org/officeDocument/2006/relationships/hyperlink" Target="https://finance.yahoo.com/quote/AMZN/options?strike=1550&amp;straddle=false" TargetMode="External"/><Relationship Id="rId2073" Type="http://schemas.openxmlformats.org/officeDocument/2006/relationships/hyperlink" Target="https://finance.yahoo.com/quote/AMZN230616P00045000?p=AMZN230616P00045000" TargetMode="External"/><Relationship Id="rId3124" Type="http://schemas.openxmlformats.org/officeDocument/2006/relationships/hyperlink" Target="https://finance.yahoo.com/quote/AMZN/options?strike=275&amp;straddle=false" TargetMode="External"/><Relationship Id="rId6694" Type="http://schemas.openxmlformats.org/officeDocument/2006/relationships/hyperlink" Target="https://finance.yahoo.com/quote/AMZN/options?strike=2700&amp;straddle=false" TargetMode="External"/><Relationship Id="rId7745" Type="http://schemas.openxmlformats.org/officeDocument/2006/relationships/hyperlink" Target="https://finance.yahoo.com/quote/AMZN230616P00153000?p=AMZN230616P00153000" TargetMode="External"/><Relationship Id="rId5296" Type="http://schemas.openxmlformats.org/officeDocument/2006/relationships/hyperlink" Target="https://finance.yahoo.com/quote/AMZN/options?strike=2000&amp;straddle=false" TargetMode="External"/><Relationship Id="rId6347" Type="http://schemas.openxmlformats.org/officeDocument/2006/relationships/hyperlink" Target="https://finance.yahoo.com/quote/AMZN230616P00145000?p=AMZN230616P00145000" TargetMode="External"/><Relationship Id="rId2957" Type="http://schemas.openxmlformats.org/officeDocument/2006/relationships/hyperlink" Target="https://finance.yahoo.com/quote/AMZN230616C00166000?p=AMZN230616C00166000" TargetMode="External"/><Relationship Id="rId929" Type="http://schemas.openxmlformats.org/officeDocument/2006/relationships/hyperlink" Target="https://finance.yahoo.com/quote/AMZN230616P00179000?p=AMZN230616P00179000" TargetMode="External"/><Relationship Id="rId1559" Type="http://schemas.openxmlformats.org/officeDocument/2006/relationships/hyperlink" Target="https://finance.yahoo.com/quote/AMZN230616C00162500?p=AMZN230616C00162500" TargetMode="External"/><Relationship Id="rId4032" Type="http://schemas.openxmlformats.org/officeDocument/2006/relationships/hyperlink" Target="https://finance.yahoo.com/quote/AMZN/options?strike=3500&amp;straddle=false" TargetMode="External"/><Relationship Id="rId5430" Type="http://schemas.openxmlformats.org/officeDocument/2006/relationships/hyperlink" Target="https://finance.yahoo.com/quote/AMZN/options?strike=3570&amp;straddle=false" TargetMode="External"/><Relationship Id="rId8653" Type="http://schemas.openxmlformats.org/officeDocument/2006/relationships/hyperlink" Target="https://finance.yahoo.com/quote/AMZN230616C00260000?p=AMZN230616C00260000" TargetMode="External"/><Relationship Id="rId7255" Type="http://schemas.openxmlformats.org/officeDocument/2006/relationships/hyperlink" Target="https://finance.yahoo.com/quote/AMZN230616C00225000?p=AMZN230616C00225000" TargetMode="External"/><Relationship Id="rId8306" Type="http://schemas.openxmlformats.org/officeDocument/2006/relationships/hyperlink" Target="https://finance.yahoo.com/quote/AMZN/options?strike=45&amp;straddle=false" TargetMode="External"/><Relationship Id="rId3865" Type="http://schemas.openxmlformats.org/officeDocument/2006/relationships/hyperlink" Target="https://finance.yahoo.com/quote/AMZN230616P01550000?p=AMZN230616P01550000" TargetMode="External"/><Relationship Id="rId4916" Type="http://schemas.openxmlformats.org/officeDocument/2006/relationships/hyperlink" Target="https://finance.yahoo.com/quote/AMZN/options?strike=85&amp;straddle=false" TargetMode="External"/><Relationship Id="rId786" Type="http://schemas.openxmlformats.org/officeDocument/2006/relationships/hyperlink" Target="https://finance.yahoo.com/quote/AMZN/options?strike=96&amp;straddle=false" TargetMode="External"/><Relationship Id="rId2467" Type="http://schemas.openxmlformats.org/officeDocument/2006/relationships/hyperlink" Target="https://finance.yahoo.com/quote/AMZN230616P01440000?p=AMZN230616P01440000" TargetMode="External"/><Relationship Id="rId3518" Type="http://schemas.openxmlformats.org/officeDocument/2006/relationships/hyperlink" Target="https://finance.yahoo.com/quote/AMZN/options?strike=78&amp;straddle=false" TargetMode="External"/><Relationship Id="rId439" Type="http://schemas.openxmlformats.org/officeDocument/2006/relationships/hyperlink" Target="https://finance.yahoo.com/quote/AMZN230616C02100000?p=AMZN230616C02100000" TargetMode="External"/><Relationship Id="rId1069" Type="http://schemas.openxmlformats.org/officeDocument/2006/relationships/hyperlink" Target="https://finance.yahoo.com/quote/AMZN230616P01300000?p=AMZN230616P01300000" TargetMode="External"/><Relationship Id="rId8163" Type="http://schemas.openxmlformats.org/officeDocument/2006/relationships/hyperlink" Target="https://finance.yahoo.com/quote/AMZN230616P03400000?p=AMZN230616P03400000" TargetMode="External"/><Relationship Id="rId9214" Type="http://schemas.openxmlformats.org/officeDocument/2006/relationships/hyperlink" Target="https://finance.yahoo.com/quote/AMZN/options?strike=174&amp;straddle=false" TargetMode="External"/><Relationship Id="rId9561" Type="http://schemas.openxmlformats.org/officeDocument/2006/relationships/hyperlink" Target="https://finance.yahoo.com/quote/AMZN230616P03470000?p=AMZN230616P03470000" TargetMode="External"/><Relationship Id="rId920" Type="http://schemas.openxmlformats.org/officeDocument/2006/relationships/hyperlink" Target="https://finance.yahoo.com/quote/AMZN/options?strike=176.5&amp;straddle=false" TargetMode="External"/><Relationship Id="rId1550" Type="http://schemas.openxmlformats.org/officeDocument/2006/relationships/hyperlink" Target="https://finance.yahoo.com/quote/AMZN/options?strike=160&amp;straddle=false" TargetMode="External"/><Relationship Id="rId2601" Type="http://schemas.openxmlformats.org/officeDocument/2006/relationships/hyperlink" Target="https://finance.yahoo.com/quote/AMZN230616P03270000?p=AMZN230616P03270000" TargetMode="External"/><Relationship Id="rId1203" Type="http://schemas.openxmlformats.org/officeDocument/2006/relationships/hyperlink" Target="https://finance.yahoo.com/quote/AMZN230616P03200000?p=AMZN230616P03200000" TargetMode="External"/><Relationship Id="rId4773" Type="http://schemas.openxmlformats.org/officeDocument/2006/relationships/hyperlink" Target="https://finance.yahoo.com/quote/AMZN230616C03820000?p=AMZN230616C03820000" TargetMode="External"/><Relationship Id="rId5824" Type="http://schemas.openxmlformats.org/officeDocument/2006/relationships/hyperlink" Target="https://finance.yahoo.com/quote/AMZN/options?strike=190.5&amp;straddle=false" TargetMode="External"/><Relationship Id="rId3375" Type="http://schemas.openxmlformats.org/officeDocument/2006/relationships/hyperlink" Target="https://finance.yahoo.com/quote/AMZN230616C03750000?p=AMZN230616C03750000" TargetMode="External"/><Relationship Id="rId4426" Type="http://schemas.openxmlformats.org/officeDocument/2006/relationships/hyperlink" Target="https://finance.yahoo.com/quote/AMZN/options?strike=187&amp;straddle=false" TargetMode="External"/><Relationship Id="rId7996" Type="http://schemas.openxmlformats.org/officeDocument/2006/relationships/hyperlink" Target="https://finance.yahoo.com/quote/AMZN/options?strike=1360&amp;straddle=false" TargetMode="External"/><Relationship Id="rId296" Type="http://schemas.openxmlformats.org/officeDocument/2006/relationships/hyperlink" Target="https://finance.yahoo.com/quote/AMZN/options?strike=192.5&amp;straddle=false" TargetMode="External"/><Relationship Id="rId3028" Type="http://schemas.openxmlformats.org/officeDocument/2006/relationships/hyperlink" Target="https://finance.yahoo.com/quote/AMZN/options?strike=183.5&amp;straddle=false" TargetMode="External"/><Relationship Id="rId6598" Type="http://schemas.openxmlformats.org/officeDocument/2006/relationships/hyperlink" Target="https://finance.yahoo.com/quote/AMZN/options?strike=1220&amp;straddle=false" TargetMode="External"/><Relationship Id="rId7649" Type="http://schemas.openxmlformats.org/officeDocument/2006/relationships/hyperlink" Target="https://finance.yahoo.com/quote/AMZN230616P00070000?p=AMZN230616P00070000" TargetMode="External"/><Relationship Id="rId9071" Type="http://schemas.openxmlformats.org/officeDocument/2006/relationships/hyperlink" Target="https://finance.yahoo.com/quote/AMZN230616P00087000?p=AMZN230616P00087000" TargetMode="External"/><Relationship Id="rId430" Type="http://schemas.openxmlformats.org/officeDocument/2006/relationships/hyperlink" Target="https://finance.yahoo.com/quote/AMZN/options?strike=1920&amp;straddle=false" TargetMode="External"/><Relationship Id="rId1060" Type="http://schemas.openxmlformats.org/officeDocument/2006/relationships/hyperlink" Target="https://finance.yahoo.com/quote/AMZN/options?strike=1200&amp;straddle=false" TargetMode="External"/><Relationship Id="rId2111" Type="http://schemas.openxmlformats.org/officeDocument/2006/relationships/hyperlink" Target="https://finance.yahoo.com/quote/AMZN230616P00069000?p=AMZN230616P00069000" TargetMode="External"/><Relationship Id="rId5681" Type="http://schemas.openxmlformats.org/officeDocument/2006/relationships/hyperlink" Target="https://finance.yahoo.com/quote/AMZN230616C00155000?p=AMZN230616C00155000" TargetMode="External"/><Relationship Id="rId6732" Type="http://schemas.openxmlformats.org/officeDocument/2006/relationships/hyperlink" Target="https://finance.yahoo.com/quote/AMZN/options?strike=3160&amp;straddle=false" TargetMode="External"/><Relationship Id="rId4283" Type="http://schemas.openxmlformats.org/officeDocument/2006/relationships/hyperlink" Target="https://finance.yahoo.com/quote/AMZN230616C00151500?p=AMZN230616C00151500" TargetMode="External"/><Relationship Id="rId5334" Type="http://schemas.openxmlformats.org/officeDocument/2006/relationships/hyperlink" Target="https://finance.yahoo.com/quote/AMZN/options?strike=3090&amp;straddle=false" TargetMode="External"/><Relationship Id="rId1944" Type="http://schemas.openxmlformats.org/officeDocument/2006/relationships/hyperlink" Target="https://finance.yahoo.com/quote/AMZN/options?strike=3510&amp;straddle=false" TargetMode="External"/><Relationship Id="rId8557" Type="http://schemas.openxmlformats.org/officeDocument/2006/relationships/hyperlink" Target="https://finance.yahoo.com/quote/AMZN230616C00182000?p=AMZN230616C00182000" TargetMode="External"/><Relationship Id="rId9608" Type="http://schemas.openxmlformats.org/officeDocument/2006/relationships/hyperlink" Target="https://finance.yahoo.com/quote/AMZN/options?strike=3700&amp;straddle=false" TargetMode="External"/><Relationship Id="rId7159" Type="http://schemas.openxmlformats.org/officeDocument/2006/relationships/hyperlink" Target="https://finance.yahoo.com/quote/AMZN230616C00178500?p=AMZN230616C00178500" TargetMode="External"/><Relationship Id="rId3769" Type="http://schemas.openxmlformats.org/officeDocument/2006/relationships/hyperlink" Target="https://finance.yahoo.com/quote/AMZN230616P00197000?p=AMZN230616P00197000" TargetMode="External"/><Relationship Id="rId5191" Type="http://schemas.openxmlformats.org/officeDocument/2006/relationships/hyperlink" Target="https://finance.yahoo.com/quote/AMZN230616P00265000?p=AMZN230616P00265000" TargetMode="External"/><Relationship Id="rId6242" Type="http://schemas.openxmlformats.org/officeDocument/2006/relationships/hyperlink" Target="https://finance.yahoo.com/quote/AMZN/options?strike=58&amp;straddle=false" TargetMode="External"/><Relationship Id="rId7640" Type="http://schemas.openxmlformats.org/officeDocument/2006/relationships/hyperlink" Target="https://finance.yahoo.com/quote/AMZN/options?strike=65&amp;straddle=false" TargetMode="External"/><Relationship Id="rId2852" Type="http://schemas.openxmlformats.org/officeDocument/2006/relationships/hyperlink" Target="https://finance.yahoo.com/quote/AMZN/options?strike=89&amp;straddle=false" TargetMode="External"/><Relationship Id="rId3903" Type="http://schemas.openxmlformats.org/officeDocument/2006/relationships/hyperlink" Target="https://finance.yahoo.com/quote/AMZN230616P01920000?p=AMZN230616P01920000" TargetMode="External"/><Relationship Id="rId9465" Type="http://schemas.openxmlformats.org/officeDocument/2006/relationships/hyperlink" Target="https://finance.yahoo.com/quote/AMZN230616P02900000?p=AMZN230616P02900000" TargetMode="External"/><Relationship Id="rId824" Type="http://schemas.openxmlformats.org/officeDocument/2006/relationships/hyperlink" Target="https://finance.yahoo.com/quote/AMZN/options?strike=152.5&amp;straddle=false" TargetMode="External"/><Relationship Id="rId1454" Type="http://schemas.openxmlformats.org/officeDocument/2006/relationships/hyperlink" Target="https://finance.yahoo.com/quote/AMZN/options?strike=82&amp;straddle=false" TargetMode="External"/><Relationship Id="rId2505" Type="http://schemas.openxmlformats.org/officeDocument/2006/relationships/hyperlink" Target="https://finance.yahoo.com/quote/AMZN230616P01780000?p=AMZN230616P01780000" TargetMode="External"/><Relationship Id="rId8067" Type="http://schemas.openxmlformats.org/officeDocument/2006/relationships/hyperlink" Target="https://finance.yahoo.com/quote/AMZN230616P02200000?p=AMZN230616P02200000" TargetMode="External"/><Relationship Id="rId9118" Type="http://schemas.openxmlformats.org/officeDocument/2006/relationships/hyperlink" Target="https://finance.yahoo.com/quote/AMZN/options?strike=150&amp;straddle=false" TargetMode="External"/><Relationship Id="rId1107" Type="http://schemas.openxmlformats.org/officeDocument/2006/relationships/hyperlink" Target="https://finance.yahoo.com/quote/AMZN230616P01640000?p=AMZN230616P01640000" TargetMode="External"/><Relationship Id="rId4677" Type="http://schemas.openxmlformats.org/officeDocument/2006/relationships/hyperlink" Target="https://finance.yahoo.com/quote/AMZN230616C03340000?p=AMZN230616C03340000" TargetMode="External"/><Relationship Id="rId5728" Type="http://schemas.openxmlformats.org/officeDocument/2006/relationships/hyperlink" Target="https://finance.yahoo.com/quote/AMZN/options?strike=166.5&amp;straddle=false" TargetMode="External"/><Relationship Id="rId3279" Type="http://schemas.openxmlformats.org/officeDocument/2006/relationships/hyperlink" Target="https://finance.yahoo.com/quote/AMZN230616C03270000?p=AMZN230616C03270000" TargetMode="External"/><Relationship Id="rId7150" Type="http://schemas.openxmlformats.org/officeDocument/2006/relationships/hyperlink" Target="https://finance.yahoo.com/quote/AMZN/options?strike=176&amp;straddle=false" TargetMode="External"/><Relationship Id="rId8201" Type="http://schemas.openxmlformats.org/officeDocument/2006/relationships/hyperlink" Target="https://finance.yahoo.com/quote/AMZN230616P03590000?p=AMZN230616P03590000" TargetMode="External"/><Relationship Id="rId3760" Type="http://schemas.openxmlformats.org/officeDocument/2006/relationships/hyperlink" Target="https://finance.yahoo.com/quote/AMZN/options?strike=194.5&amp;straddle=false" TargetMode="External"/><Relationship Id="rId4811" Type="http://schemas.openxmlformats.org/officeDocument/2006/relationships/hyperlink" Target="https://finance.yahoo.com/quote/AMZN230616C04100000?p=AMZN230616C04100000" TargetMode="External"/><Relationship Id="rId681" Type="http://schemas.openxmlformats.org/officeDocument/2006/relationships/hyperlink" Target="https://finance.yahoo.com/quote/AMZN230616C05200000?p=AMZN230616C05200000" TargetMode="External"/><Relationship Id="rId2362" Type="http://schemas.openxmlformats.org/officeDocument/2006/relationships/hyperlink" Target="https://finance.yahoo.com/quote/AMZN/options?strike=191&amp;straddle=false" TargetMode="External"/><Relationship Id="rId3413" Type="http://schemas.openxmlformats.org/officeDocument/2006/relationships/hyperlink" Target="https://finance.yahoo.com/quote/AMZN230616C03940000?p=AMZN230616C03940000" TargetMode="External"/><Relationship Id="rId6983" Type="http://schemas.openxmlformats.org/officeDocument/2006/relationships/hyperlink" Target="https://finance.yahoo.com/quote/AMZN230616C00079000?p=AMZN230616C00079000" TargetMode="External"/><Relationship Id="rId334" Type="http://schemas.openxmlformats.org/officeDocument/2006/relationships/hyperlink" Target="https://finance.yahoo.com/quote/AMZN/options?strike=220&amp;straddle=false" TargetMode="External"/><Relationship Id="rId2015" Type="http://schemas.openxmlformats.org/officeDocument/2006/relationships/hyperlink" Target="https://finance.yahoo.com/quote/AMZN230616C03870000?p=AMZN230616C03870000" TargetMode="External"/><Relationship Id="rId5585" Type="http://schemas.openxmlformats.org/officeDocument/2006/relationships/hyperlink" Target="https://finance.yahoo.com/quote/AMZN230616C00073000?p=AMZN230616C00073000" TargetMode="External"/><Relationship Id="rId6636" Type="http://schemas.openxmlformats.org/officeDocument/2006/relationships/hyperlink" Target="https://finance.yahoo.com/quote/AMZN/options?strike=1560&amp;straddle=false" TargetMode="External"/><Relationship Id="rId4187" Type="http://schemas.openxmlformats.org/officeDocument/2006/relationships/hyperlink" Target="https://finance.yahoo.com/quote/AMZN230616C00067000?p=AMZN230616C00067000" TargetMode="External"/><Relationship Id="rId5238" Type="http://schemas.openxmlformats.org/officeDocument/2006/relationships/hyperlink" Target="https://finance.yahoo.com/quote/AMZN/options?strike=1450&amp;straddle=false" TargetMode="External"/><Relationship Id="rId1848" Type="http://schemas.openxmlformats.org/officeDocument/2006/relationships/hyperlink" Target="https://finance.yahoo.com/quote/AMZN/options?strike=3030&amp;straddle=false" TargetMode="External"/><Relationship Id="rId3270" Type="http://schemas.openxmlformats.org/officeDocument/2006/relationships/hyperlink" Target="https://finance.yahoo.com/quote/AMZN/options?strike=3220&amp;straddle=false" TargetMode="External"/><Relationship Id="rId4321" Type="http://schemas.openxmlformats.org/officeDocument/2006/relationships/hyperlink" Target="https://finance.yahoo.com/quote/AMZN230616C00161000?p=AMZN230616C00161000" TargetMode="External"/><Relationship Id="rId191" Type="http://schemas.openxmlformats.org/officeDocument/2006/relationships/hyperlink" Target="https://finance.yahoo.com/quote/AMZN230616C00166500?p=AMZN230616C00166500" TargetMode="External"/><Relationship Id="rId7891" Type="http://schemas.openxmlformats.org/officeDocument/2006/relationships/hyperlink" Target="https://finance.yahoo.com/quote/AMZN230616P00189500?p=AMZN230616P00189500" TargetMode="External"/><Relationship Id="rId8942" Type="http://schemas.openxmlformats.org/officeDocument/2006/relationships/hyperlink" Target="https://finance.yahoo.com/quote/AMZN/options?strike=3900&amp;straddle=false" TargetMode="External"/><Relationship Id="rId5095" Type="http://schemas.openxmlformats.org/officeDocument/2006/relationships/hyperlink" Target="https://finance.yahoo.com/quote/AMZN230616P00182500?p=AMZN230616P00182500" TargetMode="External"/><Relationship Id="rId6493" Type="http://schemas.openxmlformats.org/officeDocument/2006/relationships/hyperlink" Target="https://finance.yahoo.com/quote/AMZN230616P00186000?p=AMZN230616P00186000" TargetMode="External"/><Relationship Id="rId7544" Type="http://schemas.openxmlformats.org/officeDocument/2006/relationships/hyperlink" Target="https://finance.yahoo.com/quote/AMZN/options?strike=3830&amp;straddle=false" TargetMode="External"/><Relationship Id="rId6146" Type="http://schemas.openxmlformats.org/officeDocument/2006/relationships/hyperlink" Target="https://finance.yahoo.com/quote/AMZN/options?strike=3760&amp;straddle=false" TargetMode="External"/><Relationship Id="rId2756" Type="http://schemas.openxmlformats.org/officeDocument/2006/relationships/hyperlink" Target="https://finance.yahoo.com/quote/AMZN/options?strike=4900&amp;straddle=false" TargetMode="External"/><Relationship Id="rId3807" Type="http://schemas.openxmlformats.org/officeDocument/2006/relationships/hyperlink" Target="https://finance.yahoo.com/quote/AMZN230616P00265000?p=AMZN230616P00265000" TargetMode="External"/><Relationship Id="rId9369" Type="http://schemas.openxmlformats.org/officeDocument/2006/relationships/hyperlink" Target="https://finance.yahoo.com/quote/AMZN230616P01260000?p=AMZN230616P01260000" TargetMode="External"/><Relationship Id="rId728" Type="http://schemas.openxmlformats.org/officeDocument/2006/relationships/hyperlink" Target="https://finance.yahoo.com/quote/AMZN/options?strike=69&amp;straddle=false" TargetMode="External"/><Relationship Id="rId1358" Type="http://schemas.openxmlformats.org/officeDocument/2006/relationships/hyperlink" Target="https://finance.yahoo.com/quote/AMZN/options?strike=4200&amp;straddle=false" TargetMode="External"/><Relationship Id="rId2409" Type="http://schemas.openxmlformats.org/officeDocument/2006/relationships/hyperlink" Target="https://finance.yahoo.com/quote/AMZN230616P00230000?p=AMZN230616P00230000" TargetMode="External"/><Relationship Id="rId5979" Type="http://schemas.openxmlformats.org/officeDocument/2006/relationships/hyperlink" Target="https://finance.yahoo.com/quote/AMZN230616C02300000?p=AMZN230616C02300000" TargetMode="External"/><Relationship Id="rId64" Type="http://schemas.openxmlformats.org/officeDocument/2006/relationships/hyperlink" Target="https://finance.yahoo.com/quote/AMZN/options?strike=79&amp;straddle=false" TargetMode="External"/><Relationship Id="rId8452" Type="http://schemas.openxmlformats.org/officeDocument/2006/relationships/hyperlink" Target="https://finance.yahoo.com/quote/AMZN/options?strike=155.5&amp;straddle=false" TargetMode="External"/><Relationship Id="rId9503" Type="http://schemas.openxmlformats.org/officeDocument/2006/relationships/hyperlink" Target="https://finance.yahoo.com/quote/AMZN230616P03180000?p=AMZN230616P03180000" TargetMode="External"/><Relationship Id="rId7054" Type="http://schemas.openxmlformats.org/officeDocument/2006/relationships/hyperlink" Target="https://finance.yahoo.com/quote/AMZN/options?strike=152&amp;straddle=false" TargetMode="External"/><Relationship Id="rId8105" Type="http://schemas.openxmlformats.org/officeDocument/2006/relationships/hyperlink" Target="https://finance.yahoo.com/quote/AMZN230616P03110000?p=AMZN230616P03110000" TargetMode="External"/><Relationship Id="rId3664" Type="http://schemas.openxmlformats.org/officeDocument/2006/relationships/hyperlink" Target="https://finance.yahoo.com/quote/AMZN/options?strike=170.5&amp;straddle=false" TargetMode="External"/><Relationship Id="rId4715" Type="http://schemas.openxmlformats.org/officeDocument/2006/relationships/hyperlink" Target="https://finance.yahoo.com/quote/AMZN230616C03530000?p=AMZN230616C03530000" TargetMode="External"/><Relationship Id="rId585" Type="http://schemas.openxmlformats.org/officeDocument/2006/relationships/hyperlink" Target="https://finance.yahoo.com/quote/AMZN230616C03640000?p=AMZN230616C03640000" TargetMode="External"/><Relationship Id="rId2266" Type="http://schemas.openxmlformats.org/officeDocument/2006/relationships/hyperlink" Target="https://finance.yahoo.com/quote/AMZN/options?strike=167&amp;straddle=false" TargetMode="External"/><Relationship Id="rId3317" Type="http://schemas.openxmlformats.org/officeDocument/2006/relationships/hyperlink" Target="https://finance.yahoo.com/quote/AMZN230616C03460000?p=AMZN230616C03460000" TargetMode="External"/><Relationship Id="rId6887" Type="http://schemas.openxmlformats.org/officeDocument/2006/relationships/hyperlink" Target="https://finance.yahoo.com/quote/AMZN230616P03990000?p=AMZN230616P03990000" TargetMode="External"/><Relationship Id="rId7938" Type="http://schemas.openxmlformats.org/officeDocument/2006/relationships/hyperlink" Target="https://finance.yahoo.com/quote/AMZN/options?strike=210&amp;straddle=false" TargetMode="External"/><Relationship Id="rId238" Type="http://schemas.openxmlformats.org/officeDocument/2006/relationships/hyperlink" Target="https://finance.yahoo.com/quote/AMZN/options?strike=178&amp;straddle=false" TargetMode="External"/><Relationship Id="rId5489" Type="http://schemas.openxmlformats.org/officeDocument/2006/relationships/hyperlink" Target="https://finance.yahoo.com/quote/AMZN230616P03910000?p=AMZN230616P03910000" TargetMode="External"/><Relationship Id="rId9360" Type="http://schemas.openxmlformats.org/officeDocument/2006/relationships/hyperlink" Target="https://finance.yahoo.com/quote/AMZN/options?strike=1160&amp;straddle=false" TargetMode="External"/><Relationship Id="rId2400" Type="http://schemas.openxmlformats.org/officeDocument/2006/relationships/hyperlink" Target="https://finance.yahoo.com/quote/AMZN/options?strike=205&amp;straddle=false" TargetMode="External"/><Relationship Id="rId9013" Type="http://schemas.openxmlformats.org/officeDocument/2006/relationships/hyperlink" Target="https://finance.yahoo.com/quote/AMZN230616P00060000?p=AMZN230616P00060000" TargetMode="External"/><Relationship Id="rId1002" Type="http://schemas.openxmlformats.org/officeDocument/2006/relationships/hyperlink" Target="https://finance.yahoo.com/quote/AMZN/options?strike=197&amp;straddle=false" TargetMode="External"/><Relationship Id="rId5970" Type="http://schemas.openxmlformats.org/officeDocument/2006/relationships/hyperlink" Target="https://finance.yahoo.com/quote/AMZN/options?strike=1960&amp;straddle=false" TargetMode="External"/><Relationship Id="rId3174" Type="http://schemas.openxmlformats.org/officeDocument/2006/relationships/hyperlink" Target="https://finance.yahoo.com/quote/AMZN/options?strike=1680&amp;straddle=false" TargetMode="External"/><Relationship Id="rId4572" Type="http://schemas.openxmlformats.org/officeDocument/2006/relationships/hyperlink" Target="https://finance.yahoo.com/quote/AMZN/options?strike=1820&amp;straddle=false" TargetMode="External"/><Relationship Id="rId5623" Type="http://schemas.openxmlformats.org/officeDocument/2006/relationships/hyperlink" Target="https://finance.yahoo.com/quote/AMZN230616C00091000?p=AMZN230616C00091000" TargetMode="External"/><Relationship Id="rId4225" Type="http://schemas.openxmlformats.org/officeDocument/2006/relationships/hyperlink" Target="https://finance.yahoo.com/quote/AMZN230616C00084000?p=AMZN230616C00084000" TargetMode="External"/><Relationship Id="rId7795" Type="http://schemas.openxmlformats.org/officeDocument/2006/relationships/hyperlink" Target="https://finance.yahoo.com/quote/AMZN230616P00165500?p=AMZN230616P00165500" TargetMode="External"/><Relationship Id="rId8846" Type="http://schemas.openxmlformats.org/officeDocument/2006/relationships/hyperlink" Target="https://finance.yahoo.com/quote/AMZN/options?strike=3420&amp;straddle=false" TargetMode="External"/><Relationship Id="rId6397" Type="http://schemas.openxmlformats.org/officeDocument/2006/relationships/hyperlink" Target="https://finance.yahoo.com/quote/AMZN230616P00162000?p=AMZN230616P00162000" TargetMode="External"/><Relationship Id="rId7448" Type="http://schemas.openxmlformats.org/officeDocument/2006/relationships/hyperlink" Target="https://finance.yahoo.com/quote/AMZN/options?strike=3350&amp;straddle=false" TargetMode="External"/><Relationship Id="rId979" Type="http://schemas.openxmlformats.org/officeDocument/2006/relationships/hyperlink" Target="https://finance.yahoo.com/quote/AMZN230616P00191500?p=AMZN230616P00191500" TargetMode="External"/><Relationship Id="rId5480" Type="http://schemas.openxmlformats.org/officeDocument/2006/relationships/hyperlink" Target="https://finance.yahoo.com/quote/AMZN/options?strike=3830&amp;straddle=false" TargetMode="External"/><Relationship Id="rId6531" Type="http://schemas.openxmlformats.org/officeDocument/2006/relationships/hyperlink" Target="https://finance.yahoo.com/quote/AMZN230616P00195500?p=AMZN230616P00195500" TargetMode="External"/><Relationship Id="rId4082" Type="http://schemas.openxmlformats.org/officeDocument/2006/relationships/hyperlink" Target="https://finance.yahoo.com/quote/AMZN/options?strike=3750&amp;straddle=false" TargetMode="External"/><Relationship Id="rId5133" Type="http://schemas.openxmlformats.org/officeDocument/2006/relationships/hyperlink" Target="https://finance.yahoo.com/quote/AMZN230616P00192000?p=AMZN230616P00192000" TargetMode="External"/><Relationship Id="rId1743" Type="http://schemas.openxmlformats.org/officeDocument/2006/relationships/hyperlink" Target="https://finance.yahoo.com/quote/AMZN230616C01240000?p=AMZN230616C01240000" TargetMode="External"/><Relationship Id="rId8009" Type="http://schemas.openxmlformats.org/officeDocument/2006/relationships/hyperlink" Target="https://finance.yahoo.com/quote/AMZN230616P01480000?p=AMZN230616P01480000" TargetMode="External"/><Relationship Id="rId8356" Type="http://schemas.openxmlformats.org/officeDocument/2006/relationships/hyperlink" Target="https://finance.yahoo.com/quote/AMZN/options?strike=74&amp;straddle=false" TargetMode="External"/><Relationship Id="rId9407" Type="http://schemas.openxmlformats.org/officeDocument/2006/relationships/hyperlink" Target="https://finance.yahoo.com/quote/AMZN230616P01600000?p=AMZN230616P01600000" TargetMode="External"/><Relationship Id="rId4966" Type="http://schemas.openxmlformats.org/officeDocument/2006/relationships/hyperlink" Target="https://finance.yahoo.com/quote/AMZN/options?strike=150&amp;straddle=false" TargetMode="External"/><Relationship Id="rId3568" Type="http://schemas.openxmlformats.org/officeDocument/2006/relationships/hyperlink" Target="https://finance.yahoo.com/quote/AMZN/options?strike=115&amp;straddle=false" TargetMode="External"/><Relationship Id="rId4619" Type="http://schemas.openxmlformats.org/officeDocument/2006/relationships/hyperlink" Target="https://finance.yahoo.com/quote/AMZN230616C03050000?p=AMZN230616C03050000" TargetMode="External"/><Relationship Id="rId489" Type="http://schemas.openxmlformats.org/officeDocument/2006/relationships/hyperlink" Target="https://finance.yahoo.com/quote/AMZN230616C03160000?p=AMZN230616C03160000" TargetMode="External"/><Relationship Id="rId6041" Type="http://schemas.openxmlformats.org/officeDocument/2006/relationships/hyperlink" Target="https://finance.yahoo.com/quote/AMZN230616C03240000?p=AMZN230616C03240000" TargetMode="External"/><Relationship Id="rId9264" Type="http://schemas.openxmlformats.org/officeDocument/2006/relationships/hyperlink" Target="https://finance.yahoo.com/quote/AMZN/options?strike=186.5&amp;straddle=false" TargetMode="External"/><Relationship Id="rId970" Type="http://schemas.openxmlformats.org/officeDocument/2006/relationships/hyperlink" Target="https://finance.yahoo.com/quote/AMZN/options?strike=189&amp;straddle=false" TargetMode="External"/><Relationship Id="rId1253" Type="http://schemas.openxmlformats.org/officeDocument/2006/relationships/hyperlink" Target="https://finance.yahoo.com/quote/AMZN230616P03450000?p=AMZN230616P03450000" TargetMode="External"/><Relationship Id="rId2651" Type="http://schemas.openxmlformats.org/officeDocument/2006/relationships/hyperlink" Target="https://finance.yahoo.com/quote/AMZN230616P03520000?p=AMZN230616P03520000" TargetMode="External"/><Relationship Id="rId3702" Type="http://schemas.openxmlformats.org/officeDocument/2006/relationships/hyperlink" Target="https://finance.yahoo.com/quote/AMZN/options?strike=180&amp;straddle=false" TargetMode="External"/><Relationship Id="rId623" Type="http://schemas.openxmlformats.org/officeDocument/2006/relationships/hyperlink" Target="https://finance.yahoo.com/quote/AMZN230616C03830000?p=AMZN230616C03830000" TargetMode="External"/><Relationship Id="rId2304" Type="http://schemas.openxmlformats.org/officeDocument/2006/relationships/hyperlink" Target="https://finance.yahoo.com/quote/AMZN/options?strike=176.5&amp;straddle=false" TargetMode="External"/><Relationship Id="rId5874" Type="http://schemas.openxmlformats.org/officeDocument/2006/relationships/hyperlink" Target="https://finance.yahoo.com/quote/AMZN/options?strike=230&amp;straddle=false" TargetMode="External"/><Relationship Id="rId6925" Type="http://schemas.openxmlformats.org/officeDocument/2006/relationships/hyperlink" Target="https://finance.yahoo.com/quote/AMZN230616C00052000?p=AMZN230616C00052000" TargetMode="External"/><Relationship Id="rId4476" Type="http://schemas.openxmlformats.org/officeDocument/2006/relationships/hyperlink" Target="https://finance.yahoo.com/quote/AMZN/options?strike=199.5&amp;straddle=false" TargetMode="External"/><Relationship Id="rId5527" Type="http://schemas.openxmlformats.org/officeDocument/2006/relationships/hyperlink" Target="https://finance.yahoo.com/quote/AMZN230616P05100000?p=AMZN230616P05100000" TargetMode="External"/><Relationship Id="rId3078" Type="http://schemas.openxmlformats.org/officeDocument/2006/relationships/hyperlink" Target="https://finance.yahoo.com/quote/AMZN/options?strike=196&amp;straddle=false" TargetMode="External"/><Relationship Id="rId4129" Type="http://schemas.openxmlformats.org/officeDocument/2006/relationships/hyperlink" Target="https://finance.yahoo.com/quote/AMZN230616P04400000?p=AMZN230616P04400000" TargetMode="External"/><Relationship Id="rId7699" Type="http://schemas.openxmlformats.org/officeDocument/2006/relationships/hyperlink" Target="https://finance.yahoo.com/quote/AMZN230616P00093000?p=AMZN230616P00093000" TargetMode="External"/><Relationship Id="rId8000" Type="http://schemas.openxmlformats.org/officeDocument/2006/relationships/hyperlink" Target="https://finance.yahoo.com/quote/AMZN/options?strike=1400&amp;straddle=false" TargetMode="External"/><Relationship Id="rId4610" Type="http://schemas.openxmlformats.org/officeDocument/2006/relationships/hyperlink" Target="https://finance.yahoo.com/quote/AMZN/options?strike=3000&amp;straddle=false" TargetMode="External"/><Relationship Id="rId480" Type="http://schemas.openxmlformats.org/officeDocument/2006/relationships/hyperlink" Target="https://finance.yahoo.com/quote/AMZN/options?strike=3110&amp;straddle=false" TargetMode="External"/><Relationship Id="rId2161" Type="http://schemas.openxmlformats.org/officeDocument/2006/relationships/hyperlink" Target="https://finance.yahoo.com/quote/AMZN230616P00092000?p=AMZN230616P00092000" TargetMode="External"/><Relationship Id="rId3212" Type="http://schemas.openxmlformats.org/officeDocument/2006/relationships/hyperlink" Target="https://finance.yahoo.com/quote/AMZN/options?strike=2300&amp;straddle=false" TargetMode="External"/><Relationship Id="rId133" Type="http://schemas.openxmlformats.org/officeDocument/2006/relationships/hyperlink" Target="https://finance.yahoo.com/quote/AMZN230616C00152000?p=AMZN230616C00152000" TargetMode="External"/><Relationship Id="rId5384" Type="http://schemas.openxmlformats.org/officeDocument/2006/relationships/hyperlink" Target="https://finance.yahoo.com/quote/AMZN/options?strike=3340&amp;straddle=false" TargetMode="External"/><Relationship Id="rId6782" Type="http://schemas.openxmlformats.org/officeDocument/2006/relationships/hyperlink" Target="https://finance.yahoo.com/quote/AMZN/options?strike=3410&amp;straddle=false" TargetMode="External"/><Relationship Id="rId7833" Type="http://schemas.openxmlformats.org/officeDocument/2006/relationships/hyperlink" Target="https://finance.yahoo.com/quote/AMZN230616P00175000?p=AMZN230616P00175000" TargetMode="External"/><Relationship Id="rId5037" Type="http://schemas.openxmlformats.org/officeDocument/2006/relationships/hyperlink" Target="https://finance.yahoo.com/quote/AMZN230616P00168000?p=AMZN230616P00168000" TargetMode="External"/><Relationship Id="rId6435" Type="http://schemas.openxmlformats.org/officeDocument/2006/relationships/hyperlink" Target="https://finance.yahoo.com/quote/AMZN230616P00171500?p=AMZN230616P00171500" TargetMode="External"/><Relationship Id="rId1994" Type="http://schemas.openxmlformats.org/officeDocument/2006/relationships/hyperlink" Target="https://finance.yahoo.com/quote/AMZN/options?strike=3760&amp;straddle=false" TargetMode="External"/><Relationship Id="rId9658" Type="http://schemas.openxmlformats.org/officeDocument/2006/relationships/hyperlink" Target="https://finance.yahoo.com/quote/AMZN/options?strike=4000&amp;straddle=false" TargetMode="External"/><Relationship Id="rId1647" Type="http://schemas.openxmlformats.org/officeDocument/2006/relationships/hyperlink" Target="https://finance.yahoo.com/quote/AMZN230616C00184500?p=AMZN230616C00184500" TargetMode="External"/><Relationship Id="rId4120" Type="http://schemas.openxmlformats.org/officeDocument/2006/relationships/hyperlink" Target="https://finance.yahoo.com/quote/AMZN/options?strike=3990&amp;straddle=false" TargetMode="External"/><Relationship Id="rId7690" Type="http://schemas.openxmlformats.org/officeDocument/2006/relationships/hyperlink" Target="https://finance.yahoo.com/quote/AMZN/options?strike=88&amp;straddle=false" TargetMode="External"/><Relationship Id="rId8741" Type="http://schemas.openxmlformats.org/officeDocument/2006/relationships/hyperlink" Target="https://finance.yahoo.com/quote/AMZN230616C02000000?p=AMZN230616C02000000" TargetMode="External"/><Relationship Id="rId6292" Type="http://schemas.openxmlformats.org/officeDocument/2006/relationships/hyperlink" Target="https://finance.yahoo.com/quote/AMZN/options?strike=81&amp;straddle=false" TargetMode="External"/><Relationship Id="rId7343" Type="http://schemas.openxmlformats.org/officeDocument/2006/relationships/hyperlink" Target="https://finance.yahoo.com/quote/AMZN230616C01860000?p=AMZN230616C01860000" TargetMode="External"/><Relationship Id="rId3953" Type="http://schemas.openxmlformats.org/officeDocument/2006/relationships/hyperlink" Target="https://finance.yahoo.com/quote/AMZN230616P03110000?p=AMZN230616P03110000" TargetMode="External"/><Relationship Id="rId9168" Type="http://schemas.openxmlformats.org/officeDocument/2006/relationships/hyperlink" Target="https://finance.yahoo.com/quote/AMZN/options?strike=162.5&amp;straddle=false" TargetMode="External"/><Relationship Id="rId874" Type="http://schemas.openxmlformats.org/officeDocument/2006/relationships/hyperlink" Target="https://finance.yahoo.com/quote/AMZN/options?strike=165&amp;straddle=false" TargetMode="External"/><Relationship Id="rId2555" Type="http://schemas.openxmlformats.org/officeDocument/2006/relationships/hyperlink" Target="https://finance.yahoo.com/quote/AMZN230616P03040000?p=AMZN230616P03040000" TargetMode="External"/><Relationship Id="rId3606" Type="http://schemas.openxmlformats.org/officeDocument/2006/relationships/hyperlink" Target="https://finance.yahoo.com/quote/AMZN/options?strike=156&amp;straddle=false" TargetMode="External"/><Relationship Id="rId527" Type="http://schemas.openxmlformats.org/officeDocument/2006/relationships/hyperlink" Target="https://finance.yahoo.com/quote/AMZN230616C03350000?p=AMZN230616C03350000" TargetMode="External"/><Relationship Id="rId1157" Type="http://schemas.openxmlformats.org/officeDocument/2006/relationships/hyperlink" Target="https://finance.yahoo.com/quote/AMZN230616P02700000?p=AMZN230616P02700000" TargetMode="External"/><Relationship Id="rId2208" Type="http://schemas.openxmlformats.org/officeDocument/2006/relationships/hyperlink" Target="https://finance.yahoo.com/quote/AMZN/options?strike=152.5&amp;straddle=false" TargetMode="External"/><Relationship Id="rId5778" Type="http://schemas.openxmlformats.org/officeDocument/2006/relationships/hyperlink" Target="https://finance.yahoo.com/quote/AMZN/options?strike=179&amp;straddle=false" TargetMode="External"/><Relationship Id="rId6829" Type="http://schemas.openxmlformats.org/officeDocument/2006/relationships/hyperlink" Target="https://finance.yahoo.com/quote/AMZN230616P03650000?p=AMZN230616P03650000" TargetMode="External"/><Relationship Id="rId8251" Type="http://schemas.openxmlformats.org/officeDocument/2006/relationships/hyperlink" Target="https://finance.yahoo.com/quote/AMZN230616P03880000?p=AMZN230616P03880000" TargetMode="External"/><Relationship Id="rId9302" Type="http://schemas.openxmlformats.org/officeDocument/2006/relationships/hyperlink" Target="https://finance.yahoo.com/quote/AMZN/options?strike=196&amp;straddle=false" TargetMode="External"/><Relationship Id="rId3463" Type="http://schemas.openxmlformats.org/officeDocument/2006/relationships/hyperlink" Target="https://finance.yahoo.com/quote/AMZN230616P00053000?p=AMZN230616P00053000" TargetMode="External"/><Relationship Id="rId4861" Type="http://schemas.openxmlformats.org/officeDocument/2006/relationships/hyperlink" Target="https://finance.yahoo.com/quote/AMZN230616P00060000?p=AMZN230616P00060000" TargetMode="External"/><Relationship Id="rId5912" Type="http://schemas.openxmlformats.org/officeDocument/2006/relationships/hyperlink" Target="https://finance.yahoo.com/quote/AMZN/options?strike=1420&amp;straddle=false" TargetMode="External"/><Relationship Id="rId384" Type="http://schemas.openxmlformats.org/officeDocument/2006/relationships/hyperlink" Target="https://finance.yahoo.com/quote/AMZN/options?strike=1480&amp;straddle=false" TargetMode="External"/><Relationship Id="rId2065" Type="http://schemas.openxmlformats.org/officeDocument/2006/relationships/hyperlink" Target="https://finance.yahoo.com/quote/AMZN230616C05200000?p=AMZN230616C05200000" TargetMode="External"/><Relationship Id="rId3116" Type="http://schemas.openxmlformats.org/officeDocument/2006/relationships/hyperlink" Target="https://finance.yahoo.com/quote/AMZN/options?strike=255&amp;straddle=false" TargetMode="External"/><Relationship Id="rId4514" Type="http://schemas.openxmlformats.org/officeDocument/2006/relationships/hyperlink" Target="https://finance.yahoo.com/quote/AMZN/options?strike=1280&amp;straddle=false" TargetMode="External"/><Relationship Id="rId6686" Type="http://schemas.openxmlformats.org/officeDocument/2006/relationships/hyperlink" Target="https://finance.yahoo.com/quote/AMZN/options?strike=2300&amp;straddle=false" TargetMode="External"/><Relationship Id="rId7737" Type="http://schemas.openxmlformats.org/officeDocument/2006/relationships/hyperlink" Target="https://finance.yahoo.com/quote/AMZN230616P00151000?p=AMZN230616P00151000" TargetMode="External"/><Relationship Id="rId5288" Type="http://schemas.openxmlformats.org/officeDocument/2006/relationships/hyperlink" Target="https://finance.yahoo.com/quote/AMZN/options?strike=1920&amp;straddle=false" TargetMode="External"/><Relationship Id="rId6339" Type="http://schemas.openxmlformats.org/officeDocument/2006/relationships/hyperlink" Target="https://finance.yahoo.com/quote/AMZN230616P00125000?p=AMZN230616P00125000" TargetMode="External"/><Relationship Id="rId1898" Type="http://schemas.openxmlformats.org/officeDocument/2006/relationships/hyperlink" Target="https://finance.yahoo.com/quote/AMZN/options?strike=3280&amp;straddle=false" TargetMode="External"/><Relationship Id="rId2949" Type="http://schemas.openxmlformats.org/officeDocument/2006/relationships/hyperlink" Target="https://finance.yahoo.com/quote/AMZN230616C00164000?p=AMZN230616C00164000" TargetMode="External"/><Relationship Id="rId6820" Type="http://schemas.openxmlformats.org/officeDocument/2006/relationships/hyperlink" Target="https://finance.yahoo.com/quote/AMZN/options?strike=3600&amp;straddle=false" TargetMode="External"/><Relationship Id="rId4371" Type="http://schemas.openxmlformats.org/officeDocument/2006/relationships/hyperlink" Target="https://finance.yahoo.com/quote/AMZN230616C00173500?p=AMZN230616C00173500" TargetMode="External"/><Relationship Id="rId5422" Type="http://schemas.openxmlformats.org/officeDocument/2006/relationships/hyperlink" Target="https://finance.yahoo.com/quote/AMZN/options?strike=3530&amp;straddle=false" TargetMode="External"/><Relationship Id="rId4024" Type="http://schemas.openxmlformats.org/officeDocument/2006/relationships/hyperlink" Target="https://finance.yahoo.com/quote/AMZN/options?strike=3460&amp;straddle=false" TargetMode="External"/><Relationship Id="rId7594" Type="http://schemas.openxmlformats.org/officeDocument/2006/relationships/hyperlink" Target="https://finance.yahoo.com/quote/AMZN/options?strike=4800&amp;straddle=false" TargetMode="External"/><Relationship Id="rId8992" Type="http://schemas.openxmlformats.org/officeDocument/2006/relationships/hyperlink" Target="https://finance.yahoo.com/quote/AMZN/options?strike=5500&amp;straddle=false" TargetMode="External"/><Relationship Id="rId6196" Type="http://schemas.openxmlformats.org/officeDocument/2006/relationships/hyperlink" Target="https://finance.yahoo.com/quote/AMZN/options?strike=4100&amp;straddle=false" TargetMode="External"/><Relationship Id="rId7247" Type="http://schemas.openxmlformats.org/officeDocument/2006/relationships/hyperlink" Target="https://finance.yahoo.com/quote/AMZN230616C00205000?p=AMZN230616C00205000" TargetMode="External"/><Relationship Id="rId8645" Type="http://schemas.openxmlformats.org/officeDocument/2006/relationships/hyperlink" Target="https://finance.yahoo.com/quote/AMZN230616C00240000?p=AMZN230616C00240000" TargetMode="External"/><Relationship Id="rId3857" Type="http://schemas.openxmlformats.org/officeDocument/2006/relationships/hyperlink" Target="https://finance.yahoo.com/quote/AMZN230616P01480000?p=AMZN230616P01480000" TargetMode="External"/><Relationship Id="rId4908" Type="http://schemas.openxmlformats.org/officeDocument/2006/relationships/hyperlink" Target="https://finance.yahoo.com/quote/AMZN/options?strike=81&amp;straddle=false" TargetMode="External"/><Relationship Id="rId778" Type="http://schemas.openxmlformats.org/officeDocument/2006/relationships/hyperlink" Target="https://finance.yahoo.com/quote/AMZN/options?strike=92&amp;straddle=false" TargetMode="External"/><Relationship Id="rId2459" Type="http://schemas.openxmlformats.org/officeDocument/2006/relationships/hyperlink" Target="https://finance.yahoo.com/quote/AMZN230616P01360000?p=AMZN230616P01360000" TargetMode="External"/><Relationship Id="rId6330" Type="http://schemas.openxmlformats.org/officeDocument/2006/relationships/hyperlink" Target="https://finance.yahoo.com/quote/AMZN/options?strike=100&amp;straddle=false" TargetMode="External"/><Relationship Id="rId9553" Type="http://schemas.openxmlformats.org/officeDocument/2006/relationships/hyperlink" Target="https://finance.yahoo.com/quote/AMZN230616P03430000?p=AMZN230616P03430000" TargetMode="External"/><Relationship Id="rId1542" Type="http://schemas.openxmlformats.org/officeDocument/2006/relationships/hyperlink" Target="https://finance.yahoo.com/quote/AMZN/options?strike=158&amp;straddle=false" TargetMode="External"/><Relationship Id="rId2940" Type="http://schemas.openxmlformats.org/officeDocument/2006/relationships/hyperlink" Target="https://finance.yahoo.com/quote/AMZN/options?strike=161.5&amp;straddle=false" TargetMode="External"/><Relationship Id="rId8155" Type="http://schemas.openxmlformats.org/officeDocument/2006/relationships/hyperlink" Target="https://finance.yahoo.com/quote/AMZN230616P03360000?p=AMZN230616P03360000" TargetMode="External"/><Relationship Id="rId9206" Type="http://schemas.openxmlformats.org/officeDocument/2006/relationships/hyperlink" Target="https://finance.yahoo.com/quote/AMZN/options?strike=172&amp;straddle=false" TargetMode="External"/><Relationship Id="rId912" Type="http://schemas.openxmlformats.org/officeDocument/2006/relationships/hyperlink" Target="https://finance.yahoo.com/quote/AMZN/options?strike=174.5&amp;straddle=false" TargetMode="External"/><Relationship Id="rId4765" Type="http://schemas.openxmlformats.org/officeDocument/2006/relationships/hyperlink" Target="https://finance.yahoo.com/quote/AMZN230616C03780000?p=AMZN230616C03780000" TargetMode="External"/><Relationship Id="rId5816" Type="http://schemas.openxmlformats.org/officeDocument/2006/relationships/hyperlink" Target="https://finance.yahoo.com/quote/AMZN/options?strike=188.5&amp;straddle=false" TargetMode="External"/><Relationship Id="rId288" Type="http://schemas.openxmlformats.org/officeDocument/2006/relationships/hyperlink" Target="https://finance.yahoo.com/quote/AMZN/options?strike=190.5&amp;straddle=false" TargetMode="External"/><Relationship Id="rId3367" Type="http://schemas.openxmlformats.org/officeDocument/2006/relationships/hyperlink" Target="https://finance.yahoo.com/quote/AMZN230616C03710000?p=AMZN230616C03710000" TargetMode="External"/><Relationship Id="rId4418" Type="http://schemas.openxmlformats.org/officeDocument/2006/relationships/hyperlink" Target="https://finance.yahoo.com/quote/AMZN/options?strike=185&amp;straddle=false" TargetMode="External"/><Relationship Id="rId7988" Type="http://schemas.openxmlformats.org/officeDocument/2006/relationships/hyperlink" Target="https://finance.yahoo.com/quote/AMZN/options?strike=1280&amp;straddle=false" TargetMode="External"/><Relationship Id="rId2450" Type="http://schemas.openxmlformats.org/officeDocument/2006/relationships/hyperlink" Target="https://finance.yahoo.com/quote/AMZN/options?strike=1260&amp;straddle=false" TargetMode="External"/><Relationship Id="rId3501" Type="http://schemas.openxmlformats.org/officeDocument/2006/relationships/hyperlink" Target="https://finance.yahoo.com/quote/AMZN230616P00072000?p=AMZN230616P00072000" TargetMode="External"/><Relationship Id="rId9063" Type="http://schemas.openxmlformats.org/officeDocument/2006/relationships/hyperlink" Target="https://finance.yahoo.com/quote/AMZN230616P00083000?p=AMZN230616P00083000" TargetMode="External"/><Relationship Id="rId422" Type="http://schemas.openxmlformats.org/officeDocument/2006/relationships/hyperlink" Target="https://finance.yahoo.com/quote/AMZN/options?strike=1840&amp;straddle=false" TargetMode="External"/><Relationship Id="rId1052" Type="http://schemas.openxmlformats.org/officeDocument/2006/relationships/hyperlink" Target="https://finance.yahoo.com/quote/AMZN/options?strike=1120&amp;straddle=false" TargetMode="External"/><Relationship Id="rId2103" Type="http://schemas.openxmlformats.org/officeDocument/2006/relationships/hyperlink" Target="https://finance.yahoo.com/quote/AMZN230616P00065000?p=AMZN230616P00065000" TargetMode="External"/><Relationship Id="rId5673" Type="http://schemas.openxmlformats.org/officeDocument/2006/relationships/hyperlink" Target="https://finance.yahoo.com/quote/AMZN230616C00153000?p=AMZN230616C00153000" TargetMode="External"/><Relationship Id="rId4275" Type="http://schemas.openxmlformats.org/officeDocument/2006/relationships/hyperlink" Target="https://finance.yahoo.com/quote/AMZN230616C00145000?p=AMZN230616C00145000" TargetMode="External"/><Relationship Id="rId5326" Type="http://schemas.openxmlformats.org/officeDocument/2006/relationships/hyperlink" Target="https://finance.yahoo.com/quote/AMZN/options?strike=3050&amp;straddle=false" TargetMode="External"/><Relationship Id="rId6724" Type="http://schemas.openxmlformats.org/officeDocument/2006/relationships/hyperlink" Target="https://finance.yahoo.com/quote/AMZN/options?strike=3120&amp;straddle=false" TargetMode="External"/><Relationship Id="rId8896" Type="http://schemas.openxmlformats.org/officeDocument/2006/relationships/hyperlink" Target="https://finance.yahoo.com/quote/AMZN/options?strike=3670&amp;straddle=false" TargetMode="External"/><Relationship Id="rId1936" Type="http://schemas.openxmlformats.org/officeDocument/2006/relationships/hyperlink" Target="https://finance.yahoo.com/quote/AMZN/options?strike=3470&amp;straddle=false" TargetMode="External"/><Relationship Id="rId7498" Type="http://schemas.openxmlformats.org/officeDocument/2006/relationships/hyperlink" Target="https://finance.yahoo.com/quote/AMZN/options?strike=3600&amp;straddle=false" TargetMode="External"/><Relationship Id="rId8549" Type="http://schemas.openxmlformats.org/officeDocument/2006/relationships/hyperlink" Target="https://finance.yahoo.com/quote/AMZN230616C00180000?p=AMZN230616C00180000" TargetMode="External"/><Relationship Id="rId3011" Type="http://schemas.openxmlformats.org/officeDocument/2006/relationships/hyperlink" Target="https://finance.yahoo.com/quote/AMZN230616C00179500?p=AMZN230616C00179500" TargetMode="External"/><Relationship Id="rId6581" Type="http://schemas.openxmlformats.org/officeDocument/2006/relationships/hyperlink" Target="https://finance.yahoo.com/quote/AMZN230616P01060000?p=AMZN230616P01060000" TargetMode="External"/><Relationship Id="rId7632" Type="http://schemas.openxmlformats.org/officeDocument/2006/relationships/hyperlink" Target="https://finance.yahoo.com/quote/AMZN/options?strike=61&amp;straddle=false" TargetMode="External"/><Relationship Id="rId5183" Type="http://schemas.openxmlformats.org/officeDocument/2006/relationships/hyperlink" Target="https://finance.yahoo.com/quote/AMZN230616P00245000?p=AMZN230616P00245000" TargetMode="External"/><Relationship Id="rId6234" Type="http://schemas.openxmlformats.org/officeDocument/2006/relationships/hyperlink" Target="https://finance.yahoo.com/quote/AMZN/options?strike=54&amp;straddle=false" TargetMode="External"/><Relationship Id="rId9457" Type="http://schemas.openxmlformats.org/officeDocument/2006/relationships/hyperlink" Target="https://finance.yahoo.com/quote/AMZN230616P02500000?p=AMZN230616P02500000" TargetMode="External"/><Relationship Id="rId1793" Type="http://schemas.openxmlformats.org/officeDocument/2006/relationships/hyperlink" Target="https://finance.yahoo.com/quote/AMZN230616C01720000?p=AMZN230616C01720000" TargetMode="External"/><Relationship Id="rId2844" Type="http://schemas.openxmlformats.org/officeDocument/2006/relationships/hyperlink" Target="https://finance.yahoo.com/quote/AMZN/options?strike=85&amp;straddle=false" TargetMode="External"/><Relationship Id="rId8059" Type="http://schemas.openxmlformats.org/officeDocument/2006/relationships/hyperlink" Target="https://finance.yahoo.com/quote/AMZN230616P01960000?p=AMZN230616P01960000" TargetMode="External"/><Relationship Id="rId816" Type="http://schemas.openxmlformats.org/officeDocument/2006/relationships/hyperlink" Target="https://finance.yahoo.com/quote/AMZN/options?strike=150.5&amp;straddle=false" TargetMode="External"/><Relationship Id="rId1446" Type="http://schemas.openxmlformats.org/officeDocument/2006/relationships/hyperlink" Target="https://finance.yahoo.com/quote/AMZN/options?strike=78&amp;straddle=false" TargetMode="External"/><Relationship Id="rId4669" Type="http://schemas.openxmlformats.org/officeDocument/2006/relationships/hyperlink" Target="https://finance.yahoo.com/quote/AMZN230616C03300000?p=AMZN230616C03300000" TargetMode="External"/><Relationship Id="rId8540" Type="http://schemas.openxmlformats.org/officeDocument/2006/relationships/hyperlink" Target="https://finance.yahoo.com/quote/AMZN/options?strike=177.5&amp;straddle=false" TargetMode="External"/><Relationship Id="rId6091" Type="http://schemas.openxmlformats.org/officeDocument/2006/relationships/hyperlink" Target="https://finance.yahoo.com/quote/AMZN230616C03490000?p=AMZN230616C03490000" TargetMode="External"/><Relationship Id="rId7142" Type="http://schemas.openxmlformats.org/officeDocument/2006/relationships/hyperlink" Target="https://finance.yahoo.com/quote/AMZN/options?strike=174&amp;straddle=false" TargetMode="External"/><Relationship Id="rId3752" Type="http://schemas.openxmlformats.org/officeDocument/2006/relationships/hyperlink" Target="https://finance.yahoo.com/quote/AMZN/options?strike=192.5&amp;straddle=false" TargetMode="External"/><Relationship Id="rId673" Type="http://schemas.openxmlformats.org/officeDocument/2006/relationships/hyperlink" Target="https://finance.yahoo.com/quote/AMZN230616C04800000?p=AMZN230616C04800000" TargetMode="External"/><Relationship Id="rId2354" Type="http://schemas.openxmlformats.org/officeDocument/2006/relationships/hyperlink" Target="https://finance.yahoo.com/quote/AMZN/options?strike=189&amp;straddle=false" TargetMode="External"/><Relationship Id="rId3405" Type="http://schemas.openxmlformats.org/officeDocument/2006/relationships/hyperlink" Target="https://finance.yahoo.com/quote/AMZN230616C03900000?p=AMZN230616C03900000" TargetMode="External"/><Relationship Id="rId4803" Type="http://schemas.openxmlformats.org/officeDocument/2006/relationships/hyperlink" Target="https://finance.yahoo.com/quote/AMZN230616C03970000?p=AMZN230616C03970000" TargetMode="External"/><Relationship Id="rId326" Type="http://schemas.openxmlformats.org/officeDocument/2006/relationships/hyperlink" Target="https://finance.yahoo.com/quote/AMZN/options?strike=200&amp;straddle=false" TargetMode="External"/><Relationship Id="rId2007" Type="http://schemas.openxmlformats.org/officeDocument/2006/relationships/hyperlink" Target="https://finance.yahoo.com/quote/AMZN230616C03830000?p=AMZN230616C03830000" TargetMode="External"/><Relationship Id="rId6975" Type="http://schemas.openxmlformats.org/officeDocument/2006/relationships/hyperlink" Target="https://finance.yahoo.com/quote/AMZN230616C00076000?p=AMZN230616C00076000" TargetMode="External"/><Relationship Id="rId4179" Type="http://schemas.openxmlformats.org/officeDocument/2006/relationships/hyperlink" Target="https://finance.yahoo.com/quote/AMZN230616C00063000?p=AMZN230616C00063000" TargetMode="External"/><Relationship Id="rId5577" Type="http://schemas.openxmlformats.org/officeDocument/2006/relationships/hyperlink" Target="https://finance.yahoo.com/quote/AMZN230616C00070000?p=AMZN230616C00070000" TargetMode="External"/><Relationship Id="rId6628" Type="http://schemas.openxmlformats.org/officeDocument/2006/relationships/hyperlink" Target="https://finance.yahoo.com/quote/AMZN/options?strike=1500&amp;straddle=false" TargetMode="External"/><Relationship Id="rId8050" Type="http://schemas.openxmlformats.org/officeDocument/2006/relationships/hyperlink" Target="https://finance.yahoo.com/quote/AMZN/options?strike=1860&amp;straddle=false" TargetMode="External"/><Relationship Id="rId9101" Type="http://schemas.openxmlformats.org/officeDocument/2006/relationships/hyperlink" Target="https://finance.yahoo.com/quote/AMZN230616P00110000?p=AMZN230616P00110000" TargetMode="External"/><Relationship Id="rId4660" Type="http://schemas.openxmlformats.org/officeDocument/2006/relationships/hyperlink" Target="https://finance.yahoo.com/quote/AMZN/options?strike=3250&amp;straddle=false" TargetMode="External"/><Relationship Id="rId5711" Type="http://schemas.openxmlformats.org/officeDocument/2006/relationships/hyperlink" Target="https://finance.yahoo.com/quote/AMZN230616C00162500?p=AMZN230616C00162500" TargetMode="External"/><Relationship Id="rId3262" Type="http://schemas.openxmlformats.org/officeDocument/2006/relationships/hyperlink" Target="https://finance.yahoo.com/quote/AMZN/options?strike=3180&amp;straddle=false" TargetMode="External"/><Relationship Id="rId4313" Type="http://schemas.openxmlformats.org/officeDocument/2006/relationships/hyperlink" Target="https://finance.yahoo.com/quote/AMZN230616C00159000?p=AMZN230616C00159000" TargetMode="External"/><Relationship Id="rId7883" Type="http://schemas.openxmlformats.org/officeDocument/2006/relationships/hyperlink" Target="https://finance.yahoo.com/quote/AMZN230616P00187500?p=AMZN230616P00187500" TargetMode="External"/><Relationship Id="rId183" Type="http://schemas.openxmlformats.org/officeDocument/2006/relationships/hyperlink" Target="https://finance.yahoo.com/quote/AMZN230616C00164500?p=AMZN230616C00164500" TargetMode="External"/><Relationship Id="rId6485" Type="http://schemas.openxmlformats.org/officeDocument/2006/relationships/hyperlink" Target="https://finance.yahoo.com/quote/AMZN230616P00184000?p=AMZN230616P00184000" TargetMode="External"/><Relationship Id="rId7536" Type="http://schemas.openxmlformats.org/officeDocument/2006/relationships/hyperlink" Target="https://finance.yahoo.com/quote/AMZN/options?strike=3790&amp;straddle=false" TargetMode="External"/><Relationship Id="rId8934" Type="http://schemas.openxmlformats.org/officeDocument/2006/relationships/hyperlink" Target="https://finance.yahoo.com/quote/AMZN/options?strike=3860&amp;straddle=false" TargetMode="External"/><Relationship Id="rId5087" Type="http://schemas.openxmlformats.org/officeDocument/2006/relationships/hyperlink" Target="https://finance.yahoo.com/quote/AMZN230616P00180500?p=AMZN230616P00180500" TargetMode="External"/><Relationship Id="rId6138" Type="http://schemas.openxmlformats.org/officeDocument/2006/relationships/hyperlink" Target="https://finance.yahoo.com/quote/AMZN/options?strike=3720&amp;straddle=false" TargetMode="External"/><Relationship Id="rId1697" Type="http://schemas.openxmlformats.org/officeDocument/2006/relationships/hyperlink" Target="https://finance.yahoo.com/quote/AMZN230616C00197000?p=AMZN230616C00197000" TargetMode="External"/><Relationship Id="rId2748" Type="http://schemas.openxmlformats.org/officeDocument/2006/relationships/hyperlink" Target="https://finance.yahoo.com/quote/AMZN/options?strike=4500&amp;straddle=false" TargetMode="External"/><Relationship Id="rId4170" Type="http://schemas.openxmlformats.org/officeDocument/2006/relationships/hyperlink" Target="https://finance.yahoo.com/quote/AMZN/options?strike=58&amp;straddle=false" TargetMode="External"/><Relationship Id="rId5221" Type="http://schemas.openxmlformats.org/officeDocument/2006/relationships/hyperlink" Target="https://finance.yahoo.com/quote/AMZN230616P01300000?p=AMZN230616P01300000" TargetMode="External"/><Relationship Id="rId8791" Type="http://schemas.openxmlformats.org/officeDocument/2006/relationships/hyperlink" Target="https://finance.yahoo.com/quote/AMZN230616C03150000?p=AMZN230616C03150000" TargetMode="External"/><Relationship Id="rId56" Type="http://schemas.openxmlformats.org/officeDocument/2006/relationships/hyperlink" Target="https://finance.yahoo.com/quote/AMZN/options?strike=76&amp;straddle=false" TargetMode="External"/><Relationship Id="rId1831" Type="http://schemas.openxmlformats.org/officeDocument/2006/relationships/hyperlink" Target="https://finance.yahoo.com/quote/AMZN230616C02500000?p=AMZN230616C02500000" TargetMode="External"/><Relationship Id="rId7393" Type="http://schemas.openxmlformats.org/officeDocument/2006/relationships/hyperlink" Target="https://finance.yahoo.com/quote/AMZN230616C03080000?p=AMZN230616C03080000" TargetMode="External"/><Relationship Id="rId8444" Type="http://schemas.openxmlformats.org/officeDocument/2006/relationships/hyperlink" Target="https://finance.yahoo.com/quote/AMZN/options?strike=153.5&amp;straddle=false" TargetMode="External"/><Relationship Id="rId7046" Type="http://schemas.openxmlformats.org/officeDocument/2006/relationships/hyperlink" Target="https://finance.yahoo.com/quote/AMZN/options?strike=150&amp;straddle=false" TargetMode="External"/><Relationship Id="rId577" Type="http://schemas.openxmlformats.org/officeDocument/2006/relationships/hyperlink" Target="https://finance.yahoo.com/quote/AMZN230616C03600000?p=AMZN230616C03600000" TargetMode="External"/><Relationship Id="rId2258" Type="http://schemas.openxmlformats.org/officeDocument/2006/relationships/hyperlink" Target="https://finance.yahoo.com/quote/AMZN/options?strike=165&amp;straddle=false" TargetMode="External"/><Relationship Id="rId3656" Type="http://schemas.openxmlformats.org/officeDocument/2006/relationships/hyperlink" Target="https://finance.yahoo.com/quote/AMZN/options?strike=168.5&amp;straddle=false" TargetMode="External"/><Relationship Id="rId4707" Type="http://schemas.openxmlformats.org/officeDocument/2006/relationships/hyperlink" Target="https://finance.yahoo.com/quote/AMZN230616C03490000?p=AMZN230616C03490000" TargetMode="External"/><Relationship Id="rId3309" Type="http://schemas.openxmlformats.org/officeDocument/2006/relationships/hyperlink" Target="https://finance.yahoo.com/quote/AMZN230616C03420000?p=AMZN230616C03420000" TargetMode="External"/><Relationship Id="rId6879" Type="http://schemas.openxmlformats.org/officeDocument/2006/relationships/hyperlink" Target="https://finance.yahoo.com/quote/AMZN230616P03950000?p=AMZN230616P03950000" TargetMode="External"/><Relationship Id="rId9352" Type="http://schemas.openxmlformats.org/officeDocument/2006/relationships/hyperlink" Target="https://finance.yahoo.com/quote/AMZN/options?strike=1080&amp;straddle=false" TargetMode="External"/><Relationship Id="rId711" Type="http://schemas.openxmlformats.org/officeDocument/2006/relationships/hyperlink" Target="https://finance.yahoo.com/quote/AMZN230616P00061000?p=AMZN230616P00061000" TargetMode="External"/><Relationship Id="rId1341" Type="http://schemas.openxmlformats.org/officeDocument/2006/relationships/hyperlink" Target="https://finance.yahoo.com/quote/AMZN230616P03940000?p=AMZN230616P03940000" TargetMode="External"/><Relationship Id="rId5962" Type="http://schemas.openxmlformats.org/officeDocument/2006/relationships/hyperlink" Target="https://finance.yahoo.com/quote/AMZN/options?strike=1880&amp;straddle=false" TargetMode="External"/><Relationship Id="rId9005" Type="http://schemas.openxmlformats.org/officeDocument/2006/relationships/hyperlink" Target="https://finance.yahoo.com/quote/AMZN230616P00056000?p=AMZN230616P00056000" TargetMode="External"/><Relationship Id="rId4564" Type="http://schemas.openxmlformats.org/officeDocument/2006/relationships/hyperlink" Target="https://finance.yahoo.com/quote/AMZN/options?strike=1740&amp;straddle=false" TargetMode="External"/><Relationship Id="rId5615" Type="http://schemas.openxmlformats.org/officeDocument/2006/relationships/hyperlink" Target="https://finance.yahoo.com/quote/AMZN230616C00087000?p=AMZN230616C00087000" TargetMode="External"/><Relationship Id="rId3166" Type="http://schemas.openxmlformats.org/officeDocument/2006/relationships/hyperlink" Target="https://finance.yahoo.com/quote/AMZN/options?strike=1600&amp;straddle=false" TargetMode="External"/><Relationship Id="rId4217" Type="http://schemas.openxmlformats.org/officeDocument/2006/relationships/hyperlink" Target="https://finance.yahoo.com/quote/AMZN230616C00080000?p=AMZN230616C00080000" TargetMode="External"/><Relationship Id="rId6389" Type="http://schemas.openxmlformats.org/officeDocument/2006/relationships/hyperlink" Target="https://finance.yahoo.com/quote/AMZN230616P00160000?p=AMZN230616P00160000" TargetMode="External"/><Relationship Id="rId7787" Type="http://schemas.openxmlformats.org/officeDocument/2006/relationships/hyperlink" Target="https://finance.yahoo.com/quote/AMZN230616P00163500?p=AMZN230616P00163500" TargetMode="External"/><Relationship Id="rId8838" Type="http://schemas.openxmlformats.org/officeDocument/2006/relationships/hyperlink" Target="https://finance.yahoo.com/quote/AMZN/options?strike=3380&amp;straddle=false" TargetMode="External"/><Relationship Id="rId2999" Type="http://schemas.openxmlformats.org/officeDocument/2006/relationships/hyperlink" Target="https://finance.yahoo.com/quote/AMZN230616C00176500?p=AMZN230616C00176500" TargetMode="External"/><Relationship Id="rId3300" Type="http://schemas.openxmlformats.org/officeDocument/2006/relationships/hyperlink" Target="https://finance.yahoo.com/quote/AMZN/options?strike=3370&amp;straddle=false" TargetMode="External"/><Relationship Id="rId6870" Type="http://schemas.openxmlformats.org/officeDocument/2006/relationships/hyperlink" Target="https://finance.yahoo.com/quote/AMZN/options?strike=3890&amp;straddle=false" TargetMode="External"/><Relationship Id="rId7921" Type="http://schemas.openxmlformats.org/officeDocument/2006/relationships/hyperlink" Target="https://finance.yahoo.com/quote/AMZN230616P00197000?p=AMZN230616P00197000" TargetMode="External"/><Relationship Id="rId221" Type="http://schemas.openxmlformats.org/officeDocument/2006/relationships/hyperlink" Target="https://finance.yahoo.com/quote/AMZN230616C00174000?p=AMZN230616C00174000" TargetMode="External"/><Relationship Id="rId5472" Type="http://schemas.openxmlformats.org/officeDocument/2006/relationships/hyperlink" Target="https://finance.yahoo.com/quote/AMZN/options?strike=3780&amp;straddle=false" TargetMode="External"/><Relationship Id="rId6523" Type="http://schemas.openxmlformats.org/officeDocument/2006/relationships/hyperlink" Target="https://finance.yahoo.com/quote/AMZN230616P00193500?p=AMZN230616P00193500" TargetMode="External"/><Relationship Id="rId4074" Type="http://schemas.openxmlformats.org/officeDocument/2006/relationships/hyperlink" Target="https://finance.yahoo.com/quote/AMZN/options?strike=3710&amp;straddle=false" TargetMode="External"/><Relationship Id="rId5125" Type="http://schemas.openxmlformats.org/officeDocument/2006/relationships/hyperlink" Target="https://finance.yahoo.com/quote/AMZN230616P00190000?p=AMZN230616P00190000" TargetMode="External"/><Relationship Id="rId8695" Type="http://schemas.openxmlformats.org/officeDocument/2006/relationships/hyperlink" Target="https://finance.yahoo.com/quote/AMZN230616C01550000?p=AMZN230616C01550000" TargetMode="External"/><Relationship Id="rId7297" Type="http://schemas.openxmlformats.org/officeDocument/2006/relationships/hyperlink" Target="https://finance.yahoo.com/quote/AMZN230616C01440000?p=AMZN230616C01440000" TargetMode="External"/><Relationship Id="rId8348" Type="http://schemas.openxmlformats.org/officeDocument/2006/relationships/hyperlink" Target="https://finance.yahoo.com/quote/AMZN/options?strike=71&amp;straddle=false" TargetMode="External"/><Relationship Id="rId1735" Type="http://schemas.openxmlformats.org/officeDocument/2006/relationships/hyperlink" Target="https://finance.yahoo.com/quote/AMZN230616C00265000?p=AMZN230616C00265000" TargetMode="External"/><Relationship Id="rId4958" Type="http://schemas.openxmlformats.org/officeDocument/2006/relationships/hyperlink" Target="https://finance.yahoo.com/quote/AMZN/options?strike=130&amp;straddle=false" TargetMode="External"/><Relationship Id="rId6380" Type="http://schemas.openxmlformats.org/officeDocument/2006/relationships/hyperlink" Target="https://finance.yahoo.com/quote/AMZN/options?strike=157.5&amp;straddle=false" TargetMode="External"/><Relationship Id="rId7431" Type="http://schemas.openxmlformats.org/officeDocument/2006/relationships/hyperlink" Target="https://finance.yahoo.com/quote/AMZN230616C03270000?p=AMZN230616C03270000" TargetMode="External"/><Relationship Id="rId2990" Type="http://schemas.openxmlformats.org/officeDocument/2006/relationships/hyperlink" Target="https://finance.yahoo.com/quote/AMZN/options?strike=174&amp;straddle=false" TargetMode="External"/><Relationship Id="rId6033" Type="http://schemas.openxmlformats.org/officeDocument/2006/relationships/hyperlink" Target="https://finance.yahoo.com/quote/AMZN230616C03200000?p=AMZN230616C03200000" TargetMode="External"/><Relationship Id="rId962" Type="http://schemas.openxmlformats.org/officeDocument/2006/relationships/hyperlink" Target="https://finance.yahoo.com/quote/AMZN/options?strike=187&amp;straddle=false" TargetMode="External"/><Relationship Id="rId1592" Type="http://schemas.openxmlformats.org/officeDocument/2006/relationships/hyperlink" Target="https://finance.yahoo.com/quote/AMZN/options?strike=170.5&amp;straddle=false" TargetMode="External"/><Relationship Id="rId2643" Type="http://schemas.openxmlformats.org/officeDocument/2006/relationships/hyperlink" Target="https://finance.yahoo.com/quote/AMZN230616P03480000?p=AMZN230616P03480000" TargetMode="External"/><Relationship Id="rId9256" Type="http://schemas.openxmlformats.org/officeDocument/2006/relationships/hyperlink" Target="https://finance.yahoo.com/quote/AMZN/options?strike=184.5&amp;straddle=false" TargetMode="External"/><Relationship Id="rId615" Type="http://schemas.openxmlformats.org/officeDocument/2006/relationships/hyperlink" Target="https://finance.yahoo.com/quote/AMZN230616C03790000?p=AMZN230616C03790000" TargetMode="External"/><Relationship Id="rId1245" Type="http://schemas.openxmlformats.org/officeDocument/2006/relationships/hyperlink" Target="https://finance.yahoo.com/quote/AMZN230616P03410000?p=AMZN230616P03410000" TargetMode="External"/><Relationship Id="rId4468" Type="http://schemas.openxmlformats.org/officeDocument/2006/relationships/hyperlink" Target="https://finance.yahoo.com/quote/AMZN/options?strike=197.5&amp;straddle=false" TargetMode="External"/><Relationship Id="rId5866" Type="http://schemas.openxmlformats.org/officeDocument/2006/relationships/hyperlink" Target="https://finance.yahoo.com/quote/AMZN/options?strike=210&amp;straddle=false" TargetMode="External"/><Relationship Id="rId6917" Type="http://schemas.openxmlformats.org/officeDocument/2006/relationships/hyperlink" Target="https://finance.yahoo.com/quote/AMZN230616P05400000?p=AMZN230616P05400000" TargetMode="External"/><Relationship Id="rId5519" Type="http://schemas.openxmlformats.org/officeDocument/2006/relationships/hyperlink" Target="https://finance.yahoo.com/quote/AMZN230616P04700000?p=AMZN230616P04700000" TargetMode="External"/><Relationship Id="rId3551" Type="http://schemas.openxmlformats.org/officeDocument/2006/relationships/hyperlink" Target="https://finance.yahoo.com/quote/AMZN230616P00095000?p=AMZN230616P00095000" TargetMode="External"/><Relationship Id="rId4602" Type="http://schemas.openxmlformats.org/officeDocument/2006/relationships/hyperlink" Target="https://finance.yahoo.com/quote/AMZN/options?strike=2600&amp;straddle=false" TargetMode="External"/><Relationship Id="rId472" Type="http://schemas.openxmlformats.org/officeDocument/2006/relationships/hyperlink" Target="https://finance.yahoo.com/quote/AMZN/options?strike=3070&amp;straddle=false" TargetMode="External"/><Relationship Id="rId2153" Type="http://schemas.openxmlformats.org/officeDocument/2006/relationships/hyperlink" Target="https://finance.yahoo.com/quote/AMZN230616P00088000?p=AMZN230616P00088000" TargetMode="External"/><Relationship Id="rId3204" Type="http://schemas.openxmlformats.org/officeDocument/2006/relationships/hyperlink" Target="https://finance.yahoo.com/quote/AMZN/options?strike=1980&amp;straddle=false" TargetMode="External"/><Relationship Id="rId6774" Type="http://schemas.openxmlformats.org/officeDocument/2006/relationships/hyperlink" Target="https://finance.yahoo.com/quote/AMZN/options?strike=3370&amp;straddle=false" TargetMode="External"/><Relationship Id="rId7825" Type="http://schemas.openxmlformats.org/officeDocument/2006/relationships/hyperlink" Target="https://finance.yahoo.com/quote/AMZN230616P00173000?p=AMZN230616P00173000" TargetMode="External"/><Relationship Id="rId125" Type="http://schemas.openxmlformats.org/officeDocument/2006/relationships/hyperlink" Target="https://finance.yahoo.com/quote/AMZN230616C00150000?p=AMZN230616C00150000" TargetMode="External"/><Relationship Id="rId5376" Type="http://schemas.openxmlformats.org/officeDocument/2006/relationships/hyperlink" Target="https://finance.yahoo.com/quote/AMZN/options?strike=3300&amp;straddle=false" TargetMode="External"/><Relationship Id="rId6427" Type="http://schemas.openxmlformats.org/officeDocument/2006/relationships/hyperlink" Target="https://finance.yahoo.com/quote/AMZN230616P00169500?p=AMZN230616P00169500" TargetMode="External"/><Relationship Id="rId5029" Type="http://schemas.openxmlformats.org/officeDocument/2006/relationships/hyperlink" Target="https://finance.yahoo.com/quote/AMZN230616P00166000?p=AMZN230616P00166000" TargetMode="External"/><Relationship Id="rId8599" Type="http://schemas.openxmlformats.org/officeDocument/2006/relationships/hyperlink" Target="https://finance.yahoo.com/quote/AMZN230616C00192500?p=AMZN230616C00192500" TargetMode="External"/><Relationship Id="rId1986" Type="http://schemas.openxmlformats.org/officeDocument/2006/relationships/hyperlink" Target="https://finance.yahoo.com/quote/AMZN/options?strike=3720&amp;straddle=false" TargetMode="External"/><Relationship Id="rId1639" Type="http://schemas.openxmlformats.org/officeDocument/2006/relationships/hyperlink" Target="https://finance.yahoo.com/quote/AMZN230616C00182500?p=AMZN230616C00182500" TargetMode="External"/><Relationship Id="rId3061" Type="http://schemas.openxmlformats.org/officeDocument/2006/relationships/hyperlink" Target="https://finance.yahoo.com/quote/AMZN230616C00192000?p=AMZN230616C00192000" TargetMode="External"/><Relationship Id="rId5510" Type="http://schemas.openxmlformats.org/officeDocument/2006/relationships/hyperlink" Target="https://finance.yahoo.com/quote/AMZN/options?strike=4200&amp;straddle=false" TargetMode="External"/><Relationship Id="rId4112" Type="http://schemas.openxmlformats.org/officeDocument/2006/relationships/hyperlink" Target="https://finance.yahoo.com/quote/AMZN/options?strike=3950&amp;straddle=false" TargetMode="External"/><Relationship Id="rId7682" Type="http://schemas.openxmlformats.org/officeDocument/2006/relationships/hyperlink" Target="https://finance.yahoo.com/quote/AMZN/options?strike=84&amp;straddle=false" TargetMode="External"/><Relationship Id="rId8733" Type="http://schemas.openxmlformats.org/officeDocument/2006/relationships/hyperlink" Target="https://finance.yahoo.com/quote/AMZN230616C01920000?p=AMZN230616C01920000" TargetMode="External"/><Relationship Id="rId6284" Type="http://schemas.openxmlformats.org/officeDocument/2006/relationships/hyperlink" Target="https://finance.yahoo.com/quote/AMZN/options?strike=77.5&amp;straddle=false" TargetMode="External"/><Relationship Id="rId7335" Type="http://schemas.openxmlformats.org/officeDocument/2006/relationships/hyperlink" Target="https://finance.yahoo.com/quote/AMZN230616C01780000?p=AMZN230616C01780000" TargetMode="External"/><Relationship Id="rId2894" Type="http://schemas.openxmlformats.org/officeDocument/2006/relationships/hyperlink" Target="https://finance.yahoo.com/quote/AMZN/options?strike=150&amp;straddle=false" TargetMode="External"/><Relationship Id="rId866" Type="http://schemas.openxmlformats.org/officeDocument/2006/relationships/hyperlink" Target="https://finance.yahoo.com/quote/AMZN/options?strike=163&amp;straddle=false" TargetMode="External"/><Relationship Id="rId1496" Type="http://schemas.openxmlformats.org/officeDocument/2006/relationships/hyperlink" Target="https://finance.yahoo.com/quote/AMZN/options?strike=115&amp;straddle=false" TargetMode="External"/><Relationship Id="rId2547" Type="http://schemas.openxmlformats.org/officeDocument/2006/relationships/hyperlink" Target="https://finance.yahoo.com/quote/AMZN230616P03000000?p=AMZN230616P03000000" TargetMode="External"/><Relationship Id="rId3945" Type="http://schemas.openxmlformats.org/officeDocument/2006/relationships/hyperlink" Target="https://finance.yahoo.com/quote/AMZN230616P03070000?p=AMZN230616P03070000" TargetMode="External"/><Relationship Id="rId519" Type="http://schemas.openxmlformats.org/officeDocument/2006/relationships/hyperlink" Target="https://finance.yahoo.com/quote/AMZN230616C03310000?p=AMZN230616C03310000" TargetMode="External"/><Relationship Id="rId1149" Type="http://schemas.openxmlformats.org/officeDocument/2006/relationships/hyperlink" Target="https://finance.yahoo.com/quote/AMZN230616P02300000?p=AMZN230616P02300000" TargetMode="External"/><Relationship Id="rId5020" Type="http://schemas.openxmlformats.org/officeDocument/2006/relationships/hyperlink" Target="https://finance.yahoo.com/quote/AMZN/options?strike=163.5&amp;straddle=false" TargetMode="External"/><Relationship Id="rId7192" Type="http://schemas.openxmlformats.org/officeDocument/2006/relationships/hyperlink" Target="https://finance.yahoo.com/quote/AMZN/options?strike=186.5&amp;straddle=false" TargetMode="External"/><Relationship Id="rId8590" Type="http://schemas.openxmlformats.org/officeDocument/2006/relationships/hyperlink" Target="https://finance.yahoo.com/quote/AMZN/options?strike=190&amp;straddle=false" TargetMode="External"/><Relationship Id="rId9641" Type="http://schemas.openxmlformats.org/officeDocument/2006/relationships/hyperlink" Target="https://finance.yahoo.com/quote/AMZN230616P03910000?p=AMZN230616P03910000" TargetMode="External"/><Relationship Id="rId1630" Type="http://schemas.openxmlformats.org/officeDocument/2006/relationships/hyperlink" Target="https://finance.yahoo.com/quote/AMZN/options?strike=180&amp;straddle=false" TargetMode="External"/><Relationship Id="rId8243" Type="http://schemas.openxmlformats.org/officeDocument/2006/relationships/hyperlink" Target="https://finance.yahoo.com/quote/AMZN230616P03800000?p=AMZN230616P03800000" TargetMode="External"/><Relationship Id="rId4853" Type="http://schemas.openxmlformats.org/officeDocument/2006/relationships/hyperlink" Target="https://finance.yahoo.com/quote/AMZN230616P00056000?p=AMZN230616P00056000" TargetMode="External"/><Relationship Id="rId5904" Type="http://schemas.openxmlformats.org/officeDocument/2006/relationships/hyperlink" Target="https://finance.yahoo.com/quote/AMZN/options?strike=1340&amp;straddle=false" TargetMode="External"/><Relationship Id="rId3455" Type="http://schemas.openxmlformats.org/officeDocument/2006/relationships/hyperlink" Target="https://finance.yahoo.com/quote/AMZN230616C05500000?p=AMZN230616C05500000" TargetMode="External"/><Relationship Id="rId4506" Type="http://schemas.openxmlformats.org/officeDocument/2006/relationships/hyperlink" Target="https://finance.yahoo.com/quote/AMZN/options?strike=270&amp;straddle=false" TargetMode="External"/><Relationship Id="rId376" Type="http://schemas.openxmlformats.org/officeDocument/2006/relationships/hyperlink" Target="https://finance.yahoo.com/quote/AMZN/options?strike=1420&amp;straddle=false" TargetMode="External"/><Relationship Id="rId2057" Type="http://schemas.openxmlformats.org/officeDocument/2006/relationships/hyperlink" Target="https://finance.yahoo.com/quote/AMZN230616C04800000?p=AMZN230616C04800000" TargetMode="External"/><Relationship Id="rId3108" Type="http://schemas.openxmlformats.org/officeDocument/2006/relationships/hyperlink" Target="https://finance.yahoo.com/quote/AMZN/options?strike=235&amp;straddle=false" TargetMode="External"/><Relationship Id="rId6678" Type="http://schemas.openxmlformats.org/officeDocument/2006/relationships/hyperlink" Target="https://finance.yahoo.com/quote/AMZN/options?strike=1980&amp;straddle=false" TargetMode="External"/><Relationship Id="rId7729" Type="http://schemas.openxmlformats.org/officeDocument/2006/relationships/hyperlink" Target="https://finance.yahoo.com/quote/AMZN230616P00140000?p=AMZN230616P00140000" TargetMode="External"/><Relationship Id="rId9151" Type="http://schemas.openxmlformats.org/officeDocument/2006/relationships/hyperlink" Target="https://finance.yahoo.com/quote/AMZN230616P00158500?p=AMZN230616P00158500" TargetMode="External"/><Relationship Id="rId1140" Type="http://schemas.openxmlformats.org/officeDocument/2006/relationships/hyperlink" Target="https://finance.yahoo.com/quote/AMZN/options?strike=1960&amp;straddle=false" TargetMode="External"/><Relationship Id="rId510" Type="http://schemas.openxmlformats.org/officeDocument/2006/relationships/hyperlink" Target="https://finance.yahoo.com/quote/AMZN/options?strike=3260&amp;straddle=false" TargetMode="External"/><Relationship Id="rId5761" Type="http://schemas.openxmlformats.org/officeDocument/2006/relationships/hyperlink" Target="https://finance.yahoo.com/quote/AMZN230616C00175000?p=AMZN230616C00175000" TargetMode="External"/><Relationship Id="rId6812" Type="http://schemas.openxmlformats.org/officeDocument/2006/relationships/hyperlink" Target="https://finance.yahoo.com/quote/AMZN/options?strike=3560&amp;straddle=false" TargetMode="External"/><Relationship Id="rId4363" Type="http://schemas.openxmlformats.org/officeDocument/2006/relationships/hyperlink" Target="https://finance.yahoo.com/quote/AMZN230616C00171500?p=AMZN230616C00171500" TargetMode="External"/><Relationship Id="rId5414" Type="http://schemas.openxmlformats.org/officeDocument/2006/relationships/hyperlink" Target="https://finance.yahoo.com/quote/AMZN/options?strike=3490&amp;straddle=false" TargetMode="External"/><Relationship Id="rId8984" Type="http://schemas.openxmlformats.org/officeDocument/2006/relationships/hyperlink" Target="https://finance.yahoo.com/quote/AMZN/options?strike=5100&amp;straddle=false" TargetMode="External"/><Relationship Id="rId4016" Type="http://schemas.openxmlformats.org/officeDocument/2006/relationships/hyperlink" Target="https://finance.yahoo.com/quote/AMZN/options?strike=3420&amp;straddle=false" TargetMode="External"/><Relationship Id="rId7586" Type="http://schemas.openxmlformats.org/officeDocument/2006/relationships/hyperlink" Target="https://finance.yahoo.com/quote/AMZN/options?strike=4400&amp;straddle=false" TargetMode="External"/><Relationship Id="rId8637" Type="http://schemas.openxmlformats.org/officeDocument/2006/relationships/hyperlink" Target="https://finance.yahoo.com/quote/AMZN230616C00220000?p=AMZN230616C00220000" TargetMode="External"/><Relationship Id="rId6188" Type="http://schemas.openxmlformats.org/officeDocument/2006/relationships/hyperlink" Target="https://finance.yahoo.com/quote/AMZN/options?strike=3970&amp;straddle=false" TargetMode="External"/><Relationship Id="rId7239" Type="http://schemas.openxmlformats.org/officeDocument/2006/relationships/hyperlink" Target="https://finance.yahoo.com/quote/AMZN230616C00198500?p=AMZN230616C00198500" TargetMode="External"/><Relationship Id="rId2798" Type="http://schemas.openxmlformats.org/officeDocument/2006/relationships/hyperlink" Target="https://finance.yahoo.com/quote/AMZN/options?strike=64&amp;straddle=false" TargetMode="External"/><Relationship Id="rId3849" Type="http://schemas.openxmlformats.org/officeDocument/2006/relationships/hyperlink" Target="https://finance.yahoo.com/quote/AMZN230616P01420000?p=AMZN230616P01420000" TargetMode="External"/><Relationship Id="rId5271" Type="http://schemas.openxmlformats.org/officeDocument/2006/relationships/hyperlink" Target="https://finance.yahoo.com/quote/AMZN230616P01760000?p=AMZN230616P01760000" TargetMode="External"/><Relationship Id="rId7720" Type="http://schemas.openxmlformats.org/officeDocument/2006/relationships/hyperlink" Target="https://finance.yahoo.com/quote/AMZN/options?strike=115&amp;straddle=false" TargetMode="External"/><Relationship Id="rId6322" Type="http://schemas.openxmlformats.org/officeDocument/2006/relationships/hyperlink" Target="https://finance.yahoo.com/quote/AMZN/options?strike=96&amp;straddle=false" TargetMode="External"/><Relationship Id="rId1881" Type="http://schemas.openxmlformats.org/officeDocument/2006/relationships/hyperlink" Target="https://finance.yahoo.com/quote/AMZN230616C03200000?p=AMZN230616C03200000" TargetMode="External"/><Relationship Id="rId2932" Type="http://schemas.openxmlformats.org/officeDocument/2006/relationships/hyperlink" Target="https://finance.yahoo.com/quote/AMZN/options?strike=159.5&amp;straddle=false" TargetMode="External"/><Relationship Id="rId8494" Type="http://schemas.openxmlformats.org/officeDocument/2006/relationships/hyperlink" Target="https://finance.yahoo.com/quote/AMZN/options?strike=166&amp;straddle=false" TargetMode="External"/><Relationship Id="rId9545" Type="http://schemas.openxmlformats.org/officeDocument/2006/relationships/hyperlink" Target="https://finance.yahoo.com/quote/AMZN230616P03390000?p=AMZN230616P03390000" TargetMode="External"/><Relationship Id="rId904" Type="http://schemas.openxmlformats.org/officeDocument/2006/relationships/hyperlink" Target="https://finance.yahoo.com/quote/AMZN/options?strike=172.5&amp;straddle=false" TargetMode="External"/><Relationship Id="rId1534" Type="http://schemas.openxmlformats.org/officeDocument/2006/relationships/hyperlink" Target="https://finance.yahoo.com/quote/AMZN/options?strike=156&amp;straddle=false" TargetMode="External"/><Relationship Id="rId7096" Type="http://schemas.openxmlformats.org/officeDocument/2006/relationships/hyperlink" Target="https://finance.yahoo.com/quote/AMZN/options?strike=162.5&amp;straddle=false" TargetMode="External"/><Relationship Id="rId8147" Type="http://schemas.openxmlformats.org/officeDocument/2006/relationships/hyperlink" Target="https://finance.yahoo.com/quote/AMZN230616P03320000?p=AMZN230616P03320000" TargetMode="External"/><Relationship Id="rId4757" Type="http://schemas.openxmlformats.org/officeDocument/2006/relationships/hyperlink" Target="https://finance.yahoo.com/quote/AMZN230616C03740000?p=AMZN230616C03740000" TargetMode="External"/><Relationship Id="rId3359" Type="http://schemas.openxmlformats.org/officeDocument/2006/relationships/hyperlink" Target="https://finance.yahoo.com/quote/AMZN230616C03670000?p=AMZN230616C03670000" TargetMode="External"/><Relationship Id="rId5808" Type="http://schemas.openxmlformats.org/officeDocument/2006/relationships/hyperlink" Target="https://finance.yahoo.com/quote/AMZN/options?strike=186.5&amp;straddle=false" TargetMode="External"/><Relationship Id="rId7230" Type="http://schemas.openxmlformats.org/officeDocument/2006/relationships/hyperlink" Target="https://finance.yahoo.com/quote/AMZN/options?strike=196&amp;straddle=false" TargetMode="External"/><Relationship Id="rId3840" Type="http://schemas.openxmlformats.org/officeDocument/2006/relationships/hyperlink" Target="https://finance.yahoo.com/quote/AMZN/options?strike=1320&amp;straddle=false" TargetMode="External"/><Relationship Id="rId9055" Type="http://schemas.openxmlformats.org/officeDocument/2006/relationships/hyperlink" Target="https://finance.yahoo.com/quote/AMZN230616P00079000?p=AMZN230616P00079000" TargetMode="External"/><Relationship Id="rId761" Type="http://schemas.openxmlformats.org/officeDocument/2006/relationships/hyperlink" Target="https://finance.yahoo.com/quote/AMZN230616P00084000?p=AMZN230616P00084000" TargetMode="External"/><Relationship Id="rId1391" Type="http://schemas.openxmlformats.org/officeDocument/2006/relationships/hyperlink" Target="https://finance.yahoo.com/quote/AMZN230616C00053000?p=AMZN230616C00053000" TargetMode="External"/><Relationship Id="rId2442" Type="http://schemas.openxmlformats.org/officeDocument/2006/relationships/hyperlink" Target="https://finance.yahoo.com/quote/AMZN/options?strike=1180&amp;straddle=false" TargetMode="External"/><Relationship Id="rId414" Type="http://schemas.openxmlformats.org/officeDocument/2006/relationships/hyperlink" Target="https://finance.yahoo.com/quote/AMZN/options?strike=1760&amp;straddle=false" TargetMode="External"/><Relationship Id="rId1044" Type="http://schemas.openxmlformats.org/officeDocument/2006/relationships/hyperlink" Target="https://finance.yahoo.com/quote/AMZN/options?strike=275&amp;straddle=false" TargetMode="External"/><Relationship Id="rId5665" Type="http://schemas.openxmlformats.org/officeDocument/2006/relationships/hyperlink" Target="https://finance.yahoo.com/quote/AMZN230616C00151000?p=AMZN230616C00151000" TargetMode="External"/><Relationship Id="rId6716" Type="http://schemas.openxmlformats.org/officeDocument/2006/relationships/hyperlink" Target="https://finance.yahoo.com/quote/AMZN/options?strike=3080&amp;straddle=false" TargetMode="External"/><Relationship Id="rId4267" Type="http://schemas.openxmlformats.org/officeDocument/2006/relationships/hyperlink" Target="https://finance.yahoo.com/quote/AMZN230616C00125000?p=AMZN230616C00125000" TargetMode="External"/><Relationship Id="rId5318" Type="http://schemas.openxmlformats.org/officeDocument/2006/relationships/hyperlink" Target="https://finance.yahoo.com/quote/AMZN/options?strike=3010&amp;straddle=false" TargetMode="External"/><Relationship Id="rId8888" Type="http://schemas.openxmlformats.org/officeDocument/2006/relationships/hyperlink" Target="https://finance.yahoo.com/quote/AMZN/options?strike=3630&amp;straddle=false" TargetMode="External"/><Relationship Id="rId1928" Type="http://schemas.openxmlformats.org/officeDocument/2006/relationships/hyperlink" Target="https://finance.yahoo.com/quote/AMZN/options?strike=3430&amp;straddle=false" TargetMode="External"/><Relationship Id="rId3350" Type="http://schemas.openxmlformats.org/officeDocument/2006/relationships/hyperlink" Target="https://finance.yahoo.com/quote/AMZN/options?strike=3620&amp;straddle=false" TargetMode="External"/><Relationship Id="rId271" Type="http://schemas.openxmlformats.org/officeDocument/2006/relationships/hyperlink" Target="https://finance.yahoo.com/quote/AMZN230616C00186500?p=AMZN230616C00186500" TargetMode="External"/><Relationship Id="rId3003" Type="http://schemas.openxmlformats.org/officeDocument/2006/relationships/hyperlink" Target="https://finance.yahoo.com/quote/AMZN230616C00177500?p=AMZN230616C00177500" TargetMode="External"/><Relationship Id="rId4401" Type="http://schemas.openxmlformats.org/officeDocument/2006/relationships/hyperlink" Target="https://finance.yahoo.com/quote/AMZN230616C00181000?p=AMZN230616C00181000" TargetMode="External"/><Relationship Id="rId7971" Type="http://schemas.openxmlformats.org/officeDocument/2006/relationships/hyperlink" Target="https://finance.yahoo.com/quote/AMZN230616P01120000?p=AMZN230616P01120000" TargetMode="External"/><Relationship Id="rId6573" Type="http://schemas.openxmlformats.org/officeDocument/2006/relationships/hyperlink" Target="https://finance.yahoo.com/quote/AMZN230616P00260000?p=AMZN230616P00260000" TargetMode="External"/><Relationship Id="rId7624" Type="http://schemas.openxmlformats.org/officeDocument/2006/relationships/hyperlink" Target="https://finance.yahoo.com/quote/AMZN/options?strike=57&amp;straddle=false" TargetMode="External"/><Relationship Id="rId5175" Type="http://schemas.openxmlformats.org/officeDocument/2006/relationships/hyperlink" Target="https://finance.yahoo.com/quote/AMZN230616P00225000?p=AMZN230616P00225000" TargetMode="External"/><Relationship Id="rId6226" Type="http://schemas.openxmlformats.org/officeDocument/2006/relationships/hyperlink" Target="https://finance.yahoo.com/quote/AMZN/options?strike=45&amp;straddle=false" TargetMode="External"/><Relationship Id="rId1785" Type="http://schemas.openxmlformats.org/officeDocument/2006/relationships/hyperlink" Target="https://finance.yahoo.com/quote/AMZN230616C01640000?p=AMZN230616C01640000" TargetMode="External"/><Relationship Id="rId2836" Type="http://schemas.openxmlformats.org/officeDocument/2006/relationships/hyperlink" Target="https://finance.yahoo.com/quote/AMZN/options?strike=81&amp;straddle=false" TargetMode="External"/><Relationship Id="rId8398" Type="http://schemas.openxmlformats.org/officeDocument/2006/relationships/hyperlink" Target="https://finance.yahoo.com/quote/AMZN/options?strike=94&amp;straddle=false" TargetMode="External"/><Relationship Id="rId9449" Type="http://schemas.openxmlformats.org/officeDocument/2006/relationships/hyperlink" Target="https://finance.yahoo.com/quote/AMZN230616P02100000?p=AMZN230616P02100000" TargetMode="External"/><Relationship Id="rId808" Type="http://schemas.openxmlformats.org/officeDocument/2006/relationships/hyperlink" Target="https://finance.yahoo.com/quote/AMZN/options?strike=135&amp;straddle=false" TargetMode="External"/><Relationship Id="rId1438" Type="http://schemas.openxmlformats.org/officeDocument/2006/relationships/hyperlink" Target="https://finance.yahoo.com/quote/AMZN/options?strike=75&amp;straddle=false" TargetMode="External"/><Relationship Id="rId7481" Type="http://schemas.openxmlformats.org/officeDocument/2006/relationships/hyperlink" Target="https://finance.yahoo.com/quote/AMZN230616C03520000?p=AMZN230616C03520000" TargetMode="External"/><Relationship Id="rId6083" Type="http://schemas.openxmlformats.org/officeDocument/2006/relationships/hyperlink" Target="https://finance.yahoo.com/quote/AMZN230616C03450000?p=AMZN230616C03450000" TargetMode="External"/><Relationship Id="rId7134" Type="http://schemas.openxmlformats.org/officeDocument/2006/relationships/hyperlink" Target="https://finance.yahoo.com/quote/AMZN/options?strike=172&amp;straddle=false" TargetMode="External"/><Relationship Id="rId8532" Type="http://schemas.openxmlformats.org/officeDocument/2006/relationships/hyperlink" Target="https://finance.yahoo.com/quote/AMZN/options?strike=175.5&amp;straddle=false" TargetMode="External"/><Relationship Id="rId2693" Type="http://schemas.openxmlformats.org/officeDocument/2006/relationships/hyperlink" Target="https://finance.yahoo.com/quote/AMZN230616P03730000?p=AMZN230616P03730000" TargetMode="External"/><Relationship Id="rId3744" Type="http://schemas.openxmlformats.org/officeDocument/2006/relationships/hyperlink" Target="https://finance.yahoo.com/quote/AMZN/options?strike=190.5&amp;straddle=false" TargetMode="External"/><Relationship Id="rId665" Type="http://schemas.openxmlformats.org/officeDocument/2006/relationships/hyperlink" Target="https://finance.yahoo.com/quote/AMZN230616C04400000?p=AMZN230616C04400000" TargetMode="External"/><Relationship Id="rId1295" Type="http://schemas.openxmlformats.org/officeDocument/2006/relationships/hyperlink" Target="https://finance.yahoo.com/quote/AMZN230616P03660000?p=AMZN230616P03660000" TargetMode="External"/><Relationship Id="rId2346" Type="http://schemas.openxmlformats.org/officeDocument/2006/relationships/hyperlink" Target="https://finance.yahoo.com/quote/AMZN/options?strike=187&amp;straddle=false" TargetMode="External"/><Relationship Id="rId6967" Type="http://schemas.openxmlformats.org/officeDocument/2006/relationships/hyperlink" Target="https://finance.yahoo.com/quote/AMZN230616C00072500?p=AMZN230616C00072500" TargetMode="External"/><Relationship Id="rId318" Type="http://schemas.openxmlformats.org/officeDocument/2006/relationships/hyperlink" Target="https://finance.yahoo.com/quote/AMZN/options?strike=198&amp;straddle=false" TargetMode="External"/><Relationship Id="rId5569" Type="http://schemas.openxmlformats.org/officeDocument/2006/relationships/hyperlink" Target="https://finance.yahoo.com/quote/AMZN230616C00066000?p=AMZN230616C00066000" TargetMode="External"/><Relationship Id="rId9440" Type="http://schemas.openxmlformats.org/officeDocument/2006/relationships/hyperlink" Target="https://finance.yahoo.com/quote/AMZN/options?strike=1920&amp;straddle=false" TargetMode="External"/><Relationship Id="rId8042" Type="http://schemas.openxmlformats.org/officeDocument/2006/relationships/hyperlink" Target="https://finance.yahoo.com/quote/AMZN/options?strike=1780&amp;straddle=false" TargetMode="External"/><Relationship Id="rId4652" Type="http://schemas.openxmlformats.org/officeDocument/2006/relationships/hyperlink" Target="https://finance.yahoo.com/quote/AMZN/options?strike=3210&amp;straddle=false" TargetMode="External"/><Relationship Id="rId5703" Type="http://schemas.openxmlformats.org/officeDocument/2006/relationships/hyperlink" Target="https://finance.yahoo.com/quote/AMZN230616C00160500?p=AMZN230616C00160500" TargetMode="External"/><Relationship Id="rId175" Type="http://schemas.openxmlformats.org/officeDocument/2006/relationships/hyperlink" Target="https://finance.yahoo.com/quote/AMZN230616C00162500?p=AMZN230616C00162500" TargetMode="External"/><Relationship Id="rId3254" Type="http://schemas.openxmlformats.org/officeDocument/2006/relationships/hyperlink" Target="https://finance.yahoo.com/quote/AMZN/options?strike=3140&amp;straddle=false" TargetMode="External"/><Relationship Id="rId4305" Type="http://schemas.openxmlformats.org/officeDocument/2006/relationships/hyperlink" Target="https://finance.yahoo.com/quote/AMZN230616C00157000?p=AMZN230616C00157000" TargetMode="External"/><Relationship Id="rId7875" Type="http://schemas.openxmlformats.org/officeDocument/2006/relationships/hyperlink" Target="https://finance.yahoo.com/quote/AMZN230616P00185500?p=AMZN230616P00185500" TargetMode="External"/><Relationship Id="rId8926" Type="http://schemas.openxmlformats.org/officeDocument/2006/relationships/hyperlink" Target="https://finance.yahoo.com/quote/AMZN/options?strike=3820&amp;straddle=false" TargetMode="External"/><Relationship Id="rId6477" Type="http://schemas.openxmlformats.org/officeDocument/2006/relationships/hyperlink" Target="https://finance.yahoo.com/quote/AMZN230616P00182000?p=AMZN230616P00182000" TargetMode="External"/><Relationship Id="rId7528" Type="http://schemas.openxmlformats.org/officeDocument/2006/relationships/hyperlink" Target="https://finance.yahoo.com/quote/AMZN/options?strike=3750&amp;straddle=false" TargetMode="External"/><Relationship Id="rId5079" Type="http://schemas.openxmlformats.org/officeDocument/2006/relationships/hyperlink" Target="https://finance.yahoo.com/quote/AMZN230616P00178500?p=AMZN230616P00178500" TargetMode="External"/><Relationship Id="rId1689" Type="http://schemas.openxmlformats.org/officeDocument/2006/relationships/hyperlink" Target="https://finance.yahoo.com/quote/AMZN230616C00195000?p=AMZN230616C00195000" TargetMode="External"/><Relationship Id="rId5560" Type="http://schemas.openxmlformats.org/officeDocument/2006/relationships/hyperlink" Target="https://finance.yahoo.com/quote/AMZN/options?strike=61&amp;straddle=false" TargetMode="External"/><Relationship Id="rId4162" Type="http://schemas.openxmlformats.org/officeDocument/2006/relationships/hyperlink" Target="https://finance.yahoo.com/quote/AMZN/options?strike=54&amp;straddle=false" TargetMode="External"/><Relationship Id="rId5213" Type="http://schemas.openxmlformats.org/officeDocument/2006/relationships/hyperlink" Target="https://finance.yahoo.com/quote/AMZN230616P01220000?p=AMZN230616P01220000" TargetMode="External"/><Relationship Id="rId6611" Type="http://schemas.openxmlformats.org/officeDocument/2006/relationships/hyperlink" Target="https://finance.yahoo.com/quote/AMZN230616P01360000?p=AMZN230616P01360000" TargetMode="External"/><Relationship Id="rId8783" Type="http://schemas.openxmlformats.org/officeDocument/2006/relationships/hyperlink" Target="https://finance.yahoo.com/quote/AMZN230616C03110000?p=AMZN230616C03110000" TargetMode="External"/><Relationship Id="rId48" Type="http://schemas.openxmlformats.org/officeDocument/2006/relationships/hyperlink" Target="https://finance.yahoo.com/quote/AMZN/options?strike=72.5&amp;straddle=false" TargetMode="External"/><Relationship Id="rId1823" Type="http://schemas.openxmlformats.org/officeDocument/2006/relationships/hyperlink" Target="https://finance.yahoo.com/quote/AMZN230616C02100000?p=AMZN230616C02100000" TargetMode="External"/><Relationship Id="rId7385" Type="http://schemas.openxmlformats.org/officeDocument/2006/relationships/hyperlink" Target="https://finance.yahoo.com/quote/AMZN230616C03040000?p=AMZN230616C03040000" TargetMode="External"/><Relationship Id="rId8436" Type="http://schemas.openxmlformats.org/officeDocument/2006/relationships/hyperlink" Target="https://finance.yahoo.com/quote/AMZN/options?strike=151.5&amp;straddle=false" TargetMode="External"/><Relationship Id="rId3995" Type="http://schemas.openxmlformats.org/officeDocument/2006/relationships/hyperlink" Target="https://finance.yahoo.com/quote/AMZN230616P03320000?p=AMZN230616P03320000" TargetMode="External"/><Relationship Id="rId7038" Type="http://schemas.openxmlformats.org/officeDocument/2006/relationships/hyperlink" Target="https://finance.yahoo.com/quote/AMZN/options?strike=130&amp;straddle=false" TargetMode="External"/><Relationship Id="rId2597" Type="http://schemas.openxmlformats.org/officeDocument/2006/relationships/hyperlink" Target="https://finance.yahoo.com/quote/AMZN230616P03250000?p=AMZN230616P03250000" TargetMode="External"/><Relationship Id="rId3648" Type="http://schemas.openxmlformats.org/officeDocument/2006/relationships/hyperlink" Target="https://finance.yahoo.com/quote/AMZN/options?strike=166.5&amp;straddle=false" TargetMode="External"/><Relationship Id="rId569" Type="http://schemas.openxmlformats.org/officeDocument/2006/relationships/hyperlink" Target="https://finance.yahoo.com/quote/AMZN230616C03560000?p=AMZN230616C03560000" TargetMode="External"/><Relationship Id="rId1199" Type="http://schemas.openxmlformats.org/officeDocument/2006/relationships/hyperlink" Target="https://finance.yahoo.com/quote/AMZN230616P03180000?p=AMZN230616P03180000" TargetMode="External"/><Relationship Id="rId5070" Type="http://schemas.openxmlformats.org/officeDocument/2006/relationships/hyperlink" Target="https://finance.yahoo.com/quote/AMZN/options?strike=176&amp;straddle=false" TargetMode="External"/><Relationship Id="rId6121" Type="http://schemas.openxmlformats.org/officeDocument/2006/relationships/hyperlink" Target="https://finance.yahoo.com/quote/AMZN230616C03640000?p=AMZN230616C03640000" TargetMode="External"/><Relationship Id="rId8293" Type="http://schemas.openxmlformats.org/officeDocument/2006/relationships/hyperlink" Target="https://finance.yahoo.com/quote/AMZN230616P05000000?p=AMZN230616P05000000" TargetMode="External"/><Relationship Id="rId9344" Type="http://schemas.openxmlformats.org/officeDocument/2006/relationships/hyperlink" Target="https://finance.yahoo.com/quote/AMZN/options?strike=265&amp;straddle=false" TargetMode="External"/><Relationship Id="rId1680" Type="http://schemas.openxmlformats.org/officeDocument/2006/relationships/hyperlink" Target="https://finance.yahoo.com/quote/AMZN/options?strike=192.5&amp;straddle=false" TargetMode="External"/><Relationship Id="rId2731" Type="http://schemas.openxmlformats.org/officeDocument/2006/relationships/hyperlink" Target="https://finance.yahoo.com/quote/AMZN230616P03970000?p=AMZN230616P03970000" TargetMode="External"/><Relationship Id="rId703" Type="http://schemas.openxmlformats.org/officeDocument/2006/relationships/hyperlink" Target="https://finance.yahoo.com/quote/AMZN230616P00057000?p=AMZN230616P00057000" TargetMode="External"/><Relationship Id="rId1333" Type="http://schemas.openxmlformats.org/officeDocument/2006/relationships/hyperlink" Target="https://finance.yahoo.com/quote/AMZN230616P03890000?p=AMZN230616P03890000" TargetMode="External"/><Relationship Id="rId5954" Type="http://schemas.openxmlformats.org/officeDocument/2006/relationships/hyperlink" Target="https://finance.yahoo.com/quote/AMZN/options?strike=1800&amp;straddle=false" TargetMode="External"/><Relationship Id="rId4556" Type="http://schemas.openxmlformats.org/officeDocument/2006/relationships/hyperlink" Target="https://finance.yahoo.com/quote/AMZN/options?strike=1660&amp;straddle=false" TargetMode="External"/><Relationship Id="rId5607" Type="http://schemas.openxmlformats.org/officeDocument/2006/relationships/hyperlink" Target="https://finance.yahoo.com/quote/AMZN230616C00083000?p=AMZN230616C00083000" TargetMode="External"/><Relationship Id="rId3158" Type="http://schemas.openxmlformats.org/officeDocument/2006/relationships/hyperlink" Target="https://finance.yahoo.com/quote/AMZN/options?strike=1540&amp;straddle=false" TargetMode="External"/><Relationship Id="rId4209" Type="http://schemas.openxmlformats.org/officeDocument/2006/relationships/hyperlink" Target="https://finance.yahoo.com/quote/AMZN230616C00077000?p=AMZN230616C00077000" TargetMode="External"/><Relationship Id="rId7779" Type="http://schemas.openxmlformats.org/officeDocument/2006/relationships/hyperlink" Target="https://finance.yahoo.com/quote/AMZN230616P00161500?p=AMZN230616P00161500" TargetMode="External"/><Relationship Id="rId560" Type="http://schemas.openxmlformats.org/officeDocument/2006/relationships/hyperlink" Target="https://finance.yahoo.com/quote/AMZN/options?strike=3510&amp;straddle=false" TargetMode="External"/><Relationship Id="rId1190" Type="http://schemas.openxmlformats.org/officeDocument/2006/relationships/hyperlink" Target="https://finance.yahoo.com/quote/AMZN/options?strike=3130&amp;straddle=false" TargetMode="External"/><Relationship Id="rId2241" Type="http://schemas.openxmlformats.org/officeDocument/2006/relationships/hyperlink" Target="https://finance.yahoo.com/quote/AMZN230616P00161000?p=AMZN230616P00161000" TargetMode="External"/><Relationship Id="rId213" Type="http://schemas.openxmlformats.org/officeDocument/2006/relationships/hyperlink" Target="https://finance.yahoo.com/quote/AMZN230616C00172000?p=AMZN230616C00172000" TargetMode="External"/><Relationship Id="rId6862" Type="http://schemas.openxmlformats.org/officeDocument/2006/relationships/hyperlink" Target="https://finance.yahoo.com/quote/AMZN/options?strike=3820&amp;straddle=false" TargetMode="External"/><Relationship Id="rId7913" Type="http://schemas.openxmlformats.org/officeDocument/2006/relationships/hyperlink" Target="https://finance.yahoo.com/quote/AMZN230616P00195000?p=AMZN230616P00195000" TargetMode="External"/><Relationship Id="rId4066" Type="http://schemas.openxmlformats.org/officeDocument/2006/relationships/hyperlink" Target="https://finance.yahoo.com/quote/AMZN/options?strike=3670&amp;straddle=false" TargetMode="External"/><Relationship Id="rId5464" Type="http://schemas.openxmlformats.org/officeDocument/2006/relationships/hyperlink" Target="https://finance.yahoo.com/quote/AMZN/options?strike=3740&amp;straddle=false" TargetMode="External"/><Relationship Id="rId6515" Type="http://schemas.openxmlformats.org/officeDocument/2006/relationships/hyperlink" Target="https://finance.yahoo.com/quote/AMZN230616P00191500?p=AMZN230616P00191500" TargetMode="External"/><Relationship Id="rId5117" Type="http://schemas.openxmlformats.org/officeDocument/2006/relationships/hyperlink" Target="https://finance.yahoo.com/quote/AMZN230616P00188000?p=AMZN230616P00188000" TargetMode="External"/><Relationship Id="rId8687" Type="http://schemas.openxmlformats.org/officeDocument/2006/relationships/hyperlink" Target="https://finance.yahoo.com/quote/AMZN230616C01480000?p=AMZN230616C01480000" TargetMode="External"/><Relationship Id="rId1727" Type="http://schemas.openxmlformats.org/officeDocument/2006/relationships/hyperlink" Target="https://finance.yahoo.com/quote/AMZN230616C00245000?p=AMZN230616C00245000" TargetMode="External"/><Relationship Id="rId7289" Type="http://schemas.openxmlformats.org/officeDocument/2006/relationships/hyperlink" Target="https://finance.yahoo.com/quote/AMZN230616C01360000?p=AMZN230616C01360000" TargetMode="External"/><Relationship Id="rId3899" Type="http://schemas.openxmlformats.org/officeDocument/2006/relationships/hyperlink" Target="https://finance.yahoo.com/quote/AMZN230616P01880000?p=AMZN230616P01880000" TargetMode="External"/><Relationship Id="rId4200" Type="http://schemas.openxmlformats.org/officeDocument/2006/relationships/hyperlink" Target="https://finance.yahoo.com/quote/AMZN/options?strike=72.5&amp;straddle=false" TargetMode="External"/><Relationship Id="rId7770" Type="http://schemas.openxmlformats.org/officeDocument/2006/relationships/hyperlink" Target="https://finance.yahoo.com/quote/AMZN/options?strike=159&amp;straddle=false" TargetMode="External"/><Relationship Id="rId6372" Type="http://schemas.openxmlformats.org/officeDocument/2006/relationships/hyperlink" Target="https://finance.yahoo.com/quote/AMZN/options?strike=155.5&amp;straddle=false" TargetMode="External"/><Relationship Id="rId7423" Type="http://schemas.openxmlformats.org/officeDocument/2006/relationships/hyperlink" Target="https://finance.yahoo.com/quote/AMZN230616C03230000?p=AMZN230616C03230000" TargetMode="External"/><Relationship Id="rId8821" Type="http://schemas.openxmlformats.org/officeDocument/2006/relationships/hyperlink" Target="https://finance.yahoo.com/quote/AMZN230616C03300000?p=AMZN230616C03300000" TargetMode="External"/><Relationship Id="rId6025" Type="http://schemas.openxmlformats.org/officeDocument/2006/relationships/hyperlink" Target="https://finance.yahoo.com/quote/AMZN230616C03160000?p=AMZN230616C03160000" TargetMode="External"/><Relationship Id="rId2982" Type="http://schemas.openxmlformats.org/officeDocument/2006/relationships/hyperlink" Target="https://finance.yahoo.com/quote/AMZN/options?strike=172&amp;straddle=false" TargetMode="External"/><Relationship Id="rId8197" Type="http://schemas.openxmlformats.org/officeDocument/2006/relationships/hyperlink" Target="https://finance.yahoo.com/quote/AMZN230616P03570000?p=AMZN230616P03570000" TargetMode="External"/><Relationship Id="rId9595" Type="http://schemas.openxmlformats.org/officeDocument/2006/relationships/hyperlink" Target="https://finance.yahoo.com/quote/AMZN230616P03640000?p=AMZN230616P03640000" TargetMode="External"/><Relationship Id="rId954" Type="http://schemas.openxmlformats.org/officeDocument/2006/relationships/hyperlink" Target="https://finance.yahoo.com/quote/AMZN/options?strike=185&amp;straddle=false" TargetMode="External"/><Relationship Id="rId1584" Type="http://schemas.openxmlformats.org/officeDocument/2006/relationships/hyperlink" Target="https://finance.yahoo.com/quote/AMZN/options?strike=168.5&amp;straddle=false" TargetMode="External"/><Relationship Id="rId2635" Type="http://schemas.openxmlformats.org/officeDocument/2006/relationships/hyperlink" Target="https://finance.yahoo.com/quote/AMZN230616P03440000?p=AMZN230616P03440000" TargetMode="External"/><Relationship Id="rId9248" Type="http://schemas.openxmlformats.org/officeDocument/2006/relationships/hyperlink" Target="https://finance.yahoo.com/quote/AMZN/options?strike=182.5&amp;straddle=false" TargetMode="External"/><Relationship Id="rId607" Type="http://schemas.openxmlformats.org/officeDocument/2006/relationships/hyperlink" Target="https://finance.yahoo.com/quote/AMZN230616C03750000?p=AMZN230616C03750000" TargetMode="External"/><Relationship Id="rId1237" Type="http://schemas.openxmlformats.org/officeDocument/2006/relationships/hyperlink" Target="https://finance.yahoo.com/quote/AMZN230616P03370000?p=AMZN230616P03370000" TargetMode="External"/><Relationship Id="rId5858" Type="http://schemas.openxmlformats.org/officeDocument/2006/relationships/hyperlink" Target="https://finance.yahoo.com/quote/AMZN/options?strike=199&amp;straddle=false" TargetMode="External"/><Relationship Id="rId6909" Type="http://schemas.openxmlformats.org/officeDocument/2006/relationships/hyperlink" Target="https://finance.yahoo.com/quote/AMZN230616P05000000?p=AMZN230616P05000000" TargetMode="External"/><Relationship Id="rId7280" Type="http://schemas.openxmlformats.org/officeDocument/2006/relationships/hyperlink" Target="https://finance.yahoo.com/quote/AMZN/options?strike=1240&amp;straddle=false" TargetMode="External"/><Relationship Id="rId8331" Type="http://schemas.openxmlformats.org/officeDocument/2006/relationships/hyperlink" Target="https://finance.yahoo.com/quote/AMZN230616C00063000?p=AMZN230616C00063000" TargetMode="External"/><Relationship Id="rId2492" Type="http://schemas.openxmlformats.org/officeDocument/2006/relationships/hyperlink" Target="https://finance.yahoo.com/quote/AMZN/options?strike=1640&amp;straddle=false" TargetMode="External"/><Relationship Id="rId3890" Type="http://schemas.openxmlformats.org/officeDocument/2006/relationships/hyperlink" Target="https://finance.yahoo.com/quote/AMZN/options?strike=1780&amp;straddle=false" TargetMode="External"/><Relationship Id="rId4941" Type="http://schemas.openxmlformats.org/officeDocument/2006/relationships/hyperlink" Target="https://finance.yahoo.com/quote/AMZN230616P00098000?p=AMZN230616P00098000" TargetMode="External"/><Relationship Id="rId464" Type="http://schemas.openxmlformats.org/officeDocument/2006/relationships/hyperlink" Target="https://finance.yahoo.com/quote/AMZN/options?strike=3030&amp;straddle=false" TargetMode="External"/><Relationship Id="rId1094" Type="http://schemas.openxmlformats.org/officeDocument/2006/relationships/hyperlink" Target="https://finance.yahoo.com/quote/AMZN/options?strike=1520&amp;straddle=false" TargetMode="External"/><Relationship Id="rId2145" Type="http://schemas.openxmlformats.org/officeDocument/2006/relationships/hyperlink" Target="https://finance.yahoo.com/quote/AMZN230616P00084000?p=AMZN230616P00084000" TargetMode="External"/><Relationship Id="rId3543" Type="http://schemas.openxmlformats.org/officeDocument/2006/relationships/hyperlink" Target="https://finance.yahoo.com/quote/AMZN230616P00091000?p=AMZN230616P00091000" TargetMode="External"/><Relationship Id="rId117" Type="http://schemas.openxmlformats.org/officeDocument/2006/relationships/hyperlink" Target="https://finance.yahoo.com/quote/AMZN230616C00130000?p=AMZN230616C00130000" TargetMode="External"/><Relationship Id="rId6766" Type="http://schemas.openxmlformats.org/officeDocument/2006/relationships/hyperlink" Target="https://finance.yahoo.com/quote/AMZN/options?strike=3330&amp;straddle=false" TargetMode="External"/><Relationship Id="rId7817" Type="http://schemas.openxmlformats.org/officeDocument/2006/relationships/hyperlink" Target="https://finance.yahoo.com/quote/AMZN230616P00171000?p=AMZN230616P00171000" TargetMode="External"/><Relationship Id="rId5368" Type="http://schemas.openxmlformats.org/officeDocument/2006/relationships/hyperlink" Target="https://finance.yahoo.com/quote/AMZN/options?strike=3260&amp;straddle=false" TargetMode="External"/><Relationship Id="rId6419" Type="http://schemas.openxmlformats.org/officeDocument/2006/relationships/hyperlink" Target="https://finance.yahoo.com/quote/AMZN230616P00167500?p=AMZN230616P00167500" TargetMode="External"/><Relationship Id="rId1978" Type="http://schemas.openxmlformats.org/officeDocument/2006/relationships/hyperlink" Target="https://finance.yahoo.com/quote/AMZN/options?strike=3680&amp;straddle=false" TargetMode="External"/><Relationship Id="rId4451" Type="http://schemas.openxmlformats.org/officeDocument/2006/relationships/hyperlink" Target="https://finance.yahoo.com/quote/AMZN230616C00193500?p=AMZN230616C00193500" TargetMode="External"/><Relationship Id="rId5502" Type="http://schemas.openxmlformats.org/officeDocument/2006/relationships/hyperlink" Target="https://finance.yahoo.com/quote/AMZN/options?strike=3980&amp;straddle=false" TargetMode="External"/><Relationship Id="rId6900" Type="http://schemas.openxmlformats.org/officeDocument/2006/relationships/hyperlink" Target="https://finance.yahoo.com/quote/AMZN/options?strike=4500&amp;straddle=false" TargetMode="External"/><Relationship Id="rId3053" Type="http://schemas.openxmlformats.org/officeDocument/2006/relationships/hyperlink" Target="https://finance.yahoo.com/quote/AMZN230616C00190000?p=AMZN230616C00190000" TargetMode="External"/><Relationship Id="rId4104" Type="http://schemas.openxmlformats.org/officeDocument/2006/relationships/hyperlink" Target="https://finance.yahoo.com/quote/AMZN/options?strike=3900&amp;straddle=false" TargetMode="External"/><Relationship Id="rId6276" Type="http://schemas.openxmlformats.org/officeDocument/2006/relationships/hyperlink" Target="https://finance.yahoo.com/quote/AMZN/options?strike=74&amp;straddle=false" TargetMode="External"/><Relationship Id="rId7674" Type="http://schemas.openxmlformats.org/officeDocument/2006/relationships/hyperlink" Target="https://finance.yahoo.com/quote/AMZN/options?strike=80&amp;straddle=false" TargetMode="External"/><Relationship Id="rId8725" Type="http://schemas.openxmlformats.org/officeDocument/2006/relationships/hyperlink" Target="https://finance.yahoo.com/quote/AMZN230616C01840000?p=AMZN230616C01840000" TargetMode="External"/><Relationship Id="rId7327" Type="http://schemas.openxmlformats.org/officeDocument/2006/relationships/hyperlink" Target="https://finance.yahoo.com/quote/AMZN230616C01700000?p=AMZN230616C01700000" TargetMode="External"/><Relationship Id="rId2886" Type="http://schemas.openxmlformats.org/officeDocument/2006/relationships/hyperlink" Target="https://finance.yahoo.com/quote/AMZN/options?strike=130&amp;straddle=false" TargetMode="External"/><Relationship Id="rId3937" Type="http://schemas.openxmlformats.org/officeDocument/2006/relationships/hyperlink" Target="https://finance.yahoo.com/quote/AMZN230616P03030000?p=AMZN230616P03030000" TargetMode="External"/><Relationship Id="rId9499" Type="http://schemas.openxmlformats.org/officeDocument/2006/relationships/hyperlink" Target="https://finance.yahoo.com/quote/AMZN230616P03160000?p=AMZN230616P03160000" TargetMode="External"/><Relationship Id="rId858" Type="http://schemas.openxmlformats.org/officeDocument/2006/relationships/hyperlink" Target="https://finance.yahoo.com/quote/AMZN/options?strike=161&amp;straddle=false" TargetMode="External"/><Relationship Id="rId1488" Type="http://schemas.openxmlformats.org/officeDocument/2006/relationships/hyperlink" Target="https://finance.yahoo.com/quote/AMZN/options?strike=99&amp;straddle=false" TargetMode="External"/><Relationship Id="rId2539" Type="http://schemas.openxmlformats.org/officeDocument/2006/relationships/hyperlink" Target="https://finance.yahoo.com/quote/AMZN230616P02600000?p=AMZN230616P02600000" TargetMode="External"/><Relationship Id="rId6410" Type="http://schemas.openxmlformats.org/officeDocument/2006/relationships/hyperlink" Target="https://finance.yahoo.com/quote/AMZN/options?strike=165&amp;straddle=false" TargetMode="External"/><Relationship Id="rId5012" Type="http://schemas.openxmlformats.org/officeDocument/2006/relationships/hyperlink" Target="https://finance.yahoo.com/quote/AMZN/options?strike=161.5&amp;straddle=false" TargetMode="External"/><Relationship Id="rId8582" Type="http://schemas.openxmlformats.org/officeDocument/2006/relationships/hyperlink" Target="https://finance.yahoo.com/quote/AMZN/options?strike=188&amp;straddle=false" TargetMode="External"/><Relationship Id="rId9633" Type="http://schemas.openxmlformats.org/officeDocument/2006/relationships/hyperlink" Target="https://finance.yahoo.com/quote/AMZN230616P03850000?p=AMZN230616P03850000" TargetMode="External"/><Relationship Id="rId7184" Type="http://schemas.openxmlformats.org/officeDocument/2006/relationships/hyperlink" Target="https://finance.yahoo.com/quote/AMZN/options?strike=184.5&amp;straddle=false" TargetMode="External"/><Relationship Id="rId8235" Type="http://schemas.openxmlformats.org/officeDocument/2006/relationships/hyperlink" Target="https://finance.yahoo.com/quote/AMZN230616P03760000?p=AMZN230616P03760000" TargetMode="External"/><Relationship Id="rId1622" Type="http://schemas.openxmlformats.org/officeDocument/2006/relationships/hyperlink" Target="https://finance.yahoo.com/quote/AMZN/options?strike=178&amp;straddle=false" TargetMode="External"/><Relationship Id="rId3794" Type="http://schemas.openxmlformats.org/officeDocument/2006/relationships/hyperlink" Target="https://finance.yahoo.com/quote/AMZN/options?strike=230&amp;straddle=false" TargetMode="External"/><Relationship Id="rId4845" Type="http://schemas.openxmlformats.org/officeDocument/2006/relationships/hyperlink" Target="https://finance.yahoo.com/quote/AMZN230616P00052000?p=AMZN230616P00052000" TargetMode="External"/><Relationship Id="rId2396" Type="http://schemas.openxmlformats.org/officeDocument/2006/relationships/hyperlink" Target="https://finance.yahoo.com/quote/AMZN/options?strike=199.5&amp;straddle=false" TargetMode="External"/><Relationship Id="rId3447" Type="http://schemas.openxmlformats.org/officeDocument/2006/relationships/hyperlink" Target="https://finance.yahoo.com/quote/AMZN230616C05100000?p=AMZN230616C05100000" TargetMode="External"/><Relationship Id="rId368" Type="http://schemas.openxmlformats.org/officeDocument/2006/relationships/hyperlink" Target="https://finance.yahoo.com/quote/AMZN/options?strike=1340&amp;straddle=false" TargetMode="External"/><Relationship Id="rId2049" Type="http://schemas.openxmlformats.org/officeDocument/2006/relationships/hyperlink" Target="https://finance.yahoo.com/quote/AMZN230616C04400000?p=AMZN230616C04400000" TargetMode="External"/><Relationship Id="rId9490" Type="http://schemas.openxmlformats.org/officeDocument/2006/relationships/hyperlink" Target="https://finance.yahoo.com/quote/AMZN/options?strike=3110&amp;straddle=false" TargetMode="External"/><Relationship Id="rId2530" Type="http://schemas.openxmlformats.org/officeDocument/2006/relationships/hyperlink" Target="https://finance.yahoo.com/quote/AMZN/options?strike=2100&amp;straddle=false" TargetMode="External"/><Relationship Id="rId8092" Type="http://schemas.openxmlformats.org/officeDocument/2006/relationships/hyperlink" Target="https://finance.yahoo.com/quote/AMZN/options?strike=3040&amp;straddle=false" TargetMode="External"/><Relationship Id="rId9143" Type="http://schemas.openxmlformats.org/officeDocument/2006/relationships/hyperlink" Target="https://finance.yahoo.com/quote/AMZN230616P00156500?p=AMZN230616P00156500" TargetMode="External"/><Relationship Id="rId502" Type="http://schemas.openxmlformats.org/officeDocument/2006/relationships/hyperlink" Target="https://finance.yahoo.com/quote/AMZN/options?strike=3220&amp;straddle=false" TargetMode="External"/><Relationship Id="rId1132" Type="http://schemas.openxmlformats.org/officeDocument/2006/relationships/hyperlink" Target="https://finance.yahoo.com/quote/AMZN/options?strike=1880&amp;straddle=false" TargetMode="External"/><Relationship Id="rId4355" Type="http://schemas.openxmlformats.org/officeDocument/2006/relationships/hyperlink" Target="https://finance.yahoo.com/quote/AMZN230616C00169500?p=AMZN230616C00169500" TargetMode="External"/><Relationship Id="rId5753" Type="http://schemas.openxmlformats.org/officeDocument/2006/relationships/hyperlink" Target="https://finance.yahoo.com/quote/AMZN230616C00173000?p=AMZN230616C00173000" TargetMode="External"/><Relationship Id="rId6804" Type="http://schemas.openxmlformats.org/officeDocument/2006/relationships/hyperlink" Target="https://finance.yahoo.com/quote/AMZN/options?strike=3520&amp;straddle=false" TargetMode="External"/><Relationship Id="rId4008" Type="http://schemas.openxmlformats.org/officeDocument/2006/relationships/hyperlink" Target="https://finance.yahoo.com/quote/AMZN/options?strike=3380&amp;straddle=false" TargetMode="External"/><Relationship Id="rId5406" Type="http://schemas.openxmlformats.org/officeDocument/2006/relationships/hyperlink" Target="https://finance.yahoo.com/quote/AMZN/options?strike=3450&amp;straddle=false" TargetMode="External"/><Relationship Id="rId8976" Type="http://schemas.openxmlformats.org/officeDocument/2006/relationships/hyperlink" Target="https://finance.yahoo.com/quote/AMZN/options?strike=4700&amp;straddle=false" TargetMode="External"/><Relationship Id="rId7578" Type="http://schemas.openxmlformats.org/officeDocument/2006/relationships/hyperlink" Target="https://finance.yahoo.com/quote/AMZN/options?strike=4000&amp;straddle=false" TargetMode="External"/><Relationship Id="rId8629" Type="http://schemas.openxmlformats.org/officeDocument/2006/relationships/hyperlink" Target="https://finance.yahoo.com/quote/AMZN230616C00200000?p=AMZN230616C00200000" TargetMode="External"/><Relationship Id="rId2040" Type="http://schemas.openxmlformats.org/officeDocument/2006/relationships/hyperlink" Target="https://finance.yahoo.com/quote/AMZN/options?strike=3990&amp;straddle=false" TargetMode="External"/><Relationship Id="rId6661" Type="http://schemas.openxmlformats.org/officeDocument/2006/relationships/hyperlink" Target="https://finance.yahoo.com/quote/AMZN230616P01820000?p=AMZN230616P01820000" TargetMode="External"/><Relationship Id="rId7712" Type="http://schemas.openxmlformats.org/officeDocument/2006/relationships/hyperlink" Target="https://finance.yahoo.com/quote/AMZN/options?strike=99&amp;straddle=false" TargetMode="External"/><Relationship Id="rId5263" Type="http://schemas.openxmlformats.org/officeDocument/2006/relationships/hyperlink" Target="https://finance.yahoo.com/quote/AMZN230616P01680000?p=AMZN230616P01680000" TargetMode="External"/><Relationship Id="rId6314" Type="http://schemas.openxmlformats.org/officeDocument/2006/relationships/hyperlink" Target="https://finance.yahoo.com/quote/AMZN/options?strike=92&amp;straddle=false" TargetMode="External"/><Relationship Id="rId8486" Type="http://schemas.openxmlformats.org/officeDocument/2006/relationships/hyperlink" Target="https://finance.yahoo.com/quote/AMZN/options?strike=164&amp;straddle=false" TargetMode="External"/><Relationship Id="rId98" Type="http://schemas.openxmlformats.org/officeDocument/2006/relationships/hyperlink" Target="https://finance.yahoo.com/quote/AMZN/options?strike=96&amp;straddle=false" TargetMode="External"/><Relationship Id="rId1873" Type="http://schemas.openxmlformats.org/officeDocument/2006/relationships/hyperlink" Target="https://finance.yahoo.com/quote/AMZN230616C03160000?p=AMZN230616C03160000" TargetMode="External"/><Relationship Id="rId2924" Type="http://schemas.openxmlformats.org/officeDocument/2006/relationships/hyperlink" Target="https://finance.yahoo.com/quote/AMZN/options?strike=157.5&amp;straddle=false" TargetMode="External"/><Relationship Id="rId7088" Type="http://schemas.openxmlformats.org/officeDocument/2006/relationships/hyperlink" Target="https://finance.yahoo.com/quote/AMZN/options?strike=160.5&amp;straddle=false" TargetMode="External"/><Relationship Id="rId8139" Type="http://schemas.openxmlformats.org/officeDocument/2006/relationships/hyperlink" Target="https://finance.yahoo.com/quote/AMZN230616P03280000?p=AMZN230616P03280000" TargetMode="External"/><Relationship Id="rId9537" Type="http://schemas.openxmlformats.org/officeDocument/2006/relationships/hyperlink" Target="https://finance.yahoo.com/quote/AMZN230616P03350000?p=AMZN230616P03350000" TargetMode="External"/><Relationship Id="rId1526" Type="http://schemas.openxmlformats.org/officeDocument/2006/relationships/hyperlink" Target="https://finance.yahoo.com/quote/AMZN/options?strike=154&amp;straddle=false" TargetMode="External"/><Relationship Id="rId3698" Type="http://schemas.openxmlformats.org/officeDocument/2006/relationships/hyperlink" Target="https://finance.yahoo.com/quote/AMZN/options?strike=179&amp;straddle=false" TargetMode="External"/><Relationship Id="rId4749" Type="http://schemas.openxmlformats.org/officeDocument/2006/relationships/hyperlink" Target="https://finance.yahoo.com/quote/AMZN230616C03700000?p=AMZN230616C03700000" TargetMode="External"/><Relationship Id="rId8620" Type="http://schemas.openxmlformats.org/officeDocument/2006/relationships/hyperlink" Target="https://finance.yahoo.com/quote/AMZN/options?strike=197.5&amp;straddle=false" TargetMode="External"/><Relationship Id="rId6171" Type="http://schemas.openxmlformats.org/officeDocument/2006/relationships/hyperlink" Target="https://finance.yahoo.com/quote/AMZN230616C03890000?p=AMZN230616C03890000" TargetMode="External"/><Relationship Id="rId7222" Type="http://schemas.openxmlformats.org/officeDocument/2006/relationships/hyperlink" Target="https://finance.yahoo.com/quote/AMZN/options?strike=194&amp;straddle=false" TargetMode="External"/><Relationship Id="rId2781" Type="http://schemas.openxmlformats.org/officeDocument/2006/relationships/hyperlink" Target="https://finance.yahoo.com/quote/AMZN230616C00056000?p=AMZN230616C00056000" TargetMode="External"/><Relationship Id="rId9394" Type="http://schemas.openxmlformats.org/officeDocument/2006/relationships/hyperlink" Target="https://finance.yahoo.com/quote/AMZN/options?strike=1480&amp;straddle=false" TargetMode="External"/><Relationship Id="rId753" Type="http://schemas.openxmlformats.org/officeDocument/2006/relationships/hyperlink" Target="https://finance.yahoo.com/quote/AMZN230616P00080000?p=AMZN230616P00080000" TargetMode="External"/><Relationship Id="rId1383" Type="http://schemas.openxmlformats.org/officeDocument/2006/relationships/hyperlink" Target="https://finance.yahoo.com/quote/AMZN230616P05500000?p=AMZN230616P05500000" TargetMode="External"/><Relationship Id="rId2434" Type="http://schemas.openxmlformats.org/officeDocument/2006/relationships/hyperlink" Target="https://finance.yahoo.com/quote/AMZN/options?strike=1100&amp;straddle=false" TargetMode="External"/><Relationship Id="rId3832" Type="http://schemas.openxmlformats.org/officeDocument/2006/relationships/hyperlink" Target="https://finance.yahoo.com/quote/AMZN/options?strike=1240&amp;straddle=false" TargetMode="External"/><Relationship Id="rId9047" Type="http://schemas.openxmlformats.org/officeDocument/2006/relationships/hyperlink" Target="https://finance.yahoo.com/quote/AMZN230616P00076000?p=AMZN230616P00076000" TargetMode="External"/><Relationship Id="rId406" Type="http://schemas.openxmlformats.org/officeDocument/2006/relationships/hyperlink" Target="https://finance.yahoo.com/quote/AMZN/options?strike=1680&amp;straddle=false" TargetMode="External"/><Relationship Id="rId1036" Type="http://schemas.openxmlformats.org/officeDocument/2006/relationships/hyperlink" Target="https://finance.yahoo.com/quote/AMZN/options?strike=255&amp;straddle=false" TargetMode="External"/><Relationship Id="rId5657" Type="http://schemas.openxmlformats.org/officeDocument/2006/relationships/hyperlink" Target="https://finance.yahoo.com/quote/AMZN230616C00140000?p=AMZN230616C00140000" TargetMode="External"/><Relationship Id="rId6708" Type="http://schemas.openxmlformats.org/officeDocument/2006/relationships/hyperlink" Target="https://finance.yahoo.com/quote/AMZN/options?strike=3040&amp;straddle=false" TargetMode="External"/><Relationship Id="rId4259" Type="http://schemas.openxmlformats.org/officeDocument/2006/relationships/hyperlink" Target="https://finance.yahoo.com/quote/AMZN230616C00105000?p=AMZN230616C00105000" TargetMode="External"/><Relationship Id="rId8130" Type="http://schemas.openxmlformats.org/officeDocument/2006/relationships/hyperlink" Target="https://finance.yahoo.com/quote/AMZN/options?strike=3230&amp;straddle=false" TargetMode="External"/><Relationship Id="rId4740" Type="http://schemas.openxmlformats.org/officeDocument/2006/relationships/hyperlink" Target="https://finance.yahoo.com/quote/AMZN/options?strike=3650&amp;straddle=false" TargetMode="External"/><Relationship Id="rId2291" Type="http://schemas.openxmlformats.org/officeDocument/2006/relationships/hyperlink" Target="https://finance.yahoo.com/quote/AMZN230616P00173500?p=AMZN230616P00173500" TargetMode="External"/><Relationship Id="rId3342" Type="http://schemas.openxmlformats.org/officeDocument/2006/relationships/hyperlink" Target="https://finance.yahoo.com/quote/AMZN/options?strike=3580&amp;straddle=false" TargetMode="External"/><Relationship Id="rId263" Type="http://schemas.openxmlformats.org/officeDocument/2006/relationships/hyperlink" Target="https://finance.yahoo.com/quote/AMZN230616C00184500?p=AMZN230616C00184500" TargetMode="External"/><Relationship Id="rId6565" Type="http://schemas.openxmlformats.org/officeDocument/2006/relationships/hyperlink" Target="https://finance.yahoo.com/quote/AMZN230616P00240000?p=AMZN230616P00240000" TargetMode="External"/><Relationship Id="rId7963" Type="http://schemas.openxmlformats.org/officeDocument/2006/relationships/hyperlink" Target="https://finance.yahoo.com/quote/AMZN230616P00275000?p=AMZN230616P00275000" TargetMode="External"/><Relationship Id="rId5167" Type="http://schemas.openxmlformats.org/officeDocument/2006/relationships/hyperlink" Target="https://finance.yahoo.com/quote/AMZN230616P00205000?p=AMZN230616P00205000" TargetMode="External"/><Relationship Id="rId6218" Type="http://schemas.openxmlformats.org/officeDocument/2006/relationships/hyperlink" Target="https://finance.yahoo.com/quote/AMZN/options?strike=5200&amp;straddle=false" TargetMode="External"/><Relationship Id="rId7616" Type="http://schemas.openxmlformats.org/officeDocument/2006/relationships/hyperlink" Target="https://finance.yahoo.com/quote/AMZN/options?strike=53&amp;straddle=false" TargetMode="External"/><Relationship Id="rId1777" Type="http://schemas.openxmlformats.org/officeDocument/2006/relationships/hyperlink" Target="https://finance.yahoo.com/quote/AMZN230616C01560000?p=AMZN230616C01560000" TargetMode="External"/><Relationship Id="rId2828" Type="http://schemas.openxmlformats.org/officeDocument/2006/relationships/hyperlink" Target="https://finance.yahoo.com/quote/AMZN/options?strike=77.5&amp;straddle=false" TargetMode="External"/><Relationship Id="rId4250" Type="http://schemas.openxmlformats.org/officeDocument/2006/relationships/hyperlink" Target="https://finance.yahoo.com/quote/AMZN/options?strike=96&amp;straddle=false" TargetMode="External"/><Relationship Id="rId5301" Type="http://schemas.openxmlformats.org/officeDocument/2006/relationships/hyperlink" Target="https://finance.yahoo.com/quote/AMZN230616P02300000?p=AMZN230616P02300000" TargetMode="External"/><Relationship Id="rId8871" Type="http://schemas.openxmlformats.org/officeDocument/2006/relationships/hyperlink" Target="https://finance.yahoo.com/quote/AMZN230616C03550000?p=AMZN230616C03550000" TargetMode="External"/><Relationship Id="rId7473" Type="http://schemas.openxmlformats.org/officeDocument/2006/relationships/hyperlink" Target="https://finance.yahoo.com/quote/AMZN230616C03480000?p=AMZN230616C03480000" TargetMode="External"/><Relationship Id="rId8524" Type="http://schemas.openxmlformats.org/officeDocument/2006/relationships/hyperlink" Target="https://finance.yahoo.com/quote/AMZN/options?strike=173.5&amp;straddle=false" TargetMode="External"/><Relationship Id="rId1911" Type="http://schemas.openxmlformats.org/officeDocument/2006/relationships/hyperlink" Target="https://finance.yahoo.com/quote/AMZN230616C03350000?p=AMZN230616C03350000" TargetMode="External"/><Relationship Id="rId6075" Type="http://schemas.openxmlformats.org/officeDocument/2006/relationships/hyperlink" Target="https://finance.yahoo.com/quote/AMZN230616C03410000?p=AMZN230616C03410000" TargetMode="External"/><Relationship Id="rId7126" Type="http://schemas.openxmlformats.org/officeDocument/2006/relationships/hyperlink" Target="https://finance.yahoo.com/quote/AMZN/options?strike=170&amp;straddle=false" TargetMode="External"/><Relationship Id="rId9298" Type="http://schemas.openxmlformats.org/officeDocument/2006/relationships/hyperlink" Target="https://finance.yahoo.com/quote/AMZN/options?strike=195&amp;straddle=false" TargetMode="External"/><Relationship Id="rId1287" Type="http://schemas.openxmlformats.org/officeDocument/2006/relationships/hyperlink" Target="https://finance.yahoo.com/quote/AMZN230616P03620000?p=AMZN230616P03620000" TargetMode="External"/><Relationship Id="rId2685" Type="http://schemas.openxmlformats.org/officeDocument/2006/relationships/hyperlink" Target="https://finance.yahoo.com/quote/AMZN230616P03690000?p=AMZN230616P03690000" TargetMode="External"/><Relationship Id="rId3736" Type="http://schemas.openxmlformats.org/officeDocument/2006/relationships/hyperlink" Target="https://finance.yahoo.com/quote/AMZN/options?strike=188.5&amp;straddle=false" TargetMode="External"/><Relationship Id="rId657" Type="http://schemas.openxmlformats.org/officeDocument/2006/relationships/hyperlink" Target="https://finance.yahoo.com/quote/AMZN230616C04000000?p=AMZN230616C04000000" TargetMode="External"/><Relationship Id="rId2338" Type="http://schemas.openxmlformats.org/officeDocument/2006/relationships/hyperlink" Target="https://finance.yahoo.com/quote/AMZN/options?strike=185&amp;straddle=false" TargetMode="External"/><Relationship Id="rId6959" Type="http://schemas.openxmlformats.org/officeDocument/2006/relationships/hyperlink" Target="https://finance.yahoo.com/quote/AMZN230616C00069000?p=AMZN230616C00069000" TargetMode="External"/><Relationship Id="rId8381" Type="http://schemas.openxmlformats.org/officeDocument/2006/relationships/hyperlink" Target="https://finance.yahoo.com/quote/AMZN230616C00086000?p=AMZN230616C00086000" TargetMode="External"/><Relationship Id="rId9432" Type="http://schemas.openxmlformats.org/officeDocument/2006/relationships/hyperlink" Target="https://finance.yahoo.com/quote/AMZN/options?strike=1840&amp;straddle=false" TargetMode="External"/><Relationship Id="rId1421" Type="http://schemas.openxmlformats.org/officeDocument/2006/relationships/hyperlink" Target="https://finance.yahoo.com/quote/AMZN230616C00068000?p=AMZN230616C00068000" TargetMode="External"/><Relationship Id="rId4991" Type="http://schemas.openxmlformats.org/officeDocument/2006/relationships/hyperlink" Target="https://finance.yahoo.com/quote/AMZN230616P00156500?p=AMZN230616P00156500" TargetMode="External"/><Relationship Id="rId8034" Type="http://schemas.openxmlformats.org/officeDocument/2006/relationships/hyperlink" Target="https://finance.yahoo.com/quote/AMZN/options?strike=1700&amp;straddle=false" TargetMode="External"/><Relationship Id="rId3593" Type="http://schemas.openxmlformats.org/officeDocument/2006/relationships/hyperlink" Target="https://finance.yahoo.com/quote/AMZN230616P00153000?p=AMZN230616P00153000" TargetMode="External"/><Relationship Id="rId4644" Type="http://schemas.openxmlformats.org/officeDocument/2006/relationships/hyperlink" Target="https://finance.yahoo.com/quote/AMZN/options?strike=3170&amp;straddle=false" TargetMode="External"/><Relationship Id="rId2195" Type="http://schemas.openxmlformats.org/officeDocument/2006/relationships/hyperlink" Target="https://finance.yahoo.com/quote/AMZN230616P00145000?p=AMZN230616P00145000" TargetMode="External"/><Relationship Id="rId3246" Type="http://schemas.openxmlformats.org/officeDocument/2006/relationships/hyperlink" Target="https://finance.yahoo.com/quote/AMZN/options?strike=3100&amp;straddle=false" TargetMode="External"/><Relationship Id="rId167" Type="http://schemas.openxmlformats.org/officeDocument/2006/relationships/hyperlink" Target="https://finance.yahoo.com/quote/AMZN230616C00160500?p=AMZN230616C00160500" TargetMode="External"/><Relationship Id="rId7867" Type="http://schemas.openxmlformats.org/officeDocument/2006/relationships/hyperlink" Target="https://finance.yahoo.com/quote/AMZN230616P00183500?p=AMZN230616P00183500" TargetMode="External"/><Relationship Id="rId8918" Type="http://schemas.openxmlformats.org/officeDocument/2006/relationships/hyperlink" Target="https://finance.yahoo.com/quote/AMZN/options?strike=3780&amp;straddle=false" TargetMode="External"/><Relationship Id="rId6469" Type="http://schemas.openxmlformats.org/officeDocument/2006/relationships/hyperlink" Target="https://finance.yahoo.com/quote/AMZN230616P00180000?p=AMZN230616P00180000" TargetMode="External"/><Relationship Id="rId6950" Type="http://schemas.openxmlformats.org/officeDocument/2006/relationships/hyperlink" Target="https://finance.yahoo.com/quote/AMZN/options?strike=64&amp;straddle=false" TargetMode="External"/><Relationship Id="rId301" Type="http://schemas.openxmlformats.org/officeDocument/2006/relationships/hyperlink" Target="https://finance.yahoo.com/quote/AMZN230616C00194000?p=AMZN230616C00194000" TargetMode="External"/><Relationship Id="rId5552" Type="http://schemas.openxmlformats.org/officeDocument/2006/relationships/hyperlink" Target="https://finance.yahoo.com/quote/AMZN/options?strike=57&amp;straddle=false" TargetMode="External"/><Relationship Id="rId6603" Type="http://schemas.openxmlformats.org/officeDocument/2006/relationships/hyperlink" Target="https://finance.yahoo.com/quote/AMZN230616P01280000?p=AMZN230616P01280000" TargetMode="External"/><Relationship Id="rId4154" Type="http://schemas.openxmlformats.org/officeDocument/2006/relationships/hyperlink" Target="https://finance.yahoo.com/quote/AMZN/options?strike=45&amp;straddle=false" TargetMode="External"/><Relationship Id="rId5205" Type="http://schemas.openxmlformats.org/officeDocument/2006/relationships/hyperlink" Target="https://finance.yahoo.com/quote/AMZN230616P01140000?p=AMZN230616P01140000" TargetMode="External"/><Relationship Id="rId8775" Type="http://schemas.openxmlformats.org/officeDocument/2006/relationships/hyperlink" Target="https://finance.yahoo.com/quote/AMZN230616C03070000?p=AMZN230616C03070000" TargetMode="External"/><Relationship Id="rId7377" Type="http://schemas.openxmlformats.org/officeDocument/2006/relationships/hyperlink" Target="https://finance.yahoo.com/quote/AMZN230616C03000000?p=AMZN230616C03000000" TargetMode="External"/><Relationship Id="rId8428" Type="http://schemas.openxmlformats.org/officeDocument/2006/relationships/hyperlink" Target="https://finance.yahoo.com/quote/AMZN/options?strike=145&amp;straddle=false" TargetMode="External"/><Relationship Id="rId1815" Type="http://schemas.openxmlformats.org/officeDocument/2006/relationships/hyperlink" Target="https://finance.yahoo.com/quote/AMZN230616C01940000?p=AMZN230616C01940000" TargetMode="External"/><Relationship Id="rId3987" Type="http://schemas.openxmlformats.org/officeDocument/2006/relationships/hyperlink" Target="https://finance.yahoo.com/quote/AMZN230616P03280000?p=AMZN230616P03280000" TargetMode="External"/><Relationship Id="rId2589" Type="http://schemas.openxmlformats.org/officeDocument/2006/relationships/hyperlink" Target="https://finance.yahoo.com/quote/AMZN230616P03210000?p=AMZN230616P03210000" TargetMode="External"/><Relationship Id="rId6460" Type="http://schemas.openxmlformats.org/officeDocument/2006/relationships/hyperlink" Target="https://finance.yahoo.com/quote/AMZN/options?strike=177.5&amp;straddle=false" TargetMode="External"/><Relationship Id="rId7511" Type="http://schemas.openxmlformats.org/officeDocument/2006/relationships/hyperlink" Target="https://finance.yahoo.com/quote/AMZN230616C03670000?p=AMZN230616C03670000" TargetMode="External"/><Relationship Id="rId5062" Type="http://schemas.openxmlformats.org/officeDocument/2006/relationships/hyperlink" Target="https://finance.yahoo.com/quote/AMZN/options?strike=174&amp;straddle=false" TargetMode="External"/><Relationship Id="rId6113" Type="http://schemas.openxmlformats.org/officeDocument/2006/relationships/hyperlink" Target="https://finance.yahoo.com/quote/AMZN230616C03600000?p=AMZN230616C03600000" TargetMode="External"/><Relationship Id="rId9683" Type="http://schemas.openxmlformats.org/officeDocument/2006/relationships/hyperlink" Target="https://finance.yahoo.com/quote/AMZN230616P05300000?p=AMZN230616P05300000" TargetMode="External"/><Relationship Id="rId1672" Type="http://schemas.openxmlformats.org/officeDocument/2006/relationships/hyperlink" Target="https://finance.yahoo.com/quote/AMZN/options?strike=190.5&amp;straddle=false" TargetMode="External"/><Relationship Id="rId2723" Type="http://schemas.openxmlformats.org/officeDocument/2006/relationships/hyperlink" Target="https://finance.yahoo.com/quote/AMZN230616P03930000?p=AMZN230616P03930000" TargetMode="External"/><Relationship Id="rId8285" Type="http://schemas.openxmlformats.org/officeDocument/2006/relationships/hyperlink" Target="https://finance.yahoo.com/quote/AMZN230616P04600000?p=AMZN230616P04600000" TargetMode="External"/><Relationship Id="rId9336" Type="http://schemas.openxmlformats.org/officeDocument/2006/relationships/hyperlink" Target="https://finance.yahoo.com/quote/AMZN/options?strike=245&amp;straddle=false" TargetMode="External"/><Relationship Id="rId1325" Type="http://schemas.openxmlformats.org/officeDocument/2006/relationships/hyperlink" Target="https://finance.yahoo.com/quote/AMZN230616P03820000?p=AMZN230616P03820000" TargetMode="External"/><Relationship Id="rId3497" Type="http://schemas.openxmlformats.org/officeDocument/2006/relationships/hyperlink" Target="https://finance.yahoo.com/quote/AMZN230616P00070000?p=AMZN230616P00070000" TargetMode="External"/><Relationship Id="rId4895" Type="http://schemas.openxmlformats.org/officeDocument/2006/relationships/hyperlink" Target="https://finance.yahoo.com/quote/AMZN230616P00076000?p=AMZN230616P00076000" TargetMode="External"/><Relationship Id="rId5946" Type="http://schemas.openxmlformats.org/officeDocument/2006/relationships/hyperlink" Target="https://finance.yahoo.com/quote/AMZN/options?strike=1720&amp;straddle=false" TargetMode="External"/><Relationship Id="rId31" Type="http://schemas.openxmlformats.org/officeDocument/2006/relationships/hyperlink" Target="https://finance.yahoo.com/quote/AMZN230616C00065000?p=AMZN230616C00065000" TargetMode="External"/><Relationship Id="rId2099" Type="http://schemas.openxmlformats.org/officeDocument/2006/relationships/hyperlink" Target="https://finance.yahoo.com/quote/AMZN230616P00063000?p=AMZN230616P00063000" TargetMode="External"/><Relationship Id="rId4548" Type="http://schemas.openxmlformats.org/officeDocument/2006/relationships/hyperlink" Target="https://finance.yahoo.com/quote/AMZN/options?strike=1580&amp;straddle=false" TargetMode="External"/><Relationship Id="rId7021" Type="http://schemas.openxmlformats.org/officeDocument/2006/relationships/hyperlink" Target="https://finance.yahoo.com/quote/AMZN230616C00098000?p=AMZN230616C00098000" TargetMode="External"/><Relationship Id="rId2580" Type="http://schemas.openxmlformats.org/officeDocument/2006/relationships/hyperlink" Target="https://finance.yahoo.com/quote/AMZN/options?strike=3160&amp;straddle=false" TargetMode="External"/><Relationship Id="rId3631" Type="http://schemas.openxmlformats.org/officeDocument/2006/relationships/hyperlink" Target="https://finance.yahoo.com/quote/AMZN230616P00162500?p=AMZN230616P00162500" TargetMode="External"/><Relationship Id="rId9193" Type="http://schemas.openxmlformats.org/officeDocument/2006/relationships/hyperlink" Target="https://finance.yahoo.com/quote/AMZN230616P00169000?p=AMZN230616P00169000" TargetMode="External"/><Relationship Id="rId552" Type="http://schemas.openxmlformats.org/officeDocument/2006/relationships/hyperlink" Target="https://finance.yahoo.com/quote/AMZN/options?strike=3470&amp;straddle=false" TargetMode="External"/><Relationship Id="rId1182" Type="http://schemas.openxmlformats.org/officeDocument/2006/relationships/hyperlink" Target="https://finance.yahoo.com/quote/AMZN/options?strike=3090&amp;straddle=false" TargetMode="External"/><Relationship Id="rId2233" Type="http://schemas.openxmlformats.org/officeDocument/2006/relationships/hyperlink" Target="https://finance.yahoo.com/quote/AMZN230616P00159000?p=AMZN230616P00159000" TargetMode="External"/><Relationship Id="rId6854" Type="http://schemas.openxmlformats.org/officeDocument/2006/relationships/hyperlink" Target="https://finance.yahoo.com/quote/AMZN/options?strike=3770&amp;straddle=false" TargetMode="External"/><Relationship Id="rId205" Type="http://schemas.openxmlformats.org/officeDocument/2006/relationships/hyperlink" Target="https://finance.yahoo.com/quote/AMZN230616C00170000?p=AMZN230616C00170000" TargetMode="External"/><Relationship Id="rId5456" Type="http://schemas.openxmlformats.org/officeDocument/2006/relationships/hyperlink" Target="https://finance.yahoo.com/quote/AMZN/options?strike=3700&amp;straddle=false" TargetMode="External"/><Relationship Id="rId6507" Type="http://schemas.openxmlformats.org/officeDocument/2006/relationships/hyperlink" Target="https://finance.yahoo.com/quote/AMZN230616P00189500?p=AMZN230616P00189500" TargetMode="External"/><Relationship Id="rId7905" Type="http://schemas.openxmlformats.org/officeDocument/2006/relationships/hyperlink" Target="https://finance.yahoo.com/quote/AMZN230616P00193000?p=AMZN230616P00193000" TargetMode="External"/><Relationship Id="rId4058" Type="http://schemas.openxmlformats.org/officeDocument/2006/relationships/hyperlink" Target="https://finance.yahoo.com/quote/AMZN/options?strike=3630&amp;straddle=false" TargetMode="External"/><Relationship Id="rId5109" Type="http://schemas.openxmlformats.org/officeDocument/2006/relationships/hyperlink" Target="https://finance.yahoo.com/quote/AMZN230616P00186000?p=AMZN230616P00186000" TargetMode="External"/><Relationship Id="rId8679" Type="http://schemas.openxmlformats.org/officeDocument/2006/relationships/hyperlink" Target="https://finance.yahoo.com/quote/AMZN230616C01420000?p=AMZN230616C01420000" TargetMode="External"/><Relationship Id="rId1719" Type="http://schemas.openxmlformats.org/officeDocument/2006/relationships/hyperlink" Target="https://finance.yahoo.com/quote/AMZN230616C00225000?p=AMZN230616C00225000" TargetMode="External"/><Relationship Id="rId2090" Type="http://schemas.openxmlformats.org/officeDocument/2006/relationships/hyperlink" Target="https://finance.yahoo.com/quote/AMZN/options?strike=58&amp;straddle=false" TargetMode="External"/><Relationship Id="rId3141" Type="http://schemas.openxmlformats.org/officeDocument/2006/relationships/hyperlink" Target="https://finance.yahoo.com/quote/AMZN230616C01400000?p=AMZN230616C01400000" TargetMode="External"/><Relationship Id="rId7762" Type="http://schemas.openxmlformats.org/officeDocument/2006/relationships/hyperlink" Target="https://finance.yahoo.com/quote/AMZN/options?strike=157&amp;straddle=false" TargetMode="External"/><Relationship Id="rId8813" Type="http://schemas.openxmlformats.org/officeDocument/2006/relationships/hyperlink" Target="https://finance.yahoo.com/quote/AMZN230616C03260000?p=AMZN230616C03260000" TargetMode="External"/><Relationship Id="rId6364" Type="http://schemas.openxmlformats.org/officeDocument/2006/relationships/hyperlink" Target="https://finance.yahoo.com/quote/AMZN/options?strike=153.5&amp;straddle=false" TargetMode="External"/><Relationship Id="rId7415" Type="http://schemas.openxmlformats.org/officeDocument/2006/relationships/hyperlink" Target="https://finance.yahoo.com/quote/AMZN230616C03190000?p=AMZN230616C03190000" TargetMode="External"/><Relationship Id="rId6017" Type="http://schemas.openxmlformats.org/officeDocument/2006/relationships/hyperlink" Target="https://finance.yahoo.com/quote/AMZN230616C03120000?p=AMZN230616C03120000" TargetMode="External"/><Relationship Id="rId9587" Type="http://schemas.openxmlformats.org/officeDocument/2006/relationships/hyperlink" Target="https://finance.yahoo.com/quote/AMZN230616P03600000?p=AMZN230616P03600000" TargetMode="External"/><Relationship Id="rId1576" Type="http://schemas.openxmlformats.org/officeDocument/2006/relationships/hyperlink" Target="https://finance.yahoo.com/quote/AMZN/options?strike=166.5&amp;straddle=false" TargetMode="External"/><Relationship Id="rId2974" Type="http://schemas.openxmlformats.org/officeDocument/2006/relationships/hyperlink" Target="https://finance.yahoo.com/quote/AMZN/options?strike=170&amp;straddle=false" TargetMode="External"/><Relationship Id="rId8189" Type="http://schemas.openxmlformats.org/officeDocument/2006/relationships/hyperlink" Target="https://finance.yahoo.com/quote/AMZN230616P03530000?p=AMZN230616P03530000" TargetMode="External"/><Relationship Id="rId946" Type="http://schemas.openxmlformats.org/officeDocument/2006/relationships/hyperlink" Target="https://finance.yahoo.com/quote/AMZN/options?strike=183&amp;straddle=false" TargetMode="External"/><Relationship Id="rId1229" Type="http://schemas.openxmlformats.org/officeDocument/2006/relationships/hyperlink" Target="https://finance.yahoo.com/quote/AMZN230616P03330000?p=AMZN230616P03330000" TargetMode="External"/><Relationship Id="rId2627" Type="http://schemas.openxmlformats.org/officeDocument/2006/relationships/hyperlink" Target="https://finance.yahoo.com/quote/AMZN230616P03400000?p=AMZN230616P03400000" TargetMode="External"/><Relationship Id="rId5100" Type="http://schemas.openxmlformats.org/officeDocument/2006/relationships/hyperlink" Target="https://finance.yahoo.com/quote/AMZN/options?strike=183.5&amp;straddle=false" TargetMode="External"/><Relationship Id="rId4799" Type="http://schemas.openxmlformats.org/officeDocument/2006/relationships/hyperlink" Target="https://finance.yahoo.com/quote/AMZN230616C03950000?p=AMZN230616C03950000" TargetMode="External"/><Relationship Id="rId8670" Type="http://schemas.openxmlformats.org/officeDocument/2006/relationships/hyperlink" Target="https://finance.yahoo.com/quote/AMZN/options?strike=1320&amp;straddle=false" TargetMode="External"/><Relationship Id="rId1710" Type="http://schemas.openxmlformats.org/officeDocument/2006/relationships/hyperlink" Target="https://finance.yahoo.com/quote/AMZN/options?strike=200&amp;straddle=false" TargetMode="External"/><Relationship Id="rId7272" Type="http://schemas.openxmlformats.org/officeDocument/2006/relationships/hyperlink" Target="https://finance.yahoo.com/quote/AMZN/options?strike=265&amp;straddle=false" TargetMode="External"/><Relationship Id="rId8323" Type="http://schemas.openxmlformats.org/officeDocument/2006/relationships/hyperlink" Target="https://finance.yahoo.com/quote/AMZN230616C00059000?p=AMZN230616C00059000" TargetMode="External"/><Relationship Id="rId3882" Type="http://schemas.openxmlformats.org/officeDocument/2006/relationships/hyperlink" Target="https://finance.yahoo.com/quote/AMZN/options?strike=1700&amp;straddle=false" TargetMode="External"/><Relationship Id="rId4933" Type="http://schemas.openxmlformats.org/officeDocument/2006/relationships/hyperlink" Target="https://finance.yahoo.com/quote/AMZN230616P00094000?p=AMZN230616P00094000" TargetMode="External"/><Relationship Id="rId2484" Type="http://schemas.openxmlformats.org/officeDocument/2006/relationships/hyperlink" Target="https://finance.yahoo.com/quote/AMZN/options?strike=1560&amp;straddle=false" TargetMode="External"/><Relationship Id="rId3535" Type="http://schemas.openxmlformats.org/officeDocument/2006/relationships/hyperlink" Target="https://finance.yahoo.com/quote/AMZN230616P00087000?p=AMZN230616P00087000" TargetMode="External"/><Relationship Id="rId9097" Type="http://schemas.openxmlformats.org/officeDocument/2006/relationships/hyperlink" Target="https://finance.yahoo.com/quote/AMZN230616P00100000?p=AMZN230616P00100000" TargetMode="External"/><Relationship Id="rId456" Type="http://schemas.openxmlformats.org/officeDocument/2006/relationships/hyperlink" Target="https://finance.yahoo.com/quote/AMZN/options?strike=2900&amp;straddle=false" TargetMode="External"/><Relationship Id="rId1086" Type="http://schemas.openxmlformats.org/officeDocument/2006/relationships/hyperlink" Target="https://finance.yahoo.com/quote/AMZN/options?strike=1450&amp;straddle=false" TargetMode="External"/><Relationship Id="rId2137" Type="http://schemas.openxmlformats.org/officeDocument/2006/relationships/hyperlink" Target="https://finance.yahoo.com/quote/AMZN230616P00080000?p=AMZN230616P00080000" TargetMode="External"/><Relationship Id="rId109" Type="http://schemas.openxmlformats.org/officeDocument/2006/relationships/hyperlink" Target="https://finance.yahoo.com/quote/AMZN230616C00110000?p=AMZN230616C00110000" TargetMode="External"/><Relationship Id="rId6758" Type="http://schemas.openxmlformats.org/officeDocument/2006/relationships/hyperlink" Target="https://finance.yahoo.com/quote/AMZN/options?strike=3290&amp;straddle=false" TargetMode="External"/><Relationship Id="rId7809" Type="http://schemas.openxmlformats.org/officeDocument/2006/relationships/hyperlink" Target="https://finance.yahoo.com/quote/AMZN230616P00169000?p=AMZN230616P00169000" TargetMode="External"/><Relationship Id="rId8180" Type="http://schemas.openxmlformats.org/officeDocument/2006/relationships/hyperlink" Target="https://finance.yahoo.com/quote/AMZN/options?strike=3480&amp;straddle=false" TargetMode="External"/><Relationship Id="rId9231" Type="http://schemas.openxmlformats.org/officeDocument/2006/relationships/hyperlink" Target="https://finance.yahoo.com/quote/AMZN230616P00178500?p=AMZN230616P00178500" TargetMode="External"/><Relationship Id="rId1220" Type="http://schemas.openxmlformats.org/officeDocument/2006/relationships/hyperlink" Target="https://finance.yahoo.com/quote/AMZN/options?strike=3280&amp;straddle=false" TargetMode="External"/><Relationship Id="rId4790" Type="http://schemas.openxmlformats.org/officeDocument/2006/relationships/hyperlink" Target="https://finance.yahoo.com/quote/AMZN/options?strike=3900&amp;straddle=false" TargetMode="External"/><Relationship Id="rId5841" Type="http://schemas.openxmlformats.org/officeDocument/2006/relationships/hyperlink" Target="https://finance.yahoo.com/quote/AMZN230616C00195000?p=AMZN230616C00195000" TargetMode="External"/><Relationship Id="rId3392" Type="http://schemas.openxmlformats.org/officeDocument/2006/relationships/hyperlink" Target="https://finance.yahoo.com/quote/AMZN/options?strike=3830&amp;straddle=false" TargetMode="External"/><Relationship Id="rId4443" Type="http://schemas.openxmlformats.org/officeDocument/2006/relationships/hyperlink" Target="https://finance.yahoo.com/quote/AMZN230616C00191500?p=AMZN230616C00191500" TargetMode="External"/><Relationship Id="rId3045" Type="http://schemas.openxmlformats.org/officeDocument/2006/relationships/hyperlink" Target="https://finance.yahoo.com/quote/AMZN230616C00188000?p=AMZN230616C00188000" TargetMode="External"/><Relationship Id="rId7666" Type="http://schemas.openxmlformats.org/officeDocument/2006/relationships/hyperlink" Target="https://finance.yahoo.com/quote/AMZN/options?strike=77&amp;straddle=false" TargetMode="External"/><Relationship Id="rId8717" Type="http://schemas.openxmlformats.org/officeDocument/2006/relationships/hyperlink" Target="https://finance.yahoo.com/quote/AMZN230616C01760000?p=AMZN230616C01760000" TargetMode="External"/><Relationship Id="rId6268" Type="http://schemas.openxmlformats.org/officeDocument/2006/relationships/hyperlink" Target="https://finance.yahoo.com/quote/AMZN/options?strike=71&amp;straddle=false" TargetMode="External"/><Relationship Id="rId7319" Type="http://schemas.openxmlformats.org/officeDocument/2006/relationships/hyperlink" Target="https://finance.yahoo.com/quote/AMZN230616C01620000?p=AMZN230616C01620000" TargetMode="External"/><Relationship Id="rId100" Type="http://schemas.openxmlformats.org/officeDocument/2006/relationships/hyperlink" Target="https://finance.yahoo.com/quote/AMZN/options?strike=97&amp;straddle=false" TargetMode="External"/><Relationship Id="rId2878" Type="http://schemas.openxmlformats.org/officeDocument/2006/relationships/hyperlink" Target="https://finance.yahoo.com/quote/AMZN/options?strike=110&amp;straddle=false" TargetMode="External"/><Relationship Id="rId3929" Type="http://schemas.openxmlformats.org/officeDocument/2006/relationships/hyperlink" Target="https://finance.yahoo.com/quote/AMZN230616P02900000?p=AMZN230616P02900000" TargetMode="External"/><Relationship Id="rId7800" Type="http://schemas.openxmlformats.org/officeDocument/2006/relationships/hyperlink" Target="https://finance.yahoo.com/quote/AMZN/options?strike=166.5&amp;straddle=false" TargetMode="External"/><Relationship Id="rId5351" Type="http://schemas.openxmlformats.org/officeDocument/2006/relationships/hyperlink" Target="https://finance.yahoo.com/quote/AMZN230616P03180000?p=AMZN230616P03180000" TargetMode="External"/><Relationship Id="rId6402" Type="http://schemas.openxmlformats.org/officeDocument/2006/relationships/hyperlink" Target="https://finance.yahoo.com/quote/AMZN/options?strike=163&amp;straddle=false" TargetMode="External"/><Relationship Id="rId1961" Type="http://schemas.openxmlformats.org/officeDocument/2006/relationships/hyperlink" Target="https://finance.yahoo.com/quote/AMZN230616C03600000?p=AMZN230616C03600000" TargetMode="External"/><Relationship Id="rId5004" Type="http://schemas.openxmlformats.org/officeDocument/2006/relationships/hyperlink" Target="https://finance.yahoo.com/quote/AMZN/options?strike=159.5&amp;straddle=false" TargetMode="External"/><Relationship Id="rId8574" Type="http://schemas.openxmlformats.org/officeDocument/2006/relationships/hyperlink" Target="https://finance.yahoo.com/quote/AMZN/options?strike=186&amp;straddle=false" TargetMode="External"/><Relationship Id="rId9625" Type="http://schemas.openxmlformats.org/officeDocument/2006/relationships/hyperlink" Target="https://finance.yahoo.com/quote/AMZN230616P03790000?p=AMZN230616P03790000" TargetMode="External"/><Relationship Id="rId1614" Type="http://schemas.openxmlformats.org/officeDocument/2006/relationships/hyperlink" Target="https://finance.yahoo.com/quote/AMZN/options?strike=176&amp;straddle=false" TargetMode="External"/><Relationship Id="rId7176" Type="http://schemas.openxmlformats.org/officeDocument/2006/relationships/hyperlink" Target="https://finance.yahoo.com/quote/AMZN/options?strike=182.5&amp;straddle=false" TargetMode="External"/><Relationship Id="rId8227" Type="http://schemas.openxmlformats.org/officeDocument/2006/relationships/hyperlink" Target="https://finance.yahoo.com/quote/AMZN230616P03720000?p=AMZN230616P03720000" TargetMode="External"/><Relationship Id="rId3786" Type="http://schemas.openxmlformats.org/officeDocument/2006/relationships/hyperlink" Target="https://finance.yahoo.com/quote/AMZN/options?strike=210&amp;straddle=false" TargetMode="External"/><Relationship Id="rId2388" Type="http://schemas.openxmlformats.org/officeDocument/2006/relationships/hyperlink" Target="https://finance.yahoo.com/quote/AMZN/options?strike=197.5&amp;straddle=false" TargetMode="External"/><Relationship Id="rId3439" Type="http://schemas.openxmlformats.org/officeDocument/2006/relationships/hyperlink" Target="https://finance.yahoo.com/quote/AMZN230616C04700000?p=AMZN230616C04700000" TargetMode="External"/><Relationship Id="rId4837" Type="http://schemas.openxmlformats.org/officeDocument/2006/relationships/hyperlink" Target="https://finance.yahoo.com/quote/AMZN230616C05400000?p=AMZN230616C05400000" TargetMode="External"/><Relationship Id="rId7310" Type="http://schemas.openxmlformats.org/officeDocument/2006/relationships/hyperlink" Target="https://finance.yahoo.com/quote/AMZN/options?strike=1540&amp;straddle=false" TargetMode="External"/><Relationship Id="rId3920" Type="http://schemas.openxmlformats.org/officeDocument/2006/relationships/hyperlink" Target="https://finance.yahoo.com/quote/AMZN/options?strike=2400&amp;straddle=false" TargetMode="External"/><Relationship Id="rId8084" Type="http://schemas.openxmlformats.org/officeDocument/2006/relationships/hyperlink" Target="https://finance.yahoo.com/quote/AMZN/options?strike=3000&amp;straddle=false" TargetMode="External"/><Relationship Id="rId9482" Type="http://schemas.openxmlformats.org/officeDocument/2006/relationships/hyperlink" Target="https://finance.yahoo.com/quote/AMZN/options?strike=3070&amp;straddle=false" TargetMode="External"/><Relationship Id="rId841" Type="http://schemas.openxmlformats.org/officeDocument/2006/relationships/hyperlink" Target="https://finance.yahoo.com/quote/AMZN230616P00157000?p=AMZN230616P00157000" TargetMode="External"/><Relationship Id="rId1471" Type="http://schemas.openxmlformats.org/officeDocument/2006/relationships/hyperlink" Target="https://finance.yahoo.com/quote/AMZN230616C00091000?p=AMZN230616C00091000" TargetMode="External"/><Relationship Id="rId2522" Type="http://schemas.openxmlformats.org/officeDocument/2006/relationships/hyperlink" Target="https://finance.yahoo.com/quote/AMZN/options?strike=1940&amp;straddle=false" TargetMode="External"/><Relationship Id="rId9135" Type="http://schemas.openxmlformats.org/officeDocument/2006/relationships/hyperlink" Target="https://finance.yahoo.com/quote/AMZN230616P00154500?p=AMZN230616P00154500" TargetMode="External"/><Relationship Id="rId1124" Type="http://schemas.openxmlformats.org/officeDocument/2006/relationships/hyperlink" Target="https://finance.yahoo.com/quote/AMZN/options?strike=1800&amp;straddle=false" TargetMode="External"/><Relationship Id="rId4694" Type="http://schemas.openxmlformats.org/officeDocument/2006/relationships/hyperlink" Target="https://finance.yahoo.com/quote/AMZN/options?strike=3420&amp;straddle=false" TargetMode="External"/><Relationship Id="rId5745" Type="http://schemas.openxmlformats.org/officeDocument/2006/relationships/hyperlink" Target="https://finance.yahoo.com/quote/AMZN230616C00171000?p=AMZN230616C00171000" TargetMode="External"/><Relationship Id="rId3296" Type="http://schemas.openxmlformats.org/officeDocument/2006/relationships/hyperlink" Target="https://finance.yahoo.com/quote/AMZN/options?strike=3350&amp;straddle=false" TargetMode="External"/><Relationship Id="rId4347" Type="http://schemas.openxmlformats.org/officeDocument/2006/relationships/hyperlink" Target="https://finance.yahoo.com/quote/AMZN230616C00167500?p=AMZN230616C00167500" TargetMode="External"/><Relationship Id="rId8968" Type="http://schemas.openxmlformats.org/officeDocument/2006/relationships/hyperlink" Target="https://finance.yahoo.com/quote/AMZN/options?strike=4300&amp;straddle=false" TargetMode="External"/><Relationship Id="rId3430" Type="http://schemas.openxmlformats.org/officeDocument/2006/relationships/hyperlink" Target="https://finance.yahoo.com/quote/AMZN/options?strike=4200&amp;straddle=false" TargetMode="External"/><Relationship Id="rId351" Type="http://schemas.openxmlformats.org/officeDocument/2006/relationships/hyperlink" Target="https://finance.yahoo.com/quote/AMZN230616C00265000?p=AMZN230616C00265000" TargetMode="External"/><Relationship Id="rId2032" Type="http://schemas.openxmlformats.org/officeDocument/2006/relationships/hyperlink" Target="https://finance.yahoo.com/quote/AMZN/options?strike=3950&amp;straddle=false" TargetMode="External"/><Relationship Id="rId6653" Type="http://schemas.openxmlformats.org/officeDocument/2006/relationships/hyperlink" Target="https://finance.yahoo.com/quote/AMZN230616P01740000?p=AMZN230616P01740000" TargetMode="External"/><Relationship Id="rId7704" Type="http://schemas.openxmlformats.org/officeDocument/2006/relationships/hyperlink" Target="https://finance.yahoo.com/quote/AMZN/options?strike=95&amp;straddle=false" TargetMode="External"/><Relationship Id="rId5255" Type="http://schemas.openxmlformats.org/officeDocument/2006/relationships/hyperlink" Target="https://finance.yahoo.com/quote/AMZN230616P01600000?p=AMZN230616P01600000" TargetMode="External"/><Relationship Id="rId6306" Type="http://schemas.openxmlformats.org/officeDocument/2006/relationships/hyperlink" Target="https://finance.yahoo.com/quote/AMZN/options?strike=88&amp;straddle=false" TargetMode="External"/><Relationship Id="rId1865" Type="http://schemas.openxmlformats.org/officeDocument/2006/relationships/hyperlink" Target="https://finance.yahoo.com/quote/AMZN230616C03120000?p=AMZN230616C03120000" TargetMode="External"/><Relationship Id="rId8478" Type="http://schemas.openxmlformats.org/officeDocument/2006/relationships/hyperlink" Target="https://finance.yahoo.com/quote/AMZN/options?strike=162&amp;straddle=false" TargetMode="External"/><Relationship Id="rId9529" Type="http://schemas.openxmlformats.org/officeDocument/2006/relationships/hyperlink" Target="https://finance.yahoo.com/quote/AMZN230616P03310000?p=AMZN230616P03310000" TargetMode="External"/><Relationship Id="rId1518" Type="http://schemas.openxmlformats.org/officeDocument/2006/relationships/hyperlink" Target="https://finance.yahoo.com/quote/AMZN/options?strike=152&amp;straddle=false" TargetMode="External"/><Relationship Id="rId2916" Type="http://schemas.openxmlformats.org/officeDocument/2006/relationships/hyperlink" Target="https://finance.yahoo.com/quote/AMZN/options?strike=155.5&amp;straddle=false" TargetMode="External"/><Relationship Id="rId6163" Type="http://schemas.openxmlformats.org/officeDocument/2006/relationships/hyperlink" Target="https://finance.yahoo.com/quote/AMZN230616C03850000?p=AMZN230616C03850000" TargetMode="External"/><Relationship Id="rId7561" Type="http://schemas.openxmlformats.org/officeDocument/2006/relationships/hyperlink" Target="https://finance.yahoo.com/quote/AMZN230616C03920000?p=AMZN230616C03920000" TargetMode="External"/><Relationship Id="rId8612" Type="http://schemas.openxmlformats.org/officeDocument/2006/relationships/hyperlink" Target="https://finance.yahoo.com/quote/AMZN/options?strike=195.5&amp;straddle=false" TargetMode="External"/><Relationship Id="rId7214" Type="http://schemas.openxmlformats.org/officeDocument/2006/relationships/hyperlink" Target="https://finance.yahoo.com/quote/AMZN/options?strike=192&amp;straddle=false" TargetMode="External"/><Relationship Id="rId2773" Type="http://schemas.openxmlformats.org/officeDocument/2006/relationships/hyperlink" Target="https://finance.yahoo.com/quote/AMZN230616C00052000?p=AMZN230616C00052000" TargetMode="External"/><Relationship Id="rId3824" Type="http://schemas.openxmlformats.org/officeDocument/2006/relationships/hyperlink" Target="https://finance.yahoo.com/quote/AMZN/options?strike=1160&amp;straddle=false" TargetMode="External"/><Relationship Id="rId9386" Type="http://schemas.openxmlformats.org/officeDocument/2006/relationships/hyperlink" Target="https://finance.yahoo.com/quote/AMZN/options?strike=1420&amp;straddle=false" TargetMode="External"/><Relationship Id="rId745" Type="http://schemas.openxmlformats.org/officeDocument/2006/relationships/hyperlink" Target="https://finance.yahoo.com/quote/AMZN230616P00077000?p=AMZN230616P00077000" TargetMode="External"/><Relationship Id="rId1375" Type="http://schemas.openxmlformats.org/officeDocument/2006/relationships/hyperlink" Target="https://finance.yahoo.com/quote/AMZN230616P05100000?p=AMZN230616P05100000" TargetMode="External"/><Relationship Id="rId2426" Type="http://schemas.openxmlformats.org/officeDocument/2006/relationships/hyperlink" Target="https://finance.yahoo.com/quote/AMZN/options?strike=270&amp;straddle=false" TargetMode="External"/><Relationship Id="rId5996" Type="http://schemas.openxmlformats.org/officeDocument/2006/relationships/hyperlink" Target="https://finance.yahoo.com/quote/AMZN/options?strike=3010&amp;straddle=false" TargetMode="External"/><Relationship Id="rId9039" Type="http://schemas.openxmlformats.org/officeDocument/2006/relationships/hyperlink" Target="https://finance.yahoo.com/quote/AMZN230616P00072500?p=AMZN230616P00072500" TargetMode="External"/><Relationship Id="rId81" Type="http://schemas.openxmlformats.org/officeDocument/2006/relationships/hyperlink" Target="https://finance.yahoo.com/quote/AMZN230616C00088000?p=AMZN230616C00088000" TargetMode="External"/><Relationship Id="rId1028" Type="http://schemas.openxmlformats.org/officeDocument/2006/relationships/hyperlink" Target="https://finance.yahoo.com/quote/AMZN/options?strike=235&amp;straddle=false" TargetMode="External"/><Relationship Id="rId4598" Type="http://schemas.openxmlformats.org/officeDocument/2006/relationships/hyperlink" Target="https://finance.yahoo.com/quote/AMZN/options?strike=2400&amp;straddle=false" TargetMode="External"/><Relationship Id="rId5649" Type="http://schemas.openxmlformats.org/officeDocument/2006/relationships/hyperlink" Target="https://finance.yahoo.com/quote/AMZN230616C00120000?p=AMZN230616C00120000" TargetMode="External"/><Relationship Id="rId9520" Type="http://schemas.openxmlformats.org/officeDocument/2006/relationships/hyperlink" Target="https://finance.yahoo.com/quote/AMZN/options?strike=3260&amp;straddle=false" TargetMode="External"/><Relationship Id="rId7071" Type="http://schemas.openxmlformats.org/officeDocument/2006/relationships/hyperlink" Target="https://finance.yahoo.com/quote/AMZN230616C00156500?p=AMZN230616C00156500" TargetMode="External"/><Relationship Id="rId8122" Type="http://schemas.openxmlformats.org/officeDocument/2006/relationships/hyperlink" Target="https://finance.yahoo.com/quote/AMZN/options?strike=3190&amp;straddle=false" TargetMode="External"/><Relationship Id="rId3681" Type="http://schemas.openxmlformats.org/officeDocument/2006/relationships/hyperlink" Target="https://finance.yahoo.com/quote/AMZN230616P00175000?p=AMZN230616P00175000" TargetMode="External"/><Relationship Id="rId4732" Type="http://schemas.openxmlformats.org/officeDocument/2006/relationships/hyperlink" Target="https://finance.yahoo.com/quote/AMZN/options?strike=3610&amp;straddle=false" TargetMode="External"/><Relationship Id="rId2283" Type="http://schemas.openxmlformats.org/officeDocument/2006/relationships/hyperlink" Target="https://finance.yahoo.com/quote/AMZN230616P00171500?p=AMZN230616P00171500" TargetMode="External"/><Relationship Id="rId3334" Type="http://schemas.openxmlformats.org/officeDocument/2006/relationships/hyperlink" Target="https://finance.yahoo.com/quote/AMZN/options?strike=3540&amp;straddle=false" TargetMode="External"/><Relationship Id="rId7955" Type="http://schemas.openxmlformats.org/officeDocument/2006/relationships/hyperlink" Target="https://finance.yahoo.com/quote/AMZN230616P00255000?p=AMZN230616P00255000" TargetMode="External"/><Relationship Id="rId255" Type="http://schemas.openxmlformats.org/officeDocument/2006/relationships/hyperlink" Target="https://finance.yahoo.com/quote/AMZN230616C00182500?p=AMZN230616C00182500" TargetMode="External"/><Relationship Id="rId6557" Type="http://schemas.openxmlformats.org/officeDocument/2006/relationships/hyperlink" Target="https://finance.yahoo.com/quote/AMZN230616P00220000?p=AMZN230616P00220000" TargetMode="External"/><Relationship Id="rId7608" Type="http://schemas.openxmlformats.org/officeDocument/2006/relationships/hyperlink" Target="https://finance.yahoo.com/quote/AMZN/options?strike=5500&amp;straddle=false" TargetMode="External"/><Relationship Id="rId5159" Type="http://schemas.openxmlformats.org/officeDocument/2006/relationships/hyperlink" Target="https://finance.yahoo.com/quote/AMZN230616P00198500?p=AMZN230616P00198500" TargetMode="External"/><Relationship Id="rId9030" Type="http://schemas.openxmlformats.org/officeDocument/2006/relationships/hyperlink" Target="https://finance.yahoo.com/quote/AMZN/options?strike=68&amp;straddle=false" TargetMode="External"/><Relationship Id="rId1769" Type="http://schemas.openxmlformats.org/officeDocument/2006/relationships/hyperlink" Target="https://finance.yahoo.com/quote/AMZN230616C01500000?p=AMZN230616C01500000" TargetMode="External"/><Relationship Id="rId3191" Type="http://schemas.openxmlformats.org/officeDocument/2006/relationships/hyperlink" Target="https://finance.yahoo.com/quote/AMZN230616C01860000?p=AMZN230616C01860000" TargetMode="External"/><Relationship Id="rId4242" Type="http://schemas.openxmlformats.org/officeDocument/2006/relationships/hyperlink" Target="https://finance.yahoo.com/quote/AMZN/options?strike=92&amp;straddle=false" TargetMode="External"/><Relationship Id="rId5640" Type="http://schemas.openxmlformats.org/officeDocument/2006/relationships/hyperlink" Target="https://finance.yahoo.com/quote/AMZN/options?strike=99&amp;straddle=false" TargetMode="External"/><Relationship Id="rId1836" Type="http://schemas.openxmlformats.org/officeDocument/2006/relationships/hyperlink" Target="https://finance.yahoo.com/quote/AMZN/options?strike=2700&amp;straddle=false" TargetMode="External"/><Relationship Id="rId8449" Type="http://schemas.openxmlformats.org/officeDocument/2006/relationships/hyperlink" Target="https://finance.yahoo.com/quote/AMZN230616C00155000?p=AMZN230616C00155000" TargetMode="External"/><Relationship Id="rId8863" Type="http://schemas.openxmlformats.org/officeDocument/2006/relationships/hyperlink" Target="https://finance.yahoo.com/quote/AMZN230616C03510000?p=AMZN230616C03510000" TargetMode="External"/><Relationship Id="rId1903" Type="http://schemas.openxmlformats.org/officeDocument/2006/relationships/hyperlink" Target="https://finance.yahoo.com/quote/AMZN230616C03310000?p=AMZN230616C03310000" TargetMode="External"/><Relationship Id="rId7465" Type="http://schemas.openxmlformats.org/officeDocument/2006/relationships/hyperlink" Target="https://finance.yahoo.com/quote/AMZN230616C03440000?p=AMZN230616C03440000" TargetMode="External"/><Relationship Id="rId8516" Type="http://schemas.openxmlformats.org/officeDocument/2006/relationships/hyperlink" Target="https://finance.yahoo.com/quote/AMZN/options?strike=171.5&amp;straddle=false" TargetMode="External"/><Relationship Id="rId8930" Type="http://schemas.openxmlformats.org/officeDocument/2006/relationships/hyperlink" Target="https://finance.yahoo.com/quote/AMZN/options?strike=3840&amp;straddle=false" TargetMode="External"/><Relationship Id="rId6067" Type="http://schemas.openxmlformats.org/officeDocument/2006/relationships/hyperlink" Target="https://finance.yahoo.com/quote/AMZN230616C03370000?p=AMZN230616C03370000" TargetMode="External"/><Relationship Id="rId6481" Type="http://schemas.openxmlformats.org/officeDocument/2006/relationships/hyperlink" Target="https://finance.yahoo.com/quote/AMZN230616P00183000?p=AMZN230616P00183000" TargetMode="External"/><Relationship Id="rId7118" Type="http://schemas.openxmlformats.org/officeDocument/2006/relationships/hyperlink" Target="https://finance.yahoo.com/quote/AMZN/options?strike=168&amp;straddle=false" TargetMode="External"/><Relationship Id="rId7532" Type="http://schemas.openxmlformats.org/officeDocument/2006/relationships/hyperlink" Target="https://finance.yahoo.com/quote/AMZN/options?strike=3770&amp;straddle=false" TargetMode="External"/><Relationship Id="rId996" Type="http://schemas.openxmlformats.org/officeDocument/2006/relationships/hyperlink" Target="https://finance.yahoo.com/quote/AMZN/options?strike=195.5&amp;straddle=false" TargetMode="External"/><Relationship Id="rId2677" Type="http://schemas.openxmlformats.org/officeDocument/2006/relationships/hyperlink" Target="https://finance.yahoo.com/quote/AMZN230616P03650000?p=AMZN230616P03650000" TargetMode="External"/><Relationship Id="rId3728" Type="http://schemas.openxmlformats.org/officeDocument/2006/relationships/hyperlink" Target="https://finance.yahoo.com/quote/AMZN/options?strike=186.5&amp;straddle=false" TargetMode="External"/><Relationship Id="rId5083" Type="http://schemas.openxmlformats.org/officeDocument/2006/relationships/hyperlink" Target="https://finance.yahoo.com/quote/AMZN230616P00179500?p=AMZN230616P00179500" TargetMode="External"/><Relationship Id="rId6134" Type="http://schemas.openxmlformats.org/officeDocument/2006/relationships/hyperlink" Target="https://finance.yahoo.com/quote/AMZN/options?strike=3700&amp;straddle=false" TargetMode="External"/><Relationship Id="rId649" Type="http://schemas.openxmlformats.org/officeDocument/2006/relationships/hyperlink" Target="https://finance.yahoo.com/quote/AMZN230616C03960000?p=AMZN230616C03960000" TargetMode="External"/><Relationship Id="rId1279" Type="http://schemas.openxmlformats.org/officeDocument/2006/relationships/hyperlink" Target="https://finance.yahoo.com/quote/AMZN230616P03580000?p=AMZN230616P03580000" TargetMode="External"/><Relationship Id="rId5150" Type="http://schemas.openxmlformats.org/officeDocument/2006/relationships/hyperlink" Target="https://finance.yahoo.com/quote/AMZN/options?strike=196&amp;straddle=false" TargetMode="External"/><Relationship Id="rId6201" Type="http://schemas.openxmlformats.org/officeDocument/2006/relationships/hyperlink" Target="https://finance.yahoo.com/quote/AMZN230616C04400000?p=AMZN230616C04400000" TargetMode="External"/><Relationship Id="rId9357" Type="http://schemas.openxmlformats.org/officeDocument/2006/relationships/hyperlink" Target="https://finance.yahoo.com/quote/AMZN230616P01140000?p=AMZN230616P01140000" TargetMode="External"/><Relationship Id="rId1346" Type="http://schemas.openxmlformats.org/officeDocument/2006/relationships/hyperlink" Target="https://finance.yahoo.com/quote/AMZN/options?strike=3960&amp;straddle=false" TargetMode="External"/><Relationship Id="rId1693" Type="http://schemas.openxmlformats.org/officeDocument/2006/relationships/hyperlink" Target="https://finance.yahoo.com/quote/AMZN230616C00196000?p=AMZN230616C00196000" TargetMode="External"/><Relationship Id="rId2744" Type="http://schemas.openxmlformats.org/officeDocument/2006/relationships/hyperlink" Target="https://finance.yahoo.com/quote/AMZN/options?strike=4300&amp;straddle=false" TargetMode="External"/><Relationship Id="rId8373" Type="http://schemas.openxmlformats.org/officeDocument/2006/relationships/hyperlink" Target="https://finance.yahoo.com/quote/AMZN230616C00082000?p=AMZN230616C00082000" TargetMode="External"/><Relationship Id="rId716" Type="http://schemas.openxmlformats.org/officeDocument/2006/relationships/hyperlink" Target="https://finance.yahoo.com/quote/AMZN/options?strike=63&amp;straddle=false" TargetMode="External"/><Relationship Id="rId1760" Type="http://schemas.openxmlformats.org/officeDocument/2006/relationships/hyperlink" Target="https://finance.yahoo.com/quote/AMZN/options?strike=1420&amp;straddle=false" TargetMode="External"/><Relationship Id="rId2811" Type="http://schemas.openxmlformats.org/officeDocument/2006/relationships/hyperlink" Target="https://finance.yahoo.com/quote/AMZN230616C00071000?p=AMZN230616C00071000" TargetMode="External"/><Relationship Id="rId5967" Type="http://schemas.openxmlformats.org/officeDocument/2006/relationships/hyperlink" Target="https://finance.yahoo.com/quote/AMZN230616C01940000?p=AMZN230616C01940000" TargetMode="External"/><Relationship Id="rId8026" Type="http://schemas.openxmlformats.org/officeDocument/2006/relationships/hyperlink" Target="https://finance.yahoo.com/quote/AMZN/options?strike=1620&amp;straddle=false" TargetMode="External"/><Relationship Id="rId9424" Type="http://schemas.openxmlformats.org/officeDocument/2006/relationships/hyperlink" Target="https://finance.yahoo.com/quote/AMZN/options?strike=1760&amp;straddle=false" TargetMode="External"/><Relationship Id="rId52" Type="http://schemas.openxmlformats.org/officeDocument/2006/relationships/hyperlink" Target="https://finance.yahoo.com/quote/AMZN/options?strike=74&amp;straddle=false" TargetMode="External"/><Relationship Id="rId1413" Type="http://schemas.openxmlformats.org/officeDocument/2006/relationships/hyperlink" Target="https://finance.yahoo.com/quote/AMZN230616C00064000?p=AMZN230616C00064000" TargetMode="External"/><Relationship Id="rId4569" Type="http://schemas.openxmlformats.org/officeDocument/2006/relationships/hyperlink" Target="https://finance.yahoo.com/quote/AMZN230616C01800000?p=AMZN230616C01800000" TargetMode="External"/><Relationship Id="rId4983" Type="http://schemas.openxmlformats.org/officeDocument/2006/relationships/hyperlink" Target="https://finance.yahoo.com/quote/AMZN230616P00154500?p=AMZN230616P00154500" TargetMode="External"/><Relationship Id="rId8440" Type="http://schemas.openxmlformats.org/officeDocument/2006/relationships/hyperlink" Target="https://finance.yahoo.com/quote/AMZN/options?strike=152.5&amp;straddle=false" TargetMode="External"/><Relationship Id="rId3585" Type="http://schemas.openxmlformats.org/officeDocument/2006/relationships/hyperlink" Target="https://finance.yahoo.com/quote/AMZN230616P00151000?p=AMZN230616P00151000" TargetMode="External"/><Relationship Id="rId4636" Type="http://schemas.openxmlformats.org/officeDocument/2006/relationships/hyperlink" Target="https://finance.yahoo.com/quote/AMZN/options?strike=3130&amp;straddle=false" TargetMode="External"/><Relationship Id="rId7042" Type="http://schemas.openxmlformats.org/officeDocument/2006/relationships/hyperlink" Target="https://finance.yahoo.com/quote/AMZN/options?strike=140&amp;straddle=false" TargetMode="External"/><Relationship Id="rId2187" Type="http://schemas.openxmlformats.org/officeDocument/2006/relationships/hyperlink" Target="https://finance.yahoo.com/quote/AMZN230616P00125000?p=AMZN230616P00125000" TargetMode="External"/><Relationship Id="rId3238" Type="http://schemas.openxmlformats.org/officeDocument/2006/relationships/hyperlink" Target="https://finance.yahoo.com/quote/AMZN/options?strike=3060&amp;straddle=false" TargetMode="External"/><Relationship Id="rId3652" Type="http://schemas.openxmlformats.org/officeDocument/2006/relationships/hyperlink" Target="https://finance.yahoo.com/quote/AMZN/options?strike=167.5&amp;straddle=false" TargetMode="External"/><Relationship Id="rId4703" Type="http://schemas.openxmlformats.org/officeDocument/2006/relationships/hyperlink" Target="https://finance.yahoo.com/quote/AMZN230616C03470000?p=AMZN230616C03470000" TargetMode="External"/><Relationship Id="rId7859" Type="http://schemas.openxmlformats.org/officeDocument/2006/relationships/hyperlink" Target="https://finance.yahoo.com/quote/AMZN230616P00181500?p=AMZN230616P00181500" TargetMode="External"/><Relationship Id="rId159" Type="http://schemas.openxmlformats.org/officeDocument/2006/relationships/hyperlink" Target="https://finance.yahoo.com/quote/AMZN230616C00158500?p=AMZN230616C00158500" TargetMode="External"/><Relationship Id="rId573" Type="http://schemas.openxmlformats.org/officeDocument/2006/relationships/hyperlink" Target="https://finance.yahoo.com/quote/AMZN230616C03580000?p=AMZN230616C03580000" TargetMode="External"/><Relationship Id="rId2254" Type="http://schemas.openxmlformats.org/officeDocument/2006/relationships/hyperlink" Target="https://finance.yahoo.com/quote/AMZN/options?strike=164&amp;straddle=false" TargetMode="External"/><Relationship Id="rId3305" Type="http://schemas.openxmlformats.org/officeDocument/2006/relationships/hyperlink" Target="https://finance.yahoo.com/quote/AMZN230616C03400000?p=AMZN230616C03400000" TargetMode="External"/><Relationship Id="rId9281" Type="http://schemas.openxmlformats.org/officeDocument/2006/relationships/hyperlink" Target="https://finance.yahoo.com/quote/AMZN230616P00191000?p=AMZN230616P00191000" TargetMode="External"/><Relationship Id="rId226" Type="http://schemas.openxmlformats.org/officeDocument/2006/relationships/hyperlink" Target="https://finance.yahoo.com/quote/AMZN/options?strike=175&amp;straddle=false" TargetMode="External"/><Relationship Id="rId1270" Type="http://schemas.openxmlformats.org/officeDocument/2006/relationships/hyperlink" Target="https://finance.yahoo.com/quote/AMZN/options?strike=3530&amp;straddle=false" TargetMode="External"/><Relationship Id="rId5477" Type="http://schemas.openxmlformats.org/officeDocument/2006/relationships/hyperlink" Target="https://finance.yahoo.com/quote/AMZN230616P03820000?p=AMZN230616P03820000" TargetMode="External"/><Relationship Id="rId6875" Type="http://schemas.openxmlformats.org/officeDocument/2006/relationships/hyperlink" Target="https://finance.yahoo.com/quote/AMZN230616P03930000?p=AMZN230616P03930000" TargetMode="External"/><Relationship Id="rId7926" Type="http://schemas.openxmlformats.org/officeDocument/2006/relationships/hyperlink" Target="https://finance.yahoo.com/quote/AMZN/options?strike=198&amp;straddle=false" TargetMode="External"/><Relationship Id="rId640" Type="http://schemas.openxmlformats.org/officeDocument/2006/relationships/hyperlink" Target="https://finance.yahoo.com/quote/AMZN/options?strike=3910&amp;straddle=false" TargetMode="External"/><Relationship Id="rId2321" Type="http://schemas.openxmlformats.org/officeDocument/2006/relationships/hyperlink" Target="https://finance.yahoo.com/quote/AMZN230616P00181000?p=AMZN230616P00181000" TargetMode="External"/><Relationship Id="rId4079" Type="http://schemas.openxmlformats.org/officeDocument/2006/relationships/hyperlink" Target="https://finance.yahoo.com/quote/AMZN230616P03740000?p=AMZN230616P03740000" TargetMode="External"/><Relationship Id="rId5891" Type="http://schemas.openxmlformats.org/officeDocument/2006/relationships/hyperlink" Target="https://finance.yahoo.com/quote/AMZN230616C00275000?p=AMZN230616C00275000" TargetMode="External"/><Relationship Id="rId6528" Type="http://schemas.openxmlformats.org/officeDocument/2006/relationships/hyperlink" Target="https://finance.yahoo.com/quote/AMZN/options?strike=194.5&amp;straddle=false" TargetMode="External"/><Relationship Id="rId6942" Type="http://schemas.openxmlformats.org/officeDocument/2006/relationships/hyperlink" Target="https://finance.yahoo.com/quote/AMZN/options?strike=60&amp;straddle=false" TargetMode="External"/><Relationship Id="rId9001" Type="http://schemas.openxmlformats.org/officeDocument/2006/relationships/hyperlink" Target="https://finance.yahoo.com/quote/AMZN230616P00054000?p=AMZN230616P00054000" TargetMode="External"/><Relationship Id="rId4493" Type="http://schemas.openxmlformats.org/officeDocument/2006/relationships/hyperlink" Target="https://finance.yahoo.com/quote/AMZN230616C00240000?p=AMZN230616C00240000" TargetMode="External"/><Relationship Id="rId5544" Type="http://schemas.openxmlformats.org/officeDocument/2006/relationships/hyperlink" Target="https://finance.yahoo.com/quote/AMZN/options?strike=53&amp;straddle=false" TargetMode="External"/><Relationship Id="rId3095" Type="http://schemas.openxmlformats.org/officeDocument/2006/relationships/hyperlink" Target="https://finance.yahoo.com/quote/AMZN230616C00205000?p=AMZN230616C00205000" TargetMode="External"/><Relationship Id="rId4146" Type="http://schemas.openxmlformats.org/officeDocument/2006/relationships/hyperlink" Target="https://finance.yahoo.com/quote/AMZN/options?strike=5200&amp;straddle=false" TargetMode="External"/><Relationship Id="rId4560" Type="http://schemas.openxmlformats.org/officeDocument/2006/relationships/hyperlink" Target="https://finance.yahoo.com/quote/AMZN/options?strike=1700&amp;straddle=false" TargetMode="External"/><Relationship Id="rId5611" Type="http://schemas.openxmlformats.org/officeDocument/2006/relationships/hyperlink" Target="https://finance.yahoo.com/quote/AMZN230616C00085000?p=AMZN230616C00085000" TargetMode="External"/><Relationship Id="rId8767" Type="http://schemas.openxmlformats.org/officeDocument/2006/relationships/hyperlink" Target="https://finance.yahoo.com/quote/AMZN230616C03030000?p=AMZN230616C03030000" TargetMode="External"/><Relationship Id="rId1807" Type="http://schemas.openxmlformats.org/officeDocument/2006/relationships/hyperlink" Target="https://finance.yahoo.com/quote/AMZN230616C01860000?p=AMZN230616C01860000" TargetMode="External"/><Relationship Id="rId3162" Type="http://schemas.openxmlformats.org/officeDocument/2006/relationships/hyperlink" Target="https://finance.yahoo.com/quote/AMZN/options?strike=1560&amp;straddle=false" TargetMode="External"/><Relationship Id="rId4213" Type="http://schemas.openxmlformats.org/officeDocument/2006/relationships/hyperlink" Target="https://finance.yahoo.com/quote/AMZN230616C00078000?p=AMZN230616C00078000" TargetMode="External"/><Relationship Id="rId7369" Type="http://schemas.openxmlformats.org/officeDocument/2006/relationships/hyperlink" Target="https://finance.yahoo.com/quote/AMZN230616C02600000?p=AMZN230616C02600000" TargetMode="External"/><Relationship Id="rId7783" Type="http://schemas.openxmlformats.org/officeDocument/2006/relationships/hyperlink" Target="https://finance.yahoo.com/quote/AMZN230616P00162500?p=AMZN230616P00162500" TargetMode="External"/><Relationship Id="rId8834" Type="http://schemas.openxmlformats.org/officeDocument/2006/relationships/hyperlink" Target="https://finance.yahoo.com/quote/AMZN/options?strike=3360&amp;straddle=false" TargetMode="External"/><Relationship Id="rId6385" Type="http://schemas.openxmlformats.org/officeDocument/2006/relationships/hyperlink" Target="https://finance.yahoo.com/quote/AMZN230616P00159000?p=AMZN230616P00159000" TargetMode="External"/><Relationship Id="rId7436" Type="http://schemas.openxmlformats.org/officeDocument/2006/relationships/hyperlink" Target="https://finance.yahoo.com/quote/AMZN/options?strike=3290&amp;straddle=false" TargetMode="External"/><Relationship Id="rId150" Type="http://schemas.openxmlformats.org/officeDocument/2006/relationships/hyperlink" Target="https://finance.yahoo.com/quote/AMZN/options?strike=156&amp;straddle=false" TargetMode="External"/><Relationship Id="rId3979" Type="http://schemas.openxmlformats.org/officeDocument/2006/relationships/hyperlink" Target="https://finance.yahoo.com/quote/AMZN230616P03240000?p=AMZN230616P03240000" TargetMode="External"/><Relationship Id="rId6038" Type="http://schemas.openxmlformats.org/officeDocument/2006/relationships/hyperlink" Target="https://finance.yahoo.com/quote/AMZN/options?strike=3220&amp;straddle=false" TargetMode="External"/><Relationship Id="rId6452" Type="http://schemas.openxmlformats.org/officeDocument/2006/relationships/hyperlink" Target="https://finance.yahoo.com/quote/AMZN/options?strike=175.5&amp;straddle=false" TargetMode="External"/><Relationship Id="rId7850" Type="http://schemas.openxmlformats.org/officeDocument/2006/relationships/hyperlink" Target="https://finance.yahoo.com/quote/AMZN/options?strike=179&amp;straddle=false" TargetMode="External"/><Relationship Id="rId8901" Type="http://schemas.openxmlformats.org/officeDocument/2006/relationships/hyperlink" Target="https://finance.yahoo.com/quote/AMZN230616C03700000?p=AMZN230616C03700000" TargetMode="External"/><Relationship Id="rId2995" Type="http://schemas.openxmlformats.org/officeDocument/2006/relationships/hyperlink" Target="https://finance.yahoo.com/quote/AMZN230616C00175500?p=AMZN230616C00175500" TargetMode="External"/><Relationship Id="rId5054" Type="http://schemas.openxmlformats.org/officeDocument/2006/relationships/hyperlink" Target="https://finance.yahoo.com/quote/AMZN/options?strike=172&amp;straddle=false" TargetMode="External"/><Relationship Id="rId6105" Type="http://schemas.openxmlformats.org/officeDocument/2006/relationships/hyperlink" Target="https://finance.yahoo.com/quote/AMZN230616C03560000?p=AMZN230616C03560000" TargetMode="External"/><Relationship Id="rId7503" Type="http://schemas.openxmlformats.org/officeDocument/2006/relationships/hyperlink" Target="https://finance.yahoo.com/quote/AMZN230616C03630000?p=AMZN230616C03630000" TargetMode="External"/><Relationship Id="rId967" Type="http://schemas.openxmlformats.org/officeDocument/2006/relationships/hyperlink" Target="https://finance.yahoo.com/quote/AMZN230616P00188500?p=AMZN230616P00188500" TargetMode="External"/><Relationship Id="rId1597" Type="http://schemas.openxmlformats.org/officeDocument/2006/relationships/hyperlink" Target="https://finance.yahoo.com/quote/AMZN230616C00172000?p=AMZN230616C00172000" TargetMode="External"/><Relationship Id="rId2648" Type="http://schemas.openxmlformats.org/officeDocument/2006/relationships/hyperlink" Target="https://finance.yahoo.com/quote/AMZN/options?strike=3500&amp;straddle=false" TargetMode="External"/><Relationship Id="rId9675" Type="http://schemas.openxmlformats.org/officeDocument/2006/relationships/hyperlink" Target="https://finance.yahoo.com/quote/AMZN230616P04900000?p=AMZN230616P04900000" TargetMode="External"/><Relationship Id="rId1664" Type="http://schemas.openxmlformats.org/officeDocument/2006/relationships/hyperlink" Target="https://finance.yahoo.com/quote/AMZN/options?strike=188.5&amp;straddle=false" TargetMode="External"/><Relationship Id="rId2715" Type="http://schemas.openxmlformats.org/officeDocument/2006/relationships/hyperlink" Target="https://finance.yahoo.com/quote/AMZN230616P03880000?p=AMZN230616P03880000" TargetMode="External"/><Relationship Id="rId4070" Type="http://schemas.openxmlformats.org/officeDocument/2006/relationships/hyperlink" Target="https://finance.yahoo.com/quote/AMZN/options?strike=3690&amp;straddle=false" TargetMode="External"/><Relationship Id="rId5121" Type="http://schemas.openxmlformats.org/officeDocument/2006/relationships/hyperlink" Target="https://finance.yahoo.com/quote/AMZN230616P00189000?p=AMZN230616P00189000" TargetMode="External"/><Relationship Id="rId8277" Type="http://schemas.openxmlformats.org/officeDocument/2006/relationships/hyperlink" Target="https://finance.yahoo.com/quote/AMZN230616P04200000?p=AMZN230616P04200000" TargetMode="External"/><Relationship Id="rId8691" Type="http://schemas.openxmlformats.org/officeDocument/2006/relationships/hyperlink" Target="https://finance.yahoo.com/quote/AMZN230616C01520000?p=AMZN230616C01520000" TargetMode="External"/><Relationship Id="rId9328" Type="http://schemas.openxmlformats.org/officeDocument/2006/relationships/hyperlink" Target="https://finance.yahoo.com/quote/AMZN/options?strike=225&amp;straddle=false" TargetMode="External"/><Relationship Id="rId1317" Type="http://schemas.openxmlformats.org/officeDocument/2006/relationships/hyperlink" Target="https://finance.yahoo.com/quote/AMZN230616P03770000?p=AMZN230616P03770000" TargetMode="External"/><Relationship Id="rId1731" Type="http://schemas.openxmlformats.org/officeDocument/2006/relationships/hyperlink" Target="https://finance.yahoo.com/quote/AMZN230616C00255000?p=AMZN230616C00255000" TargetMode="External"/><Relationship Id="rId4887" Type="http://schemas.openxmlformats.org/officeDocument/2006/relationships/hyperlink" Target="https://finance.yahoo.com/quote/AMZN230616P00072500?p=AMZN230616P00072500" TargetMode="External"/><Relationship Id="rId5938" Type="http://schemas.openxmlformats.org/officeDocument/2006/relationships/hyperlink" Target="https://finance.yahoo.com/quote/AMZN/options?strike=1640&amp;straddle=false" TargetMode="External"/><Relationship Id="rId7293" Type="http://schemas.openxmlformats.org/officeDocument/2006/relationships/hyperlink" Target="https://finance.yahoo.com/quote/AMZN230616C01400000?p=AMZN230616C01400000" TargetMode="External"/><Relationship Id="rId8344" Type="http://schemas.openxmlformats.org/officeDocument/2006/relationships/hyperlink" Target="https://finance.yahoo.com/quote/AMZN/options?strike=69&amp;straddle=false" TargetMode="External"/><Relationship Id="rId23" Type="http://schemas.openxmlformats.org/officeDocument/2006/relationships/hyperlink" Target="https://finance.yahoo.com/quote/AMZN230616C00061000?p=AMZN230616C00061000" TargetMode="External"/><Relationship Id="rId3489" Type="http://schemas.openxmlformats.org/officeDocument/2006/relationships/hyperlink" Target="https://finance.yahoo.com/quote/AMZN230616P00066000?p=AMZN230616P00066000" TargetMode="External"/><Relationship Id="rId7360" Type="http://schemas.openxmlformats.org/officeDocument/2006/relationships/hyperlink" Target="https://finance.yahoo.com/quote/AMZN/options?strike=2100&amp;straddle=false" TargetMode="External"/><Relationship Id="rId8411" Type="http://schemas.openxmlformats.org/officeDocument/2006/relationships/hyperlink" Target="https://finance.yahoo.com/quote/AMZN230616C00105000?p=AMZN230616C00105000" TargetMode="External"/><Relationship Id="rId3556" Type="http://schemas.openxmlformats.org/officeDocument/2006/relationships/hyperlink" Target="https://finance.yahoo.com/quote/AMZN/options?strike=97&amp;straddle=false" TargetMode="External"/><Relationship Id="rId4954" Type="http://schemas.openxmlformats.org/officeDocument/2006/relationships/hyperlink" Target="https://finance.yahoo.com/quote/AMZN/options?strike=120&amp;straddle=false" TargetMode="External"/><Relationship Id="rId7013" Type="http://schemas.openxmlformats.org/officeDocument/2006/relationships/hyperlink" Target="https://finance.yahoo.com/quote/AMZN230616C00094000?p=AMZN230616C00094000" TargetMode="External"/><Relationship Id="rId477" Type="http://schemas.openxmlformats.org/officeDocument/2006/relationships/hyperlink" Target="https://finance.yahoo.com/quote/AMZN230616C03100000?p=AMZN230616C03100000" TargetMode="External"/><Relationship Id="rId2158" Type="http://schemas.openxmlformats.org/officeDocument/2006/relationships/hyperlink" Target="https://finance.yahoo.com/quote/AMZN/options?strike=90&amp;straddle=false" TargetMode="External"/><Relationship Id="rId3209" Type="http://schemas.openxmlformats.org/officeDocument/2006/relationships/hyperlink" Target="https://finance.yahoo.com/quote/AMZN230616C02200000?p=AMZN230616C02200000" TargetMode="External"/><Relationship Id="rId3970" Type="http://schemas.openxmlformats.org/officeDocument/2006/relationships/hyperlink" Target="https://finance.yahoo.com/quote/AMZN/options?strike=3190&amp;straddle=false" TargetMode="External"/><Relationship Id="rId4607" Type="http://schemas.openxmlformats.org/officeDocument/2006/relationships/hyperlink" Target="https://finance.yahoo.com/quote/AMZN230616C02900000?p=AMZN230616C02900000" TargetMode="External"/><Relationship Id="rId9185" Type="http://schemas.openxmlformats.org/officeDocument/2006/relationships/hyperlink" Target="https://finance.yahoo.com/quote/AMZN230616P00167000?p=AMZN230616P00167000" TargetMode="External"/><Relationship Id="rId891" Type="http://schemas.openxmlformats.org/officeDocument/2006/relationships/hyperlink" Target="https://finance.yahoo.com/quote/AMZN230616P00169500?p=AMZN230616P00169500" TargetMode="External"/><Relationship Id="rId2572" Type="http://schemas.openxmlformats.org/officeDocument/2006/relationships/hyperlink" Target="https://finance.yahoo.com/quote/AMZN/options?strike=3120&amp;straddle=false" TargetMode="External"/><Relationship Id="rId3623" Type="http://schemas.openxmlformats.org/officeDocument/2006/relationships/hyperlink" Target="https://finance.yahoo.com/quote/AMZN230616P00160500?p=AMZN230616P00160500" TargetMode="External"/><Relationship Id="rId6779" Type="http://schemas.openxmlformats.org/officeDocument/2006/relationships/hyperlink" Target="https://finance.yahoo.com/quote/AMZN230616P03400000?p=AMZN230616P03400000" TargetMode="External"/><Relationship Id="rId544" Type="http://schemas.openxmlformats.org/officeDocument/2006/relationships/hyperlink" Target="https://finance.yahoo.com/quote/AMZN/options?strike=3430&amp;straddle=false" TargetMode="External"/><Relationship Id="rId1174" Type="http://schemas.openxmlformats.org/officeDocument/2006/relationships/hyperlink" Target="https://finance.yahoo.com/quote/AMZN/options?strike=3050&amp;straddle=false" TargetMode="External"/><Relationship Id="rId2225" Type="http://schemas.openxmlformats.org/officeDocument/2006/relationships/hyperlink" Target="https://finance.yahoo.com/quote/AMZN230616P00157000?p=AMZN230616P00157000" TargetMode="External"/><Relationship Id="rId5795" Type="http://schemas.openxmlformats.org/officeDocument/2006/relationships/hyperlink" Target="https://finance.yahoo.com/quote/AMZN230616C00183500?p=AMZN230616C00183500" TargetMode="External"/><Relationship Id="rId6846" Type="http://schemas.openxmlformats.org/officeDocument/2006/relationships/hyperlink" Target="https://finance.yahoo.com/quote/AMZN/options?strike=3730&amp;straddle=false" TargetMode="External"/><Relationship Id="rId9252" Type="http://schemas.openxmlformats.org/officeDocument/2006/relationships/hyperlink" Target="https://finance.yahoo.com/quote/AMZN/options?strike=183.5&amp;straddle=false" TargetMode="External"/><Relationship Id="rId611" Type="http://schemas.openxmlformats.org/officeDocument/2006/relationships/hyperlink" Target="https://finance.yahoo.com/quote/AMZN230616C03770000?p=AMZN230616C03770000" TargetMode="External"/><Relationship Id="rId1241" Type="http://schemas.openxmlformats.org/officeDocument/2006/relationships/hyperlink" Target="https://finance.yahoo.com/quote/AMZN230616P03390000?p=AMZN230616P03390000" TargetMode="External"/><Relationship Id="rId4397" Type="http://schemas.openxmlformats.org/officeDocument/2006/relationships/hyperlink" Target="https://finance.yahoo.com/quote/AMZN230616C00180000?p=AMZN230616C00180000" TargetMode="External"/><Relationship Id="rId5448" Type="http://schemas.openxmlformats.org/officeDocument/2006/relationships/hyperlink" Target="https://finance.yahoo.com/quote/AMZN/options?strike=3660&amp;straddle=false" TargetMode="External"/><Relationship Id="rId5862" Type="http://schemas.openxmlformats.org/officeDocument/2006/relationships/hyperlink" Target="https://finance.yahoo.com/quote/AMZN/options?strike=200&amp;straddle=false" TargetMode="External"/><Relationship Id="rId6913" Type="http://schemas.openxmlformats.org/officeDocument/2006/relationships/hyperlink" Target="https://finance.yahoo.com/quote/AMZN230616P05200000?p=AMZN230616P05200000" TargetMode="External"/><Relationship Id="rId4464" Type="http://schemas.openxmlformats.org/officeDocument/2006/relationships/hyperlink" Target="https://finance.yahoo.com/quote/AMZN/options?strike=196.5&amp;straddle=false" TargetMode="External"/><Relationship Id="rId5515" Type="http://schemas.openxmlformats.org/officeDocument/2006/relationships/hyperlink" Target="https://finance.yahoo.com/quote/AMZN230616P04500000?p=AMZN230616P04500000" TargetMode="External"/><Relationship Id="rId3066" Type="http://schemas.openxmlformats.org/officeDocument/2006/relationships/hyperlink" Target="https://finance.yahoo.com/quote/AMZN/options?strike=193&amp;straddle=false" TargetMode="External"/><Relationship Id="rId3480" Type="http://schemas.openxmlformats.org/officeDocument/2006/relationships/hyperlink" Target="https://finance.yahoo.com/quote/AMZN/options?strike=61&amp;straddle=false" TargetMode="External"/><Relationship Id="rId4117" Type="http://schemas.openxmlformats.org/officeDocument/2006/relationships/hyperlink" Target="https://finance.yahoo.com/quote/AMZN230616P03980000?p=AMZN230616P03980000" TargetMode="External"/><Relationship Id="rId4531" Type="http://schemas.openxmlformats.org/officeDocument/2006/relationships/hyperlink" Target="https://finance.yahoo.com/quote/AMZN230616C01450000?p=AMZN230616C01450000" TargetMode="External"/><Relationship Id="rId7687" Type="http://schemas.openxmlformats.org/officeDocument/2006/relationships/hyperlink" Target="https://finance.yahoo.com/quote/AMZN230616P00087000?p=AMZN230616P00087000" TargetMode="External"/><Relationship Id="rId2082" Type="http://schemas.openxmlformats.org/officeDocument/2006/relationships/hyperlink" Target="https://finance.yahoo.com/quote/AMZN/options?strike=54&amp;straddle=false" TargetMode="External"/><Relationship Id="rId3133" Type="http://schemas.openxmlformats.org/officeDocument/2006/relationships/hyperlink" Target="https://finance.yahoo.com/quote/AMZN230616C01320000?p=AMZN230616C01320000" TargetMode="External"/><Relationship Id="rId6289" Type="http://schemas.openxmlformats.org/officeDocument/2006/relationships/hyperlink" Target="https://finance.yahoo.com/quote/AMZN230616P00080000?p=AMZN230616P00080000" TargetMode="External"/><Relationship Id="rId8738" Type="http://schemas.openxmlformats.org/officeDocument/2006/relationships/hyperlink" Target="https://finance.yahoo.com/quote/AMZN/options?strike=1960&amp;straddle=false" TargetMode="External"/><Relationship Id="rId7754" Type="http://schemas.openxmlformats.org/officeDocument/2006/relationships/hyperlink" Target="https://finance.yahoo.com/quote/AMZN/options?strike=155&amp;straddle=false" TargetMode="External"/><Relationship Id="rId8805" Type="http://schemas.openxmlformats.org/officeDocument/2006/relationships/hyperlink" Target="https://finance.yahoo.com/quote/AMZN230616C03220000?p=AMZN230616C03220000" TargetMode="External"/><Relationship Id="rId2899" Type="http://schemas.openxmlformats.org/officeDocument/2006/relationships/hyperlink" Target="https://finance.yahoo.com/quote/AMZN230616C00151500?p=AMZN230616C00151500" TargetMode="External"/><Relationship Id="rId3200" Type="http://schemas.openxmlformats.org/officeDocument/2006/relationships/hyperlink" Target="https://finance.yahoo.com/quote/AMZN/options?strike=1940&amp;straddle=false" TargetMode="External"/><Relationship Id="rId6356" Type="http://schemas.openxmlformats.org/officeDocument/2006/relationships/hyperlink" Target="https://finance.yahoo.com/quote/AMZN/options?strike=151.5&amp;straddle=false" TargetMode="External"/><Relationship Id="rId6770" Type="http://schemas.openxmlformats.org/officeDocument/2006/relationships/hyperlink" Target="https://finance.yahoo.com/quote/AMZN/options?strike=3350&amp;straddle=false" TargetMode="External"/><Relationship Id="rId7407" Type="http://schemas.openxmlformats.org/officeDocument/2006/relationships/hyperlink" Target="https://finance.yahoo.com/quote/AMZN230616C03150000?p=AMZN230616C03150000" TargetMode="External"/><Relationship Id="rId7821" Type="http://schemas.openxmlformats.org/officeDocument/2006/relationships/hyperlink" Target="https://finance.yahoo.com/quote/AMZN230616P00172000?p=AMZN230616P00172000" TargetMode="External"/><Relationship Id="rId121" Type="http://schemas.openxmlformats.org/officeDocument/2006/relationships/hyperlink" Target="https://finance.yahoo.com/quote/AMZN230616C00140000?p=AMZN230616C00140000" TargetMode="External"/><Relationship Id="rId2966" Type="http://schemas.openxmlformats.org/officeDocument/2006/relationships/hyperlink" Target="https://finance.yahoo.com/quote/AMZN/options?strike=168&amp;straddle=false" TargetMode="External"/><Relationship Id="rId5372" Type="http://schemas.openxmlformats.org/officeDocument/2006/relationships/hyperlink" Target="https://finance.yahoo.com/quote/AMZN/options?strike=3280&amp;straddle=false" TargetMode="External"/><Relationship Id="rId6009" Type="http://schemas.openxmlformats.org/officeDocument/2006/relationships/hyperlink" Target="https://finance.yahoo.com/quote/AMZN230616C03080000?p=AMZN230616C03080000" TargetMode="External"/><Relationship Id="rId6423" Type="http://schemas.openxmlformats.org/officeDocument/2006/relationships/hyperlink" Target="https://finance.yahoo.com/quote/AMZN230616P00168500?p=AMZN230616P00168500" TargetMode="External"/><Relationship Id="rId9579" Type="http://schemas.openxmlformats.org/officeDocument/2006/relationships/hyperlink" Target="https://finance.yahoo.com/quote/AMZN230616P03560000?p=AMZN230616P03560000" TargetMode="External"/><Relationship Id="rId938" Type="http://schemas.openxmlformats.org/officeDocument/2006/relationships/hyperlink" Target="https://finance.yahoo.com/quote/AMZN/options?strike=181&amp;straddle=false" TargetMode="External"/><Relationship Id="rId1568" Type="http://schemas.openxmlformats.org/officeDocument/2006/relationships/hyperlink" Target="https://finance.yahoo.com/quote/AMZN/options?strike=164.5&amp;straddle=false" TargetMode="External"/><Relationship Id="rId2619" Type="http://schemas.openxmlformats.org/officeDocument/2006/relationships/hyperlink" Target="https://finance.yahoo.com/quote/AMZN230616P03360000?p=AMZN230616P03360000" TargetMode="External"/><Relationship Id="rId5025" Type="http://schemas.openxmlformats.org/officeDocument/2006/relationships/hyperlink" Target="https://finance.yahoo.com/quote/AMZN230616P00165000?p=AMZN230616P00165000" TargetMode="External"/><Relationship Id="rId8595" Type="http://schemas.openxmlformats.org/officeDocument/2006/relationships/hyperlink" Target="https://finance.yahoo.com/quote/AMZN230616C00191500?p=AMZN230616C00191500" TargetMode="External"/><Relationship Id="rId9646" Type="http://schemas.openxmlformats.org/officeDocument/2006/relationships/hyperlink" Target="https://finance.yahoo.com/quote/AMZN/options?strike=3940&amp;straddle=false" TargetMode="External"/><Relationship Id="rId1635" Type="http://schemas.openxmlformats.org/officeDocument/2006/relationships/hyperlink" Target="https://finance.yahoo.com/quote/AMZN230616C00181500?p=AMZN230616C00181500" TargetMode="External"/><Relationship Id="rId1982" Type="http://schemas.openxmlformats.org/officeDocument/2006/relationships/hyperlink" Target="https://finance.yahoo.com/quote/AMZN/options?strike=3700&amp;straddle=false" TargetMode="External"/><Relationship Id="rId4041" Type="http://schemas.openxmlformats.org/officeDocument/2006/relationships/hyperlink" Target="https://finance.yahoo.com/quote/AMZN230616P03550000?p=AMZN230616P03550000" TargetMode="External"/><Relationship Id="rId7197" Type="http://schemas.openxmlformats.org/officeDocument/2006/relationships/hyperlink" Target="https://finance.yahoo.com/quote/AMZN230616C00188000?p=AMZN230616C00188000" TargetMode="External"/><Relationship Id="rId8248" Type="http://schemas.openxmlformats.org/officeDocument/2006/relationships/hyperlink" Target="https://finance.yahoo.com/quote/AMZN/options?strike=3830&amp;straddle=false" TargetMode="External"/><Relationship Id="rId8662" Type="http://schemas.openxmlformats.org/officeDocument/2006/relationships/hyperlink" Target="https://finance.yahoo.com/quote/AMZN/options?strike=1200&amp;straddle=false" TargetMode="External"/><Relationship Id="rId7264" Type="http://schemas.openxmlformats.org/officeDocument/2006/relationships/hyperlink" Target="https://finance.yahoo.com/quote/AMZN/options?strike=245&amp;straddle=false" TargetMode="External"/><Relationship Id="rId8315" Type="http://schemas.openxmlformats.org/officeDocument/2006/relationships/hyperlink" Target="https://finance.yahoo.com/quote/AMZN230616C00055000?p=AMZN230616C00055000" TargetMode="External"/><Relationship Id="rId1702" Type="http://schemas.openxmlformats.org/officeDocument/2006/relationships/hyperlink" Target="https://finance.yahoo.com/quote/AMZN/options?strike=198&amp;straddle=false" TargetMode="External"/><Relationship Id="rId4858" Type="http://schemas.openxmlformats.org/officeDocument/2006/relationships/hyperlink" Target="https://finance.yahoo.com/quote/AMZN/options?strike=58&amp;straddle=false" TargetMode="External"/><Relationship Id="rId5909" Type="http://schemas.openxmlformats.org/officeDocument/2006/relationships/hyperlink" Target="https://finance.yahoo.com/quote/AMZN230616C01400000?p=AMZN230616C01400000" TargetMode="External"/><Relationship Id="rId3874" Type="http://schemas.openxmlformats.org/officeDocument/2006/relationships/hyperlink" Target="https://finance.yahoo.com/quote/AMZN/options?strike=1620&amp;straddle=false" TargetMode="External"/><Relationship Id="rId4925" Type="http://schemas.openxmlformats.org/officeDocument/2006/relationships/hyperlink" Target="https://finance.yahoo.com/quote/AMZN230616P00090000?p=AMZN230616P00090000" TargetMode="External"/><Relationship Id="rId6280" Type="http://schemas.openxmlformats.org/officeDocument/2006/relationships/hyperlink" Target="https://finance.yahoo.com/quote/AMZN/options?strike=76&amp;straddle=false" TargetMode="External"/><Relationship Id="rId7331" Type="http://schemas.openxmlformats.org/officeDocument/2006/relationships/hyperlink" Target="https://finance.yahoo.com/quote/AMZN230616C01740000?p=AMZN230616C01740000" TargetMode="External"/><Relationship Id="rId9089" Type="http://schemas.openxmlformats.org/officeDocument/2006/relationships/hyperlink" Target="https://finance.yahoo.com/quote/AMZN230616P00096000?p=AMZN230616P00096000" TargetMode="External"/><Relationship Id="rId795" Type="http://schemas.openxmlformats.org/officeDocument/2006/relationships/hyperlink" Target="https://finance.yahoo.com/quote/AMZN230616P00105000?p=AMZN230616P00105000" TargetMode="External"/><Relationship Id="rId2476" Type="http://schemas.openxmlformats.org/officeDocument/2006/relationships/hyperlink" Target="https://finance.yahoo.com/quote/AMZN/options?strike=1500&amp;straddle=false" TargetMode="External"/><Relationship Id="rId2890" Type="http://schemas.openxmlformats.org/officeDocument/2006/relationships/hyperlink" Target="https://finance.yahoo.com/quote/AMZN/options?strike=140&amp;straddle=false" TargetMode="External"/><Relationship Id="rId3527" Type="http://schemas.openxmlformats.org/officeDocument/2006/relationships/hyperlink" Target="https://finance.yahoo.com/quote/AMZN230616P00083000?p=AMZN230616P00083000" TargetMode="External"/><Relationship Id="rId3941" Type="http://schemas.openxmlformats.org/officeDocument/2006/relationships/hyperlink" Target="https://finance.yahoo.com/quote/AMZN230616P03050000?p=AMZN230616P03050000" TargetMode="External"/><Relationship Id="rId448" Type="http://schemas.openxmlformats.org/officeDocument/2006/relationships/hyperlink" Target="https://finance.yahoo.com/quote/AMZN/options?strike=2500&amp;straddle=false" TargetMode="External"/><Relationship Id="rId862" Type="http://schemas.openxmlformats.org/officeDocument/2006/relationships/hyperlink" Target="https://finance.yahoo.com/quote/AMZN/options?strike=162&amp;straddle=false" TargetMode="External"/><Relationship Id="rId1078" Type="http://schemas.openxmlformats.org/officeDocument/2006/relationships/hyperlink" Target="https://finance.yahoo.com/quote/AMZN/options?strike=1380&amp;straddle=false" TargetMode="External"/><Relationship Id="rId1492" Type="http://schemas.openxmlformats.org/officeDocument/2006/relationships/hyperlink" Target="https://finance.yahoo.com/quote/AMZN/options?strike=105&amp;straddle=false" TargetMode="External"/><Relationship Id="rId2129" Type="http://schemas.openxmlformats.org/officeDocument/2006/relationships/hyperlink" Target="https://finance.yahoo.com/quote/AMZN230616P00077000?p=AMZN230616P00077000" TargetMode="External"/><Relationship Id="rId2543" Type="http://schemas.openxmlformats.org/officeDocument/2006/relationships/hyperlink" Target="https://finance.yahoo.com/quote/AMZN230616P02800000?p=AMZN230616P02800000" TargetMode="External"/><Relationship Id="rId5699" Type="http://schemas.openxmlformats.org/officeDocument/2006/relationships/hyperlink" Target="https://finance.yahoo.com/quote/AMZN230616C00159500?p=AMZN230616C00159500" TargetMode="External"/><Relationship Id="rId6000" Type="http://schemas.openxmlformats.org/officeDocument/2006/relationships/hyperlink" Target="https://finance.yahoo.com/quote/AMZN/options?strike=3030&amp;straddle=false" TargetMode="External"/><Relationship Id="rId9156" Type="http://schemas.openxmlformats.org/officeDocument/2006/relationships/hyperlink" Target="https://finance.yahoo.com/quote/AMZN/options?strike=159.5&amp;straddle=false" TargetMode="External"/><Relationship Id="rId9570" Type="http://schemas.openxmlformats.org/officeDocument/2006/relationships/hyperlink" Target="https://finance.yahoo.com/quote/AMZN/options?strike=3510&amp;straddle=false" TargetMode="External"/><Relationship Id="rId515" Type="http://schemas.openxmlformats.org/officeDocument/2006/relationships/hyperlink" Target="https://finance.yahoo.com/quote/AMZN230616C03290000?p=AMZN230616C03290000" TargetMode="External"/><Relationship Id="rId1145" Type="http://schemas.openxmlformats.org/officeDocument/2006/relationships/hyperlink" Target="https://finance.yahoo.com/quote/AMZN230616P02100000?p=AMZN230616P02100000" TargetMode="External"/><Relationship Id="rId5766" Type="http://schemas.openxmlformats.org/officeDocument/2006/relationships/hyperlink" Target="https://finance.yahoo.com/quote/AMZN/options?strike=176&amp;straddle=false" TargetMode="External"/><Relationship Id="rId8172" Type="http://schemas.openxmlformats.org/officeDocument/2006/relationships/hyperlink" Target="https://finance.yahoo.com/quote/AMZN/options?strike=3440&amp;straddle=false" TargetMode="External"/><Relationship Id="rId9223" Type="http://schemas.openxmlformats.org/officeDocument/2006/relationships/hyperlink" Target="https://finance.yahoo.com/quote/AMZN230616P00176500?p=AMZN230616P00176500" TargetMode="External"/><Relationship Id="rId1212" Type="http://schemas.openxmlformats.org/officeDocument/2006/relationships/hyperlink" Target="https://finance.yahoo.com/quote/AMZN/options?strike=3240&amp;straddle=false" TargetMode="External"/><Relationship Id="rId2610" Type="http://schemas.openxmlformats.org/officeDocument/2006/relationships/hyperlink" Target="https://finance.yahoo.com/quote/AMZN/options?strike=3310&amp;straddle=false" TargetMode="External"/><Relationship Id="rId4368" Type="http://schemas.openxmlformats.org/officeDocument/2006/relationships/hyperlink" Target="https://finance.yahoo.com/quote/AMZN/options?strike=172.5&amp;straddle=false" TargetMode="External"/><Relationship Id="rId5419" Type="http://schemas.openxmlformats.org/officeDocument/2006/relationships/hyperlink" Target="https://finance.yahoo.com/quote/AMZN230616P03520000?p=AMZN230616P03520000" TargetMode="External"/><Relationship Id="rId6817" Type="http://schemas.openxmlformats.org/officeDocument/2006/relationships/hyperlink" Target="https://finance.yahoo.com/quote/AMZN230616P03590000?p=AMZN230616P03590000" TargetMode="External"/><Relationship Id="rId4782" Type="http://schemas.openxmlformats.org/officeDocument/2006/relationships/hyperlink" Target="https://finance.yahoo.com/quote/AMZN/options?strike=3860&amp;straddle=false" TargetMode="External"/><Relationship Id="rId5833" Type="http://schemas.openxmlformats.org/officeDocument/2006/relationships/hyperlink" Target="https://finance.yahoo.com/quote/AMZN230616C00193000?p=AMZN230616C00193000" TargetMode="External"/><Relationship Id="rId8989" Type="http://schemas.openxmlformats.org/officeDocument/2006/relationships/hyperlink" Target="https://finance.yahoo.com/quote/AMZN230616C05400000?p=AMZN230616C05400000" TargetMode="External"/><Relationship Id="rId3037" Type="http://schemas.openxmlformats.org/officeDocument/2006/relationships/hyperlink" Target="https://finance.yahoo.com/quote/AMZN230616C00186000?p=AMZN230616C00186000" TargetMode="External"/><Relationship Id="rId3384" Type="http://schemas.openxmlformats.org/officeDocument/2006/relationships/hyperlink" Target="https://finance.yahoo.com/quote/AMZN/options?strike=3790&amp;straddle=false" TargetMode="External"/><Relationship Id="rId4435" Type="http://schemas.openxmlformats.org/officeDocument/2006/relationships/hyperlink" Target="https://finance.yahoo.com/quote/AMZN230616C00189500?p=AMZN230616C00189500" TargetMode="External"/><Relationship Id="rId5900" Type="http://schemas.openxmlformats.org/officeDocument/2006/relationships/hyperlink" Target="https://finance.yahoo.com/quote/AMZN/options?strike=1300&amp;straddle=false" TargetMode="External"/><Relationship Id="rId3451" Type="http://schemas.openxmlformats.org/officeDocument/2006/relationships/hyperlink" Target="https://finance.yahoo.com/quote/AMZN230616C05300000?p=AMZN230616C05300000" TargetMode="External"/><Relationship Id="rId4502" Type="http://schemas.openxmlformats.org/officeDocument/2006/relationships/hyperlink" Target="https://finance.yahoo.com/quote/AMZN/options?strike=260&amp;straddle=false" TargetMode="External"/><Relationship Id="rId7658" Type="http://schemas.openxmlformats.org/officeDocument/2006/relationships/hyperlink" Target="https://finance.yahoo.com/quote/AMZN/options?strike=73&amp;straddle=false" TargetMode="External"/><Relationship Id="rId8709" Type="http://schemas.openxmlformats.org/officeDocument/2006/relationships/hyperlink" Target="https://finance.yahoo.com/quote/AMZN230616C01680000?p=AMZN230616C01680000" TargetMode="External"/><Relationship Id="rId372" Type="http://schemas.openxmlformats.org/officeDocument/2006/relationships/hyperlink" Target="https://finance.yahoo.com/quote/AMZN/options?strike=1380&amp;straddle=false" TargetMode="External"/><Relationship Id="rId2053" Type="http://schemas.openxmlformats.org/officeDocument/2006/relationships/hyperlink" Target="https://finance.yahoo.com/quote/AMZN230616C04600000?p=AMZN230616C04600000" TargetMode="External"/><Relationship Id="rId3104" Type="http://schemas.openxmlformats.org/officeDocument/2006/relationships/hyperlink" Target="https://finance.yahoo.com/quote/AMZN/options?strike=225&amp;straddle=false" TargetMode="External"/><Relationship Id="rId6674" Type="http://schemas.openxmlformats.org/officeDocument/2006/relationships/hyperlink" Target="https://finance.yahoo.com/quote/AMZN/options?strike=1940&amp;straddle=false" TargetMode="External"/><Relationship Id="rId7725" Type="http://schemas.openxmlformats.org/officeDocument/2006/relationships/hyperlink" Target="https://finance.yahoo.com/quote/AMZN230616P00130000?p=AMZN230616P00130000" TargetMode="External"/><Relationship Id="rId9080" Type="http://schemas.openxmlformats.org/officeDocument/2006/relationships/hyperlink" Target="https://finance.yahoo.com/quote/AMZN/options?strike=91&amp;straddle=false" TargetMode="External"/><Relationship Id="rId2120" Type="http://schemas.openxmlformats.org/officeDocument/2006/relationships/hyperlink" Target="https://finance.yahoo.com/quote/AMZN/options?strike=72.5&amp;straddle=false" TargetMode="External"/><Relationship Id="rId5276" Type="http://schemas.openxmlformats.org/officeDocument/2006/relationships/hyperlink" Target="https://finance.yahoo.com/quote/AMZN/options?strike=1800&amp;straddle=false" TargetMode="External"/><Relationship Id="rId5690" Type="http://schemas.openxmlformats.org/officeDocument/2006/relationships/hyperlink" Target="https://finance.yahoo.com/quote/AMZN/options?strike=157&amp;straddle=false" TargetMode="External"/><Relationship Id="rId6327" Type="http://schemas.openxmlformats.org/officeDocument/2006/relationships/hyperlink" Target="https://finance.yahoo.com/quote/AMZN230616P00099000?p=AMZN230616P00099000" TargetMode="External"/><Relationship Id="rId6741" Type="http://schemas.openxmlformats.org/officeDocument/2006/relationships/hyperlink" Target="https://finance.yahoo.com/quote/AMZN230616P03210000?p=AMZN230616P03210000" TargetMode="External"/><Relationship Id="rId4292" Type="http://schemas.openxmlformats.org/officeDocument/2006/relationships/hyperlink" Target="https://finance.yahoo.com/quote/AMZN/options?strike=153.5&amp;straddle=false" TargetMode="External"/><Relationship Id="rId5343" Type="http://schemas.openxmlformats.org/officeDocument/2006/relationships/hyperlink" Target="https://finance.yahoo.com/quote/AMZN230616P03140000?p=AMZN230616P03140000" TargetMode="External"/><Relationship Id="rId8499" Type="http://schemas.openxmlformats.org/officeDocument/2006/relationships/hyperlink" Target="https://finance.yahoo.com/quote/AMZN230616C00167500?p=AMZN230616C00167500" TargetMode="External"/><Relationship Id="rId1886" Type="http://schemas.openxmlformats.org/officeDocument/2006/relationships/hyperlink" Target="https://finance.yahoo.com/quote/AMZN/options?strike=3220&amp;straddle=false" TargetMode="External"/><Relationship Id="rId2937" Type="http://schemas.openxmlformats.org/officeDocument/2006/relationships/hyperlink" Target="https://finance.yahoo.com/quote/AMZN230616C00161000?p=AMZN230616C00161000" TargetMode="External"/><Relationship Id="rId909" Type="http://schemas.openxmlformats.org/officeDocument/2006/relationships/hyperlink" Target="https://finance.yahoo.com/quote/AMZN230616P00174000?p=AMZN230616P00174000" TargetMode="External"/><Relationship Id="rId1539" Type="http://schemas.openxmlformats.org/officeDocument/2006/relationships/hyperlink" Target="https://finance.yahoo.com/quote/AMZN230616C00157500?p=AMZN230616C00157500" TargetMode="External"/><Relationship Id="rId1953" Type="http://schemas.openxmlformats.org/officeDocument/2006/relationships/hyperlink" Target="https://finance.yahoo.com/quote/AMZN230616C03560000?p=AMZN230616C03560000" TargetMode="External"/><Relationship Id="rId5410" Type="http://schemas.openxmlformats.org/officeDocument/2006/relationships/hyperlink" Target="https://finance.yahoo.com/quote/AMZN/options?strike=3470&amp;straddle=false" TargetMode="External"/><Relationship Id="rId7168" Type="http://schemas.openxmlformats.org/officeDocument/2006/relationships/hyperlink" Target="https://finance.yahoo.com/quote/AMZN/options?strike=180.5&amp;straddle=false" TargetMode="External"/><Relationship Id="rId8566" Type="http://schemas.openxmlformats.org/officeDocument/2006/relationships/hyperlink" Target="https://finance.yahoo.com/quote/AMZN/options?strike=184&amp;straddle=false" TargetMode="External"/><Relationship Id="rId8980" Type="http://schemas.openxmlformats.org/officeDocument/2006/relationships/hyperlink" Target="https://finance.yahoo.com/quote/AMZN/options?strike=4900&amp;straddle=false" TargetMode="External"/><Relationship Id="rId9617" Type="http://schemas.openxmlformats.org/officeDocument/2006/relationships/hyperlink" Target="https://finance.yahoo.com/quote/AMZN230616P03750000?p=AMZN230616P03750000" TargetMode="External"/><Relationship Id="rId1606" Type="http://schemas.openxmlformats.org/officeDocument/2006/relationships/hyperlink" Target="https://finance.yahoo.com/quote/AMZN/options?strike=174&amp;straddle=false" TargetMode="External"/><Relationship Id="rId4012" Type="http://schemas.openxmlformats.org/officeDocument/2006/relationships/hyperlink" Target="https://finance.yahoo.com/quote/AMZN/options?strike=3400&amp;straddle=false" TargetMode="External"/><Relationship Id="rId7582" Type="http://schemas.openxmlformats.org/officeDocument/2006/relationships/hyperlink" Target="https://finance.yahoo.com/quote/AMZN/options?strike=4200&amp;straddle=false" TargetMode="External"/><Relationship Id="rId8219" Type="http://schemas.openxmlformats.org/officeDocument/2006/relationships/hyperlink" Target="https://finance.yahoo.com/quote/AMZN230616P03680000?p=AMZN230616P03680000" TargetMode="External"/><Relationship Id="rId8633" Type="http://schemas.openxmlformats.org/officeDocument/2006/relationships/hyperlink" Target="https://finance.yahoo.com/quote/AMZN230616C00210000?p=AMZN230616C00210000" TargetMode="External"/><Relationship Id="rId3778" Type="http://schemas.openxmlformats.org/officeDocument/2006/relationships/hyperlink" Target="https://finance.yahoo.com/quote/AMZN/options?strike=199&amp;straddle=false" TargetMode="External"/><Relationship Id="rId4829" Type="http://schemas.openxmlformats.org/officeDocument/2006/relationships/hyperlink" Target="https://finance.yahoo.com/quote/AMZN230616C05000000?p=AMZN230616C05000000" TargetMode="External"/><Relationship Id="rId6184" Type="http://schemas.openxmlformats.org/officeDocument/2006/relationships/hyperlink" Target="https://finance.yahoo.com/quote/AMZN/options?strike=3950&amp;straddle=false" TargetMode="External"/><Relationship Id="rId7235" Type="http://schemas.openxmlformats.org/officeDocument/2006/relationships/hyperlink" Target="https://finance.yahoo.com/quote/AMZN230616C00197500?p=AMZN230616C00197500" TargetMode="External"/><Relationship Id="rId8700" Type="http://schemas.openxmlformats.org/officeDocument/2006/relationships/hyperlink" Target="https://finance.yahoo.com/quote/AMZN/options?strike=1580&amp;straddle=false" TargetMode="External"/><Relationship Id="rId699" Type="http://schemas.openxmlformats.org/officeDocument/2006/relationships/hyperlink" Target="https://finance.yahoo.com/quote/AMZN230616P00055000?p=AMZN230616P00055000" TargetMode="External"/><Relationship Id="rId2794" Type="http://schemas.openxmlformats.org/officeDocument/2006/relationships/hyperlink" Target="https://finance.yahoo.com/quote/AMZN/options?strike=62&amp;straddle=false" TargetMode="External"/><Relationship Id="rId3845" Type="http://schemas.openxmlformats.org/officeDocument/2006/relationships/hyperlink" Target="https://finance.yahoo.com/quote/AMZN230616P01380000?p=AMZN230616P01380000" TargetMode="External"/><Relationship Id="rId6251" Type="http://schemas.openxmlformats.org/officeDocument/2006/relationships/hyperlink" Target="https://finance.yahoo.com/quote/AMZN230616P00063000?p=AMZN230616P00063000" TargetMode="External"/><Relationship Id="rId7302" Type="http://schemas.openxmlformats.org/officeDocument/2006/relationships/hyperlink" Target="https://finance.yahoo.com/quote/AMZN/options?strike=1460&amp;straddle=false" TargetMode="External"/><Relationship Id="rId766" Type="http://schemas.openxmlformats.org/officeDocument/2006/relationships/hyperlink" Target="https://finance.yahoo.com/quote/AMZN/options?strike=86&amp;straddle=false" TargetMode="External"/><Relationship Id="rId1396" Type="http://schemas.openxmlformats.org/officeDocument/2006/relationships/hyperlink" Target="https://finance.yahoo.com/quote/AMZN/options?strike=55&amp;straddle=false" TargetMode="External"/><Relationship Id="rId2447" Type="http://schemas.openxmlformats.org/officeDocument/2006/relationships/hyperlink" Target="https://finance.yahoo.com/quote/AMZN230616P01240000?p=AMZN230616P01240000" TargetMode="External"/><Relationship Id="rId9474" Type="http://schemas.openxmlformats.org/officeDocument/2006/relationships/hyperlink" Target="https://finance.yahoo.com/quote/AMZN/options?strike=3030&amp;straddle=false" TargetMode="External"/><Relationship Id="rId419" Type="http://schemas.openxmlformats.org/officeDocument/2006/relationships/hyperlink" Target="https://finance.yahoo.com/quote/AMZN230616C01820000?p=AMZN230616C01820000" TargetMode="External"/><Relationship Id="rId1049" Type="http://schemas.openxmlformats.org/officeDocument/2006/relationships/hyperlink" Target="https://finance.yahoo.com/quote/AMZN230616P01100000?p=AMZN230616P01100000" TargetMode="External"/><Relationship Id="rId2861" Type="http://schemas.openxmlformats.org/officeDocument/2006/relationships/hyperlink" Target="https://finance.yahoo.com/quote/AMZN230616C00094000?p=AMZN230616C00094000" TargetMode="External"/><Relationship Id="rId3912" Type="http://schemas.openxmlformats.org/officeDocument/2006/relationships/hyperlink" Target="https://finance.yahoo.com/quote/AMZN/options?strike=2000&amp;straddle=false" TargetMode="External"/><Relationship Id="rId8076" Type="http://schemas.openxmlformats.org/officeDocument/2006/relationships/hyperlink" Target="https://finance.yahoo.com/quote/AMZN/options?strike=2600&amp;straddle=false" TargetMode="External"/><Relationship Id="rId9127" Type="http://schemas.openxmlformats.org/officeDocument/2006/relationships/hyperlink" Target="https://finance.yahoo.com/quote/AMZN230616P00152500?p=AMZN230616P00152500" TargetMode="External"/><Relationship Id="rId833" Type="http://schemas.openxmlformats.org/officeDocument/2006/relationships/hyperlink" Target="https://finance.yahoo.com/quote/AMZN230616P00155000?p=AMZN230616P00155000" TargetMode="External"/><Relationship Id="rId1116" Type="http://schemas.openxmlformats.org/officeDocument/2006/relationships/hyperlink" Target="https://finance.yahoo.com/quote/AMZN/options?strike=1720&amp;straddle=false" TargetMode="External"/><Relationship Id="rId1463" Type="http://schemas.openxmlformats.org/officeDocument/2006/relationships/hyperlink" Target="https://finance.yahoo.com/quote/AMZN230616C00087000?p=AMZN230616C00087000" TargetMode="External"/><Relationship Id="rId2514" Type="http://schemas.openxmlformats.org/officeDocument/2006/relationships/hyperlink" Target="https://finance.yahoo.com/quote/AMZN/options?strike=1860&amp;straddle=false" TargetMode="External"/><Relationship Id="rId7092" Type="http://schemas.openxmlformats.org/officeDocument/2006/relationships/hyperlink" Target="https://finance.yahoo.com/quote/AMZN/options?strike=161.5&amp;straddle=false" TargetMode="External"/><Relationship Id="rId8143" Type="http://schemas.openxmlformats.org/officeDocument/2006/relationships/hyperlink" Target="https://finance.yahoo.com/quote/AMZN230616P03300000?p=AMZN230616P03300000" TargetMode="External"/><Relationship Id="rId8490" Type="http://schemas.openxmlformats.org/officeDocument/2006/relationships/hyperlink" Target="https://finance.yahoo.com/quote/AMZN/options?strike=165&amp;straddle=false" TargetMode="External"/><Relationship Id="rId9541" Type="http://schemas.openxmlformats.org/officeDocument/2006/relationships/hyperlink" Target="https://finance.yahoo.com/quote/AMZN230616P03370000?p=AMZN230616P03370000" TargetMode="External"/><Relationship Id="rId900" Type="http://schemas.openxmlformats.org/officeDocument/2006/relationships/hyperlink" Target="https://finance.yahoo.com/quote/AMZN/options?strike=171.5&amp;straddle=false" TargetMode="External"/><Relationship Id="rId1530" Type="http://schemas.openxmlformats.org/officeDocument/2006/relationships/hyperlink" Target="https://finance.yahoo.com/quote/AMZN/options?strike=155&amp;straddle=false" TargetMode="External"/><Relationship Id="rId4686" Type="http://schemas.openxmlformats.org/officeDocument/2006/relationships/hyperlink" Target="https://finance.yahoo.com/quote/AMZN/options?strike=3380&amp;straddle=false" TargetMode="External"/><Relationship Id="rId5737" Type="http://schemas.openxmlformats.org/officeDocument/2006/relationships/hyperlink" Target="https://finance.yahoo.com/quote/AMZN230616C00169000?p=AMZN230616C00169000" TargetMode="External"/><Relationship Id="rId3288" Type="http://schemas.openxmlformats.org/officeDocument/2006/relationships/hyperlink" Target="https://finance.yahoo.com/quote/AMZN/options?strike=3310&amp;straddle=false" TargetMode="External"/><Relationship Id="rId4339" Type="http://schemas.openxmlformats.org/officeDocument/2006/relationships/hyperlink" Target="https://finance.yahoo.com/quote/AMZN230616C00165500?p=AMZN230616C00165500" TargetMode="External"/><Relationship Id="rId4753" Type="http://schemas.openxmlformats.org/officeDocument/2006/relationships/hyperlink" Target="https://finance.yahoo.com/quote/AMZN230616C03720000?p=AMZN230616C03720000" TargetMode="External"/><Relationship Id="rId5804" Type="http://schemas.openxmlformats.org/officeDocument/2006/relationships/hyperlink" Target="https://finance.yahoo.com/quote/AMZN/options?strike=185.5&amp;straddle=false" TargetMode="External"/><Relationship Id="rId8210" Type="http://schemas.openxmlformats.org/officeDocument/2006/relationships/hyperlink" Target="https://finance.yahoo.com/quote/AMZN/options?strike=3630&amp;straddle=false" TargetMode="External"/><Relationship Id="rId3355" Type="http://schemas.openxmlformats.org/officeDocument/2006/relationships/hyperlink" Target="https://finance.yahoo.com/quote/AMZN230616C03650000?p=AMZN230616C03650000" TargetMode="External"/><Relationship Id="rId4406" Type="http://schemas.openxmlformats.org/officeDocument/2006/relationships/hyperlink" Target="https://finance.yahoo.com/quote/AMZN/options?strike=182&amp;straddle=false" TargetMode="External"/><Relationship Id="rId7976" Type="http://schemas.openxmlformats.org/officeDocument/2006/relationships/hyperlink" Target="https://finance.yahoo.com/quote/AMZN/options?strike=1160&amp;straddle=false" TargetMode="External"/><Relationship Id="rId276" Type="http://schemas.openxmlformats.org/officeDocument/2006/relationships/hyperlink" Target="https://finance.yahoo.com/quote/AMZN/options?strike=187.5&amp;straddle=false" TargetMode="External"/><Relationship Id="rId690" Type="http://schemas.openxmlformats.org/officeDocument/2006/relationships/hyperlink" Target="https://finance.yahoo.com/quote/AMZN/options?strike=45&amp;straddle=false" TargetMode="External"/><Relationship Id="rId2371" Type="http://schemas.openxmlformats.org/officeDocument/2006/relationships/hyperlink" Target="https://finance.yahoo.com/quote/AMZN230616P00193500?p=AMZN230616P00193500" TargetMode="External"/><Relationship Id="rId3008" Type="http://schemas.openxmlformats.org/officeDocument/2006/relationships/hyperlink" Target="https://finance.yahoo.com/quote/AMZN/options?strike=178.5&amp;straddle=false" TargetMode="External"/><Relationship Id="rId3422" Type="http://schemas.openxmlformats.org/officeDocument/2006/relationships/hyperlink" Target="https://finance.yahoo.com/quote/AMZN/options?strike=3980&amp;straddle=false" TargetMode="External"/><Relationship Id="rId4820" Type="http://schemas.openxmlformats.org/officeDocument/2006/relationships/hyperlink" Target="https://finance.yahoo.com/quote/AMZN/options?strike=4500&amp;straddle=false" TargetMode="External"/><Relationship Id="rId6578" Type="http://schemas.openxmlformats.org/officeDocument/2006/relationships/hyperlink" Target="https://finance.yahoo.com/quote/AMZN/options?strike=270&amp;straddle=false" TargetMode="External"/><Relationship Id="rId7629" Type="http://schemas.openxmlformats.org/officeDocument/2006/relationships/hyperlink" Target="https://finance.yahoo.com/quote/AMZN230616P00060000?p=AMZN230616P00060000" TargetMode="External"/><Relationship Id="rId343" Type="http://schemas.openxmlformats.org/officeDocument/2006/relationships/hyperlink" Target="https://finance.yahoo.com/quote/AMZN230616C00245000?p=AMZN230616C00245000" TargetMode="External"/><Relationship Id="rId2024" Type="http://schemas.openxmlformats.org/officeDocument/2006/relationships/hyperlink" Target="https://finance.yahoo.com/quote/AMZN/options?strike=3910&amp;straddle=false" TargetMode="External"/><Relationship Id="rId6992" Type="http://schemas.openxmlformats.org/officeDocument/2006/relationships/hyperlink" Target="https://finance.yahoo.com/quote/AMZN/options?strike=83&amp;straddle=false" TargetMode="External"/><Relationship Id="rId9051" Type="http://schemas.openxmlformats.org/officeDocument/2006/relationships/hyperlink" Target="https://finance.yahoo.com/quote/AMZN230616P00077500?p=AMZN230616P00077500" TargetMode="External"/><Relationship Id="rId1040" Type="http://schemas.openxmlformats.org/officeDocument/2006/relationships/hyperlink" Target="https://finance.yahoo.com/quote/AMZN/options?strike=265&amp;straddle=false" TargetMode="External"/><Relationship Id="rId4196" Type="http://schemas.openxmlformats.org/officeDocument/2006/relationships/hyperlink" Target="https://finance.yahoo.com/quote/AMZN/options?strike=71&amp;straddle=false" TargetMode="External"/><Relationship Id="rId5247" Type="http://schemas.openxmlformats.org/officeDocument/2006/relationships/hyperlink" Target="https://finance.yahoo.com/quote/AMZN230616P01540000?p=AMZN230616P01540000" TargetMode="External"/><Relationship Id="rId5594" Type="http://schemas.openxmlformats.org/officeDocument/2006/relationships/hyperlink" Target="https://finance.yahoo.com/quote/AMZN/options?strike=77&amp;straddle=false" TargetMode="External"/><Relationship Id="rId6645" Type="http://schemas.openxmlformats.org/officeDocument/2006/relationships/hyperlink" Target="https://finance.yahoo.com/quote/AMZN230616P01660000?p=AMZN230616P01660000" TargetMode="External"/><Relationship Id="rId410" Type="http://schemas.openxmlformats.org/officeDocument/2006/relationships/hyperlink" Target="https://finance.yahoo.com/quote/AMZN/options?strike=1720&amp;straddle=false" TargetMode="External"/><Relationship Id="rId5661" Type="http://schemas.openxmlformats.org/officeDocument/2006/relationships/hyperlink" Target="https://finance.yahoo.com/quote/AMZN230616C00150000?p=AMZN230616C00150000" TargetMode="External"/><Relationship Id="rId6712" Type="http://schemas.openxmlformats.org/officeDocument/2006/relationships/hyperlink" Target="https://finance.yahoo.com/quote/AMZN/options?strike=3060&amp;straddle=false" TargetMode="External"/><Relationship Id="rId1857" Type="http://schemas.openxmlformats.org/officeDocument/2006/relationships/hyperlink" Target="https://finance.yahoo.com/quote/AMZN230616C03080000?p=AMZN230616C03080000" TargetMode="External"/><Relationship Id="rId2908" Type="http://schemas.openxmlformats.org/officeDocument/2006/relationships/hyperlink" Target="https://finance.yahoo.com/quote/AMZN/options?strike=153.5&amp;straddle=false" TargetMode="External"/><Relationship Id="rId4263" Type="http://schemas.openxmlformats.org/officeDocument/2006/relationships/hyperlink" Target="https://finance.yahoo.com/quote/AMZN230616C00115000?p=AMZN230616C00115000" TargetMode="External"/><Relationship Id="rId5314" Type="http://schemas.openxmlformats.org/officeDocument/2006/relationships/hyperlink" Target="https://finance.yahoo.com/quote/AMZN/options?strike=2900&amp;straddle=false" TargetMode="External"/><Relationship Id="rId8884" Type="http://schemas.openxmlformats.org/officeDocument/2006/relationships/hyperlink" Target="https://finance.yahoo.com/quote/AMZN/options?strike=3610&amp;straddle=false" TargetMode="External"/><Relationship Id="rId1924" Type="http://schemas.openxmlformats.org/officeDocument/2006/relationships/hyperlink" Target="https://finance.yahoo.com/quote/AMZN/options?strike=3410&amp;straddle=false" TargetMode="External"/><Relationship Id="rId4330" Type="http://schemas.openxmlformats.org/officeDocument/2006/relationships/hyperlink" Target="https://finance.yahoo.com/quote/AMZN/options?strike=163&amp;straddle=false" TargetMode="External"/><Relationship Id="rId7486" Type="http://schemas.openxmlformats.org/officeDocument/2006/relationships/hyperlink" Target="https://finance.yahoo.com/quote/AMZN/options?strike=3540&amp;straddle=false" TargetMode="External"/><Relationship Id="rId8537" Type="http://schemas.openxmlformats.org/officeDocument/2006/relationships/hyperlink" Target="https://finance.yahoo.com/quote/AMZN230616C00177000?p=AMZN230616C00177000" TargetMode="External"/><Relationship Id="rId8951" Type="http://schemas.openxmlformats.org/officeDocument/2006/relationships/hyperlink" Target="https://finance.yahoo.com/quote/AMZN230616C03950000?p=AMZN230616C03950000" TargetMode="External"/><Relationship Id="rId6088" Type="http://schemas.openxmlformats.org/officeDocument/2006/relationships/hyperlink" Target="https://finance.yahoo.com/quote/AMZN/options?strike=3470&amp;straddle=false" TargetMode="External"/><Relationship Id="rId7139" Type="http://schemas.openxmlformats.org/officeDocument/2006/relationships/hyperlink" Target="https://finance.yahoo.com/quote/AMZN230616C00173500?p=AMZN230616C00173500" TargetMode="External"/><Relationship Id="rId7553" Type="http://schemas.openxmlformats.org/officeDocument/2006/relationships/hyperlink" Target="https://finance.yahoo.com/quote/AMZN230616C03880000?p=AMZN230616C03880000" TargetMode="External"/><Relationship Id="rId8604" Type="http://schemas.openxmlformats.org/officeDocument/2006/relationships/hyperlink" Target="https://finance.yahoo.com/quote/AMZN/options?strike=193.5&amp;straddle=false" TargetMode="External"/><Relationship Id="rId2698" Type="http://schemas.openxmlformats.org/officeDocument/2006/relationships/hyperlink" Target="https://finance.yahoo.com/quote/AMZN/options?strike=3750&amp;straddle=false" TargetMode="External"/><Relationship Id="rId6155" Type="http://schemas.openxmlformats.org/officeDocument/2006/relationships/hyperlink" Target="https://finance.yahoo.com/quote/AMZN230616C03810000?p=AMZN230616C03810000" TargetMode="External"/><Relationship Id="rId7206" Type="http://schemas.openxmlformats.org/officeDocument/2006/relationships/hyperlink" Target="https://finance.yahoo.com/quote/AMZN/options?strike=190&amp;straddle=false" TargetMode="External"/><Relationship Id="rId3749" Type="http://schemas.openxmlformats.org/officeDocument/2006/relationships/hyperlink" Target="https://finance.yahoo.com/quote/AMZN230616P00192000?p=AMZN230616P00192000" TargetMode="External"/><Relationship Id="rId5171" Type="http://schemas.openxmlformats.org/officeDocument/2006/relationships/hyperlink" Target="https://finance.yahoo.com/quote/AMZN230616P00215000?p=AMZN230616P00215000" TargetMode="External"/><Relationship Id="rId6222" Type="http://schemas.openxmlformats.org/officeDocument/2006/relationships/hyperlink" Target="https://finance.yahoo.com/quote/AMZN/options?strike=5400&amp;straddle=false" TargetMode="External"/><Relationship Id="rId7620" Type="http://schemas.openxmlformats.org/officeDocument/2006/relationships/hyperlink" Target="https://finance.yahoo.com/quote/AMZN/options?strike=55&amp;straddle=false" TargetMode="External"/><Relationship Id="rId9378" Type="http://schemas.openxmlformats.org/officeDocument/2006/relationships/hyperlink" Target="https://finance.yahoo.com/quote/AMZN/options?strike=1340&amp;straddle=false" TargetMode="External"/><Relationship Id="rId2765" Type="http://schemas.openxmlformats.org/officeDocument/2006/relationships/hyperlink" Target="https://finance.yahoo.com/quote/AMZN230616P05400000?p=AMZN230616P05400000" TargetMode="External"/><Relationship Id="rId3816" Type="http://schemas.openxmlformats.org/officeDocument/2006/relationships/hyperlink" Target="https://finance.yahoo.com/quote/AMZN/options?strike=1080&amp;straddle=false" TargetMode="External"/><Relationship Id="rId737" Type="http://schemas.openxmlformats.org/officeDocument/2006/relationships/hyperlink" Target="https://finance.yahoo.com/quote/AMZN230616P00073000?p=AMZN230616P00073000" TargetMode="External"/><Relationship Id="rId1367" Type="http://schemas.openxmlformats.org/officeDocument/2006/relationships/hyperlink" Target="https://finance.yahoo.com/quote/AMZN230616P04700000?p=AMZN230616P04700000" TargetMode="External"/><Relationship Id="rId1781" Type="http://schemas.openxmlformats.org/officeDocument/2006/relationships/hyperlink" Target="https://finance.yahoo.com/quote/AMZN230616C01600000?p=AMZN230616C01600000" TargetMode="External"/><Relationship Id="rId2418" Type="http://schemas.openxmlformats.org/officeDocument/2006/relationships/hyperlink" Target="https://finance.yahoo.com/quote/AMZN/options?strike=250&amp;straddle=false" TargetMode="External"/><Relationship Id="rId2832" Type="http://schemas.openxmlformats.org/officeDocument/2006/relationships/hyperlink" Target="https://finance.yahoo.com/quote/AMZN/options?strike=79&amp;straddle=false" TargetMode="External"/><Relationship Id="rId5988" Type="http://schemas.openxmlformats.org/officeDocument/2006/relationships/hyperlink" Target="https://finance.yahoo.com/quote/AMZN/options?strike=2700&amp;straddle=false" TargetMode="External"/><Relationship Id="rId8394" Type="http://schemas.openxmlformats.org/officeDocument/2006/relationships/hyperlink" Target="https://finance.yahoo.com/quote/AMZN/options?strike=92&amp;straddle=false" TargetMode="External"/><Relationship Id="rId9445" Type="http://schemas.openxmlformats.org/officeDocument/2006/relationships/hyperlink" Target="https://finance.yahoo.com/quote/AMZN230616P01980000?p=AMZN230616P01980000" TargetMode="External"/><Relationship Id="rId73" Type="http://schemas.openxmlformats.org/officeDocument/2006/relationships/hyperlink" Target="https://finance.yahoo.com/quote/AMZN230616C00084000?p=AMZN230616C00084000" TargetMode="External"/><Relationship Id="rId804" Type="http://schemas.openxmlformats.org/officeDocument/2006/relationships/hyperlink" Target="https://finance.yahoo.com/quote/AMZN/options?strike=125&amp;straddle=false" TargetMode="External"/><Relationship Id="rId1434" Type="http://schemas.openxmlformats.org/officeDocument/2006/relationships/hyperlink" Target="https://finance.yahoo.com/quote/AMZN/options?strike=73&amp;straddle=false" TargetMode="External"/><Relationship Id="rId8047" Type="http://schemas.openxmlformats.org/officeDocument/2006/relationships/hyperlink" Target="https://finance.yahoo.com/quote/AMZN230616P01840000?p=AMZN230616P01840000" TargetMode="External"/><Relationship Id="rId8461" Type="http://schemas.openxmlformats.org/officeDocument/2006/relationships/hyperlink" Target="https://finance.yahoo.com/quote/AMZN230616C00158000?p=AMZN230616C00158000" TargetMode="External"/><Relationship Id="rId9512" Type="http://schemas.openxmlformats.org/officeDocument/2006/relationships/hyperlink" Target="https://finance.yahoo.com/quote/AMZN/options?strike=3220&amp;straddle=false" TargetMode="External"/><Relationship Id="rId1501" Type="http://schemas.openxmlformats.org/officeDocument/2006/relationships/hyperlink" Target="https://finance.yahoo.com/quote/AMZN230616C00130000?p=AMZN230616C00130000" TargetMode="External"/><Relationship Id="rId4657" Type="http://schemas.openxmlformats.org/officeDocument/2006/relationships/hyperlink" Target="https://finance.yahoo.com/quote/AMZN230616C03240000?p=AMZN230616C03240000" TargetMode="External"/><Relationship Id="rId5708" Type="http://schemas.openxmlformats.org/officeDocument/2006/relationships/hyperlink" Target="https://finance.yahoo.com/quote/AMZN/options?strike=161.5&amp;straddle=false" TargetMode="External"/><Relationship Id="rId7063" Type="http://schemas.openxmlformats.org/officeDocument/2006/relationships/hyperlink" Target="https://finance.yahoo.com/quote/AMZN230616C00154500?p=AMZN230616C00154500" TargetMode="External"/><Relationship Id="rId8114" Type="http://schemas.openxmlformats.org/officeDocument/2006/relationships/hyperlink" Target="https://finance.yahoo.com/quote/AMZN/options?strike=3150&amp;straddle=false" TargetMode="External"/><Relationship Id="rId3259" Type="http://schemas.openxmlformats.org/officeDocument/2006/relationships/hyperlink" Target="https://finance.yahoo.com/quote/AMZN230616C03170000?p=AMZN230616C03170000" TargetMode="External"/><Relationship Id="rId7130" Type="http://schemas.openxmlformats.org/officeDocument/2006/relationships/hyperlink" Target="https://finance.yahoo.com/quote/AMZN/options?strike=171&amp;straddle=false" TargetMode="External"/><Relationship Id="rId594" Type="http://schemas.openxmlformats.org/officeDocument/2006/relationships/hyperlink" Target="https://finance.yahoo.com/quote/AMZN/options?strike=3680&amp;straddle=false" TargetMode="External"/><Relationship Id="rId2275" Type="http://schemas.openxmlformats.org/officeDocument/2006/relationships/hyperlink" Target="https://finance.yahoo.com/quote/AMZN230616P00169500?p=AMZN230616P00169500" TargetMode="External"/><Relationship Id="rId3326" Type="http://schemas.openxmlformats.org/officeDocument/2006/relationships/hyperlink" Target="https://finance.yahoo.com/quote/AMZN/options?strike=3500&amp;straddle=false" TargetMode="External"/><Relationship Id="rId3673" Type="http://schemas.openxmlformats.org/officeDocument/2006/relationships/hyperlink" Target="https://finance.yahoo.com/quote/AMZN230616P00173000?p=AMZN230616P00173000" TargetMode="External"/><Relationship Id="rId4724" Type="http://schemas.openxmlformats.org/officeDocument/2006/relationships/hyperlink" Target="https://finance.yahoo.com/quote/AMZN/options?strike=3570&amp;straddle=false" TargetMode="External"/><Relationship Id="rId247" Type="http://schemas.openxmlformats.org/officeDocument/2006/relationships/hyperlink" Target="https://finance.yahoo.com/quote/AMZN230616C00180500?p=AMZN230616C00180500" TargetMode="External"/><Relationship Id="rId3740" Type="http://schemas.openxmlformats.org/officeDocument/2006/relationships/hyperlink" Target="https://finance.yahoo.com/quote/AMZN/options?strike=189.5&amp;straddle=false" TargetMode="External"/><Relationship Id="rId6896" Type="http://schemas.openxmlformats.org/officeDocument/2006/relationships/hyperlink" Target="https://finance.yahoo.com/quote/AMZN/options?strike=4300&amp;straddle=false" TargetMode="External"/><Relationship Id="rId7947" Type="http://schemas.openxmlformats.org/officeDocument/2006/relationships/hyperlink" Target="https://finance.yahoo.com/quote/AMZN230616P00235000?p=AMZN230616P00235000" TargetMode="External"/><Relationship Id="rId661" Type="http://schemas.openxmlformats.org/officeDocument/2006/relationships/hyperlink" Target="https://finance.yahoo.com/quote/AMZN230616C04200000?p=AMZN230616C04200000" TargetMode="External"/><Relationship Id="rId1291" Type="http://schemas.openxmlformats.org/officeDocument/2006/relationships/hyperlink" Target="https://finance.yahoo.com/quote/AMZN230616P03640000?p=AMZN230616P03640000" TargetMode="External"/><Relationship Id="rId2342" Type="http://schemas.openxmlformats.org/officeDocument/2006/relationships/hyperlink" Target="https://finance.yahoo.com/quote/AMZN/options?strike=186&amp;straddle=false" TargetMode="External"/><Relationship Id="rId5498" Type="http://schemas.openxmlformats.org/officeDocument/2006/relationships/hyperlink" Target="https://finance.yahoo.com/quote/AMZN/options?strike=3960&amp;straddle=false" TargetMode="External"/><Relationship Id="rId6549" Type="http://schemas.openxmlformats.org/officeDocument/2006/relationships/hyperlink" Target="https://finance.yahoo.com/quote/AMZN230616P00200000?p=AMZN230616P00200000" TargetMode="External"/><Relationship Id="rId6963" Type="http://schemas.openxmlformats.org/officeDocument/2006/relationships/hyperlink" Target="https://finance.yahoo.com/quote/AMZN230616C00071000?p=AMZN230616C00071000" TargetMode="External"/><Relationship Id="rId314" Type="http://schemas.openxmlformats.org/officeDocument/2006/relationships/hyperlink" Target="https://finance.yahoo.com/quote/AMZN/options?strike=197&amp;straddle=false" TargetMode="External"/><Relationship Id="rId5565" Type="http://schemas.openxmlformats.org/officeDocument/2006/relationships/hyperlink" Target="https://finance.yahoo.com/quote/AMZN230616C00064000?p=AMZN230616C00064000" TargetMode="External"/><Relationship Id="rId6616" Type="http://schemas.openxmlformats.org/officeDocument/2006/relationships/hyperlink" Target="https://finance.yahoo.com/quote/AMZN/options?strike=1400&amp;straddle=false" TargetMode="External"/><Relationship Id="rId9022" Type="http://schemas.openxmlformats.org/officeDocument/2006/relationships/hyperlink" Target="https://finance.yahoo.com/quote/AMZN/options?strike=64&amp;straddle=false" TargetMode="External"/><Relationship Id="rId1011" Type="http://schemas.openxmlformats.org/officeDocument/2006/relationships/hyperlink" Target="https://finance.yahoo.com/quote/AMZN230616P00199500?p=AMZN230616P00199500" TargetMode="External"/><Relationship Id="rId4167" Type="http://schemas.openxmlformats.org/officeDocument/2006/relationships/hyperlink" Target="https://finance.yahoo.com/quote/AMZN230616C00057000?p=AMZN230616C00057000" TargetMode="External"/><Relationship Id="rId4581" Type="http://schemas.openxmlformats.org/officeDocument/2006/relationships/hyperlink" Target="https://finance.yahoo.com/quote/AMZN230616C01920000?p=AMZN230616C01920000" TargetMode="External"/><Relationship Id="rId5218" Type="http://schemas.openxmlformats.org/officeDocument/2006/relationships/hyperlink" Target="https://finance.yahoo.com/quote/AMZN/options?strike=1260&amp;straddle=false" TargetMode="External"/><Relationship Id="rId5632" Type="http://schemas.openxmlformats.org/officeDocument/2006/relationships/hyperlink" Target="https://finance.yahoo.com/quote/AMZN/options?strike=95&amp;straddle=false" TargetMode="External"/><Relationship Id="rId8788" Type="http://schemas.openxmlformats.org/officeDocument/2006/relationships/hyperlink" Target="https://finance.yahoo.com/quote/AMZN/options?strike=3130&amp;straddle=false" TargetMode="External"/><Relationship Id="rId3183" Type="http://schemas.openxmlformats.org/officeDocument/2006/relationships/hyperlink" Target="https://finance.yahoo.com/quote/AMZN230616C01780000?p=AMZN230616C01780000" TargetMode="External"/><Relationship Id="rId4234" Type="http://schemas.openxmlformats.org/officeDocument/2006/relationships/hyperlink" Target="https://finance.yahoo.com/quote/AMZN/options?strike=88&amp;straddle=false" TargetMode="External"/><Relationship Id="rId1828" Type="http://schemas.openxmlformats.org/officeDocument/2006/relationships/hyperlink" Target="https://finance.yahoo.com/quote/AMZN/options?strike=2300&amp;straddle=false" TargetMode="External"/><Relationship Id="rId3250" Type="http://schemas.openxmlformats.org/officeDocument/2006/relationships/hyperlink" Target="https://finance.yahoo.com/quote/AMZN/options?strike=3120&amp;straddle=false" TargetMode="External"/><Relationship Id="rId7457" Type="http://schemas.openxmlformats.org/officeDocument/2006/relationships/hyperlink" Target="https://finance.yahoo.com/quote/AMZN230616C03400000?p=AMZN230616C03400000" TargetMode="External"/><Relationship Id="rId8855" Type="http://schemas.openxmlformats.org/officeDocument/2006/relationships/hyperlink" Target="https://finance.yahoo.com/quote/AMZN230616C03470000?p=AMZN230616C03470000" TargetMode="External"/><Relationship Id="rId171" Type="http://schemas.openxmlformats.org/officeDocument/2006/relationships/hyperlink" Target="https://finance.yahoo.com/quote/AMZN230616C00161500?p=AMZN230616C00161500" TargetMode="External"/><Relationship Id="rId4301" Type="http://schemas.openxmlformats.org/officeDocument/2006/relationships/hyperlink" Target="https://finance.yahoo.com/quote/AMZN230616C00156000?p=AMZN230616C00156000" TargetMode="External"/><Relationship Id="rId6059" Type="http://schemas.openxmlformats.org/officeDocument/2006/relationships/hyperlink" Target="https://finance.yahoo.com/quote/AMZN230616C03330000?p=AMZN230616C03330000" TargetMode="External"/><Relationship Id="rId7871" Type="http://schemas.openxmlformats.org/officeDocument/2006/relationships/hyperlink" Target="https://finance.yahoo.com/quote/AMZN230616P00184500?p=AMZN230616P00184500" TargetMode="External"/><Relationship Id="rId8508" Type="http://schemas.openxmlformats.org/officeDocument/2006/relationships/hyperlink" Target="https://finance.yahoo.com/quote/AMZN/options?strike=169.5&amp;straddle=false" TargetMode="External"/><Relationship Id="rId8922" Type="http://schemas.openxmlformats.org/officeDocument/2006/relationships/hyperlink" Target="https://finance.yahoo.com/quote/AMZN/options?strike=3800&amp;straddle=false" TargetMode="External"/><Relationship Id="rId6473" Type="http://schemas.openxmlformats.org/officeDocument/2006/relationships/hyperlink" Target="https://finance.yahoo.com/quote/AMZN230616P00181000?p=AMZN230616P00181000" TargetMode="External"/><Relationship Id="rId7524" Type="http://schemas.openxmlformats.org/officeDocument/2006/relationships/hyperlink" Target="https://finance.yahoo.com/quote/AMZN/options?strike=3730&amp;straddle=false" TargetMode="External"/><Relationship Id="rId988" Type="http://schemas.openxmlformats.org/officeDocument/2006/relationships/hyperlink" Target="https://finance.yahoo.com/quote/AMZN/options?strike=193.5&amp;straddle=false" TargetMode="External"/><Relationship Id="rId2669" Type="http://schemas.openxmlformats.org/officeDocument/2006/relationships/hyperlink" Target="https://finance.yahoo.com/quote/AMZN230616P03610000?p=AMZN230616P03610000" TargetMode="External"/><Relationship Id="rId5075" Type="http://schemas.openxmlformats.org/officeDocument/2006/relationships/hyperlink" Target="https://finance.yahoo.com/quote/AMZN230616P00177500?p=AMZN230616P00177500" TargetMode="External"/><Relationship Id="rId6126" Type="http://schemas.openxmlformats.org/officeDocument/2006/relationships/hyperlink" Target="https://finance.yahoo.com/quote/AMZN/options?strike=3660&amp;straddle=false" TargetMode="External"/><Relationship Id="rId6540" Type="http://schemas.openxmlformats.org/officeDocument/2006/relationships/hyperlink" Target="https://finance.yahoo.com/quote/AMZN/options?strike=197.5&amp;straddle=false" TargetMode="External"/><Relationship Id="rId1685" Type="http://schemas.openxmlformats.org/officeDocument/2006/relationships/hyperlink" Target="https://finance.yahoo.com/quote/AMZN230616C00194000?p=AMZN230616C00194000" TargetMode="External"/><Relationship Id="rId2736" Type="http://schemas.openxmlformats.org/officeDocument/2006/relationships/hyperlink" Target="https://finance.yahoo.com/quote/AMZN/options?strike=3990&amp;straddle=false" TargetMode="External"/><Relationship Id="rId4091" Type="http://schemas.openxmlformats.org/officeDocument/2006/relationships/hyperlink" Target="https://finance.yahoo.com/quote/AMZN230616P03800000?p=AMZN230616P03800000" TargetMode="External"/><Relationship Id="rId5142" Type="http://schemas.openxmlformats.org/officeDocument/2006/relationships/hyperlink" Target="https://finance.yahoo.com/quote/AMZN/options?strike=194&amp;straddle=false" TargetMode="External"/><Relationship Id="rId8298" Type="http://schemas.openxmlformats.org/officeDocument/2006/relationships/hyperlink" Target="https://finance.yahoo.com/quote/AMZN/options?strike=5200&amp;straddle=false" TargetMode="External"/><Relationship Id="rId9349" Type="http://schemas.openxmlformats.org/officeDocument/2006/relationships/hyperlink" Target="https://finance.yahoo.com/quote/AMZN230616P01060000?p=AMZN230616P01060000" TargetMode="External"/><Relationship Id="rId708" Type="http://schemas.openxmlformats.org/officeDocument/2006/relationships/hyperlink" Target="https://finance.yahoo.com/quote/AMZN/options?strike=59&amp;straddle=false" TargetMode="External"/><Relationship Id="rId1338" Type="http://schemas.openxmlformats.org/officeDocument/2006/relationships/hyperlink" Target="https://finance.yahoo.com/quote/AMZN/options?strike=3910&amp;straddle=false" TargetMode="External"/><Relationship Id="rId8365" Type="http://schemas.openxmlformats.org/officeDocument/2006/relationships/hyperlink" Target="https://finance.yahoo.com/quote/AMZN230616C00078000?p=AMZN230616C00078000" TargetMode="External"/><Relationship Id="rId9416" Type="http://schemas.openxmlformats.org/officeDocument/2006/relationships/hyperlink" Target="https://finance.yahoo.com/quote/AMZN/options?strike=1680&amp;straddle=false" TargetMode="External"/><Relationship Id="rId1405" Type="http://schemas.openxmlformats.org/officeDocument/2006/relationships/hyperlink" Target="https://finance.yahoo.com/quote/AMZN230616C00060000?p=AMZN230616C00060000" TargetMode="External"/><Relationship Id="rId1752" Type="http://schemas.openxmlformats.org/officeDocument/2006/relationships/hyperlink" Target="https://finance.yahoo.com/quote/AMZN/options?strike=1340&amp;straddle=false" TargetMode="External"/><Relationship Id="rId2803" Type="http://schemas.openxmlformats.org/officeDocument/2006/relationships/hyperlink" Target="https://finance.yahoo.com/quote/AMZN230616C00067000?p=AMZN230616C00067000" TargetMode="External"/><Relationship Id="rId5959" Type="http://schemas.openxmlformats.org/officeDocument/2006/relationships/hyperlink" Target="https://finance.yahoo.com/quote/AMZN230616C01860000?p=AMZN230616C01860000" TargetMode="External"/><Relationship Id="rId7381" Type="http://schemas.openxmlformats.org/officeDocument/2006/relationships/hyperlink" Target="https://finance.yahoo.com/quote/AMZN230616C03020000?p=AMZN230616C03020000" TargetMode="External"/><Relationship Id="rId8018" Type="http://schemas.openxmlformats.org/officeDocument/2006/relationships/hyperlink" Target="https://finance.yahoo.com/quote/AMZN/options?strike=1550&amp;straddle=false" TargetMode="External"/><Relationship Id="rId8432" Type="http://schemas.openxmlformats.org/officeDocument/2006/relationships/hyperlink" Target="https://finance.yahoo.com/quote/AMZN/options?strike=150.5&amp;straddle=false" TargetMode="External"/><Relationship Id="rId44" Type="http://schemas.openxmlformats.org/officeDocument/2006/relationships/hyperlink" Target="https://finance.yahoo.com/quote/AMZN/options?strike=71&amp;straddle=false" TargetMode="External"/><Relationship Id="rId4975" Type="http://schemas.openxmlformats.org/officeDocument/2006/relationships/hyperlink" Target="https://finance.yahoo.com/quote/AMZN230616P00152500?p=AMZN230616P00152500" TargetMode="External"/><Relationship Id="rId7034" Type="http://schemas.openxmlformats.org/officeDocument/2006/relationships/hyperlink" Target="https://finance.yahoo.com/quote/AMZN/options?strike=120&amp;straddle=false" TargetMode="External"/><Relationship Id="rId498" Type="http://schemas.openxmlformats.org/officeDocument/2006/relationships/hyperlink" Target="https://finance.yahoo.com/quote/AMZN/options?strike=3200&amp;straddle=false" TargetMode="External"/><Relationship Id="rId2179" Type="http://schemas.openxmlformats.org/officeDocument/2006/relationships/hyperlink" Target="https://finance.yahoo.com/quote/AMZN230616P00105000?p=AMZN230616P00105000" TargetMode="External"/><Relationship Id="rId3577" Type="http://schemas.openxmlformats.org/officeDocument/2006/relationships/hyperlink" Target="https://finance.yahoo.com/quote/AMZN230616P00140000?p=AMZN230616P00140000" TargetMode="External"/><Relationship Id="rId3991" Type="http://schemas.openxmlformats.org/officeDocument/2006/relationships/hyperlink" Target="https://finance.yahoo.com/quote/AMZN230616P03300000?p=AMZN230616P03300000" TargetMode="External"/><Relationship Id="rId4628" Type="http://schemas.openxmlformats.org/officeDocument/2006/relationships/hyperlink" Target="https://finance.yahoo.com/quote/AMZN/options?strike=3090&amp;straddle=false" TargetMode="External"/><Relationship Id="rId2593" Type="http://schemas.openxmlformats.org/officeDocument/2006/relationships/hyperlink" Target="https://finance.yahoo.com/quote/AMZN230616P03230000?p=AMZN230616P03230000" TargetMode="External"/><Relationship Id="rId3644" Type="http://schemas.openxmlformats.org/officeDocument/2006/relationships/hyperlink" Target="https://finance.yahoo.com/quote/AMZN/options?strike=165.5&amp;straddle=false" TargetMode="External"/><Relationship Id="rId6050" Type="http://schemas.openxmlformats.org/officeDocument/2006/relationships/hyperlink" Target="https://finance.yahoo.com/quote/AMZN/options?strike=3280&amp;straddle=false" TargetMode="External"/><Relationship Id="rId7101" Type="http://schemas.openxmlformats.org/officeDocument/2006/relationships/hyperlink" Target="https://finance.yahoo.com/quote/AMZN230616C00164000?p=AMZN230616C00164000" TargetMode="External"/><Relationship Id="rId565" Type="http://schemas.openxmlformats.org/officeDocument/2006/relationships/hyperlink" Target="https://finance.yahoo.com/quote/AMZN230616C03540000?p=AMZN230616C03540000" TargetMode="External"/><Relationship Id="rId1195" Type="http://schemas.openxmlformats.org/officeDocument/2006/relationships/hyperlink" Target="https://finance.yahoo.com/quote/AMZN230616P03160000?p=AMZN230616P03160000" TargetMode="External"/><Relationship Id="rId2246" Type="http://schemas.openxmlformats.org/officeDocument/2006/relationships/hyperlink" Target="https://finance.yahoo.com/quote/AMZN/options?strike=162&amp;straddle=false" TargetMode="External"/><Relationship Id="rId2660" Type="http://schemas.openxmlformats.org/officeDocument/2006/relationships/hyperlink" Target="https://finance.yahoo.com/quote/AMZN/options?strike=3560&amp;straddle=false" TargetMode="External"/><Relationship Id="rId3711" Type="http://schemas.openxmlformats.org/officeDocument/2006/relationships/hyperlink" Target="https://finance.yahoo.com/quote/AMZN230616P00182500?p=AMZN230616P00182500" TargetMode="External"/><Relationship Id="rId6867" Type="http://schemas.openxmlformats.org/officeDocument/2006/relationships/hyperlink" Target="https://finance.yahoo.com/quote/AMZN230616P03880000?p=AMZN230616P03880000" TargetMode="External"/><Relationship Id="rId7918" Type="http://schemas.openxmlformats.org/officeDocument/2006/relationships/hyperlink" Target="https://finance.yahoo.com/quote/AMZN/options?strike=196&amp;straddle=false" TargetMode="External"/><Relationship Id="rId9273" Type="http://schemas.openxmlformats.org/officeDocument/2006/relationships/hyperlink" Target="https://finance.yahoo.com/quote/AMZN230616P00189000?p=AMZN230616P00189000" TargetMode="External"/><Relationship Id="rId218" Type="http://schemas.openxmlformats.org/officeDocument/2006/relationships/hyperlink" Target="https://finance.yahoo.com/quote/AMZN/options?strike=173&amp;straddle=false" TargetMode="External"/><Relationship Id="rId632" Type="http://schemas.openxmlformats.org/officeDocument/2006/relationships/hyperlink" Target="https://finance.yahoo.com/quote/AMZN/options?strike=3870&amp;straddle=false" TargetMode="External"/><Relationship Id="rId1262" Type="http://schemas.openxmlformats.org/officeDocument/2006/relationships/hyperlink" Target="https://finance.yahoo.com/quote/AMZN/options?strike=3490&amp;straddle=false" TargetMode="External"/><Relationship Id="rId2313" Type="http://schemas.openxmlformats.org/officeDocument/2006/relationships/hyperlink" Target="https://finance.yahoo.com/quote/AMZN230616P00179000?p=AMZN230616P00179000" TargetMode="External"/><Relationship Id="rId5469" Type="http://schemas.openxmlformats.org/officeDocument/2006/relationships/hyperlink" Target="https://finance.yahoo.com/quote/AMZN230616P03770000?p=AMZN230616P03770000" TargetMode="External"/><Relationship Id="rId9340" Type="http://schemas.openxmlformats.org/officeDocument/2006/relationships/hyperlink" Target="https://finance.yahoo.com/quote/AMZN/options?strike=255&amp;straddle=false" TargetMode="External"/><Relationship Id="rId4485" Type="http://schemas.openxmlformats.org/officeDocument/2006/relationships/hyperlink" Target="https://finance.yahoo.com/quote/AMZN230616C00220000?p=AMZN230616C00220000" TargetMode="External"/><Relationship Id="rId5536" Type="http://schemas.openxmlformats.org/officeDocument/2006/relationships/hyperlink" Target="https://finance.yahoo.com/quote/AMZN/options?strike=5500&amp;straddle=false" TargetMode="External"/><Relationship Id="rId5883" Type="http://schemas.openxmlformats.org/officeDocument/2006/relationships/hyperlink" Target="https://finance.yahoo.com/quote/AMZN230616C00255000?p=AMZN230616C00255000" TargetMode="External"/><Relationship Id="rId6934" Type="http://schemas.openxmlformats.org/officeDocument/2006/relationships/hyperlink" Target="https://finance.yahoo.com/quote/AMZN/options?strike=56&amp;straddle=false" TargetMode="External"/><Relationship Id="rId3087" Type="http://schemas.openxmlformats.org/officeDocument/2006/relationships/hyperlink" Target="https://finance.yahoo.com/quote/AMZN230616C00198500?p=AMZN230616C00198500" TargetMode="External"/><Relationship Id="rId4138" Type="http://schemas.openxmlformats.org/officeDocument/2006/relationships/hyperlink" Target="https://finance.yahoo.com/quote/AMZN/options?strike=4800&amp;straddle=false" TargetMode="External"/><Relationship Id="rId5950" Type="http://schemas.openxmlformats.org/officeDocument/2006/relationships/hyperlink" Target="https://finance.yahoo.com/quote/AMZN/options?strike=1760&amp;straddle=false" TargetMode="External"/><Relationship Id="rId4552" Type="http://schemas.openxmlformats.org/officeDocument/2006/relationships/hyperlink" Target="https://finance.yahoo.com/quote/AMZN/options?strike=1620&amp;straddle=false" TargetMode="External"/><Relationship Id="rId5603" Type="http://schemas.openxmlformats.org/officeDocument/2006/relationships/hyperlink" Target="https://finance.yahoo.com/quote/AMZN230616C00081000?p=AMZN230616C00081000" TargetMode="External"/><Relationship Id="rId8759" Type="http://schemas.openxmlformats.org/officeDocument/2006/relationships/hyperlink" Target="https://finance.yahoo.com/quote/AMZN230616C02900000?p=AMZN230616C02900000" TargetMode="External"/><Relationship Id="rId3154" Type="http://schemas.openxmlformats.org/officeDocument/2006/relationships/hyperlink" Target="https://finance.yahoo.com/quote/AMZN/options?strike=1500&amp;straddle=false" TargetMode="External"/><Relationship Id="rId4205" Type="http://schemas.openxmlformats.org/officeDocument/2006/relationships/hyperlink" Target="https://finance.yahoo.com/quote/AMZN230616C00075000?p=AMZN230616C00075000" TargetMode="External"/><Relationship Id="rId7775" Type="http://schemas.openxmlformats.org/officeDocument/2006/relationships/hyperlink" Target="https://finance.yahoo.com/quote/AMZN230616P00160500?p=AMZN230616P00160500" TargetMode="External"/><Relationship Id="rId8826" Type="http://schemas.openxmlformats.org/officeDocument/2006/relationships/hyperlink" Target="https://finance.yahoo.com/quote/AMZN/options?strike=3320&amp;straddle=false" TargetMode="External"/><Relationship Id="rId2170" Type="http://schemas.openxmlformats.org/officeDocument/2006/relationships/hyperlink" Target="https://finance.yahoo.com/quote/AMZN/options?strike=96&amp;straddle=false" TargetMode="External"/><Relationship Id="rId3221" Type="http://schemas.openxmlformats.org/officeDocument/2006/relationships/hyperlink" Target="https://finance.yahoo.com/quote/AMZN230616C02800000?p=AMZN230616C02800000" TargetMode="External"/><Relationship Id="rId6377" Type="http://schemas.openxmlformats.org/officeDocument/2006/relationships/hyperlink" Target="https://finance.yahoo.com/quote/AMZN230616P00157000?p=AMZN230616P00157000" TargetMode="External"/><Relationship Id="rId6791" Type="http://schemas.openxmlformats.org/officeDocument/2006/relationships/hyperlink" Target="https://finance.yahoo.com/quote/AMZN230616P03460000?p=AMZN230616P03460000" TargetMode="External"/><Relationship Id="rId7428" Type="http://schemas.openxmlformats.org/officeDocument/2006/relationships/hyperlink" Target="https://finance.yahoo.com/quote/AMZN/options?strike=3250&amp;straddle=false" TargetMode="External"/><Relationship Id="rId7842" Type="http://schemas.openxmlformats.org/officeDocument/2006/relationships/hyperlink" Target="https://finance.yahoo.com/quote/AMZN/options?strike=177&amp;straddle=false" TargetMode="External"/><Relationship Id="rId8" Type="http://schemas.openxmlformats.org/officeDocument/2006/relationships/hyperlink" Target="https://finance.yahoo.com/quote/AMZN/options?strike=53&amp;straddle=false" TargetMode="External"/><Relationship Id="rId142" Type="http://schemas.openxmlformats.org/officeDocument/2006/relationships/hyperlink" Target="https://finance.yahoo.com/quote/AMZN/options?strike=154&amp;straddle=false" TargetMode="External"/><Relationship Id="rId2987" Type="http://schemas.openxmlformats.org/officeDocument/2006/relationships/hyperlink" Target="https://finance.yahoo.com/quote/AMZN230616C00173500?p=AMZN230616C00173500" TargetMode="External"/><Relationship Id="rId5393" Type="http://schemas.openxmlformats.org/officeDocument/2006/relationships/hyperlink" Target="https://finance.yahoo.com/quote/AMZN230616P03390000?p=AMZN230616P03390000" TargetMode="External"/><Relationship Id="rId6444" Type="http://schemas.openxmlformats.org/officeDocument/2006/relationships/hyperlink" Target="https://finance.yahoo.com/quote/AMZN/options?strike=173.5&amp;straddle=false" TargetMode="External"/><Relationship Id="rId959" Type="http://schemas.openxmlformats.org/officeDocument/2006/relationships/hyperlink" Target="https://finance.yahoo.com/quote/AMZN230616P00186500?p=AMZN230616P00186500" TargetMode="External"/><Relationship Id="rId1589" Type="http://schemas.openxmlformats.org/officeDocument/2006/relationships/hyperlink" Target="https://finance.yahoo.com/quote/AMZN230616C00170000?p=AMZN230616C00170000" TargetMode="External"/><Relationship Id="rId5046" Type="http://schemas.openxmlformats.org/officeDocument/2006/relationships/hyperlink" Target="https://finance.yahoo.com/quote/AMZN/options?strike=170&amp;straddle=false" TargetMode="External"/><Relationship Id="rId5460" Type="http://schemas.openxmlformats.org/officeDocument/2006/relationships/hyperlink" Target="https://finance.yahoo.com/quote/AMZN/options?strike=3720&amp;straddle=false" TargetMode="External"/><Relationship Id="rId6511" Type="http://schemas.openxmlformats.org/officeDocument/2006/relationships/hyperlink" Target="https://finance.yahoo.com/quote/AMZN230616P00190500?p=AMZN230616P00190500" TargetMode="External"/><Relationship Id="rId9667" Type="http://schemas.openxmlformats.org/officeDocument/2006/relationships/hyperlink" Target="https://finance.yahoo.com/quote/AMZN230616P04500000?p=AMZN230616P04500000" TargetMode="External"/><Relationship Id="rId4062" Type="http://schemas.openxmlformats.org/officeDocument/2006/relationships/hyperlink" Target="https://finance.yahoo.com/quote/AMZN/options?strike=3650&amp;straddle=false" TargetMode="External"/><Relationship Id="rId5113" Type="http://schemas.openxmlformats.org/officeDocument/2006/relationships/hyperlink" Target="https://finance.yahoo.com/quote/AMZN230616P00187000?p=AMZN230616P00187000" TargetMode="External"/><Relationship Id="rId8269" Type="http://schemas.openxmlformats.org/officeDocument/2006/relationships/hyperlink" Target="https://finance.yahoo.com/quote/AMZN230616P03980000?p=AMZN230616P03980000" TargetMode="External"/><Relationship Id="rId1656" Type="http://schemas.openxmlformats.org/officeDocument/2006/relationships/hyperlink" Target="https://finance.yahoo.com/quote/AMZN/options?strike=186.5&amp;straddle=false" TargetMode="External"/><Relationship Id="rId2707" Type="http://schemas.openxmlformats.org/officeDocument/2006/relationships/hyperlink" Target="https://finance.yahoo.com/quote/AMZN230616P03800000?p=AMZN230616P03800000" TargetMode="External"/><Relationship Id="rId8683" Type="http://schemas.openxmlformats.org/officeDocument/2006/relationships/hyperlink" Target="https://finance.yahoo.com/quote/AMZN230616C01450000?p=AMZN230616C01450000" TargetMode="External"/><Relationship Id="rId1309" Type="http://schemas.openxmlformats.org/officeDocument/2006/relationships/hyperlink" Target="https://finance.yahoo.com/quote/AMZN230616P03730000?p=AMZN230616P03730000" TargetMode="External"/><Relationship Id="rId1723" Type="http://schemas.openxmlformats.org/officeDocument/2006/relationships/hyperlink" Target="https://finance.yahoo.com/quote/AMZN230616C00235000?p=AMZN230616C00235000" TargetMode="External"/><Relationship Id="rId4879" Type="http://schemas.openxmlformats.org/officeDocument/2006/relationships/hyperlink" Target="https://finance.yahoo.com/quote/AMZN230616P00069000?p=AMZN230616P00069000" TargetMode="External"/><Relationship Id="rId7285" Type="http://schemas.openxmlformats.org/officeDocument/2006/relationships/hyperlink" Target="https://finance.yahoo.com/quote/AMZN230616C01320000?p=AMZN230616C01320000" TargetMode="External"/><Relationship Id="rId8336" Type="http://schemas.openxmlformats.org/officeDocument/2006/relationships/hyperlink" Target="https://finance.yahoo.com/quote/AMZN/options?strike=65&amp;straddle=false" TargetMode="External"/><Relationship Id="rId8750" Type="http://schemas.openxmlformats.org/officeDocument/2006/relationships/hyperlink" Target="https://finance.yahoo.com/quote/AMZN/options?strike=2400&amp;straddle=false" TargetMode="External"/><Relationship Id="rId15" Type="http://schemas.openxmlformats.org/officeDocument/2006/relationships/hyperlink" Target="https://finance.yahoo.com/quote/AMZN230616C00057000?p=AMZN230616C00057000" TargetMode="External"/><Relationship Id="rId3895" Type="http://schemas.openxmlformats.org/officeDocument/2006/relationships/hyperlink" Target="https://finance.yahoo.com/quote/AMZN230616P01840000?p=AMZN230616P01840000" TargetMode="External"/><Relationship Id="rId4946" Type="http://schemas.openxmlformats.org/officeDocument/2006/relationships/hyperlink" Target="https://finance.yahoo.com/quote/AMZN/options?strike=100&amp;straddle=false" TargetMode="External"/><Relationship Id="rId7352" Type="http://schemas.openxmlformats.org/officeDocument/2006/relationships/hyperlink" Target="https://finance.yahoo.com/quote/AMZN/options?strike=1940&amp;straddle=false" TargetMode="External"/><Relationship Id="rId8403" Type="http://schemas.openxmlformats.org/officeDocument/2006/relationships/hyperlink" Target="https://finance.yahoo.com/quote/AMZN230616C00097000?p=AMZN230616C00097000" TargetMode="External"/><Relationship Id="rId2497" Type="http://schemas.openxmlformats.org/officeDocument/2006/relationships/hyperlink" Target="https://finance.yahoo.com/quote/AMZN230616P01700000?p=AMZN230616P01700000" TargetMode="External"/><Relationship Id="rId3548" Type="http://schemas.openxmlformats.org/officeDocument/2006/relationships/hyperlink" Target="https://finance.yahoo.com/quote/AMZN/options?strike=93&amp;straddle=false" TargetMode="External"/><Relationship Id="rId7005" Type="http://schemas.openxmlformats.org/officeDocument/2006/relationships/hyperlink" Target="https://finance.yahoo.com/quote/AMZN230616C00090000?p=AMZN230616C00090000" TargetMode="External"/><Relationship Id="rId469" Type="http://schemas.openxmlformats.org/officeDocument/2006/relationships/hyperlink" Target="https://finance.yahoo.com/quote/AMZN230616C03060000?p=AMZN230616C03060000" TargetMode="External"/><Relationship Id="rId883" Type="http://schemas.openxmlformats.org/officeDocument/2006/relationships/hyperlink" Target="https://finance.yahoo.com/quote/AMZN230616P00167500?p=AMZN230616P00167500" TargetMode="External"/><Relationship Id="rId1099" Type="http://schemas.openxmlformats.org/officeDocument/2006/relationships/hyperlink" Target="https://finance.yahoo.com/quote/AMZN230616P01560000?p=AMZN230616P01560000" TargetMode="External"/><Relationship Id="rId2564" Type="http://schemas.openxmlformats.org/officeDocument/2006/relationships/hyperlink" Target="https://finance.yahoo.com/quote/AMZN/options?strike=3080&amp;straddle=false" TargetMode="External"/><Relationship Id="rId3615" Type="http://schemas.openxmlformats.org/officeDocument/2006/relationships/hyperlink" Target="https://finance.yahoo.com/quote/AMZN230616P00158500?p=AMZN230616P00158500" TargetMode="External"/><Relationship Id="rId3962" Type="http://schemas.openxmlformats.org/officeDocument/2006/relationships/hyperlink" Target="https://finance.yahoo.com/quote/AMZN/options?strike=3150&amp;straddle=false" TargetMode="External"/><Relationship Id="rId6021" Type="http://schemas.openxmlformats.org/officeDocument/2006/relationships/hyperlink" Target="https://finance.yahoo.com/quote/AMZN230616C03140000?p=AMZN230616C03140000" TargetMode="External"/><Relationship Id="rId9177" Type="http://schemas.openxmlformats.org/officeDocument/2006/relationships/hyperlink" Target="https://finance.yahoo.com/quote/AMZN230616P00165000?p=AMZN230616P00165000" TargetMode="External"/><Relationship Id="rId9591" Type="http://schemas.openxmlformats.org/officeDocument/2006/relationships/hyperlink" Target="https://finance.yahoo.com/quote/AMZN230616P03620000?p=AMZN230616P03620000" TargetMode="External"/><Relationship Id="rId536" Type="http://schemas.openxmlformats.org/officeDocument/2006/relationships/hyperlink" Target="https://finance.yahoo.com/quote/AMZN/options?strike=3390&amp;straddle=false" TargetMode="External"/><Relationship Id="rId1166" Type="http://schemas.openxmlformats.org/officeDocument/2006/relationships/hyperlink" Target="https://finance.yahoo.com/quote/AMZN/options?strike=3010&amp;straddle=false" TargetMode="External"/><Relationship Id="rId2217" Type="http://schemas.openxmlformats.org/officeDocument/2006/relationships/hyperlink" Target="https://finance.yahoo.com/quote/AMZN230616P00155000?p=AMZN230616P00155000" TargetMode="External"/><Relationship Id="rId8193" Type="http://schemas.openxmlformats.org/officeDocument/2006/relationships/hyperlink" Target="https://finance.yahoo.com/quote/AMZN230616P03550000?p=AMZN230616P03550000" TargetMode="External"/><Relationship Id="rId9244" Type="http://schemas.openxmlformats.org/officeDocument/2006/relationships/hyperlink" Target="https://finance.yahoo.com/quote/AMZN/options?strike=181.5&amp;straddle=false" TargetMode="External"/><Relationship Id="rId950" Type="http://schemas.openxmlformats.org/officeDocument/2006/relationships/hyperlink" Target="https://finance.yahoo.com/quote/AMZN/options?strike=184&amp;straddle=false" TargetMode="External"/><Relationship Id="rId1580" Type="http://schemas.openxmlformats.org/officeDocument/2006/relationships/hyperlink" Target="https://finance.yahoo.com/quote/AMZN/options?strike=167.5&amp;straddle=false" TargetMode="External"/><Relationship Id="rId2631" Type="http://schemas.openxmlformats.org/officeDocument/2006/relationships/hyperlink" Target="https://finance.yahoo.com/quote/AMZN230616P03420000?p=AMZN230616P03420000" TargetMode="External"/><Relationship Id="rId4389" Type="http://schemas.openxmlformats.org/officeDocument/2006/relationships/hyperlink" Target="https://finance.yahoo.com/quote/AMZN230616C00178000?p=AMZN230616C00178000" TargetMode="External"/><Relationship Id="rId5787" Type="http://schemas.openxmlformats.org/officeDocument/2006/relationships/hyperlink" Target="https://finance.yahoo.com/quote/AMZN230616C00181500?p=AMZN230616C00181500" TargetMode="External"/><Relationship Id="rId6838" Type="http://schemas.openxmlformats.org/officeDocument/2006/relationships/hyperlink" Target="https://finance.yahoo.com/quote/AMZN/options?strike=3690&amp;straddle=false" TargetMode="External"/><Relationship Id="rId603" Type="http://schemas.openxmlformats.org/officeDocument/2006/relationships/hyperlink" Target="https://finance.yahoo.com/quote/AMZN230616C03730000?p=AMZN230616C03730000" TargetMode="External"/><Relationship Id="rId1233" Type="http://schemas.openxmlformats.org/officeDocument/2006/relationships/hyperlink" Target="https://finance.yahoo.com/quote/AMZN230616P03350000?p=AMZN230616P03350000" TargetMode="External"/><Relationship Id="rId5854" Type="http://schemas.openxmlformats.org/officeDocument/2006/relationships/hyperlink" Target="https://finance.yahoo.com/quote/AMZN/options?strike=198&amp;straddle=false" TargetMode="External"/><Relationship Id="rId6905" Type="http://schemas.openxmlformats.org/officeDocument/2006/relationships/hyperlink" Target="https://finance.yahoo.com/quote/AMZN230616P04800000?p=AMZN230616P04800000" TargetMode="External"/><Relationship Id="rId8260" Type="http://schemas.openxmlformats.org/officeDocument/2006/relationships/hyperlink" Target="https://finance.yahoo.com/quote/AMZN/options?strike=3930&amp;straddle=false" TargetMode="External"/><Relationship Id="rId9311" Type="http://schemas.openxmlformats.org/officeDocument/2006/relationships/hyperlink" Target="https://finance.yahoo.com/quote/AMZN230616P00198500?p=AMZN230616P00198500" TargetMode="External"/><Relationship Id="rId1300" Type="http://schemas.openxmlformats.org/officeDocument/2006/relationships/hyperlink" Target="https://finance.yahoo.com/quote/AMZN/options?strike=3680&amp;straddle=false" TargetMode="External"/><Relationship Id="rId4456" Type="http://schemas.openxmlformats.org/officeDocument/2006/relationships/hyperlink" Target="https://finance.yahoo.com/quote/AMZN/options?strike=194.5&amp;straddle=false" TargetMode="External"/><Relationship Id="rId4870" Type="http://schemas.openxmlformats.org/officeDocument/2006/relationships/hyperlink" Target="https://finance.yahoo.com/quote/AMZN/options?strike=64&amp;straddle=false" TargetMode="External"/><Relationship Id="rId5507" Type="http://schemas.openxmlformats.org/officeDocument/2006/relationships/hyperlink" Target="https://finance.yahoo.com/quote/AMZN230616P04100000?p=AMZN230616P04100000" TargetMode="External"/><Relationship Id="rId5921" Type="http://schemas.openxmlformats.org/officeDocument/2006/relationships/hyperlink" Target="https://finance.yahoo.com/quote/AMZN230616C01500000?p=AMZN230616C01500000" TargetMode="External"/><Relationship Id="rId3058" Type="http://schemas.openxmlformats.org/officeDocument/2006/relationships/hyperlink" Target="https://finance.yahoo.com/quote/AMZN/options?strike=191&amp;straddle=false" TargetMode="External"/><Relationship Id="rId3472" Type="http://schemas.openxmlformats.org/officeDocument/2006/relationships/hyperlink" Target="https://finance.yahoo.com/quote/AMZN/options?strike=57&amp;straddle=false" TargetMode="External"/><Relationship Id="rId4109" Type="http://schemas.openxmlformats.org/officeDocument/2006/relationships/hyperlink" Target="https://finance.yahoo.com/quote/AMZN230616P03940000?p=AMZN230616P03940000" TargetMode="External"/><Relationship Id="rId4523" Type="http://schemas.openxmlformats.org/officeDocument/2006/relationships/hyperlink" Target="https://finance.yahoo.com/quote/AMZN230616C01380000?p=AMZN230616C01380000" TargetMode="External"/><Relationship Id="rId7679" Type="http://schemas.openxmlformats.org/officeDocument/2006/relationships/hyperlink" Target="https://finance.yahoo.com/quote/AMZN230616P00083000?p=AMZN230616P00083000" TargetMode="External"/><Relationship Id="rId393" Type="http://schemas.openxmlformats.org/officeDocument/2006/relationships/hyperlink" Target="https://finance.yahoo.com/quote/AMZN230616C01560000?p=AMZN230616C01560000" TargetMode="External"/><Relationship Id="rId2074" Type="http://schemas.openxmlformats.org/officeDocument/2006/relationships/hyperlink" Target="https://finance.yahoo.com/quote/AMZN/options?strike=45&amp;straddle=false" TargetMode="External"/><Relationship Id="rId3125" Type="http://schemas.openxmlformats.org/officeDocument/2006/relationships/hyperlink" Target="https://finance.yahoo.com/quote/AMZN230616C01200000?p=AMZN230616C01200000" TargetMode="External"/><Relationship Id="rId6695" Type="http://schemas.openxmlformats.org/officeDocument/2006/relationships/hyperlink" Target="https://finance.yahoo.com/quote/AMZN230616P02800000?p=AMZN230616P02800000" TargetMode="External"/><Relationship Id="rId7746" Type="http://schemas.openxmlformats.org/officeDocument/2006/relationships/hyperlink" Target="https://finance.yahoo.com/quote/AMZN/options?strike=153&amp;straddle=false" TargetMode="External"/><Relationship Id="rId460" Type="http://schemas.openxmlformats.org/officeDocument/2006/relationships/hyperlink" Target="https://finance.yahoo.com/quote/AMZN/options?strike=3010&amp;straddle=false" TargetMode="External"/><Relationship Id="rId1090" Type="http://schemas.openxmlformats.org/officeDocument/2006/relationships/hyperlink" Target="https://finance.yahoo.com/quote/AMZN/options?strike=1480&amp;straddle=false" TargetMode="External"/><Relationship Id="rId2141" Type="http://schemas.openxmlformats.org/officeDocument/2006/relationships/hyperlink" Target="https://finance.yahoo.com/quote/AMZN230616P00082000?p=AMZN230616P00082000" TargetMode="External"/><Relationship Id="rId5297" Type="http://schemas.openxmlformats.org/officeDocument/2006/relationships/hyperlink" Target="https://finance.yahoo.com/quote/AMZN230616P02100000?p=AMZN230616P02100000" TargetMode="External"/><Relationship Id="rId6348" Type="http://schemas.openxmlformats.org/officeDocument/2006/relationships/hyperlink" Target="https://finance.yahoo.com/quote/AMZN/options?strike=145&amp;straddle=false" TargetMode="External"/><Relationship Id="rId113" Type="http://schemas.openxmlformats.org/officeDocument/2006/relationships/hyperlink" Target="https://finance.yahoo.com/quote/AMZN230616C00120000?p=AMZN230616C00120000" TargetMode="External"/><Relationship Id="rId6762" Type="http://schemas.openxmlformats.org/officeDocument/2006/relationships/hyperlink" Target="https://finance.yahoo.com/quote/AMZN/options?strike=3310&amp;straddle=false" TargetMode="External"/><Relationship Id="rId7813" Type="http://schemas.openxmlformats.org/officeDocument/2006/relationships/hyperlink" Target="https://finance.yahoo.com/quote/AMZN230616P00170000?p=AMZN230616P00170000" TargetMode="External"/><Relationship Id="rId2958" Type="http://schemas.openxmlformats.org/officeDocument/2006/relationships/hyperlink" Target="https://finance.yahoo.com/quote/AMZN/options?strike=166&amp;straddle=false" TargetMode="External"/><Relationship Id="rId5017" Type="http://schemas.openxmlformats.org/officeDocument/2006/relationships/hyperlink" Target="https://finance.yahoo.com/quote/AMZN230616P00163000?p=AMZN230616P00163000" TargetMode="External"/><Relationship Id="rId5364" Type="http://schemas.openxmlformats.org/officeDocument/2006/relationships/hyperlink" Target="https://finance.yahoo.com/quote/AMZN/options?strike=3240&amp;straddle=false" TargetMode="External"/><Relationship Id="rId6415" Type="http://schemas.openxmlformats.org/officeDocument/2006/relationships/hyperlink" Target="https://finance.yahoo.com/quote/AMZN230616P00166500?p=AMZN230616P00166500" TargetMode="External"/><Relationship Id="rId1974" Type="http://schemas.openxmlformats.org/officeDocument/2006/relationships/hyperlink" Target="https://finance.yahoo.com/quote/AMZN/options?strike=3660&amp;straddle=false" TargetMode="External"/><Relationship Id="rId4380" Type="http://schemas.openxmlformats.org/officeDocument/2006/relationships/hyperlink" Target="https://finance.yahoo.com/quote/AMZN/options?strike=175.5&amp;straddle=false" TargetMode="External"/><Relationship Id="rId5431" Type="http://schemas.openxmlformats.org/officeDocument/2006/relationships/hyperlink" Target="https://finance.yahoo.com/quote/AMZN230616P03580000?p=AMZN230616P03580000" TargetMode="External"/><Relationship Id="rId8587" Type="http://schemas.openxmlformats.org/officeDocument/2006/relationships/hyperlink" Target="https://finance.yahoo.com/quote/AMZN230616C00189500?p=AMZN230616C00189500" TargetMode="External"/><Relationship Id="rId9638" Type="http://schemas.openxmlformats.org/officeDocument/2006/relationships/hyperlink" Target="https://finance.yahoo.com/quote/AMZN/options?strike=3890&amp;straddle=false" TargetMode="External"/><Relationship Id="rId1627" Type="http://schemas.openxmlformats.org/officeDocument/2006/relationships/hyperlink" Target="https://finance.yahoo.com/quote/AMZN230616C00179500?p=AMZN230616C00179500" TargetMode="External"/><Relationship Id="rId4033" Type="http://schemas.openxmlformats.org/officeDocument/2006/relationships/hyperlink" Target="https://finance.yahoo.com/quote/AMZN230616P03510000?p=AMZN230616P03510000" TargetMode="External"/><Relationship Id="rId7189" Type="http://schemas.openxmlformats.org/officeDocument/2006/relationships/hyperlink" Target="https://finance.yahoo.com/quote/AMZN230616C00186000?p=AMZN230616C00186000" TargetMode="External"/><Relationship Id="rId8654" Type="http://schemas.openxmlformats.org/officeDocument/2006/relationships/hyperlink" Target="https://finance.yahoo.com/quote/AMZN/options?strike=260&amp;straddle=false" TargetMode="External"/><Relationship Id="rId3799" Type="http://schemas.openxmlformats.org/officeDocument/2006/relationships/hyperlink" Target="https://finance.yahoo.com/quote/AMZN230616P00245000?p=AMZN230616P00245000" TargetMode="External"/><Relationship Id="rId4100" Type="http://schemas.openxmlformats.org/officeDocument/2006/relationships/hyperlink" Target="https://finance.yahoo.com/quote/AMZN/options?strike=3880&amp;straddle=false" TargetMode="External"/><Relationship Id="rId7256" Type="http://schemas.openxmlformats.org/officeDocument/2006/relationships/hyperlink" Target="https://finance.yahoo.com/quote/AMZN/options?strike=225&amp;straddle=false" TargetMode="External"/><Relationship Id="rId7670" Type="http://schemas.openxmlformats.org/officeDocument/2006/relationships/hyperlink" Target="https://finance.yahoo.com/quote/AMZN/options?strike=78&amp;straddle=false" TargetMode="External"/><Relationship Id="rId8307" Type="http://schemas.openxmlformats.org/officeDocument/2006/relationships/hyperlink" Target="https://finance.yahoo.com/quote/AMZN230616C00050000?p=AMZN230616C00050000" TargetMode="External"/><Relationship Id="rId8721" Type="http://schemas.openxmlformats.org/officeDocument/2006/relationships/hyperlink" Target="https://finance.yahoo.com/quote/AMZN230616C01800000?p=AMZN230616C01800000" TargetMode="External"/><Relationship Id="rId6272" Type="http://schemas.openxmlformats.org/officeDocument/2006/relationships/hyperlink" Target="https://finance.yahoo.com/quote/AMZN/options?strike=72.5&amp;straddle=false" TargetMode="External"/><Relationship Id="rId7323" Type="http://schemas.openxmlformats.org/officeDocument/2006/relationships/hyperlink" Target="https://finance.yahoo.com/quote/AMZN230616C01660000?p=AMZN230616C01660000" TargetMode="External"/><Relationship Id="rId3866" Type="http://schemas.openxmlformats.org/officeDocument/2006/relationships/hyperlink" Target="https://finance.yahoo.com/quote/AMZN/options?strike=1550&amp;straddle=false" TargetMode="External"/><Relationship Id="rId4917" Type="http://schemas.openxmlformats.org/officeDocument/2006/relationships/hyperlink" Target="https://finance.yahoo.com/quote/AMZN230616P00086000?p=AMZN230616P00086000" TargetMode="External"/><Relationship Id="rId9495" Type="http://schemas.openxmlformats.org/officeDocument/2006/relationships/hyperlink" Target="https://finance.yahoo.com/quote/AMZN230616P03140000?p=AMZN230616P03140000" TargetMode="External"/><Relationship Id="rId787" Type="http://schemas.openxmlformats.org/officeDocument/2006/relationships/hyperlink" Target="https://finance.yahoo.com/quote/AMZN230616P00097000?p=AMZN230616P00097000" TargetMode="External"/><Relationship Id="rId2468" Type="http://schemas.openxmlformats.org/officeDocument/2006/relationships/hyperlink" Target="https://finance.yahoo.com/quote/AMZN/options?strike=1440&amp;straddle=false" TargetMode="External"/><Relationship Id="rId2882" Type="http://schemas.openxmlformats.org/officeDocument/2006/relationships/hyperlink" Target="https://finance.yahoo.com/quote/AMZN/options?strike=120&amp;straddle=false" TargetMode="External"/><Relationship Id="rId3519" Type="http://schemas.openxmlformats.org/officeDocument/2006/relationships/hyperlink" Target="https://finance.yahoo.com/quote/AMZN230616P00079000?p=AMZN230616P00079000" TargetMode="External"/><Relationship Id="rId3933" Type="http://schemas.openxmlformats.org/officeDocument/2006/relationships/hyperlink" Target="https://finance.yahoo.com/quote/AMZN230616P03010000?p=AMZN230616P03010000" TargetMode="External"/><Relationship Id="rId8097" Type="http://schemas.openxmlformats.org/officeDocument/2006/relationships/hyperlink" Target="https://finance.yahoo.com/quote/AMZN230616P03070000?p=AMZN230616P03070000" TargetMode="External"/><Relationship Id="rId9148" Type="http://schemas.openxmlformats.org/officeDocument/2006/relationships/hyperlink" Target="https://finance.yahoo.com/quote/AMZN/options?strike=157.5&amp;straddle=false" TargetMode="External"/><Relationship Id="rId854" Type="http://schemas.openxmlformats.org/officeDocument/2006/relationships/hyperlink" Target="https://finance.yahoo.com/quote/AMZN/options?strike=160&amp;straddle=false" TargetMode="External"/><Relationship Id="rId1484" Type="http://schemas.openxmlformats.org/officeDocument/2006/relationships/hyperlink" Target="https://finance.yahoo.com/quote/AMZN/options?strike=97&amp;straddle=false" TargetMode="External"/><Relationship Id="rId2535" Type="http://schemas.openxmlformats.org/officeDocument/2006/relationships/hyperlink" Target="https://finance.yahoo.com/quote/AMZN230616P02400000?p=AMZN230616P02400000" TargetMode="External"/><Relationship Id="rId9562" Type="http://schemas.openxmlformats.org/officeDocument/2006/relationships/hyperlink" Target="https://finance.yahoo.com/quote/AMZN/options?strike=3470&amp;straddle=false" TargetMode="External"/><Relationship Id="rId507" Type="http://schemas.openxmlformats.org/officeDocument/2006/relationships/hyperlink" Target="https://finance.yahoo.com/quote/AMZN230616C03250000?p=AMZN230616C03250000" TargetMode="External"/><Relationship Id="rId921" Type="http://schemas.openxmlformats.org/officeDocument/2006/relationships/hyperlink" Target="https://finance.yahoo.com/quote/AMZN230616P00177000?p=AMZN230616P00177000" TargetMode="External"/><Relationship Id="rId1137" Type="http://schemas.openxmlformats.org/officeDocument/2006/relationships/hyperlink" Target="https://finance.yahoo.com/quote/AMZN230616P01940000?p=AMZN230616P01940000" TargetMode="External"/><Relationship Id="rId1551" Type="http://schemas.openxmlformats.org/officeDocument/2006/relationships/hyperlink" Target="https://finance.yahoo.com/quote/AMZN230616C00160500?p=AMZN230616C00160500" TargetMode="External"/><Relationship Id="rId2602" Type="http://schemas.openxmlformats.org/officeDocument/2006/relationships/hyperlink" Target="https://finance.yahoo.com/quote/AMZN/options?strike=3270&amp;straddle=false" TargetMode="External"/><Relationship Id="rId5758" Type="http://schemas.openxmlformats.org/officeDocument/2006/relationships/hyperlink" Target="https://finance.yahoo.com/quote/AMZN/options?strike=174&amp;straddle=false" TargetMode="External"/><Relationship Id="rId6809" Type="http://schemas.openxmlformats.org/officeDocument/2006/relationships/hyperlink" Target="https://finance.yahoo.com/quote/AMZN230616P03550000?p=AMZN230616P03550000" TargetMode="External"/><Relationship Id="rId8164" Type="http://schemas.openxmlformats.org/officeDocument/2006/relationships/hyperlink" Target="https://finance.yahoo.com/quote/AMZN/options?strike=3400&amp;straddle=false" TargetMode="External"/><Relationship Id="rId9215" Type="http://schemas.openxmlformats.org/officeDocument/2006/relationships/hyperlink" Target="https://finance.yahoo.com/quote/AMZN230616P00174500?p=AMZN230616P00174500" TargetMode="External"/><Relationship Id="rId1204" Type="http://schemas.openxmlformats.org/officeDocument/2006/relationships/hyperlink" Target="https://finance.yahoo.com/quote/AMZN/options?strike=3200&amp;straddle=false" TargetMode="External"/><Relationship Id="rId4774" Type="http://schemas.openxmlformats.org/officeDocument/2006/relationships/hyperlink" Target="https://finance.yahoo.com/quote/AMZN/options?strike=3820&amp;straddle=false" TargetMode="External"/><Relationship Id="rId5825" Type="http://schemas.openxmlformats.org/officeDocument/2006/relationships/hyperlink" Target="https://finance.yahoo.com/quote/AMZN230616C00191000?p=AMZN230616C00191000" TargetMode="External"/><Relationship Id="rId7180" Type="http://schemas.openxmlformats.org/officeDocument/2006/relationships/hyperlink" Target="https://finance.yahoo.com/quote/AMZN/options?strike=183.5&amp;straddle=false" TargetMode="External"/><Relationship Id="rId8231" Type="http://schemas.openxmlformats.org/officeDocument/2006/relationships/hyperlink" Target="https://finance.yahoo.com/quote/AMZN230616P03740000?p=AMZN230616P03740000" TargetMode="External"/><Relationship Id="rId3376" Type="http://schemas.openxmlformats.org/officeDocument/2006/relationships/hyperlink" Target="https://finance.yahoo.com/quote/AMZN/options?strike=3750&amp;straddle=false" TargetMode="External"/><Relationship Id="rId4427" Type="http://schemas.openxmlformats.org/officeDocument/2006/relationships/hyperlink" Target="https://finance.yahoo.com/quote/AMZN230616C00187500?p=AMZN230616C00187500" TargetMode="External"/><Relationship Id="rId297" Type="http://schemas.openxmlformats.org/officeDocument/2006/relationships/hyperlink" Target="https://finance.yahoo.com/quote/AMZN230616C00193000?p=AMZN230616C00193000" TargetMode="External"/><Relationship Id="rId2392" Type="http://schemas.openxmlformats.org/officeDocument/2006/relationships/hyperlink" Target="https://finance.yahoo.com/quote/AMZN/options?strike=198.5&amp;straddle=false" TargetMode="External"/><Relationship Id="rId3029" Type="http://schemas.openxmlformats.org/officeDocument/2006/relationships/hyperlink" Target="https://finance.yahoo.com/quote/AMZN230616C00184000?p=AMZN230616C00184000" TargetMode="External"/><Relationship Id="rId3790" Type="http://schemas.openxmlformats.org/officeDocument/2006/relationships/hyperlink" Target="https://finance.yahoo.com/quote/AMZN/options?strike=220&amp;straddle=false" TargetMode="External"/><Relationship Id="rId4841" Type="http://schemas.openxmlformats.org/officeDocument/2006/relationships/hyperlink" Target="https://finance.yahoo.com/quote/AMZN230616P00045000?p=AMZN230616P00045000" TargetMode="External"/><Relationship Id="rId6599" Type="http://schemas.openxmlformats.org/officeDocument/2006/relationships/hyperlink" Target="https://finance.yahoo.com/quote/AMZN230616P01240000?p=AMZN230616P01240000" TargetMode="External"/><Relationship Id="rId7997" Type="http://schemas.openxmlformats.org/officeDocument/2006/relationships/hyperlink" Target="https://finance.yahoo.com/quote/AMZN230616P01380000?p=AMZN230616P01380000" TargetMode="External"/><Relationship Id="rId364" Type="http://schemas.openxmlformats.org/officeDocument/2006/relationships/hyperlink" Target="https://finance.yahoo.com/quote/AMZN/options?strike=1300&amp;straddle=false" TargetMode="External"/><Relationship Id="rId2045" Type="http://schemas.openxmlformats.org/officeDocument/2006/relationships/hyperlink" Target="https://finance.yahoo.com/quote/AMZN230616C04200000?p=AMZN230616C04200000" TargetMode="External"/><Relationship Id="rId3443" Type="http://schemas.openxmlformats.org/officeDocument/2006/relationships/hyperlink" Target="https://finance.yahoo.com/quote/AMZN230616C04900000?p=AMZN230616C04900000" TargetMode="External"/><Relationship Id="rId9072" Type="http://schemas.openxmlformats.org/officeDocument/2006/relationships/hyperlink" Target="https://finance.yahoo.com/quote/AMZN/options?strike=87&amp;straddle=false" TargetMode="External"/><Relationship Id="rId3510" Type="http://schemas.openxmlformats.org/officeDocument/2006/relationships/hyperlink" Target="https://finance.yahoo.com/quote/AMZN/options?strike=75&amp;straddle=false" TargetMode="External"/><Relationship Id="rId6666" Type="http://schemas.openxmlformats.org/officeDocument/2006/relationships/hyperlink" Target="https://finance.yahoo.com/quote/AMZN/options?strike=1860&amp;straddle=false" TargetMode="External"/><Relationship Id="rId7717" Type="http://schemas.openxmlformats.org/officeDocument/2006/relationships/hyperlink" Target="https://finance.yahoo.com/quote/AMZN230616P00110000?p=AMZN230616P00110000" TargetMode="External"/><Relationship Id="rId431" Type="http://schemas.openxmlformats.org/officeDocument/2006/relationships/hyperlink" Target="https://finance.yahoo.com/quote/AMZN230616C01940000?p=AMZN230616C01940000" TargetMode="External"/><Relationship Id="rId1061" Type="http://schemas.openxmlformats.org/officeDocument/2006/relationships/hyperlink" Target="https://finance.yahoo.com/quote/AMZN230616P01220000?p=AMZN230616P01220000" TargetMode="External"/><Relationship Id="rId2112" Type="http://schemas.openxmlformats.org/officeDocument/2006/relationships/hyperlink" Target="https://finance.yahoo.com/quote/AMZN/options?strike=69&amp;straddle=false" TargetMode="External"/><Relationship Id="rId5268" Type="http://schemas.openxmlformats.org/officeDocument/2006/relationships/hyperlink" Target="https://finance.yahoo.com/quote/AMZN/options?strike=1720&amp;straddle=false" TargetMode="External"/><Relationship Id="rId5682" Type="http://schemas.openxmlformats.org/officeDocument/2006/relationships/hyperlink" Target="https://finance.yahoo.com/quote/AMZN/options?strike=155&amp;straddle=false" TargetMode="External"/><Relationship Id="rId6319" Type="http://schemas.openxmlformats.org/officeDocument/2006/relationships/hyperlink" Target="https://finance.yahoo.com/quote/AMZN230616P00095000?p=AMZN230616P00095000" TargetMode="External"/><Relationship Id="rId6733" Type="http://schemas.openxmlformats.org/officeDocument/2006/relationships/hyperlink" Target="https://finance.yahoo.com/quote/AMZN230616P03170000?p=AMZN230616P03170000" TargetMode="External"/><Relationship Id="rId1878" Type="http://schemas.openxmlformats.org/officeDocument/2006/relationships/hyperlink" Target="https://finance.yahoo.com/quote/AMZN/options?strike=3180&amp;straddle=false" TargetMode="External"/><Relationship Id="rId2929" Type="http://schemas.openxmlformats.org/officeDocument/2006/relationships/hyperlink" Target="https://finance.yahoo.com/quote/AMZN230616C00159000?p=AMZN230616C00159000" TargetMode="External"/><Relationship Id="rId4284" Type="http://schemas.openxmlformats.org/officeDocument/2006/relationships/hyperlink" Target="https://finance.yahoo.com/quote/AMZN/options?strike=151.5&amp;straddle=false" TargetMode="External"/><Relationship Id="rId5335" Type="http://schemas.openxmlformats.org/officeDocument/2006/relationships/hyperlink" Target="https://finance.yahoo.com/quote/AMZN230616P03100000?p=AMZN230616P03100000" TargetMode="External"/><Relationship Id="rId4351" Type="http://schemas.openxmlformats.org/officeDocument/2006/relationships/hyperlink" Target="https://finance.yahoo.com/quote/AMZN230616C00168500?p=AMZN230616C00168500" TargetMode="External"/><Relationship Id="rId5402" Type="http://schemas.openxmlformats.org/officeDocument/2006/relationships/hyperlink" Target="https://finance.yahoo.com/quote/AMZN/options?strike=3430&amp;straddle=false" TargetMode="External"/><Relationship Id="rId6800" Type="http://schemas.openxmlformats.org/officeDocument/2006/relationships/hyperlink" Target="https://finance.yahoo.com/quote/AMZN/options?strike=3500&amp;straddle=false" TargetMode="External"/><Relationship Id="rId8558" Type="http://schemas.openxmlformats.org/officeDocument/2006/relationships/hyperlink" Target="https://finance.yahoo.com/quote/AMZN/options?strike=182&amp;straddle=false" TargetMode="External"/><Relationship Id="rId9609" Type="http://schemas.openxmlformats.org/officeDocument/2006/relationships/hyperlink" Target="https://finance.yahoo.com/quote/AMZN230616P03710000?p=AMZN230616P03710000" TargetMode="External"/><Relationship Id="rId1945" Type="http://schemas.openxmlformats.org/officeDocument/2006/relationships/hyperlink" Target="https://finance.yahoo.com/quote/AMZN230616C03520000?p=AMZN230616C03520000" TargetMode="External"/><Relationship Id="rId4004" Type="http://schemas.openxmlformats.org/officeDocument/2006/relationships/hyperlink" Target="https://finance.yahoo.com/quote/AMZN/options?strike=3360&amp;straddle=false" TargetMode="External"/><Relationship Id="rId8972" Type="http://schemas.openxmlformats.org/officeDocument/2006/relationships/hyperlink" Target="https://finance.yahoo.com/quote/AMZN/options?strike=4500&amp;straddle=false" TargetMode="External"/><Relationship Id="rId3020" Type="http://schemas.openxmlformats.org/officeDocument/2006/relationships/hyperlink" Target="https://finance.yahoo.com/quote/AMZN/options?strike=181.5&amp;straddle=false" TargetMode="External"/><Relationship Id="rId6176" Type="http://schemas.openxmlformats.org/officeDocument/2006/relationships/hyperlink" Target="https://finance.yahoo.com/quote/AMZN/options?strike=3910&amp;straddle=false" TargetMode="External"/><Relationship Id="rId7227" Type="http://schemas.openxmlformats.org/officeDocument/2006/relationships/hyperlink" Target="https://finance.yahoo.com/quote/AMZN230616C00195500?p=AMZN230616C00195500" TargetMode="External"/><Relationship Id="rId7574" Type="http://schemas.openxmlformats.org/officeDocument/2006/relationships/hyperlink" Target="https://finance.yahoo.com/quote/AMZN/options?strike=3980&amp;straddle=false" TargetMode="External"/><Relationship Id="rId8625" Type="http://schemas.openxmlformats.org/officeDocument/2006/relationships/hyperlink" Target="https://finance.yahoo.com/quote/AMZN230616C00199000?p=AMZN230616C00199000" TargetMode="External"/><Relationship Id="rId6590" Type="http://schemas.openxmlformats.org/officeDocument/2006/relationships/hyperlink" Target="https://finance.yahoo.com/quote/AMZN/options?strike=1140&amp;straddle=false" TargetMode="External"/><Relationship Id="rId7641" Type="http://schemas.openxmlformats.org/officeDocument/2006/relationships/hyperlink" Target="https://finance.yahoo.com/quote/AMZN230616P00066000?p=AMZN230616P00066000" TargetMode="External"/><Relationship Id="rId2786" Type="http://schemas.openxmlformats.org/officeDocument/2006/relationships/hyperlink" Target="https://finance.yahoo.com/quote/AMZN/options?strike=58&amp;straddle=false" TargetMode="External"/><Relationship Id="rId3837" Type="http://schemas.openxmlformats.org/officeDocument/2006/relationships/hyperlink" Target="https://finance.yahoo.com/quote/AMZN230616P01300000?p=AMZN230616P01300000" TargetMode="External"/><Relationship Id="rId5192" Type="http://schemas.openxmlformats.org/officeDocument/2006/relationships/hyperlink" Target="https://finance.yahoo.com/quote/AMZN/options?strike=265&amp;straddle=false" TargetMode="External"/><Relationship Id="rId6243" Type="http://schemas.openxmlformats.org/officeDocument/2006/relationships/hyperlink" Target="https://finance.yahoo.com/quote/AMZN230616P00059000?p=AMZN230616P00059000" TargetMode="External"/><Relationship Id="rId9399" Type="http://schemas.openxmlformats.org/officeDocument/2006/relationships/hyperlink" Target="https://finance.yahoo.com/quote/AMZN230616P01540000?p=AMZN230616P01540000" TargetMode="External"/><Relationship Id="rId758" Type="http://schemas.openxmlformats.org/officeDocument/2006/relationships/hyperlink" Target="https://finance.yahoo.com/quote/AMZN/options?strike=82&amp;straddle=false" TargetMode="External"/><Relationship Id="rId1388" Type="http://schemas.openxmlformats.org/officeDocument/2006/relationships/hyperlink" Target="https://finance.yahoo.com/quote/AMZN/options?strike=50&amp;straddle=false" TargetMode="External"/><Relationship Id="rId2439" Type="http://schemas.openxmlformats.org/officeDocument/2006/relationships/hyperlink" Target="https://finance.yahoo.com/quote/AMZN230616P01160000?p=AMZN230616P01160000" TargetMode="External"/><Relationship Id="rId2853" Type="http://schemas.openxmlformats.org/officeDocument/2006/relationships/hyperlink" Target="https://finance.yahoo.com/quote/AMZN230616C00090000?p=AMZN230616C00090000" TargetMode="External"/><Relationship Id="rId3904" Type="http://schemas.openxmlformats.org/officeDocument/2006/relationships/hyperlink" Target="https://finance.yahoo.com/quote/AMZN/options?strike=1920&amp;straddle=false" TargetMode="External"/><Relationship Id="rId6310" Type="http://schemas.openxmlformats.org/officeDocument/2006/relationships/hyperlink" Target="https://finance.yahoo.com/quote/AMZN/options?strike=90&amp;straddle=false" TargetMode="External"/><Relationship Id="rId9466" Type="http://schemas.openxmlformats.org/officeDocument/2006/relationships/hyperlink" Target="https://finance.yahoo.com/quote/AMZN/options?strike=2900&amp;straddle=false" TargetMode="External"/><Relationship Id="rId94" Type="http://schemas.openxmlformats.org/officeDocument/2006/relationships/hyperlink" Target="https://finance.yahoo.com/quote/AMZN/options?strike=94&amp;straddle=false" TargetMode="External"/><Relationship Id="rId825" Type="http://schemas.openxmlformats.org/officeDocument/2006/relationships/hyperlink" Target="https://finance.yahoo.com/quote/AMZN230616P00153000?p=AMZN230616P00153000" TargetMode="External"/><Relationship Id="rId1455" Type="http://schemas.openxmlformats.org/officeDocument/2006/relationships/hyperlink" Target="https://finance.yahoo.com/quote/AMZN230616C00083000?p=AMZN230616C00083000" TargetMode="External"/><Relationship Id="rId2506" Type="http://schemas.openxmlformats.org/officeDocument/2006/relationships/hyperlink" Target="https://finance.yahoo.com/quote/AMZN/options?strike=1780&amp;straddle=false" TargetMode="External"/><Relationship Id="rId8068" Type="http://schemas.openxmlformats.org/officeDocument/2006/relationships/hyperlink" Target="https://finance.yahoo.com/quote/AMZN/options?strike=2200&amp;straddle=false" TargetMode="External"/><Relationship Id="rId8482" Type="http://schemas.openxmlformats.org/officeDocument/2006/relationships/hyperlink" Target="https://finance.yahoo.com/quote/AMZN/options?strike=163&amp;straddle=false" TargetMode="External"/><Relationship Id="rId9119" Type="http://schemas.openxmlformats.org/officeDocument/2006/relationships/hyperlink" Target="https://finance.yahoo.com/quote/AMZN230616P00150500?p=AMZN230616P00150500" TargetMode="External"/><Relationship Id="rId9533" Type="http://schemas.openxmlformats.org/officeDocument/2006/relationships/hyperlink" Target="https://finance.yahoo.com/quote/AMZN230616P03330000?p=AMZN230616P03330000" TargetMode="External"/><Relationship Id="rId1108" Type="http://schemas.openxmlformats.org/officeDocument/2006/relationships/hyperlink" Target="https://finance.yahoo.com/quote/AMZN/options?strike=1640&amp;straddle=false" TargetMode="External"/><Relationship Id="rId2920" Type="http://schemas.openxmlformats.org/officeDocument/2006/relationships/hyperlink" Target="https://finance.yahoo.com/quote/AMZN/options?strike=156.5&amp;straddle=false" TargetMode="External"/><Relationship Id="rId4678" Type="http://schemas.openxmlformats.org/officeDocument/2006/relationships/hyperlink" Target="https://finance.yahoo.com/quote/AMZN/options?strike=3340&amp;straddle=false" TargetMode="External"/><Relationship Id="rId7084" Type="http://schemas.openxmlformats.org/officeDocument/2006/relationships/hyperlink" Target="https://finance.yahoo.com/quote/AMZN/options?strike=159.5&amp;straddle=false" TargetMode="External"/><Relationship Id="rId8135" Type="http://schemas.openxmlformats.org/officeDocument/2006/relationships/hyperlink" Target="https://finance.yahoo.com/quote/AMZN230616P03260000?p=AMZN230616P03260000" TargetMode="External"/><Relationship Id="rId1522" Type="http://schemas.openxmlformats.org/officeDocument/2006/relationships/hyperlink" Target="https://finance.yahoo.com/quote/AMZN/options?strike=153&amp;straddle=false" TargetMode="External"/><Relationship Id="rId5729" Type="http://schemas.openxmlformats.org/officeDocument/2006/relationships/hyperlink" Target="https://finance.yahoo.com/quote/AMZN230616C00167000?p=AMZN230616C00167000" TargetMode="External"/><Relationship Id="rId7151" Type="http://schemas.openxmlformats.org/officeDocument/2006/relationships/hyperlink" Target="https://finance.yahoo.com/quote/AMZN230616C00176500?p=AMZN230616C00176500" TargetMode="External"/><Relationship Id="rId8202" Type="http://schemas.openxmlformats.org/officeDocument/2006/relationships/hyperlink" Target="https://finance.yahoo.com/quote/AMZN/options?strike=3590&amp;straddle=false" TargetMode="External"/><Relationship Id="rId9600" Type="http://schemas.openxmlformats.org/officeDocument/2006/relationships/hyperlink" Target="https://finance.yahoo.com/quote/AMZN/options?strike=3660&amp;straddle=false" TargetMode="External"/><Relationship Id="rId3694" Type="http://schemas.openxmlformats.org/officeDocument/2006/relationships/hyperlink" Target="https://finance.yahoo.com/quote/AMZN/options?strike=178&amp;straddle=false" TargetMode="External"/><Relationship Id="rId4745" Type="http://schemas.openxmlformats.org/officeDocument/2006/relationships/hyperlink" Target="https://finance.yahoo.com/quote/AMZN230616C03680000?p=AMZN230616C03680000" TargetMode="External"/><Relationship Id="rId2296" Type="http://schemas.openxmlformats.org/officeDocument/2006/relationships/hyperlink" Target="https://finance.yahoo.com/quote/AMZN/options?strike=174.5&amp;straddle=false" TargetMode="External"/><Relationship Id="rId3347" Type="http://schemas.openxmlformats.org/officeDocument/2006/relationships/hyperlink" Target="https://finance.yahoo.com/quote/AMZN230616C03610000?p=AMZN230616C03610000" TargetMode="External"/><Relationship Id="rId3761" Type="http://schemas.openxmlformats.org/officeDocument/2006/relationships/hyperlink" Target="https://finance.yahoo.com/quote/AMZN230616P00195000?p=AMZN230616P00195000" TargetMode="External"/><Relationship Id="rId4812" Type="http://schemas.openxmlformats.org/officeDocument/2006/relationships/hyperlink" Target="https://finance.yahoo.com/quote/AMZN/options?strike=4100&amp;straddle=false" TargetMode="External"/><Relationship Id="rId7968" Type="http://schemas.openxmlformats.org/officeDocument/2006/relationships/hyperlink" Target="https://finance.yahoo.com/quote/AMZN/options?strike=1080&amp;straddle=false" TargetMode="External"/><Relationship Id="rId268" Type="http://schemas.openxmlformats.org/officeDocument/2006/relationships/hyperlink" Target="https://finance.yahoo.com/quote/AMZN/options?strike=185.5&amp;straddle=false" TargetMode="External"/><Relationship Id="rId682" Type="http://schemas.openxmlformats.org/officeDocument/2006/relationships/hyperlink" Target="https://finance.yahoo.com/quote/AMZN/options?strike=5200&amp;straddle=false" TargetMode="External"/><Relationship Id="rId2363" Type="http://schemas.openxmlformats.org/officeDocument/2006/relationships/hyperlink" Target="https://finance.yahoo.com/quote/AMZN230616P00191500?p=AMZN230616P00191500" TargetMode="External"/><Relationship Id="rId3414" Type="http://schemas.openxmlformats.org/officeDocument/2006/relationships/hyperlink" Target="https://finance.yahoo.com/quote/AMZN/options?strike=3940&amp;straddle=false" TargetMode="External"/><Relationship Id="rId6984" Type="http://schemas.openxmlformats.org/officeDocument/2006/relationships/hyperlink" Target="https://finance.yahoo.com/quote/AMZN/options?strike=79&amp;straddle=false" TargetMode="External"/><Relationship Id="rId9390" Type="http://schemas.openxmlformats.org/officeDocument/2006/relationships/hyperlink" Target="https://finance.yahoo.com/quote/AMZN/options?strike=1450&amp;straddle=false" TargetMode="External"/><Relationship Id="rId335" Type="http://schemas.openxmlformats.org/officeDocument/2006/relationships/hyperlink" Target="https://finance.yahoo.com/quote/AMZN230616C00225000?p=AMZN230616C00225000" TargetMode="External"/><Relationship Id="rId2016" Type="http://schemas.openxmlformats.org/officeDocument/2006/relationships/hyperlink" Target="https://finance.yahoo.com/quote/AMZN/options?strike=3870&amp;straddle=false" TargetMode="External"/><Relationship Id="rId2430" Type="http://schemas.openxmlformats.org/officeDocument/2006/relationships/hyperlink" Target="https://finance.yahoo.com/quote/AMZN/options?strike=1060&amp;straddle=false" TargetMode="External"/><Relationship Id="rId5586" Type="http://schemas.openxmlformats.org/officeDocument/2006/relationships/hyperlink" Target="https://finance.yahoo.com/quote/AMZN/options?strike=73&amp;straddle=false" TargetMode="External"/><Relationship Id="rId6637" Type="http://schemas.openxmlformats.org/officeDocument/2006/relationships/hyperlink" Target="https://finance.yahoo.com/quote/AMZN230616P01580000?p=AMZN230616P01580000" TargetMode="External"/><Relationship Id="rId9043" Type="http://schemas.openxmlformats.org/officeDocument/2006/relationships/hyperlink" Target="https://finance.yahoo.com/quote/AMZN230616P00074000?p=AMZN230616P00074000" TargetMode="External"/><Relationship Id="rId402" Type="http://schemas.openxmlformats.org/officeDocument/2006/relationships/hyperlink" Target="https://finance.yahoo.com/quote/AMZN/options?strike=1640&amp;straddle=false" TargetMode="External"/><Relationship Id="rId1032" Type="http://schemas.openxmlformats.org/officeDocument/2006/relationships/hyperlink" Target="https://finance.yahoo.com/quote/AMZN/options?strike=245&amp;straddle=false" TargetMode="External"/><Relationship Id="rId4188" Type="http://schemas.openxmlformats.org/officeDocument/2006/relationships/hyperlink" Target="https://finance.yahoo.com/quote/AMZN/options?strike=67&amp;straddle=false" TargetMode="External"/><Relationship Id="rId5239" Type="http://schemas.openxmlformats.org/officeDocument/2006/relationships/hyperlink" Target="https://finance.yahoo.com/quote/AMZN230616P01460000?p=AMZN230616P01460000" TargetMode="External"/><Relationship Id="rId9110" Type="http://schemas.openxmlformats.org/officeDocument/2006/relationships/hyperlink" Target="https://finance.yahoo.com/quote/AMZN/options?strike=130&amp;straddle=false" TargetMode="External"/><Relationship Id="rId4255" Type="http://schemas.openxmlformats.org/officeDocument/2006/relationships/hyperlink" Target="https://finance.yahoo.com/quote/AMZN230616C00099000?p=AMZN230616C00099000" TargetMode="External"/><Relationship Id="rId5306" Type="http://schemas.openxmlformats.org/officeDocument/2006/relationships/hyperlink" Target="https://finance.yahoo.com/quote/AMZN/options?strike=2500&amp;straddle=false" TargetMode="External"/><Relationship Id="rId5653" Type="http://schemas.openxmlformats.org/officeDocument/2006/relationships/hyperlink" Target="https://finance.yahoo.com/quote/AMZN230616C00130000?p=AMZN230616C00130000" TargetMode="External"/><Relationship Id="rId6704" Type="http://schemas.openxmlformats.org/officeDocument/2006/relationships/hyperlink" Target="https://finance.yahoo.com/quote/AMZN/options?strike=3020&amp;straddle=false" TargetMode="External"/><Relationship Id="rId1849" Type="http://schemas.openxmlformats.org/officeDocument/2006/relationships/hyperlink" Target="https://finance.yahoo.com/quote/AMZN230616C03040000?p=AMZN230616C03040000" TargetMode="External"/><Relationship Id="rId5720" Type="http://schemas.openxmlformats.org/officeDocument/2006/relationships/hyperlink" Target="https://finance.yahoo.com/quote/AMZN/options?strike=164.5&amp;straddle=false" TargetMode="External"/><Relationship Id="rId8876" Type="http://schemas.openxmlformats.org/officeDocument/2006/relationships/hyperlink" Target="https://finance.yahoo.com/quote/AMZN/options?strike=3570&amp;straddle=false" TargetMode="External"/><Relationship Id="rId192" Type="http://schemas.openxmlformats.org/officeDocument/2006/relationships/hyperlink" Target="https://finance.yahoo.com/quote/AMZN/options?strike=166.5&amp;straddle=false" TargetMode="External"/><Relationship Id="rId1916" Type="http://schemas.openxmlformats.org/officeDocument/2006/relationships/hyperlink" Target="https://finance.yahoo.com/quote/AMZN/options?strike=3370&amp;straddle=false" TargetMode="External"/><Relationship Id="rId3271" Type="http://schemas.openxmlformats.org/officeDocument/2006/relationships/hyperlink" Target="https://finance.yahoo.com/quote/AMZN230616C03230000?p=AMZN230616C03230000" TargetMode="External"/><Relationship Id="rId4322" Type="http://schemas.openxmlformats.org/officeDocument/2006/relationships/hyperlink" Target="https://finance.yahoo.com/quote/AMZN/options?strike=161&amp;straddle=false" TargetMode="External"/><Relationship Id="rId7478" Type="http://schemas.openxmlformats.org/officeDocument/2006/relationships/hyperlink" Target="https://finance.yahoo.com/quote/AMZN/options?strike=3500&amp;straddle=false" TargetMode="External"/><Relationship Id="rId7892" Type="http://schemas.openxmlformats.org/officeDocument/2006/relationships/hyperlink" Target="https://finance.yahoo.com/quote/AMZN/options?strike=189.5&amp;straddle=false" TargetMode="External"/><Relationship Id="rId8529" Type="http://schemas.openxmlformats.org/officeDocument/2006/relationships/hyperlink" Target="https://finance.yahoo.com/quote/AMZN230616C00175000?p=AMZN230616C00175000" TargetMode="External"/><Relationship Id="rId8943" Type="http://schemas.openxmlformats.org/officeDocument/2006/relationships/hyperlink" Target="https://finance.yahoo.com/quote/AMZN230616C03910000?p=AMZN230616C03910000" TargetMode="External"/><Relationship Id="rId6494" Type="http://schemas.openxmlformats.org/officeDocument/2006/relationships/hyperlink" Target="https://finance.yahoo.com/quote/AMZN/options?strike=186&amp;straddle=false" TargetMode="External"/><Relationship Id="rId7545" Type="http://schemas.openxmlformats.org/officeDocument/2006/relationships/hyperlink" Target="https://finance.yahoo.com/quote/AMZN230616C03840000?p=AMZN230616C03840000" TargetMode="External"/><Relationship Id="rId5096" Type="http://schemas.openxmlformats.org/officeDocument/2006/relationships/hyperlink" Target="https://finance.yahoo.com/quote/AMZN/options?strike=182.5&amp;straddle=false" TargetMode="External"/><Relationship Id="rId6147" Type="http://schemas.openxmlformats.org/officeDocument/2006/relationships/hyperlink" Target="https://finance.yahoo.com/quote/AMZN230616C03770000?p=AMZN230616C03770000" TargetMode="External"/><Relationship Id="rId6561" Type="http://schemas.openxmlformats.org/officeDocument/2006/relationships/hyperlink" Target="https://finance.yahoo.com/quote/AMZN230616P00230000?p=AMZN230616P00230000" TargetMode="External"/><Relationship Id="rId7612" Type="http://schemas.openxmlformats.org/officeDocument/2006/relationships/hyperlink" Target="https://finance.yahoo.com/quote/AMZN/options?strike=50&amp;straddle=false" TargetMode="External"/><Relationship Id="rId5163" Type="http://schemas.openxmlformats.org/officeDocument/2006/relationships/hyperlink" Target="https://finance.yahoo.com/quote/AMZN230616P00199500?p=AMZN230616P00199500" TargetMode="External"/><Relationship Id="rId6214" Type="http://schemas.openxmlformats.org/officeDocument/2006/relationships/hyperlink" Target="https://finance.yahoo.com/quote/AMZN/options?strike=5000&amp;straddle=false" TargetMode="External"/><Relationship Id="rId729" Type="http://schemas.openxmlformats.org/officeDocument/2006/relationships/hyperlink" Target="https://finance.yahoo.com/quote/AMZN230616P00070000?p=AMZN230616P00070000" TargetMode="External"/><Relationship Id="rId1359" Type="http://schemas.openxmlformats.org/officeDocument/2006/relationships/hyperlink" Target="https://finance.yahoo.com/quote/AMZN230616P04300000?p=AMZN230616P04300000" TargetMode="External"/><Relationship Id="rId2757" Type="http://schemas.openxmlformats.org/officeDocument/2006/relationships/hyperlink" Target="https://finance.yahoo.com/quote/AMZN230616P05000000?p=AMZN230616P05000000" TargetMode="External"/><Relationship Id="rId3808" Type="http://schemas.openxmlformats.org/officeDocument/2006/relationships/hyperlink" Target="https://finance.yahoo.com/quote/AMZN/options?strike=265&amp;straddle=false" TargetMode="External"/><Relationship Id="rId5230" Type="http://schemas.openxmlformats.org/officeDocument/2006/relationships/hyperlink" Target="https://finance.yahoo.com/quote/AMZN/options?strike=1380&amp;straddle=false" TargetMode="External"/><Relationship Id="rId8386" Type="http://schemas.openxmlformats.org/officeDocument/2006/relationships/hyperlink" Target="https://finance.yahoo.com/quote/AMZN/options?strike=88&amp;straddle=false" TargetMode="External"/><Relationship Id="rId9437" Type="http://schemas.openxmlformats.org/officeDocument/2006/relationships/hyperlink" Target="https://finance.yahoo.com/quote/AMZN230616P01900000?p=AMZN230616P01900000" TargetMode="External"/><Relationship Id="rId1773" Type="http://schemas.openxmlformats.org/officeDocument/2006/relationships/hyperlink" Target="https://finance.yahoo.com/quote/AMZN230616C01540000?p=AMZN230616C01540000" TargetMode="External"/><Relationship Id="rId2824" Type="http://schemas.openxmlformats.org/officeDocument/2006/relationships/hyperlink" Target="https://finance.yahoo.com/quote/AMZN/options?strike=76&amp;straddle=false" TargetMode="External"/><Relationship Id="rId8039" Type="http://schemas.openxmlformats.org/officeDocument/2006/relationships/hyperlink" Target="https://finance.yahoo.com/quote/AMZN230616P01760000?p=AMZN230616P01760000" TargetMode="External"/><Relationship Id="rId65" Type="http://schemas.openxmlformats.org/officeDocument/2006/relationships/hyperlink" Target="https://finance.yahoo.com/quote/AMZN230616C00080000?p=AMZN230616C00080000" TargetMode="External"/><Relationship Id="rId1426" Type="http://schemas.openxmlformats.org/officeDocument/2006/relationships/hyperlink" Target="https://finance.yahoo.com/quote/AMZN/options?strike=70&amp;straddle=false" TargetMode="External"/><Relationship Id="rId1840" Type="http://schemas.openxmlformats.org/officeDocument/2006/relationships/hyperlink" Target="https://finance.yahoo.com/quote/AMZN/options?strike=2900&amp;straddle=false" TargetMode="External"/><Relationship Id="rId4996" Type="http://schemas.openxmlformats.org/officeDocument/2006/relationships/hyperlink" Target="https://finance.yahoo.com/quote/AMZN/options?strike=157.5&amp;straddle=false" TargetMode="External"/><Relationship Id="rId8453" Type="http://schemas.openxmlformats.org/officeDocument/2006/relationships/hyperlink" Target="https://finance.yahoo.com/quote/AMZN230616C00156000?p=AMZN230616C00156000" TargetMode="External"/><Relationship Id="rId9504" Type="http://schemas.openxmlformats.org/officeDocument/2006/relationships/hyperlink" Target="https://finance.yahoo.com/quote/AMZN/options?strike=3180&amp;straddle=false" TargetMode="External"/><Relationship Id="rId3598" Type="http://schemas.openxmlformats.org/officeDocument/2006/relationships/hyperlink" Target="https://finance.yahoo.com/quote/AMZN/options?strike=154&amp;straddle=false" TargetMode="External"/><Relationship Id="rId4649" Type="http://schemas.openxmlformats.org/officeDocument/2006/relationships/hyperlink" Target="https://finance.yahoo.com/quote/AMZN230616C03200000?p=AMZN230616C03200000" TargetMode="External"/><Relationship Id="rId7055" Type="http://schemas.openxmlformats.org/officeDocument/2006/relationships/hyperlink" Target="https://finance.yahoo.com/quote/AMZN230616C00152500?p=AMZN230616C00152500" TargetMode="External"/><Relationship Id="rId8106" Type="http://schemas.openxmlformats.org/officeDocument/2006/relationships/hyperlink" Target="https://finance.yahoo.com/quote/AMZN/options?strike=3110&amp;straddle=false" TargetMode="External"/><Relationship Id="rId8520" Type="http://schemas.openxmlformats.org/officeDocument/2006/relationships/hyperlink" Target="https://finance.yahoo.com/quote/AMZN/options?strike=172.5&amp;straddle=false" TargetMode="External"/><Relationship Id="rId3665" Type="http://schemas.openxmlformats.org/officeDocument/2006/relationships/hyperlink" Target="https://finance.yahoo.com/quote/AMZN230616P00171000?p=AMZN230616P00171000" TargetMode="External"/><Relationship Id="rId4716" Type="http://schemas.openxmlformats.org/officeDocument/2006/relationships/hyperlink" Target="https://finance.yahoo.com/quote/AMZN/options?strike=3530&amp;straddle=false" TargetMode="External"/><Relationship Id="rId6071" Type="http://schemas.openxmlformats.org/officeDocument/2006/relationships/hyperlink" Target="https://finance.yahoo.com/quote/AMZN230616C03390000?p=AMZN230616C03390000" TargetMode="External"/><Relationship Id="rId7122" Type="http://schemas.openxmlformats.org/officeDocument/2006/relationships/hyperlink" Target="https://finance.yahoo.com/quote/AMZN/options?strike=169&amp;straddle=false" TargetMode="External"/><Relationship Id="rId586" Type="http://schemas.openxmlformats.org/officeDocument/2006/relationships/hyperlink" Target="https://finance.yahoo.com/quote/AMZN/options?strike=3640&amp;straddle=false" TargetMode="External"/><Relationship Id="rId2267" Type="http://schemas.openxmlformats.org/officeDocument/2006/relationships/hyperlink" Target="https://finance.yahoo.com/quote/AMZN230616P00167500?p=AMZN230616P00167500" TargetMode="External"/><Relationship Id="rId2681" Type="http://schemas.openxmlformats.org/officeDocument/2006/relationships/hyperlink" Target="https://finance.yahoo.com/quote/AMZN230616P03670000?p=AMZN230616P03670000" TargetMode="External"/><Relationship Id="rId3318" Type="http://schemas.openxmlformats.org/officeDocument/2006/relationships/hyperlink" Target="https://finance.yahoo.com/quote/AMZN/options?strike=3460&amp;straddle=false" TargetMode="External"/><Relationship Id="rId6888" Type="http://schemas.openxmlformats.org/officeDocument/2006/relationships/hyperlink" Target="https://finance.yahoo.com/quote/AMZN/options?strike=3990&amp;straddle=false" TargetMode="External"/><Relationship Id="rId9294" Type="http://schemas.openxmlformats.org/officeDocument/2006/relationships/hyperlink" Target="https://finance.yahoo.com/quote/AMZN/options?strike=194&amp;straddle=false" TargetMode="External"/><Relationship Id="rId239" Type="http://schemas.openxmlformats.org/officeDocument/2006/relationships/hyperlink" Target="https://finance.yahoo.com/quote/AMZN230616C00178500?p=AMZN230616C00178500" TargetMode="External"/><Relationship Id="rId653" Type="http://schemas.openxmlformats.org/officeDocument/2006/relationships/hyperlink" Target="https://finance.yahoo.com/quote/AMZN230616C03980000?p=AMZN230616C03980000" TargetMode="External"/><Relationship Id="rId1283" Type="http://schemas.openxmlformats.org/officeDocument/2006/relationships/hyperlink" Target="https://finance.yahoo.com/quote/AMZN230616P03600000?p=AMZN230616P03600000" TargetMode="External"/><Relationship Id="rId2334" Type="http://schemas.openxmlformats.org/officeDocument/2006/relationships/hyperlink" Target="https://finance.yahoo.com/quote/AMZN/options?strike=184&amp;straddle=false" TargetMode="External"/><Relationship Id="rId3732" Type="http://schemas.openxmlformats.org/officeDocument/2006/relationships/hyperlink" Target="https://finance.yahoo.com/quote/AMZN/options?strike=187.5&amp;straddle=false" TargetMode="External"/><Relationship Id="rId7939" Type="http://schemas.openxmlformats.org/officeDocument/2006/relationships/hyperlink" Target="https://finance.yahoo.com/quote/AMZN230616P00215000?p=AMZN230616P00215000" TargetMode="External"/><Relationship Id="rId9361" Type="http://schemas.openxmlformats.org/officeDocument/2006/relationships/hyperlink" Target="https://finance.yahoo.com/quote/AMZN230616P01180000?p=AMZN230616P01180000" TargetMode="External"/><Relationship Id="rId306" Type="http://schemas.openxmlformats.org/officeDocument/2006/relationships/hyperlink" Target="https://finance.yahoo.com/quote/AMZN/options?strike=195&amp;straddle=false" TargetMode="External"/><Relationship Id="rId6955" Type="http://schemas.openxmlformats.org/officeDocument/2006/relationships/hyperlink" Target="https://finance.yahoo.com/quote/AMZN230616C00067000?p=AMZN230616C00067000" TargetMode="External"/><Relationship Id="rId9014" Type="http://schemas.openxmlformats.org/officeDocument/2006/relationships/hyperlink" Target="https://finance.yahoo.com/quote/AMZN/options?strike=60&amp;straddle=false" TargetMode="External"/><Relationship Id="rId720" Type="http://schemas.openxmlformats.org/officeDocument/2006/relationships/hyperlink" Target="https://finance.yahoo.com/quote/AMZN/options?strike=65&amp;straddle=false" TargetMode="External"/><Relationship Id="rId1350" Type="http://schemas.openxmlformats.org/officeDocument/2006/relationships/hyperlink" Target="https://finance.yahoo.com/quote/AMZN/options?strike=3980&amp;straddle=false" TargetMode="External"/><Relationship Id="rId2401" Type="http://schemas.openxmlformats.org/officeDocument/2006/relationships/hyperlink" Target="https://finance.yahoo.com/quote/AMZN230616P00210000?p=AMZN230616P00210000" TargetMode="External"/><Relationship Id="rId4159" Type="http://schemas.openxmlformats.org/officeDocument/2006/relationships/hyperlink" Target="https://finance.yahoo.com/quote/AMZN230616C00053000?p=AMZN230616C00053000" TargetMode="External"/><Relationship Id="rId5557" Type="http://schemas.openxmlformats.org/officeDocument/2006/relationships/hyperlink" Target="https://finance.yahoo.com/quote/AMZN230616C00060000?p=AMZN230616C00060000" TargetMode="External"/><Relationship Id="rId5971" Type="http://schemas.openxmlformats.org/officeDocument/2006/relationships/hyperlink" Target="https://finance.yahoo.com/quote/AMZN230616C01980000?p=AMZN230616C01980000" TargetMode="External"/><Relationship Id="rId6608" Type="http://schemas.openxmlformats.org/officeDocument/2006/relationships/hyperlink" Target="https://finance.yahoo.com/quote/AMZN/options?strike=1320&amp;straddle=false" TargetMode="External"/><Relationship Id="rId1003" Type="http://schemas.openxmlformats.org/officeDocument/2006/relationships/hyperlink" Target="https://finance.yahoo.com/quote/AMZN230616P00197500?p=AMZN230616P00197500" TargetMode="External"/><Relationship Id="rId4573" Type="http://schemas.openxmlformats.org/officeDocument/2006/relationships/hyperlink" Target="https://finance.yahoo.com/quote/AMZN230616C01840000?p=AMZN230616C01840000" TargetMode="External"/><Relationship Id="rId5624" Type="http://schemas.openxmlformats.org/officeDocument/2006/relationships/hyperlink" Target="https://finance.yahoo.com/quote/AMZN/options?strike=91&amp;straddle=false" TargetMode="External"/><Relationship Id="rId8030" Type="http://schemas.openxmlformats.org/officeDocument/2006/relationships/hyperlink" Target="https://finance.yahoo.com/quote/AMZN/options?strike=1660&amp;straddle=false" TargetMode="External"/><Relationship Id="rId3175" Type="http://schemas.openxmlformats.org/officeDocument/2006/relationships/hyperlink" Target="https://finance.yahoo.com/quote/AMZN230616C01700000?p=AMZN230616C01700000" TargetMode="External"/><Relationship Id="rId4226" Type="http://schemas.openxmlformats.org/officeDocument/2006/relationships/hyperlink" Target="https://finance.yahoo.com/quote/AMZN/options?strike=84&amp;straddle=false" TargetMode="External"/><Relationship Id="rId4640" Type="http://schemas.openxmlformats.org/officeDocument/2006/relationships/hyperlink" Target="https://finance.yahoo.com/quote/AMZN/options?strike=3150&amp;straddle=false" TargetMode="External"/><Relationship Id="rId7796" Type="http://schemas.openxmlformats.org/officeDocument/2006/relationships/hyperlink" Target="https://finance.yahoo.com/quote/AMZN/options?strike=165.5&amp;straddle=false" TargetMode="External"/><Relationship Id="rId8847" Type="http://schemas.openxmlformats.org/officeDocument/2006/relationships/hyperlink" Target="https://finance.yahoo.com/quote/AMZN230616C03430000?p=AMZN230616C03430000" TargetMode="External"/><Relationship Id="rId2191" Type="http://schemas.openxmlformats.org/officeDocument/2006/relationships/hyperlink" Target="https://finance.yahoo.com/quote/AMZN230616P00135000?p=AMZN230616P00135000" TargetMode="External"/><Relationship Id="rId3242" Type="http://schemas.openxmlformats.org/officeDocument/2006/relationships/hyperlink" Target="https://finance.yahoo.com/quote/AMZN/options?strike=3080&amp;straddle=false" TargetMode="External"/><Relationship Id="rId6398" Type="http://schemas.openxmlformats.org/officeDocument/2006/relationships/hyperlink" Target="https://finance.yahoo.com/quote/AMZN/options?strike=162&amp;straddle=false" TargetMode="External"/><Relationship Id="rId7449" Type="http://schemas.openxmlformats.org/officeDocument/2006/relationships/hyperlink" Target="https://finance.yahoo.com/quote/AMZN230616C03360000?p=AMZN230616C03360000" TargetMode="External"/><Relationship Id="rId163" Type="http://schemas.openxmlformats.org/officeDocument/2006/relationships/hyperlink" Target="https://finance.yahoo.com/quote/AMZN230616C00159500?p=AMZN230616C00159500" TargetMode="External"/><Relationship Id="rId6465" Type="http://schemas.openxmlformats.org/officeDocument/2006/relationships/hyperlink" Target="https://finance.yahoo.com/quote/AMZN230616P00179000?p=AMZN230616P00179000" TargetMode="External"/><Relationship Id="rId7516" Type="http://schemas.openxmlformats.org/officeDocument/2006/relationships/hyperlink" Target="https://finance.yahoo.com/quote/AMZN/options?strike=3690&amp;straddle=false" TargetMode="External"/><Relationship Id="rId7863" Type="http://schemas.openxmlformats.org/officeDocument/2006/relationships/hyperlink" Target="https://finance.yahoo.com/quote/AMZN230616P00182500?p=AMZN230616P00182500" TargetMode="External"/><Relationship Id="rId8914" Type="http://schemas.openxmlformats.org/officeDocument/2006/relationships/hyperlink" Target="https://finance.yahoo.com/quote/AMZN/options?strike=3760&amp;straddle=false" TargetMode="External"/><Relationship Id="rId230" Type="http://schemas.openxmlformats.org/officeDocument/2006/relationships/hyperlink" Target="https://finance.yahoo.com/quote/AMZN/options?strike=176&amp;straddle=false" TargetMode="External"/><Relationship Id="rId5067" Type="http://schemas.openxmlformats.org/officeDocument/2006/relationships/hyperlink" Target="https://finance.yahoo.com/quote/AMZN230616P00175500?p=AMZN230616P00175500" TargetMode="External"/><Relationship Id="rId6118" Type="http://schemas.openxmlformats.org/officeDocument/2006/relationships/hyperlink" Target="https://finance.yahoo.com/quote/AMZN/options?strike=3620&amp;straddle=false" TargetMode="External"/><Relationship Id="rId7930" Type="http://schemas.openxmlformats.org/officeDocument/2006/relationships/hyperlink" Target="https://finance.yahoo.com/quote/AMZN/options?strike=199&amp;straddle=false" TargetMode="External"/><Relationship Id="rId4083" Type="http://schemas.openxmlformats.org/officeDocument/2006/relationships/hyperlink" Target="https://finance.yahoo.com/quote/AMZN230616P03760000?p=AMZN230616P03760000" TargetMode="External"/><Relationship Id="rId5481" Type="http://schemas.openxmlformats.org/officeDocument/2006/relationships/hyperlink" Target="https://finance.yahoo.com/quote/AMZN230616P03850000?p=AMZN230616P03850000" TargetMode="External"/><Relationship Id="rId6532" Type="http://schemas.openxmlformats.org/officeDocument/2006/relationships/hyperlink" Target="https://finance.yahoo.com/quote/AMZN/options?strike=195.5&amp;straddle=false" TargetMode="External"/><Relationship Id="rId9688" Type="http://schemas.openxmlformats.org/officeDocument/2006/relationships/hyperlink" Target="https://finance.yahoo.com/quote/AMZN/options?strike=5500&amp;straddle=false" TargetMode="External"/><Relationship Id="rId1677" Type="http://schemas.openxmlformats.org/officeDocument/2006/relationships/hyperlink" Target="https://finance.yahoo.com/quote/AMZN230616C00192000?p=AMZN230616C00192000" TargetMode="External"/><Relationship Id="rId2728" Type="http://schemas.openxmlformats.org/officeDocument/2006/relationships/hyperlink" Target="https://finance.yahoo.com/quote/AMZN/options?strike=3950&amp;straddle=false" TargetMode="External"/><Relationship Id="rId5134" Type="http://schemas.openxmlformats.org/officeDocument/2006/relationships/hyperlink" Target="https://finance.yahoo.com/quote/AMZN/options?strike=192&amp;straddle=false" TargetMode="External"/><Relationship Id="rId1744" Type="http://schemas.openxmlformats.org/officeDocument/2006/relationships/hyperlink" Target="https://finance.yahoo.com/quote/AMZN/options?strike=1240&amp;straddle=false" TargetMode="External"/><Relationship Id="rId4150" Type="http://schemas.openxmlformats.org/officeDocument/2006/relationships/hyperlink" Target="https://finance.yahoo.com/quote/AMZN/options?strike=5400&amp;straddle=false" TargetMode="External"/><Relationship Id="rId5201" Type="http://schemas.openxmlformats.org/officeDocument/2006/relationships/hyperlink" Target="https://finance.yahoo.com/quote/AMZN230616P01100000?p=AMZN230616P01100000" TargetMode="External"/><Relationship Id="rId8357" Type="http://schemas.openxmlformats.org/officeDocument/2006/relationships/hyperlink" Target="https://finance.yahoo.com/quote/AMZN230616C00075000?p=AMZN230616C00075000" TargetMode="External"/><Relationship Id="rId8771" Type="http://schemas.openxmlformats.org/officeDocument/2006/relationships/hyperlink" Target="https://finance.yahoo.com/quote/AMZN230616C03050000?p=AMZN230616C03050000" TargetMode="External"/><Relationship Id="rId9408" Type="http://schemas.openxmlformats.org/officeDocument/2006/relationships/hyperlink" Target="https://finance.yahoo.com/quote/AMZN/options?strike=1600&amp;straddle=false" TargetMode="External"/><Relationship Id="rId36" Type="http://schemas.openxmlformats.org/officeDocument/2006/relationships/hyperlink" Target="https://finance.yahoo.com/quote/AMZN/options?strike=67&amp;straddle=false" TargetMode="External"/><Relationship Id="rId4967" Type="http://schemas.openxmlformats.org/officeDocument/2006/relationships/hyperlink" Target="https://finance.yahoo.com/quote/AMZN230616P00150500?p=AMZN230616P00150500" TargetMode="External"/><Relationship Id="rId7373" Type="http://schemas.openxmlformats.org/officeDocument/2006/relationships/hyperlink" Target="https://finance.yahoo.com/quote/AMZN230616C02800000?p=AMZN230616C02800000" TargetMode="External"/><Relationship Id="rId8424" Type="http://schemas.openxmlformats.org/officeDocument/2006/relationships/hyperlink" Target="https://finance.yahoo.com/quote/AMZN/options?strike=135&amp;straddle=false" TargetMode="External"/><Relationship Id="rId1811" Type="http://schemas.openxmlformats.org/officeDocument/2006/relationships/hyperlink" Target="https://finance.yahoo.com/quote/AMZN230616C01900000?p=AMZN230616C01900000" TargetMode="External"/><Relationship Id="rId3569" Type="http://schemas.openxmlformats.org/officeDocument/2006/relationships/hyperlink" Target="https://finance.yahoo.com/quote/AMZN230616P00120000?p=AMZN230616P00120000" TargetMode="External"/><Relationship Id="rId7026" Type="http://schemas.openxmlformats.org/officeDocument/2006/relationships/hyperlink" Target="https://finance.yahoo.com/quote/AMZN/options?strike=100&amp;straddle=false" TargetMode="External"/><Relationship Id="rId7440" Type="http://schemas.openxmlformats.org/officeDocument/2006/relationships/hyperlink" Target="https://finance.yahoo.com/quote/AMZN/options?strike=3310&amp;straddle=false" TargetMode="External"/><Relationship Id="rId3983" Type="http://schemas.openxmlformats.org/officeDocument/2006/relationships/hyperlink" Target="https://finance.yahoo.com/quote/AMZN230616P03260000?p=AMZN230616P03260000" TargetMode="External"/><Relationship Id="rId6042" Type="http://schemas.openxmlformats.org/officeDocument/2006/relationships/hyperlink" Target="https://finance.yahoo.com/quote/AMZN/options?strike=3240&amp;straddle=false" TargetMode="External"/><Relationship Id="rId9198" Type="http://schemas.openxmlformats.org/officeDocument/2006/relationships/hyperlink" Target="https://finance.yahoo.com/quote/AMZN/options?strike=170&amp;straddle=false" TargetMode="External"/><Relationship Id="rId1187" Type="http://schemas.openxmlformats.org/officeDocument/2006/relationships/hyperlink" Target="https://finance.yahoo.com/quote/AMZN230616P03120000?p=AMZN230616P03120000" TargetMode="External"/><Relationship Id="rId2585" Type="http://schemas.openxmlformats.org/officeDocument/2006/relationships/hyperlink" Target="https://finance.yahoo.com/quote/AMZN230616P03190000?p=AMZN230616P03190000" TargetMode="External"/><Relationship Id="rId3636" Type="http://schemas.openxmlformats.org/officeDocument/2006/relationships/hyperlink" Target="https://finance.yahoo.com/quote/AMZN/options?strike=163.5&amp;straddle=false" TargetMode="External"/><Relationship Id="rId557" Type="http://schemas.openxmlformats.org/officeDocument/2006/relationships/hyperlink" Target="https://finance.yahoo.com/quote/AMZN230616C03500000?p=AMZN230616C03500000" TargetMode="External"/><Relationship Id="rId971" Type="http://schemas.openxmlformats.org/officeDocument/2006/relationships/hyperlink" Target="https://finance.yahoo.com/quote/AMZN230616P00189500?p=AMZN230616P00189500" TargetMode="External"/><Relationship Id="rId2238" Type="http://schemas.openxmlformats.org/officeDocument/2006/relationships/hyperlink" Target="https://finance.yahoo.com/quote/AMZN/options?strike=160&amp;straddle=false" TargetMode="External"/><Relationship Id="rId2652" Type="http://schemas.openxmlformats.org/officeDocument/2006/relationships/hyperlink" Target="https://finance.yahoo.com/quote/AMZN/options?strike=3520&amp;straddle=false" TargetMode="External"/><Relationship Id="rId3703" Type="http://schemas.openxmlformats.org/officeDocument/2006/relationships/hyperlink" Target="https://finance.yahoo.com/quote/AMZN230616P00180500?p=AMZN230616P00180500" TargetMode="External"/><Relationship Id="rId6859" Type="http://schemas.openxmlformats.org/officeDocument/2006/relationships/hyperlink" Target="https://finance.yahoo.com/quote/AMZN230616P03800000?p=AMZN230616P03800000" TargetMode="External"/><Relationship Id="rId9265" Type="http://schemas.openxmlformats.org/officeDocument/2006/relationships/hyperlink" Target="https://finance.yahoo.com/quote/AMZN230616P00187000?p=AMZN230616P00187000" TargetMode="External"/><Relationship Id="rId624" Type="http://schemas.openxmlformats.org/officeDocument/2006/relationships/hyperlink" Target="https://finance.yahoo.com/quote/AMZN/options?strike=3830&amp;straddle=false" TargetMode="External"/><Relationship Id="rId1254" Type="http://schemas.openxmlformats.org/officeDocument/2006/relationships/hyperlink" Target="https://finance.yahoo.com/quote/AMZN/options?strike=3450&amp;straddle=false" TargetMode="External"/><Relationship Id="rId2305" Type="http://schemas.openxmlformats.org/officeDocument/2006/relationships/hyperlink" Target="https://finance.yahoo.com/quote/AMZN230616P00177000?p=AMZN230616P00177000" TargetMode="External"/><Relationship Id="rId5875" Type="http://schemas.openxmlformats.org/officeDocument/2006/relationships/hyperlink" Target="https://finance.yahoo.com/quote/AMZN230616C00235000?p=AMZN230616C00235000" TargetMode="External"/><Relationship Id="rId6926" Type="http://schemas.openxmlformats.org/officeDocument/2006/relationships/hyperlink" Target="https://finance.yahoo.com/quote/AMZN/options?strike=52&amp;straddle=false" TargetMode="External"/><Relationship Id="rId8281" Type="http://schemas.openxmlformats.org/officeDocument/2006/relationships/hyperlink" Target="https://finance.yahoo.com/quote/AMZN230616P04400000?p=AMZN230616P04400000" TargetMode="External"/><Relationship Id="rId9332" Type="http://schemas.openxmlformats.org/officeDocument/2006/relationships/hyperlink" Target="https://finance.yahoo.com/quote/AMZN/options?strike=235&amp;straddle=false" TargetMode="External"/><Relationship Id="rId1321" Type="http://schemas.openxmlformats.org/officeDocument/2006/relationships/hyperlink" Target="https://finance.yahoo.com/quote/AMZN230616P03790000?p=AMZN230616P03790000" TargetMode="External"/><Relationship Id="rId4477" Type="http://schemas.openxmlformats.org/officeDocument/2006/relationships/hyperlink" Target="https://finance.yahoo.com/quote/AMZN230616C00200000?p=AMZN230616C00200000" TargetMode="External"/><Relationship Id="rId4891" Type="http://schemas.openxmlformats.org/officeDocument/2006/relationships/hyperlink" Target="https://finance.yahoo.com/quote/AMZN230616P00074000?p=AMZN230616P00074000" TargetMode="External"/><Relationship Id="rId5528" Type="http://schemas.openxmlformats.org/officeDocument/2006/relationships/hyperlink" Target="https://finance.yahoo.com/quote/AMZN/options?strike=5100&amp;straddle=false" TargetMode="External"/><Relationship Id="rId3079" Type="http://schemas.openxmlformats.org/officeDocument/2006/relationships/hyperlink" Target="https://finance.yahoo.com/quote/AMZN230616C00196500?p=AMZN230616C00196500" TargetMode="External"/><Relationship Id="rId3493" Type="http://schemas.openxmlformats.org/officeDocument/2006/relationships/hyperlink" Target="https://finance.yahoo.com/quote/AMZN230616P00068000?p=AMZN230616P00068000" TargetMode="External"/><Relationship Id="rId4544" Type="http://schemas.openxmlformats.org/officeDocument/2006/relationships/hyperlink" Target="https://finance.yahoo.com/quote/AMZN/options?strike=1550&amp;straddle=false" TargetMode="External"/><Relationship Id="rId5942" Type="http://schemas.openxmlformats.org/officeDocument/2006/relationships/hyperlink" Target="https://finance.yahoo.com/quote/AMZN/options?strike=1680&amp;straddle=false" TargetMode="External"/><Relationship Id="rId8001" Type="http://schemas.openxmlformats.org/officeDocument/2006/relationships/hyperlink" Target="https://finance.yahoo.com/quote/AMZN230616P01420000?p=AMZN230616P01420000" TargetMode="External"/><Relationship Id="rId2095" Type="http://schemas.openxmlformats.org/officeDocument/2006/relationships/hyperlink" Target="https://finance.yahoo.com/quote/AMZN230616P00061000?p=AMZN230616P00061000" TargetMode="External"/><Relationship Id="rId3146" Type="http://schemas.openxmlformats.org/officeDocument/2006/relationships/hyperlink" Target="https://finance.yahoo.com/quote/AMZN/options?strike=1440&amp;straddle=false" TargetMode="External"/><Relationship Id="rId481" Type="http://schemas.openxmlformats.org/officeDocument/2006/relationships/hyperlink" Target="https://finance.yahoo.com/quote/AMZN230616C03120000?p=AMZN230616C03120000" TargetMode="External"/><Relationship Id="rId2162" Type="http://schemas.openxmlformats.org/officeDocument/2006/relationships/hyperlink" Target="https://finance.yahoo.com/quote/AMZN/options?strike=92&amp;straddle=false" TargetMode="External"/><Relationship Id="rId3560" Type="http://schemas.openxmlformats.org/officeDocument/2006/relationships/hyperlink" Target="https://finance.yahoo.com/quote/AMZN/options?strike=99&amp;straddle=false" TargetMode="External"/><Relationship Id="rId4611" Type="http://schemas.openxmlformats.org/officeDocument/2006/relationships/hyperlink" Target="https://finance.yahoo.com/quote/AMZN230616C03010000?p=AMZN230616C03010000" TargetMode="External"/><Relationship Id="rId6369" Type="http://schemas.openxmlformats.org/officeDocument/2006/relationships/hyperlink" Target="https://finance.yahoo.com/quote/AMZN230616P00155000?p=AMZN230616P00155000" TargetMode="External"/><Relationship Id="rId7767" Type="http://schemas.openxmlformats.org/officeDocument/2006/relationships/hyperlink" Target="https://finance.yahoo.com/quote/AMZN230616P00158500?p=AMZN230616P00158500" TargetMode="External"/><Relationship Id="rId8818" Type="http://schemas.openxmlformats.org/officeDocument/2006/relationships/hyperlink" Target="https://finance.yahoo.com/quote/AMZN/options?strike=3280&amp;straddle=false" TargetMode="External"/><Relationship Id="rId134" Type="http://schemas.openxmlformats.org/officeDocument/2006/relationships/hyperlink" Target="https://finance.yahoo.com/quote/AMZN/options?strike=152&amp;straddle=false" TargetMode="External"/><Relationship Id="rId3213" Type="http://schemas.openxmlformats.org/officeDocument/2006/relationships/hyperlink" Target="https://finance.yahoo.com/quote/AMZN230616C02400000?p=AMZN230616C02400000" TargetMode="External"/><Relationship Id="rId6783" Type="http://schemas.openxmlformats.org/officeDocument/2006/relationships/hyperlink" Target="https://finance.yahoo.com/quote/AMZN230616P03420000?p=AMZN230616P03420000" TargetMode="External"/><Relationship Id="rId7834" Type="http://schemas.openxmlformats.org/officeDocument/2006/relationships/hyperlink" Target="https://finance.yahoo.com/quote/AMZN/options?strike=175&amp;straddle=false" TargetMode="External"/><Relationship Id="rId2979" Type="http://schemas.openxmlformats.org/officeDocument/2006/relationships/hyperlink" Target="https://finance.yahoo.com/quote/AMZN230616C00171500?p=AMZN230616C00171500" TargetMode="External"/><Relationship Id="rId5385" Type="http://schemas.openxmlformats.org/officeDocument/2006/relationships/hyperlink" Target="https://finance.yahoo.com/quote/AMZN230616P03350000?p=AMZN230616P03350000" TargetMode="External"/><Relationship Id="rId6436" Type="http://schemas.openxmlformats.org/officeDocument/2006/relationships/hyperlink" Target="https://finance.yahoo.com/quote/AMZN/options?strike=171.5&amp;straddle=false" TargetMode="External"/><Relationship Id="rId6850" Type="http://schemas.openxmlformats.org/officeDocument/2006/relationships/hyperlink" Target="https://finance.yahoo.com/quote/AMZN/options?strike=3750&amp;straddle=false" TargetMode="External"/><Relationship Id="rId7901" Type="http://schemas.openxmlformats.org/officeDocument/2006/relationships/hyperlink" Target="https://finance.yahoo.com/quote/AMZN230616P00192000?p=AMZN230616P00192000" TargetMode="External"/><Relationship Id="rId201" Type="http://schemas.openxmlformats.org/officeDocument/2006/relationships/hyperlink" Target="https://finance.yahoo.com/quote/AMZN230616C00169000?p=AMZN230616C00169000" TargetMode="External"/><Relationship Id="rId1995" Type="http://schemas.openxmlformats.org/officeDocument/2006/relationships/hyperlink" Target="https://finance.yahoo.com/quote/AMZN230616C03770000?p=AMZN230616C03770000" TargetMode="External"/><Relationship Id="rId5038" Type="http://schemas.openxmlformats.org/officeDocument/2006/relationships/hyperlink" Target="https://finance.yahoo.com/quote/AMZN/options?strike=168&amp;straddle=false" TargetMode="External"/><Relationship Id="rId5452" Type="http://schemas.openxmlformats.org/officeDocument/2006/relationships/hyperlink" Target="https://finance.yahoo.com/quote/AMZN/options?strike=3680&amp;straddle=false" TargetMode="External"/><Relationship Id="rId6503" Type="http://schemas.openxmlformats.org/officeDocument/2006/relationships/hyperlink" Target="https://finance.yahoo.com/quote/AMZN230616P00188500?p=AMZN230616P00188500" TargetMode="External"/><Relationship Id="rId9659" Type="http://schemas.openxmlformats.org/officeDocument/2006/relationships/hyperlink" Target="https://finance.yahoo.com/quote/AMZN230616P04100000?p=AMZN230616P04100000" TargetMode="External"/><Relationship Id="rId1648" Type="http://schemas.openxmlformats.org/officeDocument/2006/relationships/hyperlink" Target="https://finance.yahoo.com/quote/AMZN/options?strike=184.5&amp;straddle=false" TargetMode="External"/><Relationship Id="rId4054" Type="http://schemas.openxmlformats.org/officeDocument/2006/relationships/hyperlink" Target="https://finance.yahoo.com/quote/AMZN/options?strike=3610&amp;straddle=false" TargetMode="External"/><Relationship Id="rId5105" Type="http://schemas.openxmlformats.org/officeDocument/2006/relationships/hyperlink" Target="https://finance.yahoo.com/quote/AMZN230616P00185000?p=AMZN230616P00185000" TargetMode="External"/><Relationship Id="rId8675" Type="http://schemas.openxmlformats.org/officeDocument/2006/relationships/hyperlink" Target="https://finance.yahoo.com/quote/AMZN230616C01380000?p=AMZN230616C01380000" TargetMode="External"/><Relationship Id="rId3070" Type="http://schemas.openxmlformats.org/officeDocument/2006/relationships/hyperlink" Target="https://finance.yahoo.com/quote/AMZN/options?strike=194&amp;straddle=false" TargetMode="External"/><Relationship Id="rId4121" Type="http://schemas.openxmlformats.org/officeDocument/2006/relationships/hyperlink" Target="https://finance.yahoo.com/quote/AMZN230616P04000000?p=AMZN230616P04000000" TargetMode="External"/><Relationship Id="rId7277" Type="http://schemas.openxmlformats.org/officeDocument/2006/relationships/hyperlink" Target="https://finance.yahoo.com/quote/AMZN230616C01200000?p=AMZN230616C01200000" TargetMode="External"/><Relationship Id="rId8328" Type="http://schemas.openxmlformats.org/officeDocument/2006/relationships/hyperlink" Target="https://finance.yahoo.com/quote/AMZN/options?strike=61&amp;straddle=false" TargetMode="External"/><Relationship Id="rId1715" Type="http://schemas.openxmlformats.org/officeDocument/2006/relationships/hyperlink" Target="https://finance.yahoo.com/quote/AMZN230616C00215000?p=AMZN230616C00215000" TargetMode="External"/><Relationship Id="rId6293" Type="http://schemas.openxmlformats.org/officeDocument/2006/relationships/hyperlink" Target="https://finance.yahoo.com/quote/AMZN230616P00082000?p=AMZN230616P00082000" TargetMode="External"/><Relationship Id="rId7691" Type="http://schemas.openxmlformats.org/officeDocument/2006/relationships/hyperlink" Target="https://finance.yahoo.com/quote/AMZN230616P00089000?p=AMZN230616P00089000" TargetMode="External"/><Relationship Id="rId8742" Type="http://schemas.openxmlformats.org/officeDocument/2006/relationships/hyperlink" Target="https://finance.yahoo.com/quote/AMZN/options?strike=2000&amp;straddle=false" TargetMode="External"/><Relationship Id="rId3887" Type="http://schemas.openxmlformats.org/officeDocument/2006/relationships/hyperlink" Target="https://finance.yahoo.com/quote/AMZN230616P01760000?p=AMZN230616P01760000" TargetMode="External"/><Relationship Id="rId4938" Type="http://schemas.openxmlformats.org/officeDocument/2006/relationships/hyperlink" Target="https://finance.yahoo.com/quote/AMZN/options?strike=96&amp;straddle=false" TargetMode="External"/><Relationship Id="rId7344" Type="http://schemas.openxmlformats.org/officeDocument/2006/relationships/hyperlink" Target="https://finance.yahoo.com/quote/AMZN/options?strike=1860&amp;straddle=false" TargetMode="External"/><Relationship Id="rId2489" Type="http://schemas.openxmlformats.org/officeDocument/2006/relationships/hyperlink" Target="https://finance.yahoo.com/quote/AMZN230616P01620000?p=AMZN230616P01620000" TargetMode="External"/><Relationship Id="rId3954" Type="http://schemas.openxmlformats.org/officeDocument/2006/relationships/hyperlink" Target="https://finance.yahoo.com/quote/AMZN/options?strike=3110&amp;straddle=false" TargetMode="External"/><Relationship Id="rId6360" Type="http://schemas.openxmlformats.org/officeDocument/2006/relationships/hyperlink" Target="https://finance.yahoo.com/quote/AMZN/options?strike=152.5&amp;straddle=false" TargetMode="External"/><Relationship Id="rId7411" Type="http://schemas.openxmlformats.org/officeDocument/2006/relationships/hyperlink" Target="https://finance.yahoo.com/quote/AMZN230616C03170000?p=AMZN230616C03170000" TargetMode="External"/><Relationship Id="rId875" Type="http://schemas.openxmlformats.org/officeDocument/2006/relationships/hyperlink" Target="https://finance.yahoo.com/quote/AMZN230616P00165500?p=AMZN230616P00165500" TargetMode="External"/><Relationship Id="rId2556" Type="http://schemas.openxmlformats.org/officeDocument/2006/relationships/hyperlink" Target="https://finance.yahoo.com/quote/AMZN/options?strike=3040&amp;straddle=false" TargetMode="External"/><Relationship Id="rId2970" Type="http://schemas.openxmlformats.org/officeDocument/2006/relationships/hyperlink" Target="https://finance.yahoo.com/quote/AMZN/options?strike=169&amp;straddle=false" TargetMode="External"/><Relationship Id="rId3607" Type="http://schemas.openxmlformats.org/officeDocument/2006/relationships/hyperlink" Target="https://finance.yahoo.com/quote/AMZN230616P00156500?p=AMZN230616P00156500" TargetMode="External"/><Relationship Id="rId6013" Type="http://schemas.openxmlformats.org/officeDocument/2006/relationships/hyperlink" Target="https://finance.yahoo.com/quote/AMZN230616C03100000?p=AMZN230616C03100000" TargetMode="External"/><Relationship Id="rId9169" Type="http://schemas.openxmlformats.org/officeDocument/2006/relationships/hyperlink" Target="https://finance.yahoo.com/quote/AMZN230616P00163000?p=AMZN230616P00163000" TargetMode="External"/><Relationship Id="rId9583" Type="http://schemas.openxmlformats.org/officeDocument/2006/relationships/hyperlink" Target="https://finance.yahoo.com/quote/AMZN230616P03580000?p=AMZN230616P03580000" TargetMode="External"/><Relationship Id="rId528" Type="http://schemas.openxmlformats.org/officeDocument/2006/relationships/hyperlink" Target="https://finance.yahoo.com/quote/AMZN/options?strike=3350&amp;straddle=false" TargetMode="External"/><Relationship Id="rId942" Type="http://schemas.openxmlformats.org/officeDocument/2006/relationships/hyperlink" Target="https://finance.yahoo.com/quote/AMZN/options?strike=182&amp;straddle=false" TargetMode="External"/><Relationship Id="rId1158" Type="http://schemas.openxmlformats.org/officeDocument/2006/relationships/hyperlink" Target="https://finance.yahoo.com/quote/AMZN/options?strike=2700&amp;straddle=false" TargetMode="External"/><Relationship Id="rId1572" Type="http://schemas.openxmlformats.org/officeDocument/2006/relationships/hyperlink" Target="https://finance.yahoo.com/quote/AMZN/options?strike=165.5&amp;straddle=false" TargetMode="External"/><Relationship Id="rId2209" Type="http://schemas.openxmlformats.org/officeDocument/2006/relationships/hyperlink" Target="https://finance.yahoo.com/quote/AMZN230616P00153000?p=AMZN230616P00153000" TargetMode="External"/><Relationship Id="rId2623" Type="http://schemas.openxmlformats.org/officeDocument/2006/relationships/hyperlink" Target="https://finance.yahoo.com/quote/AMZN230616P03380000?p=AMZN230616P03380000" TargetMode="External"/><Relationship Id="rId5779" Type="http://schemas.openxmlformats.org/officeDocument/2006/relationships/hyperlink" Target="https://finance.yahoo.com/quote/AMZN230616C00179500?p=AMZN230616C00179500" TargetMode="External"/><Relationship Id="rId8185" Type="http://schemas.openxmlformats.org/officeDocument/2006/relationships/hyperlink" Target="https://finance.yahoo.com/quote/AMZN230616P03510000?p=AMZN230616P03510000" TargetMode="External"/><Relationship Id="rId9236" Type="http://schemas.openxmlformats.org/officeDocument/2006/relationships/hyperlink" Target="https://finance.yahoo.com/quote/AMZN/options?strike=179.5&amp;straddle=false" TargetMode="External"/><Relationship Id="rId9650" Type="http://schemas.openxmlformats.org/officeDocument/2006/relationships/hyperlink" Target="https://finance.yahoo.com/quote/AMZN/options?strike=3960&amp;straddle=false" TargetMode="External"/><Relationship Id="rId1225" Type="http://schemas.openxmlformats.org/officeDocument/2006/relationships/hyperlink" Target="https://finance.yahoo.com/quote/AMZN230616P03310000?p=AMZN230616P03310000" TargetMode="External"/><Relationship Id="rId8252" Type="http://schemas.openxmlformats.org/officeDocument/2006/relationships/hyperlink" Target="https://finance.yahoo.com/quote/AMZN/options?strike=3880&amp;straddle=false" TargetMode="External"/><Relationship Id="rId9303" Type="http://schemas.openxmlformats.org/officeDocument/2006/relationships/hyperlink" Target="https://finance.yahoo.com/quote/AMZN230616P00196500?p=AMZN230616P00196500" TargetMode="External"/><Relationship Id="rId3397" Type="http://schemas.openxmlformats.org/officeDocument/2006/relationships/hyperlink" Target="https://finance.yahoo.com/quote/AMZN230616C03860000?p=AMZN230616C03860000" TargetMode="External"/><Relationship Id="rId4795" Type="http://schemas.openxmlformats.org/officeDocument/2006/relationships/hyperlink" Target="https://finance.yahoo.com/quote/AMZN230616C03930000?p=AMZN230616C03930000" TargetMode="External"/><Relationship Id="rId5846" Type="http://schemas.openxmlformats.org/officeDocument/2006/relationships/hyperlink" Target="https://finance.yahoo.com/quote/AMZN/options?strike=196&amp;straddle=false" TargetMode="External"/><Relationship Id="rId4448" Type="http://schemas.openxmlformats.org/officeDocument/2006/relationships/hyperlink" Target="https://finance.yahoo.com/quote/AMZN/options?strike=192.5&amp;straddle=false" TargetMode="External"/><Relationship Id="rId4862" Type="http://schemas.openxmlformats.org/officeDocument/2006/relationships/hyperlink" Target="https://finance.yahoo.com/quote/AMZN/options?strike=60&amp;straddle=false" TargetMode="External"/><Relationship Id="rId5913" Type="http://schemas.openxmlformats.org/officeDocument/2006/relationships/hyperlink" Target="https://finance.yahoo.com/quote/AMZN230616C01440000?p=AMZN230616C01440000" TargetMode="External"/><Relationship Id="rId3464" Type="http://schemas.openxmlformats.org/officeDocument/2006/relationships/hyperlink" Target="https://finance.yahoo.com/quote/AMZN/options?strike=53&amp;straddle=false" TargetMode="External"/><Relationship Id="rId4515" Type="http://schemas.openxmlformats.org/officeDocument/2006/relationships/hyperlink" Target="https://finance.yahoo.com/quote/AMZN230616C01300000?p=AMZN230616C01300000" TargetMode="External"/><Relationship Id="rId385" Type="http://schemas.openxmlformats.org/officeDocument/2006/relationships/hyperlink" Target="https://finance.yahoo.com/quote/AMZN230616C01500000?p=AMZN230616C01500000" TargetMode="External"/><Relationship Id="rId2066" Type="http://schemas.openxmlformats.org/officeDocument/2006/relationships/hyperlink" Target="https://finance.yahoo.com/quote/AMZN/options?strike=5200&amp;straddle=false" TargetMode="External"/><Relationship Id="rId2480" Type="http://schemas.openxmlformats.org/officeDocument/2006/relationships/hyperlink" Target="https://finance.yahoo.com/quote/AMZN/options?strike=1540&amp;straddle=false" TargetMode="External"/><Relationship Id="rId3117" Type="http://schemas.openxmlformats.org/officeDocument/2006/relationships/hyperlink" Target="https://finance.yahoo.com/quote/AMZN230616C00260000?p=AMZN230616C00260000" TargetMode="External"/><Relationship Id="rId3531" Type="http://schemas.openxmlformats.org/officeDocument/2006/relationships/hyperlink" Target="https://finance.yahoo.com/quote/AMZN230616P00085000?p=AMZN230616P00085000" TargetMode="External"/><Relationship Id="rId6687" Type="http://schemas.openxmlformats.org/officeDocument/2006/relationships/hyperlink" Target="https://finance.yahoo.com/quote/AMZN230616P02400000?p=AMZN230616P02400000" TargetMode="External"/><Relationship Id="rId7738" Type="http://schemas.openxmlformats.org/officeDocument/2006/relationships/hyperlink" Target="https://finance.yahoo.com/quote/AMZN/options?strike=151&amp;straddle=false" TargetMode="External"/><Relationship Id="rId9093" Type="http://schemas.openxmlformats.org/officeDocument/2006/relationships/hyperlink" Target="https://finance.yahoo.com/quote/AMZN230616P00098000?p=AMZN230616P00098000" TargetMode="External"/><Relationship Id="rId452" Type="http://schemas.openxmlformats.org/officeDocument/2006/relationships/hyperlink" Target="https://finance.yahoo.com/quote/AMZN/options?strike=2700&amp;straddle=false" TargetMode="External"/><Relationship Id="rId1082" Type="http://schemas.openxmlformats.org/officeDocument/2006/relationships/hyperlink" Target="https://finance.yahoo.com/quote/AMZN/options?strike=1420&amp;straddle=false" TargetMode="External"/><Relationship Id="rId2133" Type="http://schemas.openxmlformats.org/officeDocument/2006/relationships/hyperlink" Target="https://finance.yahoo.com/quote/AMZN230616P00078000?p=AMZN230616P00078000" TargetMode="External"/><Relationship Id="rId5289" Type="http://schemas.openxmlformats.org/officeDocument/2006/relationships/hyperlink" Target="https://finance.yahoo.com/quote/AMZN230616P01940000?p=AMZN230616P01940000" TargetMode="External"/><Relationship Id="rId6754" Type="http://schemas.openxmlformats.org/officeDocument/2006/relationships/hyperlink" Target="https://finance.yahoo.com/quote/AMZN/options?strike=3270&amp;straddle=false" TargetMode="External"/><Relationship Id="rId7805" Type="http://schemas.openxmlformats.org/officeDocument/2006/relationships/hyperlink" Target="https://finance.yahoo.com/quote/AMZN230616P00168000?p=AMZN230616P00168000" TargetMode="External"/><Relationship Id="rId9160" Type="http://schemas.openxmlformats.org/officeDocument/2006/relationships/hyperlink" Target="https://finance.yahoo.com/quote/AMZN/options?strike=160.5&amp;straddle=false" TargetMode="External"/><Relationship Id="rId105" Type="http://schemas.openxmlformats.org/officeDocument/2006/relationships/hyperlink" Target="https://finance.yahoo.com/quote/AMZN230616C00100000?p=AMZN230616C00100000" TargetMode="External"/><Relationship Id="rId2200" Type="http://schemas.openxmlformats.org/officeDocument/2006/relationships/hyperlink" Target="https://finance.yahoo.com/quote/AMZN/options?strike=150.5&amp;straddle=false" TargetMode="External"/><Relationship Id="rId5356" Type="http://schemas.openxmlformats.org/officeDocument/2006/relationships/hyperlink" Target="https://finance.yahoo.com/quote/AMZN/options?strike=3200&amp;straddle=false" TargetMode="External"/><Relationship Id="rId6407" Type="http://schemas.openxmlformats.org/officeDocument/2006/relationships/hyperlink" Target="https://finance.yahoo.com/quote/AMZN230616P00164500?p=AMZN230616P00164500" TargetMode="External"/><Relationship Id="rId1899" Type="http://schemas.openxmlformats.org/officeDocument/2006/relationships/hyperlink" Target="https://finance.yahoo.com/quote/AMZN230616C03290000?p=AMZN230616C03290000" TargetMode="External"/><Relationship Id="rId4372" Type="http://schemas.openxmlformats.org/officeDocument/2006/relationships/hyperlink" Target="https://finance.yahoo.com/quote/AMZN/options?strike=173.5&amp;straddle=false" TargetMode="External"/><Relationship Id="rId5009" Type="http://schemas.openxmlformats.org/officeDocument/2006/relationships/hyperlink" Target="https://finance.yahoo.com/quote/AMZN230616P00161000?p=AMZN230616P00161000" TargetMode="External"/><Relationship Id="rId5770" Type="http://schemas.openxmlformats.org/officeDocument/2006/relationships/hyperlink" Target="https://finance.yahoo.com/quote/AMZN/options?strike=177&amp;straddle=false" TargetMode="External"/><Relationship Id="rId6821" Type="http://schemas.openxmlformats.org/officeDocument/2006/relationships/hyperlink" Target="https://finance.yahoo.com/quote/AMZN230616P03610000?p=AMZN230616P03610000" TargetMode="External"/><Relationship Id="rId8579" Type="http://schemas.openxmlformats.org/officeDocument/2006/relationships/hyperlink" Target="https://finance.yahoo.com/quote/AMZN230616C00187500?p=AMZN230616C00187500" TargetMode="External"/><Relationship Id="rId1966" Type="http://schemas.openxmlformats.org/officeDocument/2006/relationships/hyperlink" Target="https://finance.yahoo.com/quote/AMZN/options?strike=3620&amp;straddle=false" TargetMode="External"/><Relationship Id="rId4025" Type="http://schemas.openxmlformats.org/officeDocument/2006/relationships/hyperlink" Target="https://finance.yahoo.com/quote/AMZN230616P03470000?p=AMZN230616P03470000" TargetMode="External"/><Relationship Id="rId5423" Type="http://schemas.openxmlformats.org/officeDocument/2006/relationships/hyperlink" Target="https://finance.yahoo.com/quote/AMZN230616P03540000?p=AMZN230616P03540000" TargetMode="External"/><Relationship Id="rId8993" Type="http://schemas.openxmlformats.org/officeDocument/2006/relationships/hyperlink" Target="https://finance.yahoo.com/quote/AMZN230616P00045000?p=AMZN230616P00045000" TargetMode="External"/><Relationship Id="rId1619" Type="http://schemas.openxmlformats.org/officeDocument/2006/relationships/hyperlink" Target="https://finance.yahoo.com/quote/AMZN230616C00177500?p=AMZN230616C00177500" TargetMode="External"/><Relationship Id="rId7595" Type="http://schemas.openxmlformats.org/officeDocument/2006/relationships/hyperlink" Target="https://finance.yahoo.com/quote/AMZN230616C04900000?p=AMZN230616C04900000" TargetMode="External"/><Relationship Id="rId8646" Type="http://schemas.openxmlformats.org/officeDocument/2006/relationships/hyperlink" Target="https://finance.yahoo.com/quote/AMZN/options?strike=240&amp;straddle=false" TargetMode="External"/><Relationship Id="rId3041" Type="http://schemas.openxmlformats.org/officeDocument/2006/relationships/hyperlink" Target="https://finance.yahoo.com/quote/AMZN230616C00187000?p=AMZN230616C00187000" TargetMode="External"/><Relationship Id="rId6197" Type="http://schemas.openxmlformats.org/officeDocument/2006/relationships/hyperlink" Target="https://finance.yahoo.com/quote/AMZN230616C04200000?p=AMZN230616C04200000" TargetMode="External"/><Relationship Id="rId7248" Type="http://schemas.openxmlformats.org/officeDocument/2006/relationships/hyperlink" Target="https://finance.yahoo.com/quote/AMZN/options?strike=205&amp;straddle=false" TargetMode="External"/><Relationship Id="rId7662" Type="http://schemas.openxmlformats.org/officeDocument/2006/relationships/hyperlink" Target="https://finance.yahoo.com/quote/AMZN/options?strike=75&amp;straddle=false" TargetMode="External"/><Relationship Id="rId8713" Type="http://schemas.openxmlformats.org/officeDocument/2006/relationships/hyperlink" Target="https://finance.yahoo.com/quote/AMZN230616C01720000?p=AMZN230616C01720000" TargetMode="External"/><Relationship Id="rId3858" Type="http://schemas.openxmlformats.org/officeDocument/2006/relationships/hyperlink" Target="https://finance.yahoo.com/quote/AMZN/options?strike=1480&amp;straddle=false" TargetMode="External"/><Relationship Id="rId4909" Type="http://schemas.openxmlformats.org/officeDocument/2006/relationships/hyperlink" Target="https://finance.yahoo.com/quote/AMZN230616P00082000?p=AMZN230616P00082000" TargetMode="External"/><Relationship Id="rId6264" Type="http://schemas.openxmlformats.org/officeDocument/2006/relationships/hyperlink" Target="https://finance.yahoo.com/quote/AMZN/options?strike=69&amp;straddle=false" TargetMode="External"/><Relationship Id="rId7315" Type="http://schemas.openxmlformats.org/officeDocument/2006/relationships/hyperlink" Target="https://finance.yahoo.com/quote/AMZN230616C01580000?p=AMZN230616C01580000" TargetMode="External"/><Relationship Id="rId779" Type="http://schemas.openxmlformats.org/officeDocument/2006/relationships/hyperlink" Target="https://finance.yahoo.com/quote/AMZN230616P00093000?p=AMZN230616P00093000" TargetMode="External"/><Relationship Id="rId5280" Type="http://schemas.openxmlformats.org/officeDocument/2006/relationships/hyperlink" Target="https://finance.yahoo.com/quote/AMZN/options?strike=1840&amp;straddle=false" TargetMode="External"/><Relationship Id="rId6331" Type="http://schemas.openxmlformats.org/officeDocument/2006/relationships/hyperlink" Target="https://finance.yahoo.com/quote/AMZN230616P00105000?p=AMZN230616P00105000" TargetMode="External"/><Relationship Id="rId9487" Type="http://schemas.openxmlformats.org/officeDocument/2006/relationships/hyperlink" Target="https://finance.yahoo.com/quote/AMZN230616P03100000?p=AMZN230616P03100000" TargetMode="External"/><Relationship Id="rId1476" Type="http://schemas.openxmlformats.org/officeDocument/2006/relationships/hyperlink" Target="https://finance.yahoo.com/quote/AMZN/options?strike=93&amp;straddle=false" TargetMode="External"/><Relationship Id="rId2874" Type="http://schemas.openxmlformats.org/officeDocument/2006/relationships/hyperlink" Target="https://finance.yahoo.com/quote/AMZN/options?strike=100&amp;straddle=false" TargetMode="External"/><Relationship Id="rId3925" Type="http://schemas.openxmlformats.org/officeDocument/2006/relationships/hyperlink" Target="https://finance.yahoo.com/quote/AMZN230616P02700000?p=AMZN230616P02700000" TargetMode="External"/><Relationship Id="rId8089" Type="http://schemas.openxmlformats.org/officeDocument/2006/relationships/hyperlink" Target="https://finance.yahoo.com/quote/AMZN230616P03030000?p=AMZN230616P03030000" TargetMode="External"/><Relationship Id="rId846" Type="http://schemas.openxmlformats.org/officeDocument/2006/relationships/hyperlink" Target="https://finance.yahoo.com/quote/AMZN/options?strike=158&amp;straddle=false" TargetMode="External"/><Relationship Id="rId1129" Type="http://schemas.openxmlformats.org/officeDocument/2006/relationships/hyperlink" Target="https://finance.yahoo.com/quote/AMZN230616P01860000?p=AMZN230616P01860000" TargetMode="External"/><Relationship Id="rId1890" Type="http://schemas.openxmlformats.org/officeDocument/2006/relationships/hyperlink" Target="https://finance.yahoo.com/quote/AMZN/options?strike=3240&amp;straddle=false" TargetMode="External"/><Relationship Id="rId2527" Type="http://schemas.openxmlformats.org/officeDocument/2006/relationships/hyperlink" Target="https://finance.yahoo.com/quote/AMZN230616P02000000?p=AMZN230616P02000000" TargetMode="External"/><Relationship Id="rId2941" Type="http://schemas.openxmlformats.org/officeDocument/2006/relationships/hyperlink" Target="https://finance.yahoo.com/quote/AMZN230616C00162000?p=AMZN230616C00162000" TargetMode="External"/><Relationship Id="rId5000" Type="http://schemas.openxmlformats.org/officeDocument/2006/relationships/hyperlink" Target="https://finance.yahoo.com/quote/AMZN/options?strike=158.5&amp;straddle=false" TargetMode="External"/><Relationship Id="rId8156" Type="http://schemas.openxmlformats.org/officeDocument/2006/relationships/hyperlink" Target="https://finance.yahoo.com/quote/AMZN/options?strike=3360&amp;straddle=false" TargetMode="External"/><Relationship Id="rId9207" Type="http://schemas.openxmlformats.org/officeDocument/2006/relationships/hyperlink" Target="https://finance.yahoo.com/quote/AMZN230616P00172500?p=AMZN230616P00172500" TargetMode="External"/><Relationship Id="rId9554" Type="http://schemas.openxmlformats.org/officeDocument/2006/relationships/hyperlink" Target="https://finance.yahoo.com/quote/AMZN/options?strike=3430&amp;straddle=false" TargetMode="External"/><Relationship Id="rId913" Type="http://schemas.openxmlformats.org/officeDocument/2006/relationships/hyperlink" Target="https://finance.yahoo.com/quote/AMZN230616P00175000?p=AMZN230616P00175000" TargetMode="External"/><Relationship Id="rId1543" Type="http://schemas.openxmlformats.org/officeDocument/2006/relationships/hyperlink" Target="https://finance.yahoo.com/quote/AMZN230616C00158500?p=AMZN230616C00158500" TargetMode="External"/><Relationship Id="rId4699" Type="http://schemas.openxmlformats.org/officeDocument/2006/relationships/hyperlink" Target="https://finance.yahoo.com/quote/AMZN230616C03450000?p=AMZN230616C03450000" TargetMode="External"/><Relationship Id="rId8570" Type="http://schemas.openxmlformats.org/officeDocument/2006/relationships/hyperlink" Target="https://finance.yahoo.com/quote/AMZN/options?strike=185&amp;straddle=false" TargetMode="External"/><Relationship Id="rId9621" Type="http://schemas.openxmlformats.org/officeDocument/2006/relationships/hyperlink" Target="https://finance.yahoo.com/quote/AMZN230616P03770000?p=AMZN230616P03770000" TargetMode="External"/><Relationship Id="rId1610" Type="http://schemas.openxmlformats.org/officeDocument/2006/relationships/hyperlink" Target="https://finance.yahoo.com/quote/AMZN/options?strike=175&amp;straddle=false" TargetMode="External"/><Relationship Id="rId4766" Type="http://schemas.openxmlformats.org/officeDocument/2006/relationships/hyperlink" Target="https://finance.yahoo.com/quote/AMZN/options?strike=3780&amp;straddle=false" TargetMode="External"/><Relationship Id="rId5817" Type="http://schemas.openxmlformats.org/officeDocument/2006/relationships/hyperlink" Target="https://finance.yahoo.com/quote/AMZN230616C00189000?p=AMZN230616C00189000" TargetMode="External"/><Relationship Id="rId7172" Type="http://schemas.openxmlformats.org/officeDocument/2006/relationships/hyperlink" Target="https://finance.yahoo.com/quote/AMZN/options?strike=181.5&amp;straddle=false" TargetMode="External"/><Relationship Id="rId8223" Type="http://schemas.openxmlformats.org/officeDocument/2006/relationships/hyperlink" Target="https://finance.yahoo.com/quote/AMZN230616P03700000?p=AMZN230616P03700000" TargetMode="External"/><Relationship Id="rId3368" Type="http://schemas.openxmlformats.org/officeDocument/2006/relationships/hyperlink" Target="https://finance.yahoo.com/quote/AMZN/options?strike=3710&amp;straddle=false" TargetMode="External"/><Relationship Id="rId3782" Type="http://schemas.openxmlformats.org/officeDocument/2006/relationships/hyperlink" Target="https://finance.yahoo.com/quote/AMZN/options?strike=200&amp;straddle=false" TargetMode="External"/><Relationship Id="rId4419" Type="http://schemas.openxmlformats.org/officeDocument/2006/relationships/hyperlink" Target="https://finance.yahoo.com/quote/AMZN230616C00185500?p=AMZN230616C00185500" TargetMode="External"/><Relationship Id="rId4833" Type="http://schemas.openxmlformats.org/officeDocument/2006/relationships/hyperlink" Target="https://finance.yahoo.com/quote/AMZN230616C05200000?p=AMZN230616C05200000" TargetMode="External"/><Relationship Id="rId7989" Type="http://schemas.openxmlformats.org/officeDocument/2006/relationships/hyperlink" Target="https://finance.yahoo.com/quote/AMZN230616P01300000?p=AMZN230616P01300000" TargetMode="External"/><Relationship Id="rId289" Type="http://schemas.openxmlformats.org/officeDocument/2006/relationships/hyperlink" Target="https://finance.yahoo.com/quote/AMZN230616C00191000?p=AMZN230616C00191000" TargetMode="External"/><Relationship Id="rId2384" Type="http://schemas.openxmlformats.org/officeDocument/2006/relationships/hyperlink" Target="https://finance.yahoo.com/quote/AMZN/options?strike=196.5&amp;straddle=false" TargetMode="External"/><Relationship Id="rId3435" Type="http://schemas.openxmlformats.org/officeDocument/2006/relationships/hyperlink" Target="https://finance.yahoo.com/quote/AMZN230616C04500000?p=AMZN230616C04500000" TargetMode="External"/><Relationship Id="rId356" Type="http://schemas.openxmlformats.org/officeDocument/2006/relationships/hyperlink" Target="https://finance.yahoo.com/quote/AMZN/options?strike=275&amp;straddle=false" TargetMode="External"/><Relationship Id="rId770" Type="http://schemas.openxmlformats.org/officeDocument/2006/relationships/hyperlink" Target="https://finance.yahoo.com/quote/AMZN/options?strike=88&amp;straddle=false" TargetMode="External"/><Relationship Id="rId2037" Type="http://schemas.openxmlformats.org/officeDocument/2006/relationships/hyperlink" Target="https://finance.yahoo.com/quote/AMZN230616C03980000?p=AMZN230616C03980000" TargetMode="External"/><Relationship Id="rId2451" Type="http://schemas.openxmlformats.org/officeDocument/2006/relationships/hyperlink" Target="https://finance.yahoo.com/quote/AMZN230616P01280000?p=AMZN230616P01280000" TargetMode="External"/><Relationship Id="rId4900" Type="http://schemas.openxmlformats.org/officeDocument/2006/relationships/hyperlink" Target="https://finance.yahoo.com/quote/AMZN/options?strike=77.5&amp;straddle=false" TargetMode="External"/><Relationship Id="rId6658" Type="http://schemas.openxmlformats.org/officeDocument/2006/relationships/hyperlink" Target="https://finance.yahoo.com/quote/AMZN/options?strike=1780&amp;straddle=false" TargetMode="External"/><Relationship Id="rId9064" Type="http://schemas.openxmlformats.org/officeDocument/2006/relationships/hyperlink" Target="https://finance.yahoo.com/quote/AMZN/options?strike=83&amp;straddle=false" TargetMode="External"/><Relationship Id="rId423" Type="http://schemas.openxmlformats.org/officeDocument/2006/relationships/hyperlink" Target="https://finance.yahoo.com/quote/AMZN230616C01860000?p=AMZN230616C01860000" TargetMode="External"/><Relationship Id="rId1053" Type="http://schemas.openxmlformats.org/officeDocument/2006/relationships/hyperlink" Target="https://finance.yahoo.com/quote/AMZN230616P01140000?p=AMZN230616P01140000" TargetMode="External"/><Relationship Id="rId2104" Type="http://schemas.openxmlformats.org/officeDocument/2006/relationships/hyperlink" Target="https://finance.yahoo.com/quote/AMZN/options?strike=65&amp;straddle=false" TargetMode="External"/><Relationship Id="rId3502" Type="http://schemas.openxmlformats.org/officeDocument/2006/relationships/hyperlink" Target="https://finance.yahoo.com/quote/AMZN/options?strike=72&amp;straddle=false" TargetMode="External"/><Relationship Id="rId7709" Type="http://schemas.openxmlformats.org/officeDocument/2006/relationships/hyperlink" Target="https://finance.yahoo.com/quote/AMZN230616P00098000?p=AMZN230616P00098000" TargetMode="External"/><Relationship Id="rId8080" Type="http://schemas.openxmlformats.org/officeDocument/2006/relationships/hyperlink" Target="https://finance.yahoo.com/quote/AMZN/options?strike=2800&amp;straddle=false" TargetMode="External"/><Relationship Id="rId9131" Type="http://schemas.openxmlformats.org/officeDocument/2006/relationships/hyperlink" Target="https://finance.yahoo.com/quote/AMZN230616P00153500?p=AMZN230616P00153500" TargetMode="External"/><Relationship Id="rId5674" Type="http://schemas.openxmlformats.org/officeDocument/2006/relationships/hyperlink" Target="https://finance.yahoo.com/quote/AMZN/options?strike=153&amp;straddle=false" TargetMode="External"/><Relationship Id="rId6725" Type="http://schemas.openxmlformats.org/officeDocument/2006/relationships/hyperlink" Target="https://finance.yahoo.com/quote/AMZN230616P03130000?p=AMZN230616P03130000" TargetMode="External"/><Relationship Id="rId1120" Type="http://schemas.openxmlformats.org/officeDocument/2006/relationships/hyperlink" Target="https://finance.yahoo.com/quote/AMZN/options?strike=1760&amp;straddle=false" TargetMode="External"/><Relationship Id="rId4276" Type="http://schemas.openxmlformats.org/officeDocument/2006/relationships/hyperlink" Target="https://finance.yahoo.com/quote/AMZN/options?strike=145&amp;straddle=false" TargetMode="External"/><Relationship Id="rId4690" Type="http://schemas.openxmlformats.org/officeDocument/2006/relationships/hyperlink" Target="https://finance.yahoo.com/quote/AMZN/options?strike=3400&amp;straddle=false" TargetMode="External"/><Relationship Id="rId5327" Type="http://schemas.openxmlformats.org/officeDocument/2006/relationships/hyperlink" Target="https://finance.yahoo.com/quote/AMZN230616P03060000?p=AMZN230616P03060000" TargetMode="External"/><Relationship Id="rId5741" Type="http://schemas.openxmlformats.org/officeDocument/2006/relationships/hyperlink" Target="https://finance.yahoo.com/quote/AMZN230616C00170000?p=AMZN230616C00170000" TargetMode="External"/><Relationship Id="rId8897" Type="http://schemas.openxmlformats.org/officeDocument/2006/relationships/hyperlink" Target="https://finance.yahoo.com/quote/AMZN230616C03680000?p=AMZN230616C03680000" TargetMode="External"/><Relationship Id="rId1937" Type="http://schemas.openxmlformats.org/officeDocument/2006/relationships/hyperlink" Target="https://finance.yahoo.com/quote/AMZN230616C03480000?p=AMZN230616C03480000" TargetMode="External"/><Relationship Id="rId3292" Type="http://schemas.openxmlformats.org/officeDocument/2006/relationships/hyperlink" Target="https://finance.yahoo.com/quote/AMZN/options?strike=3330&amp;straddle=false" TargetMode="External"/><Relationship Id="rId4343" Type="http://schemas.openxmlformats.org/officeDocument/2006/relationships/hyperlink" Target="https://finance.yahoo.com/quote/AMZN230616C00166500?p=AMZN230616C00166500" TargetMode="External"/><Relationship Id="rId7499" Type="http://schemas.openxmlformats.org/officeDocument/2006/relationships/hyperlink" Target="https://finance.yahoo.com/quote/AMZN230616C03610000?p=AMZN230616C03610000" TargetMode="External"/><Relationship Id="rId8964" Type="http://schemas.openxmlformats.org/officeDocument/2006/relationships/hyperlink" Target="https://finance.yahoo.com/quote/AMZN/options?strike=4100&amp;straddle=false" TargetMode="External"/><Relationship Id="rId4410" Type="http://schemas.openxmlformats.org/officeDocument/2006/relationships/hyperlink" Target="https://finance.yahoo.com/quote/AMZN/options?strike=183&amp;straddle=false" TargetMode="External"/><Relationship Id="rId7566" Type="http://schemas.openxmlformats.org/officeDocument/2006/relationships/hyperlink" Target="https://finance.yahoo.com/quote/AMZN/options?strike=3940&amp;straddle=false" TargetMode="External"/><Relationship Id="rId8617" Type="http://schemas.openxmlformats.org/officeDocument/2006/relationships/hyperlink" Target="https://finance.yahoo.com/quote/AMZN230616C00197000?p=AMZN230616C00197000" TargetMode="External"/><Relationship Id="rId280" Type="http://schemas.openxmlformats.org/officeDocument/2006/relationships/hyperlink" Target="https://finance.yahoo.com/quote/AMZN/options?strike=188.5&amp;straddle=false" TargetMode="External"/><Relationship Id="rId3012" Type="http://schemas.openxmlformats.org/officeDocument/2006/relationships/hyperlink" Target="https://finance.yahoo.com/quote/AMZN/options?strike=179.5&amp;straddle=false" TargetMode="External"/><Relationship Id="rId6168" Type="http://schemas.openxmlformats.org/officeDocument/2006/relationships/hyperlink" Target="https://finance.yahoo.com/quote/AMZN/options?strike=3870&amp;straddle=false" TargetMode="External"/><Relationship Id="rId6582" Type="http://schemas.openxmlformats.org/officeDocument/2006/relationships/hyperlink" Target="https://finance.yahoo.com/quote/AMZN/options?strike=1060&amp;straddle=false" TargetMode="External"/><Relationship Id="rId7219" Type="http://schemas.openxmlformats.org/officeDocument/2006/relationships/hyperlink" Target="https://finance.yahoo.com/quote/AMZN230616C00193500?p=AMZN230616C00193500" TargetMode="External"/><Relationship Id="rId7980" Type="http://schemas.openxmlformats.org/officeDocument/2006/relationships/hyperlink" Target="https://finance.yahoo.com/quote/AMZN/options?strike=1200&amp;straddle=false" TargetMode="External"/><Relationship Id="rId5184" Type="http://schemas.openxmlformats.org/officeDocument/2006/relationships/hyperlink" Target="https://finance.yahoo.com/quote/AMZN/options?strike=245&amp;straddle=false" TargetMode="External"/><Relationship Id="rId6235" Type="http://schemas.openxmlformats.org/officeDocument/2006/relationships/hyperlink" Target="https://finance.yahoo.com/quote/AMZN230616P00055000?p=AMZN230616P00055000" TargetMode="External"/><Relationship Id="rId7633" Type="http://schemas.openxmlformats.org/officeDocument/2006/relationships/hyperlink" Target="https://finance.yahoo.com/quote/AMZN230616P00062000?p=AMZN230616P00062000" TargetMode="External"/><Relationship Id="rId2778" Type="http://schemas.openxmlformats.org/officeDocument/2006/relationships/hyperlink" Target="https://finance.yahoo.com/quote/AMZN/options?strike=54&amp;straddle=false" TargetMode="External"/><Relationship Id="rId3829" Type="http://schemas.openxmlformats.org/officeDocument/2006/relationships/hyperlink" Target="https://finance.yahoo.com/quote/AMZN230616P01220000?p=AMZN230616P01220000" TargetMode="External"/><Relationship Id="rId7700" Type="http://schemas.openxmlformats.org/officeDocument/2006/relationships/hyperlink" Target="https://finance.yahoo.com/quote/AMZN/options?strike=93&amp;straddle=false" TargetMode="External"/><Relationship Id="rId1794" Type="http://schemas.openxmlformats.org/officeDocument/2006/relationships/hyperlink" Target="https://finance.yahoo.com/quote/AMZN/options?strike=1720&amp;straddle=false" TargetMode="External"/><Relationship Id="rId2845" Type="http://schemas.openxmlformats.org/officeDocument/2006/relationships/hyperlink" Target="https://finance.yahoo.com/quote/AMZN230616C00086000?p=AMZN230616C00086000" TargetMode="External"/><Relationship Id="rId5251" Type="http://schemas.openxmlformats.org/officeDocument/2006/relationships/hyperlink" Target="https://finance.yahoo.com/quote/AMZN230616P01560000?p=AMZN230616P01560000" TargetMode="External"/><Relationship Id="rId6302" Type="http://schemas.openxmlformats.org/officeDocument/2006/relationships/hyperlink" Target="https://finance.yahoo.com/quote/AMZN/options?strike=86&amp;straddle=false" TargetMode="External"/><Relationship Id="rId9458" Type="http://schemas.openxmlformats.org/officeDocument/2006/relationships/hyperlink" Target="https://finance.yahoo.com/quote/AMZN/options?strike=2500&amp;straddle=false" TargetMode="External"/><Relationship Id="rId86" Type="http://schemas.openxmlformats.org/officeDocument/2006/relationships/hyperlink" Target="https://finance.yahoo.com/quote/AMZN/options?strike=90&amp;straddle=false" TargetMode="External"/><Relationship Id="rId817" Type="http://schemas.openxmlformats.org/officeDocument/2006/relationships/hyperlink" Target="https://finance.yahoo.com/quote/AMZN230616P00151000?p=AMZN230616P00151000" TargetMode="External"/><Relationship Id="rId1447" Type="http://schemas.openxmlformats.org/officeDocument/2006/relationships/hyperlink" Target="https://finance.yahoo.com/quote/AMZN230616C00079000?p=AMZN230616C00079000" TargetMode="External"/><Relationship Id="rId1861" Type="http://schemas.openxmlformats.org/officeDocument/2006/relationships/hyperlink" Target="https://finance.yahoo.com/quote/AMZN230616C03100000?p=AMZN230616C03100000" TargetMode="External"/><Relationship Id="rId2912" Type="http://schemas.openxmlformats.org/officeDocument/2006/relationships/hyperlink" Target="https://finance.yahoo.com/quote/AMZN/options?strike=154.5&amp;straddle=false" TargetMode="External"/><Relationship Id="rId8474" Type="http://schemas.openxmlformats.org/officeDocument/2006/relationships/hyperlink" Target="https://finance.yahoo.com/quote/AMZN/options?strike=161&amp;straddle=false" TargetMode="External"/><Relationship Id="rId9525" Type="http://schemas.openxmlformats.org/officeDocument/2006/relationships/hyperlink" Target="https://finance.yahoo.com/quote/AMZN230616P03290000?p=AMZN230616P03290000" TargetMode="External"/><Relationship Id="rId1514" Type="http://schemas.openxmlformats.org/officeDocument/2006/relationships/hyperlink" Target="https://finance.yahoo.com/quote/AMZN/options?strike=151&amp;straddle=false" TargetMode="External"/><Relationship Id="rId7076" Type="http://schemas.openxmlformats.org/officeDocument/2006/relationships/hyperlink" Target="https://finance.yahoo.com/quote/AMZN/options?strike=157.5&amp;straddle=false" TargetMode="External"/><Relationship Id="rId7490" Type="http://schemas.openxmlformats.org/officeDocument/2006/relationships/hyperlink" Target="https://finance.yahoo.com/quote/AMZN/options?strike=3560&amp;straddle=false" TargetMode="External"/><Relationship Id="rId8127" Type="http://schemas.openxmlformats.org/officeDocument/2006/relationships/hyperlink" Target="https://finance.yahoo.com/quote/AMZN230616P03220000?p=AMZN230616P03220000" TargetMode="External"/><Relationship Id="rId8541" Type="http://schemas.openxmlformats.org/officeDocument/2006/relationships/hyperlink" Target="https://finance.yahoo.com/quote/AMZN230616C00178000?p=AMZN230616C00178000" TargetMode="External"/><Relationship Id="rId3686" Type="http://schemas.openxmlformats.org/officeDocument/2006/relationships/hyperlink" Target="https://finance.yahoo.com/quote/AMZN/options?strike=176&amp;straddle=false" TargetMode="External"/><Relationship Id="rId6092" Type="http://schemas.openxmlformats.org/officeDocument/2006/relationships/hyperlink" Target="https://finance.yahoo.com/quote/AMZN/options?strike=3490&amp;straddle=false" TargetMode="External"/><Relationship Id="rId7143" Type="http://schemas.openxmlformats.org/officeDocument/2006/relationships/hyperlink" Target="https://finance.yahoo.com/quote/AMZN230616C00174500?p=AMZN230616C00174500" TargetMode="External"/><Relationship Id="rId2288" Type="http://schemas.openxmlformats.org/officeDocument/2006/relationships/hyperlink" Target="https://finance.yahoo.com/quote/AMZN/options?strike=172.5&amp;straddle=false" TargetMode="External"/><Relationship Id="rId3339" Type="http://schemas.openxmlformats.org/officeDocument/2006/relationships/hyperlink" Target="https://finance.yahoo.com/quote/AMZN230616C03570000?p=AMZN230616C03570000" TargetMode="External"/><Relationship Id="rId4737" Type="http://schemas.openxmlformats.org/officeDocument/2006/relationships/hyperlink" Target="https://finance.yahoo.com/quote/AMZN230616C03640000?p=AMZN230616C03640000" TargetMode="External"/><Relationship Id="rId7210" Type="http://schemas.openxmlformats.org/officeDocument/2006/relationships/hyperlink" Target="https://finance.yahoo.com/quote/AMZN/options?strike=191&amp;straddle=false" TargetMode="External"/><Relationship Id="rId3753" Type="http://schemas.openxmlformats.org/officeDocument/2006/relationships/hyperlink" Target="https://finance.yahoo.com/quote/AMZN230616P00193000?p=AMZN230616P00193000" TargetMode="External"/><Relationship Id="rId4804" Type="http://schemas.openxmlformats.org/officeDocument/2006/relationships/hyperlink" Target="https://finance.yahoo.com/quote/AMZN/options?strike=3970&amp;straddle=false" TargetMode="External"/><Relationship Id="rId674" Type="http://schemas.openxmlformats.org/officeDocument/2006/relationships/hyperlink" Target="https://finance.yahoo.com/quote/AMZN/options?strike=4800&amp;straddle=false" TargetMode="External"/><Relationship Id="rId2355" Type="http://schemas.openxmlformats.org/officeDocument/2006/relationships/hyperlink" Target="https://finance.yahoo.com/quote/AMZN230616P00189500?p=AMZN230616P00189500" TargetMode="External"/><Relationship Id="rId3406" Type="http://schemas.openxmlformats.org/officeDocument/2006/relationships/hyperlink" Target="https://finance.yahoo.com/quote/AMZN/options?strike=3900&amp;straddle=false" TargetMode="External"/><Relationship Id="rId3820" Type="http://schemas.openxmlformats.org/officeDocument/2006/relationships/hyperlink" Target="https://finance.yahoo.com/quote/AMZN/options?strike=1120&amp;straddle=false" TargetMode="External"/><Relationship Id="rId6976" Type="http://schemas.openxmlformats.org/officeDocument/2006/relationships/hyperlink" Target="https://finance.yahoo.com/quote/AMZN/options?strike=76&amp;straddle=false" TargetMode="External"/><Relationship Id="rId9382" Type="http://schemas.openxmlformats.org/officeDocument/2006/relationships/hyperlink" Target="https://finance.yahoo.com/quote/AMZN/options?strike=1380&amp;straddle=false" TargetMode="External"/><Relationship Id="rId327" Type="http://schemas.openxmlformats.org/officeDocument/2006/relationships/hyperlink" Target="https://finance.yahoo.com/quote/AMZN230616C00205000?p=AMZN230616C00205000" TargetMode="External"/><Relationship Id="rId741" Type="http://schemas.openxmlformats.org/officeDocument/2006/relationships/hyperlink" Target="https://finance.yahoo.com/quote/AMZN230616P00075000?p=AMZN230616P00075000" TargetMode="External"/><Relationship Id="rId1371" Type="http://schemas.openxmlformats.org/officeDocument/2006/relationships/hyperlink" Target="https://finance.yahoo.com/quote/AMZN230616P04900000?p=AMZN230616P04900000" TargetMode="External"/><Relationship Id="rId2008" Type="http://schemas.openxmlformats.org/officeDocument/2006/relationships/hyperlink" Target="https://finance.yahoo.com/quote/AMZN/options?strike=3830&amp;straddle=false" TargetMode="External"/><Relationship Id="rId2422" Type="http://schemas.openxmlformats.org/officeDocument/2006/relationships/hyperlink" Target="https://finance.yahoo.com/quote/AMZN/options?strike=260&amp;straddle=false" TargetMode="External"/><Relationship Id="rId5578" Type="http://schemas.openxmlformats.org/officeDocument/2006/relationships/hyperlink" Target="https://finance.yahoo.com/quote/AMZN/options?strike=70&amp;straddle=false" TargetMode="External"/><Relationship Id="rId5992" Type="http://schemas.openxmlformats.org/officeDocument/2006/relationships/hyperlink" Target="https://finance.yahoo.com/quote/AMZN/options?strike=2900&amp;straddle=false" TargetMode="External"/><Relationship Id="rId6629" Type="http://schemas.openxmlformats.org/officeDocument/2006/relationships/hyperlink" Target="https://finance.yahoo.com/quote/AMZN230616P01520000?p=AMZN230616P01520000" TargetMode="External"/><Relationship Id="rId9035" Type="http://schemas.openxmlformats.org/officeDocument/2006/relationships/hyperlink" Target="https://finance.yahoo.com/quote/AMZN230616P00071000?p=AMZN230616P00071000" TargetMode="External"/><Relationship Id="rId1024" Type="http://schemas.openxmlformats.org/officeDocument/2006/relationships/hyperlink" Target="https://finance.yahoo.com/quote/AMZN/options?strike=225&amp;straddle=false" TargetMode="External"/><Relationship Id="rId4594" Type="http://schemas.openxmlformats.org/officeDocument/2006/relationships/hyperlink" Target="https://finance.yahoo.com/quote/AMZN/options?strike=2200&amp;straddle=false" TargetMode="External"/><Relationship Id="rId5645" Type="http://schemas.openxmlformats.org/officeDocument/2006/relationships/hyperlink" Target="https://finance.yahoo.com/quote/AMZN230616C00110000?p=AMZN230616C00110000" TargetMode="External"/><Relationship Id="rId8051" Type="http://schemas.openxmlformats.org/officeDocument/2006/relationships/hyperlink" Target="https://finance.yahoo.com/quote/AMZN230616P01880000?p=AMZN230616P01880000" TargetMode="External"/><Relationship Id="rId9102" Type="http://schemas.openxmlformats.org/officeDocument/2006/relationships/hyperlink" Target="https://finance.yahoo.com/quote/AMZN/options?strike=110&amp;straddle=false" TargetMode="External"/><Relationship Id="rId3196" Type="http://schemas.openxmlformats.org/officeDocument/2006/relationships/hyperlink" Target="https://finance.yahoo.com/quote/AMZN/options?strike=1900&amp;straddle=false" TargetMode="External"/><Relationship Id="rId4247" Type="http://schemas.openxmlformats.org/officeDocument/2006/relationships/hyperlink" Target="https://finance.yahoo.com/quote/AMZN230616C00095000?p=AMZN230616C00095000" TargetMode="External"/><Relationship Id="rId4661" Type="http://schemas.openxmlformats.org/officeDocument/2006/relationships/hyperlink" Target="https://finance.yahoo.com/quote/AMZN230616C03260000?p=AMZN230616C03260000" TargetMode="External"/><Relationship Id="rId8868" Type="http://schemas.openxmlformats.org/officeDocument/2006/relationships/hyperlink" Target="https://finance.yahoo.com/quote/AMZN/options?strike=3530&amp;straddle=false" TargetMode="External"/><Relationship Id="rId3263" Type="http://schemas.openxmlformats.org/officeDocument/2006/relationships/hyperlink" Target="https://finance.yahoo.com/quote/AMZN230616C03190000?p=AMZN230616C03190000" TargetMode="External"/><Relationship Id="rId4314" Type="http://schemas.openxmlformats.org/officeDocument/2006/relationships/hyperlink" Target="https://finance.yahoo.com/quote/AMZN/options?strike=159&amp;straddle=false" TargetMode="External"/><Relationship Id="rId5712" Type="http://schemas.openxmlformats.org/officeDocument/2006/relationships/hyperlink" Target="https://finance.yahoo.com/quote/AMZN/options?strike=162.5&amp;straddle=false" TargetMode="External"/><Relationship Id="rId184" Type="http://schemas.openxmlformats.org/officeDocument/2006/relationships/hyperlink" Target="https://finance.yahoo.com/quote/AMZN/options?strike=164.5&amp;straddle=false" TargetMode="External"/><Relationship Id="rId1908" Type="http://schemas.openxmlformats.org/officeDocument/2006/relationships/hyperlink" Target="https://finance.yahoo.com/quote/AMZN/options?strike=3330&amp;straddle=false" TargetMode="External"/><Relationship Id="rId7884" Type="http://schemas.openxmlformats.org/officeDocument/2006/relationships/hyperlink" Target="https://finance.yahoo.com/quote/AMZN/options?strike=187.5&amp;straddle=false" TargetMode="External"/><Relationship Id="rId8935" Type="http://schemas.openxmlformats.org/officeDocument/2006/relationships/hyperlink" Target="https://finance.yahoo.com/quote/AMZN230616C03870000?p=AMZN230616C03870000" TargetMode="External"/><Relationship Id="rId251" Type="http://schemas.openxmlformats.org/officeDocument/2006/relationships/hyperlink" Target="https://finance.yahoo.com/quote/AMZN230616C00181500?p=AMZN230616C00181500" TargetMode="External"/><Relationship Id="rId3330" Type="http://schemas.openxmlformats.org/officeDocument/2006/relationships/hyperlink" Target="https://finance.yahoo.com/quote/AMZN/options?strike=3520&amp;straddle=false" TargetMode="External"/><Relationship Id="rId5088" Type="http://schemas.openxmlformats.org/officeDocument/2006/relationships/hyperlink" Target="https://finance.yahoo.com/quote/AMZN/options?strike=180.5&amp;straddle=false" TargetMode="External"/><Relationship Id="rId6139" Type="http://schemas.openxmlformats.org/officeDocument/2006/relationships/hyperlink" Target="https://finance.yahoo.com/quote/AMZN230616C03730000?p=AMZN230616C03730000" TargetMode="External"/><Relationship Id="rId6486" Type="http://schemas.openxmlformats.org/officeDocument/2006/relationships/hyperlink" Target="https://finance.yahoo.com/quote/AMZN/options?strike=184&amp;straddle=false" TargetMode="External"/><Relationship Id="rId7537" Type="http://schemas.openxmlformats.org/officeDocument/2006/relationships/hyperlink" Target="https://finance.yahoo.com/quote/AMZN230616C03800000?p=AMZN230616C03800000" TargetMode="External"/><Relationship Id="rId7951" Type="http://schemas.openxmlformats.org/officeDocument/2006/relationships/hyperlink" Target="https://finance.yahoo.com/quote/AMZN230616P00245000?p=AMZN230616P00245000" TargetMode="External"/><Relationship Id="rId6553" Type="http://schemas.openxmlformats.org/officeDocument/2006/relationships/hyperlink" Target="https://finance.yahoo.com/quote/AMZN230616P00210000?p=AMZN230616P00210000" TargetMode="External"/><Relationship Id="rId7604" Type="http://schemas.openxmlformats.org/officeDocument/2006/relationships/hyperlink" Target="https://finance.yahoo.com/quote/AMZN/options?strike=5300&amp;straddle=false" TargetMode="External"/><Relationship Id="rId1698" Type="http://schemas.openxmlformats.org/officeDocument/2006/relationships/hyperlink" Target="https://finance.yahoo.com/quote/AMZN/options?strike=197&amp;straddle=false" TargetMode="External"/><Relationship Id="rId2749" Type="http://schemas.openxmlformats.org/officeDocument/2006/relationships/hyperlink" Target="https://finance.yahoo.com/quote/AMZN230616P04600000?p=AMZN230616P04600000" TargetMode="External"/><Relationship Id="rId5155" Type="http://schemas.openxmlformats.org/officeDocument/2006/relationships/hyperlink" Target="https://finance.yahoo.com/quote/AMZN230616P00197500?p=AMZN230616P00197500" TargetMode="External"/><Relationship Id="rId6206" Type="http://schemas.openxmlformats.org/officeDocument/2006/relationships/hyperlink" Target="https://finance.yahoo.com/quote/AMZN/options?strike=4600&amp;straddle=false" TargetMode="External"/><Relationship Id="rId6620" Type="http://schemas.openxmlformats.org/officeDocument/2006/relationships/hyperlink" Target="https://finance.yahoo.com/quote/AMZN/options?strike=1440&amp;straddle=false" TargetMode="External"/><Relationship Id="rId1765" Type="http://schemas.openxmlformats.org/officeDocument/2006/relationships/hyperlink" Target="https://finance.yahoo.com/quote/AMZN230616C01460000?p=AMZN230616C01460000" TargetMode="External"/><Relationship Id="rId4171" Type="http://schemas.openxmlformats.org/officeDocument/2006/relationships/hyperlink" Target="https://finance.yahoo.com/quote/AMZN230616C00059000?p=AMZN230616C00059000" TargetMode="External"/><Relationship Id="rId5222" Type="http://schemas.openxmlformats.org/officeDocument/2006/relationships/hyperlink" Target="https://finance.yahoo.com/quote/AMZN/options?strike=1300&amp;straddle=false" TargetMode="External"/><Relationship Id="rId8378" Type="http://schemas.openxmlformats.org/officeDocument/2006/relationships/hyperlink" Target="https://finance.yahoo.com/quote/AMZN/options?strike=84&amp;straddle=false" TargetMode="External"/><Relationship Id="rId8792" Type="http://schemas.openxmlformats.org/officeDocument/2006/relationships/hyperlink" Target="https://finance.yahoo.com/quote/AMZN/options?strike=3150&amp;straddle=false" TargetMode="External"/><Relationship Id="rId9429" Type="http://schemas.openxmlformats.org/officeDocument/2006/relationships/hyperlink" Target="https://finance.yahoo.com/quote/AMZN230616P01820000?p=AMZN230616P01820000" TargetMode="External"/><Relationship Id="rId57" Type="http://schemas.openxmlformats.org/officeDocument/2006/relationships/hyperlink" Target="https://finance.yahoo.com/quote/AMZN230616C00077000?p=AMZN230616C00077000" TargetMode="External"/><Relationship Id="rId1418" Type="http://schemas.openxmlformats.org/officeDocument/2006/relationships/hyperlink" Target="https://finance.yahoo.com/quote/AMZN/options?strike=66&amp;straddle=false" TargetMode="External"/><Relationship Id="rId2816" Type="http://schemas.openxmlformats.org/officeDocument/2006/relationships/hyperlink" Target="https://finance.yahoo.com/quote/AMZN/options?strike=72.5&amp;straddle=false" TargetMode="External"/><Relationship Id="rId7394" Type="http://schemas.openxmlformats.org/officeDocument/2006/relationships/hyperlink" Target="https://finance.yahoo.com/quote/AMZN/options?strike=3080&amp;straddle=false" TargetMode="External"/><Relationship Id="rId8445" Type="http://schemas.openxmlformats.org/officeDocument/2006/relationships/hyperlink" Target="https://finance.yahoo.com/quote/AMZN230616C00154000?p=AMZN230616C00154000" TargetMode="External"/><Relationship Id="rId1832" Type="http://schemas.openxmlformats.org/officeDocument/2006/relationships/hyperlink" Target="https://finance.yahoo.com/quote/AMZN/options?strike=2500&amp;straddle=false" TargetMode="External"/><Relationship Id="rId4988" Type="http://schemas.openxmlformats.org/officeDocument/2006/relationships/hyperlink" Target="https://finance.yahoo.com/quote/AMZN/options?strike=155.5&amp;straddle=false" TargetMode="External"/><Relationship Id="rId7047" Type="http://schemas.openxmlformats.org/officeDocument/2006/relationships/hyperlink" Target="https://finance.yahoo.com/quote/AMZN230616C00150500?p=AMZN230616C00150500" TargetMode="External"/><Relationship Id="rId6063" Type="http://schemas.openxmlformats.org/officeDocument/2006/relationships/hyperlink" Target="https://finance.yahoo.com/quote/AMZN230616C03350000?p=AMZN230616C03350000" TargetMode="External"/><Relationship Id="rId7461" Type="http://schemas.openxmlformats.org/officeDocument/2006/relationships/hyperlink" Target="https://finance.yahoo.com/quote/AMZN230616C03420000?p=AMZN230616C03420000" TargetMode="External"/><Relationship Id="rId8512" Type="http://schemas.openxmlformats.org/officeDocument/2006/relationships/hyperlink" Target="https://finance.yahoo.com/quote/AMZN/options?strike=170.5&amp;straddle=false" TargetMode="External"/><Relationship Id="rId3657" Type="http://schemas.openxmlformats.org/officeDocument/2006/relationships/hyperlink" Target="https://finance.yahoo.com/quote/AMZN230616P00169000?p=AMZN230616P00169000" TargetMode="External"/><Relationship Id="rId4708" Type="http://schemas.openxmlformats.org/officeDocument/2006/relationships/hyperlink" Target="https://finance.yahoo.com/quote/AMZN/options?strike=3490&amp;straddle=false" TargetMode="External"/><Relationship Id="rId7114" Type="http://schemas.openxmlformats.org/officeDocument/2006/relationships/hyperlink" Target="https://finance.yahoo.com/quote/AMZN/options?strike=167&amp;straddle=false" TargetMode="External"/><Relationship Id="rId578" Type="http://schemas.openxmlformats.org/officeDocument/2006/relationships/hyperlink" Target="https://finance.yahoo.com/quote/AMZN/options?strike=3600&amp;straddle=false" TargetMode="External"/><Relationship Id="rId992" Type="http://schemas.openxmlformats.org/officeDocument/2006/relationships/hyperlink" Target="https://finance.yahoo.com/quote/AMZN/options?strike=194.5&amp;straddle=false" TargetMode="External"/><Relationship Id="rId2259" Type="http://schemas.openxmlformats.org/officeDocument/2006/relationships/hyperlink" Target="https://finance.yahoo.com/quote/AMZN230616P00165500?p=AMZN230616P00165500" TargetMode="External"/><Relationship Id="rId2673" Type="http://schemas.openxmlformats.org/officeDocument/2006/relationships/hyperlink" Target="https://finance.yahoo.com/quote/AMZN230616P03630000?p=AMZN230616P03630000" TargetMode="External"/><Relationship Id="rId3724" Type="http://schemas.openxmlformats.org/officeDocument/2006/relationships/hyperlink" Target="https://finance.yahoo.com/quote/AMZN/options?strike=185.5&amp;straddle=false" TargetMode="External"/><Relationship Id="rId6130" Type="http://schemas.openxmlformats.org/officeDocument/2006/relationships/hyperlink" Target="https://finance.yahoo.com/quote/AMZN/options?strike=3680&amp;straddle=false" TargetMode="External"/><Relationship Id="rId9286" Type="http://schemas.openxmlformats.org/officeDocument/2006/relationships/hyperlink" Target="https://finance.yahoo.com/quote/AMZN/options?strike=192&amp;straddle=false" TargetMode="External"/><Relationship Id="rId645" Type="http://schemas.openxmlformats.org/officeDocument/2006/relationships/hyperlink" Target="https://finance.yahoo.com/quote/AMZN230616C03940000?p=AMZN230616C03940000" TargetMode="External"/><Relationship Id="rId1275" Type="http://schemas.openxmlformats.org/officeDocument/2006/relationships/hyperlink" Target="https://finance.yahoo.com/quote/AMZN230616P03560000?p=AMZN230616P03560000" TargetMode="External"/><Relationship Id="rId2326" Type="http://schemas.openxmlformats.org/officeDocument/2006/relationships/hyperlink" Target="https://finance.yahoo.com/quote/AMZN/options?strike=182&amp;straddle=false" TargetMode="External"/><Relationship Id="rId2740" Type="http://schemas.openxmlformats.org/officeDocument/2006/relationships/hyperlink" Target="https://finance.yahoo.com/quote/AMZN/options?strike=4100&amp;straddle=false" TargetMode="External"/><Relationship Id="rId5896" Type="http://schemas.openxmlformats.org/officeDocument/2006/relationships/hyperlink" Target="https://finance.yahoo.com/quote/AMZN/options?strike=1240&amp;straddle=false" TargetMode="External"/><Relationship Id="rId6947" Type="http://schemas.openxmlformats.org/officeDocument/2006/relationships/hyperlink" Target="https://finance.yahoo.com/quote/AMZN230616C00063000?p=AMZN230616C00063000" TargetMode="External"/><Relationship Id="rId9353" Type="http://schemas.openxmlformats.org/officeDocument/2006/relationships/hyperlink" Target="https://finance.yahoo.com/quote/AMZN230616P01100000?p=AMZN230616P01100000" TargetMode="External"/><Relationship Id="rId712" Type="http://schemas.openxmlformats.org/officeDocument/2006/relationships/hyperlink" Target="https://finance.yahoo.com/quote/AMZN/options?strike=61&amp;straddle=false" TargetMode="External"/><Relationship Id="rId1342" Type="http://schemas.openxmlformats.org/officeDocument/2006/relationships/hyperlink" Target="https://finance.yahoo.com/quote/AMZN/options?strike=3940&amp;straddle=false" TargetMode="External"/><Relationship Id="rId4498" Type="http://schemas.openxmlformats.org/officeDocument/2006/relationships/hyperlink" Target="https://finance.yahoo.com/quote/AMZN/options?strike=250&amp;straddle=false" TargetMode="External"/><Relationship Id="rId5549" Type="http://schemas.openxmlformats.org/officeDocument/2006/relationships/hyperlink" Target="https://finance.yahoo.com/quote/AMZN230616C00056000?p=AMZN230616C00056000" TargetMode="External"/><Relationship Id="rId9006" Type="http://schemas.openxmlformats.org/officeDocument/2006/relationships/hyperlink" Target="https://finance.yahoo.com/quote/AMZN/options?strike=56&amp;straddle=false" TargetMode="External"/><Relationship Id="rId9420" Type="http://schemas.openxmlformats.org/officeDocument/2006/relationships/hyperlink" Target="https://finance.yahoo.com/quote/AMZN/options?strike=1720&amp;straddle=false" TargetMode="External"/><Relationship Id="rId5963" Type="http://schemas.openxmlformats.org/officeDocument/2006/relationships/hyperlink" Target="https://finance.yahoo.com/quote/AMZN230616C01900000?p=AMZN230616C01900000" TargetMode="External"/><Relationship Id="rId8022" Type="http://schemas.openxmlformats.org/officeDocument/2006/relationships/hyperlink" Target="https://finance.yahoo.com/quote/AMZN/options?strike=1580&amp;straddle=false" TargetMode="External"/><Relationship Id="rId3167" Type="http://schemas.openxmlformats.org/officeDocument/2006/relationships/hyperlink" Target="https://finance.yahoo.com/quote/AMZN230616C01620000?p=AMZN230616C01620000" TargetMode="External"/><Relationship Id="rId4565" Type="http://schemas.openxmlformats.org/officeDocument/2006/relationships/hyperlink" Target="https://finance.yahoo.com/quote/AMZN230616C01760000?p=AMZN230616C01760000" TargetMode="External"/><Relationship Id="rId5616" Type="http://schemas.openxmlformats.org/officeDocument/2006/relationships/hyperlink" Target="https://finance.yahoo.com/quote/AMZN/options?strike=87&amp;straddle=false" TargetMode="External"/><Relationship Id="rId3581" Type="http://schemas.openxmlformats.org/officeDocument/2006/relationships/hyperlink" Target="https://finance.yahoo.com/quote/AMZN230616P00150000?p=AMZN230616P00150000" TargetMode="External"/><Relationship Id="rId4218" Type="http://schemas.openxmlformats.org/officeDocument/2006/relationships/hyperlink" Target="https://finance.yahoo.com/quote/AMZN/options?strike=80&amp;straddle=false" TargetMode="External"/><Relationship Id="rId4632" Type="http://schemas.openxmlformats.org/officeDocument/2006/relationships/hyperlink" Target="https://finance.yahoo.com/quote/AMZN/options?strike=3110&amp;straddle=false" TargetMode="External"/><Relationship Id="rId7788" Type="http://schemas.openxmlformats.org/officeDocument/2006/relationships/hyperlink" Target="https://finance.yahoo.com/quote/AMZN/options?strike=163.5&amp;straddle=false" TargetMode="External"/><Relationship Id="rId8839" Type="http://schemas.openxmlformats.org/officeDocument/2006/relationships/hyperlink" Target="https://finance.yahoo.com/quote/AMZN230616C03390000?p=AMZN230616C03390000" TargetMode="External"/><Relationship Id="rId2183" Type="http://schemas.openxmlformats.org/officeDocument/2006/relationships/hyperlink" Target="https://finance.yahoo.com/quote/AMZN230616P00115000?p=AMZN230616P00115000" TargetMode="External"/><Relationship Id="rId3234" Type="http://schemas.openxmlformats.org/officeDocument/2006/relationships/hyperlink" Target="https://finance.yahoo.com/quote/AMZN/options?strike=3040&amp;straddle=false" TargetMode="External"/><Relationship Id="rId7855" Type="http://schemas.openxmlformats.org/officeDocument/2006/relationships/hyperlink" Target="https://finance.yahoo.com/quote/AMZN230616P00180500?p=AMZN230616P00180500" TargetMode="External"/><Relationship Id="rId8906" Type="http://schemas.openxmlformats.org/officeDocument/2006/relationships/hyperlink" Target="https://finance.yahoo.com/quote/AMZN/options?strike=3720&amp;straddle=false" TargetMode="External"/><Relationship Id="rId155" Type="http://schemas.openxmlformats.org/officeDocument/2006/relationships/hyperlink" Target="https://finance.yahoo.com/quote/AMZN230616C00157500?p=AMZN230616C00157500" TargetMode="External"/><Relationship Id="rId2250" Type="http://schemas.openxmlformats.org/officeDocument/2006/relationships/hyperlink" Target="https://finance.yahoo.com/quote/AMZN/options?strike=163&amp;straddle=false" TargetMode="External"/><Relationship Id="rId3301" Type="http://schemas.openxmlformats.org/officeDocument/2006/relationships/hyperlink" Target="https://finance.yahoo.com/quote/AMZN230616C03380000?p=AMZN230616C03380000" TargetMode="External"/><Relationship Id="rId6457" Type="http://schemas.openxmlformats.org/officeDocument/2006/relationships/hyperlink" Target="https://finance.yahoo.com/quote/AMZN230616P00177000?p=AMZN230616P00177000" TargetMode="External"/><Relationship Id="rId6871" Type="http://schemas.openxmlformats.org/officeDocument/2006/relationships/hyperlink" Target="https://finance.yahoo.com/quote/AMZN230616P03900000?p=AMZN230616P03900000" TargetMode="External"/><Relationship Id="rId7508" Type="http://schemas.openxmlformats.org/officeDocument/2006/relationships/hyperlink" Target="https://finance.yahoo.com/quote/AMZN/options?strike=3650&amp;straddle=false" TargetMode="External"/><Relationship Id="rId222" Type="http://schemas.openxmlformats.org/officeDocument/2006/relationships/hyperlink" Target="https://finance.yahoo.com/quote/AMZN/options?strike=174&amp;straddle=false" TargetMode="External"/><Relationship Id="rId5059" Type="http://schemas.openxmlformats.org/officeDocument/2006/relationships/hyperlink" Target="https://finance.yahoo.com/quote/AMZN230616P00173500?p=AMZN230616P00173500" TargetMode="External"/><Relationship Id="rId5473" Type="http://schemas.openxmlformats.org/officeDocument/2006/relationships/hyperlink" Target="https://finance.yahoo.com/quote/AMZN230616P03790000?p=AMZN230616P03790000" TargetMode="External"/><Relationship Id="rId6524" Type="http://schemas.openxmlformats.org/officeDocument/2006/relationships/hyperlink" Target="https://finance.yahoo.com/quote/AMZN/options?strike=193.5&amp;straddle=false" TargetMode="External"/><Relationship Id="rId7922" Type="http://schemas.openxmlformats.org/officeDocument/2006/relationships/hyperlink" Target="https://finance.yahoo.com/quote/AMZN/options?strike=197&amp;straddle=false" TargetMode="External"/><Relationship Id="rId4075" Type="http://schemas.openxmlformats.org/officeDocument/2006/relationships/hyperlink" Target="https://finance.yahoo.com/quote/AMZN230616P03720000?p=AMZN230616P03720000" TargetMode="External"/><Relationship Id="rId5126" Type="http://schemas.openxmlformats.org/officeDocument/2006/relationships/hyperlink" Target="https://finance.yahoo.com/quote/AMZN/options?strike=190&amp;straddle=false" TargetMode="External"/><Relationship Id="rId1669" Type="http://schemas.openxmlformats.org/officeDocument/2006/relationships/hyperlink" Target="https://finance.yahoo.com/quote/AMZN230616C00190000?p=AMZN230616C00190000" TargetMode="External"/><Relationship Id="rId3091" Type="http://schemas.openxmlformats.org/officeDocument/2006/relationships/hyperlink" Target="https://finance.yahoo.com/quote/AMZN230616C00199500?p=AMZN230616C00199500" TargetMode="External"/><Relationship Id="rId4142" Type="http://schemas.openxmlformats.org/officeDocument/2006/relationships/hyperlink" Target="https://finance.yahoo.com/quote/AMZN/options?strike=5000&amp;straddle=false" TargetMode="External"/><Relationship Id="rId5540" Type="http://schemas.openxmlformats.org/officeDocument/2006/relationships/hyperlink" Target="https://finance.yahoo.com/quote/AMZN/options?strike=50&amp;straddle=false" TargetMode="External"/><Relationship Id="rId7298" Type="http://schemas.openxmlformats.org/officeDocument/2006/relationships/hyperlink" Target="https://finance.yahoo.com/quote/AMZN/options?strike=1440&amp;straddle=false" TargetMode="External"/><Relationship Id="rId8349" Type="http://schemas.openxmlformats.org/officeDocument/2006/relationships/hyperlink" Target="https://finance.yahoo.com/quote/AMZN230616C00072000?p=AMZN230616C00072000" TargetMode="External"/><Relationship Id="rId8696" Type="http://schemas.openxmlformats.org/officeDocument/2006/relationships/hyperlink" Target="https://finance.yahoo.com/quote/AMZN/options?strike=1550&amp;straddle=false" TargetMode="External"/><Relationship Id="rId1736" Type="http://schemas.openxmlformats.org/officeDocument/2006/relationships/hyperlink" Target="https://finance.yahoo.com/quote/AMZN/options?strike=265&amp;straddle=false" TargetMode="External"/><Relationship Id="rId8763" Type="http://schemas.openxmlformats.org/officeDocument/2006/relationships/hyperlink" Target="https://finance.yahoo.com/quote/AMZN230616C03010000?p=AMZN230616C03010000" TargetMode="External"/><Relationship Id="rId28" Type="http://schemas.openxmlformats.org/officeDocument/2006/relationships/hyperlink" Target="https://finance.yahoo.com/quote/AMZN/options?strike=63&amp;straddle=false" TargetMode="External"/><Relationship Id="rId1803" Type="http://schemas.openxmlformats.org/officeDocument/2006/relationships/hyperlink" Target="https://finance.yahoo.com/quote/AMZN230616C01820000?p=AMZN230616C01820000" TargetMode="External"/><Relationship Id="rId4959" Type="http://schemas.openxmlformats.org/officeDocument/2006/relationships/hyperlink" Target="https://finance.yahoo.com/quote/AMZN230616P00135000?p=AMZN230616P00135000" TargetMode="External"/><Relationship Id="rId7365" Type="http://schemas.openxmlformats.org/officeDocument/2006/relationships/hyperlink" Target="https://finance.yahoo.com/quote/AMZN230616C02400000?p=AMZN230616C02400000" TargetMode="External"/><Relationship Id="rId8416" Type="http://schemas.openxmlformats.org/officeDocument/2006/relationships/hyperlink" Target="https://finance.yahoo.com/quote/AMZN/options?strike=115&amp;straddle=false" TargetMode="External"/><Relationship Id="rId8830" Type="http://schemas.openxmlformats.org/officeDocument/2006/relationships/hyperlink" Target="https://finance.yahoo.com/quote/AMZN/options?strike=3340&amp;straddle=false" TargetMode="External"/><Relationship Id="rId3975" Type="http://schemas.openxmlformats.org/officeDocument/2006/relationships/hyperlink" Target="https://finance.yahoo.com/quote/AMZN230616P03220000?p=AMZN230616P03220000" TargetMode="External"/><Relationship Id="rId6381" Type="http://schemas.openxmlformats.org/officeDocument/2006/relationships/hyperlink" Target="https://finance.yahoo.com/quote/AMZN230616P00158000?p=AMZN230616P00158000" TargetMode="External"/><Relationship Id="rId7018" Type="http://schemas.openxmlformats.org/officeDocument/2006/relationships/hyperlink" Target="https://finance.yahoo.com/quote/AMZN/options?strike=96&amp;straddle=false" TargetMode="External"/><Relationship Id="rId7432" Type="http://schemas.openxmlformats.org/officeDocument/2006/relationships/hyperlink" Target="https://finance.yahoo.com/quote/AMZN/options?strike=3270&amp;straddle=false" TargetMode="External"/><Relationship Id="rId896" Type="http://schemas.openxmlformats.org/officeDocument/2006/relationships/hyperlink" Target="https://finance.yahoo.com/quote/AMZN/options?strike=170.5&amp;straddle=false" TargetMode="External"/><Relationship Id="rId2577" Type="http://schemas.openxmlformats.org/officeDocument/2006/relationships/hyperlink" Target="https://finance.yahoo.com/quote/AMZN230616P03150000?p=AMZN230616P03150000" TargetMode="External"/><Relationship Id="rId3628" Type="http://schemas.openxmlformats.org/officeDocument/2006/relationships/hyperlink" Target="https://finance.yahoo.com/quote/AMZN/options?strike=161.5&amp;straddle=false" TargetMode="External"/><Relationship Id="rId6034" Type="http://schemas.openxmlformats.org/officeDocument/2006/relationships/hyperlink" Target="https://finance.yahoo.com/quote/AMZN/options?strike=3200&amp;straddle=false" TargetMode="External"/><Relationship Id="rId549" Type="http://schemas.openxmlformats.org/officeDocument/2006/relationships/hyperlink" Target="https://finance.yahoo.com/quote/AMZN230616C03460000?p=AMZN230616C03460000" TargetMode="External"/><Relationship Id="rId1179" Type="http://schemas.openxmlformats.org/officeDocument/2006/relationships/hyperlink" Target="https://finance.yahoo.com/quote/AMZN230616P03080000?p=AMZN230616P03080000" TargetMode="External"/><Relationship Id="rId1593" Type="http://schemas.openxmlformats.org/officeDocument/2006/relationships/hyperlink" Target="https://finance.yahoo.com/quote/AMZN230616C00171000?p=AMZN230616C00171000" TargetMode="External"/><Relationship Id="rId2991" Type="http://schemas.openxmlformats.org/officeDocument/2006/relationships/hyperlink" Target="https://finance.yahoo.com/quote/AMZN230616C00174500?p=AMZN230616C00174500" TargetMode="External"/><Relationship Id="rId5050" Type="http://schemas.openxmlformats.org/officeDocument/2006/relationships/hyperlink" Target="https://finance.yahoo.com/quote/AMZN/options?strike=171&amp;straddle=false" TargetMode="External"/><Relationship Id="rId6101" Type="http://schemas.openxmlformats.org/officeDocument/2006/relationships/hyperlink" Target="https://finance.yahoo.com/quote/AMZN230616C03540000?p=AMZN230616C03540000" TargetMode="External"/><Relationship Id="rId9257" Type="http://schemas.openxmlformats.org/officeDocument/2006/relationships/hyperlink" Target="https://finance.yahoo.com/quote/AMZN230616P00185000?p=AMZN230616P00185000" TargetMode="External"/><Relationship Id="rId963" Type="http://schemas.openxmlformats.org/officeDocument/2006/relationships/hyperlink" Target="https://finance.yahoo.com/quote/AMZN230616P00187500?p=AMZN230616P00187500" TargetMode="External"/><Relationship Id="rId1246" Type="http://schemas.openxmlformats.org/officeDocument/2006/relationships/hyperlink" Target="https://finance.yahoo.com/quote/AMZN/options?strike=3410&amp;straddle=false" TargetMode="External"/><Relationship Id="rId2644" Type="http://schemas.openxmlformats.org/officeDocument/2006/relationships/hyperlink" Target="https://finance.yahoo.com/quote/AMZN/options?strike=3480&amp;straddle=false" TargetMode="External"/><Relationship Id="rId8273" Type="http://schemas.openxmlformats.org/officeDocument/2006/relationships/hyperlink" Target="https://finance.yahoo.com/quote/AMZN230616P04000000?p=AMZN230616P04000000" TargetMode="External"/><Relationship Id="rId9671" Type="http://schemas.openxmlformats.org/officeDocument/2006/relationships/hyperlink" Target="https://finance.yahoo.com/quote/AMZN230616P04700000?p=AMZN230616P04700000" TargetMode="External"/><Relationship Id="rId616" Type="http://schemas.openxmlformats.org/officeDocument/2006/relationships/hyperlink" Target="https://finance.yahoo.com/quote/AMZN/options?strike=3790&amp;straddle=false" TargetMode="External"/><Relationship Id="rId1660" Type="http://schemas.openxmlformats.org/officeDocument/2006/relationships/hyperlink" Target="https://finance.yahoo.com/quote/AMZN/options?strike=187.5&amp;straddle=false" TargetMode="External"/><Relationship Id="rId2711" Type="http://schemas.openxmlformats.org/officeDocument/2006/relationships/hyperlink" Target="https://finance.yahoo.com/quote/AMZN230616P03830000?p=AMZN230616P03830000" TargetMode="External"/><Relationship Id="rId5867" Type="http://schemas.openxmlformats.org/officeDocument/2006/relationships/hyperlink" Target="https://finance.yahoo.com/quote/AMZN230616C00215000?p=AMZN230616C00215000" TargetMode="External"/><Relationship Id="rId6918" Type="http://schemas.openxmlformats.org/officeDocument/2006/relationships/hyperlink" Target="https://finance.yahoo.com/quote/AMZN/options?strike=5400&amp;straddle=false" TargetMode="External"/><Relationship Id="rId9324" Type="http://schemas.openxmlformats.org/officeDocument/2006/relationships/hyperlink" Target="https://finance.yahoo.com/quote/AMZN/options?strike=215&amp;straddle=false" TargetMode="External"/><Relationship Id="rId1313" Type="http://schemas.openxmlformats.org/officeDocument/2006/relationships/hyperlink" Target="https://finance.yahoo.com/quote/AMZN230616P03750000?p=AMZN230616P03750000" TargetMode="External"/><Relationship Id="rId4469" Type="http://schemas.openxmlformats.org/officeDocument/2006/relationships/hyperlink" Target="https://finance.yahoo.com/quote/AMZN230616C00198000?p=AMZN230616C00198000" TargetMode="External"/><Relationship Id="rId4883" Type="http://schemas.openxmlformats.org/officeDocument/2006/relationships/hyperlink" Target="https://finance.yahoo.com/quote/AMZN230616P00071000?p=AMZN230616P00071000" TargetMode="External"/><Relationship Id="rId5934" Type="http://schemas.openxmlformats.org/officeDocument/2006/relationships/hyperlink" Target="https://finance.yahoo.com/quote/AMZN/options?strike=1600&amp;straddle=false" TargetMode="External"/><Relationship Id="rId8340" Type="http://schemas.openxmlformats.org/officeDocument/2006/relationships/hyperlink" Target="https://finance.yahoo.com/quote/AMZN/options?strike=67&amp;straddle=false" TargetMode="External"/><Relationship Id="rId3485" Type="http://schemas.openxmlformats.org/officeDocument/2006/relationships/hyperlink" Target="https://finance.yahoo.com/quote/AMZN230616P00064000?p=AMZN230616P00064000" TargetMode="External"/><Relationship Id="rId4536" Type="http://schemas.openxmlformats.org/officeDocument/2006/relationships/hyperlink" Target="https://finance.yahoo.com/quote/AMZN/options?strike=1480&amp;straddle=false" TargetMode="External"/><Relationship Id="rId4950" Type="http://schemas.openxmlformats.org/officeDocument/2006/relationships/hyperlink" Target="https://finance.yahoo.com/quote/AMZN/options?strike=110&amp;straddle=false" TargetMode="External"/><Relationship Id="rId2087" Type="http://schemas.openxmlformats.org/officeDocument/2006/relationships/hyperlink" Target="https://finance.yahoo.com/quote/AMZN230616P00057000?p=AMZN230616P00057000" TargetMode="External"/><Relationship Id="rId3138" Type="http://schemas.openxmlformats.org/officeDocument/2006/relationships/hyperlink" Target="https://finance.yahoo.com/quote/AMZN/options?strike=1360&amp;straddle=false" TargetMode="External"/><Relationship Id="rId3552" Type="http://schemas.openxmlformats.org/officeDocument/2006/relationships/hyperlink" Target="https://finance.yahoo.com/quote/AMZN/options?strike=95&amp;straddle=false" TargetMode="External"/><Relationship Id="rId4603" Type="http://schemas.openxmlformats.org/officeDocument/2006/relationships/hyperlink" Target="https://finance.yahoo.com/quote/AMZN230616C02700000?p=AMZN230616C02700000" TargetMode="External"/><Relationship Id="rId7759" Type="http://schemas.openxmlformats.org/officeDocument/2006/relationships/hyperlink" Target="https://finance.yahoo.com/quote/AMZN230616P00156500?p=AMZN230616P00156500" TargetMode="External"/><Relationship Id="rId473" Type="http://schemas.openxmlformats.org/officeDocument/2006/relationships/hyperlink" Target="https://finance.yahoo.com/quote/AMZN230616C03080000?p=AMZN230616C03080000" TargetMode="External"/><Relationship Id="rId2154" Type="http://schemas.openxmlformats.org/officeDocument/2006/relationships/hyperlink" Target="https://finance.yahoo.com/quote/AMZN/options?strike=88&amp;straddle=false" TargetMode="External"/><Relationship Id="rId3205" Type="http://schemas.openxmlformats.org/officeDocument/2006/relationships/hyperlink" Target="https://finance.yahoo.com/quote/AMZN230616C02000000?p=AMZN230616C02000000" TargetMode="External"/><Relationship Id="rId9181" Type="http://schemas.openxmlformats.org/officeDocument/2006/relationships/hyperlink" Target="https://finance.yahoo.com/quote/AMZN230616P00166000?p=AMZN230616P00166000" TargetMode="External"/><Relationship Id="rId126" Type="http://schemas.openxmlformats.org/officeDocument/2006/relationships/hyperlink" Target="https://finance.yahoo.com/quote/AMZN/options?strike=150&amp;straddle=false" TargetMode="External"/><Relationship Id="rId540" Type="http://schemas.openxmlformats.org/officeDocument/2006/relationships/hyperlink" Target="https://finance.yahoo.com/quote/AMZN/options?strike=3410&amp;straddle=false" TargetMode="External"/><Relationship Id="rId1170" Type="http://schemas.openxmlformats.org/officeDocument/2006/relationships/hyperlink" Target="https://finance.yahoo.com/quote/AMZN/options?strike=3030&amp;straddle=false" TargetMode="External"/><Relationship Id="rId2221" Type="http://schemas.openxmlformats.org/officeDocument/2006/relationships/hyperlink" Target="https://finance.yahoo.com/quote/AMZN230616P00156000?p=AMZN230616P00156000" TargetMode="External"/><Relationship Id="rId5377" Type="http://schemas.openxmlformats.org/officeDocument/2006/relationships/hyperlink" Target="https://finance.yahoo.com/quote/AMZN230616P03310000?p=AMZN230616P03310000" TargetMode="External"/><Relationship Id="rId6428" Type="http://schemas.openxmlformats.org/officeDocument/2006/relationships/hyperlink" Target="https://finance.yahoo.com/quote/AMZN/options?strike=169.5&amp;straddle=false" TargetMode="External"/><Relationship Id="rId6775" Type="http://schemas.openxmlformats.org/officeDocument/2006/relationships/hyperlink" Target="https://finance.yahoo.com/quote/AMZN230616P03380000?p=AMZN230616P03380000" TargetMode="External"/><Relationship Id="rId7826" Type="http://schemas.openxmlformats.org/officeDocument/2006/relationships/hyperlink" Target="https://finance.yahoo.com/quote/AMZN/options?strike=173&amp;straddle=false" TargetMode="External"/><Relationship Id="rId5791" Type="http://schemas.openxmlformats.org/officeDocument/2006/relationships/hyperlink" Target="https://finance.yahoo.com/quote/AMZN230616C00182500?p=AMZN230616C00182500" TargetMode="External"/><Relationship Id="rId6842" Type="http://schemas.openxmlformats.org/officeDocument/2006/relationships/hyperlink" Target="https://finance.yahoo.com/quote/AMZN/options?strike=3710&amp;straddle=false" TargetMode="External"/><Relationship Id="rId1987" Type="http://schemas.openxmlformats.org/officeDocument/2006/relationships/hyperlink" Target="https://finance.yahoo.com/quote/AMZN230616C03730000?p=AMZN230616C03730000" TargetMode="External"/><Relationship Id="rId4393" Type="http://schemas.openxmlformats.org/officeDocument/2006/relationships/hyperlink" Target="https://finance.yahoo.com/quote/AMZN230616C00179000?p=AMZN230616C00179000" TargetMode="External"/><Relationship Id="rId5444" Type="http://schemas.openxmlformats.org/officeDocument/2006/relationships/hyperlink" Target="https://finance.yahoo.com/quote/AMZN/options?strike=3640&amp;straddle=false" TargetMode="External"/><Relationship Id="rId4046" Type="http://schemas.openxmlformats.org/officeDocument/2006/relationships/hyperlink" Target="https://finance.yahoo.com/quote/AMZN/options?strike=3570&amp;straddle=false" TargetMode="External"/><Relationship Id="rId4460" Type="http://schemas.openxmlformats.org/officeDocument/2006/relationships/hyperlink" Target="https://finance.yahoo.com/quote/AMZN/options?strike=195.5&amp;straddle=false" TargetMode="External"/><Relationship Id="rId5511" Type="http://schemas.openxmlformats.org/officeDocument/2006/relationships/hyperlink" Target="https://finance.yahoo.com/quote/AMZN230616P04300000?p=AMZN230616P04300000" TargetMode="External"/><Relationship Id="rId8667" Type="http://schemas.openxmlformats.org/officeDocument/2006/relationships/hyperlink" Target="https://finance.yahoo.com/quote/AMZN230616C01300000?p=AMZN230616C01300000" TargetMode="External"/><Relationship Id="rId1707" Type="http://schemas.openxmlformats.org/officeDocument/2006/relationships/hyperlink" Target="https://finance.yahoo.com/quote/AMZN230616C00199500?p=AMZN230616C00199500" TargetMode="External"/><Relationship Id="rId3062" Type="http://schemas.openxmlformats.org/officeDocument/2006/relationships/hyperlink" Target="https://finance.yahoo.com/quote/AMZN/options?strike=192&amp;straddle=false" TargetMode="External"/><Relationship Id="rId4113" Type="http://schemas.openxmlformats.org/officeDocument/2006/relationships/hyperlink" Target="https://finance.yahoo.com/quote/AMZN230616P03960000?p=AMZN230616P03960000" TargetMode="External"/><Relationship Id="rId7269" Type="http://schemas.openxmlformats.org/officeDocument/2006/relationships/hyperlink" Target="https://finance.yahoo.com/quote/AMZN230616C00260000?p=AMZN230616C00260000" TargetMode="External"/><Relationship Id="rId7683" Type="http://schemas.openxmlformats.org/officeDocument/2006/relationships/hyperlink" Target="https://finance.yahoo.com/quote/AMZN230616P00085000?p=AMZN230616P00085000" TargetMode="External"/><Relationship Id="rId8734" Type="http://schemas.openxmlformats.org/officeDocument/2006/relationships/hyperlink" Target="https://finance.yahoo.com/quote/AMZN/options?strike=1920&amp;straddle=false" TargetMode="External"/><Relationship Id="rId6285" Type="http://schemas.openxmlformats.org/officeDocument/2006/relationships/hyperlink" Target="https://finance.yahoo.com/quote/AMZN230616P00078000?p=AMZN230616P00078000" TargetMode="External"/><Relationship Id="rId7336" Type="http://schemas.openxmlformats.org/officeDocument/2006/relationships/hyperlink" Target="https://finance.yahoo.com/quote/AMZN/options?strike=1780&amp;straddle=false" TargetMode="External"/><Relationship Id="rId3879" Type="http://schemas.openxmlformats.org/officeDocument/2006/relationships/hyperlink" Target="https://finance.yahoo.com/quote/AMZN230616P01680000?p=AMZN230616P01680000" TargetMode="External"/><Relationship Id="rId6352" Type="http://schemas.openxmlformats.org/officeDocument/2006/relationships/hyperlink" Target="https://finance.yahoo.com/quote/AMZN/options?strike=150.5&amp;straddle=false" TargetMode="External"/><Relationship Id="rId7750" Type="http://schemas.openxmlformats.org/officeDocument/2006/relationships/hyperlink" Target="https://finance.yahoo.com/quote/AMZN/options?strike=154&amp;straddle=false" TargetMode="External"/><Relationship Id="rId8801" Type="http://schemas.openxmlformats.org/officeDocument/2006/relationships/hyperlink" Target="https://finance.yahoo.com/quote/AMZN230616C03200000?p=AMZN230616C03200000" TargetMode="External"/><Relationship Id="rId2895" Type="http://schemas.openxmlformats.org/officeDocument/2006/relationships/hyperlink" Target="https://finance.yahoo.com/quote/AMZN230616C00150500?p=AMZN230616C00150500" TargetMode="External"/><Relationship Id="rId3946" Type="http://schemas.openxmlformats.org/officeDocument/2006/relationships/hyperlink" Target="https://finance.yahoo.com/quote/AMZN/options?strike=3070&amp;straddle=false" TargetMode="External"/><Relationship Id="rId6005" Type="http://schemas.openxmlformats.org/officeDocument/2006/relationships/hyperlink" Target="https://finance.yahoo.com/quote/AMZN230616C03060000?p=AMZN230616C03060000" TargetMode="External"/><Relationship Id="rId7403" Type="http://schemas.openxmlformats.org/officeDocument/2006/relationships/hyperlink" Target="https://finance.yahoo.com/quote/AMZN230616C03130000?p=AMZN230616C03130000" TargetMode="External"/><Relationship Id="rId867" Type="http://schemas.openxmlformats.org/officeDocument/2006/relationships/hyperlink" Target="https://finance.yahoo.com/quote/AMZN230616P00163500?p=AMZN230616P00163500" TargetMode="External"/><Relationship Id="rId1497" Type="http://schemas.openxmlformats.org/officeDocument/2006/relationships/hyperlink" Target="https://finance.yahoo.com/quote/AMZN230616C00120000?p=AMZN230616C00120000" TargetMode="External"/><Relationship Id="rId2548" Type="http://schemas.openxmlformats.org/officeDocument/2006/relationships/hyperlink" Target="https://finance.yahoo.com/quote/AMZN/options?strike=3000&amp;straddle=false" TargetMode="External"/><Relationship Id="rId2962" Type="http://schemas.openxmlformats.org/officeDocument/2006/relationships/hyperlink" Target="https://finance.yahoo.com/quote/AMZN/options?strike=167&amp;straddle=false" TargetMode="External"/><Relationship Id="rId9575" Type="http://schemas.openxmlformats.org/officeDocument/2006/relationships/hyperlink" Target="https://finance.yahoo.com/quote/AMZN230616P03540000?p=AMZN230616P03540000" TargetMode="External"/><Relationship Id="rId934" Type="http://schemas.openxmlformats.org/officeDocument/2006/relationships/hyperlink" Target="https://finance.yahoo.com/quote/AMZN/options?strike=180&amp;straddle=false" TargetMode="External"/><Relationship Id="rId1564" Type="http://schemas.openxmlformats.org/officeDocument/2006/relationships/hyperlink" Target="https://finance.yahoo.com/quote/AMZN/options?strike=163.5&amp;straddle=false" TargetMode="External"/><Relationship Id="rId2615" Type="http://schemas.openxmlformats.org/officeDocument/2006/relationships/hyperlink" Target="https://finance.yahoo.com/quote/AMZN230616P03340000?p=AMZN230616P03340000" TargetMode="External"/><Relationship Id="rId5021" Type="http://schemas.openxmlformats.org/officeDocument/2006/relationships/hyperlink" Target="https://finance.yahoo.com/quote/AMZN230616P00164000?p=AMZN230616P00164000" TargetMode="External"/><Relationship Id="rId8177" Type="http://schemas.openxmlformats.org/officeDocument/2006/relationships/hyperlink" Target="https://finance.yahoo.com/quote/AMZN230616P03470000?p=AMZN230616P03470000" TargetMode="External"/><Relationship Id="rId8591" Type="http://schemas.openxmlformats.org/officeDocument/2006/relationships/hyperlink" Target="https://finance.yahoo.com/quote/AMZN230616C00190500?p=AMZN230616C00190500" TargetMode="External"/><Relationship Id="rId9228" Type="http://schemas.openxmlformats.org/officeDocument/2006/relationships/hyperlink" Target="https://finance.yahoo.com/quote/AMZN/options?strike=177.5&amp;straddle=false" TargetMode="External"/><Relationship Id="rId9642" Type="http://schemas.openxmlformats.org/officeDocument/2006/relationships/hyperlink" Target="https://finance.yahoo.com/quote/AMZN/options?strike=3910&amp;straddle=false" TargetMode="External"/><Relationship Id="rId1217" Type="http://schemas.openxmlformats.org/officeDocument/2006/relationships/hyperlink" Target="https://finance.yahoo.com/quote/AMZN230616P03270000?p=AMZN230616P03270000" TargetMode="External"/><Relationship Id="rId1631" Type="http://schemas.openxmlformats.org/officeDocument/2006/relationships/hyperlink" Target="https://finance.yahoo.com/quote/AMZN230616C00180500?p=AMZN230616C00180500" TargetMode="External"/><Relationship Id="rId4787" Type="http://schemas.openxmlformats.org/officeDocument/2006/relationships/hyperlink" Target="https://finance.yahoo.com/quote/AMZN230616C03890000?p=AMZN230616C03890000" TargetMode="External"/><Relationship Id="rId5838" Type="http://schemas.openxmlformats.org/officeDocument/2006/relationships/hyperlink" Target="https://finance.yahoo.com/quote/AMZN/options?strike=194&amp;straddle=false" TargetMode="External"/><Relationship Id="rId7193" Type="http://schemas.openxmlformats.org/officeDocument/2006/relationships/hyperlink" Target="https://finance.yahoo.com/quote/AMZN230616C00187000?p=AMZN230616C00187000" TargetMode="External"/><Relationship Id="rId8244" Type="http://schemas.openxmlformats.org/officeDocument/2006/relationships/hyperlink" Target="https://finance.yahoo.com/quote/AMZN/options?strike=3800&amp;straddle=false" TargetMode="External"/><Relationship Id="rId3389" Type="http://schemas.openxmlformats.org/officeDocument/2006/relationships/hyperlink" Target="https://finance.yahoo.com/quote/AMZN230616C03820000?p=AMZN230616C03820000" TargetMode="External"/><Relationship Id="rId7260" Type="http://schemas.openxmlformats.org/officeDocument/2006/relationships/hyperlink" Target="https://finance.yahoo.com/quote/AMZN/options?strike=235&amp;straddle=false" TargetMode="External"/><Relationship Id="rId8311" Type="http://schemas.openxmlformats.org/officeDocument/2006/relationships/hyperlink" Target="https://finance.yahoo.com/quote/AMZN230616C00053000?p=AMZN230616C00053000" TargetMode="External"/><Relationship Id="rId3456" Type="http://schemas.openxmlformats.org/officeDocument/2006/relationships/hyperlink" Target="https://finance.yahoo.com/quote/AMZN/options?strike=5500&amp;straddle=false" TargetMode="External"/><Relationship Id="rId4854" Type="http://schemas.openxmlformats.org/officeDocument/2006/relationships/hyperlink" Target="https://finance.yahoo.com/quote/AMZN/options?strike=56&amp;straddle=false" TargetMode="External"/><Relationship Id="rId5905" Type="http://schemas.openxmlformats.org/officeDocument/2006/relationships/hyperlink" Target="https://finance.yahoo.com/quote/AMZN230616C01360000?p=AMZN230616C01360000" TargetMode="External"/><Relationship Id="rId377" Type="http://schemas.openxmlformats.org/officeDocument/2006/relationships/hyperlink" Target="https://finance.yahoo.com/quote/AMZN230616C01440000?p=AMZN230616C01440000" TargetMode="External"/><Relationship Id="rId2058" Type="http://schemas.openxmlformats.org/officeDocument/2006/relationships/hyperlink" Target="https://finance.yahoo.com/quote/AMZN/options?strike=4800&amp;straddle=false" TargetMode="External"/><Relationship Id="rId3109" Type="http://schemas.openxmlformats.org/officeDocument/2006/relationships/hyperlink" Target="https://finance.yahoo.com/quote/AMZN230616C00240000?p=AMZN230616C00240000" TargetMode="External"/><Relationship Id="rId3870" Type="http://schemas.openxmlformats.org/officeDocument/2006/relationships/hyperlink" Target="https://finance.yahoo.com/quote/AMZN/options?strike=1580&amp;straddle=false" TargetMode="External"/><Relationship Id="rId4507" Type="http://schemas.openxmlformats.org/officeDocument/2006/relationships/hyperlink" Target="https://finance.yahoo.com/quote/AMZN230616C00275000?p=AMZN230616C00275000" TargetMode="External"/><Relationship Id="rId4921" Type="http://schemas.openxmlformats.org/officeDocument/2006/relationships/hyperlink" Target="https://finance.yahoo.com/quote/AMZN230616P00088000?p=AMZN230616P00088000" TargetMode="External"/><Relationship Id="rId9085" Type="http://schemas.openxmlformats.org/officeDocument/2006/relationships/hyperlink" Target="https://finance.yahoo.com/quote/AMZN230616P00094000?p=AMZN230616P00094000" TargetMode="External"/><Relationship Id="rId791" Type="http://schemas.openxmlformats.org/officeDocument/2006/relationships/hyperlink" Target="https://finance.yahoo.com/quote/AMZN230616P00099000?p=AMZN230616P00099000" TargetMode="External"/><Relationship Id="rId1074" Type="http://schemas.openxmlformats.org/officeDocument/2006/relationships/hyperlink" Target="https://finance.yahoo.com/quote/AMZN/options?strike=1340&amp;straddle=false" TargetMode="External"/><Relationship Id="rId2472" Type="http://schemas.openxmlformats.org/officeDocument/2006/relationships/hyperlink" Target="https://finance.yahoo.com/quote/AMZN/options?strike=1460&amp;straddle=false" TargetMode="External"/><Relationship Id="rId3523" Type="http://schemas.openxmlformats.org/officeDocument/2006/relationships/hyperlink" Target="https://finance.yahoo.com/quote/AMZN230616P00081000?p=AMZN230616P00081000" TargetMode="External"/><Relationship Id="rId6679" Type="http://schemas.openxmlformats.org/officeDocument/2006/relationships/hyperlink" Target="https://finance.yahoo.com/quote/AMZN230616P02000000?p=AMZN230616P02000000" TargetMode="External"/><Relationship Id="rId444" Type="http://schemas.openxmlformats.org/officeDocument/2006/relationships/hyperlink" Target="https://finance.yahoo.com/quote/AMZN/options?strike=2300&amp;straddle=false" TargetMode="External"/><Relationship Id="rId2125" Type="http://schemas.openxmlformats.org/officeDocument/2006/relationships/hyperlink" Target="https://finance.yahoo.com/quote/AMZN230616P00075000?p=AMZN230616P00075000" TargetMode="External"/><Relationship Id="rId5695" Type="http://schemas.openxmlformats.org/officeDocument/2006/relationships/hyperlink" Target="https://finance.yahoo.com/quote/AMZN230616C00158500?p=AMZN230616C00158500" TargetMode="External"/><Relationship Id="rId6746" Type="http://schemas.openxmlformats.org/officeDocument/2006/relationships/hyperlink" Target="https://finance.yahoo.com/quote/AMZN/options?strike=3230&amp;straddle=false" TargetMode="External"/><Relationship Id="rId9152" Type="http://schemas.openxmlformats.org/officeDocument/2006/relationships/hyperlink" Target="https://finance.yahoo.com/quote/AMZN/options?strike=158.5&amp;straddle=false" TargetMode="External"/><Relationship Id="rId511" Type="http://schemas.openxmlformats.org/officeDocument/2006/relationships/hyperlink" Target="https://finance.yahoo.com/quote/AMZN230616C03270000?p=AMZN230616C03270000" TargetMode="External"/><Relationship Id="rId1141" Type="http://schemas.openxmlformats.org/officeDocument/2006/relationships/hyperlink" Target="https://finance.yahoo.com/quote/AMZN230616P01980000?p=AMZN230616P01980000" TargetMode="External"/><Relationship Id="rId4297" Type="http://schemas.openxmlformats.org/officeDocument/2006/relationships/hyperlink" Target="https://finance.yahoo.com/quote/AMZN230616C00155000?p=AMZN230616C00155000" TargetMode="External"/><Relationship Id="rId5348" Type="http://schemas.openxmlformats.org/officeDocument/2006/relationships/hyperlink" Target="https://finance.yahoo.com/quote/AMZN/options?strike=3160&amp;straddle=false" TargetMode="External"/><Relationship Id="rId5762" Type="http://schemas.openxmlformats.org/officeDocument/2006/relationships/hyperlink" Target="https://finance.yahoo.com/quote/AMZN/options?strike=175&amp;straddle=false" TargetMode="External"/><Relationship Id="rId6813" Type="http://schemas.openxmlformats.org/officeDocument/2006/relationships/hyperlink" Target="https://finance.yahoo.com/quote/AMZN230616P03570000?p=AMZN230616P03570000" TargetMode="External"/><Relationship Id="rId4364" Type="http://schemas.openxmlformats.org/officeDocument/2006/relationships/hyperlink" Target="https://finance.yahoo.com/quote/AMZN/options?strike=171.5&amp;straddle=false" TargetMode="External"/><Relationship Id="rId5415" Type="http://schemas.openxmlformats.org/officeDocument/2006/relationships/hyperlink" Target="https://finance.yahoo.com/quote/AMZN230616P03500000?p=AMZN230616P03500000" TargetMode="External"/><Relationship Id="rId1958" Type="http://schemas.openxmlformats.org/officeDocument/2006/relationships/hyperlink" Target="https://finance.yahoo.com/quote/AMZN/options?strike=3580&amp;straddle=false" TargetMode="External"/><Relationship Id="rId3380" Type="http://schemas.openxmlformats.org/officeDocument/2006/relationships/hyperlink" Target="https://finance.yahoo.com/quote/AMZN/options?strike=3770&amp;straddle=false" TargetMode="External"/><Relationship Id="rId4017" Type="http://schemas.openxmlformats.org/officeDocument/2006/relationships/hyperlink" Target="https://finance.yahoo.com/quote/AMZN230616P03430000?p=AMZN230616P03430000" TargetMode="External"/><Relationship Id="rId4431" Type="http://schemas.openxmlformats.org/officeDocument/2006/relationships/hyperlink" Target="https://finance.yahoo.com/quote/AMZN230616C00188500?p=AMZN230616C00188500" TargetMode="External"/><Relationship Id="rId7587" Type="http://schemas.openxmlformats.org/officeDocument/2006/relationships/hyperlink" Target="https://finance.yahoo.com/quote/AMZN230616C04500000?p=AMZN230616C04500000" TargetMode="External"/><Relationship Id="rId8638" Type="http://schemas.openxmlformats.org/officeDocument/2006/relationships/hyperlink" Target="https://finance.yahoo.com/quote/AMZN/options?strike=220&amp;straddle=false" TargetMode="External"/><Relationship Id="rId8985" Type="http://schemas.openxmlformats.org/officeDocument/2006/relationships/hyperlink" Target="https://finance.yahoo.com/quote/AMZN230616C05200000?p=AMZN230616C05200000" TargetMode="External"/><Relationship Id="rId3033" Type="http://schemas.openxmlformats.org/officeDocument/2006/relationships/hyperlink" Target="https://finance.yahoo.com/quote/AMZN230616C00185000?p=AMZN230616C00185000" TargetMode="External"/><Relationship Id="rId6189" Type="http://schemas.openxmlformats.org/officeDocument/2006/relationships/hyperlink" Target="https://finance.yahoo.com/quote/AMZN230616C03980000?p=AMZN230616C03980000" TargetMode="External"/><Relationship Id="rId7654" Type="http://schemas.openxmlformats.org/officeDocument/2006/relationships/hyperlink" Target="https://finance.yahoo.com/quote/AMZN/options?strike=72&amp;straddle=false" TargetMode="External"/><Relationship Id="rId8705" Type="http://schemas.openxmlformats.org/officeDocument/2006/relationships/hyperlink" Target="https://finance.yahoo.com/quote/AMZN230616C01640000?p=AMZN230616C01640000" TargetMode="External"/><Relationship Id="rId2799" Type="http://schemas.openxmlformats.org/officeDocument/2006/relationships/hyperlink" Target="https://finance.yahoo.com/quote/AMZN230616C00065000?p=AMZN230616C00065000" TargetMode="External"/><Relationship Id="rId3100" Type="http://schemas.openxmlformats.org/officeDocument/2006/relationships/hyperlink" Target="https://finance.yahoo.com/quote/AMZN/options?strike=215&amp;straddle=false" TargetMode="External"/><Relationship Id="rId6256" Type="http://schemas.openxmlformats.org/officeDocument/2006/relationships/hyperlink" Target="https://finance.yahoo.com/quote/AMZN/options?strike=65&amp;straddle=false" TargetMode="External"/><Relationship Id="rId6670" Type="http://schemas.openxmlformats.org/officeDocument/2006/relationships/hyperlink" Target="https://finance.yahoo.com/quote/AMZN/options?strike=1900&amp;straddle=false" TargetMode="External"/><Relationship Id="rId7307" Type="http://schemas.openxmlformats.org/officeDocument/2006/relationships/hyperlink" Target="https://finance.yahoo.com/quote/AMZN230616C01520000?p=AMZN230616C01520000" TargetMode="External"/><Relationship Id="rId7721" Type="http://schemas.openxmlformats.org/officeDocument/2006/relationships/hyperlink" Target="https://finance.yahoo.com/quote/AMZN230616P00120000?p=AMZN230616P00120000" TargetMode="External"/><Relationship Id="rId2866" Type="http://schemas.openxmlformats.org/officeDocument/2006/relationships/hyperlink" Target="https://finance.yahoo.com/quote/AMZN/options?strike=96&amp;straddle=false" TargetMode="External"/><Relationship Id="rId3917" Type="http://schemas.openxmlformats.org/officeDocument/2006/relationships/hyperlink" Target="https://finance.yahoo.com/quote/AMZN230616P02300000?p=AMZN230616P02300000" TargetMode="External"/><Relationship Id="rId5272" Type="http://schemas.openxmlformats.org/officeDocument/2006/relationships/hyperlink" Target="https://finance.yahoo.com/quote/AMZN/options?strike=1760&amp;straddle=false" TargetMode="External"/><Relationship Id="rId6323" Type="http://schemas.openxmlformats.org/officeDocument/2006/relationships/hyperlink" Target="https://finance.yahoo.com/quote/AMZN230616P00097000?p=AMZN230616P00097000" TargetMode="External"/><Relationship Id="rId9479" Type="http://schemas.openxmlformats.org/officeDocument/2006/relationships/hyperlink" Target="https://finance.yahoo.com/quote/AMZN230616P03060000?p=AMZN230616P03060000" TargetMode="External"/><Relationship Id="rId838" Type="http://schemas.openxmlformats.org/officeDocument/2006/relationships/hyperlink" Target="https://finance.yahoo.com/quote/AMZN/options?strike=156&amp;straddle=false" TargetMode="External"/><Relationship Id="rId1468" Type="http://schemas.openxmlformats.org/officeDocument/2006/relationships/hyperlink" Target="https://finance.yahoo.com/quote/AMZN/options?strike=89&amp;straddle=false" TargetMode="External"/><Relationship Id="rId1882" Type="http://schemas.openxmlformats.org/officeDocument/2006/relationships/hyperlink" Target="https://finance.yahoo.com/quote/AMZN/options?strike=3200&amp;straddle=false" TargetMode="External"/><Relationship Id="rId2519" Type="http://schemas.openxmlformats.org/officeDocument/2006/relationships/hyperlink" Target="https://finance.yahoo.com/quote/AMZN230616P01920000?p=AMZN230616P01920000" TargetMode="External"/><Relationship Id="rId8495" Type="http://schemas.openxmlformats.org/officeDocument/2006/relationships/hyperlink" Target="https://finance.yahoo.com/quote/AMZN230616C00166500?p=AMZN230616C00166500" TargetMode="External"/><Relationship Id="rId9546" Type="http://schemas.openxmlformats.org/officeDocument/2006/relationships/hyperlink" Target="https://finance.yahoo.com/quote/AMZN/options?strike=3390&amp;straddle=false" TargetMode="External"/><Relationship Id="rId1535" Type="http://schemas.openxmlformats.org/officeDocument/2006/relationships/hyperlink" Target="https://finance.yahoo.com/quote/AMZN230616C00156500?p=AMZN230616C00156500" TargetMode="External"/><Relationship Id="rId2933" Type="http://schemas.openxmlformats.org/officeDocument/2006/relationships/hyperlink" Target="https://finance.yahoo.com/quote/AMZN230616C00160000?p=AMZN230616C00160000" TargetMode="External"/><Relationship Id="rId7097" Type="http://schemas.openxmlformats.org/officeDocument/2006/relationships/hyperlink" Target="https://finance.yahoo.com/quote/AMZN230616C00163000?p=AMZN230616C00163000" TargetMode="External"/><Relationship Id="rId8148" Type="http://schemas.openxmlformats.org/officeDocument/2006/relationships/hyperlink" Target="https://finance.yahoo.com/quote/AMZN/options?strike=3320&amp;straddle=false" TargetMode="External"/><Relationship Id="rId8562" Type="http://schemas.openxmlformats.org/officeDocument/2006/relationships/hyperlink" Target="https://finance.yahoo.com/quote/AMZN/options?strike=183&amp;straddle=false" TargetMode="External"/><Relationship Id="rId905" Type="http://schemas.openxmlformats.org/officeDocument/2006/relationships/hyperlink" Target="https://finance.yahoo.com/quote/AMZN230616P00173000?p=AMZN230616P00173000" TargetMode="External"/><Relationship Id="rId7164" Type="http://schemas.openxmlformats.org/officeDocument/2006/relationships/hyperlink" Target="https://finance.yahoo.com/quote/AMZN/options?strike=179.5&amp;straddle=false" TargetMode="External"/><Relationship Id="rId8215" Type="http://schemas.openxmlformats.org/officeDocument/2006/relationships/hyperlink" Target="https://finance.yahoo.com/quote/AMZN230616P03660000?p=AMZN230616P03660000" TargetMode="External"/><Relationship Id="rId9613" Type="http://schemas.openxmlformats.org/officeDocument/2006/relationships/hyperlink" Target="https://finance.yahoo.com/quote/AMZN230616P03730000?p=AMZN230616P03730000" TargetMode="External"/><Relationship Id="rId1602" Type="http://schemas.openxmlformats.org/officeDocument/2006/relationships/hyperlink" Target="https://finance.yahoo.com/quote/AMZN/options?strike=173&amp;straddle=false" TargetMode="External"/><Relationship Id="rId4758" Type="http://schemas.openxmlformats.org/officeDocument/2006/relationships/hyperlink" Target="https://finance.yahoo.com/quote/AMZN/options?strike=3740&amp;straddle=false" TargetMode="External"/><Relationship Id="rId5809" Type="http://schemas.openxmlformats.org/officeDocument/2006/relationships/hyperlink" Target="https://finance.yahoo.com/quote/AMZN230616C00187000?p=AMZN230616C00187000" TargetMode="External"/><Relationship Id="rId6180" Type="http://schemas.openxmlformats.org/officeDocument/2006/relationships/hyperlink" Target="https://finance.yahoo.com/quote/AMZN/options?strike=3930&amp;straddle=false" TargetMode="External"/><Relationship Id="rId3774" Type="http://schemas.openxmlformats.org/officeDocument/2006/relationships/hyperlink" Target="https://finance.yahoo.com/quote/AMZN/options?strike=198&amp;straddle=false" TargetMode="External"/><Relationship Id="rId4825" Type="http://schemas.openxmlformats.org/officeDocument/2006/relationships/hyperlink" Target="https://finance.yahoo.com/quote/AMZN230616C04800000?p=AMZN230616C04800000" TargetMode="External"/><Relationship Id="rId7231" Type="http://schemas.openxmlformats.org/officeDocument/2006/relationships/hyperlink" Target="https://finance.yahoo.com/quote/AMZN230616C00196500?p=AMZN230616C00196500" TargetMode="External"/><Relationship Id="rId695" Type="http://schemas.openxmlformats.org/officeDocument/2006/relationships/hyperlink" Target="https://finance.yahoo.com/quote/AMZN230616P00053000?p=AMZN230616P00053000" TargetMode="External"/><Relationship Id="rId2376" Type="http://schemas.openxmlformats.org/officeDocument/2006/relationships/hyperlink" Target="https://finance.yahoo.com/quote/AMZN/options?strike=194.5&amp;straddle=false" TargetMode="External"/><Relationship Id="rId2790" Type="http://schemas.openxmlformats.org/officeDocument/2006/relationships/hyperlink" Target="https://finance.yahoo.com/quote/AMZN/options?strike=60&amp;straddle=false" TargetMode="External"/><Relationship Id="rId3427" Type="http://schemas.openxmlformats.org/officeDocument/2006/relationships/hyperlink" Target="https://finance.yahoo.com/quote/AMZN230616C04100000?p=AMZN230616C04100000" TargetMode="External"/><Relationship Id="rId3841" Type="http://schemas.openxmlformats.org/officeDocument/2006/relationships/hyperlink" Target="https://finance.yahoo.com/quote/AMZN230616P01340000?p=AMZN230616P01340000" TargetMode="External"/><Relationship Id="rId6997" Type="http://schemas.openxmlformats.org/officeDocument/2006/relationships/hyperlink" Target="https://finance.yahoo.com/quote/AMZN230616C00086000?p=AMZN230616C00086000" TargetMode="External"/><Relationship Id="rId348" Type="http://schemas.openxmlformats.org/officeDocument/2006/relationships/hyperlink" Target="https://finance.yahoo.com/quote/AMZN/options?strike=255&amp;straddle=false" TargetMode="External"/><Relationship Id="rId762" Type="http://schemas.openxmlformats.org/officeDocument/2006/relationships/hyperlink" Target="https://finance.yahoo.com/quote/AMZN/options?strike=84&amp;straddle=false" TargetMode="External"/><Relationship Id="rId1392" Type="http://schemas.openxmlformats.org/officeDocument/2006/relationships/hyperlink" Target="https://finance.yahoo.com/quote/AMZN/options?strike=53&amp;straddle=false" TargetMode="External"/><Relationship Id="rId2029" Type="http://schemas.openxmlformats.org/officeDocument/2006/relationships/hyperlink" Target="https://finance.yahoo.com/quote/AMZN230616C03940000?p=AMZN230616C03940000" TargetMode="External"/><Relationship Id="rId2443" Type="http://schemas.openxmlformats.org/officeDocument/2006/relationships/hyperlink" Target="https://finance.yahoo.com/quote/AMZN230616P01200000?p=AMZN230616P01200000" TargetMode="External"/><Relationship Id="rId5599" Type="http://schemas.openxmlformats.org/officeDocument/2006/relationships/hyperlink" Target="https://finance.yahoo.com/quote/AMZN230616C00079000?p=AMZN230616C00079000" TargetMode="External"/><Relationship Id="rId9056" Type="http://schemas.openxmlformats.org/officeDocument/2006/relationships/hyperlink" Target="https://finance.yahoo.com/quote/AMZN/options?strike=79&amp;straddle=false" TargetMode="External"/><Relationship Id="rId9470" Type="http://schemas.openxmlformats.org/officeDocument/2006/relationships/hyperlink" Target="https://finance.yahoo.com/quote/AMZN/options?strike=3010&amp;straddle=false" TargetMode="External"/><Relationship Id="rId415" Type="http://schemas.openxmlformats.org/officeDocument/2006/relationships/hyperlink" Target="https://finance.yahoo.com/quote/AMZN230616C01780000?p=AMZN230616C01780000" TargetMode="External"/><Relationship Id="rId1045" Type="http://schemas.openxmlformats.org/officeDocument/2006/relationships/hyperlink" Target="https://finance.yahoo.com/quote/AMZN230616P01060000?p=AMZN230616P01060000" TargetMode="External"/><Relationship Id="rId2510" Type="http://schemas.openxmlformats.org/officeDocument/2006/relationships/hyperlink" Target="https://finance.yahoo.com/quote/AMZN/options?strike=1820&amp;straddle=false" TargetMode="External"/><Relationship Id="rId5666" Type="http://schemas.openxmlformats.org/officeDocument/2006/relationships/hyperlink" Target="https://finance.yahoo.com/quote/AMZN/options?strike=151&amp;straddle=false" TargetMode="External"/><Relationship Id="rId8072" Type="http://schemas.openxmlformats.org/officeDocument/2006/relationships/hyperlink" Target="https://finance.yahoo.com/quote/AMZN/options?strike=2400&amp;straddle=false" TargetMode="External"/><Relationship Id="rId9123" Type="http://schemas.openxmlformats.org/officeDocument/2006/relationships/hyperlink" Target="https://finance.yahoo.com/quote/AMZN230616P00151500?p=AMZN230616P00151500" TargetMode="External"/><Relationship Id="rId1112" Type="http://schemas.openxmlformats.org/officeDocument/2006/relationships/hyperlink" Target="https://finance.yahoo.com/quote/AMZN/options?strike=1680&amp;straddle=false" TargetMode="External"/><Relationship Id="rId4268" Type="http://schemas.openxmlformats.org/officeDocument/2006/relationships/hyperlink" Target="https://finance.yahoo.com/quote/AMZN/options?strike=125&amp;straddle=false" TargetMode="External"/><Relationship Id="rId5319" Type="http://schemas.openxmlformats.org/officeDocument/2006/relationships/hyperlink" Target="https://finance.yahoo.com/quote/AMZN230616P03020000?p=AMZN230616P03020000" TargetMode="External"/><Relationship Id="rId6717" Type="http://schemas.openxmlformats.org/officeDocument/2006/relationships/hyperlink" Target="https://finance.yahoo.com/quote/AMZN230616P03090000?p=AMZN230616P03090000" TargetMode="External"/><Relationship Id="rId3284" Type="http://schemas.openxmlformats.org/officeDocument/2006/relationships/hyperlink" Target="https://finance.yahoo.com/quote/AMZN/options?strike=3290&amp;straddle=false" TargetMode="External"/><Relationship Id="rId4682" Type="http://schemas.openxmlformats.org/officeDocument/2006/relationships/hyperlink" Target="https://finance.yahoo.com/quote/AMZN/options?strike=3360&amp;straddle=false" TargetMode="External"/><Relationship Id="rId5733" Type="http://schemas.openxmlformats.org/officeDocument/2006/relationships/hyperlink" Target="https://finance.yahoo.com/quote/AMZN230616C00168000?p=AMZN230616C00168000" TargetMode="External"/><Relationship Id="rId8889" Type="http://schemas.openxmlformats.org/officeDocument/2006/relationships/hyperlink" Target="https://finance.yahoo.com/quote/AMZN230616C03640000?p=AMZN230616C03640000" TargetMode="External"/><Relationship Id="rId1929" Type="http://schemas.openxmlformats.org/officeDocument/2006/relationships/hyperlink" Target="https://finance.yahoo.com/quote/AMZN230616C03440000?p=AMZN230616C03440000" TargetMode="External"/><Relationship Id="rId4335" Type="http://schemas.openxmlformats.org/officeDocument/2006/relationships/hyperlink" Target="https://finance.yahoo.com/quote/AMZN230616C00164500?p=AMZN230616C00164500" TargetMode="External"/><Relationship Id="rId5800" Type="http://schemas.openxmlformats.org/officeDocument/2006/relationships/hyperlink" Target="https://finance.yahoo.com/quote/AMZN/options?strike=184.5&amp;straddle=false" TargetMode="External"/><Relationship Id="rId8956" Type="http://schemas.openxmlformats.org/officeDocument/2006/relationships/hyperlink" Target="https://finance.yahoo.com/quote/AMZN/options?strike=3970&amp;straddle=false" TargetMode="External"/><Relationship Id="rId3351" Type="http://schemas.openxmlformats.org/officeDocument/2006/relationships/hyperlink" Target="https://finance.yahoo.com/quote/AMZN230616C03630000?p=AMZN230616C03630000" TargetMode="External"/><Relationship Id="rId4402" Type="http://schemas.openxmlformats.org/officeDocument/2006/relationships/hyperlink" Target="https://finance.yahoo.com/quote/AMZN/options?strike=181&amp;straddle=false" TargetMode="External"/><Relationship Id="rId7558" Type="http://schemas.openxmlformats.org/officeDocument/2006/relationships/hyperlink" Target="https://finance.yahoo.com/quote/AMZN/options?strike=3900&amp;straddle=false" TargetMode="External"/><Relationship Id="rId7972" Type="http://schemas.openxmlformats.org/officeDocument/2006/relationships/hyperlink" Target="https://finance.yahoo.com/quote/AMZN/options?strike=1120&amp;straddle=false" TargetMode="External"/><Relationship Id="rId8609" Type="http://schemas.openxmlformats.org/officeDocument/2006/relationships/hyperlink" Target="https://finance.yahoo.com/quote/AMZN230616C00195000?p=AMZN230616C00195000" TargetMode="External"/><Relationship Id="rId272" Type="http://schemas.openxmlformats.org/officeDocument/2006/relationships/hyperlink" Target="https://finance.yahoo.com/quote/AMZN/options?strike=186.5&amp;straddle=false" TargetMode="External"/><Relationship Id="rId3004" Type="http://schemas.openxmlformats.org/officeDocument/2006/relationships/hyperlink" Target="https://finance.yahoo.com/quote/AMZN/options?strike=177.5&amp;straddle=false" TargetMode="External"/><Relationship Id="rId6574" Type="http://schemas.openxmlformats.org/officeDocument/2006/relationships/hyperlink" Target="https://finance.yahoo.com/quote/AMZN/options?strike=260&amp;straddle=false" TargetMode="External"/><Relationship Id="rId7625" Type="http://schemas.openxmlformats.org/officeDocument/2006/relationships/hyperlink" Target="https://finance.yahoo.com/quote/AMZN230616P00058000?p=AMZN230616P00058000" TargetMode="External"/><Relationship Id="rId2020" Type="http://schemas.openxmlformats.org/officeDocument/2006/relationships/hyperlink" Target="https://finance.yahoo.com/quote/AMZN/options?strike=3890&amp;straddle=false" TargetMode="External"/><Relationship Id="rId5176" Type="http://schemas.openxmlformats.org/officeDocument/2006/relationships/hyperlink" Target="https://finance.yahoo.com/quote/AMZN/options?strike=225&amp;straddle=false" TargetMode="External"/><Relationship Id="rId5590" Type="http://schemas.openxmlformats.org/officeDocument/2006/relationships/hyperlink" Target="https://finance.yahoo.com/quote/AMZN/options?strike=75&amp;straddle=false" TargetMode="External"/><Relationship Id="rId6227" Type="http://schemas.openxmlformats.org/officeDocument/2006/relationships/hyperlink" Target="https://finance.yahoo.com/quote/AMZN230616P00050000?p=AMZN230616P00050000" TargetMode="External"/><Relationship Id="rId6641" Type="http://schemas.openxmlformats.org/officeDocument/2006/relationships/hyperlink" Target="https://finance.yahoo.com/quote/AMZN230616P01620000?p=AMZN230616P01620000" TargetMode="External"/><Relationship Id="rId4192" Type="http://schemas.openxmlformats.org/officeDocument/2006/relationships/hyperlink" Target="https://finance.yahoo.com/quote/AMZN/options?strike=69&amp;straddle=false" TargetMode="External"/><Relationship Id="rId5243" Type="http://schemas.openxmlformats.org/officeDocument/2006/relationships/hyperlink" Target="https://finance.yahoo.com/quote/AMZN230616P01500000?p=AMZN230616P01500000" TargetMode="External"/><Relationship Id="rId8399" Type="http://schemas.openxmlformats.org/officeDocument/2006/relationships/hyperlink" Target="https://finance.yahoo.com/quote/AMZN230616C00095000?p=AMZN230616C00095000" TargetMode="External"/><Relationship Id="rId1786" Type="http://schemas.openxmlformats.org/officeDocument/2006/relationships/hyperlink" Target="https://finance.yahoo.com/quote/AMZN/options?strike=1640&amp;straddle=false" TargetMode="External"/><Relationship Id="rId2837" Type="http://schemas.openxmlformats.org/officeDocument/2006/relationships/hyperlink" Target="https://finance.yahoo.com/quote/AMZN230616C00082000?p=AMZN230616C00082000" TargetMode="External"/><Relationship Id="rId78" Type="http://schemas.openxmlformats.org/officeDocument/2006/relationships/hyperlink" Target="https://finance.yahoo.com/quote/AMZN/options?strike=86&amp;straddle=false" TargetMode="External"/><Relationship Id="rId809" Type="http://schemas.openxmlformats.org/officeDocument/2006/relationships/hyperlink" Target="https://finance.yahoo.com/quote/AMZN230616P00140000?p=AMZN230616P00140000" TargetMode="External"/><Relationship Id="rId1439" Type="http://schemas.openxmlformats.org/officeDocument/2006/relationships/hyperlink" Target="https://finance.yahoo.com/quote/AMZN230616C00076000?p=AMZN230616C00076000" TargetMode="External"/><Relationship Id="rId1853" Type="http://schemas.openxmlformats.org/officeDocument/2006/relationships/hyperlink" Target="https://finance.yahoo.com/quote/AMZN230616C03060000?p=AMZN230616C03060000" TargetMode="External"/><Relationship Id="rId2904" Type="http://schemas.openxmlformats.org/officeDocument/2006/relationships/hyperlink" Target="https://finance.yahoo.com/quote/AMZN/options?strike=152.5&amp;straddle=false" TargetMode="External"/><Relationship Id="rId5310" Type="http://schemas.openxmlformats.org/officeDocument/2006/relationships/hyperlink" Target="https://finance.yahoo.com/quote/AMZN/options?strike=2700&amp;straddle=false" TargetMode="External"/><Relationship Id="rId7068" Type="http://schemas.openxmlformats.org/officeDocument/2006/relationships/hyperlink" Target="https://finance.yahoo.com/quote/AMZN/options?strike=155.5&amp;straddle=false" TargetMode="External"/><Relationship Id="rId8119" Type="http://schemas.openxmlformats.org/officeDocument/2006/relationships/hyperlink" Target="https://finance.yahoo.com/quote/AMZN230616P03180000?p=AMZN230616P03180000" TargetMode="External"/><Relationship Id="rId8466" Type="http://schemas.openxmlformats.org/officeDocument/2006/relationships/hyperlink" Target="https://finance.yahoo.com/quote/AMZN/options?strike=159&amp;straddle=false" TargetMode="External"/><Relationship Id="rId8880" Type="http://schemas.openxmlformats.org/officeDocument/2006/relationships/hyperlink" Target="https://finance.yahoo.com/quote/AMZN/options?strike=3590&amp;straddle=false" TargetMode="External"/><Relationship Id="rId9517" Type="http://schemas.openxmlformats.org/officeDocument/2006/relationships/hyperlink" Target="https://finance.yahoo.com/quote/AMZN230616P03250000?p=AMZN230616P03250000" TargetMode="External"/><Relationship Id="rId1506" Type="http://schemas.openxmlformats.org/officeDocument/2006/relationships/hyperlink" Target="https://finance.yahoo.com/quote/AMZN/options?strike=140&amp;straddle=false" TargetMode="External"/><Relationship Id="rId1920" Type="http://schemas.openxmlformats.org/officeDocument/2006/relationships/hyperlink" Target="https://finance.yahoo.com/quote/AMZN/options?strike=3390&amp;straddle=false" TargetMode="External"/><Relationship Id="rId7482" Type="http://schemas.openxmlformats.org/officeDocument/2006/relationships/hyperlink" Target="https://finance.yahoo.com/quote/AMZN/options?strike=3520&amp;straddle=false" TargetMode="External"/><Relationship Id="rId8533" Type="http://schemas.openxmlformats.org/officeDocument/2006/relationships/hyperlink" Target="https://finance.yahoo.com/quote/AMZN230616C00176000?p=AMZN230616C00176000" TargetMode="External"/><Relationship Id="rId3678" Type="http://schemas.openxmlformats.org/officeDocument/2006/relationships/hyperlink" Target="https://finance.yahoo.com/quote/AMZN/options?strike=174&amp;straddle=false" TargetMode="External"/><Relationship Id="rId4729" Type="http://schemas.openxmlformats.org/officeDocument/2006/relationships/hyperlink" Target="https://finance.yahoo.com/quote/AMZN230616C03600000?p=AMZN230616C03600000" TargetMode="External"/><Relationship Id="rId6084" Type="http://schemas.openxmlformats.org/officeDocument/2006/relationships/hyperlink" Target="https://finance.yahoo.com/quote/AMZN/options?strike=3450&amp;straddle=false" TargetMode="External"/><Relationship Id="rId7135" Type="http://schemas.openxmlformats.org/officeDocument/2006/relationships/hyperlink" Target="https://finance.yahoo.com/quote/AMZN230616C00172500?p=AMZN230616C00172500" TargetMode="External"/><Relationship Id="rId8600" Type="http://schemas.openxmlformats.org/officeDocument/2006/relationships/hyperlink" Target="https://finance.yahoo.com/quote/AMZN/options?strike=192.5&amp;straddle=false" TargetMode="External"/><Relationship Id="rId599" Type="http://schemas.openxmlformats.org/officeDocument/2006/relationships/hyperlink" Target="https://finance.yahoo.com/quote/AMZN230616C03710000?p=AMZN230616C03710000" TargetMode="External"/><Relationship Id="rId2694" Type="http://schemas.openxmlformats.org/officeDocument/2006/relationships/hyperlink" Target="https://finance.yahoo.com/quote/AMZN/options?strike=3730&amp;straddle=false" TargetMode="External"/><Relationship Id="rId3745" Type="http://schemas.openxmlformats.org/officeDocument/2006/relationships/hyperlink" Target="https://finance.yahoo.com/quote/AMZN230616P00191000?p=AMZN230616P00191000" TargetMode="External"/><Relationship Id="rId6151" Type="http://schemas.openxmlformats.org/officeDocument/2006/relationships/hyperlink" Target="https://finance.yahoo.com/quote/AMZN230616C03790000?p=AMZN230616C03790000" TargetMode="External"/><Relationship Id="rId7202" Type="http://schemas.openxmlformats.org/officeDocument/2006/relationships/hyperlink" Target="https://finance.yahoo.com/quote/AMZN/options?strike=189&amp;straddle=false" TargetMode="External"/><Relationship Id="rId666" Type="http://schemas.openxmlformats.org/officeDocument/2006/relationships/hyperlink" Target="https://finance.yahoo.com/quote/AMZN/options?strike=4400&amp;straddle=false" TargetMode="External"/><Relationship Id="rId1296" Type="http://schemas.openxmlformats.org/officeDocument/2006/relationships/hyperlink" Target="https://finance.yahoo.com/quote/AMZN/options?strike=3660&amp;straddle=false" TargetMode="External"/><Relationship Id="rId2347" Type="http://schemas.openxmlformats.org/officeDocument/2006/relationships/hyperlink" Target="https://finance.yahoo.com/quote/AMZN230616P00187500?p=AMZN230616P00187500" TargetMode="External"/><Relationship Id="rId9374" Type="http://schemas.openxmlformats.org/officeDocument/2006/relationships/hyperlink" Target="https://finance.yahoo.com/quote/AMZN/options?strike=1300&amp;straddle=false" TargetMode="External"/><Relationship Id="rId319" Type="http://schemas.openxmlformats.org/officeDocument/2006/relationships/hyperlink" Target="https://finance.yahoo.com/quote/AMZN230616C00198500?p=AMZN230616C00198500" TargetMode="External"/><Relationship Id="rId1363" Type="http://schemas.openxmlformats.org/officeDocument/2006/relationships/hyperlink" Target="https://finance.yahoo.com/quote/AMZN230616P04500000?p=AMZN230616P04500000" TargetMode="External"/><Relationship Id="rId2761" Type="http://schemas.openxmlformats.org/officeDocument/2006/relationships/hyperlink" Target="https://finance.yahoo.com/quote/AMZN230616P05200000?p=AMZN230616P05200000" TargetMode="External"/><Relationship Id="rId3812" Type="http://schemas.openxmlformats.org/officeDocument/2006/relationships/hyperlink" Target="https://finance.yahoo.com/quote/AMZN/options?strike=275&amp;straddle=false" TargetMode="External"/><Relationship Id="rId6968" Type="http://schemas.openxmlformats.org/officeDocument/2006/relationships/hyperlink" Target="https://finance.yahoo.com/quote/AMZN/options?strike=72.5&amp;straddle=false" TargetMode="External"/><Relationship Id="rId8390" Type="http://schemas.openxmlformats.org/officeDocument/2006/relationships/hyperlink" Target="https://finance.yahoo.com/quote/AMZN/options?strike=90&amp;straddle=false" TargetMode="External"/><Relationship Id="rId9027" Type="http://schemas.openxmlformats.org/officeDocument/2006/relationships/hyperlink" Target="https://finance.yahoo.com/quote/AMZN230616P00067000?p=AMZN230616P00067000" TargetMode="External"/><Relationship Id="rId733" Type="http://schemas.openxmlformats.org/officeDocument/2006/relationships/hyperlink" Target="https://finance.yahoo.com/quote/AMZN230616P00072000?p=AMZN230616P00072000" TargetMode="External"/><Relationship Id="rId1016" Type="http://schemas.openxmlformats.org/officeDocument/2006/relationships/hyperlink" Target="https://finance.yahoo.com/quote/AMZN/options?strike=205&amp;straddle=false" TargetMode="External"/><Relationship Id="rId2414" Type="http://schemas.openxmlformats.org/officeDocument/2006/relationships/hyperlink" Target="https://finance.yahoo.com/quote/AMZN/options?strike=240&amp;straddle=false" TargetMode="External"/><Relationship Id="rId5984" Type="http://schemas.openxmlformats.org/officeDocument/2006/relationships/hyperlink" Target="https://finance.yahoo.com/quote/AMZN/options?strike=2500&amp;straddle=false" TargetMode="External"/><Relationship Id="rId8043" Type="http://schemas.openxmlformats.org/officeDocument/2006/relationships/hyperlink" Target="https://finance.yahoo.com/quote/AMZN230616P01800000?p=AMZN230616P01800000" TargetMode="External"/><Relationship Id="rId9441" Type="http://schemas.openxmlformats.org/officeDocument/2006/relationships/hyperlink" Target="https://finance.yahoo.com/quote/AMZN230616P01940000?p=AMZN230616P01940000" TargetMode="External"/><Relationship Id="rId800" Type="http://schemas.openxmlformats.org/officeDocument/2006/relationships/hyperlink" Target="https://finance.yahoo.com/quote/AMZN/options?strike=115&amp;straddle=false" TargetMode="External"/><Relationship Id="rId1430" Type="http://schemas.openxmlformats.org/officeDocument/2006/relationships/hyperlink" Target="https://finance.yahoo.com/quote/AMZN/options?strike=72&amp;straddle=false" TargetMode="External"/><Relationship Id="rId4586" Type="http://schemas.openxmlformats.org/officeDocument/2006/relationships/hyperlink" Target="https://finance.yahoo.com/quote/AMZN/options?strike=1960&amp;straddle=false" TargetMode="External"/><Relationship Id="rId5637" Type="http://schemas.openxmlformats.org/officeDocument/2006/relationships/hyperlink" Target="https://finance.yahoo.com/quote/AMZN230616C00098000?p=AMZN230616C00098000" TargetMode="External"/><Relationship Id="rId3188" Type="http://schemas.openxmlformats.org/officeDocument/2006/relationships/hyperlink" Target="https://finance.yahoo.com/quote/AMZN/options?strike=1820&amp;straddle=false" TargetMode="External"/><Relationship Id="rId4239" Type="http://schemas.openxmlformats.org/officeDocument/2006/relationships/hyperlink" Target="https://finance.yahoo.com/quote/AMZN230616C00091000?p=AMZN230616C00091000" TargetMode="External"/><Relationship Id="rId4653" Type="http://schemas.openxmlformats.org/officeDocument/2006/relationships/hyperlink" Target="https://finance.yahoo.com/quote/AMZN230616C03220000?p=AMZN230616C03220000" TargetMode="External"/><Relationship Id="rId5704" Type="http://schemas.openxmlformats.org/officeDocument/2006/relationships/hyperlink" Target="https://finance.yahoo.com/quote/AMZN/options?strike=160.5&amp;straddle=false" TargetMode="External"/><Relationship Id="rId8110" Type="http://schemas.openxmlformats.org/officeDocument/2006/relationships/hyperlink" Target="https://finance.yahoo.com/quote/AMZN/options?strike=3130&amp;straddle=false" TargetMode="External"/><Relationship Id="rId3255" Type="http://schemas.openxmlformats.org/officeDocument/2006/relationships/hyperlink" Target="https://finance.yahoo.com/quote/AMZN230616C03150000?p=AMZN230616C03150000" TargetMode="External"/><Relationship Id="rId4306" Type="http://schemas.openxmlformats.org/officeDocument/2006/relationships/hyperlink" Target="https://finance.yahoo.com/quote/AMZN/options?strike=157&amp;straddle=false" TargetMode="External"/><Relationship Id="rId4720" Type="http://schemas.openxmlformats.org/officeDocument/2006/relationships/hyperlink" Target="https://finance.yahoo.com/quote/AMZN/options?strike=3550&amp;straddle=false" TargetMode="External"/><Relationship Id="rId7876" Type="http://schemas.openxmlformats.org/officeDocument/2006/relationships/hyperlink" Target="https://finance.yahoo.com/quote/AMZN/options?strike=185.5&amp;straddle=false" TargetMode="External"/><Relationship Id="rId8927" Type="http://schemas.openxmlformats.org/officeDocument/2006/relationships/hyperlink" Target="https://finance.yahoo.com/quote/AMZN230616C03830000?p=AMZN230616C03830000" TargetMode="External"/><Relationship Id="rId176" Type="http://schemas.openxmlformats.org/officeDocument/2006/relationships/hyperlink" Target="https://finance.yahoo.com/quote/AMZN/options?strike=162.5&amp;straddle=false" TargetMode="External"/><Relationship Id="rId590" Type="http://schemas.openxmlformats.org/officeDocument/2006/relationships/hyperlink" Target="https://finance.yahoo.com/quote/AMZN/options?strike=3660&amp;straddle=false" TargetMode="External"/><Relationship Id="rId2271" Type="http://schemas.openxmlformats.org/officeDocument/2006/relationships/hyperlink" Target="https://finance.yahoo.com/quote/AMZN230616P00168500?p=AMZN230616P00168500" TargetMode="External"/><Relationship Id="rId3322" Type="http://schemas.openxmlformats.org/officeDocument/2006/relationships/hyperlink" Target="https://finance.yahoo.com/quote/AMZN/options?strike=3480&amp;straddle=false" TargetMode="External"/><Relationship Id="rId6478" Type="http://schemas.openxmlformats.org/officeDocument/2006/relationships/hyperlink" Target="https://finance.yahoo.com/quote/AMZN/options?strike=182&amp;straddle=false" TargetMode="External"/><Relationship Id="rId7529" Type="http://schemas.openxmlformats.org/officeDocument/2006/relationships/hyperlink" Target="https://finance.yahoo.com/quote/AMZN230616C03760000?p=AMZN230616C03760000" TargetMode="External"/><Relationship Id="rId243" Type="http://schemas.openxmlformats.org/officeDocument/2006/relationships/hyperlink" Target="https://finance.yahoo.com/quote/AMZN230616C00179500?p=AMZN230616C00179500" TargetMode="External"/><Relationship Id="rId5494" Type="http://schemas.openxmlformats.org/officeDocument/2006/relationships/hyperlink" Target="https://finance.yahoo.com/quote/AMZN/options?strike=3940&amp;straddle=false" TargetMode="External"/><Relationship Id="rId6892" Type="http://schemas.openxmlformats.org/officeDocument/2006/relationships/hyperlink" Target="https://finance.yahoo.com/quote/AMZN/options?strike=4100&amp;straddle=false" TargetMode="External"/><Relationship Id="rId7943" Type="http://schemas.openxmlformats.org/officeDocument/2006/relationships/hyperlink" Target="https://finance.yahoo.com/quote/AMZN230616P00225000?p=AMZN230616P00225000" TargetMode="External"/><Relationship Id="rId310" Type="http://schemas.openxmlformats.org/officeDocument/2006/relationships/hyperlink" Target="https://finance.yahoo.com/quote/AMZN/options?strike=196&amp;straddle=false" TargetMode="External"/><Relationship Id="rId4096" Type="http://schemas.openxmlformats.org/officeDocument/2006/relationships/hyperlink" Target="https://finance.yahoo.com/quote/AMZN/options?strike=3830&amp;straddle=false" TargetMode="External"/><Relationship Id="rId5147" Type="http://schemas.openxmlformats.org/officeDocument/2006/relationships/hyperlink" Target="https://finance.yahoo.com/quote/AMZN230616P00195500?p=AMZN230616P00195500" TargetMode="External"/><Relationship Id="rId6545" Type="http://schemas.openxmlformats.org/officeDocument/2006/relationships/hyperlink" Target="https://finance.yahoo.com/quote/AMZN230616P00199000?p=AMZN230616P00199000" TargetMode="External"/><Relationship Id="rId5561" Type="http://schemas.openxmlformats.org/officeDocument/2006/relationships/hyperlink" Target="https://finance.yahoo.com/quote/AMZN230616C00062000?p=AMZN230616C00062000" TargetMode="External"/><Relationship Id="rId6612" Type="http://schemas.openxmlformats.org/officeDocument/2006/relationships/hyperlink" Target="https://finance.yahoo.com/quote/AMZN/options?strike=1360&amp;straddle=false" TargetMode="External"/><Relationship Id="rId1757" Type="http://schemas.openxmlformats.org/officeDocument/2006/relationships/hyperlink" Target="https://finance.yahoo.com/quote/AMZN230616C01400000?p=AMZN230616C01400000" TargetMode="External"/><Relationship Id="rId2808" Type="http://schemas.openxmlformats.org/officeDocument/2006/relationships/hyperlink" Target="https://finance.yahoo.com/quote/AMZN/options?strike=69&amp;straddle=false" TargetMode="External"/><Relationship Id="rId4163" Type="http://schemas.openxmlformats.org/officeDocument/2006/relationships/hyperlink" Target="https://finance.yahoo.com/quote/AMZN230616C00055000?p=AMZN230616C00055000" TargetMode="External"/><Relationship Id="rId5214" Type="http://schemas.openxmlformats.org/officeDocument/2006/relationships/hyperlink" Target="https://finance.yahoo.com/quote/AMZN/options?strike=1220&amp;straddle=false" TargetMode="External"/><Relationship Id="rId8784" Type="http://schemas.openxmlformats.org/officeDocument/2006/relationships/hyperlink" Target="https://finance.yahoo.com/quote/AMZN/options?strike=3110&amp;straddle=false" TargetMode="External"/><Relationship Id="rId49" Type="http://schemas.openxmlformats.org/officeDocument/2006/relationships/hyperlink" Target="https://finance.yahoo.com/quote/AMZN230616C00073000?p=AMZN230616C00073000" TargetMode="External"/><Relationship Id="rId1824" Type="http://schemas.openxmlformats.org/officeDocument/2006/relationships/hyperlink" Target="https://finance.yahoo.com/quote/AMZN/options?strike=2100&amp;straddle=false" TargetMode="External"/><Relationship Id="rId4230" Type="http://schemas.openxmlformats.org/officeDocument/2006/relationships/hyperlink" Target="https://finance.yahoo.com/quote/AMZN/options?strike=86&amp;straddle=false" TargetMode="External"/><Relationship Id="rId7386" Type="http://schemas.openxmlformats.org/officeDocument/2006/relationships/hyperlink" Target="https://finance.yahoo.com/quote/AMZN/options?strike=3040&amp;straddle=false" TargetMode="External"/><Relationship Id="rId8437" Type="http://schemas.openxmlformats.org/officeDocument/2006/relationships/hyperlink" Target="https://finance.yahoo.com/quote/AMZN230616C00152000?p=AMZN230616C00152000" TargetMode="External"/><Relationship Id="rId8851" Type="http://schemas.openxmlformats.org/officeDocument/2006/relationships/hyperlink" Target="https://finance.yahoo.com/quote/AMZN230616C03450000?p=AMZN230616C03450000" TargetMode="External"/><Relationship Id="rId7039" Type="http://schemas.openxmlformats.org/officeDocument/2006/relationships/hyperlink" Target="https://finance.yahoo.com/quote/AMZN230616C00135000?p=AMZN230616C00135000" TargetMode="External"/><Relationship Id="rId7453" Type="http://schemas.openxmlformats.org/officeDocument/2006/relationships/hyperlink" Target="https://finance.yahoo.com/quote/AMZN230616C03380000?p=AMZN230616C03380000" TargetMode="External"/><Relationship Id="rId8504" Type="http://schemas.openxmlformats.org/officeDocument/2006/relationships/hyperlink" Target="https://finance.yahoo.com/quote/AMZN/options?strike=168.5&amp;straddle=false" TargetMode="External"/><Relationship Id="rId2598" Type="http://schemas.openxmlformats.org/officeDocument/2006/relationships/hyperlink" Target="https://finance.yahoo.com/quote/AMZN/options?strike=3250&amp;straddle=false" TargetMode="External"/><Relationship Id="rId3996" Type="http://schemas.openxmlformats.org/officeDocument/2006/relationships/hyperlink" Target="https://finance.yahoo.com/quote/AMZN/options?strike=3320&amp;straddle=false" TargetMode="External"/><Relationship Id="rId6055" Type="http://schemas.openxmlformats.org/officeDocument/2006/relationships/hyperlink" Target="https://finance.yahoo.com/quote/AMZN230616C03310000?p=AMZN230616C03310000" TargetMode="External"/><Relationship Id="rId7106" Type="http://schemas.openxmlformats.org/officeDocument/2006/relationships/hyperlink" Target="https://finance.yahoo.com/quote/AMZN/options?strike=165&amp;straddle=false" TargetMode="External"/><Relationship Id="rId3649" Type="http://schemas.openxmlformats.org/officeDocument/2006/relationships/hyperlink" Target="https://finance.yahoo.com/quote/AMZN230616P00167000?p=AMZN230616P00167000" TargetMode="External"/><Relationship Id="rId5071" Type="http://schemas.openxmlformats.org/officeDocument/2006/relationships/hyperlink" Target="https://finance.yahoo.com/quote/AMZN230616P00176500?p=AMZN230616P00176500" TargetMode="External"/><Relationship Id="rId6122" Type="http://schemas.openxmlformats.org/officeDocument/2006/relationships/hyperlink" Target="https://finance.yahoo.com/quote/AMZN/options?strike=3640&amp;straddle=false" TargetMode="External"/><Relationship Id="rId7520" Type="http://schemas.openxmlformats.org/officeDocument/2006/relationships/hyperlink" Target="https://finance.yahoo.com/quote/AMZN/options?strike=3710&amp;straddle=false" TargetMode="External"/><Relationship Id="rId9278" Type="http://schemas.openxmlformats.org/officeDocument/2006/relationships/hyperlink" Target="https://finance.yahoo.com/quote/AMZN/options?strike=190&amp;straddle=false" TargetMode="External"/><Relationship Id="rId984" Type="http://schemas.openxmlformats.org/officeDocument/2006/relationships/hyperlink" Target="https://finance.yahoo.com/quote/AMZN/options?strike=192.5&amp;straddle=false" TargetMode="External"/><Relationship Id="rId2665" Type="http://schemas.openxmlformats.org/officeDocument/2006/relationships/hyperlink" Target="https://finance.yahoo.com/quote/AMZN230616P03590000?p=AMZN230616P03590000" TargetMode="External"/><Relationship Id="rId3716" Type="http://schemas.openxmlformats.org/officeDocument/2006/relationships/hyperlink" Target="https://finance.yahoo.com/quote/AMZN/options?strike=183.5&amp;straddle=false" TargetMode="External"/><Relationship Id="rId637" Type="http://schemas.openxmlformats.org/officeDocument/2006/relationships/hyperlink" Target="https://finance.yahoo.com/quote/AMZN230616C03900000?p=AMZN230616C03900000" TargetMode="External"/><Relationship Id="rId1267" Type="http://schemas.openxmlformats.org/officeDocument/2006/relationships/hyperlink" Target="https://finance.yahoo.com/quote/AMZN230616P03520000?p=AMZN230616P03520000" TargetMode="External"/><Relationship Id="rId1681" Type="http://schemas.openxmlformats.org/officeDocument/2006/relationships/hyperlink" Target="https://finance.yahoo.com/quote/AMZN230616C00193000?p=AMZN230616C00193000" TargetMode="External"/><Relationship Id="rId2318" Type="http://schemas.openxmlformats.org/officeDocument/2006/relationships/hyperlink" Target="https://finance.yahoo.com/quote/AMZN/options?strike=180&amp;straddle=false" TargetMode="External"/><Relationship Id="rId2732" Type="http://schemas.openxmlformats.org/officeDocument/2006/relationships/hyperlink" Target="https://finance.yahoo.com/quote/AMZN/options?strike=3970&amp;straddle=false" TargetMode="External"/><Relationship Id="rId5888" Type="http://schemas.openxmlformats.org/officeDocument/2006/relationships/hyperlink" Target="https://finance.yahoo.com/quote/AMZN/options?strike=265&amp;straddle=false" TargetMode="External"/><Relationship Id="rId6939" Type="http://schemas.openxmlformats.org/officeDocument/2006/relationships/hyperlink" Target="https://finance.yahoo.com/quote/AMZN230616C00059000?p=AMZN230616C00059000" TargetMode="External"/><Relationship Id="rId8294" Type="http://schemas.openxmlformats.org/officeDocument/2006/relationships/hyperlink" Target="https://finance.yahoo.com/quote/AMZN/options?strike=5000&amp;straddle=false" TargetMode="External"/><Relationship Id="rId9345" Type="http://schemas.openxmlformats.org/officeDocument/2006/relationships/hyperlink" Target="https://finance.yahoo.com/quote/AMZN230616P00270000?p=AMZN230616P00270000" TargetMode="External"/><Relationship Id="rId704" Type="http://schemas.openxmlformats.org/officeDocument/2006/relationships/hyperlink" Target="https://finance.yahoo.com/quote/AMZN/options?strike=57&amp;straddle=false" TargetMode="External"/><Relationship Id="rId1334" Type="http://schemas.openxmlformats.org/officeDocument/2006/relationships/hyperlink" Target="https://finance.yahoo.com/quote/AMZN/options?strike=3890&amp;straddle=false" TargetMode="External"/><Relationship Id="rId5955" Type="http://schemas.openxmlformats.org/officeDocument/2006/relationships/hyperlink" Target="https://finance.yahoo.com/quote/AMZN230616C01820000?p=AMZN230616C01820000" TargetMode="External"/><Relationship Id="rId8361" Type="http://schemas.openxmlformats.org/officeDocument/2006/relationships/hyperlink" Target="https://finance.yahoo.com/quote/AMZN230616C00077000?p=AMZN230616C00077000" TargetMode="External"/><Relationship Id="rId9412" Type="http://schemas.openxmlformats.org/officeDocument/2006/relationships/hyperlink" Target="https://finance.yahoo.com/quote/AMZN/options?strike=1640&amp;straddle=false" TargetMode="External"/><Relationship Id="rId40" Type="http://schemas.openxmlformats.org/officeDocument/2006/relationships/hyperlink" Target="https://finance.yahoo.com/quote/AMZN/options?strike=69&amp;straddle=false" TargetMode="External"/><Relationship Id="rId1401" Type="http://schemas.openxmlformats.org/officeDocument/2006/relationships/hyperlink" Target="https://finance.yahoo.com/quote/AMZN230616C00058000?p=AMZN230616C00058000" TargetMode="External"/><Relationship Id="rId4557" Type="http://schemas.openxmlformats.org/officeDocument/2006/relationships/hyperlink" Target="https://finance.yahoo.com/quote/AMZN230616C01680000?p=AMZN230616C01680000" TargetMode="External"/><Relationship Id="rId5608" Type="http://schemas.openxmlformats.org/officeDocument/2006/relationships/hyperlink" Target="https://finance.yahoo.com/quote/AMZN/options?strike=83&amp;straddle=false" TargetMode="External"/><Relationship Id="rId8014" Type="http://schemas.openxmlformats.org/officeDocument/2006/relationships/hyperlink" Target="https://finance.yahoo.com/quote/AMZN/options?strike=1520&amp;straddle=false" TargetMode="External"/><Relationship Id="rId3159" Type="http://schemas.openxmlformats.org/officeDocument/2006/relationships/hyperlink" Target="https://finance.yahoo.com/quote/AMZN230616C01550000?p=AMZN230616C01550000" TargetMode="External"/><Relationship Id="rId3573" Type="http://schemas.openxmlformats.org/officeDocument/2006/relationships/hyperlink" Target="https://finance.yahoo.com/quote/AMZN230616P00130000?p=AMZN230616P00130000" TargetMode="External"/><Relationship Id="rId4971" Type="http://schemas.openxmlformats.org/officeDocument/2006/relationships/hyperlink" Target="https://finance.yahoo.com/quote/AMZN230616P00151500?p=AMZN230616P00151500" TargetMode="External"/><Relationship Id="rId7030" Type="http://schemas.openxmlformats.org/officeDocument/2006/relationships/hyperlink" Target="https://finance.yahoo.com/quote/AMZN/options?strike=110&amp;straddle=false" TargetMode="External"/><Relationship Id="rId494" Type="http://schemas.openxmlformats.org/officeDocument/2006/relationships/hyperlink" Target="https://finance.yahoo.com/quote/AMZN/options?strike=3180&amp;straddle=false" TargetMode="External"/><Relationship Id="rId2175" Type="http://schemas.openxmlformats.org/officeDocument/2006/relationships/hyperlink" Target="https://finance.yahoo.com/quote/AMZN230616P00099000?p=AMZN230616P00099000" TargetMode="External"/><Relationship Id="rId3226" Type="http://schemas.openxmlformats.org/officeDocument/2006/relationships/hyperlink" Target="https://finance.yahoo.com/quote/AMZN/options?strike=3000&amp;straddle=false" TargetMode="External"/><Relationship Id="rId4624" Type="http://schemas.openxmlformats.org/officeDocument/2006/relationships/hyperlink" Target="https://finance.yahoo.com/quote/AMZN/options?strike=3070&amp;straddle=false" TargetMode="External"/><Relationship Id="rId147" Type="http://schemas.openxmlformats.org/officeDocument/2006/relationships/hyperlink" Target="https://finance.yahoo.com/quote/AMZN230616C00155500?p=AMZN230616C00155500" TargetMode="External"/><Relationship Id="rId1191" Type="http://schemas.openxmlformats.org/officeDocument/2006/relationships/hyperlink" Target="https://finance.yahoo.com/quote/AMZN230616P03140000?p=AMZN230616P03140000" TargetMode="External"/><Relationship Id="rId3640" Type="http://schemas.openxmlformats.org/officeDocument/2006/relationships/hyperlink" Target="https://finance.yahoo.com/quote/AMZN/options?strike=164.5&amp;straddle=false" TargetMode="External"/><Relationship Id="rId6796" Type="http://schemas.openxmlformats.org/officeDocument/2006/relationships/hyperlink" Target="https://finance.yahoo.com/quote/AMZN/options?strike=3480&amp;straddle=false" TargetMode="External"/><Relationship Id="rId7847" Type="http://schemas.openxmlformats.org/officeDocument/2006/relationships/hyperlink" Target="https://finance.yahoo.com/quote/AMZN230616P00178500?p=AMZN230616P00178500" TargetMode="External"/><Relationship Id="rId561" Type="http://schemas.openxmlformats.org/officeDocument/2006/relationships/hyperlink" Target="https://finance.yahoo.com/quote/AMZN230616C03520000?p=AMZN230616C03520000" TargetMode="External"/><Relationship Id="rId2242" Type="http://schemas.openxmlformats.org/officeDocument/2006/relationships/hyperlink" Target="https://finance.yahoo.com/quote/AMZN/options?strike=161&amp;straddle=false" TargetMode="External"/><Relationship Id="rId5398" Type="http://schemas.openxmlformats.org/officeDocument/2006/relationships/hyperlink" Target="https://finance.yahoo.com/quote/AMZN/options?strike=3410&amp;straddle=false" TargetMode="External"/><Relationship Id="rId6449" Type="http://schemas.openxmlformats.org/officeDocument/2006/relationships/hyperlink" Target="https://finance.yahoo.com/quote/AMZN230616P00175000?p=AMZN230616P00175000" TargetMode="External"/><Relationship Id="rId6863" Type="http://schemas.openxmlformats.org/officeDocument/2006/relationships/hyperlink" Target="https://finance.yahoo.com/quote/AMZN230616P03830000?p=AMZN230616P03830000" TargetMode="External"/><Relationship Id="rId7914" Type="http://schemas.openxmlformats.org/officeDocument/2006/relationships/hyperlink" Target="https://finance.yahoo.com/quote/AMZN/options?strike=195&amp;straddle=false" TargetMode="External"/><Relationship Id="rId214" Type="http://schemas.openxmlformats.org/officeDocument/2006/relationships/hyperlink" Target="https://finance.yahoo.com/quote/AMZN/options?strike=172&amp;straddle=false" TargetMode="External"/><Relationship Id="rId5465" Type="http://schemas.openxmlformats.org/officeDocument/2006/relationships/hyperlink" Target="https://finance.yahoo.com/quote/AMZN230616P03750000?p=AMZN230616P03750000" TargetMode="External"/><Relationship Id="rId6516" Type="http://schemas.openxmlformats.org/officeDocument/2006/relationships/hyperlink" Target="https://finance.yahoo.com/quote/AMZN/options?strike=191.5&amp;straddle=false" TargetMode="External"/><Relationship Id="rId6930" Type="http://schemas.openxmlformats.org/officeDocument/2006/relationships/hyperlink" Target="https://finance.yahoo.com/quote/AMZN/options?strike=54&amp;straddle=false" TargetMode="External"/><Relationship Id="rId4067" Type="http://schemas.openxmlformats.org/officeDocument/2006/relationships/hyperlink" Target="https://finance.yahoo.com/quote/AMZN230616P03680000?p=AMZN230616P03680000" TargetMode="External"/><Relationship Id="rId4481" Type="http://schemas.openxmlformats.org/officeDocument/2006/relationships/hyperlink" Target="https://finance.yahoo.com/quote/AMZN230616C00210000?p=AMZN230616C00210000" TargetMode="External"/><Relationship Id="rId5118" Type="http://schemas.openxmlformats.org/officeDocument/2006/relationships/hyperlink" Target="https://finance.yahoo.com/quote/AMZN/options?strike=188&amp;straddle=false" TargetMode="External"/><Relationship Id="rId5532" Type="http://schemas.openxmlformats.org/officeDocument/2006/relationships/hyperlink" Target="https://finance.yahoo.com/quote/AMZN/options?strike=5300&amp;straddle=false" TargetMode="External"/><Relationship Id="rId8688" Type="http://schemas.openxmlformats.org/officeDocument/2006/relationships/hyperlink" Target="https://finance.yahoo.com/quote/AMZN/options?strike=1480&amp;straddle=false" TargetMode="External"/><Relationship Id="rId3083" Type="http://schemas.openxmlformats.org/officeDocument/2006/relationships/hyperlink" Target="https://finance.yahoo.com/quote/AMZN230616C00197500?p=AMZN230616C00197500" TargetMode="External"/><Relationship Id="rId4134" Type="http://schemas.openxmlformats.org/officeDocument/2006/relationships/hyperlink" Target="https://finance.yahoo.com/quote/AMZN/options?strike=4600&amp;straddle=false" TargetMode="External"/><Relationship Id="rId1728" Type="http://schemas.openxmlformats.org/officeDocument/2006/relationships/hyperlink" Target="https://finance.yahoo.com/quote/AMZN/options?strike=245&amp;straddle=false" TargetMode="External"/><Relationship Id="rId3150" Type="http://schemas.openxmlformats.org/officeDocument/2006/relationships/hyperlink" Target="https://finance.yahoo.com/quote/AMZN/options?strike=1460&amp;straddle=false" TargetMode="External"/><Relationship Id="rId4201" Type="http://schemas.openxmlformats.org/officeDocument/2006/relationships/hyperlink" Target="https://finance.yahoo.com/quote/AMZN230616C00073000?p=AMZN230616C00073000" TargetMode="External"/><Relationship Id="rId7357" Type="http://schemas.openxmlformats.org/officeDocument/2006/relationships/hyperlink" Target="https://finance.yahoo.com/quote/AMZN230616C02000000?p=AMZN230616C02000000" TargetMode="External"/><Relationship Id="rId8408" Type="http://schemas.openxmlformats.org/officeDocument/2006/relationships/hyperlink" Target="https://finance.yahoo.com/quote/AMZN/options?strike=99&amp;straddle=false" TargetMode="External"/><Relationship Id="rId8755" Type="http://schemas.openxmlformats.org/officeDocument/2006/relationships/hyperlink" Target="https://finance.yahoo.com/quote/AMZN230616C02700000?p=AMZN230616C02700000" TargetMode="External"/><Relationship Id="rId7771" Type="http://schemas.openxmlformats.org/officeDocument/2006/relationships/hyperlink" Target="https://finance.yahoo.com/quote/AMZN230616P00159500?p=AMZN230616P00159500" TargetMode="External"/><Relationship Id="rId8822" Type="http://schemas.openxmlformats.org/officeDocument/2006/relationships/hyperlink" Target="https://finance.yahoo.com/quote/AMZN/options?strike=3300&amp;straddle=false" TargetMode="External"/><Relationship Id="rId3967" Type="http://schemas.openxmlformats.org/officeDocument/2006/relationships/hyperlink" Target="https://finance.yahoo.com/quote/AMZN230616P03180000?p=AMZN230616P03180000" TargetMode="External"/><Relationship Id="rId6373" Type="http://schemas.openxmlformats.org/officeDocument/2006/relationships/hyperlink" Target="https://finance.yahoo.com/quote/AMZN230616P00156000?p=AMZN230616P00156000" TargetMode="External"/><Relationship Id="rId7424" Type="http://schemas.openxmlformats.org/officeDocument/2006/relationships/hyperlink" Target="https://finance.yahoo.com/quote/AMZN/options?strike=3230&amp;straddle=false" TargetMode="External"/><Relationship Id="rId4" Type="http://schemas.openxmlformats.org/officeDocument/2006/relationships/hyperlink" Target="https://finance.yahoo.com/quote/AMZN/options?strike=50&amp;straddle=false" TargetMode="External"/><Relationship Id="rId888" Type="http://schemas.openxmlformats.org/officeDocument/2006/relationships/hyperlink" Target="https://finance.yahoo.com/quote/AMZN/options?strike=168.5&amp;straddle=false" TargetMode="External"/><Relationship Id="rId2569" Type="http://schemas.openxmlformats.org/officeDocument/2006/relationships/hyperlink" Target="https://finance.yahoo.com/quote/AMZN230616P03110000?p=AMZN230616P03110000" TargetMode="External"/><Relationship Id="rId2983" Type="http://schemas.openxmlformats.org/officeDocument/2006/relationships/hyperlink" Target="https://finance.yahoo.com/quote/AMZN230616C00172500?p=AMZN230616C00172500" TargetMode="External"/><Relationship Id="rId6026" Type="http://schemas.openxmlformats.org/officeDocument/2006/relationships/hyperlink" Target="https://finance.yahoo.com/quote/AMZN/options?strike=3160&amp;straddle=false" TargetMode="External"/><Relationship Id="rId6440" Type="http://schemas.openxmlformats.org/officeDocument/2006/relationships/hyperlink" Target="https://finance.yahoo.com/quote/AMZN/options?strike=172.5&amp;straddle=false" TargetMode="External"/><Relationship Id="rId9596" Type="http://schemas.openxmlformats.org/officeDocument/2006/relationships/hyperlink" Target="https://finance.yahoo.com/quote/AMZN/options?strike=3640&amp;straddle=false" TargetMode="External"/><Relationship Id="rId955" Type="http://schemas.openxmlformats.org/officeDocument/2006/relationships/hyperlink" Target="https://finance.yahoo.com/quote/AMZN230616P00185500?p=AMZN230616P00185500" TargetMode="External"/><Relationship Id="rId1585" Type="http://schemas.openxmlformats.org/officeDocument/2006/relationships/hyperlink" Target="https://finance.yahoo.com/quote/AMZN230616C00169000?p=AMZN230616C00169000" TargetMode="External"/><Relationship Id="rId2636" Type="http://schemas.openxmlformats.org/officeDocument/2006/relationships/hyperlink" Target="https://finance.yahoo.com/quote/AMZN/options?strike=3440&amp;straddle=false" TargetMode="External"/><Relationship Id="rId5042" Type="http://schemas.openxmlformats.org/officeDocument/2006/relationships/hyperlink" Target="https://finance.yahoo.com/quote/AMZN/options?strike=169&amp;straddle=false" TargetMode="External"/><Relationship Id="rId8198" Type="http://schemas.openxmlformats.org/officeDocument/2006/relationships/hyperlink" Target="https://finance.yahoo.com/quote/AMZN/options?strike=3570&amp;straddle=false" TargetMode="External"/><Relationship Id="rId9249" Type="http://schemas.openxmlformats.org/officeDocument/2006/relationships/hyperlink" Target="https://finance.yahoo.com/quote/AMZN230616P00183000?p=AMZN230616P00183000" TargetMode="External"/><Relationship Id="rId9663" Type="http://schemas.openxmlformats.org/officeDocument/2006/relationships/hyperlink" Target="https://finance.yahoo.com/quote/AMZN230616P04300000?p=AMZN230616P04300000" TargetMode="External"/><Relationship Id="rId608" Type="http://schemas.openxmlformats.org/officeDocument/2006/relationships/hyperlink" Target="https://finance.yahoo.com/quote/AMZN/options?strike=3750&amp;straddle=false" TargetMode="External"/><Relationship Id="rId1238" Type="http://schemas.openxmlformats.org/officeDocument/2006/relationships/hyperlink" Target="https://finance.yahoo.com/quote/AMZN/options?strike=3370&amp;straddle=false" TargetMode="External"/><Relationship Id="rId1652" Type="http://schemas.openxmlformats.org/officeDocument/2006/relationships/hyperlink" Target="https://finance.yahoo.com/quote/AMZN/options?strike=185.5&amp;straddle=false" TargetMode="External"/><Relationship Id="rId8265" Type="http://schemas.openxmlformats.org/officeDocument/2006/relationships/hyperlink" Target="https://finance.yahoo.com/quote/AMZN230616P03960000?p=AMZN230616P03960000" TargetMode="External"/><Relationship Id="rId9316" Type="http://schemas.openxmlformats.org/officeDocument/2006/relationships/hyperlink" Target="https://finance.yahoo.com/quote/AMZN/options?strike=199.5&amp;straddle=false" TargetMode="External"/><Relationship Id="rId1305" Type="http://schemas.openxmlformats.org/officeDocument/2006/relationships/hyperlink" Target="https://finance.yahoo.com/quote/AMZN230616P03710000?p=AMZN230616P03710000" TargetMode="External"/><Relationship Id="rId2703" Type="http://schemas.openxmlformats.org/officeDocument/2006/relationships/hyperlink" Target="https://finance.yahoo.com/quote/AMZN230616P03780000?p=AMZN230616P03780000" TargetMode="External"/><Relationship Id="rId5859" Type="http://schemas.openxmlformats.org/officeDocument/2006/relationships/hyperlink" Target="https://finance.yahoo.com/quote/AMZN230616C00199500?p=AMZN230616C00199500" TargetMode="External"/><Relationship Id="rId7281" Type="http://schemas.openxmlformats.org/officeDocument/2006/relationships/hyperlink" Target="https://finance.yahoo.com/quote/AMZN230616C01280000?p=AMZN230616C01280000" TargetMode="External"/><Relationship Id="rId8332" Type="http://schemas.openxmlformats.org/officeDocument/2006/relationships/hyperlink" Target="https://finance.yahoo.com/quote/AMZN/options?strike=63&amp;straddle=false" TargetMode="External"/><Relationship Id="rId4875" Type="http://schemas.openxmlformats.org/officeDocument/2006/relationships/hyperlink" Target="https://finance.yahoo.com/quote/AMZN230616P00067000?p=AMZN230616P00067000" TargetMode="External"/><Relationship Id="rId5926" Type="http://schemas.openxmlformats.org/officeDocument/2006/relationships/hyperlink" Target="https://finance.yahoo.com/quote/AMZN/options?strike=1540&amp;straddle=false" TargetMode="External"/><Relationship Id="rId11" Type="http://schemas.openxmlformats.org/officeDocument/2006/relationships/hyperlink" Target="https://finance.yahoo.com/quote/AMZN230616C00055000?p=AMZN230616C00055000" TargetMode="External"/><Relationship Id="rId398" Type="http://schemas.openxmlformats.org/officeDocument/2006/relationships/hyperlink" Target="https://finance.yahoo.com/quote/AMZN/options?strike=1600&amp;straddle=false" TargetMode="External"/><Relationship Id="rId2079" Type="http://schemas.openxmlformats.org/officeDocument/2006/relationships/hyperlink" Target="https://finance.yahoo.com/quote/AMZN230616P00053000?p=AMZN230616P00053000" TargetMode="External"/><Relationship Id="rId3477" Type="http://schemas.openxmlformats.org/officeDocument/2006/relationships/hyperlink" Target="https://finance.yahoo.com/quote/AMZN230616P00060000?p=AMZN230616P00060000" TargetMode="External"/><Relationship Id="rId3891" Type="http://schemas.openxmlformats.org/officeDocument/2006/relationships/hyperlink" Target="https://finance.yahoo.com/quote/AMZN230616P01800000?p=AMZN230616P01800000" TargetMode="External"/><Relationship Id="rId4528" Type="http://schemas.openxmlformats.org/officeDocument/2006/relationships/hyperlink" Target="https://finance.yahoo.com/quote/AMZN/options?strike=1420&amp;straddle=false" TargetMode="External"/><Relationship Id="rId4942" Type="http://schemas.openxmlformats.org/officeDocument/2006/relationships/hyperlink" Target="https://finance.yahoo.com/quote/AMZN/options?strike=98&amp;straddle=false" TargetMode="External"/><Relationship Id="rId2493" Type="http://schemas.openxmlformats.org/officeDocument/2006/relationships/hyperlink" Target="https://finance.yahoo.com/quote/AMZN230616P01660000?p=AMZN230616P01660000" TargetMode="External"/><Relationship Id="rId3544" Type="http://schemas.openxmlformats.org/officeDocument/2006/relationships/hyperlink" Target="https://finance.yahoo.com/quote/AMZN/options?strike=91&amp;straddle=false" TargetMode="External"/><Relationship Id="rId7001" Type="http://schemas.openxmlformats.org/officeDocument/2006/relationships/hyperlink" Target="https://finance.yahoo.com/quote/AMZN230616C00088000?p=AMZN230616C00088000" TargetMode="External"/><Relationship Id="rId465" Type="http://schemas.openxmlformats.org/officeDocument/2006/relationships/hyperlink" Target="https://finance.yahoo.com/quote/AMZN230616C03040000?p=AMZN230616C03040000" TargetMode="External"/><Relationship Id="rId1095" Type="http://schemas.openxmlformats.org/officeDocument/2006/relationships/hyperlink" Target="https://finance.yahoo.com/quote/AMZN230616P01540000?p=AMZN230616P01540000" TargetMode="External"/><Relationship Id="rId2146" Type="http://schemas.openxmlformats.org/officeDocument/2006/relationships/hyperlink" Target="https://finance.yahoo.com/quote/AMZN/options?strike=84&amp;straddle=false" TargetMode="External"/><Relationship Id="rId2560" Type="http://schemas.openxmlformats.org/officeDocument/2006/relationships/hyperlink" Target="https://finance.yahoo.com/quote/AMZN/options?strike=3060&amp;straddle=false" TargetMode="External"/><Relationship Id="rId3611" Type="http://schemas.openxmlformats.org/officeDocument/2006/relationships/hyperlink" Target="https://finance.yahoo.com/quote/AMZN230616P00157500?p=AMZN230616P00157500" TargetMode="External"/><Relationship Id="rId6767" Type="http://schemas.openxmlformats.org/officeDocument/2006/relationships/hyperlink" Target="https://finance.yahoo.com/quote/AMZN230616P03340000?p=AMZN230616P03340000" TargetMode="External"/><Relationship Id="rId7818" Type="http://schemas.openxmlformats.org/officeDocument/2006/relationships/hyperlink" Target="https://finance.yahoo.com/quote/AMZN/options?strike=171&amp;straddle=false" TargetMode="External"/><Relationship Id="rId9173" Type="http://schemas.openxmlformats.org/officeDocument/2006/relationships/hyperlink" Target="https://finance.yahoo.com/quote/AMZN230616P00164000?p=AMZN230616P00164000" TargetMode="External"/><Relationship Id="rId118" Type="http://schemas.openxmlformats.org/officeDocument/2006/relationships/hyperlink" Target="https://finance.yahoo.com/quote/AMZN/options?strike=130&amp;straddle=false" TargetMode="External"/><Relationship Id="rId532" Type="http://schemas.openxmlformats.org/officeDocument/2006/relationships/hyperlink" Target="https://finance.yahoo.com/quote/AMZN/options?strike=3370&amp;straddle=false" TargetMode="External"/><Relationship Id="rId1162" Type="http://schemas.openxmlformats.org/officeDocument/2006/relationships/hyperlink" Target="https://finance.yahoo.com/quote/AMZN/options?strike=2900&amp;straddle=false" TargetMode="External"/><Relationship Id="rId2213" Type="http://schemas.openxmlformats.org/officeDocument/2006/relationships/hyperlink" Target="https://finance.yahoo.com/quote/AMZN230616P00154000?p=AMZN230616P00154000" TargetMode="External"/><Relationship Id="rId5369" Type="http://schemas.openxmlformats.org/officeDocument/2006/relationships/hyperlink" Target="https://finance.yahoo.com/quote/AMZN230616P03270000?p=AMZN230616P03270000" TargetMode="External"/><Relationship Id="rId5783" Type="http://schemas.openxmlformats.org/officeDocument/2006/relationships/hyperlink" Target="https://finance.yahoo.com/quote/AMZN230616C00180500?p=AMZN230616C00180500" TargetMode="External"/><Relationship Id="rId9240" Type="http://schemas.openxmlformats.org/officeDocument/2006/relationships/hyperlink" Target="https://finance.yahoo.com/quote/AMZN/options?strike=180.5&amp;straddle=false" TargetMode="External"/><Relationship Id="rId4385" Type="http://schemas.openxmlformats.org/officeDocument/2006/relationships/hyperlink" Target="https://finance.yahoo.com/quote/AMZN230616C00177000?p=AMZN230616C00177000" TargetMode="External"/><Relationship Id="rId5436" Type="http://schemas.openxmlformats.org/officeDocument/2006/relationships/hyperlink" Target="https://finance.yahoo.com/quote/AMZN/options?strike=3600&amp;straddle=false" TargetMode="External"/><Relationship Id="rId6834" Type="http://schemas.openxmlformats.org/officeDocument/2006/relationships/hyperlink" Target="https://finance.yahoo.com/quote/AMZN/options?strike=3670&amp;straddle=false" TargetMode="External"/><Relationship Id="rId1979" Type="http://schemas.openxmlformats.org/officeDocument/2006/relationships/hyperlink" Target="https://finance.yahoo.com/quote/AMZN230616C03690000?p=AMZN230616C03690000" TargetMode="External"/><Relationship Id="rId4038" Type="http://schemas.openxmlformats.org/officeDocument/2006/relationships/hyperlink" Target="https://finance.yahoo.com/quote/AMZN/options?strike=3530&amp;straddle=false" TargetMode="External"/><Relationship Id="rId5850" Type="http://schemas.openxmlformats.org/officeDocument/2006/relationships/hyperlink" Target="https://finance.yahoo.com/quote/AMZN/options?strike=197&amp;straddle=false" TargetMode="External"/><Relationship Id="rId6901" Type="http://schemas.openxmlformats.org/officeDocument/2006/relationships/hyperlink" Target="https://finance.yahoo.com/quote/AMZN230616P04600000?p=AMZN230616P04600000" TargetMode="External"/><Relationship Id="rId3054" Type="http://schemas.openxmlformats.org/officeDocument/2006/relationships/hyperlink" Target="https://finance.yahoo.com/quote/AMZN/options?strike=190&amp;straddle=false" TargetMode="External"/><Relationship Id="rId4452" Type="http://schemas.openxmlformats.org/officeDocument/2006/relationships/hyperlink" Target="https://finance.yahoo.com/quote/AMZN/options?strike=193.5&amp;straddle=false" TargetMode="External"/><Relationship Id="rId5503" Type="http://schemas.openxmlformats.org/officeDocument/2006/relationships/hyperlink" Target="https://finance.yahoo.com/quote/AMZN230616P03990000?p=AMZN230616P03990000" TargetMode="External"/><Relationship Id="rId8659" Type="http://schemas.openxmlformats.org/officeDocument/2006/relationships/hyperlink" Target="https://finance.yahoo.com/quote/AMZN230616C00275000?p=AMZN230616C00275000" TargetMode="External"/><Relationship Id="rId4105" Type="http://schemas.openxmlformats.org/officeDocument/2006/relationships/hyperlink" Target="https://finance.yahoo.com/quote/AMZN230616P03910000?p=AMZN230616P03910000" TargetMode="External"/><Relationship Id="rId7675" Type="http://schemas.openxmlformats.org/officeDocument/2006/relationships/hyperlink" Target="https://finance.yahoo.com/quote/AMZN230616P00081000?p=AMZN230616P00081000" TargetMode="External"/><Relationship Id="rId8726" Type="http://schemas.openxmlformats.org/officeDocument/2006/relationships/hyperlink" Target="https://finance.yahoo.com/quote/AMZN/options?strike=1840&amp;straddle=false" TargetMode="External"/><Relationship Id="rId2070" Type="http://schemas.openxmlformats.org/officeDocument/2006/relationships/hyperlink" Target="https://finance.yahoo.com/quote/AMZN/options?strike=5400&amp;straddle=false" TargetMode="External"/><Relationship Id="rId3121" Type="http://schemas.openxmlformats.org/officeDocument/2006/relationships/hyperlink" Target="https://finance.yahoo.com/quote/AMZN230616C00270000?p=AMZN230616C00270000" TargetMode="External"/><Relationship Id="rId6277" Type="http://schemas.openxmlformats.org/officeDocument/2006/relationships/hyperlink" Target="https://finance.yahoo.com/quote/AMZN230616P00075000?p=AMZN230616P00075000" TargetMode="External"/><Relationship Id="rId6691" Type="http://schemas.openxmlformats.org/officeDocument/2006/relationships/hyperlink" Target="https://finance.yahoo.com/quote/AMZN230616P02600000?p=AMZN230616P02600000" TargetMode="External"/><Relationship Id="rId7328" Type="http://schemas.openxmlformats.org/officeDocument/2006/relationships/hyperlink" Target="https://finance.yahoo.com/quote/AMZN/options?strike=1700&amp;straddle=false" TargetMode="External"/><Relationship Id="rId7742" Type="http://schemas.openxmlformats.org/officeDocument/2006/relationships/hyperlink" Target="https://finance.yahoo.com/quote/AMZN/options?strike=152&amp;straddle=false" TargetMode="External"/><Relationship Id="rId2887" Type="http://schemas.openxmlformats.org/officeDocument/2006/relationships/hyperlink" Target="https://finance.yahoo.com/quote/AMZN230616C00135000?p=AMZN230616C00135000" TargetMode="External"/><Relationship Id="rId5293" Type="http://schemas.openxmlformats.org/officeDocument/2006/relationships/hyperlink" Target="https://finance.yahoo.com/quote/AMZN230616P01980000?p=AMZN230616P01980000" TargetMode="External"/><Relationship Id="rId6344" Type="http://schemas.openxmlformats.org/officeDocument/2006/relationships/hyperlink" Target="https://finance.yahoo.com/quote/AMZN/options?strike=135&amp;straddle=false" TargetMode="External"/><Relationship Id="rId859" Type="http://schemas.openxmlformats.org/officeDocument/2006/relationships/hyperlink" Target="https://finance.yahoo.com/quote/AMZN230616P00161500?p=AMZN230616P00161500" TargetMode="External"/><Relationship Id="rId1489" Type="http://schemas.openxmlformats.org/officeDocument/2006/relationships/hyperlink" Target="https://finance.yahoo.com/quote/AMZN230616C00100000?p=AMZN230616C00100000" TargetMode="External"/><Relationship Id="rId3938" Type="http://schemas.openxmlformats.org/officeDocument/2006/relationships/hyperlink" Target="https://finance.yahoo.com/quote/AMZN/options?strike=3030&amp;straddle=false" TargetMode="External"/><Relationship Id="rId5360" Type="http://schemas.openxmlformats.org/officeDocument/2006/relationships/hyperlink" Target="https://finance.yahoo.com/quote/AMZN/options?strike=3220&amp;straddle=false" TargetMode="External"/><Relationship Id="rId6411" Type="http://schemas.openxmlformats.org/officeDocument/2006/relationships/hyperlink" Target="https://finance.yahoo.com/quote/AMZN230616P00165500?p=AMZN230616P00165500" TargetMode="External"/><Relationship Id="rId9567" Type="http://schemas.openxmlformats.org/officeDocument/2006/relationships/hyperlink" Target="https://finance.yahoo.com/quote/AMZN230616P03500000?p=AMZN230616P03500000" TargetMode="External"/><Relationship Id="rId2954" Type="http://schemas.openxmlformats.org/officeDocument/2006/relationships/hyperlink" Target="https://finance.yahoo.com/quote/AMZN/options?strike=165&amp;straddle=false" TargetMode="External"/><Relationship Id="rId5013" Type="http://schemas.openxmlformats.org/officeDocument/2006/relationships/hyperlink" Target="https://finance.yahoo.com/quote/AMZN230616P00162000?p=AMZN230616P00162000" TargetMode="External"/><Relationship Id="rId8169" Type="http://schemas.openxmlformats.org/officeDocument/2006/relationships/hyperlink" Target="https://finance.yahoo.com/quote/AMZN230616P03430000?p=AMZN230616P03430000" TargetMode="External"/><Relationship Id="rId926" Type="http://schemas.openxmlformats.org/officeDocument/2006/relationships/hyperlink" Target="https://finance.yahoo.com/quote/AMZN/options?strike=178&amp;straddle=false" TargetMode="External"/><Relationship Id="rId1556" Type="http://schemas.openxmlformats.org/officeDocument/2006/relationships/hyperlink" Target="https://finance.yahoo.com/quote/AMZN/options?strike=161.5&amp;straddle=false" TargetMode="External"/><Relationship Id="rId1970" Type="http://schemas.openxmlformats.org/officeDocument/2006/relationships/hyperlink" Target="https://finance.yahoo.com/quote/AMZN/options?strike=3640&amp;straddle=false" TargetMode="External"/><Relationship Id="rId2607" Type="http://schemas.openxmlformats.org/officeDocument/2006/relationships/hyperlink" Target="https://finance.yahoo.com/quote/AMZN230616P03300000?p=AMZN230616P03300000" TargetMode="External"/><Relationship Id="rId7185" Type="http://schemas.openxmlformats.org/officeDocument/2006/relationships/hyperlink" Target="https://finance.yahoo.com/quote/AMZN230616C00185000?p=AMZN230616C00185000" TargetMode="External"/><Relationship Id="rId8583" Type="http://schemas.openxmlformats.org/officeDocument/2006/relationships/hyperlink" Target="https://finance.yahoo.com/quote/AMZN230616C00188500?p=AMZN230616C00188500" TargetMode="External"/><Relationship Id="rId9634" Type="http://schemas.openxmlformats.org/officeDocument/2006/relationships/hyperlink" Target="https://finance.yahoo.com/quote/AMZN/options?strike=3850&amp;straddle=false" TargetMode="External"/><Relationship Id="rId1209" Type="http://schemas.openxmlformats.org/officeDocument/2006/relationships/hyperlink" Target="https://finance.yahoo.com/quote/AMZN230616P03230000?p=AMZN230616P03230000" TargetMode="External"/><Relationship Id="rId1623" Type="http://schemas.openxmlformats.org/officeDocument/2006/relationships/hyperlink" Target="https://finance.yahoo.com/quote/AMZN230616C00178500?p=AMZN230616C00178500" TargetMode="External"/><Relationship Id="rId4779" Type="http://schemas.openxmlformats.org/officeDocument/2006/relationships/hyperlink" Target="https://finance.yahoo.com/quote/AMZN230616C03850000?p=AMZN230616C03850000" TargetMode="External"/><Relationship Id="rId8236" Type="http://schemas.openxmlformats.org/officeDocument/2006/relationships/hyperlink" Target="https://finance.yahoo.com/quote/AMZN/options?strike=3760&amp;straddle=false" TargetMode="External"/><Relationship Id="rId8650" Type="http://schemas.openxmlformats.org/officeDocument/2006/relationships/hyperlink" Target="https://finance.yahoo.com/quote/AMZN/options?strike=250&amp;straddle=false" TargetMode="External"/><Relationship Id="rId3795" Type="http://schemas.openxmlformats.org/officeDocument/2006/relationships/hyperlink" Target="https://finance.yahoo.com/quote/AMZN230616P00235000?p=AMZN230616P00235000" TargetMode="External"/><Relationship Id="rId4846" Type="http://schemas.openxmlformats.org/officeDocument/2006/relationships/hyperlink" Target="https://finance.yahoo.com/quote/AMZN/options?strike=52&amp;straddle=false" TargetMode="External"/><Relationship Id="rId7252" Type="http://schemas.openxmlformats.org/officeDocument/2006/relationships/hyperlink" Target="https://finance.yahoo.com/quote/AMZN/options?strike=215&amp;straddle=false" TargetMode="External"/><Relationship Id="rId8303" Type="http://schemas.openxmlformats.org/officeDocument/2006/relationships/hyperlink" Target="https://finance.yahoo.com/quote/AMZN230616P05500000?p=AMZN230616P05500000" TargetMode="External"/><Relationship Id="rId2397" Type="http://schemas.openxmlformats.org/officeDocument/2006/relationships/hyperlink" Target="https://finance.yahoo.com/quote/AMZN230616P00200000?p=AMZN230616P00200000" TargetMode="External"/><Relationship Id="rId3448" Type="http://schemas.openxmlformats.org/officeDocument/2006/relationships/hyperlink" Target="https://finance.yahoo.com/quote/AMZN/options?strike=5100&amp;straddle=false" TargetMode="External"/><Relationship Id="rId3862" Type="http://schemas.openxmlformats.org/officeDocument/2006/relationships/hyperlink" Target="https://finance.yahoo.com/quote/AMZN/options?strike=1520&amp;straddle=false" TargetMode="External"/><Relationship Id="rId369" Type="http://schemas.openxmlformats.org/officeDocument/2006/relationships/hyperlink" Target="https://finance.yahoo.com/quote/AMZN230616C01360000?p=AMZN230616C01360000" TargetMode="External"/><Relationship Id="rId783" Type="http://schemas.openxmlformats.org/officeDocument/2006/relationships/hyperlink" Target="https://finance.yahoo.com/quote/AMZN230616P00095000?p=AMZN230616P00095000" TargetMode="External"/><Relationship Id="rId2464" Type="http://schemas.openxmlformats.org/officeDocument/2006/relationships/hyperlink" Target="https://finance.yahoo.com/quote/AMZN/options?strike=1400&amp;straddle=false" TargetMode="External"/><Relationship Id="rId3515" Type="http://schemas.openxmlformats.org/officeDocument/2006/relationships/hyperlink" Target="https://finance.yahoo.com/quote/AMZN230616P00077500?p=AMZN230616P00077500" TargetMode="External"/><Relationship Id="rId4913" Type="http://schemas.openxmlformats.org/officeDocument/2006/relationships/hyperlink" Target="https://finance.yahoo.com/quote/AMZN230616P00084000?p=AMZN230616P00084000" TargetMode="External"/><Relationship Id="rId9077" Type="http://schemas.openxmlformats.org/officeDocument/2006/relationships/hyperlink" Target="https://finance.yahoo.com/quote/AMZN230616P00090000?p=AMZN230616P00090000" TargetMode="External"/><Relationship Id="rId9491" Type="http://schemas.openxmlformats.org/officeDocument/2006/relationships/hyperlink" Target="https://finance.yahoo.com/quote/AMZN230616P03120000?p=AMZN230616P03120000" TargetMode="External"/><Relationship Id="rId436" Type="http://schemas.openxmlformats.org/officeDocument/2006/relationships/hyperlink" Target="https://finance.yahoo.com/quote/AMZN/options?strike=1980&amp;straddle=false" TargetMode="External"/><Relationship Id="rId1066" Type="http://schemas.openxmlformats.org/officeDocument/2006/relationships/hyperlink" Target="https://finance.yahoo.com/quote/AMZN/options?strike=1260&amp;straddle=false" TargetMode="External"/><Relationship Id="rId1480" Type="http://schemas.openxmlformats.org/officeDocument/2006/relationships/hyperlink" Target="https://finance.yahoo.com/quote/AMZN/options?strike=95&amp;straddle=false" TargetMode="External"/><Relationship Id="rId2117" Type="http://schemas.openxmlformats.org/officeDocument/2006/relationships/hyperlink" Target="https://finance.yahoo.com/quote/AMZN230616P00072000?p=AMZN230616P00072000" TargetMode="External"/><Relationship Id="rId8093" Type="http://schemas.openxmlformats.org/officeDocument/2006/relationships/hyperlink" Target="https://finance.yahoo.com/quote/AMZN230616P03050000?p=AMZN230616P03050000" TargetMode="External"/><Relationship Id="rId9144" Type="http://schemas.openxmlformats.org/officeDocument/2006/relationships/hyperlink" Target="https://finance.yahoo.com/quote/AMZN/options?strike=156.5&amp;straddle=false" TargetMode="External"/><Relationship Id="rId850" Type="http://schemas.openxmlformats.org/officeDocument/2006/relationships/hyperlink" Target="https://finance.yahoo.com/quote/AMZN/options?strike=159&amp;straddle=false" TargetMode="External"/><Relationship Id="rId1133" Type="http://schemas.openxmlformats.org/officeDocument/2006/relationships/hyperlink" Target="https://finance.yahoo.com/quote/AMZN230616P01900000?p=AMZN230616P01900000" TargetMode="External"/><Relationship Id="rId2531" Type="http://schemas.openxmlformats.org/officeDocument/2006/relationships/hyperlink" Target="https://finance.yahoo.com/quote/AMZN230616P02200000?p=AMZN230616P02200000" TargetMode="External"/><Relationship Id="rId4289" Type="http://schemas.openxmlformats.org/officeDocument/2006/relationships/hyperlink" Target="https://finance.yahoo.com/quote/AMZN230616C00153000?p=AMZN230616C00153000" TargetMode="External"/><Relationship Id="rId5687" Type="http://schemas.openxmlformats.org/officeDocument/2006/relationships/hyperlink" Target="https://finance.yahoo.com/quote/AMZN230616C00156500?p=AMZN230616C00156500" TargetMode="External"/><Relationship Id="rId6738" Type="http://schemas.openxmlformats.org/officeDocument/2006/relationships/hyperlink" Target="https://finance.yahoo.com/quote/AMZN/options?strike=3190&amp;straddle=false" TargetMode="External"/><Relationship Id="rId8160" Type="http://schemas.openxmlformats.org/officeDocument/2006/relationships/hyperlink" Target="https://finance.yahoo.com/quote/AMZN/options?strike=3380&amp;straddle=false" TargetMode="External"/><Relationship Id="rId503" Type="http://schemas.openxmlformats.org/officeDocument/2006/relationships/hyperlink" Target="https://finance.yahoo.com/quote/AMZN230616C03230000?p=AMZN230616C03230000" TargetMode="External"/><Relationship Id="rId5754" Type="http://schemas.openxmlformats.org/officeDocument/2006/relationships/hyperlink" Target="https://finance.yahoo.com/quote/AMZN/options?strike=173&amp;straddle=false" TargetMode="External"/><Relationship Id="rId6805" Type="http://schemas.openxmlformats.org/officeDocument/2006/relationships/hyperlink" Target="https://finance.yahoo.com/quote/AMZN230616P03530000?p=AMZN230616P03530000" TargetMode="External"/><Relationship Id="rId9211" Type="http://schemas.openxmlformats.org/officeDocument/2006/relationships/hyperlink" Target="https://finance.yahoo.com/quote/AMZN230616P00173500?p=AMZN230616P00173500" TargetMode="External"/><Relationship Id="rId1200" Type="http://schemas.openxmlformats.org/officeDocument/2006/relationships/hyperlink" Target="https://finance.yahoo.com/quote/AMZN/options?strike=3180&amp;straddle=false" TargetMode="External"/><Relationship Id="rId4356" Type="http://schemas.openxmlformats.org/officeDocument/2006/relationships/hyperlink" Target="https://finance.yahoo.com/quote/AMZN/options?strike=169.5&amp;straddle=false" TargetMode="External"/><Relationship Id="rId4770" Type="http://schemas.openxmlformats.org/officeDocument/2006/relationships/hyperlink" Target="https://finance.yahoo.com/quote/AMZN/options?strike=3800&amp;straddle=false" TargetMode="External"/><Relationship Id="rId5407" Type="http://schemas.openxmlformats.org/officeDocument/2006/relationships/hyperlink" Target="https://finance.yahoo.com/quote/AMZN230616P03460000?p=AMZN230616P03460000" TargetMode="External"/><Relationship Id="rId5821" Type="http://schemas.openxmlformats.org/officeDocument/2006/relationships/hyperlink" Target="https://finance.yahoo.com/quote/AMZN230616C00190000?p=AMZN230616C00190000" TargetMode="External"/><Relationship Id="rId8977" Type="http://schemas.openxmlformats.org/officeDocument/2006/relationships/hyperlink" Target="https://finance.yahoo.com/quote/AMZN230616C04800000?p=AMZN230616C04800000" TargetMode="External"/><Relationship Id="rId3372" Type="http://schemas.openxmlformats.org/officeDocument/2006/relationships/hyperlink" Target="https://finance.yahoo.com/quote/AMZN/options?strike=3730&amp;straddle=false" TargetMode="External"/><Relationship Id="rId4009" Type="http://schemas.openxmlformats.org/officeDocument/2006/relationships/hyperlink" Target="https://finance.yahoo.com/quote/AMZN230616P03390000?p=AMZN230616P03390000" TargetMode="External"/><Relationship Id="rId4423" Type="http://schemas.openxmlformats.org/officeDocument/2006/relationships/hyperlink" Target="https://finance.yahoo.com/quote/AMZN230616C00186500?p=AMZN230616C00186500" TargetMode="External"/><Relationship Id="rId7579" Type="http://schemas.openxmlformats.org/officeDocument/2006/relationships/hyperlink" Target="https://finance.yahoo.com/quote/AMZN230616C04100000?p=AMZN230616C04100000" TargetMode="External"/><Relationship Id="rId7993" Type="http://schemas.openxmlformats.org/officeDocument/2006/relationships/hyperlink" Target="https://finance.yahoo.com/quote/AMZN230616P01340000?p=AMZN230616P01340000" TargetMode="External"/><Relationship Id="rId293" Type="http://schemas.openxmlformats.org/officeDocument/2006/relationships/hyperlink" Target="https://finance.yahoo.com/quote/AMZN230616C00192000?p=AMZN230616C00192000" TargetMode="External"/><Relationship Id="rId3025" Type="http://schemas.openxmlformats.org/officeDocument/2006/relationships/hyperlink" Target="https://finance.yahoo.com/quote/AMZN230616C00183000?p=AMZN230616C00183000" TargetMode="External"/><Relationship Id="rId6595" Type="http://schemas.openxmlformats.org/officeDocument/2006/relationships/hyperlink" Target="https://finance.yahoo.com/quote/AMZN230616P01200000?p=AMZN230616P01200000" TargetMode="External"/><Relationship Id="rId7646" Type="http://schemas.openxmlformats.org/officeDocument/2006/relationships/hyperlink" Target="https://finance.yahoo.com/quote/AMZN/options?strike=68&amp;straddle=false" TargetMode="External"/><Relationship Id="rId360" Type="http://schemas.openxmlformats.org/officeDocument/2006/relationships/hyperlink" Target="https://finance.yahoo.com/quote/AMZN/options?strike=1240&amp;straddle=false" TargetMode="External"/><Relationship Id="rId2041" Type="http://schemas.openxmlformats.org/officeDocument/2006/relationships/hyperlink" Target="https://finance.yahoo.com/quote/AMZN230616C04000000?p=AMZN230616C04000000" TargetMode="External"/><Relationship Id="rId5197" Type="http://schemas.openxmlformats.org/officeDocument/2006/relationships/hyperlink" Target="https://finance.yahoo.com/quote/AMZN230616P01060000?p=AMZN230616P01060000" TargetMode="External"/><Relationship Id="rId6248" Type="http://schemas.openxmlformats.org/officeDocument/2006/relationships/hyperlink" Target="https://finance.yahoo.com/quote/AMZN/options?strike=61&amp;straddle=false" TargetMode="External"/><Relationship Id="rId5264" Type="http://schemas.openxmlformats.org/officeDocument/2006/relationships/hyperlink" Target="https://finance.yahoo.com/quote/AMZN/options?strike=1680&amp;straddle=false" TargetMode="External"/><Relationship Id="rId6662" Type="http://schemas.openxmlformats.org/officeDocument/2006/relationships/hyperlink" Target="https://finance.yahoo.com/quote/AMZN/options?strike=1820&amp;straddle=false" TargetMode="External"/><Relationship Id="rId7713" Type="http://schemas.openxmlformats.org/officeDocument/2006/relationships/hyperlink" Target="https://finance.yahoo.com/quote/AMZN230616P00100000?p=AMZN230616P00100000" TargetMode="External"/><Relationship Id="rId2858" Type="http://schemas.openxmlformats.org/officeDocument/2006/relationships/hyperlink" Target="https://finance.yahoo.com/quote/AMZN/options?strike=92&amp;straddle=false" TargetMode="External"/><Relationship Id="rId3909" Type="http://schemas.openxmlformats.org/officeDocument/2006/relationships/hyperlink" Target="https://finance.yahoo.com/quote/AMZN230616P01980000?p=AMZN230616P01980000" TargetMode="External"/><Relationship Id="rId6315" Type="http://schemas.openxmlformats.org/officeDocument/2006/relationships/hyperlink" Target="https://finance.yahoo.com/quote/AMZN230616P00093000?p=AMZN230616P00093000" TargetMode="External"/><Relationship Id="rId99" Type="http://schemas.openxmlformats.org/officeDocument/2006/relationships/hyperlink" Target="https://finance.yahoo.com/quote/AMZN230616C00097000?p=AMZN230616C00097000" TargetMode="External"/><Relationship Id="rId1874" Type="http://schemas.openxmlformats.org/officeDocument/2006/relationships/hyperlink" Target="https://finance.yahoo.com/quote/AMZN/options?strike=3160&amp;straddle=false" TargetMode="External"/><Relationship Id="rId2925" Type="http://schemas.openxmlformats.org/officeDocument/2006/relationships/hyperlink" Target="https://finance.yahoo.com/quote/AMZN230616C00158000?p=AMZN230616C00158000" TargetMode="External"/><Relationship Id="rId4280" Type="http://schemas.openxmlformats.org/officeDocument/2006/relationships/hyperlink" Target="https://finance.yahoo.com/quote/AMZN/options?strike=150.5&amp;straddle=false" TargetMode="External"/><Relationship Id="rId5331" Type="http://schemas.openxmlformats.org/officeDocument/2006/relationships/hyperlink" Target="https://finance.yahoo.com/quote/AMZN230616P03080000?p=AMZN230616P03080000" TargetMode="External"/><Relationship Id="rId8487" Type="http://schemas.openxmlformats.org/officeDocument/2006/relationships/hyperlink" Target="https://finance.yahoo.com/quote/AMZN230616C00164500?p=AMZN230616C00164500" TargetMode="External"/><Relationship Id="rId9538" Type="http://schemas.openxmlformats.org/officeDocument/2006/relationships/hyperlink" Target="https://finance.yahoo.com/quote/AMZN/options?strike=3350&amp;straddle=false" TargetMode="External"/><Relationship Id="rId1527" Type="http://schemas.openxmlformats.org/officeDocument/2006/relationships/hyperlink" Target="https://finance.yahoo.com/quote/AMZN230616C00154500?p=AMZN230616C00154500" TargetMode="External"/><Relationship Id="rId1941" Type="http://schemas.openxmlformats.org/officeDocument/2006/relationships/hyperlink" Target="https://finance.yahoo.com/quote/AMZN230616C03500000?p=AMZN230616C03500000" TargetMode="External"/><Relationship Id="rId7089" Type="http://schemas.openxmlformats.org/officeDocument/2006/relationships/hyperlink" Target="https://finance.yahoo.com/quote/AMZN230616C00161000?p=AMZN230616C00161000" TargetMode="External"/><Relationship Id="rId8554" Type="http://schemas.openxmlformats.org/officeDocument/2006/relationships/hyperlink" Target="https://finance.yahoo.com/quote/AMZN/options?strike=181&amp;straddle=false" TargetMode="External"/><Relationship Id="rId9605" Type="http://schemas.openxmlformats.org/officeDocument/2006/relationships/hyperlink" Target="https://finance.yahoo.com/quote/AMZN230616P03690000?p=AMZN230616P03690000" TargetMode="External"/><Relationship Id="rId3699" Type="http://schemas.openxmlformats.org/officeDocument/2006/relationships/hyperlink" Target="https://finance.yahoo.com/quote/AMZN230616P00179500?p=AMZN230616P00179500" TargetMode="External"/><Relationship Id="rId4000" Type="http://schemas.openxmlformats.org/officeDocument/2006/relationships/hyperlink" Target="https://finance.yahoo.com/quote/AMZN/options?strike=3340&amp;straddle=false" TargetMode="External"/><Relationship Id="rId7156" Type="http://schemas.openxmlformats.org/officeDocument/2006/relationships/hyperlink" Target="https://finance.yahoo.com/quote/AMZN/options?strike=177.5&amp;straddle=false" TargetMode="External"/><Relationship Id="rId7570" Type="http://schemas.openxmlformats.org/officeDocument/2006/relationships/hyperlink" Target="https://finance.yahoo.com/quote/AMZN/options?strike=3960&amp;straddle=false" TargetMode="External"/><Relationship Id="rId8207" Type="http://schemas.openxmlformats.org/officeDocument/2006/relationships/hyperlink" Target="https://finance.yahoo.com/quote/AMZN230616P03620000?p=AMZN230616P03620000" TargetMode="External"/><Relationship Id="rId8621" Type="http://schemas.openxmlformats.org/officeDocument/2006/relationships/hyperlink" Target="https://finance.yahoo.com/quote/AMZN230616C00198000?p=AMZN230616C00198000" TargetMode="External"/><Relationship Id="rId6172" Type="http://schemas.openxmlformats.org/officeDocument/2006/relationships/hyperlink" Target="https://finance.yahoo.com/quote/AMZN/options?strike=3890&amp;straddle=false" TargetMode="External"/><Relationship Id="rId7223" Type="http://schemas.openxmlformats.org/officeDocument/2006/relationships/hyperlink" Target="https://finance.yahoo.com/quote/AMZN230616C00194500?p=AMZN230616C00194500" TargetMode="External"/><Relationship Id="rId687" Type="http://schemas.openxmlformats.org/officeDocument/2006/relationships/hyperlink" Target="https://finance.yahoo.com/quote/AMZN230616C05500000?p=AMZN230616C05500000" TargetMode="External"/><Relationship Id="rId2368" Type="http://schemas.openxmlformats.org/officeDocument/2006/relationships/hyperlink" Target="https://finance.yahoo.com/quote/AMZN/options?strike=192.5&amp;straddle=false" TargetMode="External"/><Relationship Id="rId3766" Type="http://schemas.openxmlformats.org/officeDocument/2006/relationships/hyperlink" Target="https://finance.yahoo.com/quote/AMZN/options?strike=196&amp;straddle=false" TargetMode="External"/><Relationship Id="rId4817" Type="http://schemas.openxmlformats.org/officeDocument/2006/relationships/hyperlink" Target="https://finance.yahoo.com/quote/AMZN230616C04400000?p=AMZN230616C04400000" TargetMode="External"/><Relationship Id="rId9395" Type="http://schemas.openxmlformats.org/officeDocument/2006/relationships/hyperlink" Target="https://finance.yahoo.com/quote/AMZN230616P01500000?p=AMZN230616P01500000" TargetMode="External"/><Relationship Id="rId2782" Type="http://schemas.openxmlformats.org/officeDocument/2006/relationships/hyperlink" Target="https://finance.yahoo.com/quote/AMZN/options?strike=56&amp;straddle=false" TargetMode="External"/><Relationship Id="rId3419" Type="http://schemas.openxmlformats.org/officeDocument/2006/relationships/hyperlink" Target="https://finance.yahoo.com/quote/AMZN230616C03970000?p=AMZN230616C03970000" TargetMode="External"/><Relationship Id="rId3833" Type="http://schemas.openxmlformats.org/officeDocument/2006/relationships/hyperlink" Target="https://finance.yahoo.com/quote/AMZN230616P01260000?p=AMZN230616P01260000" TargetMode="External"/><Relationship Id="rId6989" Type="http://schemas.openxmlformats.org/officeDocument/2006/relationships/hyperlink" Target="https://finance.yahoo.com/quote/AMZN230616C00082000?p=AMZN230616C00082000" TargetMode="External"/><Relationship Id="rId9048" Type="http://schemas.openxmlformats.org/officeDocument/2006/relationships/hyperlink" Target="https://finance.yahoo.com/quote/AMZN/options?strike=76&amp;straddle=false" TargetMode="External"/><Relationship Id="rId754" Type="http://schemas.openxmlformats.org/officeDocument/2006/relationships/hyperlink" Target="https://finance.yahoo.com/quote/AMZN/options?strike=80&amp;straddle=false" TargetMode="External"/><Relationship Id="rId1384" Type="http://schemas.openxmlformats.org/officeDocument/2006/relationships/hyperlink" Target="https://finance.yahoo.com/quote/AMZN/options?strike=5500&amp;straddle=false" TargetMode="External"/><Relationship Id="rId2435" Type="http://schemas.openxmlformats.org/officeDocument/2006/relationships/hyperlink" Target="https://finance.yahoo.com/quote/AMZN230616P01120000?p=AMZN230616P01120000" TargetMode="External"/><Relationship Id="rId3900" Type="http://schemas.openxmlformats.org/officeDocument/2006/relationships/hyperlink" Target="https://finance.yahoo.com/quote/AMZN/options?strike=1880&amp;straddle=false" TargetMode="External"/><Relationship Id="rId9462" Type="http://schemas.openxmlformats.org/officeDocument/2006/relationships/hyperlink" Target="https://finance.yahoo.com/quote/AMZN/options?strike=2700&amp;straddle=false" TargetMode="External"/><Relationship Id="rId90" Type="http://schemas.openxmlformats.org/officeDocument/2006/relationships/hyperlink" Target="https://finance.yahoo.com/quote/AMZN/options?strike=92&amp;straddle=false" TargetMode="External"/><Relationship Id="rId407" Type="http://schemas.openxmlformats.org/officeDocument/2006/relationships/hyperlink" Target="https://finance.yahoo.com/quote/AMZN230616C01700000?p=AMZN230616C01700000" TargetMode="External"/><Relationship Id="rId821" Type="http://schemas.openxmlformats.org/officeDocument/2006/relationships/hyperlink" Target="https://finance.yahoo.com/quote/AMZN230616P00152000?p=AMZN230616P00152000" TargetMode="External"/><Relationship Id="rId1037" Type="http://schemas.openxmlformats.org/officeDocument/2006/relationships/hyperlink" Target="https://finance.yahoo.com/quote/AMZN230616P00260000?p=AMZN230616P00260000" TargetMode="External"/><Relationship Id="rId1451" Type="http://schemas.openxmlformats.org/officeDocument/2006/relationships/hyperlink" Target="https://finance.yahoo.com/quote/AMZN230616C00081000?p=AMZN230616C00081000" TargetMode="External"/><Relationship Id="rId2502" Type="http://schemas.openxmlformats.org/officeDocument/2006/relationships/hyperlink" Target="https://finance.yahoo.com/quote/AMZN/options?strike=1740&amp;straddle=false" TargetMode="External"/><Relationship Id="rId5658" Type="http://schemas.openxmlformats.org/officeDocument/2006/relationships/hyperlink" Target="https://finance.yahoo.com/quote/AMZN/options?strike=140&amp;straddle=false" TargetMode="External"/><Relationship Id="rId6709" Type="http://schemas.openxmlformats.org/officeDocument/2006/relationships/hyperlink" Target="https://finance.yahoo.com/quote/AMZN230616P03050000?p=AMZN230616P03050000" TargetMode="External"/><Relationship Id="rId8064" Type="http://schemas.openxmlformats.org/officeDocument/2006/relationships/hyperlink" Target="https://finance.yahoo.com/quote/AMZN/options?strike=2000&amp;straddle=false" TargetMode="External"/><Relationship Id="rId9115" Type="http://schemas.openxmlformats.org/officeDocument/2006/relationships/hyperlink" Target="https://finance.yahoo.com/quote/AMZN230616P00145000?p=AMZN230616P00145000" TargetMode="External"/><Relationship Id="rId1104" Type="http://schemas.openxmlformats.org/officeDocument/2006/relationships/hyperlink" Target="https://finance.yahoo.com/quote/AMZN/options?strike=1600&amp;straddle=false" TargetMode="External"/><Relationship Id="rId4674" Type="http://schemas.openxmlformats.org/officeDocument/2006/relationships/hyperlink" Target="https://finance.yahoo.com/quote/AMZN/options?strike=3320&amp;straddle=false" TargetMode="External"/><Relationship Id="rId5725" Type="http://schemas.openxmlformats.org/officeDocument/2006/relationships/hyperlink" Target="https://finance.yahoo.com/quote/AMZN230616C00166000?p=AMZN230616C00166000" TargetMode="External"/><Relationship Id="rId7080" Type="http://schemas.openxmlformats.org/officeDocument/2006/relationships/hyperlink" Target="https://finance.yahoo.com/quote/AMZN/options?strike=158.5&amp;straddle=false" TargetMode="External"/><Relationship Id="rId8131" Type="http://schemas.openxmlformats.org/officeDocument/2006/relationships/hyperlink" Target="https://finance.yahoo.com/quote/AMZN230616P03240000?p=AMZN230616P03240000" TargetMode="External"/><Relationship Id="rId3276" Type="http://schemas.openxmlformats.org/officeDocument/2006/relationships/hyperlink" Target="https://finance.yahoo.com/quote/AMZN/options?strike=3250&amp;straddle=false" TargetMode="External"/><Relationship Id="rId3690" Type="http://schemas.openxmlformats.org/officeDocument/2006/relationships/hyperlink" Target="https://finance.yahoo.com/quote/AMZN/options?strike=177&amp;straddle=false" TargetMode="External"/><Relationship Id="rId4327" Type="http://schemas.openxmlformats.org/officeDocument/2006/relationships/hyperlink" Target="https://finance.yahoo.com/quote/AMZN230616C00162500?p=AMZN230616C00162500" TargetMode="External"/><Relationship Id="rId197" Type="http://schemas.openxmlformats.org/officeDocument/2006/relationships/hyperlink" Target="https://finance.yahoo.com/quote/AMZN230616C00168000?p=AMZN230616C00168000" TargetMode="External"/><Relationship Id="rId2292" Type="http://schemas.openxmlformats.org/officeDocument/2006/relationships/hyperlink" Target="https://finance.yahoo.com/quote/AMZN/options?strike=173.5&amp;straddle=false" TargetMode="External"/><Relationship Id="rId3343" Type="http://schemas.openxmlformats.org/officeDocument/2006/relationships/hyperlink" Target="https://finance.yahoo.com/quote/AMZN230616C03590000?p=AMZN230616C03590000" TargetMode="External"/><Relationship Id="rId4741" Type="http://schemas.openxmlformats.org/officeDocument/2006/relationships/hyperlink" Target="https://finance.yahoo.com/quote/AMZN230616C03660000?p=AMZN230616C03660000" TargetMode="External"/><Relationship Id="rId6499" Type="http://schemas.openxmlformats.org/officeDocument/2006/relationships/hyperlink" Target="https://finance.yahoo.com/quote/AMZN230616P00187500?p=AMZN230616P00187500" TargetMode="External"/><Relationship Id="rId7897" Type="http://schemas.openxmlformats.org/officeDocument/2006/relationships/hyperlink" Target="https://finance.yahoo.com/quote/AMZN230616P00191000?p=AMZN230616P00191000" TargetMode="External"/><Relationship Id="rId8948" Type="http://schemas.openxmlformats.org/officeDocument/2006/relationships/hyperlink" Target="https://finance.yahoo.com/quote/AMZN/options?strike=3930&amp;straddle=false" TargetMode="External"/><Relationship Id="rId264" Type="http://schemas.openxmlformats.org/officeDocument/2006/relationships/hyperlink" Target="https://finance.yahoo.com/quote/AMZN/options?strike=184.5&amp;straddle=false" TargetMode="External"/><Relationship Id="rId7964" Type="http://schemas.openxmlformats.org/officeDocument/2006/relationships/hyperlink" Target="https://finance.yahoo.com/quote/AMZN/options?strike=275&amp;straddle=false" TargetMode="External"/><Relationship Id="rId3410" Type="http://schemas.openxmlformats.org/officeDocument/2006/relationships/hyperlink" Target="https://finance.yahoo.com/quote/AMZN/options?strike=3920&amp;straddle=false" TargetMode="External"/><Relationship Id="rId6566" Type="http://schemas.openxmlformats.org/officeDocument/2006/relationships/hyperlink" Target="https://finance.yahoo.com/quote/AMZN/options?strike=240&amp;straddle=false" TargetMode="External"/><Relationship Id="rId6980" Type="http://schemas.openxmlformats.org/officeDocument/2006/relationships/hyperlink" Target="https://finance.yahoo.com/quote/AMZN/options?strike=77.5&amp;straddle=false" TargetMode="External"/><Relationship Id="rId7617" Type="http://schemas.openxmlformats.org/officeDocument/2006/relationships/hyperlink" Target="https://finance.yahoo.com/quote/AMZN230616P00054000?p=AMZN230616P00054000" TargetMode="External"/><Relationship Id="rId331" Type="http://schemas.openxmlformats.org/officeDocument/2006/relationships/hyperlink" Target="https://finance.yahoo.com/quote/AMZN230616C00215000?p=AMZN230616C00215000" TargetMode="External"/><Relationship Id="rId2012" Type="http://schemas.openxmlformats.org/officeDocument/2006/relationships/hyperlink" Target="https://finance.yahoo.com/quote/AMZN/options?strike=3850&amp;straddle=false" TargetMode="External"/><Relationship Id="rId5168" Type="http://schemas.openxmlformats.org/officeDocument/2006/relationships/hyperlink" Target="https://finance.yahoo.com/quote/AMZN/options?strike=205&amp;straddle=false" TargetMode="External"/><Relationship Id="rId5582" Type="http://schemas.openxmlformats.org/officeDocument/2006/relationships/hyperlink" Target="https://finance.yahoo.com/quote/AMZN/options?strike=72&amp;straddle=false" TargetMode="External"/><Relationship Id="rId6219" Type="http://schemas.openxmlformats.org/officeDocument/2006/relationships/hyperlink" Target="https://finance.yahoo.com/quote/AMZN230616C05300000?p=AMZN230616C05300000" TargetMode="External"/><Relationship Id="rId6633" Type="http://schemas.openxmlformats.org/officeDocument/2006/relationships/hyperlink" Target="https://finance.yahoo.com/quote/AMZN230616P01550000?p=AMZN230616P01550000" TargetMode="External"/><Relationship Id="rId1778" Type="http://schemas.openxmlformats.org/officeDocument/2006/relationships/hyperlink" Target="https://finance.yahoo.com/quote/AMZN/options?strike=1560&amp;straddle=false" TargetMode="External"/><Relationship Id="rId2829" Type="http://schemas.openxmlformats.org/officeDocument/2006/relationships/hyperlink" Target="https://finance.yahoo.com/quote/AMZN230616C00078000?p=AMZN230616C00078000" TargetMode="External"/><Relationship Id="rId4184" Type="http://schemas.openxmlformats.org/officeDocument/2006/relationships/hyperlink" Target="https://finance.yahoo.com/quote/AMZN/options?strike=65&amp;straddle=false" TargetMode="External"/><Relationship Id="rId5235" Type="http://schemas.openxmlformats.org/officeDocument/2006/relationships/hyperlink" Target="https://finance.yahoo.com/quote/AMZN230616P01440000?p=AMZN230616P01440000" TargetMode="External"/><Relationship Id="rId6700" Type="http://schemas.openxmlformats.org/officeDocument/2006/relationships/hyperlink" Target="https://finance.yahoo.com/quote/AMZN/options?strike=3000&amp;straddle=false" TargetMode="External"/><Relationship Id="rId4251" Type="http://schemas.openxmlformats.org/officeDocument/2006/relationships/hyperlink" Target="https://finance.yahoo.com/quote/AMZN230616C00097000?p=AMZN230616C00097000" TargetMode="External"/><Relationship Id="rId5302" Type="http://schemas.openxmlformats.org/officeDocument/2006/relationships/hyperlink" Target="https://finance.yahoo.com/quote/AMZN/options?strike=2300&amp;straddle=false" TargetMode="External"/><Relationship Id="rId8458" Type="http://schemas.openxmlformats.org/officeDocument/2006/relationships/hyperlink" Target="https://finance.yahoo.com/quote/AMZN/options?strike=157&amp;straddle=false" TargetMode="External"/><Relationship Id="rId9509" Type="http://schemas.openxmlformats.org/officeDocument/2006/relationships/hyperlink" Target="https://finance.yahoo.com/quote/AMZN230616P03210000?p=AMZN230616P03210000" TargetMode="External"/><Relationship Id="rId1845" Type="http://schemas.openxmlformats.org/officeDocument/2006/relationships/hyperlink" Target="https://finance.yahoo.com/quote/AMZN230616C03020000?p=AMZN230616C03020000" TargetMode="External"/><Relationship Id="rId7474" Type="http://schemas.openxmlformats.org/officeDocument/2006/relationships/hyperlink" Target="https://finance.yahoo.com/quote/AMZN/options?strike=3480&amp;straddle=false" TargetMode="External"/><Relationship Id="rId8872" Type="http://schemas.openxmlformats.org/officeDocument/2006/relationships/hyperlink" Target="https://finance.yahoo.com/quote/AMZN/options?strike=3550&amp;straddle=false" TargetMode="External"/><Relationship Id="rId1912" Type="http://schemas.openxmlformats.org/officeDocument/2006/relationships/hyperlink" Target="https://finance.yahoo.com/quote/AMZN/options?strike=3350&amp;straddle=false" TargetMode="External"/><Relationship Id="rId6076" Type="http://schemas.openxmlformats.org/officeDocument/2006/relationships/hyperlink" Target="https://finance.yahoo.com/quote/AMZN/options?strike=3410&amp;straddle=false" TargetMode="External"/><Relationship Id="rId7127" Type="http://schemas.openxmlformats.org/officeDocument/2006/relationships/hyperlink" Target="https://finance.yahoo.com/quote/AMZN230616C00170500?p=AMZN230616C00170500" TargetMode="External"/><Relationship Id="rId8525" Type="http://schemas.openxmlformats.org/officeDocument/2006/relationships/hyperlink" Target="https://finance.yahoo.com/quote/AMZN230616C00174000?p=AMZN230616C00174000" TargetMode="External"/><Relationship Id="rId5092" Type="http://schemas.openxmlformats.org/officeDocument/2006/relationships/hyperlink" Target="https://finance.yahoo.com/quote/AMZN/options?strike=181.5&amp;straddle=false" TargetMode="External"/><Relationship Id="rId6490" Type="http://schemas.openxmlformats.org/officeDocument/2006/relationships/hyperlink" Target="https://finance.yahoo.com/quote/AMZN/options?strike=185&amp;straddle=false" TargetMode="External"/><Relationship Id="rId7541" Type="http://schemas.openxmlformats.org/officeDocument/2006/relationships/hyperlink" Target="https://finance.yahoo.com/quote/AMZN230616C03820000?p=AMZN230616C03820000" TargetMode="External"/><Relationship Id="rId2686" Type="http://schemas.openxmlformats.org/officeDocument/2006/relationships/hyperlink" Target="https://finance.yahoo.com/quote/AMZN/options?strike=3690&amp;straddle=false" TargetMode="External"/><Relationship Id="rId3737" Type="http://schemas.openxmlformats.org/officeDocument/2006/relationships/hyperlink" Target="https://finance.yahoo.com/quote/AMZN230616P00189000?p=AMZN230616P00189000" TargetMode="External"/><Relationship Id="rId6143" Type="http://schemas.openxmlformats.org/officeDocument/2006/relationships/hyperlink" Target="https://finance.yahoo.com/quote/AMZN230616C03750000?p=AMZN230616C03750000" TargetMode="External"/><Relationship Id="rId9299" Type="http://schemas.openxmlformats.org/officeDocument/2006/relationships/hyperlink" Target="https://finance.yahoo.com/quote/AMZN230616P00195500?p=AMZN230616P00195500" TargetMode="External"/><Relationship Id="rId658" Type="http://schemas.openxmlformats.org/officeDocument/2006/relationships/hyperlink" Target="https://finance.yahoo.com/quote/AMZN/options?strike=4000&amp;straddle=false" TargetMode="External"/><Relationship Id="rId1288" Type="http://schemas.openxmlformats.org/officeDocument/2006/relationships/hyperlink" Target="https://finance.yahoo.com/quote/AMZN/options?strike=3620&amp;straddle=false" TargetMode="External"/><Relationship Id="rId2339" Type="http://schemas.openxmlformats.org/officeDocument/2006/relationships/hyperlink" Target="https://finance.yahoo.com/quote/AMZN230616P00185500?p=AMZN230616P00185500" TargetMode="External"/><Relationship Id="rId2753" Type="http://schemas.openxmlformats.org/officeDocument/2006/relationships/hyperlink" Target="https://finance.yahoo.com/quote/AMZN230616P04800000?p=AMZN230616P04800000" TargetMode="External"/><Relationship Id="rId3804" Type="http://schemas.openxmlformats.org/officeDocument/2006/relationships/hyperlink" Target="https://finance.yahoo.com/quote/AMZN/options?strike=255&amp;straddle=false" TargetMode="External"/><Relationship Id="rId6210" Type="http://schemas.openxmlformats.org/officeDocument/2006/relationships/hyperlink" Target="https://finance.yahoo.com/quote/AMZN/options?strike=4800&amp;straddle=false" TargetMode="External"/><Relationship Id="rId9366" Type="http://schemas.openxmlformats.org/officeDocument/2006/relationships/hyperlink" Target="https://finance.yahoo.com/quote/AMZN/options?strike=1220&amp;straddle=false" TargetMode="External"/><Relationship Id="rId725" Type="http://schemas.openxmlformats.org/officeDocument/2006/relationships/hyperlink" Target="https://finance.yahoo.com/quote/AMZN230616P00068000?p=AMZN230616P00068000" TargetMode="External"/><Relationship Id="rId1355" Type="http://schemas.openxmlformats.org/officeDocument/2006/relationships/hyperlink" Target="https://finance.yahoo.com/quote/AMZN230616P04100000?p=AMZN230616P04100000" TargetMode="External"/><Relationship Id="rId2406" Type="http://schemas.openxmlformats.org/officeDocument/2006/relationships/hyperlink" Target="https://finance.yahoo.com/quote/AMZN/options?strike=220&amp;straddle=false" TargetMode="External"/><Relationship Id="rId8382" Type="http://schemas.openxmlformats.org/officeDocument/2006/relationships/hyperlink" Target="https://finance.yahoo.com/quote/AMZN/options?strike=86&amp;straddle=false" TargetMode="External"/><Relationship Id="rId9019" Type="http://schemas.openxmlformats.org/officeDocument/2006/relationships/hyperlink" Target="https://finance.yahoo.com/quote/AMZN230616P00063000?p=AMZN230616P00063000" TargetMode="External"/><Relationship Id="rId9433" Type="http://schemas.openxmlformats.org/officeDocument/2006/relationships/hyperlink" Target="https://finance.yahoo.com/quote/AMZN230616P01860000?p=AMZN230616P01860000" TargetMode="External"/><Relationship Id="rId1008" Type="http://schemas.openxmlformats.org/officeDocument/2006/relationships/hyperlink" Target="https://finance.yahoo.com/quote/AMZN/options?strike=198.5&amp;straddle=false" TargetMode="External"/><Relationship Id="rId1422" Type="http://schemas.openxmlformats.org/officeDocument/2006/relationships/hyperlink" Target="https://finance.yahoo.com/quote/AMZN/options?strike=68&amp;straddle=false" TargetMode="External"/><Relationship Id="rId2820" Type="http://schemas.openxmlformats.org/officeDocument/2006/relationships/hyperlink" Target="https://finance.yahoo.com/quote/AMZN/options?strike=74&amp;straddle=false" TargetMode="External"/><Relationship Id="rId4578" Type="http://schemas.openxmlformats.org/officeDocument/2006/relationships/hyperlink" Target="https://finance.yahoo.com/quote/AMZN/options?strike=1880&amp;straddle=false" TargetMode="External"/><Relationship Id="rId5976" Type="http://schemas.openxmlformats.org/officeDocument/2006/relationships/hyperlink" Target="https://finance.yahoo.com/quote/AMZN/options?strike=2100&amp;straddle=false" TargetMode="External"/><Relationship Id="rId8035" Type="http://schemas.openxmlformats.org/officeDocument/2006/relationships/hyperlink" Target="https://finance.yahoo.com/quote/AMZN230616P01720000?p=AMZN230616P01720000" TargetMode="External"/><Relationship Id="rId61" Type="http://schemas.openxmlformats.org/officeDocument/2006/relationships/hyperlink" Target="https://finance.yahoo.com/quote/AMZN230616C00078000?p=AMZN230616C00078000" TargetMode="External"/><Relationship Id="rId4992" Type="http://schemas.openxmlformats.org/officeDocument/2006/relationships/hyperlink" Target="https://finance.yahoo.com/quote/AMZN/options?strike=156.5&amp;straddle=false" TargetMode="External"/><Relationship Id="rId5629" Type="http://schemas.openxmlformats.org/officeDocument/2006/relationships/hyperlink" Target="https://finance.yahoo.com/quote/AMZN230616C00094000?p=AMZN230616C00094000" TargetMode="External"/><Relationship Id="rId7051" Type="http://schemas.openxmlformats.org/officeDocument/2006/relationships/hyperlink" Target="https://finance.yahoo.com/quote/AMZN230616C00151500?p=AMZN230616C00151500" TargetMode="External"/><Relationship Id="rId8102" Type="http://schemas.openxmlformats.org/officeDocument/2006/relationships/hyperlink" Target="https://finance.yahoo.com/quote/AMZN/options?strike=3090&amp;straddle=false" TargetMode="External"/><Relationship Id="rId9500" Type="http://schemas.openxmlformats.org/officeDocument/2006/relationships/hyperlink" Target="https://finance.yahoo.com/quote/AMZN/options?strike=3160&amp;straddle=false" TargetMode="External"/><Relationship Id="rId2196" Type="http://schemas.openxmlformats.org/officeDocument/2006/relationships/hyperlink" Target="https://finance.yahoo.com/quote/AMZN/options?strike=145&amp;straddle=false" TargetMode="External"/><Relationship Id="rId3594" Type="http://schemas.openxmlformats.org/officeDocument/2006/relationships/hyperlink" Target="https://finance.yahoo.com/quote/AMZN/options?strike=153&amp;straddle=false" TargetMode="External"/><Relationship Id="rId4645" Type="http://schemas.openxmlformats.org/officeDocument/2006/relationships/hyperlink" Target="https://finance.yahoo.com/quote/AMZN230616C03180000?p=AMZN230616C03180000" TargetMode="External"/><Relationship Id="rId168" Type="http://schemas.openxmlformats.org/officeDocument/2006/relationships/hyperlink" Target="https://finance.yahoo.com/quote/AMZN/options?strike=160.5&amp;straddle=false" TargetMode="External"/><Relationship Id="rId3247" Type="http://schemas.openxmlformats.org/officeDocument/2006/relationships/hyperlink" Target="https://finance.yahoo.com/quote/AMZN230616C03110000?p=AMZN230616C03110000" TargetMode="External"/><Relationship Id="rId3661" Type="http://schemas.openxmlformats.org/officeDocument/2006/relationships/hyperlink" Target="https://finance.yahoo.com/quote/AMZN230616P00170000?p=AMZN230616P00170000" TargetMode="External"/><Relationship Id="rId4712" Type="http://schemas.openxmlformats.org/officeDocument/2006/relationships/hyperlink" Target="https://finance.yahoo.com/quote/AMZN/options?strike=3510&amp;straddle=false" TargetMode="External"/><Relationship Id="rId7868" Type="http://schemas.openxmlformats.org/officeDocument/2006/relationships/hyperlink" Target="https://finance.yahoo.com/quote/AMZN/options?strike=183.5&amp;straddle=false" TargetMode="External"/><Relationship Id="rId8919" Type="http://schemas.openxmlformats.org/officeDocument/2006/relationships/hyperlink" Target="https://finance.yahoo.com/quote/AMZN230616C03790000?p=AMZN230616C03790000" TargetMode="External"/><Relationship Id="rId582" Type="http://schemas.openxmlformats.org/officeDocument/2006/relationships/hyperlink" Target="https://finance.yahoo.com/quote/AMZN/options?strike=3620&amp;straddle=false" TargetMode="External"/><Relationship Id="rId2263" Type="http://schemas.openxmlformats.org/officeDocument/2006/relationships/hyperlink" Target="https://finance.yahoo.com/quote/AMZN230616P00166500?p=AMZN230616P00166500" TargetMode="External"/><Relationship Id="rId3314" Type="http://schemas.openxmlformats.org/officeDocument/2006/relationships/hyperlink" Target="https://finance.yahoo.com/quote/AMZN/options?strike=3440&amp;straddle=false" TargetMode="External"/><Relationship Id="rId6884" Type="http://schemas.openxmlformats.org/officeDocument/2006/relationships/hyperlink" Target="https://finance.yahoo.com/quote/AMZN/options?strike=3970&amp;straddle=false" TargetMode="External"/><Relationship Id="rId7935" Type="http://schemas.openxmlformats.org/officeDocument/2006/relationships/hyperlink" Target="https://finance.yahoo.com/quote/AMZN230616P00205000?p=AMZN230616P00205000" TargetMode="External"/><Relationship Id="rId9290" Type="http://schemas.openxmlformats.org/officeDocument/2006/relationships/hyperlink" Target="https://finance.yahoo.com/quote/AMZN/options?strike=193&amp;straddle=false" TargetMode="External"/><Relationship Id="rId235" Type="http://schemas.openxmlformats.org/officeDocument/2006/relationships/hyperlink" Target="https://finance.yahoo.com/quote/AMZN230616C00177500?p=AMZN230616C00177500" TargetMode="External"/><Relationship Id="rId2330" Type="http://schemas.openxmlformats.org/officeDocument/2006/relationships/hyperlink" Target="https://finance.yahoo.com/quote/AMZN/options?strike=183&amp;straddle=false" TargetMode="External"/><Relationship Id="rId5486" Type="http://schemas.openxmlformats.org/officeDocument/2006/relationships/hyperlink" Target="https://finance.yahoo.com/quote/AMZN/options?strike=3890&amp;straddle=false" TargetMode="External"/><Relationship Id="rId6537" Type="http://schemas.openxmlformats.org/officeDocument/2006/relationships/hyperlink" Target="https://finance.yahoo.com/quote/AMZN230616P00197000?p=AMZN230616P00197000" TargetMode="External"/><Relationship Id="rId302" Type="http://schemas.openxmlformats.org/officeDocument/2006/relationships/hyperlink" Target="https://finance.yahoo.com/quote/AMZN/options?strike=194&amp;straddle=false" TargetMode="External"/><Relationship Id="rId4088" Type="http://schemas.openxmlformats.org/officeDocument/2006/relationships/hyperlink" Target="https://finance.yahoo.com/quote/AMZN/options?strike=3780&amp;straddle=false" TargetMode="External"/><Relationship Id="rId5139" Type="http://schemas.openxmlformats.org/officeDocument/2006/relationships/hyperlink" Target="https://finance.yahoo.com/quote/AMZN230616P00193500?p=AMZN230616P00193500" TargetMode="External"/><Relationship Id="rId5553" Type="http://schemas.openxmlformats.org/officeDocument/2006/relationships/hyperlink" Target="https://finance.yahoo.com/quote/AMZN230616C00058000?p=AMZN230616C00058000" TargetMode="External"/><Relationship Id="rId6951" Type="http://schemas.openxmlformats.org/officeDocument/2006/relationships/hyperlink" Target="https://finance.yahoo.com/quote/AMZN230616C00065000?p=AMZN230616C00065000" TargetMode="External"/><Relationship Id="rId9010" Type="http://schemas.openxmlformats.org/officeDocument/2006/relationships/hyperlink" Target="https://finance.yahoo.com/quote/AMZN/options?strike=58&amp;straddle=false" TargetMode="External"/><Relationship Id="rId4155" Type="http://schemas.openxmlformats.org/officeDocument/2006/relationships/hyperlink" Target="https://finance.yahoo.com/quote/AMZN230616C00050000?p=AMZN230616C00050000" TargetMode="External"/><Relationship Id="rId5206" Type="http://schemas.openxmlformats.org/officeDocument/2006/relationships/hyperlink" Target="https://finance.yahoo.com/quote/AMZN/options?strike=1140&amp;straddle=false" TargetMode="External"/><Relationship Id="rId6604" Type="http://schemas.openxmlformats.org/officeDocument/2006/relationships/hyperlink" Target="https://finance.yahoo.com/quote/AMZN/options?strike=1280&amp;straddle=false" TargetMode="External"/><Relationship Id="rId1749" Type="http://schemas.openxmlformats.org/officeDocument/2006/relationships/hyperlink" Target="https://finance.yahoo.com/quote/AMZN230616C01320000?p=AMZN230616C01320000" TargetMode="External"/><Relationship Id="rId3171" Type="http://schemas.openxmlformats.org/officeDocument/2006/relationships/hyperlink" Target="https://finance.yahoo.com/quote/AMZN230616C01660000?p=AMZN230616C01660000" TargetMode="External"/><Relationship Id="rId5620" Type="http://schemas.openxmlformats.org/officeDocument/2006/relationships/hyperlink" Target="https://finance.yahoo.com/quote/AMZN/options?strike=89&amp;straddle=false" TargetMode="External"/><Relationship Id="rId8776" Type="http://schemas.openxmlformats.org/officeDocument/2006/relationships/hyperlink" Target="https://finance.yahoo.com/quote/AMZN/options?strike=3070&amp;straddle=false" TargetMode="External"/><Relationship Id="rId1816" Type="http://schemas.openxmlformats.org/officeDocument/2006/relationships/hyperlink" Target="https://finance.yahoo.com/quote/AMZN/options?strike=1940&amp;straddle=false" TargetMode="External"/><Relationship Id="rId4222" Type="http://schemas.openxmlformats.org/officeDocument/2006/relationships/hyperlink" Target="https://finance.yahoo.com/quote/AMZN/options?strike=82&amp;straddle=false" TargetMode="External"/><Relationship Id="rId7378" Type="http://schemas.openxmlformats.org/officeDocument/2006/relationships/hyperlink" Target="https://finance.yahoo.com/quote/AMZN/options?strike=3000&amp;straddle=false" TargetMode="External"/><Relationship Id="rId7792" Type="http://schemas.openxmlformats.org/officeDocument/2006/relationships/hyperlink" Target="https://finance.yahoo.com/quote/AMZN/options?strike=164.5&amp;straddle=false" TargetMode="External"/><Relationship Id="rId8429" Type="http://schemas.openxmlformats.org/officeDocument/2006/relationships/hyperlink" Target="https://finance.yahoo.com/quote/AMZN230616C00150000?p=AMZN230616C00150000" TargetMode="External"/><Relationship Id="rId8843" Type="http://schemas.openxmlformats.org/officeDocument/2006/relationships/hyperlink" Target="https://finance.yahoo.com/quote/AMZN230616C03410000?p=AMZN230616C03410000" TargetMode="External"/><Relationship Id="rId3988" Type="http://schemas.openxmlformats.org/officeDocument/2006/relationships/hyperlink" Target="https://finance.yahoo.com/quote/AMZN/options?strike=3280&amp;straddle=false" TargetMode="External"/><Relationship Id="rId6394" Type="http://schemas.openxmlformats.org/officeDocument/2006/relationships/hyperlink" Target="https://finance.yahoo.com/quote/AMZN/options?strike=161&amp;straddle=false" TargetMode="External"/><Relationship Id="rId7445" Type="http://schemas.openxmlformats.org/officeDocument/2006/relationships/hyperlink" Target="https://finance.yahoo.com/quote/AMZN230616C03340000?p=AMZN230616C03340000" TargetMode="External"/><Relationship Id="rId8910" Type="http://schemas.openxmlformats.org/officeDocument/2006/relationships/hyperlink" Target="https://finance.yahoo.com/quote/AMZN/options?strike=3740&amp;straddle=false" TargetMode="External"/><Relationship Id="rId6047" Type="http://schemas.openxmlformats.org/officeDocument/2006/relationships/hyperlink" Target="https://finance.yahoo.com/quote/AMZN230616C03270000?p=AMZN230616C03270000" TargetMode="External"/><Relationship Id="rId6461" Type="http://schemas.openxmlformats.org/officeDocument/2006/relationships/hyperlink" Target="https://finance.yahoo.com/quote/AMZN230616P00178000?p=AMZN230616P00178000" TargetMode="External"/><Relationship Id="rId7512" Type="http://schemas.openxmlformats.org/officeDocument/2006/relationships/hyperlink" Target="https://finance.yahoo.com/quote/AMZN/options?strike=3670&amp;straddle=false" TargetMode="External"/><Relationship Id="rId976" Type="http://schemas.openxmlformats.org/officeDocument/2006/relationships/hyperlink" Target="https://finance.yahoo.com/quote/AMZN/options?strike=190.5&amp;straddle=false" TargetMode="External"/><Relationship Id="rId2657" Type="http://schemas.openxmlformats.org/officeDocument/2006/relationships/hyperlink" Target="https://finance.yahoo.com/quote/AMZN230616P03550000?p=AMZN230616P03550000" TargetMode="External"/><Relationship Id="rId5063" Type="http://schemas.openxmlformats.org/officeDocument/2006/relationships/hyperlink" Target="https://finance.yahoo.com/quote/AMZN230616P00174500?p=AMZN230616P00174500" TargetMode="External"/><Relationship Id="rId6114" Type="http://schemas.openxmlformats.org/officeDocument/2006/relationships/hyperlink" Target="https://finance.yahoo.com/quote/AMZN/options?strike=3600&amp;straddle=false" TargetMode="External"/><Relationship Id="rId9684" Type="http://schemas.openxmlformats.org/officeDocument/2006/relationships/hyperlink" Target="https://finance.yahoo.com/quote/AMZN/options?strike=5300&amp;straddle=false" TargetMode="External"/><Relationship Id="rId629" Type="http://schemas.openxmlformats.org/officeDocument/2006/relationships/hyperlink" Target="https://finance.yahoo.com/quote/AMZN230616C03860000?p=AMZN230616C03860000" TargetMode="External"/><Relationship Id="rId1259" Type="http://schemas.openxmlformats.org/officeDocument/2006/relationships/hyperlink" Target="https://finance.yahoo.com/quote/AMZN230616P03480000?p=AMZN230616P03480000" TargetMode="External"/><Relationship Id="rId3708" Type="http://schemas.openxmlformats.org/officeDocument/2006/relationships/hyperlink" Target="https://finance.yahoo.com/quote/AMZN/options?strike=181.5&amp;straddle=false" TargetMode="External"/><Relationship Id="rId5130" Type="http://schemas.openxmlformats.org/officeDocument/2006/relationships/hyperlink" Target="https://finance.yahoo.com/quote/AMZN/options?strike=191&amp;straddle=false" TargetMode="External"/><Relationship Id="rId8286" Type="http://schemas.openxmlformats.org/officeDocument/2006/relationships/hyperlink" Target="https://finance.yahoo.com/quote/AMZN/options?strike=4600&amp;straddle=false" TargetMode="External"/><Relationship Id="rId9337" Type="http://schemas.openxmlformats.org/officeDocument/2006/relationships/hyperlink" Target="https://finance.yahoo.com/quote/AMZN230616P00250000?p=AMZN230616P00250000" TargetMode="External"/><Relationship Id="rId1673" Type="http://schemas.openxmlformats.org/officeDocument/2006/relationships/hyperlink" Target="https://finance.yahoo.com/quote/AMZN230616C00191000?p=AMZN230616C00191000" TargetMode="External"/><Relationship Id="rId2724" Type="http://schemas.openxmlformats.org/officeDocument/2006/relationships/hyperlink" Target="https://finance.yahoo.com/quote/AMZN/options?strike=3930&amp;straddle=false" TargetMode="External"/><Relationship Id="rId1326" Type="http://schemas.openxmlformats.org/officeDocument/2006/relationships/hyperlink" Target="https://finance.yahoo.com/quote/AMZN/options?strike=3820&amp;straddle=false" TargetMode="External"/><Relationship Id="rId1740" Type="http://schemas.openxmlformats.org/officeDocument/2006/relationships/hyperlink" Target="https://finance.yahoo.com/quote/AMZN/options?strike=275&amp;straddle=false" TargetMode="External"/><Relationship Id="rId4896" Type="http://schemas.openxmlformats.org/officeDocument/2006/relationships/hyperlink" Target="https://finance.yahoo.com/quote/AMZN/options?strike=76&amp;straddle=false" TargetMode="External"/><Relationship Id="rId5947" Type="http://schemas.openxmlformats.org/officeDocument/2006/relationships/hyperlink" Target="https://finance.yahoo.com/quote/AMZN230616C01740000?p=AMZN230616C01740000" TargetMode="External"/><Relationship Id="rId8353" Type="http://schemas.openxmlformats.org/officeDocument/2006/relationships/hyperlink" Target="https://finance.yahoo.com/quote/AMZN230616C00073000?p=AMZN230616C00073000" TargetMode="External"/><Relationship Id="rId9404" Type="http://schemas.openxmlformats.org/officeDocument/2006/relationships/hyperlink" Target="https://finance.yahoo.com/quote/AMZN/options?strike=1560&amp;straddle=false" TargetMode="External"/><Relationship Id="rId32" Type="http://schemas.openxmlformats.org/officeDocument/2006/relationships/hyperlink" Target="https://finance.yahoo.com/quote/AMZN/options?strike=65&amp;straddle=false" TargetMode="External"/><Relationship Id="rId3498" Type="http://schemas.openxmlformats.org/officeDocument/2006/relationships/hyperlink" Target="https://finance.yahoo.com/quote/AMZN/options?strike=70&amp;straddle=false" TargetMode="External"/><Relationship Id="rId4549" Type="http://schemas.openxmlformats.org/officeDocument/2006/relationships/hyperlink" Target="https://finance.yahoo.com/quote/AMZN230616C01600000?p=AMZN230616C01600000" TargetMode="External"/><Relationship Id="rId4963" Type="http://schemas.openxmlformats.org/officeDocument/2006/relationships/hyperlink" Target="https://finance.yahoo.com/quote/AMZN230616P00145000?p=AMZN230616P00145000" TargetMode="External"/><Relationship Id="rId8006" Type="http://schemas.openxmlformats.org/officeDocument/2006/relationships/hyperlink" Target="https://finance.yahoo.com/quote/AMZN/options?strike=1450&amp;straddle=false" TargetMode="External"/><Relationship Id="rId8420" Type="http://schemas.openxmlformats.org/officeDocument/2006/relationships/hyperlink" Target="https://finance.yahoo.com/quote/AMZN/options?strike=125&amp;straddle=false" TargetMode="External"/><Relationship Id="rId3565" Type="http://schemas.openxmlformats.org/officeDocument/2006/relationships/hyperlink" Target="https://finance.yahoo.com/quote/AMZN230616P00110000?p=AMZN230616P00110000" TargetMode="External"/><Relationship Id="rId4616" Type="http://schemas.openxmlformats.org/officeDocument/2006/relationships/hyperlink" Target="https://finance.yahoo.com/quote/AMZN/options?strike=3030&amp;straddle=false" TargetMode="External"/><Relationship Id="rId7022" Type="http://schemas.openxmlformats.org/officeDocument/2006/relationships/hyperlink" Target="https://finance.yahoo.com/quote/AMZN/options?strike=98&amp;straddle=false" TargetMode="External"/><Relationship Id="rId486" Type="http://schemas.openxmlformats.org/officeDocument/2006/relationships/hyperlink" Target="https://finance.yahoo.com/quote/AMZN/options?strike=3140&amp;straddle=false" TargetMode="External"/><Relationship Id="rId2167" Type="http://schemas.openxmlformats.org/officeDocument/2006/relationships/hyperlink" Target="https://finance.yahoo.com/quote/AMZN230616P00095000?p=AMZN230616P00095000" TargetMode="External"/><Relationship Id="rId2581" Type="http://schemas.openxmlformats.org/officeDocument/2006/relationships/hyperlink" Target="https://finance.yahoo.com/quote/AMZN230616P03170000?p=AMZN230616P03170000" TargetMode="External"/><Relationship Id="rId3218" Type="http://schemas.openxmlformats.org/officeDocument/2006/relationships/hyperlink" Target="https://finance.yahoo.com/quote/AMZN/options?strike=2600&amp;straddle=false" TargetMode="External"/><Relationship Id="rId3632" Type="http://schemas.openxmlformats.org/officeDocument/2006/relationships/hyperlink" Target="https://finance.yahoo.com/quote/AMZN/options?strike=162.5&amp;straddle=false" TargetMode="External"/><Relationship Id="rId6788" Type="http://schemas.openxmlformats.org/officeDocument/2006/relationships/hyperlink" Target="https://finance.yahoo.com/quote/AMZN/options?strike=3440&amp;straddle=false" TargetMode="External"/><Relationship Id="rId9194" Type="http://schemas.openxmlformats.org/officeDocument/2006/relationships/hyperlink" Target="https://finance.yahoo.com/quote/AMZN/options?strike=169&amp;straddle=false" TargetMode="External"/><Relationship Id="rId139" Type="http://schemas.openxmlformats.org/officeDocument/2006/relationships/hyperlink" Target="https://finance.yahoo.com/quote/AMZN230616C00153500?p=AMZN230616C00153500" TargetMode="External"/><Relationship Id="rId553" Type="http://schemas.openxmlformats.org/officeDocument/2006/relationships/hyperlink" Target="https://finance.yahoo.com/quote/AMZN230616C03480000?p=AMZN230616C03480000" TargetMode="External"/><Relationship Id="rId1183" Type="http://schemas.openxmlformats.org/officeDocument/2006/relationships/hyperlink" Target="https://finance.yahoo.com/quote/AMZN230616P03100000?p=AMZN230616P03100000" TargetMode="External"/><Relationship Id="rId2234" Type="http://schemas.openxmlformats.org/officeDocument/2006/relationships/hyperlink" Target="https://finance.yahoo.com/quote/AMZN/options?strike=159&amp;straddle=false" TargetMode="External"/><Relationship Id="rId7839" Type="http://schemas.openxmlformats.org/officeDocument/2006/relationships/hyperlink" Target="https://finance.yahoo.com/quote/AMZN230616P00176500?p=AMZN230616P00176500" TargetMode="External"/><Relationship Id="rId9261" Type="http://schemas.openxmlformats.org/officeDocument/2006/relationships/hyperlink" Target="https://finance.yahoo.com/quote/AMZN230616P00186000?p=AMZN230616P00186000" TargetMode="External"/><Relationship Id="rId206" Type="http://schemas.openxmlformats.org/officeDocument/2006/relationships/hyperlink" Target="https://finance.yahoo.com/quote/AMZN/options?strike=170&amp;straddle=false" TargetMode="External"/><Relationship Id="rId6855" Type="http://schemas.openxmlformats.org/officeDocument/2006/relationships/hyperlink" Target="https://finance.yahoo.com/quote/AMZN230616P03780000?p=AMZN230616P03780000" TargetMode="External"/><Relationship Id="rId7906" Type="http://schemas.openxmlformats.org/officeDocument/2006/relationships/hyperlink" Target="https://finance.yahoo.com/quote/AMZN/options?strike=193&amp;straddle=false" TargetMode="External"/><Relationship Id="rId620" Type="http://schemas.openxmlformats.org/officeDocument/2006/relationships/hyperlink" Target="https://finance.yahoo.com/quote/AMZN/options?strike=3810&amp;straddle=false" TargetMode="External"/><Relationship Id="rId1250" Type="http://schemas.openxmlformats.org/officeDocument/2006/relationships/hyperlink" Target="https://finance.yahoo.com/quote/AMZN/options?strike=3430&amp;straddle=false" TargetMode="External"/><Relationship Id="rId2301" Type="http://schemas.openxmlformats.org/officeDocument/2006/relationships/hyperlink" Target="https://finance.yahoo.com/quote/AMZN230616P00176000?p=AMZN230616P00176000" TargetMode="External"/><Relationship Id="rId4059" Type="http://schemas.openxmlformats.org/officeDocument/2006/relationships/hyperlink" Target="https://finance.yahoo.com/quote/AMZN230616P03640000?p=AMZN230616P03640000" TargetMode="External"/><Relationship Id="rId5457" Type="http://schemas.openxmlformats.org/officeDocument/2006/relationships/hyperlink" Target="https://finance.yahoo.com/quote/AMZN230616P03710000?p=AMZN230616P03710000" TargetMode="External"/><Relationship Id="rId5871" Type="http://schemas.openxmlformats.org/officeDocument/2006/relationships/hyperlink" Target="https://finance.yahoo.com/quote/AMZN230616C00225000?p=AMZN230616C00225000" TargetMode="External"/><Relationship Id="rId6508" Type="http://schemas.openxmlformats.org/officeDocument/2006/relationships/hyperlink" Target="https://finance.yahoo.com/quote/AMZN/options?strike=189.5&amp;straddle=false" TargetMode="External"/><Relationship Id="rId6922" Type="http://schemas.openxmlformats.org/officeDocument/2006/relationships/hyperlink" Target="https://finance.yahoo.com/quote/AMZN/options?strike=45&amp;straddle=false" TargetMode="External"/><Relationship Id="rId4473" Type="http://schemas.openxmlformats.org/officeDocument/2006/relationships/hyperlink" Target="https://finance.yahoo.com/quote/AMZN230616C00199000?p=AMZN230616C00199000" TargetMode="External"/><Relationship Id="rId5524" Type="http://schemas.openxmlformats.org/officeDocument/2006/relationships/hyperlink" Target="https://finance.yahoo.com/quote/AMZN/options?strike=4900&amp;straddle=false" TargetMode="External"/><Relationship Id="rId3075" Type="http://schemas.openxmlformats.org/officeDocument/2006/relationships/hyperlink" Target="https://finance.yahoo.com/quote/AMZN230616C00195500?p=AMZN230616C00195500" TargetMode="External"/><Relationship Id="rId4126" Type="http://schemas.openxmlformats.org/officeDocument/2006/relationships/hyperlink" Target="https://finance.yahoo.com/quote/AMZN/options?strike=4200&amp;straddle=false" TargetMode="External"/><Relationship Id="rId4540" Type="http://schemas.openxmlformats.org/officeDocument/2006/relationships/hyperlink" Target="https://finance.yahoo.com/quote/AMZN/options?strike=1520&amp;straddle=false" TargetMode="External"/><Relationship Id="rId7696" Type="http://schemas.openxmlformats.org/officeDocument/2006/relationships/hyperlink" Target="https://finance.yahoo.com/quote/AMZN/options?strike=91&amp;straddle=false" TargetMode="External"/><Relationship Id="rId8747" Type="http://schemas.openxmlformats.org/officeDocument/2006/relationships/hyperlink" Target="https://finance.yahoo.com/quote/AMZN230616C02300000?p=AMZN230616C02300000" TargetMode="External"/><Relationship Id="rId2091" Type="http://schemas.openxmlformats.org/officeDocument/2006/relationships/hyperlink" Target="https://finance.yahoo.com/quote/AMZN230616P00059000?p=AMZN230616P00059000" TargetMode="External"/><Relationship Id="rId3142" Type="http://schemas.openxmlformats.org/officeDocument/2006/relationships/hyperlink" Target="https://finance.yahoo.com/quote/AMZN/options?strike=1400&amp;straddle=false" TargetMode="External"/><Relationship Id="rId6298" Type="http://schemas.openxmlformats.org/officeDocument/2006/relationships/hyperlink" Target="https://finance.yahoo.com/quote/AMZN/options?strike=84&amp;straddle=false" TargetMode="External"/><Relationship Id="rId7349" Type="http://schemas.openxmlformats.org/officeDocument/2006/relationships/hyperlink" Target="https://finance.yahoo.com/quote/AMZN230616C01920000?p=AMZN230616C01920000" TargetMode="External"/><Relationship Id="rId7763" Type="http://schemas.openxmlformats.org/officeDocument/2006/relationships/hyperlink" Target="https://finance.yahoo.com/quote/AMZN230616P00157500?p=AMZN230616P00157500" TargetMode="External"/><Relationship Id="rId6365" Type="http://schemas.openxmlformats.org/officeDocument/2006/relationships/hyperlink" Target="https://finance.yahoo.com/quote/AMZN230616P00154000?p=AMZN230616P00154000" TargetMode="External"/><Relationship Id="rId7416" Type="http://schemas.openxmlformats.org/officeDocument/2006/relationships/hyperlink" Target="https://finance.yahoo.com/quote/AMZN/options?strike=3190&amp;straddle=false" TargetMode="External"/><Relationship Id="rId8814" Type="http://schemas.openxmlformats.org/officeDocument/2006/relationships/hyperlink" Target="https://finance.yahoo.com/quote/AMZN/options?strike=3260&amp;straddle=false" TargetMode="External"/><Relationship Id="rId130" Type="http://schemas.openxmlformats.org/officeDocument/2006/relationships/hyperlink" Target="https://finance.yahoo.com/quote/AMZN/options?strike=151&amp;straddle=false" TargetMode="External"/><Relationship Id="rId3959" Type="http://schemas.openxmlformats.org/officeDocument/2006/relationships/hyperlink" Target="https://finance.yahoo.com/quote/AMZN230616P03140000?p=AMZN230616P03140000" TargetMode="External"/><Relationship Id="rId5381" Type="http://schemas.openxmlformats.org/officeDocument/2006/relationships/hyperlink" Target="https://finance.yahoo.com/quote/AMZN230616P03330000?p=AMZN230616P03330000" TargetMode="External"/><Relationship Id="rId6018" Type="http://schemas.openxmlformats.org/officeDocument/2006/relationships/hyperlink" Target="https://finance.yahoo.com/quote/AMZN/options?strike=3120&amp;straddle=false" TargetMode="External"/><Relationship Id="rId7830" Type="http://schemas.openxmlformats.org/officeDocument/2006/relationships/hyperlink" Target="https://finance.yahoo.com/quote/AMZN/options?strike=174&amp;straddle=false" TargetMode="External"/><Relationship Id="rId2975" Type="http://schemas.openxmlformats.org/officeDocument/2006/relationships/hyperlink" Target="https://finance.yahoo.com/quote/AMZN230616C00170500?p=AMZN230616C00170500" TargetMode="External"/><Relationship Id="rId5034" Type="http://schemas.openxmlformats.org/officeDocument/2006/relationships/hyperlink" Target="https://finance.yahoo.com/quote/AMZN/options?strike=167&amp;straddle=false" TargetMode="External"/><Relationship Id="rId6432" Type="http://schemas.openxmlformats.org/officeDocument/2006/relationships/hyperlink" Target="https://finance.yahoo.com/quote/AMZN/options?strike=170.5&amp;straddle=false" TargetMode="External"/><Relationship Id="rId9588" Type="http://schemas.openxmlformats.org/officeDocument/2006/relationships/hyperlink" Target="https://finance.yahoo.com/quote/AMZN/options?strike=3600&amp;straddle=false" TargetMode="External"/><Relationship Id="rId947" Type="http://schemas.openxmlformats.org/officeDocument/2006/relationships/hyperlink" Target="https://finance.yahoo.com/quote/AMZN230616P00183500?p=AMZN230616P00183500" TargetMode="External"/><Relationship Id="rId1577" Type="http://schemas.openxmlformats.org/officeDocument/2006/relationships/hyperlink" Target="https://finance.yahoo.com/quote/AMZN230616C00167000?p=AMZN230616C00167000" TargetMode="External"/><Relationship Id="rId1991" Type="http://schemas.openxmlformats.org/officeDocument/2006/relationships/hyperlink" Target="https://finance.yahoo.com/quote/AMZN230616C03750000?p=AMZN230616C03750000" TargetMode="External"/><Relationship Id="rId2628" Type="http://schemas.openxmlformats.org/officeDocument/2006/relationships/hyperlink" Target="https://finance.yahoo.com/quote/AMZN/options?strike=3400&amp;straddle=false" TargetMode="External"/><Relationship Id="rId9655" Type="http://schemas.openxmlformats.org/officeDocument/2006/relationships/hyperlink" Target="https://finance.yahoo.com/quote/AMZN230616P03990000?p=AMZN230616P03990000" TargetMode="External"/><Relationship Id="rId1644" Type="http://schemas.openxmlformats.org/officeDocument/2006/relationships/hyperlink" Target="https://finance.yahoo.com/quote/AMZN/options?strike=183.5&amp;straddle=false" TargetMode="External"/><Relationship Id="rId4050" Type="http://schemas.openxmlformats.org/officeDocument/2006/relationships/hyperlink" Target="https://finance.yahoo.com/quote/AMZN/options?strike=3590&amp;straddle=false" TargetMode="External"/><Relationship Id="rId5101" Type="http://schemas.openxmlformats.org/officeDocument/2006/relationships/hyperlink" Target="https://finance.yahoo.com/quote/AMZN230616P00184000?p=AMZN230616P00184000" TargetMode="External"/><Relationship Id="rId8257" Type="http://schemas.openxmlformats.org/officeDocument/2006/relationships/hyperlink" Target="https://finance.yahoo.com/quote/AMZN230616P03910000?p=AMZN230616P03910000" TargetMode="External"/><Relationship Id="rId8671" Type="http://schemas.openxmlformats.org/officeDocument/2006/relationships/hyperlink" Target="https://finance.yahoo.com/quote/AMZN230616C01340000?p=AMZN230616C01340000" TargetMode="External"/><Relationship Id="rId9308" Type="http://schemas.openxmlformats.org/officeDocument/2006/relationships/hyperlink" Target="https://finance.yahoo.com/quote/AMZN/options?strike=197.5&amp;straddle=false" TargetMode="External"/><Relationship Id="rId1711" Type="http://schemas.openxmlformats.org/officeDocument/2006/relationships/hyperlink" Target="https://finance.yahoo.com/quote/AMZN230616C00205000?p=AMZN230616C00205000" TargetMode="External"/><Relationship Id="rId4867" Type="http://schemas.openxmlformats.org/officeDocument/2006/relationships/hyperlink" Target="https://finance.yahoo.com/quote/AMZN230616P00063000?p=AMZN230616P00063000" TargetMode="External"/><Relationship Id="rId7273" Type="http://schemas.openxmlformats.org/officeDocument/2006/relationships/hyperlink" Target="https://finance.yahoo.com/quote/AMZN230616C00270000?p=AMZN230616C00270000" TargetMode="External"/><Relationship Id="rId8324" Type="http://schemas.openxmlformats.org/officeDocument/2006/relationships/hyperlink" Target="https://finance.yahoo.com/quote/AMZN/options?strike=59&amp;straddle=false" TargetMode="External"/><Relationship Id="rId3469" Type="http://schemas.openxmlformats.org/officeDocument/2006/relationships/hyperlink" Target="https://finance.yahoo.com/quote/AMZN230616P00056000?p=AMZN230616P00056000" TargetMode="External"/><Relationship Id="rId5918" Type="http://schemas.openxmlformats.org/officeDocument/2006/relationships/hyperlink" Target="https://finance.yahoo.com/quote/AMZN/options?strike=1460&amp;straddle=false" TargetMode="External"/><Relationship Id="rId7340" Type="http://schemas.openxmlformats.org/officeDocument/2006/relationships/hyperlink" Target="https://finance.yahoo.com/quote/AMZN/options?strike=1820&amp;straddle=false" TargetMode="External"/><Relationship Id="rId2485" Type="http://schemas.openxmlformats.org/officeDocument/2006/relationships/hyperlink" Target="https://finance.yahoo.com/quote/AMZN230616P01580000?p=AMZN230616P01580000" TargetMode="External"/><Relationship Id="rId3883" Type="http://schemas.openxmlformats.org/officeDocument/2006/relationships/hyperlink" Target="https://finance.yahoo.com/quote/AMZN230616P01720000?p=AMZN230616P01720000" TargetMode="External"/><Relationship Id="rId4934" Type="http://schemas.openxmlformats.org/officeDocument/2006/relationships/hyperlink" Target="https://finance.yahoo.com/quote/AMZN/options?strike=94&amp;straddle=false" TargetMode="External"/><Relationship Id="rId9098" Type="http://schemas.openxmlformats.org/officeDocument/2006/relationships/hyperlink" Target="https://finance.yahoo.com/quote/AMZN/options?strike=100&amp;straddle=false" TargetMode="External"/><Relationship Id="rId457" Type="http://schemas.openxmlformats.org/officeDocument/2006/relationships/hyperlink" Target="https://finance.yahoo.com/quote/AMZN230616C03000000?p=AMZN230616C03000000" TargetMode="External"/><Relationship Id="rId1087" Type="http://schemas.openxmlformats.org/officeDocument/2006/relationships/hyperlink" Target="https://finance.yahoo.com/quote/AMZN230616P01460000?p=AMZN230616P01460000" TargetMode="External"/><Relationship Id="rId2138" Type="http://schemas.openxmlformats.org/officeDocument/2006/relationships/hyperlink" Target="https://finance.yahoo.com/quote/AMZN/options?strike=80&amp;straddle=false" TargetMode="External"/><Relationship Id="rId3536" Type="http://schemas.openxmlformats.org/officeDocument/2006/relationships/hyperlink" Target="https://finance.yahoo.com/quote/AMZN/options?strike=87&amp;straddle=false" TargetMode="External"/><Relationship Id="rId3950" Type="http://schemas.openxmlformats.org/officeDocument/2006/relationships/hyperlink" Target="https://finance.yahoo.com/quote/AMZN/options?strike=3090&amp;straddle=false" TargetMode="External"/><Relationship Id="rId9165" Type="http://schemas.openxmlformats.org/officeDocument/2006/relationships/hyperlink" Target="https://finance.yahoo.com/quote/AMZN230616P00162000?p=AMZN230616P00162000" TargetMode="External"/><Relationship Id="rId871" Type="http://schemas.openxmlformats.org/officeDocument/2006/relationships/hyperlink" Target="https://finance.yahoo.com/quote/AMZN230616P00164500?p=AMZN230616P00164500" TargetMode="External"/><Relationship Id="rId2552" Type="http://schemas.openxmlformats.org/officeDocument/2006/relationships/hyperlink" Target="https://finance.yahoo.com/quote/AMZN/options?strike=3020&amp;straddle=false" TargetMode="External"/><Relationship Id="rId3603" Type="http://schemas.openxmlformats.org/officeDocument/2006/relationships/hyperlink" Target="https://finance.yahoo.com/quote/AMZN230616P00155500?p=AMZN230616P00155500" TargetMode="External"/><Relationship Id="rId6759" Type="http://schemas.openxmlformats.org/officeDocument/2006/relationships/hyperlink" Target="https://finance.yahoo.com/quote/AMZN230616P03300000?p=AMZN230616P03300000" TargetMode="External"/><Relationship Id="rId524" Type="http://schemas.openxmlformats.org/officeDocument/2006/relationships/hyperlink" Target="https://finance.yahoo.com/quote/AMZN/options?strike=3330&amp;straddle=false" TargetMode="External"/><Relationship Id="rId1154" Type="http://schemas.openxmlformats.org/officeDocument/2006/relationships/hyperlink" Target="https://finance.yahoo.com/quote/AMZN/options?strike=2500&amp;straddle=false" TargetMode="External"/><Relationship Id="rId2205" Type="http://schemas.openxmlformats.org/officeDocument/2006/relationships/hyperlink" Target="https://finance.yahoo.com/quote/AMZN230616P00152000?p=AMZN230616P00152000" TargetMode="External"/><Relationship Id="rId5775" Type="http://schemas.openxmlformats.org/officeDocument/2006/relationships/hyperlink" Target="https://finance.yahoo.com/quote/AMZN230616C00178500?p=AMZN230616C00178500" TargetMode="External"/><Relationship Id="rId6826" Type="http://schemas.openxmlformats.org/officeDocument/2006/relationships/hyperlink" Target="https://finance.yahoo.com/quote/AMZN/options?strike=3630&amp;straddle=false" TargetMode="External"/><Relationship Id="rId8181" Type="http://schemas.openxmlformats.org/officeDocument/2006/relationships/hyperlink" Target="https://finance.yahoo.com/quote/AMZN230616P03490000?p=AMZN230616P03490000" TargetMode="External"/><Relationship Id="rId9232" Type="http://schemas.openxmlformats.org/officeDocument/2006/relationships/hyperlink" Target="https://finance.yahoo.com/quote/AMZN/options?strike=178.5&amp;straddle=false" TargetMode="External"/><Relationship Id="rId1221" Type="http://schemas.openxmlformats.org/officeDocument/2006/relationships/hyperlink" Target="https://finance.yahoo.com/quote/AMZN230616P03290000?p=AMZN230616P03290000" TargetMode="External"/><Relationship Id="rId4377" Type="http://schemas.openxmlformats.org/officeDocument/2006/relationships/hyperlink" Target="https://finance.yahoo.com/quote/AMZN230616C00175000?p=AMZN230616C00175000" TargetMode="External"/><Relationship Id="rId4791" Type="http://schemas.openxmlformats.org/officeDocument/2006/relationships/hyperlink" Target="https://finance.yahoo.com/quote/AMZN230616C03910000?p=AMZN230616C03910000" TargetMode="External"/><Relationship Id="rId5428" Type="http://schemas.openxmlformats.org/officeDocument/2006/relationships/hyperlink" Target="https://finance.yahoo.com/quote/AMZN/options?strike=3560&amp;straddle=false" TargetMode="External"/><Relationship Id="rId5842" Type="http://schemas.openxmlformats.org/officeDocument/2006/relationships/hyperlink" Target="https://finance.yahoo.com/quote/AMZN/options?strike=195&amp;straddle=false" TargetMode="External"/><Relationship Id="rId8998" Type="http://schemas.openxmlformats.org/officeDocument/2006/relationships/hyperlink" Target="https://finance.yahoo.com/quote/AMZN/options?strike=52&amp;straddle=false" TargetMode="External"/><Relationship Id="rId3393" Type="http://schemas.openxmlformats.org/officeDocument/2006/relationships/hyperlink" Target="https://finance.yahoo.com/quote/AMZN230616C03840000?p=AMZN230616C03840000" TargetMode="External"/><Relationship Id="rId4444" Type="http://schemas.openxmlformats.org/officeDocument/2006/relationships/hyperlink" Target="https://finance.yahoo.com/quote/AMZN/options?strike=191.5&amp;straddle=false" TargetMode="External"/><Relationship Id="rId3046" Type="http://schemas.openxmlformats.org/officeDocument/2006/relationships/hyperlink" Target="https://finance.yahoo.com/quote/AMZN/options?strike=188&amp;straddle=false" TargetMode="External"/><Relationship Id="rId3460" Type="http://schemas.openxmlformats.org/officeDocument/2006/relationships/hyperlink" Target="https://finance.yahoo.com/quote/AMZN/options?strike=50&amp;straddle=false" TargetMode="External"/><Relationship Id="rId381" Type="http://schemas.openxmlformats.org/officeDocument/2006/relationships/hyperlink" Target="https://finance.yahoo.com/quote/AMZN230616C01460000?p=AMZN230616C01460000" TargetMode="External"/><Relationship Id="rId2062" Type="http://schemas.openxmlformats.org/officeDocument/2006/relationships/hyperlink" Target="https://finance.yahoo.com/quote/AMZN/options?strike=5000&amp;straddle=false" TargetMode="External"/><Relationship Id="rId3113" Type="http://schemas.openxmlformats.org/officeDocument/2006/relationships/hyperlink" Target="https://finance.yahoo.com/quote/AMZN230616C00250000?p=AMZN230616C00250000" TargetMode="External"/><Relationship Id="rId4511" Type="http://schemas.openxmlformats.org/officeDocument/2006/relationships/hyperlink" Target="https://finance.yahoo.com/quote/AMZN230616C01240000?p=AMZN230616C01240000" TargetMode="External"/><Relationship Id="rId6269" Type="http://schemas.openxmlformats.org/officeDocument/2006/relationships/hyperlink" Target="https://finance.yahoo.com/quote/AMZN230616P00072000?p=AMZN230616P00072000" TargetMode="External"/><Relationship Id="rId7667" Type="http://schemas.openxmlformats.org/officeDocument/2006/relationships/hyperlink" Target="https://finance.yahoo.com/quote/AMZN230616P00077500?p=AMZN230616P00077500" TargetMode="External"/><Relationship Id="rId8718" Type="http://schemas.openxmlformats.org/officeDocument/2006/relationships/hyperlink" Target="https://finance.yahoo.com/quote/AMZN/options?strike=1760&amp;straddle=false" TargetMode="External"/><Relationship Id="rId6683" Type="http://schemas.openxmlformats.org/officeDocument/2006/relationships/hyperlink" Target="https://finance.yahoo.com/quote/AMZN230616P02200000?p=AMZN230616P02200000" TargetMode="External"/><Relationship Id="rId7734" Type="http://schemas.openxmlformats.org/officeDocument/2006/relationships/hyperlink" Target="https://finance.yahoo.com/quote/AMZN/options?strike=150&amp;straddle=false" TargetMode="External"/><Relationship Id="rId2879" Type="http://schemas.openxmlformats.org/officeDocument/2006/relationships/hyperlink" Target="https://finance.yahoo.com/quote/AMZN230616C00115000?p=AMZN230616C00115000" TargetMode="External"/><Relationship Id="rId5285" Type="http://schemas.openxmlformats.org/officeDocument/2006/relationships/hyperlink" Target="https://finance.yahoo.com/quote/AMZN230616P01900000?p=AMZN230616P01900000" TargetMode="External"/><Relationship Id="rId6336" Type="http://schemas.openxmlformats.org/officeDocument/2006/relationships/hyperlink" Target="https://finance.yahoo.com/quote/AMZN/options?strike=115&amp;straddle=false" TargetMode="External"/><Relationship Id="rId6750" Type="http://schemas.openxmlformats.org/officeDocument/2006/relationships/hyperlink" Target="https://finance.yahoo.com/quote/AMZN/options?strike=3250&amp;straddle=false" TargetMode="External"/><Relationship Id="rId7801" Type="http://schemas.openxmlformats.org/officeDocument/2006/relationships/hyperlink" Target="https://finance.yahoo.com/quote/AMZN230616P00167000?p=AMZN230616P00167000" TargetMode="External"/><Relationship Id="rId101" Type="http://schemas.openxmlformats.org/officeDocument/2006/relationships/hyperlink" Target="https://finance.yahoo.com/quote/AMZN230616C00098000?p=AMZN230616C00098000" TargetMode="External"/><Relationship Id="rId1895" Type="http://schemas.openxmlformats.org/officeDocument/2006/relationships/hyperlink" Target="https://finance.yahoo.com/quote/AMZN230616C03270000?p=AMZN230616C03270000" TargetMode="External"/><Relationship Id="rId2946" Type="http://schemas.openxmlformats.org/officeDocument/2006/relationships/hyperlink" Target="https://finance.yahoo.com/quote/AMZN/options?strike=163&amp;straddle=false" TargetMode="External"/><Relationship Id="rId5352" Type="http://schemas.openxmlformats.org/officeDocument/2006/relationships/hyperlink" Target="https://finance.yahoo.com/quote/AMZN/options?strike=3180&amp;straddle=false" TargetMode="External"/><Relationship Id="rId6403" Type="http://schemas.openxmlformats.org/officeDocument/2006/relationships/hyperlink" Target="https://finance.yahoo.com/quote/AMZN230616P00163500?p=AMZN230616P00163500" TargetMode="External"/><Relationship Id="rId9559" Type="http://schemas.openxmlformats.org/officeDocument/2006/relationships/hyperlink" Target="https://finance.yahoo.com/quote/AMZN230616P03460000?p=AMZN230616P03460000" TargetMode="External"/><Relationship Id="rId918" Type="http://schemas.openxmlformats.org/officeDocument/2006/relationships/hyperlink" Target="https://finance.yahoo.com/quote/AMZN/options?strike=176&amp;straddle=false" TargetMode="External"/><Relationship Id="rId1548" Type="http://schemas.openxmlformats.org/officeDocument/2006/relationships/hyperlink" Target="https://finance.yahoo.com/quote/AMZN/options?strike=159.5&amp;straddle=false" TargetMode="External"/><Relationship Id="rId5005" Type="http://schemas.openxmlformats.org/officeDocument/2006/relationships/hyperlink" Target="https://finance.yahoo.com/quote/AMZN230616P00160000?p=AMZN230616P00160000" TargetMode="External"/><Relationship Id="rId8575" Type="http://schemas.openxmlformats.org/officeDocument/2006/relationships/hyperlink" Target="https://finance.yahoo.com/quote/AMZN230616C00186500?p=AMZN230616C00186500" TargetMode="External"/><Relationship Id="rId9626" Type="http://schemas.openxmlformats.org/officeDocument/2006/relationships/hyperlink" Target="https://finance.yahoo.com/quote/AMZN/options?strike=3790&amp;straddle=false" TargetMode="External"/><Relationship Id="rId1962" Type="http://schemas.openxmlformats.org/officeDocument/2006/relationships/hyperlink" Target="https://finance.yahoo.com/quote/AMZN/options?strike=3600&amp;straddle=false" TargetMode="External"/><Relationship Id="rId4021" Type="http://schemas.openxmlformats.org/officeDocument/2006/relationships/hyperlink" Target="https://finance.yahoo.com/quote/AMZN230616P03450000?p=AMZN230616P03450000" TargetMode="External"/><Relationship Id="rId7177" Type="http://schemas.openxmlformats.org/officeDocument/2006/relationships/hyperlink" Target="https://finance.yahoo.com/quote/AMZN230616C00183000?p=AMZN230616C00183000" TargetMode="External"/><Relationship Id="rId7591" Type="http://schemas.openxmlformats.org/officeDocument/2006/relationships/hyperlink" Target="https://finance.yahoo.com/quote/AMZN230616C04700000?p=AMZN230616C04700000" TargetMode="External"/><Relationship Id="rId8228" Type="http://schemas.openxmlformats.org/officeDocument/2006/relationships/hyperlink" Target="https://finance.yahoo.com/quote/AMZN/options?strike=3720&amp;straddle=false" TargetMode="External"/><Relationship Id="rId1615" Type="http://schemas.openxmlformats.org/officeDocument/2006/relationships/hyperlink" Target="https://finance.yahoo.com/quote/AMZN230616C00176500?p=AMZN230616C00176500" TargetMode="External"/><Relationship Id="rId6193" Type="http://schemas.openxmlformats.org/officeDocument/2006/relationships/hyperlink" Target="https://finance.yahoo.com/quote/AMZN230616C04000000?p=AMZN230616C04000000" TargetMode="External"/><Relationship Id="rId7244" Type="http://schemas.openxmlformats.org/officeDocument/2006/relationships/hyperlink" Target="https://finance.yahoo.com/quote/AMZN/options?strike=199.5&amp;straddle=false" TargetMode="External"/><Relationship Id="rId8642" Type="http://schemas.openxmlformats.org/officeDocument/2006/relationships/hyperlink" Target="https://finance.yahoo.com/quote/AMZN/options?strike=230&amp;straddle=false" TargetMode="External"/><Relationship Id="rId3787" Type="http://schemas.openxmlformats.org/officeDocument/2006/relationships/hyperlink" Target="https://finance.yahoo.com/quote/AMZN230616P00215000?p=AMZN230616P00215000" TargetMode="External"/><Relationship Id="rId4838" Type="http://schemas.openxmlformats.org/officeDocument/2006/relationships/hyperlink" Target="https://finance.yahoo.com/quote/AMZN/options?strike=5400&amp;straddle=false" TargetMode="External"/><Relationship Id="rId2389" Type="http://schemas.openxmlformats.org/officeDocument/2006/relationships/hyperlink" Target="https://finance.yahoo.com/quote/AMZN230616P00198000?p=AMZN230616P00198000" TargetMode="External"/><Relationship Id="rId3854" Type="http://schemas.openxmlformats.org/officeDocument/2006/relationships/hyperlink" Target="https://finance.yahoo.com/quote/AMZN/options?strike=1450&amp;straddle=false" TargetMode="External"/><Relationship Id="rId4905" Type="http://schemas.openxmlformats.org/officeDocument/2006/relationships/hyperlink" Target="https://finance.yahoo.com/quote/AMZN230616P00080000?p=AMZN230616P00080000" TargetMode="External"/><Relationship Id="rId6260" Type="http://schemas.openxmlformats.org/officeDocument/2006/relationships/hyperlink" Target="https://finance.yahoo.com/quote/AMZN/options?strike=67&amp;straddle=false" TargetMode="External"/><Relationship Id="rId7311" Type="http://schemas.openxmlformats.org/officeDocument/2006/relationships/hyperlink" Target="https://finance.yahoo.com/quote/AMZN230616C01550000?p=AMZN230616C01550000" TargetMode="External"/><Relationship Id="rId775" Type="http://schemas.openxmlformats.org/officeDocument/2006/relationships/hyperlink" Target="https://finance.yahoo.com/quote/AMZN230616P00091000?p=AMZN230616P00091000" TargetMode="External"/><Relationship Id="rId2456" Type="http://schemas.openxmlformats.org/officeDocument/2006/relationships/hyperlink" Target="https://finance.yahoo.com/quote/AMZN/options?strike=1320&amp;straddle=false" TargetMode="External"/><Relationship Id="rId2870" Type="http://schemas.openxmlformats.org/officeDocument/2006/relationships/hyperlink" Target="https://finance.yahoo.com/quote/AMZN/options?strike=98&amp;straddle=false" TargetMode="External"/><Relationship Id="rId3507" Type="http://schemas.openxmlformats.org/officeDocument/2006/relationships/hyperlink" Target="https://finance.yahoo.com/quote/AMZN230616P00074000?p=AMZN230616P00074000" TargetMode="External"/><Relationship Id="rId3921" Type="http://schemas.openxmlformats.org/officeDocument/2006/relationships/hyperlink" Target="https://finance.yahoo.com/quote/AMZN230616P02500000?p=AMZN230616P02500000" TargetMode="External"/><Relationship Id="rId9069" Type="http://schemas.openxmlformats.org/officeDocument/2006/relationships/hyperlink" Target="https://finance.yahoo.com/quote/AMZN230616P00086000?p=AMZN230616P00086000" TargetMode="External"/><Relationship Id="rId9483" Type="http://schemas.openxmlformats.org/officeDocument/2006/relationships/hyperlink" Target="https://finance.yahoo.com/quote/AMZN230616P03080000?p=AMZN230616P03080000" TargetMode="External"/><Relationship Id="rId428" Type="http://schemas.openxmlformats.org/officeDocument/2006/relationships/hyperlink" Target="https://finance.yahoo.com/quote/AMZN/options?strike=1900&amp;straddle=false" TargetMode="External"/><Relationship Id="rId842" Type="http://schemas.openxmlformats.org/officeDocument/2006/relationships/hyperlink" Target="https://finance.yahoo.com/quote/AMZN/options?strike=157&amp;straddle=false" TargetMode="External"/><Relationship Id="rId1058" Type="http://schemas.openxmlformats.org/officeDocument/2006/relationships/hyperlink" Target="https://finance.yahoo.com/quote/AMZN/options?strike=1180&amp;straddle=false" TargetMode="External"/><Relationship Id="rId1472" Type="http://schemas.openxmlformats.org/officeDocument/2006/relationships/hyperlink" Target="https://finance.yahoo.com/quote/AMZN/options?strike=91&amp;straddle=false" TargetMode="External"/><Relationship Id="rId2109" Type="http://schemas.openxmlformats.org/officeDocument/2006/relationships/hyperlink" Target="https://finance.yahoo.com/quote/AMZN230616P00068000?p=AMZN230616P00068000" TargetMode="External"/><Relationship Id="rId2523" Type="http://schemas.openxmlformats.org/officeDocument/2006/relationships/hyperlink" Target="https://finance.yahoo.com/quote/AMZN230616P01960000?p=AMZN230616P01960000" TargetMode="External"/><Relationship Id="rId5679" Type="http://schemas.openxmlformats.org/officeDocument/2006/relationships/hyperlink" Target="https://finance.yahoo.com/quote/AMZN230616C00154500?p=AMZN230616C00154500" TargetMode="External"/><Relationship Id="rId8085" Type="http://schemas.openxmlformats.org/officeDocument/2006/relationships/hyperlink" Target="https://finance.yahoo.com/quote/AMZN230616P03010000?p=AMZN230616P03010000" TargetMode="External"/><Relationship Id="rId9136" Type="http://schemas.openxmlformats.org/officeDocument/2006/relationships/hyperlink" Target="https://finance.yahoo.com/quote/AMZN/options?strike=154.5&amp;straddle=false" TargetMode="External"/><Relationship Id="rId9550" Type="http://schemas.openxmlformats.org/officeDocument/2006/relationships/hyperlink" Target="https://finance.yahoo.com/quote/AMZN/options?strike=3410&amp;straddle=false" TargetMode="External"/><Relationship Id="rId1125" Type="http://schemas.openxmlformats.org/officeDocument/2006/relationships/hyperlink" Target="https://finance.yahoo.com/quote/AMZN230616P01820000?p=AMZN230616P01820000" TargetMode="External"/><Relationship Id="rId4695" Type="http://schemas.openxmlformats.org/officeDocument/2006/relationships/hyperlink" Target="https://finance.yahoo.com/quote/AMZN230616C03430000?p=AMZN230616C03430000" TargetMode="External"/><Relationship Id="rId8152" Type="http://schemas.openxmlformats.org/officeDocument/2006/relationships/hyperlink" Target="https://finance.yahoo.com/quote/AMZN/options?strike=3340&amp;straddle=false" TargetMode="External"/><Relationship Id="rId9203" Type="http://schemas.openxmlformats.org/officeDocument/2006/relationships/hyperlink" Target="https://finance.yahoo.com/quote/AMZN230616P00171500?p=AMZN230616P00171500" TargetMode="External"/><Relationship Id="rId3297" Type="http://schemas.openxmlformats.org/officeDocument/2006/relationships/hyperlink" Target="https://finance.yahoo.com/quote/AMZN230616C03360000?p=AMZN230616C03360000" TargetMode="External"/><Relationship Id="rId4348" Type="http://schemas.openxmlformats.org/officeDocument/2006/relationships/hyperlink" Target="https://finance.yahoo.com/quote/AMZN/options?strike=167.5&amp;straddle=false" TargetMode="External"/><Relationship Id="rId5746" Type="http://schemas.openxmlformats.org/officeDocument/2006/relationships/hyperlink" Target="https://finance.yahoo.com/quote/AMZN/options?strike=171&amp;straddle=false" TargetMode="External"/><Relationship Id="rId4762" Type="http://schemas.openxmlformats.org/officeDocument/2006/relationships/hyperlink" Target="https://finance.yahoo.com/quote/AMZN/options?strike=3760&amp;straddle=false" TargetMode="External"/><Relationship Id="rId5813" Type="http://schemas.openxmlformats.org/officeDocument/2006/relationships/hyperlink" Target="https://finance.yahoo.com/quote/AMZN230616C00188000?p=AMZN230616C00188000" TargetMode="External"/><Relationship Id="rId8969" Type="http://schemas.openxmlformats.org/officeDocument/2006/relationships/hyperlink" Target="https://finance.yahoo.com/quote/AMZN230616C04400000?p=AMZN230616C04400000" TargetMode="External"/><Relationship Id="rId285" Type="http://schemas.openxmlformats.org/officeDocument/2006/relationships/hyperlink" Target="https://finance.yahoo.com/quote/AMZN230616C00190000?p=AMZN230616C00190000" TargetMode="External"/><Relationship Id="rId3364" Type="http://schemas.openxmlformats.org/officeDocument/2006/relationships/hyperlink" Target="https://finance.yahoo.com/quote/AMZN/options?strike=3690&amp;straddle=false" TargetMode="External"/><Relationship Id="rId4415" Type="http://schemas.openxmlformats.org/officeDocument/2006/relationships/hyperlink" Target="https://finance.yahoo.com/quote/AMZN230616C00184500?p=AMZN230616C00184500" TargetMode="External"/><Relationship Id="rId7985" Type="http://schemas.openxmlformats.org/officeDocument/2006/relationships/hyperlink" Target="https://finance.yahoo.com/quote/AMZN230616P01260000?p=AMZN230616P01260000" TargetMode="External"/><Relationship Id="rId2380" Type="http://schemas.openxmlformats.org/officeDocument/2006/relationships/hyperlink" Target="https://finance.yahoo.com/quote/AMZN/options?strike=195.5&amp;straddle=false" TargetMode="External"/><Relationship Id="rId3017" Type="http://schemas.openxmlformats.org/officeDocument/2006/relationships/hyperlink" Target="https://finance.yahoo.com/quote/AMZN230616C00181000?p=AMZN230616C00181000" TargetMode="External"/><Relationship Id="rId3431" Type="http://schemas.openxmlformats.org/officeDocument/2006/relationships/hyperlink" Target="https://finance.yahoo.com/quote/AMZN230616C04300000?p=AMZN230616C04300000" TargetMode="External"/><Relationship Id="rId6587" Type="http://schemas.openxmlformats.org/officeDocument/2006/relationships/hyperlink" Target="https://finance.yahoo.com/quote/AMZN230616P01120000?p=AMZN230616P01120000" TargetMode="External"/><Relationship Id="rId7638" Type="http://schemas.openxmlformats.org/officeDocument/2006/relationships/hyperlink" Target="https://finance.yahoo.com/quote/AMZN/options?strike=64&amp;straddle=false" TargetMode="External"/><Relationship Id="rId352" Type="http://schemas.openxmlformats.org/officeDocument/2006/relationships/hyperlink" Target="https://finance.yahoo.com/quote/AMZN/options?strike=265&amp;straddle=false" TargetMode="External"/><Relationship Id="rId2033" Type="http://schemas.openxmlformats.org/officeDocument/2006/relationships/hyperlink" Target="https://finance.yahoo.com/quote/AMZN230616C03960000?p=AMZN230616C03960000" TargetMode="External"/><Relationship Id="rId5189" Type="http://schemas.openxmlformats.org/officeDocument/2006/relationships/hyperlink" Target="https://finance.yahoo.com/quote/AMZN230616P00260000?p=AMZN230616P00260000" TargetMode="External"/><Relationship Id="rId6654" Type="http://schemas.openxmlformats.org/officeDocument/2006/relationships/hyperlink" Target="https://finance.yahoo.com/quote/AMZN/options?strike=1740&amp;straddle=false" TargetMode="External"/><Relationship Id="rId7705" Type="http://schemas.openxmlformats.org/officeDocument/2006/relationships/hyperlink" Target="https://finance.yahoo.com/quote/AMZN230616P00096000?p=AMZN230616P00096000" TargetMode="External"/><Relationship Id="rId9060" Type="http://schemas.openxmlformats.org/officeDocument/2006/relationships/hyperlink" Target="https://finance.yahoo.com/quote/AMZN/options?strike=81&amp;straddle=false" TargetMode="External"/><Relationship Id="rId1799" Type="http://schemas.openxmlformats.org/officeDocument/2006/relationships/hyperlink" Target="https://finance.yahoo.com/quote/AMZN230616C01780000?p=AMZN230616C01780000" TargetMode="External"/><Relationship Id="rId2100" Type="http://schemas.openxmlformats.org/officeDocument/2006/relationships/hyperlink" Target="https://finance.yahoo.com/quote/AMZN/options?strike=63&amp;straddle=false" TargetMode="External"/><Relationship Id="rId5256" Type="http://schemas.openxmlformats.org/officeDocument/2006/relationships/hyperlink" Target="https://finance.yahoo.com/quote/AMZN/options?strike=1600&amp;straddle=false" TargetMode="External"/><Relationship Id="rId5670" Type="http://schemas.openxmlformats.org/officeDocument/2006/relationships/hyperlink" Target="https://finance.yahoo.com/quote/AMZN/options?strike=152&amp;straddle=false" TargetMode="External"/><Relationship Id="rId6307" Type="http://schemas.openxmlformats.org/officeDocument/2006/relationships/hyperlink" Target="https://finance.yahoo.com/quote/AMZN230616P00089000?p=AMZN230616P00089000" TargetMode="External"/><Relationship Id="rId4272" Type="http://schemas.openxmlformats.org/officeDocument/2006/relationships/hyperlink" Target="https://finance.yahoo.com/quote/AMZN/options?strike=135&amp;straddle=false" TargetMode="External"/><Relationship Id="rId5323" Type="http://schemas.openxmlformats.org/officeDocument/2006/relationships/hyperlink" Target="https://finance.yahoo.com/quote/AMZN230616P03040000?p=AMZN230616P03040000" TargetMode="External"/><Relationship Id="rId6721" Type="http://schemas.openxmlformats.org/officeDocument/2006/relationships/hyperlink" Target="https://finance.yahoo.com/quote/AMZN230616P03110000?p=AMZN230616P03110000" TargetMode="External"/><Relationship Id="rId8479" Type="http://schemas.openxmlformats.org/officeDocument/2006/relationships/hyperlink" Target="https://finance.yahoo.com/quote/AMZN230616C00162500?p=AMZN230616C00162500" TargetMode="External"/><Relationship Id="rId1866" Type="http://schemas.openxmlformats.org/officeDocument/2006/relationships/hyperlink" Target="https://finance.yahoo.com/quote/AMZN/options?strike=3120&amp;straddle=false" TargetMode="External"/><Relationship Id="rId2917" Type="http://schemas.openxmlformats.org/officeDocument/2006/relationships/hyperlink" Target="https://finance.yahoo.com/quote/AMZN230616C00156000?p=AMZN230616C00156000" TargetMode="External"/><Relationship Id="rId8893" Type="http://schemas.openxmlformats.org/officeDocument/2006/relationships/hyperlink" Target="https://finance.yahoo.com/quote/AMZN230616C03660000?p=AMZN230616C03660000" TargetMode="External"/><Relationship Id="rId1519" Type="http://schemas.openxmlformats.org/officeDocument/2006/relationships/hyperlink" Target="https://finance.yahoo.com/quote/AMZN230616C00152500?p=AMZN230616C00152500" TargetMode="External"/><Relationship Id="rId1933" Type="http://schemas.openxmlformats.org/officeDocument/2006/relationships/hyperlink" Target="https://finance.yahoo.com/quote/AMZN230616C03460000?p=AMZN230616C03460000" TargetMode="External"/><Relationship Id="rId6097" Type="http://schemas.openxmlformats.org/officeDocument/2006/relationships/hyperlink" Target="https://finance.yahoo.com/quote/AMZN230616C03520000?p=AMZN230616C03520000" TargetMode="External"/><Relationship Id="rId7495" Type="http://schemas.openxmlformats.org/officeDocument/2006/relationships/hyperlink" Target="https://finance.yahoo.com/quote/AMZN230616C03590000?p=AMZN230616C03590000" TargetMode="External"/><Relationship Id="rId8546" Type="http://schemas.openxmlformats.org/officeDocument/2006/relationships/hyperlink" Target="https://finance.yahoo.com/quote/AMZN/options?strike=179&amp;straddle=false" TargetMode="External"/><Relationship Id="rId8960" Type="http://schemas.openxmlformats.org/officeDocument/2006/relationships/hyperlink" Target="https://finance.yahoo.com/quote/AMZN/options?strike=3990&amp;straddle=false" TargetMode="External"/><Relationship Id="rId7148" Type="http://schemas.openxmlformats.org/officeDocument/2006/relationships/hyperlink" Target="https://finance.yahoo.com/quote/AMZN/options?strike=175.5&amp;straddle=false" TargetMode="External"/><Relationship Id="rId7562" Type="http://schemas.openxmlformats.org/officeDocument/2006/relationships/hyperlink" Target="https://finance.yahoo.com/quote/AMZN/options?strike=3920&amp;straddle=false" TargetMode="External"/><Relationship Id="rId8613" Type="http://schemas.openxmlformats.org/officeDocument/2006/relationships/hyperlink" Target="https://finance.yahoo.com/quote/AMZN230616C00196000?p=AMZN230616C00196000" TargetMode="External"/><Relationship Id="rId3758" Type="http://schemas.openxmlformats.org/officeDocument/2006/relationships/hyperlink" Target="https://finance.yahoo.com/quote/AMZN/options?strike=194&amp;straddle=false" TargetMode="External"/><Relationship Id="rId4809" Type="http://schemas.openxmlformats.org/officeDocument/2006/relationships/hyperlink" Target="https://finance.yahoo.com/quote/AMZN230616C04000000?p=AMZN230616C04000000" TargetMode="External"/><Relationship Id="rId6164" Type="http://schemas.openxmlformats.org/officeDocument/2006/relationships/hyperlink" Target="https://finance.yahoo.com/quote/AMZN/options?strike=3850&amp;straddle=false" TargetMode="External"/><Relationship Id="rId7215" Type="http://schemas.openxmlformats.org/officeDocument/2006/relationships/hyperlink" Target="https://finance.yahoo.com/quote/AMZN230616C00192500?p=AMZN230616C00192500" TargetMode="External"/><Relationship Id="rId679" Type="http://schemas.openxmlformats.org/officeDocument/2006/relationships/hyperlink" Target="https://finance.yahoo.com/quote/AMZN230616C05100000?p=AMZN230616C05100000" TargetMode="External"/><Relationship Id="rId2774" Type="http://schemas.openxmlformats.org/officeDocument/2006/relationships/hyperlink" Target="https://finance.yahoo.com/quote/AMZN/options?strike=52&amp;straddle=false" TargetMode="External"/><Relationship Id="rId5180" Type="http://schemas.openxmlformats.org/officeDocument/2006/relationships/hyperlink" Target="https://finance.yahoo.com/quote/AMZN/options?strike=235&amp;straddle=false" TargetMode="External"/><Relationship Id="rId6231" Type="http://schemas.openxmlformats.org/officeDocument/2006/relationships/hyperlink" Target="https://finance.yahoo.com/quote/AMZN230616P00053000?p=AMZN230616P00053000" TargetMode="External"/><Relationship Id="rId9387" Type="http://schemas.openxmlformats.org/officeDocument/2006/relationships/hyperlink" Target="https://finance.yahoo.com/quote/AMZN230616P01440000?p=AMZN230616P01440000" TargetMode="External"/><Relationship Id="rId746" Type="http://schemas.openxmlformats.org/officeDocument/2006/relationships/hyperlink" Target="https://finance.yahoo.com/quote/AMZN/options?strike=77&amp;straddle=false" TargetMode="External"/><Relationship Id="rId1376" Type="http://schemas.openxmlformats.org/officeDocument/2006/relationships/hyperlink" Target="https://finance.yahoo.com/quote/AMZN/options?strike=5100&amp;straddle=false" TargetMode="External"/><Relationship Id="rId2427" Type="http://schemas.openxmlformats.org/officeDocument/2006/relationships/hyperlink" Target="https://finance.yahoo.com/quote/AMZN230616P00275000?p=AMZN230616P00275000" TargetMode="External"/><Relationship Id="rId3825" Type="http://schemas.openxmlformats.org/officeDocument/2006/relationships/hyperlink" Target="https://finance.yahoo.com/quote/AMZN230616P01180000?p=AMZN230616P01180000" TargetMode="External"/><Relationship Id="rId9454" Type="http://schemas.openxmlformats.org/officeDocument/2006/relationships/hyperlink" Target="https://finance.yahoo.com/quote/AMZN/options?strike=2300&amp;straddle=false" TargetMode="External"/><Relationship Id="rId1029" Type="http://schemas.openxmlformats.org/officeDocument/2006/relationships/hyperlink" Target="https://finance.yahoo.com/quote/AMZN230616P00240000?p=AMZN230616P00240000" TargetMode="External"/><Relationship Id="rId1790" Type="http://schemas.openxmlformats.org/officeDocument/2006/relationships/hyperlink" Target="https://finance.yahoo.com/quote/AMZN/options?strike=1680&amp;straddle=false" TargetMode="External"/><Relationship Id="rId2841" Type="http://schemas.openxmlformats.org/officeDocument/2006/relationships/hyperlink" Target="https://finance.yahoo.com/quote/AMZN230616C00084000?p=AMZN230616C00084000" TargetMode="External"/><Relationship Id="rId5997" Type="http://schemas.openxmlformats.org/officeDocument/2006/relationships/hyperlink" Target="https://finance.yahoo.com/quote/AMZN230616C03020000?p=AMZN230616C03020000" TargetMode="External"/><Relationship Id="rId8056" Type="http://schemas.openxmlformats.org/officeDocument/2006/relationships/hyperlink" Target="https://finance.yahoo.com/quote/AMZN/options?strike=1920&amp;straddle=false" TargetMode="External"/><Relationship Id="rId9107" Type="http://schemas.openxmlformats.org/officeDocument/2006/relationships/hyperlink" Target="https://finance.yahoo.com/quote/AMZN230616P00125000?p=AMZN230616P00125000" TargetMode="External"/><Relationship Id="rId82" Type="http://schemas.openxmlformats.org/officeDocument/2006/relationships/hyperlink" Target="https://finance.yahoo.com/quote/AMZN/options?strike=88&amp;straddle=false" TargetMode="External"/><Relationship Id="rId813" Type="http://schemas.openxmlformats.org/officeDocument/2006/relationships/hyperlink" Target="https://finance.yahoo.com/quote/AMZN230616P00150000?p=AMZN230616P00150000" TargetMode="External"/><Relationship Id="rId1443" Type="http://schemas.openxmlformats.org/officeDocument/2006/relationships/hyperlink" Target="https://finance.yahoo.com/quote/AMZN230616C00077500?p=AMZN230616C00077500" TargetMode="External"/><Relationship Id="rId4599" Type="http://schemas.openxmlformats.org/officeDocument/2006/relationships/hyperlink" Target="https://finance.yahoo.com/quote/AMZN230616C02500000?p=AMZN230616C02500000" TargetMode="External"/><Relationship Id="rId7072" Type="http://schemas.openxmlformats.org/officeDocument/2006/relationships/hyperlink" Target="https://finance.yahoo.com/quote/AMZN/options?strike=156.5&amp;straddle=false" TargetMode="External"/><Relationship Id="rId8470" Type="http://schemas.openxmlformats.org/officeDocument/2006/relationships/hyperlink" Target="https://finance.yahoo.com/quote/AMZN/options?strike=160&amp;straddle=false" TargetMode="External"/><Relationship Id="rId9521" Type="http://schemas.openxmlformats.org/officeDocument/2006/relationships/hyperlink" Target="https://finance.yahoo.com/quote/AMZN230616P03270000?p=AMZN230616P03270000" TargetMode="External"/><Relationship Id="rId1510" Type="http://schemas.openxmlformats.org/officeDocument/2006/relationships/hyperlink" Target="https://finance.yahoo.com/quote/AMZN/options?strike=150&amp;straddle=false" TargetMode="External"/><Relationship Id="rId4666" Type="http://schemas.openxmlformats.org/officeDocument/2006/relationships/hyperlink" Target="https://finance.yahoo.com/quote/AMZN/options?strike=3280&amp;straddle=false" TargetMode="External"/><Relationship Id="rId5717" Type="http://schemas.openxmlformats.org/officeDocument/2006/relationships/hyperlink" Target="https://finance.yahoo.com/quote/AMZN230616C00164000?p=AMZN230616C00164000" TargetMode="External"/><Relationship Id="rId8123" Type="http://schemas.openxmlformats.org/officeDocument/2006/relationships/hyperlink" Target="https://finance.yahoo.com/quote/AMZN230616P03200000?p=AMZN230616P03200000" TargetMode="External"/><Relationship Id="rId3268" Type="http://schemas.openxmlformats.org/officeDocument/2006/relationships/hyperlink" Target="https://finance.yahoo.com/quote/AMZN/options?strike=3210&amp;straddle=false" TargetMode="External"/><Relationship Id="rId3682" Type="http://schemas.openxmlformats.org/officeDocument/2006/relationships/hyperlink" Target="https://finance.yahoo.com/quote/AMZN/options?strike=175&amp;straddle=false" TargetMode="External"/><Relationship Id="rId4319" Type="http://schemas.openxmlformats.org/officeDocument/2006/relationships/hyperlink" Target="https://finance.yahoo.com/quote/AMZN230616C00160500?p=AMZN230616C00160500" TargetMode="External"/><Relationship Id="rId4733" Type="http://schemas.openxmlformats.org/officeDocument/2006/relationships/hyperlink" Target="https://finance.yahoo.com/quote/AMZN230616C03620000?p=AMZN230616C03620000" TargetMode="External"/><Relationship Id="rId7889" Type="http://schemas.openxmlformats.org/officeDocument/2006/relationships/hyperlink" Target="https://finance.yahoo.com/quote/AMZN230616P00189000?p=AMZN230616P00189000" TargetMode="External"/><Relationship Id="rId189" Type="http://schemas.openxmlformats.org/officeDocument/2006/relationships/hyperlink" Target="https://finance.yahoo.com/quote/AMZN230616C00166000?p=AMZN230616C00166000" TargetMode="External"/><Relationship Id="rId2284" Type="http://schemas.openxmlformats.org/officeDocument/2006/relationships/hyperlink" Target="https://finance.yahoo.com/quote/AMZN/options?strike=171.5&amp;straddle=false" TargetMode="External"/><Relationship Id="rId3335" Type="http://schemas.openxmlformats.org/officeDocument/2006/relationships/hyperlink" Target="https://finance.yahoo.com/quote/AMZN230616C03550000?p=AMZN230616C03550000" TargetMode="External"/><Relationship Id="rId256" Type="http://schemas.openxmlformats.org/officeDocument/2006/relationships/hyperlink" Target="https://finance.yahoo.com/quote/AMZN/options?strike=182.5&amp;straddle=false" TargetMode="External"/><Relationship Id="rId670" Type="http://schemas.openxmlformats.org/officeDocument/2006/relationships/hyperlink" Target="https://finance.yahoo.com/quote/AMZN/options?strike=4600&amp;straddle=false" TargetMode="External"/><Relationship Id="rId2351" Type="http://schemas.openxmlformats.org/officeDocument/2006/relationships/hyperlink" Target="https://finance.yahoo.com/quote/AMZN230616P00188500?p=AMZN230616P00188500" TargetMode="External"/><Relationship Id="rId3402" Type="http://schemas.openxmlformats.org/officeDocument/2006/relationships/hyperlink" Target="https://finance.yahoo.com/quote/AMZN/options?strike=3880&amp;straddle=false" TargetMode="External"/><Relationship Id="rId4800" Type="http://schemas.openxmlformats.org/officeDocument/2006/relationships/hyperlink" Target="https://finance.yahoo.com/quote/AMZN/options?strike=3950&amp;straddle=false" TargetMode="External"/><Relationship Id="rId6558" Type="http://schemas.openxmlformats.org/officeDocument/2006/relationships/hyperlink" Target="https://finance.yahoo.com/quote/AMZN/options?strike=220&amp;straddle=false" TargetMode="External"/><Relationship Id="rId7956" Type="http://schemas.openxmlformats.org/officeDocument/2006/relationships/hyperlink" Target="https://finance.yahoo.com/quote/AMZN/options?strike=255&amp;straddle=false" TargetMode="External"/><Relationship Id="rId323" Type="http://schemas.openxmlformats.org/officeDocument/2006/relationships/hyperlink" Target="https://finance.yahoo.com/quote/AMZN230616C00199500?p=AMZN230616C00199500" TargetMode="External"/><Relationship Id="rId2004" Type="http://schemas.openxmlformats.org/officeDocument/2006/relationships/hyperlink" Target="https://finance.yahoo.com/quote/AMZN/options?strike=3810&amp;straddle=false" TargetMode="External"/><Relationship Id="rId6972" Type="http://schemas.openxmlformats.org/officeDocument/2006/relationships/hyperlink" Target="https://finance.yahoo.com/quote/AMZN/options?strike=74&amp;straddle=false" TargetMode="External"/><Relationship Id="rId7609" Type="http://schemas.openxmlformats.org/officeDocument/2006/relationships/hyperlink" Target="https://finance.yahoo.com/quote/AMZN230616P00045000?p=AMZN230616P00045000" TargetMode="External"/><Relationship Id="rId9031" Type="http://schemas.openxmlformats.org/officeDocument/2006/relationships/hyperlink" Target="https://finance.yahoo.com/quote/AMZN230616P00069000?p=AMZN230616P00069000" TargetMode="External"/><Relationship Id="rId4176" Type="http://schemas.openxmlformats.org/officeDocument/2006/relationships/hyperlink" Target="https://finance.yahoo.com/quote/AMZN/options?strike=61&amp;straddle=false" TargetMode="External"/><Relationship Id="rId5574" Type="http://schemas.openxmlformats.org/officeDocument/2006/relationships/hyperlink" Target="https://finance.yahoo.com/quote/AMZN/options?strike=68&amp;straddle=false" TargetMode="External"/><Relationship Id="rId6625" Type="http://schemas.openxmlformats.org/officeDocument/2006/relationships/hyperlink" Target="https://finance.yahoo.com/quote/AMZN230616P01480000?p=AMZN230616P01480000" TargetMode="External"/><Relationship Id="rId1020" Type="http://schemas.openxmlformats.org/officeDocument/2006/relationships/hyperlink" Target="https://finance.yahoo.com/quote/AMZN/options?strike=215&amp;straddle=false" TargetMode="External"/><Relationship Id="rId4590" Type="http://schemas.openxmlformats.org/officeDocument/2006/relationships/hyperlink" Target="https://finance.yahoo.com/quote/AMZN/options?strike=2000&amp;straddle=false" TargetMode="External"/><Relationship Id="rId5227" Type="http://schemas.openxmlformats.org/officeDocument/2006/relationships/hyperlink" Target="https://finance.yahoo.com/quote/AMZN230616P01360000?p=AMZN230616P01360000" TargetMode="External"/><Relationship Id="rId5641" Type="http://schemas.openxmlformats.org/officeDocument/2006/relationships/hyperlink" Target="https://finance.yahoo.com/quote/AMZN230616C00100000?p=AMZN230616C00100000" TargetMode="External"/><Relationship Id="rId8797" Type="http://schemas.openxmlformats.org/officeDocument/2006/relationships/hyperlink" Target="https://finance.yahoo.com/quote/AMZN230616C03180000?p=AMZN230616C03180000" TargetMode="External"/><Relationship Id="rId1837" Type="http://schemas.openxmlformats.org/officeDocument/2006/relationships/hyperlink" Target="https://finance.yahoo.com/quote/AMZN230616C02800000?p=AMZN230616C02800000" TargetMode="External"/><Relationship Id="rId3192" Type="http://schemas.openxmlformats.org/officeDocument/2006/relationships/hyperlink" Target="https://finance.yahoo.com/quote/AMZN/options?strike=1860&amp;straddle=false" TargetMode="External"/><Relationship Id="rId4243" Type="http://schemas.openxmlformats.org/officeDocument/2006/relationships/hyperlink" Target="https://finance.yahoo.com/quote/AMZN230616C00093000?p=AMZN230616C00093000" TargetMode="External"/><Relationship Id="rId7399" Type="http://schemas.openxmlformats.org/officeDocument/2006/relationships/hyperlink" Target="https://finance.yahoo.com/quote/AMZN230616C03110000?p=AMZN230616C03110000" TargetMode="External"/><Relationship Id="rId8864" Type="http://schemas.openxmlformats.org/officeDocument/2006/relationships/hyperlink" Target="https://finance.yahoo.com/quote/AMZN/options?strike=3510&amp;straddle=false" TargetMode="External"/><Relationship Id="rId4310" Type="http://schemas.openxmlformats.org/officeDocument/2006/relationships/hyperlink" Target="https://finance.yahoo.com/quote/AMZN/options?strike=158&amp;straddle=false" TargetMode="External"/><Relationship Id="rId7466" Type="http://schemas.openxmlformats.org/officeDocument/2006/relationships/hyperlink" Target="https://finance.yahoo.com/quote/AMZN/options?strike=3440&amp;straddle=false" TargetMode="External"/><Relationship Id="rId7880" Type="http://schemas.openxmlformats.org/officeDocument/2006/relationships/hyperlink" Target="https://finance.yahoo.com/quote/AMZN/options?strike=186.5&amp;straddle=false" TargetMode="External"/><Relationship Id="rId8517" Type="http://schemas.openxmlformats.org/officeDocument/2006/relationships/hyperlink" Target="https://finance.yahoo.com/quote/AMZN230616C00172000?p=AMZN230616C00172000" TargetMode="External"/><Relationship Id="rId180" Type="http://schemas.openxmlformats.org/officeDocument/2006/relationships/hyperlink" Target="https://finance.yahoo.com/quote/AMZN/options?strike=163.5&amp;straddle=false" TargetMode="External"/><Relationship Id="rId1904" Type="http://schemas.openxmlformats.org/officeDocument/2006/relationships/hyperlink" Target="https://finance.yahoo.com/quote/AMZN/options?strike=3310&amp;straddle=false" TargetMode="External"/><Relationship Id="rId6068" Type="http://schemas.openxmlformats.org/officeDocument/2006/relationships/hyperlink" Target="https://finance.yahoo.com/quote/AMZN/options?strike=3370&amp;straddle=false" TargetMode="External"/><Relationship Id="rId6482" Type="http://schemas.openxmlformats.org/officeDocument/2006/relationships/hyperlink" Target="https://finance.yahoo.com/quote/AMZN/options?strike=183&amp;straddle=false" TargetMode="External"/><Relationship Id="rId7119" Type="http://schemas.openxmlformats.org/officeDocument/2006/relationships/hyperlink" Target="https://finance.yahoo.com/quote/AMZN230616C00168500?p=AMZN230616C00168500" TargetMode="External"/><Relationship Id="rId7533" Type="http://schemas.openxmlformats.org/officeDocument/2006/relationships/hyperlink" Target="https://finance.yahoo.com/quote/AMZN230616C03780000?p=AMZN230616C03780000" TargetMode="External"/><Relationship Id="rId8931" Type="http://schemas.openxmlformats.org/officeDocument/2006/relationships/hyperlink" Target="https://finance.yahoo.com/quote/AMZN230616C03850000?p=AMZN230616C03850000" TargetMode="External"/><Relationship Id="rId5084" Type="http://schemas.openxmlformats.org/officeDocument/2006/relationships/hyperlink" Target="https://finance.yahoo.com/quote/AMZN/options?strike=179.5&amp;straddle=false" TargetMode="External"/><Relationship Id="rId6135" Type="http://schemas.openxmlformats.org/officeDocument/2006/relationships/hyperlink" Target="https://finance.yahoo.com/quote/AMZN230616C03710000?p=AMZN230616C03710000" TargetMode="External"/><Relationship Id="rId997" Type="http://schemas.openxmlformats.org/officeDocument/2006/relationships/hyperlink" Target="https://finance.yahoo.com/quote/AMZN230616P00196000?p=AMZN230616P00196000" TargetMode="External"/><Relationship Id="rId2678" Type="http://schemas.openxmlformats.org/officeDocument/2006/relationships/hyperlink" Target="https://finance.yahoo.com/quote/AMZN/options?strike=3650&amp;straddle=false" TargetMode="External"/><Relationship Id="rId3729" Type="http://schemas.openxmlformats.org/officeDocument/2006/relationships/hyperlink" Target="https://finance.yahoo.com/quote/AMZN230616P00187000?p=AMZN230616P00187000" TargetMode="External"/><Relationship Id="rId5151" Type="http://schemas.openxmlformats.org/officeDocument/2006/relationships/hyperlink" Target="https://finance.yahoo.com/quote/AMZN230616P00196500?p=AMZN230616P00196500" TargetMode="External"/><Relationship Id="rId7600" Type="http://schemas.openxmlformats.org/officeDocument/2006/relationships/hyperlink" Target="https://finance.yahoo.com/quote/AMZN/options?strike=5100&amp;straddle=false" TargetMode="External"/><Relationship Id="rId1694" Type="http://schemas.openxmlformats.org/officeDocument/2006/relationships/hyperlink" Target="https://finance.yahoo.com/quote/AMZN/options?strike=196&amp;straddle=false" TargetMode="External"/><Relationship Id="rId2745" Type="http://schemas.openxmlformats.org/officeDocument/2006/relationships/hyperlink" Target="https://finance.yahoo.com/quote/AMZN230616P04400000?p=AMZN230616P04400000" TargetMode="External"/><Relationship Id="rId6202" Type="http://schemas.openxmlformats.org/officeDocument/2006/relationships/hyperlink" Target="https://finance.yahoo.com/quote/AMZN/options?strike=4400&amp;straddle=false" TargetMode="External"/><Relationship Id="rId9358" Type="http://schemas.openxmlformats.org/officeDocument/2006/relationships/hyperlink" Target="https://finance.yahoo.com/quote/AMZN/options?strike=1140&amp;straddle=false" TargetMode="External"/><Relationship Id="rId717" Type="http://schemas.openxmlformats.org/officeDocument/2006/relationships/hyperlink" Target="https://finance.yahoo.com/quote/AMZN230616P00064000?p=AMZN230616P00064000" TargetMode="External"/><Relationship Id="rId1347" Type="http://schemas.openxmlformats.org/officeDocument/2006/relationships/hyperlink" Target="https://finance.yahoo.com/quote/AMZN230616P03970000?p=AMZN230616P03970000" TargetMode="External"/><Relationship Id="rId1761" Type="http://schemas.openxmlformats.org/officeDocument/2006/relationships/hyperlink" Target="https://finance.yahoo.com/quote/AMZN230616C01440000?p=AMZN230616C01440000" TargetMode="External"/><Relationship Id="rId2812" Type="http://schemas.openxmlformats.org/officeDocument/2006/relationships/hyperlink" Target="https://finance.yahoo.com/quote/AMZN/options?strike=71&amp;straddle=false" TargetMode="External"/><Relationship Id="rId5968" Type="http://schemas.openxmlformats.org/officeDocument/2006/relationships/hyperlink" Target="https://finance.yahoo.com/quote/AMZN/options?strike=1940&amp;straddle=false" TargetMode="External"/><Relationship Id="rId8374" Type="http://schemas.openxmlformats.org/officeDocument/2006/relationships/hyperlink" Target="https://finance.yahoo.com/quote/AMZN/options?strike=82&amp;straddle=false" TargetMode="External"/><Relationship Id="rId9425" Type="http://schemas.openxmlformats.org/officeDocument/2006/relationships/hyperlink" Target="https://finance.yahoo.com/quote/AMZN230616P01780000?p=AMZN230616P01780000" TargetMode="External"/><Relationship Id="rId53" Type="http://schemas.openxmlformats.org/officeDocument/2006/relationships/hyperlink" Target="https://finance.yahoo.com/quote/AMZN230616C00075000?p=AMZN230616C00075000" TargetMode="External"/><Relationship Id="rId1414" Type="http://schemas.openxmlformats.org/officeDocument/2006/relationships/hyperlink" Target="https://finance.yahoo.com/quote/AMZN/options?strike=64&amp;straddle=false" TargetMode="External"/><Relationship Id="rId4984" Type="http://schemas.openxmlformats.org/officeDocument/2006/relationships/hyperlink" Target="https://finance.yahoo.com/quote/AMZN/options?strike=154.5&amp;straddle=false" TargetMode="External"/><Relationship Id="rId7390" Type="http://schemas.openxmlformats.org/officeDocument/2006/relationships/hyperlink" Target="https://finance.yahoo.com/quote/AMZN/options?strike=3060&amp;straddle=false" TargetMode="External"/><Relationship Id="rId8027" Type="http://schemas.openxmlformats.org/officeDocument/2006/relationships/hyperlink" Target="https://finance.yahoo.com/quote/AMZN230616P01640000?p=AMZN230616P01640000" TargetMode="External"/><Relationship Id="rId8441" Type="http://schemas.openxmlformats.org/officeDocument/2006/relationships/hyperlink" Target="https://finance.yahoo.com/quote/AMZN230616C00153000?p=AMZN230616C00153000" TargetMode="External"/><Relationship Id="rId3586" Type="http://schemas.openxmlformats.org/officeDocument/2006/relationships/hyperlink" Target="https://finance.yahoo.com/quote/AMZN/options?strike=151&amp;straddle=false" TargetMode="External"/><Relationship Id="rId4637" Type="http://schemas.openxmlformats.org/officeDocument/2006/relationships/hyperlink" Target="https://finance.yahoo.com/quote/AMZN230616C03140000?p=AMZN230616C03140000" TargetMode="External"/><Relationship Id="rId7043" Type="http://schemas.openxmlformats.org/officeDocument/2006/relationships/hyperlink" Target="https://finance.yahoo.com/quote/AMZN230616C00145000?p=AMZN230616C00145000" TargetMode="External"/><Relationship Id="rId2188" Type="http://schemas.openxmlformats.org/officeDocument/2006/relationships/hyperlink" Target="https://finance.yahoo.com/quote/AMZN/options?strike=125&amp;straddle=false" TargetMode="External"/><Relationship Id="rId3239" Type="http://schemas.openxmlformats.org/officeDocument/2006/relationships/hyperlink" Target="https://finance.yahoo.com/quote/AMZN230616C03070000?p=AMZN230616C03070000" TargetMode="External"/><Relationship Id="rId7110" Type="http://schemas.openxmlformats.org/officeDocument/2006/relationships/hyperlink" Target="https://finance.yahoo.com/quote/AMZN/options?strike=166&amp;straddle=false" TargetMode="External"/><Relationship Id="rId574" Type="http://schemas.openxmlformats.org/officeDocument/2006/relationships/hyperlink" Target="https://finance.yahoo.com/quote/AMZN/options?strike=3580&amp;straddle=false" TargetMode="External"/><Relationship Id="rId2255" Type="http://schemas.openxmlformats.org/officeDocument/2006/relationships/hyperlink" Target="https://finance.yahoo.com/quote/AMZN230616P00164500?p=AMZN230616P00164500" TargetMode="External"/><Relationship Id="rId3653" Type="http://schemas.openxmlformats.org/officeDocument/2006/relationships/hyperlink" Target="https://finance.yahoo.com/quote/AMZN230616P00168000?p=AMZN230616P00168000" TargetMode="External"/><Relationship Id="rId4704" Type="http://schemas.openxmlformats.org/officeDocument/2006/relationships/hyperlink" Target="https://finance.yahoo.com/quote/AMZN/options?strike=3470&amp;straddle=false" TargetMode="External"/><Relationship Id="rId9282" Type="http://schemas.openxmlformats.org/officeDocument/2006/relationships/hyperlink" Target="https://finance.yahoo.com/quote/AMZN/options?strike=191&amp;straddle=false" TargetMode="External"/><Relationship Id="rId227" Type="http://schemas.openxmlformats.org/officeDocument/2006/relationships/hyperlink" Target="https://finance.yahoo.com/quote/AMZN230616C00175500?p=AMZN230616C00175500" TargetMode="External"/><Relationship Id="rId3306" Type="http://schemas.openxmlformats.org/officeDocument/2006/relationships/hyperlink" Target="https://finance.yahoo.com/quote/AMZN/options?strike=3400&amp;straddle=false" TargetMode="External"/><Relationship Id="rId3720" Type="http://schemas.openxmlformats.org/officeDocument/2006/relationships/hyperlink" Target="https://finance.yahoo.com/quote/AMZN/options?strike=184.5&amp;straddle=false" TargetMode="External"/><Relationship Id="rId6876" Type="http://schemas.openxmlformats.org/officeDocument/2006/relationships/hyperlink" Target="https://finance.yahoo.com/quote/AMZN/options?strike=3930&amp;straddle=false" TargetMode="External"/><Relationship Id="rId7927" Type="http://schemas.openxmlformats.org/officeDocument/2006/relationships/hyperlink" Target="https://finance.yahoo.com/quote/AMZN230616P00198500?p=AMZN230616P00198500" TargetMode="External"/><Relationship Id="rId641" Type="http://schemas.openxmlformats.org/officeDocument/2006/relationships/hyperlink" Target="https://finance.yahoo.com/quote/AMZN230616C03920000?p=AMZN230616C03920000" TargetMode="External"/><Relationship Id="rId1271" Type="http://schemas.openxmlformats.org/officeDocument/2006/relationships/hyperlink" Target="https://finance.yahoo.com/quote/AMZN230616P03540000?p=AMZN230616P03540000" TargetMode="External"/><Relationship Id="rId2322" Type="http://schemas.openxmlformats.org/officeDocument/2006/relationships/hyperlink" Target="https://finance.yahoo.com/quote/AMZN/options?strike=181&amp;straddle=false" TargetMode="External"/><Relationship Id="rId5478" Type="http://schemas.openxmlformats.org/officeDocument/2006/relationships/hyperlink" Target="https://finance.yahoo.com/quote/AMZN/options?strike=3820&amp;straddle=false" TargetMode="External"/><Relationship Id="rId5892" Type="http://schemas.openxmlformats.org/officeDocument/2006/relationships/hyperlink" Target="https://finance.yahoo.com/quote/AMZN/options?strike=275&amp;straddle=false" TargetMode="External"/><Relationship Id="rId6529" Type="http://schemas.openxmlformats.org/officeDocument/2006/relationships/hyperlink" Target="https://finance.yahoo.com/quote/AMZN230616P00195000?p=AMZN230616P00195000" TargetMode="External"/><Relationship Id="rId6943" Type="http://schemas.openxmlformats.org/officeDocument/2006/relationships/hyperlink" Target="https://finance.yahoo.com/quote/AMZN230616C00061000?p=AMZN230616C00061000" TargetMode="External"/><Relationship Id="rId4494" Type="http://schemas.openxmlformats.org/officeDocument/2006/relationships/hyperlink" Target="https://finance.yahoo.com/quote/AMZN/options?strike=240&amp;straddle=false" TargetMode="External"/><Relationship Id="rId5545" Type="http://schemas.openxmlformats.org/officeDocument/2006/relationships/hyperlink" Target="https://finance.yahoo.com/quote/AMZN230616C00054000?p=AMZN230616C00054000" TargetMode="External"/><Relationship Id="rId9002" Type="http://schemas.openxmlformats.org/officeDocument/2006/relationships/hyperlink" Target="https://finance.yahoo.com/quote/AMZN/options?strike=54&amp;straddle=false" TargetMode="External"/><Relationship Id="rId3096" Type="http://schemas.openxmlformats.org/officeDocument/2006/relationships/hyperlink" Target="https://finance.yahoo.com/quote/AMZN/options?strike=205&amp;straddle=false" TargetMode="External"/><Relationship Id="rId4147" Type="http://schemas.openxmlformats.org/officeDocument/2006/relationships/hyperlink" Target="https://finance.yahoo.com/quote/AMZN230616P05300000?p=AMZN230616P05300000" TargetMode="External"/><Relationship Id="rId4561" Type="http://schemas.openxmlformats.org/officeDocument/2006/relationships/hyperlink" Target="https://finance.yahoo.com/quote/AMZN230616C01720000?p=AMZN230616C01720000" TargetMode="External"/><Relationship Id="rId5612" Type="http://schemas.openxmlformats.org/officeDocument/2006/relationships/hyperlink" Target="https://finance.yahoo.com/quote/AMZN/options?strike=85&amp;straddle=false" TargetMode="External"/><Relationship Id="rId8768" Type="http://schemas.openxmlformats.org/officeDocument/2006/relationships/hyperlink" Target="https://finance.yahoo.com/quote/AMZN/options?strike=3030&amp;straddle=false" TargetMode="External"/><Relationship Id="rId3163" Type="http://schemas.openxmlformats.org/officeDocument/2006/relationships/hyperlink" Target="https://finance.yahoo.com/quote/AMZN230616C01580000?p=AMZN230616C01580000" TargetMode="External"/><Relationship Id="rId4214" Type="http://schemas.openxmlformats.org/officeDocument/2006/relationships/hyperlink" Target="https://finance.yahoo.com/quote/AMZN/options?strike=78&amp;straddle=false" TargetMode="External"/><Relationship Id="rId1808" Type="http://schemas.openxmlformats.org/officeDocument/2006/relationships/hyperlink" Target="https://finance.yahoo.com/quote/AMZN/options?strike=1860&amp;straddle=false" TargetMode="External"/><Relationship Id="rId6386" Type="http://schemas.openxmlformats.org/officeDocument/2006/relationships/hyperlink" Target="https://finance.yahoo.com/quote/AMZN/options?strike=159&amp;straddle=false" TargetMode="External"/><Relationship Id="rId7784" Type="http://schemas.openxmlformats.org/officeDocument/2006/relationships/hyperlink" Target="https://finance.yahoo.com/quote/AMZN/options?strike=162.5&amp;straddle=false" TargetMode="External"/><Relationship Id="rId8835" Type="http://schemas.openxmlformats.org/officeDocument/2006/relationships/hyperlink" Target="https://finance.yahoo.com/quote/AMZN230616C03370000?p=AMZN230616C03370000" TargetMode="External"/><Relationship Id="rId151" Type="http://schemas.openxmlformats.org/officeDocument/2006/relationships/hyperlink" Target="https://finance.yahoo.com/quote/AMZN230616C00156500?p=AMZN230616C00156500" TargetMode="External"/><Relationship Id="rId3230" Type="http://schemas.openxmlformats.org/officeDocument/2006/relationships/hyperlink" Target="https://finance.yahoo.com/quote/AMZN/options?strike=3020&amp;straddle=false" TargetMode="External"/><Relationship Id="rId6039" Type="http://schemas.openxmlformats.org/officeDocument/2006/relationships/hyperlink" Target="https://finance.yahoo.com/quote/AMZN230616C03230000?p=AMZN230616C03230000" TargetMode="External"/><Relationship Id="rId7437" Type="http://schemas.openxmlformats.org/officeDocument/2006/relationships/hyperlink" Target="https://finance.yahoo.com/quote/AMZN230616C03300000?p=AMZN230616C03300000" TargetMode="External"/><Relationship Id="rId7851" Type="http://schemas.openxmlformats.org/officeDocument/2006/relationships/hyperlink" Target="https://finance.yahoo.com/quote/AMZN230616P00179500?p=AMZN230616P00179500" TargetMode="External"/><Relationship Id="rId8902" Type="http://schemas.openxmlformats.org/officeDocument/2006/relationships/hyperlink" Target="https://finance.yahoo.com/quote/AMZN/options?strike=3700&amp;straddle=false" TargetMode="External"/><Relationship Id="rId2996" Type="http://schemas.openxmlformats.org/officeDocument/2006/relationships/hyperlink" Target="https://finance.yahoo.com/quote/AMZN/options?strike=175.5&amp;straddle=false" TargetMode="External"/><Relationship Id="rId6453" Type="http://schemas.openxmlformats.org/officeDocument/2006/relationships/hyperlink" Target="https://finance.yahoo.com/quote/AMZN230616P00176000?p=AMZN230616P00176000" TargetMode="External"/><Relationship Id="rId7504" Type="http://schemas.openxmlformats.org/officeDocument/2006/relationships/hyperlink" Target="https://finance.yahoo.com/quote/AMZN/options?strike=3630&amp;straddle=false" TargetMode="External"/><Relationship Id="rId968" Type="http://schemas.openxmlformats.org/officeDocument/2006/relationships/hyperlink" Target="https://finance.yahoo.com/quote/AMZN/options?strike=188.5&amp;straddle=false" TargetMode="External"/><Relationship Id="rId1598" Type="http://schemas.openxmlformats.org/officeDocument/2006/relationships/hyperlink" Target="https://finance.yahoo.com/quote/AMZN/options?strike=172&amp;straddle=false" TargetMode="External"/><Relationship Id="rId2649" Type="http://schemas.openxmlformats.org/officeDocument/2006/relationships/hyperlink" Target="https://finance.yahoo.com/quote/AMZN230616P03510000?p=AMZN230616P03510000" TargetMode="External"/><Relationship Id="rId5055" Type="http://schemas.openxmlformats.org/officeDocument/2006/relationships/hyperlink" Target="https://finance.yahoo.com/quote/AMZN230616P00172500?p=AMZN230616P00172500" TargetMode="External"/><Relationship Id="rId6106" Type="http://schemas.openxmlformats.org/officeDocument/2006/relationships/hyperlink" Target="https://finance.yahoo.com/quote/AMZN/options?strike=3560&amp;straddle=false" TargetMode="External"/><Relationship Id="rId6520" Type="http://schemas.openxmlformats.org/officeDocument/2006/relationships/hyperlink" Target="https://finance.yahoo.com/quote/AMZN/options?strike=192.5&amp;straddle=false" TargetMode="External"/><Relationship Id="rId9676" Type="http://schemas.openxmlformats.org/officeDocument/2006/relationships/hyperlink" Target="https://finance.yahoo.com/quote/AMZN/options?strike=4900&amp;straddle=false" TargetMode="External"/><Relationship Id="rId1665" Type="http://schemas.openxmlformats.org/officeDocument/2006/relationships/hyperlink" Target="https://finance.yahoo.com/quote/AMZN230616C00189000?p=AMZN230616C00189000" TargetMode="External"/><Relationship Id="rId2716" Type="http://schemas.openxmlformats.org/officeDocument/2006/relationships/hyperlink" Target="https://finance.yahoo.com/quote/AMZN/options?strike=3880&amp;straddle=false" TargetMode="External"/><Relationship Id="rId4071" Type="http://schemas.openxmlformats.org/officeDocument/2006/relationships/hyperlink" Target="https://finance.yahoo.com/quote/AMZN230616P03700000?p=AMZN230616P03700000" TargetMode="External"/><Relationship Id="rId5122" Type="http://schemas.openxmlformats.org/officeDocument/2006/relationships/hyperlink" Target="https://finance.yahoo.com/quote/AMZN/options?strike=189&amp;straddle=false" TargetMode="External"/><Relationship Id="rId8278" Type="http://schemas.openxmlformats.org/officeDocument/2006/relationships/hyperlink" Target="https://finance.yahoo.com/quote/AMZN/options?strike=4200&amp;straddle=false" TargetMode="External"/><Relationship Id="rId8692" Type="http://schemas.openxmlformats.org/officeDocument/2006/relationships/hyperlink" Target="https://finance.yahoo.com/quote/AMZN/options?strike=1520&amp;straddle=false" TargetMode="External"/><Relationship Id="rId9329" Type="http://schemas.openxmlformats.org/officeDocument/2006/relationships/hyperlink" Target="https://finance.yahoo.com/quote/AMZN230616P00230000?p=AMZN230616P00230000" TargetMode="External"/><Relationship Id="rId1318" Type="http://schemas.openxmlformats.org/officeDocument/2006/relationships/hyperlink" Target="https://finance.yahoo.com/quote/AMZN/options?strike=3770&amp;straddle=false" TargetMode="External"/><Relationship Id="rId7294" Type="http://schemas.openxmlformats.org/officeDocument/2006/relationships/hyperlink" Target="https://finance.yahoo.com/quote/AMZN/options?strike=1400&amp;straddle=false" TargetMode="External"/><Relationship Id="rId8345" Type="http://schemas.openxmlformats.org/officeDocument/2006/relationships/hyperlink" Target="https://finance.yahoo.com/quote/AMZN230616C00070000?p=AMZN230616C00070000" TargetMode="External"/><Relationship Id="rId1732" Type="http://schemas.openxmlformats.org/officeDocument/2006/relationships/hyperlink" Target="https://finance.yahoo.com/quote/AMZN/options?strike=255&amp;straddle=false" TargetMode="External"/><Relationship Id="rId4888" Type="http://schemas.openxmlformats.org/officeDocument/2006/relationships/hyperlink" Target="https://finance.yahoo.com/quote/AMZN/options?strike=72.5&amp;straddle=false" TargetMode="External"/><Relationship Id="rId5939" Type="http://schemas.openxmlformats.org/officeDocument/2006/relationships/hyperlink" Target="https://finance.yahoo.com/quote/AMZN230616C01660000?p=AMZN230616C01660000" TargetMode="External"/><Relationship Id="rId7361" Type="http://schemas.openxmlformats.org/officeDocument/2006/relationships/hyperlink" Target="https://finance.yahoo.com/quote/AMZN230616C02200000?p=AMZN230616C02200000" TargetMode="External"/><Relationship Id="rId24" Type="http://schemas.openxmlformats.org/officeDocument/2006/relationships/hyperlink" Target="https://finance.yahoo.com/quote/AMZN/options?strike=61&amp;straddle=false" TargetMode="External"/><Relationship Id="rId4955" Type="http://schemas.openxmlformats.org/officeDocument/2006/relationships/hyperlink" Target="https://finance.yahoo.com/quote/AMZN230616P00125000?p=AMZN230616P00125000" TargetMode="External"/><Relationship Id="rId7014" Type="http://schemas.openxmlformats.org/officeDocument/2006/relationships/hyperlink" Target="https://finance.yahoo.com/quote/AMZN/options?strike=94&amp;straddle=false" TargetMode="External"/><Relationship Id="rId8412" Type="http://schemas.openxmlformats.org/officeDocument/2006/relationships/hyperlink" Target="https://finance.yahoo.com/quote/AMZN/options?strike=105&amp;straddle=false" TargetMode="External"/><Relationship Id="rId3557" Type="http://schemas.openxmlformats.org/officeDocument/2006/relationships/hyperlink" Target="https://finance.yahoo.com/quote/AMZN230616P00098000?p=AMZN230616P00098000" TargetMode="External"/><Relationship Id="rId3971" Type="http://schemas.openxmlformats.org/officeDocument/2006/relationships/hyperlink" Target="https://finance.yahoo.com/quote/AMZN230616P03200000?p=AMZN230616P03200000" TargetMode="External"/><Relationship Id="rId4608" Type="http://schemas.openxmlformats.org/officeDocument/2006/relationships/hyperlink" Target="https://finance.yahoo.com/quote/AMZN/options?strike=2900&amp;straddle=false" TargetMode="External"/><Relationship Id="rId478" Type="http://schemas.openxmlformats.org/officeDocument/2006/relationships/hyperlink" Target="https://finance.yahoo.com/quote/AMZN/options?strike=3100&amp;straddle=false" TargetMode="External"/><Relationship Id="rId892" Type="http://schemas.openxmlformats.org/officeDocument/2006/relationships/hyperlink" Target="https://finance.yahoo.com/quote/AMZN/options?strike=169.5&amp;straddle=false" TargetMode="External"/><Relationship Id="rId2159" Type="http://schemas.openxmlformats.org/officeDocument/2006/relationships/hyperlink" Target="https://finance.yahoo.com/quote/AMZN230616P00091000?p=AMZN230616P00091000" TargetMode="External"/><Relationship Id="rId2573" Type="http://schemas.openxmlformats.org/officeDocument/2006/relationships/hyperlink" Target="https://finance.yahoo.com/quote/AMZN230616P03130000?p=AMZN230616P03130000" TargetMode="External"/><Relationship Id="rId3624" Type="http://schemas.openxmlformats.org/officeDocument/2006/relationships/hyperlink" Target="https://finance.yahoo.com/quote/AMZN/options?strike=160.5&amp;straddle=false" TargetMode="External"/><Relationship Id="rId6030" Type="http://schemas.openxmlformats.org/officeDocument/2006/relationships/hyperlink" Target="https://finance.yahoo.com/quote/AMZN/options?strike=3180&amp;straddle=false" TargetMode="External"/><Relationship Id="rId9186" Type="http://schemas.openxmlformats.org/officeDocument/2006/relationships/hyperlink" Target="https://finance.yahoo.com/quote/AMZN/options?strike=167&amp;straddle=false" TargetMode="External"/><Relationship Id="rId545" Type="http://schemas.openxmlformats.org/officeDocument/2006/relationships/hyperlink" Target="https://finance.yahoo.com/quote/AMZN230616C03440000?p=AMZN230616C03440000" TargetMode="External"/><Relationship Id="rId1175" Type="http://schemas.openxmlformats.org/officeDocument/2006/relationships/hyperlink" Target="https://finance.yahoo.com/quote/AMZN230616P03060000?p=AMZN230616P03060000" TargetMode="External"/><Relationship Id="rId2226" Type="http://schemas.openxmlformats.org/officeDocument/2006/relationships/hyperlink" Target="https://finance.yahoo.com/quote/AMZN/options?strike=157&amp;straddle=false" TargetMode="External"/><Relationship Id="rId2640" Type="http://schemas.openxmlformats.org/officeDocument/2006/relationships/hyperlink" Target="https://finance.yahoo.com/quote/AMZN/options?strike=3460&amp;straddle=false" TargetMode="External"/><Relationship Id="rId5796" Type="http://schemas.openxmlformats.org/officeDocument/2006/relationships/hyperlink" Target="https://finance.yahoo.com/quote/AMZN/options?strike=183.5&amp;straddle=false" TargetMode="External"/><Relationship Id="rId6847" Type="http://schemas.openxmlformats.org/officeDocument/2006/relationships/hyperlink" Target="https://finance.yahoo.com/quote/AMZN230616P03740000?p=AMZN230616P03740000" TargetMode="External"/><Relationship Id="rId9253" Type="http://schemas.openxmlformats.org/officeDocument/2006/relationships/hyperlink" Target="https://finance.yahoo.com/quote/AMZN230616P00184000?p=AMZN230616P00184000" TargetMode="External"/><Relationship Id="rId612" Type="http://schemas.openxmlformats.org/officeDocument/2006/relationships/hyperlink" Target="https://finance.yahoo.com/quote/AMZN/options?strike=3770&amp;straddle=false" TargetMode="External"/><Relationship Id="rId1242" Type="http://schemas.openxmlformats.org/officeDocument/2006/relationships/hyperlink" Target="https://finance.yahoo.com/quote/AMZN/options?strike=3390&amp;straddle=false" TargetMode="External"/><Relationship Id="rId4398" Type="http://schemas.openxmlformats.org/officeDocument/2006/relationships/hyperlink" Target="https://finance.yahoo.com/quote/AMZN/options?strike=180&amp;straddle=false" TargetMode="External"/><Relationship Id="rId5449" Type="http://schemas.openxmlformats.org/officeDocument/2006/relationships/hyperlink" Target="https://finance.yahoo.com/quote/AMZN230616P03670000?p=AMZN230616P03670000" TargetMode="External"/><Relationship Id="rId9320" Type="http://schemas.openxmlformats.org/officeDocument/2006/relationships/hyperlink" Target="https://finance.yahoo.com/quote/AMZN/options?strike=205&amp;straddle=false" TargetMode="External"/><Relationship Id="rId4465" Type="http://schemas.openxmlformats.org/officeDocument/2006/relationships/hyperlink" Target="https://finance.yahoo.com/quote/AMZN230616C00197000?p=AMZN230616C00197000" TargetMode="External"/><Relationship Id="rId5863" Type="http://schemas.openxmlformats.org/officeDocument/2006/relationships/hyperlink" Target="https://finance.yahoo.com/quote/AMZN230616C00205000?p=AMZN230616C00205000" TargetMode="External"/><Relationship Id="rId6914" Type="http://schemas.openxmlformats.org/officeDocument/2006/relationships/hyperlink" Target="https://finance.yahoo.com/quote/AMZN/options?strike=5200&amp;straddle=false" TargetMode="External"/><Relationship Id="rId3067" Type="http://schemas.openxmlformats.org/officeDocument/2006/relationships/hyperlink" Target="https://finance.yahoo.com/quote/AMZN230616C00193500?p=AMZN230616C00193500" TargetMode="External"/><Relationship Id="rId4118" Type="http://schemas.openxmlformats.org/officeDocument/2006/relationships/hyperlink" Target="https://finance.yahoo.com/quote/AMZN/options?strike=3980&amp;straddle=false" TargetMode="External"/><Relationship Id="rId5516" Type="http://schemas.openxmlformats.org/officeDocument/2006/relationships/hyperlink" Target="https://finance.yahoo.com/quote/AMZN/options?strike=4500&amp;straddle=false" TargetMode="External"/><Relationship Id="rId5930" Type="http://schemas.openxmlformats.org/officeDocument/2006/relationships/hyperlink" Target="https://finance.yahoo.com/quote/AMZN/options?strike=1560&amp;straddle=false" TargetMode="External"/><Relationship Id="rId3481" Type="http://schemas.openxmlformats.org/officeDocument/2006/relationships/hyperlink" Target="https://finance.yahoo.com/quote/AMZN230616P00062000?p=AMZN230616P00062000" TargetMode="External"/><Relationship Id="rId4532" Type="http://schemas.openxmlformats.org/officeDocument/2006/relationships/hyperlink" Target="https://finance.yahoo.com/quote/AMZN/options?strike=1450&amp;straddle=false" TargetMode="External"/><Relationship Id="rId7688" Type="http://schemas.openxmlformats.org/officeDocument/2006/relationships/hyperlink" Target="https://finance.yahoo.com/quote/AMZN/options?strike=87&amp;straddle=false" TargetMode="External"/><Relationship Id="rId8739" Type="http://schemas.openxmlformats.org/officeDocument/2006/relationships/hyperlink" Target="https://finance.yahoo.com/quote/AMZN230616C01980000?p=AMZN230616C01980000" TargetMode="External"/><Relationship Id="rId2083" Type="http://schemas.openxmlformats.org/officeDocument/2006/relationships/hyperlink" Target="https://finance.yahoo.com/quote/AMZN230616P00055000?p=AMZN230616P00055000" TargetMode="External"/><Relationship Id="rId3134" Type="http://schemas.openxmlformats.org/officeDocument/2006/relationships/hyperlink" Target="https://finance.yahoo.com/quote/AMZN/options?strike=1320&amp;straddle=false" TargetMode="External"/><Relationship Id="rId7755" Type="http://schemas.openxmlformats.org/officeDocument/2006/relationships/hyperlink" Target="https://finance.yahoo.com/quote/AMZN230616P00155500?p=AMZN230616P00155500" TargetMode="External"/><Relationship Id="rId8806" Type="http://schemas.openxmlformats.org/officeDocument/2006/relationships/hyperlink" Target="https://finance.yahoo.com/quote/AMZN/options?strike=3220&amp;straddle=false" TargetMode="External"/><Relationship Id="rId2150" Type="http://schemas.openxmlformats.org/officeDocument/2006/relationships/hyperlink" Target="https://finance.yahoo.com/quote/AMZN/options?strike=86&amp;straddle=false" TargetMode="External"/><Relationship Id="rId3201" Type="http://schemas.openxmlformats.org/officeDocument/2006/relationships/hyperlink" Target="https://finance.yahoo.com/quote/AMZN230616C01960000?p=AMZN230616C01960000" TargetMode="External"/><Relationship Id="rId6357" Type="http://schemas.openxmlformats.org/officeDocument/2006/relationships/hyperlink" Target="https://finance.yahoo.com/quote/AMZN230616P00152000?p=AMZN230616P00152000" TargetMode="External"/><Relationship Id="rId6771" Type="http://schemas.openxmlformats.org/officeDocument/2006/relationships/hyperlink" Target="https://finance.yahoo.com/quote/AMZN230616P03360000?p=AMZN230616P03360000" TargetMode="External"/><Relationship Id="rId7408" Type="http://schemas.openxmlformats.org/officeDocument/2006/relationships/hyperlink" Target="https://finance.yahoo.com/quote/AMZN/options?strike=3150&amp;straddle=false" TargetMode="External"/><Relationship Id="rId7822" Type="http://schemas.openxmlformats.org/officeDocument/2006/relationships/hyperlink" Target="https://finance.yahoo.com/quote/AMZN/options?strike=172&amp;straddle=false" TargetMode="External"/><Relationship Id="rId122" Type="http://schemas.openxmlformats.org/officeDocument/2006/relationships/hyperlink" Target="https://finance.yahoo.com/quote/AMZN/options?strike=140&amp;straddle=false" TargetMode="External"/><Relationship Id="rId5373" Type="http://schemas.openxmlformats.org/officeDocument/2006/relationships/hyperlink" Target="https://finance.yahoo.com/quote/AMZN230616P03290000?p=AMZN230616P03290000" TargetMode="External"/><Relationship Id="rId6424" Type="http://schemas.openxmlformats.org/officeDocument/2006/relationships/hyperlink" Target="https://finance.yahoo.com/quote/AMZN/options?strike=168.5&amp;straddle=false" TargetMode="External"/><Relationship Id="rId1569" Type="http://schemas.openxmlformats.org/officeDocument/2006/relationships/hyperlink" Target="https://finance.yahoo.com/quote/AMZN230616C00165000?p=AMZN230616C00165000" TargetMode="External"/><Relationship Id="rId2967" Type="http://schemas.openxmlformats.org/officeDocument/2006/relationships/hyperlink" Target="https://finance.yahoo.com/quote/AMZN230616C00168500?p=AMZN230616C00168500" TargetMode="External"/><Relationship Id="rId5026" Type="http://schemas.openxmlformats.org/officeDocument/2006/relationships/hyperlink" Target="https://finance.yahoo.com/quote/AMZN/options?strike=165&amp;straddle=false" TargetMode="External"/><Relationship Id="rId5440" Type="http://schemas.openxmlformats.org/officeDocument/2006/relationships/hyperlink" Target="https://finance.yahoo.com/quote/AMZN/options?strike=3620&amp;straddle=false" TargetMode="External"/><Relationship Id="rId8596" Type="http://schemas.openxmlformats.org/officeDocument/2006/relationships/hyperlink" Target="https://finance.yahoo.com/quote/AMZN/options?strike=191.5&amp;straddle=false" TargetMode="External"/><Relationship Id="rId939" Type="http://schemas.openxmlformats.org/officeDocument/2006/relationships/hyperlink" Target="https://finance.yahoo.com/quote/AMZN230616P00181500?p=AMZN230616P00181500" TargetMode="External"/><Relationship Id="rId1983" Type="http://schemas.openxmlformats.org/officeDocument/2006/relationships/hyperlink" Target="https://finance.yahoo.com/quote/AMZN230616C03710000?p=AMZN230616C03710000" TargetMode="External"/><Relationship Id="rId4042" Type="http://schemas.openxmlformats.org/officeDocument/2006/relationships/hyperlink" Target="https://finance.yahoo.com/quote/AMZN/options?strike=3550&amp;straddle=false" TargetMode="External"/><Relationship Id="rId7198" Type="http://schemas.openxmlformats.org/officeDocument/2006/relationships/hyperlink" Target="https://finance.yahoo.com/quote/AMZN/options?strike=188&amp;straddle=false" TargetMode="External"/><Relationship Id="rId8249" Type="http://schemas.openxmlformats.org/officeDocument/2006/relationships/hyperlink" Target="https://finance.yahoo.com/quote/AMZN230616P03850000?p=AMZN230616P03850000" TargetMode="External"/><Relationship Id="rId9647" Type="http://schemas.openxmlformats.org/officeDocument/2006/relationships/hyperlink" Target="https://finance.yahoo.com/quote/AMZN230616P03950000?p=AMZN230616P03950000" TargetMode="External"/><Relationship Id="rId1636" Type="http://schemas.openxmlformats.org/officeDocument/2006/relationships/hyperlink" Target="https://finance.yahoo.com/quote/AMZN/options?strike=181.5&amp;straddle=false" TargetMode="External"/><Relationship Id="rId8663" Type="http://schemas.openxmlformats.org/officeDocument/2006/relationships/hyperlink" Target="https://finance.yahoo.com/quote/AMZN230616C01240000?p=AMZN230616C01240000" TargetMode="External"/><Relationship Id="rId1703" Type="http://schemas.openxmlformats.org/officeDocument/2006/relationships/hyperlink" Target="https://finance.yahoo.com/quote/AMZN230616C00198500?p=AMZN230616C00198500" TargetMode="External"/><Relationship Id="rId4859" Type="http://schemas.openxmlformats.org/officeDocument/2006/relationships/hyperlink" Target="https://finance.yahoo.com/quote/AMZN230616P00059000?p=AMZN230616P00059000" TargetMode="External"/><Relationship Id="rId7265" Type="http://schemas.openxmlformats.org/officeDocument/2006/relationships/hyperlink" Target="https://finance.yahoo.com/quote/AMZN230616C00250000?p=AMZN230616C00250000" TargetMode="External"/><Relationship Id="rId8316" Type="http://schemas.openxmlformats.org/officeDocument/2006/relationships/hyperlink" Target="https://finance.yahoo.com/quote/AMZN/options?strike=55&amp;straddle=false" TargetMode="External"/><Relationship Id="rId8730" Type="http://schemas.openxmlformats.org/officeDocument/2006/relationships/hyperlink" Target="https://finance.yahoo.com/quote/AMZN/options?strike=1880&amp;straddle=false" TargetMode="External"/><Relationship Id="rId3875" Type="http://schemas.openxmlformats.org/officeDocument/2006/relationships/hyperlink" Target="https://finance.yahoo.com/quote/AMZN230616P01640000?p=AMZN230616P01640000" TargetMode="External"/><Relationship Id="rId4926" Type="http://schemas.openxmlformats.org/officeDocument/2006/relationships/hyperlink" Target="https://finance.yahoo.com/quote/AMZN/options?strike=90&amp;straddle=false" TargetMode="External"/><Relationship Id="rId6281" Type="http://schemas.openxmlformats.org/officeDocument/2006/relationships/hyperlink" Target="https://finance.yahoo.com/quote/AMZN230616P00077000?p=AMZN230616P00077000" TargetMode="External"/><Relationship Id="rId7332" Type="http://schemas.openxmlformats.org/officeDocument/2006/relationships/hyperlink" Target="https://finance.yahoo.com/quote/AMZN/options?strike=1740&amp;straddle=false" TargetMode="External"/><Relationship Id="rId796" Type="http://schemas.openxmlformats.org/officeDocument/2006/relationships/hyperlink" Target="https://finance.yahoo.com/quote/AMZN/options?strike=105&amp;straddle=false" TargetMode="External"/><Relationship Id="rId2477" Type="http://schemas.openxmlformats.org/officeDocument/2006/relationships/hyperlink" Target="https://finance.yahoo.com/quote/AMZN230616P01520000?p=AMZN230616P01520000" TargetMode="External"/><Relationship Id="rId3528" Type="http://schemas.openxmlformats.org/officeDocument/2006/relationships/hyperlink" Target="https://finance.yahoo.com/quote/AMZN/options?strike=83&amp;straddle=false" TargetMode="External"/><Relationship Id="rId449" Type="http://schemas.openxmlformats.org/officeDocument/2006/relationships/hyperlink" Target="https://finance.yahoo.com/quote/AMZN230616C02600000?p=AMZN230616C02600000" TargetMode="External"/><Relationship Id="rId863" Type="http://schemas.openxmlformats.org/officeDocument/2006/relationships/hyperlink" Target="https://finance.yahoo.com/quote/AMZN230616P00162500?p=AMZN230616P00162500" TargetMode="External"/><Relationship Id="rId1079" Type="http://schemas.openxmlformats.org/officeDocument/2006/relationships/hyperlink" Target="https://finance.yahoo.com/quote/AMZN230616P01400000?p=AMZN230616P01400000" TargetMode="External"/><Relationship Id="rId1493" Type="http://schemas.openxmlformats.org/officeDocument/2006/relationships/hyperlink" Target="https://finance.yahoo.com/quote/AMZN230616C00110000?p=AMZN230616C00110000" TargetMode="External"/><Relationship Id="rId2544" Type="http://schemas.openxmlformats.org/officeDocument/2006/relationships/hyperlink" Target="https://finance.yahoo.com/quote/AMZN/options?strike=2800&amp;straddle=false" TargetMode="External"/><Relationship Id="rId2891" Type="http://schemas.openxmlformats.org/officeDocument/2006/relationships/hyperlink" Target="https://finance.yahoo.com/quote/AMZN230616C00145000?p=AMZN230616C00145000" TargetMode="External"/><Relationship Id="rId3942" Type="http://schemas.openxmlformats.org/officeDocument/2006/relationships/hyperlink" Target="https://finance.yahoo.com/quote/AMZN/options?strike=3050&amp;straddle=false" TargetMode="External"/><Relationship Id="rId6001" Type="http://schemas.openxmlformats.org/officeDocument/2006/relationships/hyperlink" Target="https://finance.yahoo.com/quote/AMZN230616C03040000?p=AMZN230616C03040000" TargetMode="External"/><Relationship Id="rId9157" Type="http://schemas.openxmlformats.org/officeDocument/2006/relationships/hyperlink" Target="https://finance.yahoo.com/quote/AMZN230616P00160000?p=AMZN230616P00160000" TargetMode="External"/><Relationship Id="rId9571" Type="http://schemas.openxmlformats.org/officeDocument/2006/relationships/hyperlink" Target="https://finance.yahoo.com/quote/AMZN230616P03520000?p=AMZN230616P03520000" TargetMode="External"/><Relationship Id="rId516" Type="http://schemas.openxmlformats.org/officeDocument/2006/relationships/hyperlink" Target="https://finance.yahoo.com/quote/AMZN/options?strike=3290&amp;straddle=false" TargetMode="External"/><Relationship Id="rId1146" Type="http://schemas.openxmlformats.org/officeDocument/2006/relationships/hyperlink" Target="https://finance.yahoo.com/quote/AMZN/options?strike=2100&amp;straddle=false" TargetMode="External"/><Relationship Id="rId8173" Type="http://schemas.openxmlformats.org/officeDocument/2006/relationships/hyperlink" Target="https://finance.yahoo.com/quote/AMZN230616P03450000?p=AMZN230616P03450000" TargetMode="External"/><Relationship Id="rId9224" Type="http://schemas.openxmlformats.org/officeDocument/2006/relationships/hyperlink" Target="https://finance.yahoo.com/quote/AMZN/options?strike=176.5&amp;straddle=false" TargetMode="External"/><Relationship Id="rId930" Type="http://schemas.openxmlformats.org/officeDocument/2006/relationships/hyperlink" Target="https://finance.yahoo.com/quote/AMZN/options?strike=179&amp;straddle=false" TargetMode="External"/><Relationship Id="rId1560" Type="http://schemas.openxmlformats.org/officeDocument/2006/relationships/hyperlink" Target="https://finance.yahoo.com/quote/AMZN/options?strike=162.5&amp;straddle=false" TargetMode="External"/><Relationship Id="rId2611" Type="http://schemas.openxmlformats.org/officeDocument/2006/relationships/hyperlink" Target="https://finance.yahoo.com/quote/AMZN230616P03320000?p=AMZN230616P03320000" TargetMode="External"/><Relationship Id="rId5767" Type="http://schemas.openxmlformats.org/officeDocument/2006/relationships/hyperlink" Target="https://finance.yahoo.com/quote/AMZN230616C00176500?p=AMZN230616C00176500" TargetMode="External"/><Relationship Id="rId6818" Type="http://schemas.openxmlformats.org/officeDocument/2006/relationships/hyperlink" Target="https://finance.yahoo.com/quote/AMZN/options?strike=3590&amp;straddle=false" TargetMode="External"/><Relationship Id="rId1213" Type="http://schemas.openxmlformats.org/officeDocument/2006/relationships/hyperlink" Target="https://finance.yahoo.com/quote/AMZN230616P03250000?p=AMZN230616P03250000" TargetMode="External"/><Relationship Id="rId4369" Type="http://schemas.openxmlformats.org/officeDocument/2006/relationships/hyperlink" Target="https://finance.yahoo.com/quote/AMZN230616C00173000?p=AMZN230616C00173000" TargetMode="External"/><Relationship Id="rId4783" Type="http://schemas.openxmlformats.org/officeDocument/2006/relationships/hyperlink" Target="https://finance.yahoo.com/quote/AMZN230616C03870000?p=AMZN230616C03870000" TargetMode="External"/><Relationship Id="rId5834" Type="http://schemas.openxmlformats.org/officeDocument/2006/relationships/hyperlink" Target="https://finance.yahoo.com/quote/AMZN/options?strike=193&amp;straddle=false" TargetMode="External"/><Relationship Id="rId8240" Type="http://schemas.openxmlformats.org/officeDocument/2006/relationships/hyperlink" Target="https://finance.yahoo.com/quote/AMZN/options?strike=3780&amp;straddle=false" TargetMode="External"/><Relationship Id="rId3385" Type="http://schemas.openxmlformats.org/officeDocument/2006/relationships/hyperlink" Target="https://finance.yahoo.com/quote/AMZN230616C03800000?p=AMZN230616C03800000" TargetMode="External"/><Relationship Id="rId4436" Type="http://schemas.openxmlformats.org/officeDocument/2006/relationships/hyperlink" Target="https://finance.yahoo.com/quote/AMZN/options?strike=189.5&amp;straddle=false" TargetMode="External"/><Relationship Id="rId4850" Type="http://schemas.openxmlformats.org/officeDocument/2006/relationships/hyperlink" Target="https://finance.yahoo.com/quote/AMZN/options?strike=54&amp;straddle=false" TargetMode="External"/><Relationship Id="rId5901" Type="http://schemas.openxmlformats.org/officeDocument/2006/relationships/hyperlink" Target="https://finance.yahoo.com/quote/AMZN230616C01320000?p=AMZN230616C01320000" TargetMode="External"/><Relationship Id="rId3038" Type="http://schemas.openxmlformats.org/officeDocument/2006/relationships/hyperlink" Target="https://finance.yahoo.com/quote/AMZN/options?strike=186&amp;straddle=false" TargetMode="External"/><Relationship Id="rId3452" Type="http://schemas.openxmlformats.org/officeDocument/2006/relationships/hyperlink" Target="https://finance.yahoo.com/quote/AMZN/options?strike=5300&amp;straddle=false" TargetMode="External"/><Relationship Id="rId4503" Type="http://schemas.openxmlformats.org/officeDocument/2006/relationships/hyperlink" Target="https://finance.yahoo.com/quote/AMZN230616C00265000?p=AMZN230616C00265000" TargetMode="External"/><Relationship Id="rId7659" Type="http://schemas.openxmlformats.org/officeDocument/2006/relationships/hyperlink" Target="https://finance.yahoo.com/quote/AMZN230616P00074000?p=AMZN230616P00074000" TargetMode="External"/><Relationship Id="rId373" Type="http://schemas.openxmlformats.org/officeDocument/2006/relationships/hyperlink" Target="https://finance.yahoo.com/quote/AMZN230616C01400000?p=AMZN230616C01400000" TargetMode="External"/><Relationship Id="rId2054" Type="http://schemas.openxmlformats.org/officeDocument/2006/relationships/hyperlink" Target="https://finance.yahoo.com/quote/AMZN/options?strike=4600&amp;straddle=false" TargetMode="External"/><Relationship Id="rId3105" Type="http://schemas.openxmlformats.org/officeDocument/2006/relationships/hyperlink" Target="https://finance.yahoo.com/quote/AMZN230616C00230000?p=AMZN230616C00230000" TargetMode="External"/><Relationship Id="rId6675" Type="http://schemas.openxmlformats.org/officeDocument/2006/relationships/hyperlink" Target="https://finance.yahoo.com/quote/AMZN230616P01960000?p=AMZN230616P01960000" TargetMode="External"/><Relationship Id="rId9081" Type="http://schemas.openxmlformats.org/officeDocument/2006/relationships/hyperlink" Target="https://finance.yahoo.com/quote/AMZN230616P00092000?p=AMZN230616P00092000" TargetMode="External"/><Relationship Id="rId440" Type="http://schemas.openxmlformats.org/officeDocument/2006/relationships/hyperlink" Target="https://finance.yahoo.com/quote/AMZN/options?strike=2100&amp;straddle=false" TargetMode="External"/><Relationship Id="rId1070" Type="http://schemas.openxmlformats.org/officeDocument/2006/relationships/hyperlink" Target="https://finance.yahoo.com/quote/AMZN/options?strike=1300&amp;straddle=false" TargetMode="External"/><Relationship Id="rId2121" Type="http://schemas.openxmlformats.org/officeDocument/2006/relationships/hyperlink" Target="https://finance.yahoo.com/quote/AMZN230616P00073000?p=AMZN230616P00073000" TargetMode="External"/><Relationship Id="rId5277" Type="http://schemas.openxmlformats.org/officeDocument/2006/relationships/hyperlink" Target="https://finance.yahoo.com/quote/AMZN230616P01820000?p=AMZN230616P01820000" TargetMode="External"/><Relationship Id="rId6328" Type="http://schemas.openxmlformats.org/officeDocument/2006/relationships/hyperlink" Target="https://finance.yahoo.com/quote/AMZN/options?strike=99&amp;straddle=false" TargetMode="External"/><Relationship Id="rId7726" Type="http://schemas.openxmlformats.org/officeDocument/2006/relationships/hyperlink" Target="https://finance.yahoo.com/quote/AMZN/options?strike=130&amp;straddle=false" TargetMode="External"/><Relationship Id="rId5691" Type="http://schemas.openxmlformats.org/officeDocument/2006/relationships/hyperlink" Target="https://finance.yahoo.com/quote/AMZN230616C00157500?p=AMZN230616C00157500" TargetMode="External"/><Relationship Id="rId6742" Type="http://schemas.openxmlformats.org/officeDocument/2006/relationships/hyperlink" Target="https://finance.yahoo.com/quote/AMZN/options?strike=3210&amp;straddle=false" TargetMode="External"/><Relationship Id="rId1887" Type="http://schemas.openxmlformats.org/officeDocument/2006/relationships/hyperlink" Target="https://finance.yahoo.com/quote/AMZN230616C03230000?p=AMZN230616C03230000" TargetMode="External"/><Relationship Id="rId2938" Type="http://schemas.openxmlformats.org/officeDocument/2006/relationships/hyperlink" Target="https://finance.yahoo.com/quote/AMZN/options?strike=161&amp;straddle=false" TargetMode="External"/><Relationship Id="rId4293" Type="http://schemas.openxmlformats.org/officeDocument/2006/relationships/hyperlink" Target="https://finance.yahoo.com/quote/AMZN230616C00154000?p=AMZN230616C00154000" TargetMode="External"/><Relationship Id="rId5344" Type="http://schemas.openxmlformats.org/officeDocument/2006/relationships/hyperlink" Target="https://finance.yahoo.com/quote/AMZN/options?strike=3140&amp;straddle=false" TargetMode="External"/><Relationship Id="rId1954" Type="http://schemas.openxmlformats.org/officeDocument/2006/relationships/hyperlink" Target="https://finance.yahoo.com/quote/AMZN/options?strike=3560&amp;straddle=false" TargetMode="External"/><Relationship Id="rId4360" Type="http://schemas.openxmlformats.org/officeDocument/2006/relationships/hyperlink" Target="https://finance.yahoo.com/quote/AMZN/options?strike=170.5&amp;straddle=false" TargetMode="External"/><Relationship Id="rId5411" Type="http://schemas.openxmlformats.org/officeDocument/2006/relationships/hyperlink" Target="https://finance.yahoo.com/quote/AMZN230616P03480000?p=AMZN230616P03480000" TargetMode="External"/><Relationship Id="rId8567" Type="http://schemas.openxmlformats.org/officeDocument/2006/relationships/hyperlink" Target="https://finance.yahoo.com/quote/AMZN230616C00184500?p=AMZN230616C00184500" TargetMode="External"/><Relationship Id="rId8981" Type="http://schemas.openxmlformats.org/officeDocument/2006/relationships/hyperlink" Target="https://finance.yahoo.com/quote/AMZN230616C05000000?p=AMZN230616C05000000" TargetMode="External"/><Relationship Id="rId9618" Type="http://schemas.openxmlformats.org/officeDocument/2006/relationships/hyperlink" Target="https://finance.yahoo.com/quote/AMZN/options?strike=3750&amp;straddle=false" TargetMode="External"/><Relationship Id="rId1607" Type="http://schemas.openxmlformats.org/officeDocument/2006/relationships/hyperlink" Target="https://finance.yahoo.com/quote/AMZN230616C00174500?p=AMZN230616C00174500" TargetMode="External"/><Relationship Id="rId4013" Type="http://schemas.openxmlformats.org/officeDocument/2006/relationships/hyperlink" Target="https://finance.yahoo.com/quote/AMZN230616P03410000?p=AMZN230616P03410000" TargetMode="External"/><Relationship Id="rId7169" Type="http://schemas.openxmlformats.org/officeDocument/2006/relationships/hyperlink" Target="https://finance.yahoo.com/quote/AMZN230616C00181000?p=AMZN230616C00181000" TargetMode="External"/><Relationship Id="rId7583" Type="http://schemas.openxmlformats.org/officeDocument/2006/relationships/hyperlink" Target="https://finance.yahoo.com/quote/AMZN230616C04300000?p=AMZN230616C04300000" TargetMode="External"/><Relationship Id="rId8634" Type="http://schemas.openxmlformats.org/officeDocument/2006/relationships/hyperlink" Target="https://finance.yahoo.com/quote/AMZN/options?strike=210&amp;straddle=false" TargetMode="External"/><Relationship Id="rId3779" Type="http://schemas.openxmlformats.org/officeDocument/2006/relationships/hyperlink" Target="https://finance.yahoo.com/quote/AMZN230616P00199500?p=AMZN230616P00199500" TargetMode="External"/><Relationship Id="rId6185" Type="http://schemas.openxmlformats.org/officeDocument/2006/relationships/hyperlink" Target="https://finance.yahoo.com/quote/AMZN230616C03960000?p=AMZN230616C03960000" TargetMode="External"/><Relationship Id="rId7236" Type="http://schemas.openxmlformats.org/officeDocument/2006/relationships/hyperlink" Target="https://finance.yahoo.com/quote/AMZN/options?strike=197.5&amp;straddle=false" TargetMode="External"/><Relationship Id="rId7650" Type="http://schemas.openxmlformats.org/officeDocument/2006/relationships/hyperlink" Target="https://finance.yahoo.com/quote/AMZN/options?strike=70&amp;straddle=false" TargetMode="External"/><Relationship Id="rId6252" Type="http://schemas.openxmlformats.org/officeDocument/2006/relationships/hyperlink" Target="https://finance.yahoo.com/quote/AMZN/options?strike=63&amp;straddle=false" TargetMode="External"/><Relationship Id="rId7303" Type="http://schemas.openxmlformats.org/officeDocument/2006/relationships/hyperlink" Target="https://finance.yahoo.com/quote/AMZN230616C01480000?p=AMZN230616C01480000" TargetMode="External"/><Relationship Id="rId8701" Type="http://schemas.openxmlformats.org/officeDocument/2006/relationships/hyperlink" Target="https://finance.yahoo.com/quote/AMZN230616C01600000?p=AMZN230616C01600000" TargetMode="External"/><Relationship Id="rId1397" Type="http://schemas.openxmlformats.org/officeDocument/2006/relationships/hyperlink" Target="https://finance.yahoo.com/quote/AMZN230616C00056000?p=AMZN230616C00056000" TargetMode="External"/><Relationship Id="rId2795" Type="http://schemas.openxmlformats.org/officeDocument/2006/relationships/hyperlink" Target="https://finance.yahoo.com/quote/AMZN230616C00063000?p=AMZN230616C00063000" TargetMode="External"/><Relationship Id="rId3846" Type="http://schemas.openxmlformats.org/officeDocument/2006/relationships/hyperlink" Target="https://finance.yahoo.com/quote/AMZN/options?strike=1380&amp;straddle=false" TargetMode="External"/><Relationship Id="rId767" Type="http://schemas.openxmlformats.org/officeDocument/2006/relationships/hyperlink" Target="https://finance.yahoo.com/quote/AMZN230616P00087000?p=AMZN230616P00087000" TargetMode="External"/><Relationship Id="rId2448" Type="http://schemas.openxmlformats.org/officeDocument/2006/relationships/hyperlink" Target="https://finance.yahoo.com/quote/AMZN/options?strike=1240&amp;straddle=false" TargetMode="External"/><Relationship Id="rId2862" Type="http://schemas.openxmlformats.org/officeDocument/2006/relationships/hyperlink" Target="https://finance.yahoo.com/quote/AMZN/options?strike=94&amp;straddle=false" TargetMode="External"/><Relationship Id="rId3913" Type="http://schemas.openxmlformats.org/officeDocument/2006/relationships/hyperlink" Target="https://finance.yahoo.com/quote/AMZN230616P02100000?p=AMZN230616P02100000" TargetMode="External"/><Relationship Id="rId8077" Type="http://schemas.openxmlformats.org/officeDocument/2006/relationships/hyperlink" Target="https://finance.yahoo.com/quote/AMZN230616P02700000?p=AMZN230616P02700000" TargetMode="External"/><Relationship Id="rId9475" Type="http://schemas.openxmlformats.org/officeDocument/2006/relationships/hyperlink" Target="https://finance.yahoo.com/quote/AMZN230616P03040000?p=AMZN230616P03040000" TargetMode="External"/><Relationship Id="rId834" Type="http://schemas.openxmlformats.org/officeDocument/2006/relationships/hyperlink" Target="https://finance.yahoo.com/quote/AMZN/options?strike=155&amp;straddle=false" TargetMode="External"/><Relationship Id="rId1464" Type="http://schemas.openxmlformats.org/officeDocument/2006/relationships/hyperlink" Target="https://finance.yahoo.com/quote/AMZN/options?strike=87&amp;straddle=false" TargetMode="External"/><Relationship Id="rId2515" Type="http://schemas.openxmlformats.org/officeDocument/2006/relationships/hyperlink" Target="https://finance.yahoo.com/quote/AMZN230616P01880000?p=AMZN230616P01880000" TargetMode="External"/><Relationship Id="rId8491" Type="http://schemas.openxmlformats.org/officeDocument/2006/relationships/hyperlink" Target="https://finance.yahoo.com/quote/AMZN230616C00165500?p=AMZN230616C00165500" TargetMode="External"/><Relationship Id="rId9128" Type="http://schemas.openxmlformats.org/officeDocument/2006/relationships/hyperlink" Target="https://finance.yahoo.com/quote/AMZN/options?strike=152.5&amp;straddle=false" TargetMode="External"/><Relationship Id="rId9542" Type="http://schemas.openxmlformats.org/officeDocument/2006/relationships/hyperlink" Target="https://finance.yahoo.com/quote/AMZN/options?strike=3370&amp;straddle=false" TargetMode="External"/><Relationship Id="rId901" Type="http://schemas.openxmlformats.org/officeDocument/2006/relationships/hyperlink" Target="https://finance.yahoo.com/quote/AMZN230616P00172000?p=AMZN230616P00172000" TargetMode="External"/><Relationship Id="rId1117" Type="http://schemas.openxmlformats.org/officeDocument/2006/relationships/hyperlink" Target="https://finance.yahoo.com/quote/AMZN230616P01740000?p=AMZN230616P01740000" TargetMode="External"/><Relationship Id="rId1531" Type="http://schemas.openxmlformats.org/officeDocument/2006/relationships/hyperlink" Target="https://finance.yahoo.com/quote/AMZN230616C00155500?p=AMZN230616C00155500" TargetMode="External"/><Relationship Id="rId4687" Type="http://schemas.openxmlformats.org/officeDocument/2006/relationships/hyperlink" Target="https://finance.yahoo.com/quote/AMZN230616C03390000?p=AMZN230616C03390000" TargetMode="External"/><Relationship Id="rId5738" Type="http://schemas.openxmlformats.org/officeDocument/2006/relationships/hyperlink" Target="https://finance.yahoo.com/quote/AMZN/options?strike=169&amp;straddle=false" TargetMode="External"/><Relationship Id="rId7093" Type="http://schemas.openxmlformats.org/officeDocument/2006/relationships/hyperlink" Target="https://finance.yahoo.com/quote/AMZN230616C00162000?p=AMZN230616C00162000" TargetMode="External"/><Relationship Id="rId8144" Type="http://schemas.openxmlformats.org/officeDocument/2006/relationships/hyperlink" Target="https://finance.yahoo.com/quote/AMZN/options?strike=3300&amp;straddle=false" TargetMode="External"/><Relationship Id="rId3289" Type="http://schemas.openxmlformats.org/officeDocument/2006/relationships/hyperlink" Target="https://finance.yahoo.com/quote/AMZN230616C03320000?p=AMZN230616C03320000" TargetMode="External"/><Relationship Id="rId4754" Type="http://schemas.openxmlformats.org/officeDocument/2006/relationships/hyperlink" Target="https://finance.yahoo.com/quote/AMZN/options?strike=3720&amp;straddle=false" TargetMode="External"/><Relationship Id="rId7160" Type="http://schemas.openxmlformats.org/officeDocument/2006/relationships/hyperlink" Target="https://finance.yahoo.com/quote/AMZN/options?strike=178.5&amp;straddle=false" TargetMode="External"/><Relationship Id="rId8211" Type="http://schemas.openxmlformats.org/officeDocument/2006/relationships/hyperlink" Target="https://finance.yahoo.com/quote/AMZN230616P03640000?p=AMZN230616P03640000" TargetMode="External"/><Relationship Id="rId3356" Type="http://schemas.openxmlformats.org/officeDocument/2006/relationships/hyperlink" Target="https://finance.yahoo.com/quote/AMZN/options?strike=3650&amp;straddle=false" TargetMode="External"/><Relationship Id="rId4407" Type="http://schemas.openxmlformats.org/officeDocument/2006/relationships/hyperlink" Target="https://finance.yahoo.com/quote/AMZN230616C00182500?p=AMZN230616C00182500" TargetMode="External"/><Relationship Id="rId5805" Type="http://schemas.openxmlformats.org/officeDocument/2006/relationships/hyperlink" Target="https://finance.yahoo.com/quote/AMZN230616C00186000?p=AMZN230616C00186000" TargetMode="External"/><Relationship Id="rId277" Type="http://schemas.openxmlformats.org/officeDocument/2006/relationships/hyperlink" Target="https://finance.yahoo.com/quote/AMZN230616C00188000?p=AMZN230616C00188000" TargetMode="External"/><Relationship Id="rId3009" Type="http://schemas.openxmlformats.org/officeDocument/2006/relationships/hyperlink" Target="https://finance.yahoo.com/quote/AMZN230616C00179000?p=AMZN230616C00179000" TargetMode="External"/><Relationship Id="rId3770" Type="http://schemas.openxmlformats.org/officeDocument/2006/relationships/hyperlink" Target="https://finance.yahoo.com/quote/AMZN/options?strike=197&amp;straddle=false" TargetMode="External"/><Relationship Id="rId4821" Type="http://schemas.openxmlformats.org/officeDocument/2006/relationships/hyperlink" Target="https://finance.yahoo.com/quote/AMZN230616C04600000?p=AMZN230616C04600000" TargetMode="External"/><Relationship Id="rId7977" Type="http://schemas.openxmlformats.org/officeDocument/2006/relationships/hyperlink" Target="https://finance.yahoo.com/quote/AMZN230616P01180000?p=AMZN230616P01180000" TargetMode="External"/><Relationship Id="rId344" Type="http://schemas.openxmlformats.org/officeDocument/2006/relationships/hyperlink" Target="https://finance.yahoo.com/quote/AMZN/options?strike=245&amp;straddle=false" TargetMode="External"/><Relationship Id="rId691" Type="http://schemas.openxmlformats.org/officeDocument/2006/relationships/hyperlink" Target="https://finance.yahoo.com/quote/AMZN230616P00050000?p=AMZN230616P00050000" TargetMode="External"/><Relationship Id="rId2025" Type="http://schemas.openxmlformats.org/officeDocument/2006/relationships/hyperlink" Target="https://finance.yahoo.com/quote/AMZN230616C03920000?p=AMZN230616C03920000" TargetMode="External"/><Relationship Id="rId2372" Type="http://schemas.openxmlformats.org/officeDocument/2006/relationships/hyperlink" Target="https://finance.yahoo.com/quote/AMZN/options?strike=193.5&amp;straddle=false" TargetMode="External"/><Relationship Id="rId3423" Type="http://schemas.openxmlformats.org/officeDocument/2006/relationships/hyperlink" Target="https://finance.yahoo.com/quote/AMZN230616C03990000?p=AMZN230616C03990000" TargetMode="External"/><Relationship Id="rId6579" Type="http://schemas.openxmlformats.org/officeDocument/2006/relationships/hyperlink" Target="https://finance.yahoo.com/quote/AMZN230616P00275000?p=AMZN230616P00275000" TargetMode="External"/><Relationship Id="rId6993" Type="http://schemas.openxmlformats.org/officeDocument/2006/relationships/hyperlink" Target="https://finance.yahoo.com/quote/AMZN230616C00084000?p=AMZN230616C00084000" TargetMode="External"/><Relationship Id="rId9052" Type="http://schemas.openxmlformats.org/officeDocument/2006/relationships/hyperlink" Target="https://finance.yahoo.com/quote/AMZN/options?strike=77.5&amp;straddle=false" TargetMode="External"/><Relationship Id="rId5595" Type="http://schemas.openxmlformats.org/officeDocument/2006/relationships/hyperlink" Target="https://finance.yahoo.com/quote/AMZN230616C00077500?p=AMZN230616C00077500" TargetMode="External"/><Relationship Id="rId6646" Type="http://schemas.openxmlformats.org/officeDocument/2006/relationships/hyperlink" Target="https://finance.yahoo.com/quote/AMZN/options?strike=1660&amp;straddle=false" TargetMode="External"/><Relationship Id="rId411" Type="http://schemas.openxmlformats.org/officeDocument/2006/relationships/hyperlink" Target="https://finance.yahoo.com/quote/AMZN230616C01740000?p=AMZN230616C01740000" TargetMode="External"/><Relationship Id="rId1041" Type="http://schemas.openxmlformats.org/officeDocument/2006/relationships/hyperlink" Target="https://finance.yahoo.com/quote/AMZN230616P00270000?p=AMZN230616P00270000" TargetMode="External"/><Relationship Id="rId4197" Type="http://schemas.openxmlformats.org/officeDocument/2006/relationships/hyperlink" Target="https://finance.yahoo.com/quote/AMZN230616C00072000?p=AMZN230616C00072000" TargetMode="External"/><Relationship Id="rId5248" Type="http://schemas.openxmlformats.org/officeDocument/2006/relationships/hyperlink" Target="https://finance.yahoo.com/quote/AMZN/options?strike=1540&amp;straddle=false" TargetMode="External"/><Relationship Id="rId5662" Type="http://schemas.openxmlformats.org/officeDocument/2006/relationships/hyperlink" Target="https://finance.yahoo.com/quote/AMZN/options?strike=150&amp;straddle=false" TargetMode="External"/><Relationship Id="rId6713" Type="http://schemas.openxmlformats.org/officeDocument/2006/relationships/hyperlink" Target="https://finance.yahoo.com/quote/AMZN230616P03070000?p=AMZN230616P03070000" TargetMode="External"/><Relationship Id="rId1858" Type="http://schemas.openxmlformats.org/officeDocument/2006/relationships/hyperlink" Target="https://finance.yahoo.com/quote/AMZN/options?strike=3080&amp;straddle=false" TargetMode="External"/><Relationship Id="rId4264" Type="http://schemas.openxmlformats.org/officeDocument/2006/relationships/hyperlink" Target="https://finance.yahoo.com/quote/AMZN/options?strike=115&amp;straddle=false" TargetMode="External"/><Relationship Id="rId5315" Type="http://schemas.openxmlformats.org/officeDocument/2006/relationships/hyperlink" Target="https://finance.yahoo.com/quote/AMZN230616P03000000?p=AMZN230616P03000000" TargetMode="External"/><Relationship Id="rId8885" Type="http://schemas.openxmlformats.org/officeDocument/2006/relationships/hyperlink" Target="https://finance.yahoo.com/quote/AMZN230616C03620000?p=AMZN230616C03620000" TargetMode="External"/><Relationship Id="rId2909" Type="http://schemas.openxmlformats.org/officeDocument/2006/relationships/hyperlink" Target="https://finance.yahoo.com/quote/AMZN230616C00154000?p=AMZN230616C00154000" TargetMode="External"/><Relationship Id="rId3280" Type="http://schemas.openxmlformats.org/officeDocument/2006/relationships/hyperlink" Target="https://finance.yahoo.com/quote/AMZN/options?strike=3270&amp;straddle=false" TargetMode="External"/><Relationship Id="rId4331" Type="http://schemas.openxmlformats.org/officeDocument/2006/relationships/hyperlink" Target="https://finance.yahoo.com/quote/AMZN230616C00163500?p=AMZN230616C00163500" TargetMode="External"/><Relationship Id="rId7487" Type="http://schemas.openxmlformats.org/officeDocument/2006/relationships/hyperlink" Target="https://finance.yahoo.com/quote/AMZN230616C03550000?p=AMZN230616C03550000" TargetMode="External"/><Relationship Id="rId8538" Type="http://schemas.openxmlformats.org/officeDocument/2006/relationships/hyperlink" Target="https://finance.yahoo.com/quote/AMZN/options?strike=177&amp;straddle=false" TargetMode="External"/><Relationship Id="rId1925" Type="http://schemas.openxmlformats.org/officeDocument/2006/relationships/hyperlink" Target="https://finance.yahoo.com/quote/AMZN230616C03420000?p=AMZN230616C03420000" TargetMode="External"/><Relationship Id="rId6089" Type="http://schemas.openxmlformats.org/officeDocument/2006/relationships/hyperlink" Target="https://finance.yahoo.com/quote/AMZN230616C03480000?p=AMZN230616C03480000" TargetMode="External"/><Relationship Id="rId8952" Type="http://schemas.openxmlformats.org/officeDocument/2006/relationships/hyperlink" Target="https://finance.yahoo.com/quote/AMZN/options?strike=3950&amp;straddle=false" TargetMode="External"/><Relationship Id="rId6156" Type="http://schemas.openxmlformats.org/officeDocument/2006/relationships/hyperlink" Target="https://finance.yahoo.com/quote/AMZN/options?strike=3810&amp;straddle=false" TargetMode="External"/><Relationship Id="rId7554" Type="http://schemas.openxmlformats.org/officeDocument/2006/relationships/hyperlink" Target="https://finance.yahoo.com/quote/AMZN/options?strike=3880&amp;straddle=false" TargetMode="External"/><Relationship Id="rId8605" Type="http://schemas.openxmlformats.org/officeDocument/2006/relationships/hyperlink" Target="https://finance.yahoo.com/quote/AMZN230616C00194000?p=AMZN230616C00194000" TargetMode="External"/><Relationship Id="rId2699" Type="http://schemas.openxmlformats.org/officeDocument/2006/relationships/hyperlink" Target="https://finance.yahoo.com/quote/AMZN230616P03760000?p=AMZN230616P03760000" TargetMode="External"/><Relationship Id="rId3000" Type="http://schemas.openxmlformats.org/officeDocument/2006/relationships/hyperlink" Target="https://finance.yahoo.com/quote/AMZN/options?strike=176.5&amp;straddle=false" TargetMode="External"/><Relationship Id="rId6570" Type="http://schemas.openxmlformats.org/officeDocument/2006/relationships/hyperlink" Target="https://finance.yahoo.com/quote/AMZN/options?strike=250&amp;straddle=false" TargetMode="External"/><Relationship Id="rId7207" Type="http://schemas.openxmlformats.org/officeDocument/2006/relationships/hyperlink" Target="https://finance.yahoo.com/quote/AMZN230616C00190500?p=AMZN230616C00190500" TargetMode="External"/><Relationship Id="rId7621" Type="http://schemas.openxmlformats.org/officeDocument/2006/relationships/hyperlink" Target="https://finance.yahoo.com/quote/AMZN230616P00056000?p=AMZN230616P00056000" TargetMode="External"/><Relationship Id="rId2766" Type="http://schemas.openxmlformats.org/officeDocument/2006/relationships/hyperlink" Target="https://finance.yahoo.com/quote/AMZN/options?strike=5400&amp;straddle=false" TargetMode="External"/><Relationship Id="rId3817" Type="http://schemas.openxmlformats.org/officeDocument/2006/relationships/hyperlink" Target="https://finance.yahoo.com/quote/AMZN230616P01100000?p=AMZN230616P01100000" TargetMode="External"/><Relationship Id="rId5172" Type="http://schemas.openxmlformats.org/officeDocument/2006/relationships/hyperlink" Target="https://finance.yahoo.com/quote/AMZN/options?strike=215&amp;straddle=false" TargetMode="External"/><Relationship Id="rId6223" Type="http://schemas.openxmlformats.org/officeDocument/2006/relationships/hyperlink" Target="https://finance.yahoo.com/quote/AMZN230616C05500000?p=AMZN230616C05500000" TargetMode="External"/><Relationship Id="rId9379" Type="http://schemas.openxmlformats.org/officeDocument/2006/relationships/hyperlink" Target="https://finance.yahoo.com/quote/AMZN230616P01360000?p=AMZN230616P01360000" TargetMode="External"/><Relationship Id="rId738" Type="http://schemas.openxmlformats.org/officeDocument/2006/relationships/hyperlink" Target="https://finance.yahoo.com/quote/AMZN/options?strike=73&amp;straddle=false" TargetMode="External"/><Relationship Id="rId1368" Type="http://schemas.openxmlformats.org/officeDocument/2006/relationships/hyperlink" Target="https://finance.yahoo.com/quote/AMZN/options?strike=4700&amp;straddle=false" TargetMode="External"/><Relationship Id="rId1782" Type="http://schemas.openxmlformats.org/officeDocument/2006/relationships/hyperlink" Target="https://finance.yahoo.com/quote/AMZN/options?strike=1600&amp;straddle=false" TargetMode="External"/><Relationship Id="rId2419" Type="http://schemas.openxmlformats.org/officeDocument/2006/relationships/hyperlink" Target="https://finance.yahoo.com/quote/AMZN230616P00255000?p=AMZN230616P00255000" TargetMode="External"/><Relationship Id="rId2833" Type="http://schemas.openxmlformats.org/officeDocument/2006/relationships/hyperlink" Target="https://finance.yahoo.com/quote/AMZN230616C00080000?p=AMZN230616C00080000" TargetMode="External"/><Relationship Id="rId5989" Type="http://schemas.openxmlformats.org/officeDocument/2006/relationships/hyperlink" Target="https://finance.yahoo.com/quote/AMZN230616C02800000?p=AMZN230616C02800000" TargetMode="External"/><Relationship Id="rId8395" Type="http://schemas.openxmlformats.org/officeDocument/2006/relationships/hyperlink" Target="https://finance.yahoo.com/quote/AMZN230616C00093000?p=AMZN230616C00093000" TargetMode="External"/><Relationship Id="rId9446" Type="http://schemas.openxmlformats.org/officeDocument/2006/relationships/hyperlink" Target="https://finance.yahoo.com/quote/AMZN/options?strike=1980&amp;straddle=false" TargetMode="External"/><Relationship Id="rId74" Type="http://schemas.openxmlformats.org/officeDocument/2006/relationships/hyperlink" Target="https://finance.yahoo.com/quote/AMZN/options?strike=84&amp;straddle=false" TargetMode="External"/><Relationship Id="rId805" Type="http://schemas.openxmlformats.org/officeDocument/2006/relationships/hyperlink" Target="https://finance.yahoo.com/quote/AMZN230616P00130000?p=AMZN230616P00130000" TargetMode="External"/><Relationship Id="rId1435" Type="http://schemas.openxmlformats.org/officeDocument/2006/relationships/hyperlink" Target="https://finance.yahoo.com/quote/AMZN230616C00074000?p=AMZN230616C00074000" TargetMode="External"/><Relationship Id="rId8048" Type="http://schemas.openxmlformats.org/officeDocument/2006/relationships/hyperlink" Target="https://finance.yahoo.com/quote/AMZN/options?strike=1840&amp;straddle=false" TargetMode="External"/><Relationship Id="rId8462" Type="http://schemas.openxmlformats.org/officeDocument/2006/relationships/hyperlink" Target="https://finance.yahoo.com/quote/AMZN/options?strike=158&amp;straddle=false" TargetMode="External"/><Relationship Id="rId9513" Type="http://schemas.openxmlformats.org/officeDocument/2006/relationships/hyperlink" Target="https://finance.yahoo.com/quote/AMZN230616P03230000?p=AMZN230616P03230000" TargetMode="External"/><Relationship Id="rId2900" Type="http://schemas.openxmlformats.org/officeDocument/2006/relationships/hyperlink" Target="https://finance.yahoo.com/quote/AMZN/options?strike=151.5&amp;straddle=false" TargetMode="External"/><Relationship Id="rId7064" Type="http://schemas.openxmlformats.org/officeDocument/2006/relationships/hyperlink" Target="https://finance.yahoo.com/quote/AMZN/options?strike=154.5&amp;straddle=false" TargetMode="External"/><Relationship Id="rId8115" Type="http://schemas.openxmlformats.org/officeDocument/2006/relationships/hyperlink" Target="https://finance.yahoo.com/quote/AMZN230616P03160000?p=AMZN230616P03160000" TargetMode="External"/><Relationship Id="rId1502" Type="http://schemas.openxmlformats.org/officeDocument/2006/relationships/hyperlink" Target="https://finance.yahoo.com/quote/AMZN/options?strike=130&amp;straddle=false" TargetMode="External"/><Relationship Id="rId4658" Type="http://schemas.openxmlformats.org/officeDocument/2006/relationships/hyperlink" Target="https://finance.yahoo.com/quote/AMZN/options?strike=3240&amp;straddle=false" TargetMode="External"/><Relationship Id="rId5709" Type="http://schemas.openxmlformats.org/officeDocument/2006/relationships/hyperlink" Target="https://finance.yahoo.com/quote/AMZN230616C00162000?p=AMZN230616C00162000" TargetMode="External"/><Relationship Id="rId6080" Type="http://schemas.openxmlformats.org/officeDocument/2006/relationships/hyperlink" Target="https://finance.yahoo.com/quote/AMZN/options?strike=3430&amp;straddle=false" TargetMode="External"/><Relationship Id="rId7131" Type="http://schemas.openxmlformats.org/officeDocument/2006/relationships/hyperlink" Target="https://finance.yahoo.com/quote/AMZN230616C00171500?p=AMZN230616C00171500" TargetMode="External"/><Relationship Id="rId3674" Type="http://schemas.openxmlformats.org/officeDocument/2006/relationships/hyperlink" Target="https://finance.yahoo.com/quote/AMZN/options?strike=173&amp;straddle=false" TargetMode="External"/><Relationship Id="rId4725" Type="http://schemas.openxmlformats.org/officeDocument/2006/relationships/hyperlink" Target="https://finance.yahoo.com/quote/AMZN230616C03580000?p=AMZN230616C03580000" TargetMode="External"/><Relationship Id="rId595" Type="http://schemas.openxmlformats.org/officeDocument/2006/relationships/hyperlink" Target="https://finance.yahoo.com/quote/AMZN230616C03690000?p=AMZN230616C03690000" TargetMode="External"/><Relationship Id="rId2276" Type="http://schemas.openxmlformats.org/officeDocument/2006/relationships/hyperlink" Target="https://finance.yahoo.com/quote/AMZN/options?strike=169.5&amp;straddle=false" TargetMode="External"/><Relationship Id="rId2690" Type="http://schemas.openxmlformats.org/officeDocument/2006/relationships/hyperlink" Target="https://finance.yahoo.com/quote/AMZN/options?strike=3710&amp;straddle=false" TargetMode="External"/><Relationship Id="rId3327" Type="http://schemas.openxmlformats.org/officeDocument/2006/relationships/hyperlink" Target="https://finance.yahoo.com/quote/AMZN230616C03510000?p=AMZN230616C03510000" TargetMode="External"/><Relationship Id="rId3741" Type="http://schemas.openxmlformats.org/officeDocument/2006/relationships/hyperlink" Target="https://finance.yahoo.com/quote/AMZN230616P00190000?p=AMZN230616P00190000" TargetMode="External"/><Relationship Id="rId6897" Type="http://schemas.openxmlformats.org/officeDocument/2006/relationships/hyperlink" Target="https://finance.yahoo.com/quote/AMZN230616P04400000?p=AMZN230616P04400000" TargetMode="External"/><Relationship Id="rId7948" Type="http://schemas.openxmlformats.org/officeDocument/2006/relationships/hyperlink" Target="https://finance.yahoo.com/quote/AMZN/options?strike=235&amp;straddle=false" TargetMode="External"/><Relationship Id="rId248" Type="http://schemas.openxmlformats.org/officeDocument/2006/relationships/hyperlink" Target="https://finance.yahoo.com/quote/AMZN/options?strike=180.5&amp;straddle=false" TargetMode="External"/><Relationship Id="rId662" Type="http://schemas.openxmlformats.org/officeDocument/2006/relationships/hyperlink" Target="https://finance.yahoo.com/quote/AMZN/options?strike=4200&amp;straddle=false" TargetMode="External"/><Relationship Id="rId1292" Type="http://schemas.openxmlformats.org/officeDocument/2006/relationships/hyperlink" Target="https://finance.yahoo.com/quote/AMZN/options?strike=3640&amp;straddle=false" TargetMode="External"/><Relationship Id="rId2343" Type="http://schemas.openxmlformats.org/officeDocument/2006/relationships/hyperlink" Target="https://finance.yahoo.com/quote/AMZN230616P00186500?p=AMZN230616P00186500" TargetMode="External"/><Relationship Id="rId5499" Type="http://schemas.openxmlformats.org/officeDocument/2006/relationships/hyperlink" Target="https://finance.yahoo.com/quote/AMZN230616P03970000?p=AMZN230616P03970000" TargetMode="External"/><Relationship Id="rId6964" Type="http://schemas.openxmlformats.org/officeDocument/2006/relationships/hyperlink" Target="https://finance.yahoo.com/quote/AMZN/options?strike=71&amp;straddle=false" TargetMode="External"/><Relationship Id="rId9370" Type="http://schemas.openxmlformats.org/officeDocument/2006/relationships/hyperlink" Target="https://finance.yahoo.com/quote/AMZN/options?strike=1260&amp;straddle=false" TargetMode="External"/><Relationship Id="rId315" Type="http://schemas.openxmlformats.org/officeDocument/2006/relationships/hyperlink" Target="https://finance.yahoo.com/quote/AMZN230616C00197500?p=AMZN230616C00197500" TargetMode="External"/><Relationship Id="rId2410" Type="http://schemas.openxmlformats.org/officeDocument/2006/relationships/hyperlink" Target="https://finance.yahoo.com/quote/AMZN/options?strike=230&amp;straddle=false" TargetMode="External"/><Relationship Id="rId5566" Type="http://schemas.openxmlformats.org/officeDocument/2006/relationships/hyperlink" Target="https://finance.yahoo.com/quote/AMZN/options?strike=64&amp;straddle=false" TargetMode="External"/><Relationship Id="rId6617" Type="http://schemas.openxmlformats.org/officeDocument/2006/relationships/hyperlink" Target="https://finance.yahoo.com/quote/AMZN230616P01420000?p=AMZN230616P01420000" TargetMode="External"/><Relationship Id="rId9023" Type="http://schemas.openxmlformats.org/officeDocument/2006/relationships/hyperlink" Target="https://finance.yahoo.com/quote/AMZN230616P00065000?p=AMZN230616P00065000" TargetMode="External"/><Relationship Id="rId1012" Type="http://schemas.openxmlformats.org/officeDocument/2006/relationships/hyperlink" Target="https://finance.yahoo.com/quote/AMZN/options?strike=199.5&amp;straddle=false" TargetMode="External"/><Relationship Id="rId4168" Type="http://schemas.openxmlformats.org/officeDocument/2006/relationships/hyperlink" Target="https://finance.yahoo.com/quote/AMZN/options?strike=57&amp;straddle=false" TargetMode="External"/><Relationship Id="rId5219" Type="http://schemas.openxmlformats.org/officeDocument/2006/relationships/hyperlink" Target="https://finance.yahoo.com/quote/AMZN230616P01280000?p=AMZN230616P01280000" TargetMode="External"/><Relationship Id="rId5980" Type="http://schemas.openxmlformats.org/officeDocument/2006/relationships/hyperlink" Target="https://finance.yahoo.com/quote/AMZN/options?strike=2300&amp;straddle=false" TargetMode="External"/><Relationship Id="rId3184" Type="http://schemas.openxmlformats.org/officeDocument/2006/relationships/hyperlink" Target="https://finance.yahoo.com/quote/AMZN/options?strike=1780&amp;straddle=false" TargetMode="External"/><Relationship Id="rId4235" Type="http://schemas.openxmlformats.org/officeDocument/2006/relationships/hyperlink" Target="https://finance.yahoo.com/quote/AMZN230616C00089000?p=AMZN230616C00089000" TargetMode="External"/><Relationship Id="rId4582" Type="http://schemas.openxmlformats.org/officeDocument/2006/relationships/hyperlink" Target="https://finance.yahoo.com/quote/AMZN/options?strike=1920&amp;straddle=false" TargetMode="External"/><Relationship Id="rId5633" Type="http://schemas.openxmlformats.org/officeDocument/2006/relationships/hyperlink" Target="https://finance.yahoo.com/quote/AMZN230616C00096000?p=AMZN230616C00096000" TargetMode="External"/><Relationship Id="rId8789" Type="http://schemas.openxmlformats.org/officeDocument/2006/relationships/hyperlink" Target="https://finance.yahoo.com/quote/AMZN230616C03140000?p=AMZN230616C03140000" TargetMode="External"/><Relationship Id="rId1829" Type="http://schemas.openxmlformats.org/officeDocument/2006/relationships/hyperlink" Target="https://finance.yahoo.com/quote/AMZN230616C02400000?p=AMZN230616C02400000" TargetMode="External"/><Relationship Id="rId5700" Type="http://schemas.openxmlformats.org/officeDocument/2006/relationships/hyperlink" Target="https://finance.yahoo.com/quote/AMZN/options?strike=159.5&amp;straddle=false" TargetMode="External"/><Relationship Id="rId8856" Type="http://schemas.openxmlformats.org/officeDocument/2006/relationships/hyperlink" Target="https://finance.yahoo.com/quote/AMZN/options?strike=3470&amp;straddle=false" TargetMode="External"/><Relationship Id="rId3251" Type="http://schemas.openxmlformats.org/officeDocument/2006/relationships/hyperlink" Target="https://finance.yahoo.com/quote/AMZN230616C03130000?p=AMZN230616C03130000" TargetMode="External"/><Relationship Id="rId4302" Type="http://schemas.openxmlformats.org/officeDocument/2006/relationships/hyperlink" Target="https://finance.yahoo.com/quote/AMZN/options?strike=156&amp;straddle=false" TargetMode="External"/><Relationship Id="rId7458" Type="http://schemas.openxmlformats.org/officeDocument/2006/relationships/hyperlink" Target="https://finance.yahoo.com/quote/AMZN/options?strike=3400&amp;straddle=false" TargetMode="External"/><Relationship Id="rId7872" Type="http://schemas.openxmlformats.org/officeDocument/2006/relationships/hyperlink" Target="https://finance.yahoo.com/quote/AMZN/options?strike=184.5&amp;straddle=false" TargetMode="External"/><Relationship Id="rId8509" Type="http://schemas.openxmlformats.org/officeDocument/2006/relationships/hyperlink" Target="https://finance.yahoo.com/quote/AMZN230616C00170000?p=AMZN230616C00170000" TargetMode="External"/><Relationship Id="rId8923" Type="http://schemas.openxmlformats.org/officeDocument/2006/relationships/hyperlink" Target="https://finance.yahoo.com/quote/AMZN230616C03810000?p=AMZN230616C03810000" TargetMode="External"/><Relationship Id="rId172" Type="http://schemas.openxmlformats.org/officeDocument/2006/relationships/hyperlink" Target="https://finance.yahoo.com/quote/AMZN/options?strike=161.5&amp;straddle=false" TargetMode="External"/><Relationship Id="rId6474" Type="http://schemas.openxmlformats.org/officeDocument/2006/relationships/hyperlink" Target="https://finance.yahoo.com/quote/AMZN/options?strike=181&amp;straddle=false" TargetMode="External"/><Relationship Id="rId7525" Type="http://schemas.openxmlformats.org/officeDocument/2006/relationships/hyperlink" Target="https://finance.yahoo.com/quote/AMZN230616C03740000?p=AMZN230616C03740000" TargetMode="External"/><Relationship Id="rId989" Type="http://schemas.openxmlformats.org/officeDocument/2006/relationships/hyperlink" Target="https://finance.yahoo.com/quote/AMZN230616P00194000?p=AMZN230616P00194000" TargetMode="External"/><Relationship Id="rId5076" Type="http://schemas.openxmlformats.org/officeDocument/2006/relationships/hyperlink" Target="https://finance.yahoo.com/quote/AMZN/options?strike=177.5&amp;straddle=false" TargetMode="External"/><Relationship Id="rId5490" Type="http://schemas.openxmlformats.org/officeDocument/2006/relationships/hyperlink" Target="https://finance.yahoo.com/quote/AMZN/options?strike=3910&amp;straddle=false" TargetMode="External"/><Relationship Id="rId6127" Type="http://schemas.openxmlformats.org/officeDocument/2006/relationships/hyperlink" Target="https://finance.yahoo.com/quote/AMZN230616C03670000?p=AMZN230616C03670000" TargetMode="External"/><Relationship Id="rId6541" Type="http://schemas.openxmlformats.org/officeDocument/2006/relationships/hyperlink" Target="https://finance.yahoo.com/quote/AMZN230616P00198000?p=AMZN230616P00198000" TargetMode="External"/><Relationship Id="rId1686" Type="http://schemas.openxmlformats.org/officeDocument/2006/relationships/hyperlink" Target="https://finance.yahoo.com/quote/AMZN/options?strike=194&amp;straddle=false" TargetMode="External"/><Relationship Id="rId4092" Type="http://schemas.openxmlformats.org/officeDocument/2006/relationships/hyperlink" Target="https://finance.yahoo.com/quote/AMZN/options?strike=3800&amp;straddle=false" TargetMode="External"/><Relationship Id="rId5143" Type="http://schemas.openxmlformats.org/officeDocument/2006/relationships/hyperlink" Target="https://finance.yahoo.com/quote/AMZN230616P00194500?p=AMZN230616P00194500" TargetMode="External"/><Relationship Id="rId8299" Type="http://schemas.openxmlformats.org/officeDocument/2006/relationships/hyperlink" Target="https://finance.yahoo.com/quote/AMZN230616P05300000?p=AMZN230616P05300000" TargetMode="External"/><Relationship Id="rId1339" Type="http://schemas.openxmlformats.org/officeDocument/2006/relationships/hyperlink" Target="https://finance.yahoo.com/quote/AMZN230616P03930000?p=AMZN230616P03930000" TargetMode="External"/><Relationship Id="rId2737" Type="http://schemas.openxmlformats.org/officeDocument/2006/relationships/hyperlink" Target="https://finance.yahoo.com/quote/AMZN230616P04000000?p=AMZN230616P04000000" TargetMode="External"/><Relationship Id="rId5210" Type="http://schemas.openxmlformats.org/officeDocument/2006/relationships/hyperlink" Target="https://finance.yahoo.com/quote/AMZN/options?strike=1180&amp;straddle=false" TargetMode="External"/><Relationship Id="rId8366" Type="http://schemas.openxmlformats.org/officeDocument/2006/relationships/hyperlink" Target="https://finance.yahoo.com/quote/AMZN/options?strike=78&amp;straddle=false" TargetMode="External"/><Relationship Id="rId709" Type="http://schemas.openxmlformats.org/officeDocument/2006/relationships/hyperlink" Target="https://finance.yahoo.com/quote/AMZN230616P00060000?p=AMZN230616P00060000" TargetMode="External"/><Relationship Id="rId1753" Type="http://schemas.openxmlformats.org/officeDocument/2006/relationships/hyperlink" Target="https://finance.yahoo.com/quote/AMZN230616C01360000?p=AMZN230616C01360000" TargetMode="External"/><Relationship Id="rId2804" Type="http://schemas.openxmlformats.org/officeDocument/2006/relationships/hyperlink" Target="https://finance.yahoo.com/quote/AMZN/options?strike=67&amp;straddle=false" TargetMode="External"/><Relationship Id="rId8019" Type="http://schemas.openxmlformats.org/officeDocument/2006/relationships/hyperlink" Target="https://finance.yahoo.com/quote/AMZN230616P01560000?p=AMZN230616P01560000" TargetMode="External"/><Relationship Id="rId8780" Type="http://schemas.openxmlformats.org/officeDocument/2006/relationships/hyperlink" Target="https://finance.yahoo.com/quote/AMZN/options?strike=3090&amp;straddle=false" TargetMode="External"/><Relationship Id="rId9417" Type="http://schemas.openxmlformats.org/officeDocument/2006/relationships/hyperlink" Target="https://finance.yahoo.com/quote/AMZN230616P01700000?p=AMZN230616P01700000" TargetMode="External"/><Relationship Id="rId45" Type="http://schemas.openxmlformats.org/officeDocument/2006/relationships/hyperlink" Target="https://finance.yahoo.com/quote/AMZN230616C00072000?p=AMZN230616C00072000" TargetMode="External"/><Relationship Id="rId1406" Type="http://schemas.openxmlformats.org/officeDocument/2006/relationships/hyperlink" Target="https://finance.yahoo.com/quote/AMZN/options?strike=60&amp;straddle=false" TargetMode="External"/><Relationship Id="rId1820" Type="http://schemas.openxmlformats.org/officeDocument/2006/relationships/hyperlink" Target="https://finance.yahoo.com/quote/AMZN/options?strike=1980&amp;straddle=false" TargetMode="External"/><Relationship Id="rId4976" Type="http://schemas.openxmlformats.org/officeDocument/2006/relationships/hyperlink" Target="https://finance.yahoo.com/quote/AMZN/options?strike=152.5&amp;straddle=false" TargetMode="External"/><Relationship Id="rId7382" Type="http://schemas.openxmlformats.org/officeDocument/2006/relationships/hyperlink" Target="https://finance.yahoo.com/quote/AMZN/options?strike=3020&amp;straddle=false" TargetMode="External"/><Relationship Id="rId8433" Type="http://schemas.openxmlformats.org/officeDocument/2006/relationships/hyperlink" Target="https://finance.yahoo.com/quote/AMZN230616C00151000?p=AMZN230616C00151000" TargetMode="External"/><Relationship Id="rId3578" Type="http://schemas.openxmlformats.org/officeDocument/2006/relationships/hyperlink" Target="https://finance.yahoo.com/quote/AMZN/options?strike=140&amp;straddle=false" TargetMode="External"/><Relationship Id="rId3992" Type="http://schemas.openxmlformats.org/officeDocument/2006/relationships/hyperlink" Target="https://finance.yahoo.com/quote/AMZN/options?strike=3300&amp;straddle=false" TargetMode="External"/><Relationship Id="rId4629" Type="http://schemas.openxmlformats.org/officeDocument/2006/relationships/hyperlink" Target="https://finance.yahoo.com/quote/AMZN230616C03100000?p=AMZN230616C03100000" TargetMode="External"/><Relationship Id="rId7035" Type="http://schemas.openxmlformats.org/officeDocument/2006/relationships/hyperlink" Target="https://finance.yahoo.com/quote/AMZN230616C00125000?p=AMZN230616C00125000" TargetMode="External"/><Relationship Id="rId8500" Type="http://schemas.openxmlformats.org/officeDocument/2006/relationships/hyperlink" Target="https://finance.yahoo.com/quote/AMZN/options?strike=167.5&amp;straddle=false" TargetMode="External"/><Relationship Id="rId499" Type="http://schemas.openxmlformats.org/officeDocument/2006/relationships/hyperlink" Target="https://finance.yahoo.com/quote/AMZN230616C03210000?p=AMZN230616C03210000" TargetMode="External"/><Relationship Id="rId2594" Type="http://schemas.openxmlformats.org/officeDocument/2006/relationships/hyperlink" Target="https://finance.yahoo.com/quote/AMZN/options?strike=3230&amp;straddle=false" TargetMode="External"/><Relationship Id="rId3645" Type="http://schemas.openxmlformats.org/officeDocument/2006/relationships/hyperlink" Target="https://finance.yahoo.com/quote/AMZN230616P00166000?p=AMZN230616P00166000" TargetMode="External"/><Relationship Id="rId6051" Type="http://schemas.openxmlformats.org/officeDocument/2006/relationships/hyperlink" Target="https://finance.yahoo.com/quote/AMZN230616C03290000?p=AMZN230616C03290000" TargetMode="External"/><Relationship Id="rId7102" Type="http://schemas.openxmlformats.org/officeDocument/2006/relationships/hyperlink" Target="https://finance.yahoo.com/quote/AMZN/options?strike=164&amp;straddle=false" TargetMode="External"/><Relationship Id="rId566" Type="http://schemas.openxmlformats.org/officeDocument/2006/relationships/hyperlink" Target="https://finance.yahoo.com/quote/AMZN/options?strike=3540&amp;straddle=false" TargetMode="External"/><Relationship Id="rId1196" Type="http://schemas.openxmlformats.org/officeDocument/2006/relationships/hyperlink" Target="https://finance.yahoo.com/quote/AMZN/options?strike=3160&amp;straddle=false" TargetMode="External"/><Relationship Id="rId2247" Type="http://schemas.openxmlformats.org/officeDocument/2006/relationships/hyperlink" Target="https://finance.yahoo.com/quote/AMZN230616P00162500?p=AMZN230616P00162500" TargetMode="External"/><Relationship Id="rId9274" Type="http://schemas.openxmlformats.org/officeDocument/2006/relationships/hyperlink" Target="https://finance.yahoo.com/quote/AMZN/options?strike=189&amp;straddle=false" TargetMode="External"/><Relationship Id="rId219" Type="http://schemas.openxmlformats.org/officeDocument/2006/relationships/hyperlink" Target="https://finance.yahoo.com/quote/AMZN230616C00173500?p=AMZN230616C00173500" TargetMode="External"/><Relationship Id="rId633" Type="http://schemas.openxmlformats.org/officeDocument/2006/relationships/hyperlink" Target="https://finance.yahoo.com/quote/AMZN230616C03880000?p=AMZN230616C03880000" TargetMode="External"/><Relationship Id="rId980" Type="http://schemas.openxmlformats.org/officeDocument/2006/relationships/hyperlink" Target="https://finance.yahoo.com/quote/AMZN/options?strike=191.5&amp;straddle=false" TargetMode="External"/><Relationship Id="rId1263" Type="http://schemas.openxmlformats.org/officeDocument/2006/relationships/hyperlink" Target="https://finance.yahoo.com/quote/AMZN230616P03500000?p=AMZN230616P03500000" TargetMode="External"/><Relationship Id="rId2314" Type="http://schemas.openxmlformats.org/officeDocument/2006/relationships/hyperlink" Target="https://finance.yahoo.com/quote/AMZN/options?strike=179&amp;straddle=false" TargetMode="External"/><Relationship Id="rId2661" Type="http://schemas.openxmlformats.org/officeDocument/2006/relationships/hyperlink" Target="https://finance.yahoo.com/quote/AMZN230616P03570000?p=AMZN230616P03570000" TargetMode="External"/><Relationship Id="rId3712" Type="http://schemas.openxmlformats.org/officeDocument/2006/relationships/hyperlink" Target="https://finance.yahoo.com/quote/AMZN/options?strike=182.5&amp;straddle=false" TargetMode="External"/><Relationship Id="rId6868" Type="http://schemas.openxmlformats.org/officeDocument/2006/relationships/hyperlink" Target="https://finance.yahoo.com/quote/AMZN/options?strike=3880&amp;straddle=false" TargetMode="External"/><Relationship Id="rId7919" Type="http://schemas.openxmlformats.org/officeDocument/2006/relationships/hyperlink" Target="https://finance.yahoo.com/quote/AMZN230616P00196500?p=AMZN230616P00196500" TargetMode="External"/><Relationship Id="rId8290" Type="http://schemas.openxmlformats.org/officeDocument/2006/relationships/hyperlink" Target="https://finance.yahoo.com/quote/AMZN/options?strike=4800&amp;straddle=false" TargetMode="External"/><Relationship Id="rId9341" Type="http://schemas.openxmlformats.org/officeDocument/2006/relationships/hyperlink" Target="https://finance.yahoo.com/quote/AMZN230616P00260000?p=AMZN230616P00260000" TargetMode="External"/><Relationship Id="rId5884" Type="http://schemas.openxmlformats.org/officeDocument/2006/relationships/hyperlink" Target="https://finance.yahoo.com/quote/AMZN/options?strike=255&amp;straddle=false" TargetMode="External"/><Relationship Id="rId6935" Type="http://schemas.openxmlformats.org/officeDocument/2006/relationships/hyperlink" Target="https://finance.yahoo.com/quote/AMZN230616C00057000?p=AMZN230616C00057000" TargetMode="External"/><Relationship Id="rId700" Type="http://schemas.openxmlformats.org/officeDocument/2006/relationships/hyperlink" Target="https://finance.yahoo.com/quote/AMZN/options?strike=55&amp;straddle=false" TargetMode="External"/><Relationship Id="rId1330" Type="http://schemas.openxmlformats.org/officeDocument/2006/relationships/hyperlink" Target="https://finance.yahoo.com/quote/AMZN/options?strike=3850&amp;straddle=false" TargetMode="External"/><Relationship Id="rId3088" Type="http://schemas.openxmlformats.org/officeDocument/2006/relationships/hyperlink" Target="https://finance.yahoo.com/quote/AMZN/options?strike=198.5&amp;straddle=false" TargetMode="External"/><Relationship Id="rId4486" Type="http://schemas.openxmlformats.org/officeDocument/2006/relationships/hyperlink" Target="https://finance.yahoo.com/quote/AMZN/options?strike=220&amp;straddle=false" TargetMode="External"/><Relationship Id="rId5537" Type="http://schemas.openxmlformats.org/officeDocument/2006/relationships/hyperlink" Target="https://finance.yahoo.com/quote/AMZN230616C00045000?p=AMZN230616C00045000" TargetMode="External"/><Relationship Id="rId5951" Type="http://schemas.openxmlformats.org/officeDocument/2006/relationships/hyperlink" Target="https://finance.yahoo.com/quote/AMZN230616C01780000?p=AMZN230616C01780000" TargetMode="External"/><Relationship Id="rId4139" Type="http://schemas.openxmlformats.org/officeDocument/2006/relationships/hyperlink" Target="https://finance.yahoo.com/quote/AMZN230616P04900000?p=AMZN230616P04900000" TargetMode="External"/><Relationship Id="rId4553" Type="http://schemas.openxmlformats.org/officeDocument/2006/relationships/hyperlink" Target="https://finance.yahoo.com/quote/AMZN230616C01640000?p=AMZN230616C01640000" TargetMode="External"/><Relationship Id="rId5604" Type="http://schemas.openxmlformats.org/officeDocument/2006/relationships/hyperlink" Target="https://finance.yahoo.com/quote/AMZN/options?strike=81&amp;straddle=false" TargetMode="External"/><Relationship Id="rId8010" Type="http://schemas.openxmlformats.org/officeDocument/2006/relationships/hyperlink" Target="https://finance.yahoo.com/quote/AMZN/options?strike=1480&amp;straddle=false" TargetMode="External"/><Relationship Id="rId3155" Type="http://schemas.openxmlformats.org/officeDocument/2006/relationships/hyperlink" Target="https://finance.yahoo.com/quote/AMZN230616C01520000?p=AMZN230616C01520000" TargetMode="External"/><Relationship Id="rId4206" Type="http://schemas.openxmlformats.org/officeDocument/2006/relationships/hyperlink" Target="https://finance.yahoo.com/quote/AMZN/options?strike=75&amp;straddle=false" TargetMode="External"/><Relationship Id="rId4620" Type="http://schemas.openxmlformats.org/officeDocument/2006/relationships/hyperlink" Target="https://finance.yahoo.com/quote/AMZN/options?strike=3050&amp;straddle=false" TargetMode="External"/><Relationship Id="rId7776" Type="http://schemas.openxmlformats.org/officeDocument/2006/relationships/hyperlink" Target="https://finance.yahoo.com/quote/AMZN/options?strike=160.5&amp;straddle=false" TargetMode="External"/><Relationship Id="rId8827" Type="http://schemas.openxmlformats.org/officeDocument/2006/relationships/hyperlink" Target="https://finance.yahoo.com/quote/AMZN230616C03330000?p=AMZN230616C03330000" TargetMode="External"/><Relationship Id="rId490" Type="http://schemas.openxmlformats.org/officeDocument/2006/relationships/hyperlink" Target="https://finance.yahoo.com/quote/AMZN/options?strike=3160&amp;straddle=false" TargetMode="External"/><Relationship Id="rId2171" Type="http://schemas.openxmlformats.org/officeDocument/2006/relationships/hyperlink" Target="https://finance.yahoo.com/quote/AMZN230616P00097000?p=AMZN230616P00097000" TargetMode="External"/><Relationship Id="rId3222" Type="http://schemas.openxmlformats.org/officeDocument/2006/relationships/hyperlink" Target="https://finance.yahoo.com/quote/AMZN/options?strike=2800&amp;straddle=false" TargetMode="External"/><Relationship Id="rId6378" Type="http://schemas.openxmlformats.org/officeDocument/2006/relationships/hyperlink" Target="https://finance.yahoo.com/quote/AMZN/options?strike=157&amp;straddle=false" TargetMode="External"/><Relationship Id="rId7429" Type="http://schemas.openxmlformats.org/officeDocument/2006/relationships/hyperlink" Target="https://finance.yahoo.com/quote/AMZN230616C03260000?p=AMZN230616C03260000" TargetMode="External"/><Relationship Id="rId143" Type="http://schemas.openxmlformats.org/officeDocument/2006/relationships/hyperlink" Target="https://finance.yahoo.com/quote/AMZN230616C00154500?p=AMZN230616C00154500" TargetMode="External"/><Relationship Id="rId5394" Type="http://schemas.openxmlformats.org/officeDocument/2006/relationships/hyperlink" Target="https://finance.yahoo.com/quote/AMZN/options?strike=3390&amp;straddle=false" TargetMode="External"/><Relationship Id="rId6445" Type="http://schemas.openxmlformats.org/officeDocument/2006/relationships/hyperlink" Target="https://finance.yahoo.com/quote/AMZN230616P00174000?p=AMZN230616P00174000" TargetMode="External"/><Relationship Id="rId6792" Type="http://schemas.openxmlformats.org/officeDocument/2006/relationships/hyperlink" Target="https://finance.yahoo.com/quote/AMZN/options?strike=3460&amp;straddle=false" TargetMode="External"/><Relationship Id="rId7843" Type="http://schemas.openxmlformats.org/officeDocument/2006/relationships/hyperlink" Target="https://finance.yahoo.com/quote/AMZN230616P00177500?p=AMZN230616P00177500" TargetMode="External"/><Relationship Id="rId9" Type="http://schemas.openxmlformats.org/officeDocument/2006/relationships/hyperlink" Target="https://finance.yahoo.com/quote/AMZN230616C00054000?p=AMZN230616C00054000" TargetMode="External"/><Relationship Id="rId210" Type="http://schemas.openxmlformats.org/officeDocument/2006/relationships/hyperlink" Target="https://finance.yahoo.com/quote/AMZN/options?strike=171&amp;straddle=false" TargetMode="External"/><Relationship Id="rId2988" Type="http://schemas.openxmlformats.org/officeDocument/2006/relationships/hyperlink" Target="https://finance.yahoo.com/quote/AMZN/options?strike=173.5&amp;straddle=false" TargetMode="External"/><Relationship Id="rId5047" Type="http://schemas.openxmlformats.org/officeDocument/2006/relationships/hyperlink" Target="https://finance.yahoo.com/quote/AMZN230616P00170500?p=AMZN230616P00170500" TargetMode="External"/><Relationship Id="rId7910" Type="http://schemas.openxmlformats.org/officeDocument/2006/relationships/hyperlink" Target="https://finance.yahoo.com/quote/AMZN/options?strike=194&amp;straddle=false" TargetMode="External"/><Relationship Id="rId5461" Type="http://schemas.openxmlformats.org/officeDocument/2006/relationships/hyperlink" Target="https://finance.yahoo.com/quote/AMZN230616P03730000?p=AMZN230616P03730000" TargetMode="External"/><Relationship Id="rId6512" Type="http://schemas.openxmlformats.org/officeDocument/2006/relationships/hyperlink" Target="https://finance.yahoo.com/quote/AMZN/options?strike=190.5&amp;straddle=false" TargetMode="External"/><Relationship Id="rId9668" Type="http://schemas.openxmlformats.org/officeDocument/2006/relationships/hyperlink" Target="https://finance.yahoo.com/quote/AMZN/options?strike=4500&amp;straddle=false" TargetMode="External"/><Relationship Id="rId1657" Type="http://schemas.openxmlformats.org/officeDocument/2006/relationships/hyperlink" Target="https://finance.yahoo.com/quote/AMZN230616C00187000?p=AMZN230616C00187000" TargetMode="External"/><Relationship Id="rId2708" Type="http://schemas.openxmlformats.org/officeDocument/2006/relationships/hyperlink" Target="https://finance.yahoo.com/quote/AMZN/options?strike=3800&amp;straddle=false" TargetMode="External"/><Relationship Id="rId4063" Type="http://schemas.openxmlformats.org/officeDocument/2006/relationships/hyperlink" Target="https://finance.yahoo.com/quote/AMZN230616P03660000?p=AMZN230616P03660000" TargetMode="External"/><Relationship Id="rId5114" Type="http://schemas.openxmlformats.org/officeDocument/2006/relationships/hyperlink" Target="https://finance.yahoo.com/quote/AMZN/options?strike=187&amp;straddle=false" TargetMode="External"/><Relationship Id="rId8684" Type="http://schemas.openxmlformats.org/officeDocument/2006/relationships/hyperlink" Target="https://finance.yahoo.com/quote/AMZN/options?strike=1450&amp;straddle=false" TargetMode="External"/><Relationship Id="rId1724" Type="http://schemas.openxmlformats.org/officeDocument/2006/relationships/hyperlink" Target="https://finance.yahoo.com/quote/AMZN/options?strike=235&amp;straddle=false" TargetMode="External"/><Relationship Id="rId4130" Type="http://schemas.openxmlformats.org/officeDocument/2006/relationships/hyperlink" Target="https://finance.yahoo.com/quote/AMZN/options?strike=4400&amp;straddle=false" TargetMode="External"/><Relationship Id="rId7286" Type="http://schemas.openxmlformats.org/officeDocument/2006/relationships/hyperlink" Target="https://finance.yahoo.com/quote/AMZN/options?strike=1320&amp;straddle=false" TargetMode="External"/><Relationship Id="rId8337" Type="http://schemas.openxmlformats.org/officeDocument/2006/relationships/hyperlink" Target="https://finance.yahoo.com/quote/AMZN230616C00066000?p=AMZN230616C00066000" TargetMode="External"/><Relationship Id="rId8751" Type="http://schemas.openxmlformats.org/officeDocument/2006/relationships/hyperlink" Target="https://finance.yahoo.com/quote/AMZN230616C02500000?p=AMZN230616C02500000" TargetMode="External"/><Relationship Id="rId16" Type="http://schemas.openxmlformats.org/officeDocument/2006/relationships/hyperlink" Target="https://finance.yahoo.com/quote/AMZN/options?strike=57&amp;straddle=false" TargetMode="External"/><Relationship Id="rId3896" Type="http://schemas.openxmlformats.org/officeDocument/2006/relationships/hyperlink" Target="https://finance.yahoo.com/quote/AMZN/options?strike=1840&amp;straddle=false" TargetMode="External"/><Relationship Id="rId7353" Type="http://schemas.openxmlformats.org/officeDocument/2006/relationships/hyperlink" Target="https://finance.yahoo.com/quote/AMZN230616C01960000?p=AMZN230616C01960000" TargetMode="External"/><Relationship Id="rId8404" Type="http://schemas.openxmlformats.org/officeDocument/2006/relationships/hyperlink" Target="https://finance.yahoo.com/quote/AMZN/options?strike=97&amp;straddle=false" TargetMode="External"/><Relationship Id="rId2498" Type="http://schemas.openxmlformats.org/officeDocument/2006/relationships/hyperlink" Target="https://finance.yahoo.com/quote/AMZN/options?strike=1700&amp;straddle=false" TargetMode="External"/><Relationship Id="rId3549" Type="http://schemas.openxmlformats.org/officeDocument/2006/relationships/hyperlink" Target="https://finance.yahoo.com/quote/AMZN230616P00094000?p=AMZN230616P00094000" TargetMode="External"/><Relationship Id="rId4947" Type="http://schemas.openxmlformats.org/officeDocument/2006/relationships/hyperlink" Target="https://finance.yahoo.com/quote/AMZN230616P00105000?p=AMZN230616P00105000" TargetMode="External"/><Relationship Id="rId7006" Type="http://schemas.openxmlformats.org/officeDocument/2006/relationships/hyperlink" Target="https://finance.yahoo.com/quote/AMZN/options?strike=90&amp;straddle=false" TargetMode="External"/><Relationship Id="rId7420" Type="http://schemas.openxmlformats.org/officeDocument/2006/relationships/hyperlink" Target="https://finance.yahoo.com/quote/AMZN/options?strike=3210&amp;straddle=false" TargetMode="External"/><Relationship Id="rId3963" Type="http://schemas.openxmlformats.org/officeDocument/2006/relationships/hyperlink" Target="https://finance.yahoo.com/quote/AMZN230616P03160000?p=AMZN230616P03160000" TargetMode="External"/><Relationship Id="rId6022" Type="http://schemas.openxmlformats.org/officeDocument/2006/relationships/hyperlink" Target="https://finance.yahoo.com/quote/AMZN/options?strike=3140&amp;straddle=false" TargetMode="External"/><Relationship Id="rId9178" Type="http://schemas.openxmlformats.org/officeDocument/2006/relationships/hyperlink" Target="https://finance.yahoo.com/quote/AMZN/options?strike=165&amp;straddle=false" TargetMode="External"/><Relationship Id="rId884" Type="http://schemas.openxmlformats.org/officeDocument/2006/relationships/hyperlink" Target="https://finance.yahoo.com/quote/AMZN/options?strike=167.5&amp;straddle=false" TargetMode="External"/><Relationship Id="rId2565" Type="http://schemas.openxmlformats.org/officeDocument/2006/relationships/hyperlink" Target="https://finance.yahoo.com/quote/AMZN230616P03090000?p=AMZN230616P03090000" TargetMode="External"/><Relationship Id="rId3616" Type="http://schemas.openxmlformats.org/officeDocument/2006/relationships/hyperlink" Target="https://finance.yahoo.com/quote/AMZN/options?strike=158.5&amp;straddle=false" TargetMode="External"/><Relationship Id="rId8194" Type="http://schemas.openxmlformats.org/officeDocument/2006/relationships/hyperlink" Target="https://finance.yahoo.com/quote/AMZN/options?strike=3550&amp;straddle=false" TargetMode="External"/><Relationship Id="rId9592" Type="http://schemas.openxmlformats.org/officeDocument/2006/relationships/hyperlink" Target="https://finance.yahoo.com/quote/AMZN/options?strike=3620&amp;straddle=false" TargetMode="External"/><Relationship Id="rId537" Type="http://schemas.openxmlformats.org/officeDocument/2006/relationships/hyperlink" Target="https://finance.yahoo.com/quote/AMZN230616C03400000?p=AMZN230616C03400000" TargetMode="External"/><Relationship Id="rId951" Type="http://schemas.openxmlformats.org/officeDocument/2006/relationships/hyperlink" Target="https://finance.yahoo.com/quote/AMZN230616P00184500?p=AMZN230616P00184500" TargetMode="External"/><Relationship Id="rId1167" Type="http://schemas.openxmlformats.org/officeDocument/2006/relationships/hyperlink" Target="https://finance.yahoo.com/quote/AMZN230616P03020000?p=AMZN230616P03020000" TargetMode="External"/><Relationship Id="rId1581" Type="http://schemas.openxmlformats.org/officeDocument/2006/relationships/hyperlink" Target="https://finance.yahoo.com/quote/AMZN230616C00168000?p=AMZN230616C00168000" TargetMode="External"/><Relationship Id="rId2218" Type="http://schemas.openxmlformats.org/officeDocument/2006/relationships/hyperlink" Target="https://finance.yahoo.com/quote/AMZN/options?strike=155&amp;straddle=false" TargetMode="External"/><Relationship Id="rId2632" Type="http://schemas.openxmlformats.org/officeDocument/2006/relationships/hyperlink" Target="https://finance.yahoo.com/quote/AMZN/options?strike=3420&amp;straddle=false" TargetMode="External"/><Relationship Id="rId5788" Type="http://schemas.openxmlformats.org/officeDocument/2006/relationships/hyperlink" Target="https://finance.yahoo.com/quote/AMZN/options?strike=181.5&amp;straddle=false" TargetMode="External"/><Relationship Id="rId6839" Type="http://schemas.openxmlformats.org/officeDocument/2006/relationships/hyperlink" Target="https://finance.yahoo.com/quote/AMZN230616P03700000?p=AMZN230616P03700000" TargetMode="External"/><Relationship Id="rId9245" Type="http://schemas.openxmlformats.org/officeDocument/2006/relationships/hyperlink" Target="https://finance.yahoo.com/quote/AMZN230616P00182000?p=AMZN230616P00182000" TargetMode="External"/><Relationship Id="rId604" Type="http://schemas.openxmlformats.org/officeDocument/2006/relationships/hyperlink" Target="https://finance.yahoo.com/quote/AMZN/options?strike=3730&amp;straddle=false" TargetMode="External"/><Relationship Id="rId1234" Type="http://schemas.openxmlformats.org/officeDocument/2006/relationships/hyperlink" Target="https://finance.yahoo.com/quote/AMZN/options?strike=3350&amp;straddle=false" TargetMode="External"/><Relationship Id="rId5855" Type="http://schemas.openxmlformats.org/officeDocument/2006/relationships/hyperlink" Target="https://finance.yahoo.com/quote/AMZN230616C00198500?p=AMZN230616C00198500" TargetMode="External"/><Relationship Id="rId6906" Type="http://schemas.openxmlformats.org/officeDocument/2006/relationships/hyperlink" Target="https://finance.yahoo.com/quote/AMZN/options?strike=4800&amp;straddle=false" TargetMode="External"/><Relationship Id="rId8261" Type="http://schemas.openxmlformats.org/officeDocument/2006/relationships/hyperlink" Target="https://finance.yahoo.com/quote/AMZN230616P03940000?p=AMZN230616P03940000" TargetMode="External"/><Relationship Id="rId9312" Type="http://schemas.openxmlformats.org/officeDocument/2006/relationships/hyperlink" Target="https://finance.yahoo.com/quote/AMZN/options?strike=198.5&amp;straddle=false" TargetMode="External"/><Relationship Id="rId1301" Type="http://schemas.openxmlformats.org/officeDocument/2006/relationships/hyperlink" Target="https://finance.yahoo.com/quote/AMZN230616P03690000?p=AMZN230616P03690000" TargetMode="External"/><Relationship Id="rId4457" Type="http://schemas.openxmlformats.org/officeDocument/2006/relationships/hyperlink" Target="https://finance.yahoo.com/quote/AMZN230616C00195000?p=AMZN230616C00195000" TargetMode="External"/><Relationship Id="rId5508" Type="http://schemas.openxmlformats.org/officeDocument/2006/relationships/hyperlink" Target="https://finance.yahoo.com/quote/AMZN/options?strike=4100&amp;straddle=false" TargetMode="External"/><Relationship Id="rId3059" Type="http://schemas.openxmlformats.org/officeDocument/2006/relationships/hyperlink" Target="https://finance.yahoo.com/quote/AMZN230616C00191500?p=AMZN230616C00191500" TargetMode="External"/><Relationship Id="rId3473" Type="http://schemas.openxmlformats.org/officeDocument/2006/relationships/hyperlink" Target="https://finance.yahoo.com/quote/AMZN230616P00058000?p=AMZN230616P00058000" TargetMode="External"/><Relationship Id="rId4524" Type="http://schemas.openxmlformats.org/officeDocument/2006/relationships/hyperlink" Target="https://finance.yahoo.com/quote/AMZN/options?strike=1380&amp;straddle=false" TargetMode="External"/><Relationship Id="rId4871" Type="http://schemas.openxmlformats.org/officeDocument/2006/relationships/hyperlink" Target="https://finance.yahoo.com/quote/AMZN230616P00065000?p=AMZN230616P00065000" TargetMode="External"/><Relationship Id="rId5922" Type="http://schemas.openxmlformats.org/officeDocument/2006/relationships/hyperlink" Target="https://finance.yahoo.com/quote/AMZN/options?strike=1500&amp;straddle=false" TargetMode="External"/><Relationship Id="rId394" Type="http://schemas.openxmlformats.org/officeDocument/2006/relationships/hyperlink" Target="https://finance.yahoo.com/quote/AMZN/options?strike=1560&amp;straddle=false" TargetMode="External"/><Relationship Id="rId2075" Type="http://schemas.openxmlformats.org/officeDocument/2006/relationships/hyperlink" Target="https://finance.yahoo.com/quote/AMZN230616P00050000?p=AMZN230616P00050000" TargetMode="External"/><Relationship Id="rId3126" Type="http://schemas.openxmlformats.org/officeDocument/2006/relationships/hyperlink" Target="https://finance.yahoo.com/quote/AMZN/options?strike=1200&amp;straddle=false" TargetMode="External"/><Relationship Id="rId1091" Type="http://schemas.openxmlformats.org/officeDocument/2006/relationships/hyperlink" Target="https://finance.yahoo.com/quote/AMZN230616P01500000?p=AMZN230616P01500000" TargetMode="External"/><Relationship Id="rId3540" Type="http://schemas.openxmlformats.org/officeDocument/2006/relationships/hyperlink" Target="https://finance.yahoo.com/quote/AMZN/options?strike=89&amp;straddle=false" TargetMode="External"/><Relationship Id="rId5298" Type="http://schemas.openxmlformats.org/officeDocument/2006/relationships/hyperlink" Target="https://finance.yahoo.com/quote/AMZN/options?strike=2100&amp;straddle=false" TargetMode="External"/><Relationship Id="rId6696" Type="http://schemas.openxmlformats.org/officeDocument/2006/relationships/hyperlink" Target="https://finance.yahoo.com/quote/AMZN/options?strike=2800&amp;straddle=false" TargetMode="External"/><Relationship Id="rId7747" Type="http://schemas.openxmlformats.org/officeDocument/2006/relationships/hyperlink" Target="https://finance.yahoo.com/quote/AMZN230616P00153500?p=AMZN230616P00153500" TargetMode="External"/><Relationship Id="rId114" Type="http://schemas.openxmlformats.org/officeDocument/2006/relationships/hyperlink" Target="https://finance.yahoo.com/quote/AMZN/options?strike=120&amp;straddle=false" TargetMode="External"/><Relationship Id="rId461" Type="http://schemas.openxmlformats.org/officeDocument/2006/relationships/hyperlink" Target="https://finance.yahoo.com/quote/AMZN230616C03020000?p=AMZN230616C03020000" TargetMode="External"/><Relationship Id="rId2142" Type="http://schemas.openxmlformats.org/officeDocument/2006/relationships/hyperlink" Target="https://finance.yahoo.com/quote/AMZN/options?strike=82&amp;straddle=false" TargetMode="External"/><Relationship Id="rId6349" Type="http://schemas.openxmlformats.org/officeDocument/2006/relationships/hyperlink" Target="https://finance.yahoo.com/quote/AMZN230616P00150000?p=AMZN230616P00150000" TargetMode="External"/><Relationship Id="rId6763" Type="http://schemas.openxmlformats.org/officeDocument/2006/relationships/hyperlink" Target="https://finance.yahoo.com/quote/AMZN230616P03320000?p=AMZN230616P03320000" TargetMode="External"/><Relationship Id="rId7814" Type="http://schemas.openxmlformats.org/officeDocument/2006/relationships/hyperlink" Target="https://finance.yahoo.com/quote/AMZN/options?strike=170&amp;straddle=false" TargetMode="External"/><Relationship Id="rId2959" Type="http://schemas.openxmlformats.org/officeDocument/2006/relationships/hyperlink" Target="https://finance.yahoo.com/quote/AMZN230616C00166500?p=AMZN230616C00166500" TargetMode="External"/><Relationship Id="rId5365" Type="http://schemas.openxmlformats.org/officeDocument/2006/relationships/hyperlink" Target="https://finance.yahoo.com/quote/AMZN230616P03250000?p=AMZN230616P03250000" TargetMode="External"/><Relationship Id="rId6416" Type="http://schemas.openxmlformats.org/officeDocument/2006/relationships/hyperlink" Target="https://finance.yahoo.com/quote/AMZN/options?strike=166.5&amp;straddle=false" TargetMode="External"/><Relationship Id="rId6830" Type="http://schemas.openxmlformats.org/officeDocument/2006/relationships/hyperlink" Target="https://finance.yahoo.com/quote/AMZN/options?strike=3650&amp;straddle=false" TargetMode="External"/><Relationship Id="rId4381" Type="http://schemas.openxmlformats.org/officeDocument/2006/relationships/hyperlink" Target="https://finance.yahoo.com/quote/AMZN230616C00176000?p=AMZN230616C00176000" TargetMode="External"/><Relationship Id="rId5018" Type="http://schemas.openxmlformats.org/officeDocument/2006/relationships/hyperlink" Target="https://finance.yahoo.com/quote/AMZN/options?strike=163&amp;straddle=false" TargetMode="External"/><Relationship Id="rId5432" Type="http://schemas.openxmlformats.org/officeDocument/2006/relationships/hyperlink" Target="https://finance.yahoo.com/quote/AMZN/options?strike=3580&amp;straddle=false" TargetMode="External"/><Relationship Id="rId8588" Type="http://schemas.openxmlformats.org/officeDocument/2006/relationships/hyperlink" Target="https://finance.yahoo.com/quote/AMZN/options?strike=189.5&amp;straddle=false" TargetMode="External"/><Relationship Id="rId9639" Type="http://schemas.openxmlformats.org/officeDocument/2006/relationships/hyperlink" Target="https://finance.yahoo.com/quote/AMZN230616P03900000?p=AMZN230616P03900000" TargetMode="External"/><Relationship Id="rId1628" Type="http://schemas.openxmlformats.org/officeDocument/2006/relationships/hyperlink" Target="https://finance.yahoo.com/quote/AMZN/options?strike=179.5&amp;straddle=false" TargetMode="External"/><Relationship Id="rId1975" Type="http://schemas.openxmlformats.org/officeDocument/2006/relationships/hyperlink" Target="https://finance.yahoo.com/quote/AMZN230616C03670000?p=AMZN230616C03670000" TargetMode="External"/><Relationship Id="rId4034" Type="http://schemas.openxmlformats.org/officeDocument/2006/relationships/hyperlink" Target="https://finance.yahoo.com/quote/AMZN/options?strike=3510&amp;straddle=false" TargetMode="External"/><Relationship Id="rId8655" Type="http://schemas.openxmlformats.org/officeDocument/2006/relationships/hyperlink" Target="https://finance.yahoo.com/quote/AMZN230616C00265000?p=AMZN230616C00265000" TargetMode="External"/><Relationship Id="rId3050" Type="http://schemas.openxmlformats.org/officeDocument/2006/relationships/hyperlink" Target="https://finance.yahoo.com/quote/AMZN/options?strike=189&amp;straddle=false" TargetMode="External"/><Relationship Id="rId4101" Type="http://schemas.openxmlformats.org/officeDocument/2006/relationships/hyperlink" Target="https://finance.yahoo.com/quote/AMZN230616P03890000?p=AMZN230616P03890000" TargetMode="External"/><Relationship Id="rId7257" Type="http://schemas.openxmlformats.org/officeDocument/2006/relationships/hyperlink" Target="https://finance.yahoo.com/quote/AMZN230616C00230000?p=AMZN230616C00230000" TargetMode="External"/><Relationship Id="rId8308" Type="http://schemas.openxmlformats.org/officeDocument/2006/relationships/hyperlink" Target="https://finance.yahoo.com/quote/AMZN/options?strike=50&amp;straddle=false" TargetMode="External"/><Relationship Id="rId7671" Type="http://schemas.openxmlformats.org/officeDocument/2006/relationships/hyperlink" Target="https://finance.yahoo.com/quote/AMZN230616P00079000?p=AMZN230616P00079000" TargetMode="External"/><Relationship Id="rId8722" Type="http://schemas.openxmlformats.org/officeDocument/2006/relationships/hyperlink" Target="https://finance.yahoo.com/quote/AMZN/options?strike=1800&amp;straddle=false" TargetMode="External"/><Relationship Id="rId3867" Type="http://schemas.openxmlformats.org/officeDocument/2006/relationships/hyperlink" Target="https://finance.yahoo.com/quote/AMZN230616P01560000?p=AMZN230616P01560000" TargetMode="External"/><Relationship Id="rId4918" Type="http://schemas.openxmlformats.org/officeDocument/2006/relationships/hyperlink" Target="https://finance.yahoo.com/quote/AMZN/options?strike=86&amp;straddle=false" TargetMode="External"/><Relationship Id="rId6273" Type="http://schemas.openxmlformats.org/officeDocument/2006/relationships/hyperlink" Target="https://finance.yahoo.com/quote/AMZN230616P00073000?p=AMZN230616P00073000" TargetMode="External"/><Relationship Id="rId7324" Type="http://schemas.openxmlformats.org/officeDocument/2006/relationships/hyperlink" Target="https://finance.yahoo.com/quote/AMZN/options?strike=1660&amp;straddle=false" TargetMode="External"/><Relationship Id="rId788" Type="http://schemas.openxmlformats.org/officeDocument/2006/relationships/hyperlink" Target="https://finance.yahoo.com/quote/AMZN/options?strike=97&amp;straddle=false" TargetMode="External"/><Relationship Id="rId2469" Type="http://schemas.openxmlformats.org/officeDocument/2006/relationships/hyperlink" Target="https://finance.yahoo.com/quote/AMZN230616P01450000?p=AMZN230616P01450000" TargetMode="External"/><Relationship Id="rId2883" Type="http://schemas.openxmlformats.org/officeDocument/2006/relationships/hyperlink" Target="https://finance.yahoo.com/quote/AMZN230616C00125000?p=AMZN230616C00125000" TargetMode="External"/><Relationship Id="rId3934" Type="http://schemas.openxmlformats.org/officeDocument/2006/relationships/hyperlink" Target="https://finance.yahoo.com/quote/AMZN/options?strike=3010&amp;straddle=false" TargetMode="External"/><Relationship Id="rId6340" Type="http://schemas.openxmlformats.org/officeDocument/2006/relationships/hyperlink" Target="https://finance.yahoo.com/quote/AMZN/options?strike=125&amp;straddle=false" TargetMode="External"/><Relationship Id="rId9496" Type="http://schemas.openxmlformats.org/officeDocument/2006/relationships/hyperlink" Target="https://finance.yahoo.com/quote/AMZN/options?strike=3140&amp;straddle=false" TargetMode="External"/><Relationship Id="rId855" Type="http://schemas.openxmlformats.org/officeDocument/2006/relationships/hyperlink" Target="https://finance.yahoo.com/quote/AMZN230616P00160500?p=AMZN230616P00160500" TargetMode="External"/><Relationship Id="rId1485" Type="http://schemas.openxmlformats.org/officeDocument/2006/relationships/hyperlink" Target="https://finance.yahoo.com/quote/AMZN230616C00098000?p=AMZN230616C00098000" TargetMode="External"/><Relationship Id="rId2536" Type="http://schemas.openxmlformats.org/officeDocument/2006/relationships/hyperlink" Target="https://finance.yahoo.com/quote/AMZN/options?strike=2400&amp;straddle=false" TargetMode="External"/><Relationship Id="rId8098" Type="http://schemas.openxmlformats.org/officeDocument/2006/relationships/hyperlink" Target="https://finance.yahoo.com/quote/AMZN/options?strike=3070&amp;straddle=false" TargetMode="External"/><Relationship Id="rId9149" Type="http://schemas.openxmlformats.org/officeDocument/2006/relationships/hyperlink" Target="https://finance.yahoo.com/quote/AMZN230616P00158000?p=AMZN230616P00158000" TargetMode="External"/><Relationship Id="rId9563" Type="http://schemas.openxmlformats.org/officeDocument/2006/relationships/hyperlink" Target="https://finance.yahoo.com/quote/AMZN230616P03480000?p=AMZN230616P03480000" TargetMode="External"/><Relationship Id="rId508" Type="http://schemas.openxmlformats.org/officeDocument/2006/relationships/hyperlink" Target="https://finance.yahoo.com/quote/AMZN/options?strike=3250&amp;straddle=false" TargetMode="External"/><Relationship Id="rId922" Type="http://schemas.openxmlformats.org/officeDocument/2006/relationships/hyperlink" Target="https://finance.yahoo.com/quote/AMZN/options?strike=177&amp;straddle=false" TargetMode="External"/><Relationship Id="rId1138" Type="http://schemas.openxmlformats.org/officeDocument/2006/relationships/hyperlink" Target="https://finance.yahoo.com/quote/AMZN/options?strike=1940&amp;straddle=false" TargetMode="External"/><Relationship Id="rId1552" Type="http://schemas.openxmlformats.org/officeDocument/2006/relationships/hyperlink" Target="https://finance.yahoo.com/quote/AMZN/options?strike=160.5&amp;straddle=false" TargetMode="External"/><Relationship Id="rId2603" Type="http://schemas.openxmlformats.org/officeDocument/2006/relationships/hyperlink" Target="https://finance.yahoo.com/quote/AMZN230616P03280000?p=AMZN230616P03280000" TargetMode="External"/><Relationship Id="rId2950" Type="http://schemas.openxmlformats.org/officeDocument/2006/relationships/hyperlink" Target="https://finance.yahoo.com/quote/AMZN/options?strike=164&amp;straddle=false" TargetMode="External"/><Relationship Id="rId5759" Type="http://schemas.openxmlformats.org/officeDocument/2006/relationships/hyperlink" Target="https://finance.yahoo.com/quote/AMZN230616C00174500?p=AMZN230616C00174500" TargetMode="External"/><Relationship Id="rId8165" Type="http://schemas.openxmlformats.org/officeDocument/2006/relationships/hyperlink" Target="https://finance.yahoo.com/quote/AMZN230616P03410000?p=AMZN230616P03410000" TargetMode="External"/><Relationship Id="rId9216" Type="http://schemas.openxmlformats.org/officeDocument/2006/relationships/hyperlink" Target="https://finance.yahoo.com/quote/AMZN/options?strike=174.5&amp;straddle=false" TargetMode="External"/><Relationship Id="rId9630" Type="http://schemas.openxmlformats.org/officeDocument/2006/relationships/hyperlink" Target="https://finance.yahoo.com/quote/AMZN/options?strike=3820&amp;straddle=false" TargetMode="External"/><Relationship Id="rId1205" Type="http://schemas.openxmlformats.org/officeDocument/2006/relationships/hyperlink" Target="https://finance.yahoo.com/quote/AMZN230616P03210000?p=AMZN230616P03210000" TargetMode="External"/><Relationship Id="rId7181" Type="http://schemas.openxmlformats.org/officeDocument/2006/relationships/hyperlink" Target="https://finance.yahoo.com/quote/AMZN230616C00184000?p=AMZN230616C00184000" TargetMode="External"/><Relationship Id="rId8232" Type="http://schemas.openxmlformats.org/officeDocument/2006/relationships/hyperlink" Target="https://finance.yahoo.com/quote/AMZN/options?strike=3740&amp;straddle=false" TargetMode="External"/><Relationship Id="rId3377" Type="http://schemas.openxmlformats.org/officeDocument/2006/relationships/hyperlink" Target="https://finance.yahoo.com/quote/AMZN230616C03760000?p=AMZN230616C03760000" TargetMode="External"/><Relationship Id="rId4775" Type="http://schemas.openxmlformats.org/officeDocument/2006/relationships/hyperlink" Target="https://finance.yahoo.com/quote/AMZN230616C03830000?p=AMZN230616C03830000" TargetMode="External"/><Relationship Id="rId5826" Type="http://schemas.openxmlformats.org/officeDocument/2006/relationships/hyperlink" Target="https://finance.yahoo.com/quote/AMZN/options?strike=191&amp;straddle=false" TargetMode="External"/><Relationship Id="rId298" Type="http://schemas.openxmlformats.org/officeDocument/2006/relationships/hyperlink" Target="https://finance.yahoo.com/quote/AMZN/options?strike=193&amp;straddle=false" TargetMode="External"/><Relationship Id="rId3791" Type="http://schemas.openxmlformats.org/officeDocument/2006/relationships/hyperlink" Target="https://finance.yahoo.com/quote/AMZN230616P00225000?p=AMZN230616P00225000" TargetMode="External"/><Relationship Id="rId4428" Type="http://schemas.openxmlformats.org/officeDocument/2006/relationships/hyperlink" Target="https://finance.yahoo.com/quote/AMZN/options?strike=187.5&amp;straddle=false" TargetMode="External"/><Relationship Id="rId4842" Type="http://schemas.openxmlformats.org/officeDocument/2006/relationships/hyperlink" Target="https://finance.yahoo.com/quote/AMZN/options?strike=45&amp;straddle=false" TargetMode="External"/><Relationship Id="rId7998" Type="http://schemas.openxmlformats.org/officeDocument/2006/relationships/hyperlink" Target="https://finance.yahoo.com/quote/AMZN/options?strike=1380&amp;straddle=false" TargetMode="External"/><Relationship Id="rId2393" Type="http://schemas.openxmlformats.org/officeDocument/2006/relationships/hyperlink" Target="https://finance.yahoo.com/quote/AMZN230616P00199000?p=AMZN230616P00199000" TargetMode="External"/><Relationship Id="rId3444" Type="http://schemas.openxmlformats.org/officeDocument/2006/relationships/hyperlink" Target="https://finance.yahoo.com/quote/AMZN/options?strike=4900&amp;straddle=false" TargetMode="External"/><Relationship Id="rId365" Type="http://schemas.openxmlformats.org/officeDocument/2006/relationships/hyperlink" Target="https://finance.yahoo.com/quote/AMZN230616C01320000?p=AMZN230616C01320000" TargetMode="External"/><Relationship Id="rId2046" Type="http://schemas.openxmlformats.org/officeDocument/2006/relationships/hyperlink" Target="https://finance.yahoo.com/quote/AMZN/options?strike=4200&amp;straddle=false" TargetMode="External"/><Relationship Id="rId2460" Type="http://schemas.openxmlformats.org/officeDocument/2006/relationships/hyperlink" Target="https://finance.yahoo.com/quote/AMZN/options?strike=1360&amp;straddle=false" TargetMode="External"/><Relationship Id="rId3511" Type="http://schemas.openxmlformats.org/officeDocument/2006/relationships/hyperlink" Target="https://finance.yahoo.com/quote/AMZN230616P00076000?p=AMZN230616P00076000" TargetMode="External"/><Relationship Id="rId6667" Type="http://schemas.openxmlformats.org/officeDocument/2006/relationships/hyperlink" Target="https://finance.yahoo.com/quote/AMZN230616P01880000?p=AMZN230616P01880000" TargetMode="External"/><Relationship Id="rId7718" Type="http://schemas.openxmlformats.org/officeDocument/2006/relationships/hyperlink" Target="https://finance.yahoo.com/quote/AMZN/options?strike=110&amp;straddle=false" TargetMode="External"/><Relationship Id="rId9073" Type="http://schemas.openxmlformats.org/officeDocument/2006/relationships/hyperlink" Target="https://finance.yahoo.com/quote/AMZN230616P00088000?p=AMZN230616P00088000" TargetMode="External"/><Relationship Id="rId432" Type="http://schemas.openxmlformats.org/officeDocument/2006/relationships/hyperlink" Target="https://finance.yahoo.com/quote/AMZN/options?strike=1940&amp;straddle=false" TargetMode="External"/><Relationship Id="rId1062" Type="http://schemas.openxmlformats.org/officeDocument/2006/relationships/hyperlink" Target="https://finance.yahoo.com/quote/AMZN/options?strike=1220&amp;straddle=false" TargetMode="External"/><Relationship Id="rId2113" Type="http://schemas.openxmlformats.org/officeDocument/2006/relationships/hyperlink" Target="https://finance.yahoo.com/quote/AMZN230616P00070000?p=AMZN230616P00070000" TargetMode="External"/><Relationship Id="rId5269" Type="http://schemas.openxmlformats.org/officeDocument/2006/relationships/hyperlink" Target="https://finance.yahoo.com/quote/AMZN230616P01740000?p=AMZN230616P01740000" TargetMode="External"/><Relationship Id="rId5683" Type="http://schemas.openxmlformats.org/officeDocument/2006/relationships/hyperlink" Target="https://finance.yahoo.com/quote/AMZN230616C00155500?p=AMZN230616C00155500" TargetMode="External"/><Relationship Id="rId6734" Type="http://schemas.openxmlformats.org/officeDocument/2006/relationships/hyperlink" Target="https://finance.yahoo.com/quote/AMZN/options?strike=3170&amp;straddle=false" TargetMode="External"/><Relationship Id="rId9140" Type="http://schemas.openxmlformats.org/officeDocument/2006/relationships/hyperlink" Target="https://finance.yahoo.com/quote/AMZN/options?strike=155.5&amp;straddle=false" TargetMode="External"/><Relationship Id="rId4285" Type="http://schemas.openxmlformats.org/officeDocument/2006/relationships/hyperlink" Target="https://finance.yahoo.com/quote/AMZN230616C00152000?p=AMZN230616C00152000" TargetMode="External"/><Relationship Id="rId5336" Type="http://schemas.openxmlformats.org/officeDocument/2006/relationships/hyperlink" Target="https://finance.yahoo.com/quote/AMZN/options?strike=3100&amp;straddle=false" TargetMode="External"/><Relationship Id="rId1879" Type="http://schemas.openxmlformats.org/officeDocument/2006/relationships/hyperlink" Target="https://finance.yahoo.com/quote/AMZN230616C03190000?p=AMZN230616C03190000" TargetMode="External"/><Relationship Id="rId5750" Type="http://schemas.openxmlformats.org/officeDocument/2006/relationships/hyperlink" Target="https://finance.yahoo.com/quote/AMZN/options?strike=172&amp;straddle=false" TargetMode="External"/><Relationship Id="rId6801" Type="http://schemas.openxmlformats.org/officeDocument/2006/relationships/hyperlink" Target="https://finance.yahoo.com/quote/AMZN230616P03510000?p=AMZN230616P03510000" TargetMode="External"/><Relationship Id="rId1946" Type="http://schemas.openxmlformats.org/officeDocument/2006/relationships/hyperlink" Target="https://finance.yahoo.com/quote/AMZN/options?strike=3520&amp;straddle=false" TargetMode="External"/><Relationship Id="rId4005" Type="http://schemas.openxmlformats.org/officeDocument/2006/relationships/hyperlink" Target="https://finance.yahoo.com/quote/AMZN230616P03370000?p=AMZN230616P03370000" TargetMode="External"/><Relationship Id="rId4352" Type="http://schemas.openxmlformats.org/officeDocument/2006/relationships/hyperlink" Target="https://finance.yahoo.com/quote/AMZN/options?strike=168.5&amp;straddle=false" TargetMode="External"/><Relationship Id="rId5403" Type="http://schemas.openxmlformats.org/officeDocument/2006/relationships/hyperlink" Target="https://finance.yahoo.com/quote/AMZN230616P03440000?p=AMZN230616P03440000" TargetMode="External"/><Relationship Id="rId8559" Type="http://schemas.openxmlformats.org/officeDocument/2006/relationships/hyperlink" Target="https://finance.yahoo.com/quote/AMZN230616C00182500?p=AMZN230616C00182500" TargetMode="External"/><Relationship Id="rId8973" Type="http://schemas.openxmlformats.org/officeDocument/2006/relationships/hyperlink" Target="https://finance.yahoo.com/quote/AMZN230616C04600000?p=AMZN230616C04600000" TargetMode="External"/><Relationship Id="rId7575" Type="http://schemas.openxmlformats.org/officeDocument/2006/relationships/hyperlink" Target="https://finance.yahoo.com/quote/AMZN230616C03990000?p=AMZN230616C03990000" TargetMode="External"/><Relationship Id="rId8626" Type="http://schemas.openxmlformats.org/officeDocument/2006/relationships/hyperlink" Target="https://finance.yahoo.com/quote/AMZN/options?strike=199&amp;straddle=false" TargetMode="External"/><Relationship Id="rId3021" Type="http://schemas.openxmlformats.org/officeDocument/2006/relationships/hyperlink" Target="https://finance.yahoo.com/quote/AMZN230616C00182000?p=AMZN230616C00182000" TargetMode="External"/><Relationship Id="rId6177" Type="http://schemas.openxmlformats.org/officeDocument/2006/relationships/hyperlink" Target="https://finance.yahoo.com/quote/AMZN230616C03920000?p=AMZN230616C03920000" TargetMode="External"/><Relationship Id="rId6591" Type="http://schemas.openxmlformats.org/officeDocument/2006/relationships/hyperlink" Target="https://finance.yahoo.com/quote/AMZN230616P01160000?p=AMZN230616P01160000" TargetMode="External"/><Relationship Id="rId7228" Type="http://schemas.openxmlformats.org/officeDocument/2006/relationships/hyperlink" Target="https://finance.yahoo.com/quote/AMZN/options?strike=195.5&amp;straddle=false" TargetMode="External"/><Relationship Id="rId7642" Type="http://schemas.openxmlformats.org/officeDocument/2006/relationships/hyperlink" Target="https://finance.yahoo.com/quote/AMZN/options?strike=66&amp;straddle=false" TargetMode="External"/><Relationship Id="rId2787" Type="http://schemas.openxmlformats.org/officeDocument/2006/relationships/hyperlink" Target="https://finance.yahoo.com/quote/AMZN230616C00059000?p=AMZN230616C00059000" TargetMode="External"/><Relationship Id="rId3838" Type="http://schemas.openxmlformats.org/officeDocument/2006/relationships/hyperlink" Target="https://finance.yahoo.com/quote/AMZN/options?strike=1300&amp;straddle=false" TargetMode="External"/><Relationship Id="rId5193" Type="http://schemas.openxmlformats.org/officeDocument/2006/relationships/hyperlink" Target="https://finance.yahoo.com/quote/AMZN230616P00270000?p=AMZN230616P00270000" TargetMode="External"/><Relationship Id="rId6244" Type="http://schemas.openxmlformats.org/officeDocument/2006/relationships/hyperlink" Target="https://finance.yahoo.com/quote/AMZN/options?strike=59&amp;straddle=false" TargetMode="External"/><Relationship Id="rId759" Type="http://schemas.openxmlformats.org/officeDocument/2006/relationships/hyperlink" Target="https://finance.yahoo.com/quote/AMZN230616P00083000?p=AMZN230616P00083000" TargetMode="External"/><Relationship Id="rId1389" Type="http://schemas.openxmlformats.org/officeDocument/2006/relationships/hyperlink" Target="https://finance.yahoo.com/quote/AMZN230616C00052000?p=AMZN230616C00052000" TargetMode="External"/><Relationship Id="rId5260" Type="http://schemas.openxmlformats.org/officeDocument/2006/relationships/hyperlink" Target="https://finance.yahoo.com/quote/AMZN/options?strike=1640&amp;straddle=false" TargetMode="External"/><Relationship Id="rId6311" Type="http://schemas.openxmlformats.org/officeDocument/2006/relationships/hyperlink" Target="https://finance.yahoo.com/quote/AMZN230616P00091000?p=AMZN230616P00091000" TargetMode="External"/><Relationship Id="rId9467" Type="http://schemas.openxmlformats.org/officeDocument/2006/relationships/hyperlink" Target="https://finance.yahoo.com/quote/AMZN230616P03000000?p=AMZN230616P03000000" TargetMode="External"/><Relationship Id="rId2854" Type="http://schemas.openxmlformats.org/officeDocument/2006/relationships/hyperlink" Target="https://finance.yahoo.com/quote/AMZN/options?strike=90&amp;straddle=false" TargetMode="External"/><Relationship Id="rId3905" Type="http://schemas.openxmlformats.org/officeDocument/2006/relationships/hyperlink" Target="https://finance.yahoo.com/quote/AMZN230616P01940000?p=AMZN230616P01940000" TargetMode="External"/><Relationship Id="rId8069" Type="http://schemas.openxmlformats.org/officeDocument/2006/relationships/hyperlink" Target="https://finance.yahoo.com/quote/AMZN230616P02300000?p=AMZN230616P02300000" TargetMode="External"/><Relationship Id="rId8483" Type="http://schemas.openxmlformats.org/officeDocument/2006/relationships/hyperlink" Target="https://finance.yahoo.com/quote/AMZN230616C00163500?p=AMZN230616C00163500" TargetMode="External"/><Relationship Id="rId95" Type="http://schemas.openxmlformats.org/officeDocument/2006/relationships/hyperlink" Target="https://finance.yahoo.com/quote/AMZN230616C00095000?p=AMZN230616C00095000" TargetMode="External"/><Relationship Id="rId826" Type="http://schemas.openxmlformats.org/officeDocument/2006/relationships/hyperlink" Target="https://finance.yahoo.com/quote/AMZN/options?strike=153&amp;straddle=false" TargetMode="External"/><Relationship Id="rId1109" Type="http://schemas.openxmlformats.org/officeDocument/2006/relationships/hyperlink" Target="https://finance.yahoo.com/quote/AMZN230616P01660000?p=AMZN230616P01660000" TargetMode="External"/><Relationship Id="rId1456" Type="http://schemas.openxmlformats.org/officeDocument/2006/relationships/hyperlink" Target="https://finance.yahoo.com/quote/AMZN/options?strike=83&amp;straddle=false" TargetMode="External"/><Relationship Id="rId1870" Type="http://schemas.openxmlformats.org/officeDocument/2006/relationships/hyperlink" Target="https://finance.yahoo.com/quote/AMZN/options?strike=3140&amp;straddle=false" TargetMode="External"/><Relationship Id="rId2507" Type="http://schemas.openxmlformats.org/officeDocument/2006/relationships/hyperlink" Target="https://finance.yahoo.com/quote/AMZN230616P01800000?p=AMZN230616P01800000" TargetMode="External"/><Relationship Id="rId2921" Type="http://schemas.openxmlformats.org/officeDocument/2006/relationships/hyperlink" Target="https://finance.yahoo.com/quote/AMZN230616C00157000?p=AMZN230616C00157000" TargetMode="External"/><Relationship Id="rId7085" Type="http://schemas.openxmlformats.org/officeDocument/2006/relationships/hyperlink" Target="https://finance.yahoo.com/quote/AMZN230616C00160000?p=AMZN230616C00160000" TargetMode="External"/><Relationship Id="rId8136" Type="http://schemas.openxmlformats.org/officeDocument/2006/relationships/hyperlink" Target="https://finance.yahoo.com/quote/AMZN/options?strike=3260&amp;straddle=false" TargetMode="External"/><Relationship Id="rId9534" Type="http://schemas.openxmlformats.org/officeDocument/2006/relationships/hyperlink" Target="https://finance.yahoo.com/quote/AMZN/options?strike=3330&amp;straddle=false" TargetMode="External"/><Relationship Id="rId1523" Type="http://schemas.openxmlformats.org/officeDocument/2006/relationships/hyperlink" Target="https://finance.yahoo.com/quote/AMZN230616C00153500?p=AMZN230616C00153500" TargetMode="External"/><Relationship Id="rId4679" Type="http://schemas.openxmlformats.org/officeDocument/2006/relationships/hyperlink" Target="https://finance.yahoo.com/quote/AMZN230616C03350000?p=AMZN230616C03350000" TargetMode="External"/><Relationship Id="rId8550" Type="http://schemas.openxmlformats.org/officeDocument/2006/relationships/hyperlink" Target="https://finance.yahoo.com/quote/AMZN/options?strike=180&amp;straddle=false" TargetMode="External"/><Relationship Id="rId9601" Type="http://schemas.openxmlformats.org/officeDocument/2006/relationships/hyperlink" Target="https://finance.yahoo.com/quote/AMZN230616P03670000?p=AMZN230616P03670000" TargetMode="External"/><Relationship Id="rId3695" Type="http://schemas.openxmlformats.org/officeDocument/2006/relationships/hyperlink" Target="https://finance.yahoo.com/quote/AMZN230616P00178500?p=AMZN230616P00178500" TargetMode="External"/><Relationship Id="rId4746" Type="http://schemas.openxmlformats.org/officeDocument/2006/relationships/hyperlink" Target="https://finance.yahoo.com/quote/AMZN/options?strike=3680&amp;straddle=false" TargetMode="External"/><Relationship Id="rId7152" Type="http://schemas.openxmlformats.org/officeDocument/2006/relationships/hyperlink" Target="https://finance.yahoo.com/quote/AMZN/options?strike=176.5&amp;straddle=false" TargetMode="External"/><Relationship Id="rId8203" Type="http://schemas.openxmlformats.org/officeDocument/2006/relationships/hyperlink" Target="https://finance.yahoo.com/quote/AMZN230616P03600000?p=AMZN230616P03600000" TargetMode="External"/><Relationship Id="rId2297" Type="http://schemas.openxmlformats.org/officeDocument/2006/relationships/hyperlink" Target="https://finance.yahoo.com/quote/AMZN230616P00175000?p=AMZN230616P00175000" TargetMode="External"/><Relationship Id="rId3348" Type="http://schemas.openxmlformats.org/officeDocument/2006/relationships/hyperlink" Target="https://finance.yahoo.com/quote/AMZN/options?strike=3610&amp;straddle=false" TargetMode="External"/><Relationship Id="rId3762" Type="http://schemas.openxmlformats.org/officeDocument/2006/relationships/hyperlink" Target="https://finance.yahoo.com/quote/AMZN/options?strike=195&amp;straddle=false" TargetMode="External"/><Relationship Id="rId4813" Type="http://schemas.openxmlformats.org/officeDocument/2006/relationships/hyperlink" Target="https://finance.yahoo.com/quote/AMZN230616C04200000?p=AMZN230616C04200000" TargetMode="External"/><Relationship Id="rId7969" Type="http://schemas.openxmlformats.org/officeDocument/2006/relationships/hyperlink" Target="https://finance.yahoo.com/quote/AMZN230616P01100000?p=AMZN230616P01100000" TargetMode="External"/><Relationship Id="rId269" Type="http://schemas.openxmlformats.org/officeDocument/2006/relationships/hyperlink" Target="https://finance.yahoo.com/quote/AMZN230616C00186000?p=AMZN230616C00186000" TargetMode="External"/><Relationship Id="rId683" Type="http://schemas.openxmlformats.org/officeDocument/2006/relationships/hyperlink" Target="https://finance.yahoo.com/quote/AMZN230616C05300000?p=AMZN230616C05300000" TargetMode="External"/><Relationship Id="rId2364" Type="http://schemas.openxmlformats.org/officeDocument/2006/relationships/hyperlink" Target="https://finance.yahoo.com/quote/AMZN/options?strike=191.5&amp;straddle=false" TargetMode="External"/><Relationship Id="rId3415" Type="http://schemas.openxmlformats.org/officeDocument/2006/relationships/hyperlink" Target="https://finance.yahoo.com/quote/AMZN230616C03950000?p=AMZN230616C03950000" TargetMode="External"/><Relationship Id="rId9391" Type="http://schemas.openxmlformats.org/officeDocument/2006/relationships/hyperlink" Target="https://finance.yahoo.com/quote/AMZN230616P01460000?p=AMZN230616P01460000" TargetMode="External"/><Relationship Id="rId336" Type="http://schemas.openxmlformats.org/officeDocument/2006/relationships/hyperlink" Target="https://finance.yahoo.com/quote/AMZN/options?strike=225&amp;straddle=false" TargetMode="External"/><Relationship Id="rId1380" Type="http://schemas.openxmlformats.org/officeDocument/2006/relationships/hyperlink" Target="https://finance.yahoo.com/quote/AMZN/options?strike=5300&amp;straddle=false" TargetMode="External"/><Relationship Id="rId2017" Type="http://schemas.openxmlformats.org/officeDocument/2006/relationships/hyperlink" Target="https://finance.yahoo.com/quote/AMZN230616C03880000?p=AMZN230616C03880000" TargetMode="External"/><Relationship Id="rId5587" Type="http://schemas.openxmlformats.org/officeDocument/2006/relationships/hyperlink" Target="https://finance.yahoo.com/quote/AMZN230616C00074000?p=AMZN230616C00074000" TargetMode="External"/><Relationship Id="rId6985" Type="http://schemas.openxmlformats.org/officeDocument/2006/relationships/hyperlink" Target="https://finance.yahoo.com/quote/AMZN230616C00080000?p=AMZN230616C00080000" TargetMode="External"/><Relationship Id="rId9044" Type="http://schemas.openxmlformats.org/officeDocument/2006/relationships/hyperlink" Target="https://finance.yahoo.com/quote/AMZN/options?strike=74&amp;straddle=false" TargetMode="External"/><Relationship Id="rId403" Type="http://schemas.openxmlformats.org/officeDocument/2006/relationships/hyperlink" Target="https://finance.yahoo.com/quote/AMZN230616C01660000?p=AMZN230616C01660000" TargetMode="External"/><Relationship Id="rId750" Type="http://schemas.openxmlformats.org/officeDocument/2006/relationships/hyperlink" Target="https://finance.yahoo.com/quote/AMZN/options?strike=78&amp;straddle=false" TargetMode="External"/><Relationship Id="rId1033" Type="http://schemas.openxmlformats.org/officeDocument/2006/relationships/hyperlink" Target="https://finance.yahoo.com/quote/AMZN230616P00250000?p=AMZN230616P00250000" TargetMode="External"/><Relationship Id="rId2431" Type="http://schemas.openxmlformats.org/officeDocument/2006/relationships/hyperlink" Target="https://finance.yahoo.com/quote/AMZN230616P01080000?p=AMZN230616P01080000" TargetMode="External"/><Relationship Id="rId4189" Type="http://schemas.openxmlformats.org/officeDocument/2006/relationships/hyperlink" Target="https://finance.yahoo.com/quote/AMZN230616C00068000?p=AMZN230616C00068000" TargetMode="External"/><Relationship Id="rId6638" Type="http://schemas.openxmlformats.org/officeDocument/2006/relationships/hyperlink" Target="https://finance.yahoo.com/quote/AMZN/options?strike=1580&amp;straddle=false" TargetMode="External"/><Relationship Id="rId8060" Type="http://schemas.openxmlformats.org/officeDocument/2006/relationships/hyperlink" Target="https://finance.yahoo.com/quote/AMZN/options?strike=1960&amp;straddle=false" TargetMode="External"/><Relationship Id="rId9111" Type="http://schemas.openxmlformats.org/officeDocument/2006/relationships/hyperlink" Target="https://finance.yahoo.com/quote/AMZN230616P00135000?p=AMZN230616P00135000" TargetMode="External"/><Relationship Id="rId5654" Type="http://schemas.openxmlformats.org/officeDocument/2006/relationships/hyperlink" Target="https://finance.yahoo.com/quote/AMZN/options?strike=130&amp;straddle=false" TargetMode="External"/><Relationship Id="rId6705" Type="http://schemas.openxmlformats.org/officeDocument/2006/relationships/hyperlink" Target="https://finance.yahoo.com/quote/AMZN230616P03030000?p=AMZN230616P03030000" TargetMode="External"/><Relationship Id="rId1100" Type="http://schemas.openxmlformats.org/officeDocument/2006/relationships/hyperlink" Target="https://finance.yahoo.com/quote/AMZN/options?strike=1560&amp;straddle=false" TargetMode="External"/><Relationship Id="rId4256" Type="http://schemas.openxmlformats.org/officeDocument/2006/relationships/hyperlink" Target="https://finance.yahoo.com/quote/AMZN/options?strike=99&amp;straddle=false" TargetMode="External"/><Relationship Id="rId4670" Type="http://schemas.openxmlformats.org/officeDocument/2006/relationships/hyperlink" Target="https://finance.yahoo.com/quote/AMZN/options?strike=3300&amp;straddle=false" TargetMode="External"/><Relationship Id="rId5307" Type="http://schemas.openxmlformats.org/officeDocument/2006/relationships/hyperlink" Target="https://finance.yahoo.com/quote/AMZN230616P02600000?p=AMZN230616P02600000" TargetMode="External"/><Relationship Id="rId5721" Type="http://schemas.openxmlformats.org/officeDocument/2006/relationships/hyperlink" Target="https://finance.yahoo.com/quote/AMZN230616C00165000?p=AMZN230616C00165000" TargetMode="External"/><Relationship Id="rId8877" Type="http://schemas.openxmlformats.org/officeDocument/2006/relationships/hyperlink" Target="https://finance.yahoo.com/quote/AMZN230616C03580000?p=AMZN230616C03580000" TargetMode="External"/><Relationship Id="rId1917" Type="http://schemas.openxmlformats.org/officeDocument/2006/relationships/hyperlink" Target="https://finance.yahoo.com/quote/AMZN230616C03380000?p=AMZN230616C03380000" TargetMode="External"/><Relationship Id="rId3272" Type="http://schemas.openxmlformats.org/officeDocument/2006/relationships/hyperlink" Target="https://finance.yahoo.com/quote/AMZN/options?strike=3230&amp;straddle=false" TargetMode="External"/><Relationship Id="rId4323" Type="http://schemas.openxmlformats.org/officeDocument/2006/relationships/hyperlink" Target="https://finance.yahoo.com/quote/AMZN230616C00161500?p=AMZN230616C00161500" TargetMode="External"/><Relationship Id="rId7479" Type="http://schemas.openxmlformats.org/officeDocument/2006/relationships/hyperlink" Target="https://finance.yahoo.com/quote/AMZN230616C03510000?p=AMZN230616C03510000" TargetMode="External"/><Relationship Id="rId7893" Type="http://schemas.openxmlformats.org/officeDocument/2006/relationships/hyperlink" Target="https://finance.yahoo.com/quote/AMZN230616P00190000?p=AMZN230616P00190000" TargetMode="External"/><Relationship Id="rId8944" Type="http://schemas.openxmlformats.org/officeDocument/2006/relationships/hyperlink" Target="https://finance.yahoo.com/quote/AMZN/options?strike=3910&amp;straddle=false" TargetMode="External"/><Relationship Id="rId193" Type="http://schemas.openxmlformats.org/officeDocument/2006/relationships/hyperlink" Target="https://finance.yahoo.com/quote/AMZN230616C00167000?p=AMZN230616C00167000" TargetMode="External"/><Relationship Id="rId6495" Type="http://schemas.openxmlformats.org/officeDocument/2006/relationships/hyperlink" Target="https://finance.yahoo.com/quote/AMZN230616P00186500?p=AMZN230616P00186500" TargetMode="External"/><Relationship Id="rId7546" Type="http://schemas.openxmlformats.org/officeDocument/2006/relationships/hyperlink" Target="https://finance.yahoo.com/quote/AMZN/options?strike=3840&amp;straddle=false" TargetMode="External"/><Relationship Id="rId260" Type="http://schemas.openxmlformats.org/officeDocument/2006/relationships/hyperlink" Target="https://finance.yahoo.com/quote/AMZN/options?strike=183.5&amp;straddle=false" TargetMode="External"/><Relationship Id="rId5097" Type="http://schemas.openxmlformats.org/officeDocument/2006/relationships/hyperlink" Target="https://finance.yahoo.com/quote/AMZN230616P00183000?p=AMZN230616P00183000" TargetMode="External"/><Relationship Id="rId6148" Type="http://schemas.openxmlformats.org/officeDocument/2006/relationships/hyperlink" Target="https://finance.yahoo.com/quote/AMZN/options?strike=3770&amp;straddle=false" TargetMode="External"/><Relationship Id="rId7960" Type="http://schemas.openxmlformats.org/officeDocument/2006/relationships/hyperlink" Target="https://finance.yahoo.com/quote/AMZN/options?strike=265&amp;straddle=false" TargetMode="External"/><Relationship Id="rId5164" Type="http://schemas.openxmlformats.org/officeDocument/2006/relationships/hyperlink" Target="https://finance.yahoo.com/quote/AMZN/options?strike=199.5&amp;straddle=false" TargetMode="External"/><Relationship Id="rId6215" Type="http://schemas.openxmlformats.org/officeDocument/2006/relationships/hyperlink" Target="https://finance.yahoo.com/quote/AMZN230616C05100000?p=AMZN230616C05100000" TargetMode="External"/><Relationship Id="rId6562" Type="http://schemas.openxmlformats.org/officeDocument/2006/relationships/hyperlink" Target="https://finance.yahoo.com/quote/AMZN/options?strike=230&amp;straddle=false" TargetMode="External"/><Relationship Id="rId7613" Type="http://schemas.openxmlformats.org/officeDocument/2006/relationships/hyperlink" Target="https://finance.yahoo.com/quote/AMZN230616P00052000?p=AMZN230616P00052000" TargetMode="External"/><Relationship Id="rId2758" Type="http://schemas.openxmlformats.org/officeDocument/2006/relationships/hyperlink" Target="https://finance.yahoo.com/quote/AMZN/options?strike=5000&amp;straddle=false" TargetMode="External"/><Relationship Id="rId3809" Type="http://schemas.openxmlformats.org/officeDocument/2006/relationships/hyperlink" Target="https://finance.yahoo.com/quote/AMZN230616P00270000?p=AMZN230616P00270000" TargetMode="External"/><Relationship Id="rId1774" Type="http://schemas.openxmlformats.org/officeDocument/2006/relationships/hyperlink" Target="https://finance.yahoo.com/quote/AMZN/options?strike=1540&amp;straddle=false" TargetMode="External"/><Relationship Id="rId2825" Type="http://schemas.openxmlformats.org/officeDocument/2006/relationships/hyperlink" Target="https://finance.yahoo.com/quote/AMZN230616C00077000?p=AMZN230616C00077000" TargetMode="External"/><Relationship Id="rId4180" Type="http://schemas.openxmlformats.org/officeDocument/2006/relationships/hyperlink" Target="https://finance.yahoo.com/quote/AMZN/options?strike=63&amp;straddle=false" TargetMode="External"/><Relationship Id="rId5231" Type="http://schemas.openxmlformats.org/officeDocument/2006/relationships/hyperlink" Target="https://finance.yahoo.com/quote/AMZN230616P01400000?p=AMZN230616P01400000" TargetMode="External"/><Relationship Id="rId8387" Type="http://schemas.openxmlformats.org/officeDocument/2006/relationships/hyperlink" Target="https://finance.yahoo.com/quote/AMZN230616C00089000?p=AMZN230616C00089000" TargetMode="External"/><Relationship Id="rId9438" Type="http://schemas.openxmlformats.org/officeDocument/2006/relationships/hyperlink" Target="https://finance.yahoo.com/quote/AMZN/options?strike=1900&amp;straddle=false" TargetMode="External"/><Relationship Id="rId66" Type="http://schemas.openxmlformats.org/officeDocument/2006/relationships/hyperlink" Target="https://finance.yahoo.com/quote/AMZN/options?strike=80&amp;straddle=false" TargetMode="External"/><Relationship Id="rId1427" Type="http://schemas.openxmlformats.org/officeDocument/2006/relationships/hyperlink" Target="https://finance.yahoo.com/quote/AMZN230616C00071000?p=AMZN230616C00071000" TargetMode="External"/><Relationship Id="rId1841" Type="http://schemas.openxmlformats.org/officeDocument/2006/relationships/hyperlink" Target="https://finance.yahoo.com/quote/AMZN230616C03000000?p=AMZN230616C03000000" TargetMode="External"/><Relationship Id="rId4997" Type="http://schemas.openxmlformats.org/officeDocument/2006/relationships/hyperlink" Target="https://finance.yahoo.com/quote/AMZN230616P00158000?p=AMZN230616P00158000" TargetMode="External"/><Relationship Id="rId8454" Type="http://schemas.openxmlformats.org/officeDocument/2006/relationships/hyperlink" Target="https://finance.yahoo.com/quote/AMZN/options?strike=156&amp;straddle=false" TargetMode="External"/><Relationship Id="rId9505" Type="http://schemas.openxmlformats.org/officeDocument/2006/relationships/hyperlink" Target="https://finance.yahoo.com/quote/AMZN230616P03190000?p=AMZN230616P03190000" TargetMode="External"/><Relationship Id="rId3599" Type="http://schemas.openxmlformats.org/officeDocument/2006/relationships/hyperlink" Target="https://finance.yahoo.com/quote/AMZN230616P00154500?p=AMZN230616P00154500" TargetMode="External"/><Relationship Id="rId7056" Type="http://schemas.openxmlformats.org/officeDocument/2006/relationships/hyperlink" Target="https://finance.yahoo.com/quote/AMZN/options?strike=152.5&amp;straddle=false" TargetMode="External"/><Relationship Id="rId7470" Type="http://schemas.openxmlformats.org/officeDocument/2006/relationships/hyperlink" Target="https://finance.yahoo.com/quote/AMZN/options?strike=3460&amp;straddle=false" TargetMode="External"/><Relationship Id="rId8107" Type="http://schemas.openxmlformats.org/officeDocument/2006/relationships/hyperlink" Target="https://finance.yahoo.com/quote/AMZN230616P03120000?p=AMZN230616P03120000" TargetMode="External"/><Relationship Id="rId8521" Type="http://schemas.openxmlformats.org/officeDocument/2006/relationships/hyperlink" Target="https://finance.yahoo.com/quote/AMZN230616C00173000?p=AMZN230616C00173000" TargetMode="External"/><Relationship Id="rId3666" Type="http://schemas.openxmlformats.org/officeDocument/2006/relationships/hyperlink" Target="https://finance.yahoo.com/quote/AMZN/options?strike=171&amp;straddle=false" TargetMode="External"/><Relationship Id="rId6072" Type="http://schemas.openxmlformats.org/officeDocument/2006/relationships/hyperlink" Target="https://finance.yahoo.com/quote/AMZN/options?strike=3390&amp;straddle=false" TargetMode="External"/><Relationship Id="rId7123" Type="http://schemas.openxmlformats.org/officeDocument/2006/relationships/hyperlink" Target="https://finance.yahoo.com/quote/AMZN230616C00169500?p=AMZN230616C00169500" TargetMode="External"/><Relationship Id="rId587" Type="http://schemas.openxmlformats.org/officeDocument/2006/relationships/hyperlink" Target="https://finance.yahoo.com/quote/AMZN230616C03650000?p=AMZN230616C03650000" TargetMode="External"/><Relationship Id="rId2268" Type="http://schemas.openxmlformats.org/officeDocument/2006/relationships/hyperlink" Target="https://finance.yahoo.com/quote/AMZN/options?strike=167.5&amp;straddle=false" TargetMode="External"/><Relationship Id="rId3319" Type="http://schemas.openxmlformats.org/officeDocument/2006/relationships/hyperlink" Target="https://finance.yahoo.com/quote/AMZN230616C03470000?p=AMZN230616C03470000" TargetMode="External"/><Relationship Id="rId4717" Type="http://schemas.openxmlformats.org/officeDocument/2006/relationships/hyperlink" Target="https://finance.yahoo.com/quote/AMZN230616C03540000?p=AMZN230616C03540000" TargetMode="External"/><Relationship Id="rId9295" Type="http://schemas.openxmlformats.org/officeDocument/2006/relationships/hyperlink" Target="https://finance.yahoo.com/quote/AMZN230616P00194500?p=AMZN230616P00194500" TargetMode="External"/><Relationship Id="rId2682" Type="http://schemas.openxmlformats.org/officeDocument/2006/relationships/hyperlink" Target="https://finance.yahoo.com/quote/AMZN/options?strike=3670&amp;straddle=false" TargetMode="External"/><Relationship Id="rId3733" Type="http://schemas.openxmlformats.org/officeDocument/2006/relationships/hyperlink" Target="https://finance.yahoo.com/quote/AMZN230616P00188000?p=AMZN230616P00188000" TargetMode="External"/><Relationship Id="rId6889" Type="http://schemas.openxmlformats.org/officeDocument/2006/relationships/hyperlink" Target="https://finance.yahoo.com/quote/AMZN230616P04000000?p=AMZN230616P04000000" TargetMode="External"/><Relationship Id="rId654" Type="http://schemas.openxmlformats.org/officeDocument/2006/relationships/hyperlink" Target="https://finance.yahoo.com/quote/AMZN/options?strike=3980&amp;straddle=false" TargetMode="External"/><Relationship Id="rId1284" Type="http://schemas.openxmlformats.org/officeDocument/2006/relationships/hyperlink" Target="https://finance.yahoo.com/quote/AMZN/options?strike=3600&amp;straddle=false" TargetMode="External"/><Relationship Id="rId2335" Type="http://schemas.openxmlformats.org/officeDocument/2006/relationships/hyperlink" Target="https://finance.yahoo.com/quote/AMZN230616P00184500?p=AMZN230616P00184500" TargetMode="External"/><Relationship Id="rId3800" Type="http://schemas.openxmlformats.org/officeDocument/2006/relationships/hyperlink" Target="https://finance.yahoo.com/quote/AMZN/options?strike=245&amp;straddle=false" TargetMode="External"/><Relationship Id="rId6956" Type="http://schemas.openxmlformats.org/officeDocument/2006/relationships/hyperlink" Target="https://finance.yahoo.com/quote/AMZN/options?strike=67&amp;straddle=false" TargetMode="External"/><Relationship Id="rId9362" Type="http://schemas.openxmlformats.org/officeDocument/2006/relationships/hyperlink" Target="https://finance.yahoo.com/quote/AMZN/options?strike=1180&amp;straddle=false" TargetMode="External"/><Relationship Id="rId307" Type="http://schemas.openxmlformats.org/officeDocument/2006/relationships/hyperlink" Target="https://finance.yahoo.com/quote/AMZN230616C00195500?p=AMZN230616C00195500" TargetMode="External"/><Relationship Id="rId721" Type="http://schemas.openxmlformats.org/officeDocument/2006/relationships/hyperlink" Target="https://finance.yahoo.com/quote/AMZN230616P00066000?p=AMZN230616P00066000" TargetMode="External"/><Relationship Id="rId1351" Type="http://schemas.openxmlformats.org/officeDocument/2006/relationships/hyperlink" Target="https://finance.yahoo.com/quote/AMZN230616P03990000?p=AMZN230616P03990000" TargetMode="External"/><Relationship Id="rId2402" Type="http://schemas.openxmlformats.org/officeDocument/2006/relationships/hyperlink" Target="https://finance.yahoo.com/quote/AMZN/options?strike=210&amp;straddle=false" TargetMode="External"/><Relationship Id="rId5558" Type="http://schemas.openxmlformats.org/officeDocument/2006/relationships/hyperlink" Target="https://finance.yahoo.com/quote/AMZN/options?strike=60&amp;straddle=false" TargetMode="External"/><Relationship Id="rId5972" Type="http://schemas.openxmlformats.org/officeDocument/2006/relationships/hyperlink" Target="https://finance.yahoo.com/quote/AMZN/options?strike=1980&amp;straddle=false" TargetMode="External"/><Relationship Id="rId6609" Type="http://schemas.openxmlformats.org/officeDocument/2006/relationships/hyperlink" Target="https://finance.yahoo.com/quote/AMZN230616P01340000?p=AMZN230616P01340000" TargetMode="External"/><Relationship Id="rId9015" Type="http://schemas.openxmlformats.org/officeDocument/2006/relationships/hyperlink" Target="https://finance.yahoo.com/quote/AMZN230616P00061000?p=AMZN230616P00061000" TargetMode="External"/><Relationship Id="rId1004" Type="http://schemas.openxmlformats.org/officeDocument/2006/relationships/hyperlink" Target="https://finance.yahoo.com/quote/AMZN/options?strike=197.5&amp;straddle=false" TargetMode="External"/><Relationship Id="rId4574" Type="http://schemas.openxmlformats.org/officeDocument/2006/relationships/hyperlink" Target="https://finance.yahoo.com/quote/AMZN/options?strike=1840&amp;straddle=false" TargetMode="External"/><Relationship Id="rId5625" Type="http://schemas.openxmlformats.org/officeDocument/2006/relationships/hyperlink" Target="https://finance.yahoo.com/quote/AMZN230616C00092000?p=AMZN230616C00092000" TargetMode="External"/><Relationship Id="rId8031" Type="http://schemas.openxmlformats.org/officeDocument/2006/relationships/hyperlink" Target="https://finance.yahoo.com/quote/AMZN230616P01680000?p=AMZN230616P01680000" TargetMode="External"/><Relationship Id="rId3176" Type="http://schemas.openxmlformats.org/officeDocument/2006/relationships/hyperlink" Target="https://finance.yahoo.com/quote/AMZN/options?strike=1700&amp;straddle=false" TargetMode="External"/><Relationship Id="rId3590" Type="http://schemas.openxmlformats.org/officeDocument/2006/relationships/hyperlink" Target="https://finance.yahoo.com/quote/AMZN/options?strike=152&amp;straddle=false" TargetMode="External"/><Relationship Id="rId4227" Type="http://schemas.openxmlformats.org/officeDocument/2006/relationships/hyperlink" Target="https://finance.yahoo.com/quote/AMZN230616C00085000?p=AMZN230616C00085000" TargetMode="External"/><Relationship Id="rId7797" Type="http://schemas.openxmlformats.org/officeDocument/2006/relationships/hyperlink" Target="https://finance.yahoo.com/quote/AMZN230616P00166000?p=AMZN230616P00166000" TargetMode="External"/><Relationship Id="rId2192" Type="http://schemas.openxmlformats.org/officeDocument/2006/relationships/hyperlink" Target="https://finance.yahoo.com/quote/AMZN/options?strike=135&amp;straddle=false" TargetMode="External"/><Relationship Id="rId3243" Type="http://schemas.openxmlformats.org/officeDocument/2006/relationships/hyperlink" Target="https://finance.yahoo.com/quote/AMZN230616C03090000?p=AMZN230616C03090000" TargetMode="External"/><Relationship Id="rId4641" Type="http://schemas.openxmlformats.org/officeDocument/2006/relationships/hyperlink" Target="https://finance.yahoo.com/quote/AMZN230616C03160000?p=AMZN230616C03160000" TargetMode="External"/><Relationship Id="rId6399" Type="http://schemas.openxmlformats.org/officeDocument/2006/relationships/hyperlink" Target="https://finance.yahoo.com/quote/AMZN230616P00162500?p=AMZN230616P00162500" TargetMode="External"/><Relationship Id="rId8848" Type="http://schemas.openxmlformats.org/officeDocument/2006/relationships/hyperlink" Target="https://finance.yahoo.com/quote/AMZN/options?strike=3430&amp;straddle=false" TargetMode="External"/><Relationship Id="rId164" Type="http://schemas.openxmlformats.org/officeDocument/2006/relationships/hyperlink" Target="https://finance.yahoo.com/quote/AMZN/options?strike=159.5&amp;straddle=false" TargetMode="External"/><Relationship Id="rId7864" Type="http://schemas.openxmlformats.org/officeDocument/2006/relationships/hyperlink" Target="https://finance.yahoo.com/quote/AMZN/options?strike=182.5&amp;straddle=false" TargetMode="External"/><Relationship Id="rId8915" Type="http://schemas.openxmlformats.org/officeDocument/2006/relationships/hyperlink" Target="https://finance.yahoo.com/quote/AMZN230616C03770000?p=AMZN230616C03770000" TargetMode="External"/><Relationship Id="rId3310" Type="http://schemas.openxmlformats.org/officeDocument/2006/relationships/hyperlink" Target="https://finance.yahoo.com/quote/AMZN/options?strike=3420&amp;straddle=false" TargetMode="External"/><Relationship Id="rId5068" Type="http://schemas.openxmlformats.org/officeDocument/2006/relationships/hyperlink" Target="https://finance.yahoo.com/quote/AMZN/options?strike=175.5&amp;straddle=false" TargetMode="External"/><Relationship Id="rId6466" Type="http://schemas.openxmlformats.org/officeDocument/2006/relationships/hyperlink" Target="https://finance.yahoo.com/quote/AMZN/options?strike=179&amp;straddle=false" TargetMode="External"/><Relationship Id="rId6880" Type="http://schemas.openxmlformats.org/officeDocument/2006/relationships/hyperlink" Target="https://finance.yahoo.com/quote/AMZN/options?strike=3950&amp;straddle=false" TargetMode="External"/><Relationship Id="rId7517" Type="http://schemas.openxmlformats.org/officeDocument/2006/relationships/hyperlink" Target="https://finance.yahoo.com/quote/AMZN230616C03700000?p=AMZN230616C03700000" TargetMode="External"/><Relationship Id="rId7931" Type="http://schemas.openxmlformats.org/officeDocument/2006/relationships/hyperlink" Target="https://finance.yahoo.com/quote/AMZN230616P00199500?p=AMZN230616P00199500" TargetMode="External"/><Relationship Id="rId231" Type="http://schemas.openxmlformats.org/officeDocument/2006/relationships/hyperlink" Target="https://finance.yahoo.com/quote/AMZN230616C00176500?p=AMZN230616C00176500" TargetMode="External"/><Relationship Id="rId5482" Type="http://schemas.openxmlformats.org/officeDocument/2006/relationships/hyperlink" Target="https://finance.yahoo.com/quote/AMZN/options?strike=3850&amp;straddle=false" TargetMode="External"/><Relationship Id="rId6119" Type="http://schemas.openxmlformats.org/officeDocument/2006/relationships/hyperlink" Target="https://finance.yahoo.com/quote/AMZN230616C03630000?p=AMZN230616C03630000" TargetMode="External"/><Relationship Id="rId6533" Type="http://schemas.openxmlformats.org/officeDocument/2006/relationships/hyperlink" Target="https://finance.yahoo.com/quote/AMZN230616P00196000?p=AMZN230616P00196000" TargetMode="External"/><Relationship Id="rId9689" Type="http://schemas.openxmlformats.org/officeDocument/2006/relationships/printerSettings" Target="../printerSettings/printerSettings1.bin"/><Relationship Id="rId1678" Type="http://schemas.openxmlformats.org/officeDocument/2006/relationships/hyperlink" Target="https://finance.yahoo.com/quote/AMZN/options?strike=192&amp;straddle=false" TargetMode="External"/><Relationship Id="rId2729" Type="http://schemas.openxmlformats.org/officeDocument/2006/relationships/hyperlink" Target="https://finance.yahoo.com/quote/AMZN230616P03960000?p=AMZN230616P03960000" TargetMode="External"/><Relationship Id="rId4084" Type="http://schemas.openxmlformats.org/officeDocument/2006/relationships/hyperlink" Target="https://finance.yahoo.com/quote/AMZN/options?strike=3760&amp;straddle=false" TargetMode="External"/><Relationship Id="rId5135" Type="http://schemas.openxmlformats.org/officeDocument/2006/relationships/hyperlink" Target="https://finance.yahoo.com/quote/AMZN230616P00192500?p=AMZN230616P00192500" TargetMode="External"/><Relationship Id="rId6600" Type="http://schemas.openxmlformats.org/officeDocument/2006/relationships/hyperlink" Target="https://finance.yahoo.com/quote/AMZN/options?strike=1240&amp;straddle=false" TargetMode="External"/><Relationship Id="rId4151" Type="http://schemas.openxmlformats.org/officeDocument/2006/relationships/hyperlink" Target="https://finance.yahoo.com/quote/AMZN230616P05500000?p=AMZN230616P05500000" TargetMode="External"/><Relationship Id="rId5202" Type="http://schemas.openxmlformats.org/officeDocument/2006/relationships/hyperlink" Target="https://finance.yahoo.com/quote/AMZN/options?strike=1100&amp;straddle=false" TargetMode="External"/><Relationship Id="rId8358" Type="http://schemas.openxmlformats.org/officeDocument/2006/relationships/hyperlink" Target="https://finance.yahoo.com/quote/AMZN/options?strike=75&amp;straddle=false" TargetMode="External"/><Relationship Id="rId9409" Type="http://schemas.openxmlformats.org/officeDocument/2006/relationships/hyperlink" Target="https://finance.yahoo.com/quote/AMZN230616P01620000?p=AMZN230616P01620000" TargetMode="External"/><Relationship Id="rId1745" Type="http://schemas.openxmlformats.org/officeDocument/2006/relationships/hyperlink" Target="https://finance.yahoo.com/quote/AMZN230616C01280000?p=AMZN230616C01280000" TargetMode="External"/><Relationship Id="rId7374" Type="http://schemas.openxmlformats.org/officeDocument/2006/relationships/hyperlink" Target="https://finance.yahoo.com/quote/AMZN/options?strike=2800&amp;straddle=false" TargetMode="External"/><Relationship Id="rId8425" Type="http://schemas.openxmlformats.org/officeDocument/2006/relationships/hyperlink" Target="https://finance.yahoo.com/quote/AMZN230616C00140000?p=AMZN230616C00140000" TargetMode="External"/><Relationship Id="rId8772" Type="http://schemas.openxmlformats.org/officeDocument/2006/relationships/hyperlink" Target="https://finance.yahoo.com/quote/AMZN/options?strike=3050&amp;straddle=false" TargetMode="External"/><Relationship Id="rId37" Type="http://schemas.openxmlformats.org/officeDocument/2006/relationships/hyperlink" Target="https://finance.yahoo.com/quote/AMZN230616C00068000?p=AMZN230616C00068000" TargetMode="External"/><Relationship Id="rId1812" Type="http://schemas.openxmlformats.org/officeDocument/2006/relationships/hyperlink" Target="https://finance.yahoo.com/quote/AMZN/options?strike=1900&amp;straddle=false" TargetMode="External"/><Relationship Id="rId4968" Type="http://schemas.openxmlformats.org/officeDocument/2006/relationships/hyperlink" Target="https://finance.yahoo.com/quote/AMZN/options?strike=150.5&amp;straddle=false" TargetMode="External"/><Relationship Id="rId7027" Type="http://schemas.openxmlformats.org/officeDocument/2006/relationships/hyperlink" Target="https://finance.yahoo.com/quote/AMZN230616C00105000?p=AMZN230616C00105000" TargetMode="External"/><Relationship Id="rId3984" Type="http://schemas.openxmlformats.org/officeDocument/2006/relationships/hyperlink" Target="https://finance.yahoo.com/quote/AMZN/options?strike=3260&amp;straddle=false" TargetMode="External"/><Relationship Id="rId6390" Type="http://schemas.openxmlformats.org/officeDocument/2006/relationships/hyperlink" Target="https://finance.yahoo.com/quote/AMZN/options?strike=160&amp;straddle=false" TargetMode="External"/><Relationship Id="rId7441" Type="http://schemas.openxmlformats.org/officeDocument/2006/relationships/hyperlink" Target="https://finance.yahoo.com/quote/AMZN230616C03320000?p=AMZN230616C03320000" TargetMode="External"/><Relationship Id="rId9199" Type="http://schemas.openxmlformats.org/officeDocument/2006/relationships/hyperlink" Target="https://finance.yahoo.com/quote/AMZN230616P00170500?p=AMZN230616P00170500" TargetMode="External"/><Relationship Id="rId2586" Type="http://schemas.openxmlformats.org/officeDocument/2006/relationships/hyperlink" Target="https://finance.yahoo.com/quote/AMZN/options?strike=3190&amp;straddle=false" TargetMode="External"/><Relationship Id="rId3637" Type="http://schemas.openxmlformats.org/officeDocument/2006/relationships/hyperlink" Target="https://finance.yahoo.com/quote/AMZN230616P00164000?p=AMZN230616P00164000" TargetMode="External"/><Relationship Id="rId6043" Type="http://schemas.openxmlformats.org/officeDocument/2006/relationships/hyperlink" Target="https://finance.yahoo.com/quote/AMZN230616C03250000?p=AMZN230616C03250000" TargetMode="External"/><Relationship Id="rId558" Type="http://schemas.openxmlformats.org/officeDocument/2006/relationships/hyperlink" Target="https://finance.yahoo.com/quote/AMZN/options?strike=3500&amp;straddle=false" TargetMode="External"/><Relationship Id="rId972" Type="http://schemas.openxmlformats.org/officeDocument/2006/relationships/hyperlink" Target="https://finance.yahoo.com/quote/AMZN/options?strike=189.5&amp;straddle=false" TargetMode="External"/><Relationship Id="rId1188" Type="http://schemas.openxmlformats.org/officeDocument/2006/relationships/hyperlink" Target="https://finance.yahoo.com/quote/AMZN/options?strike=3120&amp;straddle=false" TargetMode="External"/><Relationship Id="rId2239" Type="http://schemas.openxmlformats.org/officeDocument/2006/relationships/hyperlink" Target="https://finance.yahoo.com/quote/AMZN230616P00160500?p=AMZN230616P00160500" TargetMode="External"/><Relationship Id="rId2653" Type="http://schemas.openxmlformats.org/officeDocument/2006/relationships/hyperlink" Target="https://finance.yahoo.com/quote/AMZN230616P03530000?p=AMZN230616P03530000" TargetMode="External"/><Relationship Id="rId3704" Type="http://schemas.openxmlformats.org/officeDocument/2006/relationships/hyperlink" Target="https://finance.yahoo.com/quote/AMZN/options?strike=180.5&amp;straddle=false" TargetMode="External"/><Relationship Id="rId6110" Type="http://schemas.openxmlformats.org/officeDocument/2006/relationships/hyperlink" Target="https://finance.yahoo.com/quote/AMZN/options?strike=3580&amp;straddle=false" TargetMode="External"/><Relationship Id="rId9266" Type="http://schemas.openxmlformats.org/officeDocument/2006/relationships/hyperlink" Target="https://finance.yahoo.com/quote/AMZN/options?strike=187&amp;straddle=false" TargetMode="External"/><Relationship Id="rId9680" Type="http://schemas.openxmlformats.org/officeDocument/2006/relationships/hyperlink" Target="https://finance.yahoo.com/quote/AMZN/options?strike=5100&amp;straddle=false" TargetMode="External"/><Relationship Id="rId625" Type="http://schemas.openxmlformats.org/officeDocument/2006/relationships/hyperlink" Target="https://finance.yahoo.com/quote/AMZN230616C03840000?p=AMZN230616C03840000" TargetMode="External"/><Relationship Id="rId1255" Type="http://schemas.openxmlformats.org/officeDocument/2006/relationships/hyperlink" Target="https://finance.yahoo.com/quote/AMZN230616P03460000?p=AMZN230616P03460000" TargetMode="External"/><Relationship Id="rId2306" Type="http://schemas.openxmlformats.org/officeDocument/2006/relationships/hyperlink" Target="https://finance.yahoo.com/quote/AMZN/options?strike=177&amp;straddle=false" TargetMode="External"/><Relationship Id="rId5876" Type="http://schemas.openxmlformats.org/officeDocument/2006/relationships/hyperlink" Target="https://finance.yahoo.com/quote/AMZN/options?strike=235&amp;straddle=false" TargetMode="External"/><Relationship Id="rId8282" Type="http://schemas.openxmlformats.org/officeDocument/2006/relationships/hyperlink" Target="https://finance.yahoo.com/quote/AMZN/options?strike=4400&amp;straddle=false" TargetMode="External"/><Relationship Id="rId9333" Type="http://schemas.openxmlformats.org/officeDocument/2006/relationships/hyperlink" Target="https://finance.yahoo.com/quote/AMZN230616P00240000?p=AMZN230616P00240000" TargetMode="External"/><Relationship Id="rId1322" Type="http://schemas.openxmlformats.org/officeDocument/2006/relationships/hyperlink" Target="https://finance.yahoo.com/quote/AMZN/options?strike=3790&amp;straddle=false" TargetMode="External"/><Relationship Id="rId2720" Type="http://schemas.openxmlformats.org/officeDocument/2006/relationships/hyperlink" Target="https://finance.yahoo.com/quote/AMZN/options?strike=3900&amp;straddle=false" TargetMode="External"/><Relationship Id="rId4478" Type="http://schemas.openxmlformats.org/officeDocument/2006/relationships/hyperlink" Target="https://finance.yahoo.com/quote/AMZN/options?strike=200&amp;straddle=false" TargetMode="External"/><Relationship Id="rId5529" Type="http://schemas.openxmlformats.org/officeDocument/2006/relationships/hyperlink" Target="https://finance.yahoo.com/quote/AMZN230616P05200000?p=AMZN230616P05200000" TargetMode="External"/><Relationship Id="rId6927" Type="http://schemas.openxmlformats.org/officeDocument/2006/relationships/hyperlink" Target="https://finance.yahoo.com/quote/AMZN230616C00053000?p=AMZN230616C00053000" TargetMode="External"/><Relationship Id="rId9400" Type="http://schemas.openxmlformats.org/officeDocument/2006/relationships/hyperlink" Target="https://finance.yahoo.com/quote/AMZN/options?strike=1540&amp;straddle=false" TargetMode="External"/><Relationship Id="rId4892" Type="http://schemas.openxmlformats.org/officeDocument/2006/relationships/hyperlink" Target="https://finance.yahoo.com/quote/AMZN/options?strike=74&amp;straddle=false" TargetMode="External"/><Relationship Id="rId5943" Type="http://schemas.openxmlformats.org/officeDocument/2006/relationships/hyperlink" Target="https://finance.yahoo.com/quote/AMZN230616C01700000?p=AMZN230616C01700000" TargetMode="External"/><Relationship Id="rId8002" Type="http://schemas.openxmlformats.org/officeDocument/2006/relationships/hyperlink" Target="https://finance.yahoo.com/quote/AMZN/options?strike=1420&amp;straddle=false" TargetMode="External"/><Relationship Id="rId2096" Type="http://schemas.openxmlformats.org/officeDocument/2006/relationships/hyperlink" Target="https://finance.yahoo.com/quote/AMZN/options?strike=61&amp;straddle=false" TargetMode="External"/><Relationship Id="rId3494" Type="http://schemas.openxmlformats.org/officeDocument/2006/relationships/hyperlink" Target="https://finance.yahoo.com/quote/AMZN/options?strike=68&amp;straddle=false" TargetMode="External"/><Relationship Id="rId4545" Type="http://schemas.openxmlformats.org/officeDocument/2006/relationships/hyperlink" Target="https://finance.yahoo.com/quote/AMZN230616C01560000?p=AMZN230616C01560000" TargetMode="External"/><Relationship Id="rId3147" Type="http://schemas.openxmlformats.org/officeDocument/2006/relationships/hyperlink" Target="https://finance.yahoo.com/quote/AMZN230616C01450000?p=AMZN230616C01450000" TargetMode="External"/><Relationship Id="rId3561" Type="http://schemas.openxmlformats.org/officeDocument/2006/relationships/hyperlink" Target="https://finance.yahoo.com/quote/AMZN230616P00100000?p=AMZN230616P00100000" TargetMode="External"/><Relationship Id="rId4612" Type="http://schemas.openxmlformats.org/officeDocument/2006/relationships/hyperlink" Target="https://finance.yahoo.com/quote/AMZN/options?strike=3010&amp;straddle=false" TargetMode="External"/><Relationship Id="rId7768" Type="http://schemas.openxmlformats.org/officeDocument/2006/relationships/hyperlink" Target="https://finance.yahoo.com/quote/AMZN/options?strike=158.5&amp;straddle=false" TargetMode="External"/><Relationship Id="rId8819" Type="http://schemas.openxmlformats.org/officeDocument/2006/relationships/hyperlink" Target="https://finance.yahoo.com/quote/AMZN230616C03290000?p=AMZN230616C03290000" TargetMode="External"/><Relationship Id="rId482" Type="http://schemas.openxmlformats.org/officeDocument/2006/relationships/hyperlink" Target="https://finance.yahoo.com/quote/AMZN/options?strike=3120&amp;straddle=false" TargetMode="External"/><Relationship Id="rId2163" Type="http://schemas.openxmlformats.org/officeDocument/2006/relationships/hyperlink" Target="https://finance.yahoo.com/quote/AMZN230616P00093000?p=AMZN230616P00093000" TargetMode="External"/><Relationship Id="rId3214" Type="http://schemas.openxmlformats.org/officeDocument/2006/relationships/hyperlink" Target="https://finance.yahoo.com/quote/AMZN/options?strike=2400&amp;straddle=false" TargetMode="External"/><Relationship Id="rId6784" Type="http://schemas.openxmlformats.org/officeDocument/2006/relationships/hyperlink" Target="https://finance.yahoo.com/quote/AMZN/options?strike=3420&amp;straddle=false" TargetMode="External"/><Relationship Id="rId7835" Type="http://schemas.openxmlformats.org/officeDocument/2006/relationships/hyperlink" Target="https://finance.yahoo.com/quote/AMZN230616P00175500?p=AMZN230616P00175500" TargetMode="External"/><Relationship Id="rId9190" Type="http://schemas.openxmlformats.org/officeDocument/2006/relationships/hyperlink" Target="https://finance.yahoo.com/quote/AMZN/options?strike=168&amp;straddle=false" TargetMode="External"/><Relationship Id="rId135" Type="http://schemas.openxmlformats.org/officeDocument/2006/relationships/hyperlink" Target="https://finance.yahoo.com/quote/AMZN230616C00152500?p=AMZN230616C00152500" TargetMode="External"/><Relationship Id="rId2230" Type="http://schemas.openxmlformats.org/officeDocument/2006/relationships/hyperlink" Target="https://finance.yahoo.com/quote/AMZN/options?strike=158&amp;straddle=false" TargetMode="External"/><Relationship Id="rId5386" Type="http://schemas.openxmlformats.org/officeDocument/2006/relationships/hyperlink" Target="https://finance.yahoo.com/quote/AMZN/options?strike=3350&amp;straddle=false" TargetMode="External"/><Relationship Id="rId6437" Type="http://schemas.openxmlformats.org/officeDocument/2006/relationships/hyperlink" Target="https://finance.yahoo.com/quote/AMZN230616P00172000?p=AMZN230616P00172000" TargetMode="External"/><Relationship Id="rId202" Type="http://schemas.openxmlformats.org/officeDocument/2006/relationships/hyperlink" Target="https://finance.yahoo.com/quote/AMZN/options?strike=169&amp;straddle=false" TargetMode="External"/><Relationship Id="rId5039" Type="http://schemas.openxmlformats.org/officeDocument/2006/relationships/hyperlink" Target="https://finance.yahoo.com/quote/AMZN230616P00168500?p=AMZN230616P00168500" TargetMode="External"/><Relationship Id="rId5453" Type="http://schemas.openxmlformats.org/officeDocument/2006/relationships/hyperlink" Target="https://finance.yahoo.com/quote/AMZN230616P03690000?p=AMZN230616P03690000" TargetMode="External"/><Relationship Id="rId6504" Type="http://schemas.openxmlformats.org/officeDocument/2006/relationships/hyperlink" Target="https://finance.yahoo.com/quote/AMZN/options?strike=188.5&amp;straddle=false" TargetMode="External"/><Relationship Id="rId6851" Type="http://schemas.openxmlformats.org/officeDocument/2006/relationships/hyperlink" Target="https://finance.yahoo.com/quote/AMZN230616P03760000?p=AMZN230616P03760000" TargetMode="External"/><Relationship Id="rId7902" Type="http://schemas.openxmlformats.org/officeDocument/2006/relationships/hyperlink" Target="https://finance.yahoo.com/quote/AMZN/options?strike=192&amp;straddle=false" TargetMode="External"/><Relationship Id="rId1996" Type="http://schemas.openxmlformats.org/officeDocument/2006/relationships/hyperlink" Target="https://finance.yahoo.com/quote/AMZN/options?strike=3770&amp;straddle=false" TargetMode="External"/><Relationship Id="rId4055" Type="http://schemas.openxmlformats.org/officeDocument/2006/relationships/hyperlink" Target="https://finance.yahoo.com/quote/AMZN230616P03620000?p=AMZN230616P03620000" TargetMode="External"/><Relationship Id="rId5106" Type="http://schemas.openxmlformats.org/officeDocument/2006/relationships/hyperlink" Target="https://finance.yahoo.com/quote/AMZN/options?strike=185&amp;straddle=false" TargetMode="External"/><Relationship Id="rId1649" Type="http://schemas.openxmlformats.org/officeDocument/2006/relationships/hyperlink" Target="https://finance.yahoo.com/quote/AMZN230616C00185000?p=AMZN230616C00185000" TargetMode="External"/><Relationship Id="rId3071" Type="http://schemas.openxmlformats.org/officeDocument/2006/relationships/hyperlink" Target="https://finance.yahoo.com/quote/AMZN230616C00194500?p=AMZN230616C00194500" TargetMode="External"/><Relationship Id="rId5520" Type="http://schemas.openxmlformats.org/officeDocument/2006/relationships/hyperlink" Target="https://finance.yahoo.com/quote/AMZN/options?strike=4700&amp;straddle=false" TargetMode="External"/><Relationship Id="rId7278" Type="http://schemas.openxmlformats.org/officeDocument/2006/relationships/hyperlink" Target="https://finance.yahoo.com/quote/AMZN/options?strike=1200&amp;straddle=false" TargetMode="External"/><Relationship Id="rId8676" Type="http://schemas.openxmlformats.org/officeDocument/2006/relationships/hyperlink" Target="https://finance.yahoo.com/quote/AMZN/options?strike=1380&amp;straddle=false" TargetMode="External"/><Relationship Id="rId1716" Type="http://schemas.openxmlformats.org/officeDocument/2006/relationships/hyperlink" Target="https://finance.yahoo.com/quote/AMZN/options?strike=215&amp;straddle=false" TargetMode="External"/><Relationship Id="rId4122" Type="http://schemas.openxmlformats.org/officeDocument/2006/relationships/hyperlink" Target="https://finance.yahoo.com/quote/AMZN/options?strike=4000&amp;straddle=false" TargetMode="External"/><Relationship Id="rId7692" Type="http://schemas.openxmlformats.org/officeDocument/2006/relationships/hyperlink" Target="https://finance.yahoo.com/quote/AMZN/options?strike=89&amp;straddle=false" TargetMode="External"/><Relationship Id="rId8329" Type="http://schemas.openxmlformats.org/officeDocument/2006/relationships/hyperlink" Target="https://finance.yahoo.com/quote/AMZN230616C00062000?p=AMZN230616C00062000" TargetMode="External"/><Relationship Id="rId8743" Type="http://schemas.openxmlformats.org/officeDocument/2006/relationships/hyperlink" Target="https://finance.yahoo.com/quote/AMZN230616C02100000?p=AMZN230616C02100000" TargetMode="External"/><Relationship Id="rId3888" Type="http://schemas.openxmlformats.org/officeDocument/2006/relationships/hyperlink" Target="https://finance.yahoo.com/quote/AMZN/options?strike=1760&amp;straddle=false" TargetMode="External"/><Relationship Id="rId4939" Type="http://schemas.openxmlformats.org/officeDocument/2006/relationships/hyperlink" Target="https://finance.yahoo.com/quote/AMZN230616P00097000?p=AMZN230616P00097000" TargetMode="External"/><Relationship Id="rId6294" Type="http://schemas.openxmlformats.org/officeDocument/2006/relationships/hyperlink" Target="https://finance.yahoo.com/quote/AMZN/options?strike=82&amp;straddle=false" TargetMode="External"/><Relationship Id="rId7345" Type="http://schemas.openxmlformats.org/officeDocument/2006/relationships/hyperlink" Target="https://finance.yahoo.com/quote/AMZN230616C01880000?p=AMZN230616C01880000" TargetMode="External"/><Relationship Id="rId8810" Type="http://schemas.openxmlformats.org/officeDocument/2006/relationships/hyperlink" Target="https://finance.yahoo.com/quote/AMZN/options?strike=3240&amp;straddle=false" TargetMode="External"/><Relationship Id="rId6361" Type="http://schemas.openxmlformats.org/officeDocument/2006/relationships/hyperlink" Target="https://finance.yahoo.com/quote/AMZN230616P00153000?p=AMZN230616P00153000" TargetMode="External"/><Relationship Id="rId7412" Type="http://schemas.openxmlformats.org/officeDocument/2006/relationships/hyperlink" Target="https://finance.yahoo.com/quote/AMZN/options?strike=3170&amp;straddle=false" TargetMode="External"/><Relationship Id="rId876" Type="http://schemas.openxmlformats.org/officeDocument/2006/relationships/hyperlink" Target="https://finance.yahoo.com/quote/AMZN/options?strike=165.5&amp;straddle=false" TargetMode="External"/><Relationship Id="rId2557" Type="http://schemas.openxmlformats.org/officeDocument/2006/relationships/hyperlink" Target="https://finance.yahoo.com/quote/AMZN230616P03050000?p=AMZN230616P03050000" TargetMode="External"/><Relationship Id="rId3608" Type="http://schemas.openxmlformats.org/officeDocument/2006/relationships/hyperlink" Target="https://finance.yahoo.com/quote/AMZN/options?strike=156.5&amp;straddle=false" TargetMode="External"/><Relationship Id="rId3955" Type="http://schemas.openxmlformats.org/officeDocument/2006/relationships/hyperlink" Target="https://finance.yahoo.com/quote/AMZN230616P03120000?p=AMZN230616P03120000" TargetMode="External"/><Relationship Id="rId6014" Type="http://schemas.openxmlformats.org/officeDocument/2006/relationships/hyperlink" Target="https://finance.yahoo.com/quote/AMZN/options?strike=3100&amp;straddle=false" TargetMode="External"/><Relationship Id="rId9584" Type="http://schemas.openxmlformats.org/officeDocument/2006/relationships/hyperlink" Target="https://finance.yahoo.com/quote/AMZN/options?strike=3580&amp;straddle=false" TargetMode="External"/><Relationship Id="rId529" Type="http://schemas.openxmlformats.org/officeDocument/2006/relationships/hyperlink" Target="https://finance.yahoo.com/quote/AMZN230616C03360000?p=AMZN230616C03360000" TargetMode="External"/><Relationship Id="rId1159" Type="http://schemas.openxmlformats.org/officeDocument/2006/relationships/hyperlink" Target="https://finance.yahoo.com/quote/AMZN230616P02800000?p=AMZN230616P02800000" TargetMode="External"/><Relationship Id="rId2971" Type="http://schemas.openxmlformats.org/officeDocument/2006/relationships/hyperlink" Target="https://finance.yahoo.com/quote/AMZN230616C00169500?p=AMZN230616C00169500" TargetMode="External"/><Relationship Id="rId5030" Type="http://schemas.openxmlformats.org/officeDocument/2006/relationships/hyperlink" Target="https://finance.yahoo.com/quote/AMZN/options?strike=166&amp;straddle=false" TargetMode="External"/><Relationship Id="rId8186" Type="http://schemas.openxmlformats.org/officeDocument/2006/relationships/hyperlink" Target="https://finance.yahoo.com/quote/AMZN/options?strike=3510&amp;straddle=false" TargetMode="External"/><Relationship Id="rId9237" Type="http://schemas.openxmlformats.org/officeDocument/2006/relationships/hyperlink" Target="https://finance.yahoo.com/quote/AMZN230616P00180000?p=AMZN230616P00180000" TargetMode="External"/><Relationship Id="rId943" Type="http://schemas.openxmlformats.org/officeDocument/2006/relationships/hyperlink" Target="https://finance.yahoo.com/quote/AMZN230616P00182500?p=AMZN230616P00182500" TargetMode="External"/><Relationship Id="rId1573" Type="http://schemas.openxmlformats.org/officeDocument/2006/relationships/hyperlink" Target="https://finance.yahoo.com/quote/AMZN230616C00166000?p=AMZN230616C00166000" TargetMode="External"/><Relationship Id="rId2624" Type="http://schemas.openxmlformats.org/officeDocument/2006/relationships/hyperlink" Target="https://finance.yahoo.com/quote/AMZN/options?strike=3380&amp;straddle=false" TargetMode="External"/><Relationship Id="rId9651" Type="http://schemas.openxmlformats.org/officeDocument/2006/relationships/hyperlink" Target="https://finance.yahoo.com/quote/AMZN230616P03970000?p=AMZN230616P03970000" TargetMode="External"/><Relationship Id="rId1226" Type="http://schemas.openxmlformats.org/officeDocument/2006/relationships/hyperlink" Target="https://finance.yahoo.com/quote/AMZN/options?strike=3310&amp;straddle=false" TargetMode="External"/><Relationship Id="rId1640" Type="http://schemas.openxmlformats.org/officeDocument/2006/relationships/hyperlink" Target="https://finance.yahoo.com/quote/AMZN/options?strike=182.5&amp;straddle=false" TargetMode="External"/><Relationship Id="rId4796" Type="http://schemas.openxmlformats.org/officeDocument/2006/relationships/hyperlink" Target="https://finance.yahoo.com/quote/AMZN/options?strike=3930&amp;straddle=false" TargetMode="External"/><Relationship Id="rId5847" Type="http://schemas.openxmlformats.org/officeDocument/2006/relationships/hyperlink" Target="https://finance.yahoo.com/quote/AMZN230616C00196500?p=AMZN230616C00196500" TargetMode="External"/><Relationship Id="rId8253" Type="http://schemas.openxmlformats.org/officeDocument/2006/relationships/hyperlink" Target="https://finance.yahoo.com/quote/AMZN230616P03890000?p=AMZN230616P03890000" TargetMode="External"/><Relationship Id="rId9304" Type="http://schemas.openxmlformats.org/officeDocument/2006/relationships/hyperlink" Target="https://finance.yahoo.com/quote/AMZN/options?strike=196.5&amp;straddle=false" TargetMode="External"/><Relationship Id="rId3398" Type="http://schemas.openxmlformats.org/officeDocument/2006/relationships/hyperlink" Target="https://finance.yahoo.com/quote/AMZN/options?strike=3860&amp;straddle=false" TargetMode="External"/><Relationship Id="rId4449" Type="http://schemas.openxmlformats.org/officeDocument/2006/relationships/hyperlink" Target="https://finance.yahoo.com/quote/AMZN230616C00193000?p=AMZN230616C00193000" TargetMode="External"/><Relationship Id="rId4863" Type="http://schemas.openxmlformats.org/officeDocument/2006/relationships/hyperlink" Target="https://finance.yahoo.com/quote/AMZN230616P00061000?p=AMZN230616P00061000" TargetMode="External"/><Relationship Id="rId5914" Type="http://schemas.openxmlformats.org/officeDocument/2006/relationships/hyperlink" Target="https://finance.yahoo.com/quote/AMZN/options?strike=1440&amp;straddle=false" TargetMode="External"/><Relationship Id="rId8320" Type="http://schemas.openxmlformats.org/officeDocument/2006/relationships/hyperlink" Target="https://finance.yahoo.com/quote/AMZN/options?strike=57&amp;straddle=false" TargetMode="External"/><Relationship Id="rId3465" Type="http://schemas.openxmlformats.org/officeDocument/2006/relationships/hyperlink" Target="https://finance.yahoo.com/quote/AMZN230616P00054000?p=AMZN230616P00054000" TargetMode="External"/><Relationship Id="rId4516" Type="http://schemas.openxmlformats.org/officeDocument/2006/relationships/hyperlink" Target="https://finance.yahoo.com/quote/AMZN/options?strike=1300&amp;straddle=false" TargetMode="External"/><Relationship Id="rId386" Type="http://schemas.openxmlformats.org/officeDocument/2006/relationships/hyperlink" Target="https://finance.yahoo.com/quote/AMZN/options?strike=1500&amp;straddle=false" TargetMode="External"/><Relationship Id="rId2067" Type="http://schemas.openxmlformats.org/officeDocument/2006/relationships/hyperlink" Target="https://finance.yahoo.com/quote/AMZN230616C05300000?p=AMZN230616C05300000" TargetMode="External"/><Relationship Id="rId2481" Type="http://schemas.openxmlformats.org/officeDocument/2006/relationships/hyperlink" Target="https://finance.yahoo.com/quote/AMZN230616P01550000?p=AMZN230616P01550000" TargetMode="External"/><Relationship Id="rId3118" Type="http://schemas.openxmlformats.org/officeDocument/2006/relationships/hyperlink" Target="https://finance.yahoo.com/quote/AMZN/options?strike=260&amp;straddle=false" TargetMode="External"/><Relationship Id="rId3532" Type="http://schemas.openxmlformats.org/officeDocument/2006/relationships/hyperlink" Target="https://finance.yahoo.com/quote/AMZN/options?strike=85&amp;straddle=false" TargetMode="External"/><Relationship Id="rId4930" Type="http://schemas.openxmlformats.org/officeDocument/2006/relationships/hyperlink" Target="https://finance.yahoo.com/quote/AMZN/options?strike=92&amp;straddle=false" TargetMode="External"/><Relationship Id="rId6688" Type="http://schemas.openxmlformats.org/officeDocument/2006/relationships/hyperlink" Target="https://finance.yahoo.com/quote/AMZN/options?strike=2400&amp;straddle=false" TargetMode="External"/><Relationship Id="rId7739" Type="http://schemas.openxmlformats.org/officeDocument/2006/relationships/hyperlink" Target="https://finance.yahoo.com/quote/AMZN230616P00151500?p=AMZN230616P00151500" TargetMode="External"/><Relationship Id="rId9094" Type="http://schemas.openxmlformats.org/officeDocument/2006/relationships/hyperlink" Target="https://finance.yahoo.com/quote/AMZN/options?strike=98&amp;straddle=false" TargetMode="External"/><Relationship Id="rId453" Type="http://schemas.openxmlformats.org/officeDocument/2006/relationships/hyperlink" Target="https://finance.yahoo.com/quote/AMZN230616C02800000?p=AMZN230616C02800000" TargetMode="External"/><Relationship Id="rId1083" Type="http://schemas.openxmlformats.org/officeDocument/2006/relationships/hyperlink" Target="https://finance.yahoo.com/quote/AMZN230616P01440000?p=AMZN230616P01440000" TargetMode="External"/><Relationship Id="rId2134" Type="http://schemas.openxmlformats.org/officeDocument/2006/relationships/hyperlink" Target="https://finance.yahoo.com/quote/AMZN/options?strike=78&amp;straddle=false" TargetMode="External"/><Relationship Id="rId9161" Type="http://schemas.openxmlformats.org/officeDocument/2006/relationships/hyperlink" Target="https://finance.yahoo.com/quote/AMZN230616P00161000?p=AMZN230616P00161000" TargetMode="External"/><Relationship Id="rId106" Type="http://schemas.openxmlformats.org/officeDocument/2006/relationships/hyperlink" Target="https://finance.yahoo.com/quote/AMZN/options?strike=100&amp;straddle=false" TargetMode="External"/><Relationship Id="rId1150" Type="http://schemas.openxmlformats.org/officeDocument/2006/relationships/hyperlink" Target="https://finance.yahoo.com/quote/AMZN/options?strike=2300&amp;straddle=false" TargetMode="External"/><Relationship Id="rId5357" Type="http://schemas.openxmlformats.org/officeDocument/2006/relationships/hyperlink" Target="https://finance.yahoo.com/quote/AMZN230616P03210000?p=AMZN230616P03210000" TargetMode="External"/><Relationship Id="rId6755" Type="http://schemas.openxmlformats.org/officeDocument/2006/relationships/hyperlink" Target="https://finance.yahoo.com/quote/AMZN230616P03280000?p=AMZN230616P03280000" TargetMode="External"/><Relationship Id="rId7806" Type="http://schemas.openxmlformats.org/officeDocument/2006/relationships/hyperlink" Target="https://finance.yahoo.com/quote/AMZN/options?strike=168&amp;straddle=false" TargetMode="External"/><Relationship Id="rId520" Type="http://schemas.openxmlformats.org/officeDocument/2006/relationships/hyperlink" Target="https://finance.yahoo.com/quote/AMZN/options?strike=3310&amp;straddle=false" TargetMode="External"/><Relationship Id="rId2201" Type="http://schemas.openxmlformats.org/officeDocument/2006/relationships/hyperlink" Target="https://finance.yahoo.com/quote/AMZN230616P00151000?p=AMZN230616P00151000" TargetMode="External"/><Relationship Id="rId5771" Type="http://schemas.openxmlformats.org/officeDocument/2006/relationships/hyperlink" Target="https://finance.yahoo.com/quote/AMZN230616C00177500?p=AMZN230616C00177500" TargetMode="External"/><Relationship Id="rId6408" Type="http://schemas.openxmlformats.org/officeDocument/2006/relationships/hyperlink" Target="https://finance.yahoo.com/quote/AMZN/options?strike=164.5&amp;straddle=false" TargetMode="External"/><Relationship Id="rId6822" Type="http://schemas.openxmlformats.org/officeDocument/2006/relationships/hyperlink" Target="https://finance.yahoo.com/quote/AMZN/options?strike=3610&amp;straddle=false" TargetMode="External"/><Relationship Id="rId1967" Type="http://schemas.openxmlformats.org/officeDocument/2006/relationships/hyperlink" Target="https://finance.yahoo.com/quote/AMZN230616C03630000?p=AMZN230616C03630000" TargetMode="External"/><Relationship Id="rId4373" Type="http://schemas.openxmlformats.org/officeDocument/2006/relationships/hyperlink" Target="https://finance.yahoo.com/quote/AMZN230616C00174000?p=AMZN230616C00174000" TargetMode="External"/><Relationship Id="rId5424" Type="http://schemas.openxmlformats.org/officeDocument/2006/relationships/hyperlink" Target="https://finance.yahoo.com/quote/AMZN/options?strike=3540&amp;straddle=false" TargetMode="External"/><Relationship Id="rId8994" Type="http://schemas.openxmlformats.org/officeDocument/2006/relationships/hyperlink" Target="https://finance.yahoo.com/quote/AMZN/options?strike=45&amp;straddle=false" TargetMode="External"/><Relationship Id="rId4026" Type="http://schemas.openxmlformats.org/officeDocument/2006/relationships/hyperlink" Target="https://finance.yahoo.com/quote/AMZN/options?strike=3470&amp;straddle=false" TargetMode="External"/><Relationship Id="rId4440" Type="http://schemas.openxmlformats.org/officeDocument/2006/relationships/hyperlink" Target="https://finance.yahoo.com/quote/AMZN/options?strike=190.5&amp;straddle=false" TargetMode="External"/><Relationship Id="rId7596" Type="http://schemas.openxmlformats.org/officeDocument/2006/relationships/hyperlink" Target="https://finance.yahoo.com/quote/AMZN/options?strike=4900&amp;straddle=false" TargetMode="External"/><Relationship Id="rId8647" Type="http://schemas.openxmlformats.org/officeDocument/2006/relationships/hyperlink" Target="https://finance.yahoo.com/quote/AMZN230616C00245000?p=AMZN230616C00245000" TargetMode="External"/><Relationship Id="rId3042" Type="http://schemas.openxmlformats.org/officeDocument/2006/relationships/hyperlink" Target="https://finance.yahoo.com/quote/AMZN/options?strike=187&amp;straddle=false" TargetMode="External"/><Relationship Id="rId6198" Type="http://schemas.openxmlformats.org/officeDocument/2006/relationships/hyperlink" Target="https://finance.yahoo.com/quote/AMZN/options?strike=4200&amp;straddle=false" TargetMode="External"/><Relationship Id="rId7249" Type="http://schemas.openxmlformats.org/officeDocument/2006/relationships/hyperlink" Target="https://finance.yahoo.com/quote/AMZN230616C00210000?p=AMZN230616C00210000" TargetMode="External"/><Relationship Id="rId7663" Type="http://schemas.openxmlformats.org/officeDocument/2006/relationships/hyperlink" Target="https://finance.yahoo.com/quote/AMZN230616P00076000?p=AMZN230616P00076000" TargetMode="External"/><Relationship Id="rId8714" Type="http://schemas.openxmlformats.org/officeDocument/2006/relationships/hyperlink" Target="https://finance.yahoo.com/quote/AMZN/options?strike=1720&amp;straddle=false" TargetMode="External"/><Relationship Id="rId6265" Type="http://schemas.openxmlformats.org/officeDocument/2006/relationships/hyperlink" Target="https://finance.yahoo.com/quote/AMZN230616P00070000?p=AMZN230616P00070000" TargetMode="External"/><Relationship Id="rId7316" Type="http://schemas.openxmlformats.org/officeDocument/2006/relationships/hyperlink" Target="https://finance.yahoo.com/quote/AMZN/options?strike=1580&amp;straddle=false" TargetMode="External"/><Relationship Id="rId3859" Type="http://schemas.openxmlformats.org/officeDocument/2006/relationships/hyperlink" Target="https://finance.yahoo.com/quote/AMZN230616P01500000?p=AMZN230616P01500000" TargetMode="External"/><Relationship Id="rId5281" Type="http://schemas.openxmlformats.org/officeDocument/2006/relationships/hyperlink" Target="https://finance.yahoo.com/quote/AMZN230616P01860000?p=AMZN230616P01860000" TargetMode="External"/><Relationship Id="rId7730" Type="http://schemas.openxmlformats.org/officeDocument/2006/relationships/hyperlink" Target="https://finance.yahoo.com/quote/AMZN/options?strike=140&amp;straddle=false" TargetMode="External"/><Relationship Id="rId9488" Type="http://schemas.openxmlformats.org/officeDocument/2006/relationships/hyperlink" Target="https://finance.yahoo.com/quote/AMZN/options?strike=3100&amp;straddle=false" TargetMode="External"/><Relationship Id="rId2875" Type="http://schemas.openxmlformats.org/officeDocument/2006/relationships/hyperlink" Target="https://finance.yahoo.com/quote/AMZN230616C00105000?p=AMZN230616C00105000" TargetMode="External"/><Relationship Id="rId3926" Type="http://schemas.openxmlformats.org/officeDocument/2006/relationships/hyperlink" Target="https://finance.yahoo.com/quote/AMZN/options?strike=2700&amp;straddle=false" TargetMode="External"/><Relationship Id="rId6332" Type="http://schemas.openxmlformats.org/officeDocument/2006/relationships/hyperlink" Target="https://finance.yahoo.com/quote/AMZN/options?strike=105&amp;straddle=false" TargetMode="External"/><Relationship Id="rId847" Type="http://schemas.openxmlformats.org/officeDocument/2006/relationships/hyperlink" Target="https://finance.yahoo.com/quote/AMZN230616P00158500?p=AMZN230616P00158500" TargetMode="External"/><Relationship Id="rId1477" Type="http://schemas.openxmlformats.org/officeDocument/2006/relationships/hyperlink" Target="https://finance.yahoo.com/quote/AMZN230616C00094000?p=AMZN230616C00094000" TargetMode="External"/><Relationship Id="rId1891" Type="http://schemas.openxmlformats.org/officeDocument/2006/relationships/hyperlink" Target="https://finance.yahoo.com/quote/AMZN230616C03250000?p=AMZN230616C03250000" TargetMode="External"/><Relationship Id="rId2528" Type="http://schemas.openxmlformats.org/officeDocument/2006/relationships/hyperlink" Target="https://finance.yahoo.com/quote/AMZN/options?strike=2000&amp;straddle=false" TargetMode="External"/><Relationship Id="rId2942" Type="http://schemas.openxmlformats.org/officeDocument/2006/relationships/hyperlink" Target="https://finance.yahoo.com/quote/AMZN/options?strike=162&amp;straddle=false" TargetMode="External"/><Relationship Id="rId9555" Type="http://schemas.openxmlformats.org/officeDocument/2006/relationships/hyperlink" Target="https://finance.yahoo.com/quote/AMZN230616P03440000?p=AMZN230616P03440000" TargetMode="External"/><Relationship Id="rId914" Type="http://schemas.openxmlformats.org/officeDocument/2006/relationships/hyperlink" Target="https://finance.yahoo.com/quote/AMZN/options?strike=175&amp;straddle=false" TargetMode="External"/><Relationship Id="rId1544" Type="http://schemas.openxmlformats.org/officeDocument/2006/relationships/hyperlink" Target="https://finance.yahoo.com/quote/AMZN/options?strike=158.5&amp;straddle=false" TargetMode="External"/><Relationship Id="rId5001" Type="http://schemas.openxmlformats.org/officeDocument/2006/relationships/hyperlink" Target="https://finance.yahoo.com/quote/AMZN230616P00159000?p=AMZN230616P00159000" TargetMode="External"/><Relationship Id="rId8157" Type="http://schemas.openxmlformats.org/officeDocument/2006/relationships/hyperlink" Target="https://finance.yahoo.com/quote/AMZN230616P03370000?p=AMZN230616P03370000" TargetMode="External"/><Relationship Id="rId8571" Type="http://schemas.openxmlformats.org/officeDocument/2006/relationships/hyperlink" Target="https://finance.yahoo.com/quote/AMZN230616C00185500?p=AMZN230616C00185500" TargetMode="External"/><Relationship Id="rId9208" Type="http://schemas.openxmlformats.org/officeDocument/2006/relationships/hyperlink" Target="https://finance.yahoo.com/quote/AMZN/options?strike=172.5&amp;straddle=false" TargetMode="External"/><Relationship Id="rId9622" Type="http://schemas.openxmlformats.org/officeDocument/2006/relationships/hyperlink" Target="https://finance.yahoo.com/quote/AMZN/options?strike=3770&amp;straddle=false" TargetMode="External"/><Relationship Id="rId1611" Type="http://schemas.openxmlformats.org/officeDocument/2006/relationships/hyperlink" Target="https://finance.yahoo.com/quote/AMZN230616C00175500?p=AMZN230616C00175500" TargetMode="External"/><Relationship Id="rId4767" Type="http://schemas.openxmlformats.org/officeDocument/2006/relationships/hyperlink" Target="https://finance.yahoo.com/quote/AMZN230616C03790000?p=AMZN230616C03790000" TargetMode="External"/><Relationship Id="rId5818" Type="http://schemas.openxmlformats.org/officeDocument/2006/relationships/hyperlink" Target="https://finance.yahoo.com/quote/AMZN/options?strike=189&amp;straddle=false" TargetMode="External"/><Relationship Id="rId7173" Type="http://schemas.openxmlformats.org/officeDocument/2006/relationships/hyperlink" Target="https://finance.yahoo.com/quote/AMZN230616C00182000?p=AMZN230616C00182000" TargetMode="External"/><Relationship Id="rId8224" Type="http://schemas.openxmlformats.org/officeDocument/2006/relationships/hyperlink" Target="https://finance.yahoo.com/quote/AMZN/options?strike=3700&amp;straddle=false" TargetMode="External"/><Relationship Id="rId3369" Type="http://schemas.openxmlformats.org/officeDocument/2006/relationships/hyperlink" Target="https://finance.yahoo.com/quote/AMZN230616C03720000?p=AMZN230616C03720000" TargetMode="External"/><Relationship Id="rId7240" Type="http://schemas.openxmlformats.org/officeDocument/2006/relationships/hyperlink" Target="https://finance.yahoo.com/quote/AMZN/options?strike=198.5&amp;straddle=false" TargetMode="External"/><Relationship Id="rId2385" Type="http://schemas.openxmlformats.org/officeDocument/2006/relationships/hyperlink" Target="https://finance.yahoo.com/quote/AMZN230616P00197000?p=AMZN230616P00197000" TargetMode="External"/><Relationship Id="rId3783" Type="http://schemas.openxmlformats.org/officeDocument/2006/relationships/hyperlink" Target="https://finance.yahoo.com/quote/AMZN230616P00205000?p=AMZN230616P00205000" TargetMode="External"/><Relationship Id="rId4834" Type="http://schemas.openxmlformats.org/officeDocument/2006/relationships/hyperlink" Target="https://finance.yahoo.com/quote/AMZN/options?strike=5200&amp;straddle=false" TargetMode="External"/><Relationship Id="rId357" Type="http://schemas.openxmlformats.org/officeDocument/2006/relationships/hyperlink" Target="https://finance.yahoo.com/quote/AMZN230616C01200000?p=AMZN230616C01200000" TargetMode="External"/><Relationship Id="rId2038" Type="http://schemas.openxmlformats.org/officeDocument/2006/relationships/hyperlink" Target="https://finance.yahoo.com/quote/AMZN/options?strike=3980&amp;straddle=false" TargetMode="External"/><Relationship Id="rId3436" Type="http://schemas.openxmlformats.org/officeDocument/2006/relationships/hyperlink" Target="https://finance.yahoo.com/quote/AMZN/options?strike=4500&amp;straddle=false" TargetMode="External"/><Relationship Id="rId3850" Type="http://schemas.openxmlformats.org/officeDocument/2006/relationships/hyperlink" Target="https://finance.yahoo.com/quote/AMZN/options?strike=1420&amp;straddle=false" TargetMode="External"/><Relationship Id="rId4901" Type="http://schemas.openxmlformats.org/officeDocument/2006/relationships/hyperlink" Target="https://finance.yahoo.com/quote/AMZN230616P00078000?p=AMZN230616P00078000" TargetMode="External"/><Relationship Id="rId9065" Type="http://schemas.openxmlformats.org/officeDocument/2006/relationships/hyperlink" Target="https://finance.yahoo.com/quote/AMZN230616P00084000?p=AMZN230616P00084000" TargetMode="External"/><Relationship Id="rId771" Type="http://schemas.openxmlformats.org/officeDocument/2006/relationships/hyperlink" Target="https://finance.yahoo.com/quote/AMZN230616P00089000?p=AMZN230616P00089000" TargetMode="External"/><Relationship Id="rId2452" Type="http://schemas.openxmlformats.org/officeDocument/2006/relationships/hyperlink" Target="https://finance.yahoo.com/quote/AMZN/options?strike=1280&amp;straddle=false" TargetMode="External"/><Relationship Id="rId3503" Type="http://schemas.openxmlformats.org/officeDocument/2006/relationships/hyperlink" Target="https://finance.yahoo.com/quote/AMZN230616P00072500?p=AMZN230616P00072500" TargetMode="External"/><Relationship Id="rId6659" Type="http://schemas.openxmlformats.org/officeDocument/2006/relationships/hyperlink" Target="https://finance.yahoo.com/quote/AMZN230616P01800000?p=AMZN230616P01800000" TargetMode="External"/><Relationship Id="rId424" Type="http://schemas.openxmlformats.org/officeDocument/2006/relationships/hyperlink" Target="https://finance.yahoo.com/quote/AMZN/options?strike=1860&amp;straddle=false" TargetMode="External"/><Relationship Id="rId1054" Type="http://schemas.openxmlformats.org/officeDocument/2006/relationships/hyperlink" Target="https://finance.yahoo.com/quote/AMZN/options?strike=1140&amp;straddle=false" TargetMode="External"/><Relationship Id="rId2105" Type="http://schemas.openxmlformats.org/officeDocument/2006/relationships/hyperlink" Target="https://finance.yahoo.com/quote/AMZN230616P00066000?p=AMZN230616P00066000" TargetMode="External"/><Relationship Id="rId5675" Type="http://schemas.openxmlformats.org/officeDocument/2006/relationships/hyperlink" Target="https://finance.yahoo.com/quote/AMZN230616C00153500?p=AMZN230616C00153500" TargetMode="External"/><Relationship Id="rId6726" Type="http://schemas.openxmlformats.org/officeDocument/2006/relationships/hyperlink" Target="https://finance.yahoo.com/quote/AMZN/options?strike=3130&amp;straddle=false" TargetMode="External"/><Relationship Id="rId8081" Type="http://schemas.openxmlformats.org/officeDocument/2006/relationships/hyperlink" Target="https://finance.yahoo.com/quote/AMZN230616P02900000?p=AMZN230616P02900000" TargetMode="External"/><Relationship Id="rId9132" Type="http://schemas.openxmlformats.org/officeDocument/2006/relationships/hyperlink" Target="https://finance.yahoo.com/quote/AMZN/options?strike=153.5&amp;straddle=false" TargetMode="External"/><Relationship Id="rId1121" Type="http://schemas.openxmlformats.org/officeDocument/2006/relationships/hyperlink" Target="https://finance.yahoo.com/quote/AMZN230616P01780000?p=AMZN230616P01780000" TargetMode="External"/><Relationship Id="rId4277" Type="http://schemas.openxmlformats.org/officeDocument/2006/relationships/hyperlink" Target="https://finance.yahoo.com/quote/AMZN230616C00150000?p=AMZN230616C00150000" TargetMode="External"/><Relationship Id="rId4691" Type="http://schemas.openxmlformats.org/officeDocument/2006/relationships/hyperlink" Target="https://finance.yahoo.com/quote/AMZN230616C03410000?p=AMZN230616C03410000" TargetMode="External"/><Relationship Id="rId5328" Type="http://schemas.openxmlformats.org/officeDocument/2006/relationships/hyperlink" Target="https://finance.yahoo.com/quote/AMZN/options?strike=3060&amp;straddle=false" TargetMode="External"/><Relationship Id="rId5742" Type="http://schemas.openxmlformats.org/officeDocument/2006/relationships/hyperlink" Target="https://finance.yahoo.com/quote/AMZN/options?strike=170&amp;straddle=false" TargetMode="External"/><Relationship Id="rId8898" Type="http://schemas.openxmlformats.org/officeDocument/2006/relationships/hyperlink" Target="https://finance.yahoo.com/quote/AMZN/options?strike=3680&amp;straddle=false" TargetMode="External"/><Relationship Id="rId3293" Type="http://schemas.openxmlformats.org/officeDocument/2006/relationships/hyperlink" Target="https://finance.yahoo.com/quote/AMZN230616C03340000?p=AMZN230616C03340000" TargetMode="External"/><Relationship Id="rId4344" Type="http://schemas.openxmlformats.org/officeDocument/2006/relationships/hyperlink" Target="https://finance.yahoo.com/quote/AMZN/options?strike=166.5&amp;straddle=false" TargetMode="External"/><Relationship Id="rId1938" Type="http://schemas.openxmlformats.org/officeDocument/2006/relationships/hyperlink" Target="https://finance.yahoo.com/quote/AMZN/options?strike=3480&amp;straddle=false" TargetMode="External"/><Relationship Id="rId3360" Type="http://schemas.openxmlformats.org/officeDocument/2006/relationships/hyperlink" Target="https://finance.yahoo.com/quote/AMZN/options?strike=3670&amp;straddle=false" TargetMode="External"/><Relationship Id="rId7567" Type="http://schemas.openxmlformats.org/officeDocument/2006/relationships/hyperlink" Target="https://finance.yahoo.com/quote/AMZN230616C03950000?p=AMZN230616C03950000" TargetMode="External"/><Relationship Id="rId8965" Type="http://schemas.openxmlformats.org/officeDocument/2006/relationships/hyperlink" Target="https://finance.yahoo.com/quote/AMZN230616C04200000?p=AMZN230616C04200000" TargetMode="External"/><Relationship Id="rId281" Type="http://schemas.openxmlformats.org/officeDocument/2006/relationships/hyperlink" Target="https://finance.yahoo.com/quote/AMZN230616C00189000?p=AMZN230616C00189000" TargetMode="External"/><Relationship Id="rId3013" Type="http://schemas.openxmlformats.org/officeDocument/2006/relationships/hyperlink" Target="https://finance.yahoo.com/quote/AMZN230616C00180000?p=AMZN230616C00180000" TargetMode="External"/><Relationship Id="rId4411" Type="http://schemas.openxmlformats.org/officeDocument/2006/relationships/hyperlink" Target="https://finance.yahoo.com/quote/AMZN230616C00183500?p=AMZN230616C00183500" TargetMode="External"/><Relationship Id="rId6169" Type="http://schemas.openxmlformats.org/officeDocument/2006/relationships/hyperlink" Target="https://finance.yahoo.com/quote/AMZN230616C03880000?p=AMZN230616C03880000" TargetMode="External"/><Relationship Id="rId7981" Type="http://schemas.openxmlformats.org/officeDocument/2006/relationships/hyperlink" Target="https://finance.yahoo.com/quote/AMZN230616P01220000?p=AMZN230616P01220000" TargetMode="External"/><Relationship Id="rId8618" Type="http://schemas.openxmlformats.org/officeDocument/2006/relationships/hyperlink" Target="https://finance.yahoo.com/quote/AMZN/options?strike=197&amp;straddle=false" TargetMode="External"/><Relationship Id="rId6583" Type="http://schemas.openxmlformats.org/officeDocument/2006/relationships/hyperlink" Target="https://finance.yahoo.com/quote/AMZN230616P01080000?p=AMZN230616P01080000" TargetMode="External"/><Relationship Id="rId7634" Type="http://schemas.openxmlformats.org/officeDocument/2006/relationships/hyperlink" Target="https://finance.yahoo.com/quote/AMZN/options?strike=62&amp;straddle=false" TargetMode="External"/><Relationship Id="rId2779" Type="http://schemas.openxmlformats.org/officeDocument/2006/relationships/hyperlink" Target="https://finance.yahoo.com/quote/AMZN230616C00055000?p=AMZN230616C00055000" TargetMode="External"/><Relationship Id="rId5185" Type="http://schemas.openxmlformats.org/officeDocument/2006/relationships/hyperlink" Target="https://finance.yahoo.com/quote/AMZN230616P00250000?p=AMZN230616P00250000" TargetMode="External"/><Relationship Id="rId6236" Type="http://schemas.openxmlformats.org/officeDocument/2006/relationships/hyperlink" Target="https://finance.yahoo.com/quote/AMZN/options?strike=55&amp;straddle=false" TargetMode="External"/><Relationship Id="rId6650" Type="http://schemas.openxmlformats.org/officeDocument/2006/relationships/hyperlink" Target="https://finance.yahoo.com/quote/AMZN/options?strike=1700&amp;straddle=false" TargetMode="External"/><Relationship Id="rId7701" Type="http://schemas.openxmlformats.org/officeDocument/2006/relationships/hyperlink" Target="https://finance.yahoo.com/quote/AMZN230616P00094000?p=AMZN230616P00094000" TargetMode="External"/><Relationship Id="rId1795" Type="http://schemas.openxmlformats.org/officeDocument/2006/relationships/hyperlink" Target="https://finance.yahoo.com/quote/AMZN230616C01740000?p=AMZN230616C01740000" TargetMode="External"/><Relationship Id="rId2846" Type="http://schemas.openxmlformats.org/officeDocument/2006/relationships/hyperlink" Target="https://finance.yahoo.com/quote/AMZN/options?strike=86&amp;straddle=false" TargetMode="External"/><Relationship Id="rId5252" Type="http://schemas.openxmlformats.org/officeDocument/2006/relationships/hyperlink" Target="https://finance.yahoo.com/quote/AMZN/options?strike=1560&amp;straddle=false" TargetMode="External"/><Relationship Id="rId6303" Type="http://schemas.openxmlformats.org/officeDocument/2006/relationships/hyperlink" Target="https://finance.yahoo.com/quote/AMZN230616P00087000?p=AMZN230616P00087000" TargetMode="External"/><Relationship Id="rId9459" Type="http://schemas.openxmlformats.org/officeDocument/2006/relationships/hyperlink" Target="https://finance.yahoo.com/quote/AMZN230616P02600000?p=AMZN230616P02600000" TargetMode="External"/><Relationship Id="rId87" Type="http://schemas.openxmlformats.org/officeDocument/2006/relationships/hyperlink" Target="https://finance.yahoo.com/quote/AMZN230616C00091000?p=AMZN230616C00091000" TargetMode="External"/><Relationship Id="rId818" Type="http://schemas.openxmlformats.org/officeDocument/2006/relationships/hyperlink" Target="https://finance.yahoo.com/quote/AMZN/options?strike=151&amp;straddle=false" TargetMode="External"/><Relationship Id="rId1448" Type="http://schemas.openxmlformats.org/officeDocument/2006/relationships/hyperlink" Target="https://finance.yahoo.com/quote/AMZN/options?strike=79&amp;straddle=false" TargetMode="External"/><Relationship Id="rId8475" Type="http://schemas.openxmlformats.org/officeDocument/2006/relationships/hyperlink" Target="https://finance.yahoo.com/quote/AMZN230616C00161500?p=AMZN230616C00161500" TargetMode="External"/><Relationship Id="rId9526" Type="http://schemas.openxmlformats.org/officeDocument/2006/relationships/hyperlink" Target="https://finance.yahoo.com/quote/AMZN/options?strike=3290&amp;straddle=false" TargetMode="External"/><Relationship Id="rId1862" Type="http://schemas.openxmlformats.org/officeDocument/2006/relationships/hyperlink" Target="https://finance.yahoo.com/quote/AMZN/options?strike=3100&amp;straddle=false" TargetMode="External"/><Relationship Id="rId2913" Type="http://schemas.openxmlformats.org/officeDocument/2006/relationships/hyperlink" Target="https://finance.yahoo.com/quote/AMZN230616C00155000?p=AMZN230616C00155000" TargetMode="External"/><Relationship Id="rId7077" Type="http://schemas.openxmlformats.org/officeDocument/2006/relationships/hyperlink" Target="https://finance.yahoo.com/quote/AMZN230616C00158000?p=AMZN230616C00158000" TargetMode="External"/><Relationship Id="rId7491" Type="http://schemas.openxmlformats.org/officeDocument/2006/relationships/hyperlink" Target="https://finance.yahoo.com/quote/AMZN230616C03570000?p=AMZN230616C03570000" TargetMode="External"/><Relationship Id="rId8128" Type="http://schemas.openxmlformats.org/officeDocument/2006/relationships/hyperlink" Target="https://finance.yahoo.com/quote/AMZN/options?strike=3220&amp;straddle=false" TargetMode="External"/><Relationship Id="rId1515" Type="http://schemas.openxmlformats.org/officeDocument/2006/relationships/hyperlink" Target="https://finance.yahoo.com/quote/AMZN230616C00151500?p=AMZN230616C00151500" TargetMode="External"/><Relationship Id="rId6093" Type="http://schemas.openxmlformats.org/officeDocument/2006/relationships/hyperlink" Target="https://finance.yahoo.com/quote/AMZN230616C03500000?p=AMZN230616C03500000" TargetMode="External"/><Relationship Id="rId7144" Type="http://schemas.openxmlformats.org/officeDocument/2006/relationships/hyperlink" Target="https://finance.yahoo.com/quote/AMZN/options?strike=174.5&amp;straddle=false" TargetMode="External"/><Relationship Id="rId8542" Type="http://schemas.openxmlformats.org/officeDocument/2006/relationships/hyperlink" Target="https://finance.yahoo.com/quote/AMZN/options?strike=178&amp;straddle=false" TargetMode="External"/><Relationship Id="rId3687" Type="http://schemas.openxmlformats.org/officeDocument/2006/relationships/hyperlink" Target="https://finance.yahoo.com/quote/AMZN230616P00176500?p=AMZN230616P00176500" TargetMode="External"/><Relationship Id="rId4738" Type="http://schemas.openxmlformats.org/officeDocument/2006/relationships/hyperlink" Target="https://finance.yahoo.com/quote/AMZN/options?strike=3640&amp;straddle=false" TargetMode="External"/><Relationship Id="rId2289" Type="http://schemas.openxmlformats.org/officeDocument/2006/relationships/hyperlink" Target="https://finance.yahoo.com/quote/AMZN230616P00173000?p=AMZN230616P00173000" TargetMode="External"/><Relationship Id="rId3754" Type="http://schemas.openxmlformats.org/officeDocument/2006/relationships/hyperlink" Target="https://finance.yahoo.com/quote/AMZN/options?strike=193&amp;straddle=false" TargetMode="External"/><Relationship Id="rId4805" Type="http://schemas.openxmlformats.org/officeDocument/2006/relationships/hyperlink" Target="https://finance.yahoo.com/quote/AMZN230616C03980000?p=AMZN230616C03980000" TargetMode="External"/><Relationship Id="rId6160" Type="http://schemas.openxmlformats.org/officeDocument/2006/relationships/hyperlink" Target="https://finance.yahoo.com/quote/AMZN/options?strike=3830&amp;straddle=false" TargetMode="External"/><Relationship Id="rId7211" Type="http://schemas.openxmlformats.org/officeDocument/2006/relationships/hyperlink" Target="https://finance.yahoo.com/quote/AMZN230616C00191500?p=AMZN230616C00191500" TargetMode="External"/><Relationship Id="rId675" Type="http://schemas.openxmlformats.org/officeDocument/2006/relationships/hyperlink" Target="https://finance.yahoo.com/quote/AMZN230616C04900000?p=AMZN230616C04900000" TargetMode="External"/><Relationship Id="rId2356" Type="http://schemas.openxmlformats.org/officeDocument/2006/relationships/hyperlink" Target="https://finance.yahoo.com/quote/AMZN/options?strike=189.5&amp;straddle=false" TargetMode="External"/><Relationship Id="rId2770" Type="http://schemas.openxmlformats.org/officeDocument/2006/relationships/hyperlink" Target="https://finance.yahoo.com/quote/AMZN/options?strike=45&amp;straddle=false" TargetMode="External"/><Relationship Id="rId3407" Type="http://schemas.openxmlformats.org/officeDocument/2006/relationships/hyperlink" Target="https://finance.yahoo.com/quote/AMZN230616C03910000?p=AMZN230616C03910000" TargetMode="External"/><Relationship Id="rId3821" Type="http://schemas.openxmlformats.org/officeDocument/2006/relationships/hyperlink" Target="https://finance.yahoo.com/quote/AMZN230616P01140000?p=AMZN230616P01140000" TargetMode="External"/><Relationship Id="rId6977" Type="http://schemas.openxmlformats.org/officeDocument/2006/relationships/hyperlink" Target="https://finance.yahoo.com/quote/AMZN230616C00077000?p=AMZN230616C00077000" TargetMode="External"/><Relationship Id="rId9383" Type="http://schemas.openxmlformats.org/officeDocument/2006/relationships/hyperlink" Target="https://finance.yahoo.com/quote/AMZN230616P01400000?p=AMZN230616P01400000" TargetMode="External"/><Relationship Id="rId328" Type="http://schemas.openxmlformats.org/officeDocument/2006/relationships/hyperlink" Target="https://finance.yahoo.com/quote/AMZN/options?strike=205&amp;straddle=false" TargetMode="External"/><Relationship Id="rId742" Type="http://schemas.openxmlformats.org/officeDocument/2006/relationships/hyperlink" Target="https://finance.yahoo.com/quote/AMZN/options?strike=75&amp;straddle=false" TargetMode="External"/><Relationship Id="rId1372" Type="http://schemas.openxmlformats.org/officeDocument/2006/relationships/hyperlink" Target="https://finance.yahoo.com/quote/AMZN/options?strike=4900&amp;straddle=false" TargetMode="External"/><Relationship Id="rId2009" Type="http://schemas.openxmlformats.org/officeDocument/2006/relationships/hyperlink" Target="https://finance.yahoo.com/quote/AMZN230616C03840000?p=AMZN230616C03840000" TargetMode="External"/><Relationship Id="rId2423" Type="http://schemas.openxmlformats.org/officeDocument/2006/relationships/hyperlink" Target="https://finance.yahoo.com/quote/AMZN230616P00265000?p=AMZN230616P00265000" TargetMode="External"/><Relationship Id="rId5579" Type="http://schemas.openxmlformats.org/officeDocument/2006/relationships/hyperlink" Target="https://finance.yahoo.com/quote/AMZN230616C00071000?p=AMZN230616C00071000" TargetMode="External"/><Relationship Id="rId9036" Type="http://schemas.openxmlformats.org/officeDocument/2006/relationships/hyperlink" Target="https://finance.yahoo.com/quote/AMZN/options?strike=71&amp;straddle=false" TargetMode="External"/><Relationship Id="rId9450" Type="http://schemas.openxmlformats.org/officeDocument/2006/relationships/hyperlink" Target="https://finance.yahoo.com/quote/AMZN/options?strike=2100&amp;straddle=false" TargetMode="External"/><Relationship Id="rId1025" Type="http://schemas.openxmlformats.org/officeDocument/2006/relationships/hyperlink" Target="https://finance.yahoo.com/quote/AMZN230616P00230000?p=AMZN230616P00230000" TargetMode="External"/><Relationship Id="rId4595" Type="http://schemas.openxmlformats.org/officeDocument/2006/relationships/hyperlink" Target="https://finance.yahoo.com/quote/AMZN230616C02300000?p=AMZN230616C02300000" TargetMode="External"/><Relationship Id="rId5646" Type="http://schemas.openxmlformats.org/officeDocument/2006/relationships/hyperlink" Target="https://finance.yahoo.com/quote/AMZN/options?strike=110&amp;straddle=false" TargetMode="External"/><Relationship Id="rId5993" Type="http://schemas.openxmlformats.org/officeDocument/2006/relationships/hyperlink" Target="https://finance.yahoo.com/quote/AMZN230616C03000000?p=AMZN230616C03000000" TargetMode="External"/><Relationship Id="rId8052" Type="http://schemas.openxmlformats.org/officeDocument/2006/relationships/hyperlink" Target="https://finance.yahoo.com/quote/AMZN/options?strike=1880&amp;straddle=false" TargetMode="External"/><Relationship Id="rId9103" Type="http://schemas.openxmlformats.org/officeDocument/2006/relationships/hyperlink" Target="https://finance.yahoo.com/quote/AMZN230616P00115000?p=AMZN230616P00115000" TargetMode="External"/><Relationship Id="rId3197" Type="http://schemas.openxmlformats.org/officeDocument/2006/relationships/hyperlink" Target="https://finance.yahoo.com/quote/AMZN230616C01920000?p=AMZN230616C01920000" TargetMode="External"/><Relationship Id="rId4248" Type="http://schemas.openxmlformats.org/officeDocument/2006/relationships/hyperlink" Target="https://finance.yahoo.com/quote/AMZN/options?strike=95&amp;straddle=false" TargetMode="External"/><Relationship Id="rId4662" Type="http://schemas.openxmlformats.org/officeDocument/2006/relationships/hyperlink" Target="https://finance.yahoo.com/quote/AMZN/options?strike=3260&amp;straddle=false" TargetMode="External"/><Relationship Id="rId5713" Type="http://schemas.openxmlformats.org/officeDocument/2006/relationships/hyperlink" Target="https://finance.yahoo.com/quote/AMZN230616C00163000?p=AMZN230616C00163000" TargetMode="External"/><Relationship Id="rId8869" Type="http://schemas.openxmlformats.org/officeDocument/2006/relationships/hyperlink" Target="https://finance.yahoo.com/quote/AMZN230616C03540000?p=AMZN230616C03540000" TargetMode="External"/><Relationship Id="rId185" Type="http://schemas.openxmlformats.org/officeDocument/2006/relationships/hyperlink" Target="https://finance.yahoo.com/quote/AMZN230616C00165000?p=AMZN230616C00165000" TargetMode="External"/><Relationship Id="rId1909" Type="http://schemas.openxmlformats.org/officeDocument/2006/relationships/hyperlink" Target="https://finance.yahoo.com/quote/AMZN230616C03340000?p=AMZN230616C03340000" TargetMode="External"/><Relationship Id="rId3264" Type="http://schemas.openxmlformats.org/officeDocument/2006/relationships/hyperlink" Target="https://finance.yahoo.com/quote/AMZN/options?strike=3190&amp;straddle=false" TargetMode="External"/><Relationship Id="rId4315" Type="http://schemas.openxmlformats.org/officeDocument/2006/relationships/hyperlink" Target="https://finance.yahoo.com/quote/AMZN230616C00159500?p=AMZN230616C00159500" TargetMode="External"/><Relationship Id="rId7885" Type="http://schemas.openxmlformats.org/officeDocument/2006/relationships/hyperlink" Target="https://finance.yahoo.com/quote/AMZN230616P00188000?p=AMZN230616P00188000" TargetMode="External"/><Relationship Id="rId8936" Type="http://schemas.openxmlformats.org/officeDocument/2006/relationships/hyperlink" Target="https://finance.yahoo.com/quote/AMZN/options?strike=3870&amp;straddle=false" TargetMode="External"/><Relationship Id="rId2280" Type="http://schemas.openxmlformats.org/officeDocument/2006/relationships/hyperlink" Target="https://finance.yahoo.com/quote/AMZN/options?strike=170.5&amp;straddle=false" TargetMode="External"/><Relationship Id="rId3331" Type="http://schemas.openxmlformats.org/officeDocument/2006/relationships/hyperlink" Target="https://finance.yahoo.com/quote/AMZN230616C03530000?p=AMZN230616C03530000" TargetMode="External"/><Relationship Id="rId6487" Type="http://schemas.openxmlformats.org/officeDocument/2006/relationships/hyperlink" Target="https://finance.yahoo.com/quote/AMZN230616P00184500?p=AMZN230616P00184500" TargetMode="External"/><Relationship Id="rId7538" Type="http://schemas.openxmlformats.org/officeDocument/2006/relationships/hyperlink" Target="https://finance.yahoo.com/quote/AMZN/options?strike=3800&amp;straddle=false" TargetMode="External"/><Relationship Id="rId7952" Type="http://schemas.openxmlformats.org/officeDocument/2006/relationships/hyperlink" Target="https://finance.yahoo.com/quote/AMZN/options?strike=245&amp;straddle=false" TargetMode="External"/><Relationship Id="rId252" Type="http://schemas.openxmlformats.org/officeDocument/2006/relationships/hyperlink" Target="https://finance.yahoo.com/quote/AMZN/options?strike=181.5&amp;straddle=false" TargetMode="External"/><Relationship Id="rId5089" Type="http://schemas.openxmlformats.org/officeDocument/2006/relationships/hyperlink" Target="https://finance.yahoo.com/quote/AMZN230616P00181000?p=AMZN230616P00181000" TargetMode="External"/><Relationship Id="rId6554" Type="http://schemas.openxmlformats.org/officeDocument/2006/relationships/hyperlink" Target="https://finance.yahoo.com/quote/AMZN/options?strike=210&amp;straddle=false" TargetMode="External"/><Relationship Id="rId7605" Type="http://schemas.openxmlformats.org/officeDocument/2006/relationships/hyperlink" Target="https://finance.yahoo.com/quote/AMZN230616C05400000?p=AMZN230616C05400000" TargetMode="External"/><Relationship Id="rId1699" Type="http://schemas.openxmlformats.org/officeDocument/2006/relationships/hyperlink" Target="https://finance.yahoo.com/quote/AMZN230616C00197500?p=AMZN230616C00197500" TargetMode="External"/><Relationship Id="rId2000" Type="http://schemas.openxmlformats.org/officeDocument/2006/relationships/hyperlink" Target="https://finance.yahoo.com/quote/AMZN/options?strike=3790&amp;straddle=false" TargetMode="External"/><Relationship Id="rId5156" Type="http://schemas.openxmlformats.org/officeDocument/2006/relationships/hyperlink" Target="https://finance.yahoo.com/quote/AMZN/options?strike=197.5&amp;straddle=false" TargetMode="External"/><Relationship Id="rId5570" Type="http://schemas.openxmlformats.org/officeDocument/2006/relationships/hyperlink" Target="https://finance.yahoo.com/quote/AMZN/options?strike=66&amp;straddle=false" TargetMode="External"/><Relationship Id="rId6207" Type="http://schemas.openxmlformats.org/officeDocument/2006/relationships/hyperlink" Target="https://finance.yahoo.com/quote/AMZN230616C04700000?p=AMZN230616C04700000" TargetMode="External"/><Relationship Id="rId4172" Type="http://schemas.openxmlformats.org/officeDocument/2006/relationships/hyperlink" Target="https://finance.yahoo.com/quote/AMZN/options?strike=59&amp;straddle=false" TargetMode="External"/><Relationship Id="rId5223" Type="http://schemas.openxmlformats.org/officeDocument/2006/relationships/hyperlink" Target="https://finance.yahoo.com/quote/AMZN230616P01320000?p=AMZN230616P01320000" TargetMode="External"/><Relationship Id="rId6621" Type="http://schemas.openxmlformats.org/officeDocument/2006/relationships/hyperlink" Target="https://finance.yahoo.com/quote/AMZN230616P01450000?p=AMZN230616P01450000" TargetMode="External"/><Relationship Id="rId8379" Type="http://schemas.openxmlformats.org/officeDocument/2006/relationships/hyperlink" Target="https://finance.yahoo.com/quote/AMZN230616C00085000?p=AMZN230616C00085000" TargetMode="External"/><Relationship Id="rId1766" Type="http://schemas.openxmlformats.org/officeDocument/2006/relationships/hyperlink" Target="https://finance.yahoo.com/quote/AMZN/options?strike=1460&amp;straddle=false" TargetMode="External"/><Relationship Id="rId2817" Type="http://schemas.openxmlformats.org/officeDocument/2006/relationships/hyperlink" Target="https://finance.yahoo.com/quote/AMZN230616C00073000?p=AMZN230616C00073000" TargetMode="External"/><Relationship Id="rId8793" Type="http://schemas.openxmlformats.org/officeDocument/2006/relationships/hyperlink" Target="https://finance.yahoo.com/quote/AMZN230616C03160000?p=AMZN230616C03160000" TargetMode="External"/><Relationship Id="rId58" Type="http://schemas.openxmlformats.org/officeDocument/2006/relationships/hyperlink" Target="https://finance.yahoo.com/quote/AMZN/options?strike=77&amp;straddle=false" TargetMode="External"/><Relationship Id="rId1419" Type="http://schemas.openxmlformats.org/officeDocument/2006/relationships/hyperlink" Target="https://finance.yahoo.com/quote/AMZN230616C00067000?p=AMZN230616C00067000" TargetMode="External"/><Relationship Id="rId1833" Type="http://schemas.openxmlformats.org/officeDocument/2006/relationships/hyperlink" Target="https://finance.yahoo.com/quote/AMZN230616C02600000?p=AMZN230616C02600000" TargetMode="External"/><Relationship Id="rId4989" Type="http://schemas.openxmlformats.org/officeDocument/2006/relationships/hyperlink" Target="https://finance.yahoo.com/quote/AMZN230616P00156000?p=AMZN230616P00156000" TargetMode="External"/><Relationship Id="rId7048" Type="http://schemas.openxmlformats.org/officeDocument/2006/relationships/hyperlink" Target="https://finance.yahoo.com/quote/AMZN/options?strike=150.5&amp;straddle=false" TargetMode="External"/><Relationship Id="rId7395" Type="http://schemas.openxmlformats.org/officeDocument/2006/relationships/hyperlink" Target="https://finance.yahoo.com/quote/AMZN230616C03090000?p=AMZN230616C03090000" TargetMode="External"/><Relationship Id="rId8446" Type="http://schemas.openxmlformats.org/officeDocument/2006/relationships/hyperlink" Target="https://finance.yahoo.com/quote/AMZN/options?strike=154&amp;straddle=false" TargetMode="External"/><Relationship Id="rId8860" Type="http://schemas.openxmlformats.org/officeDocument/2006/relationships/hyperlink" Target="https://finance.yahoo.com/quote/AMZN/options?strike=3490&amp;straddle=false" TargetMode="External"/><Relationship Id="rId1900" Type="http://schemas.openxmlformats.org/officeDocument/2006/relationships/hyperlink" Target="https://finance.yahoo.com/quote/AMZN/options?strike=3290&amp;straddle=false" TargetMode="External"/><Relationship Id="rId7462" Type="http://schemas.openxmlformats.org/officeDocument/2006/relationships/hyperlink" Target="https://finance.yahoo.com/quote/AMZN/options?strike=3420&amp;straddle=false" TargetMode="External"/><Relationship Id="rId8513" Type="http://schemas.openxmlformats.org/officeDocument/2006/relationships/hyperlink" Target="https://finance.yahoo.com/quote/AMZN230616C00171000?p=AMZN230616C00171000" TargetMode="External"/><Relationship Id="rId3658" Type="http://schemas.openxmlformats.org/officeDocument/2006/relationships/hyperlink" Target="https://finance.yahoo.com/quote/AMZN/options?strike=169&amp;straddle=false" TargetMode="External"/><Relationship Id="rId4709" Type="http://schemas.openxmlformats.org/officeDocument/2006/relationships/hyperlink" Target="https://finance.yahoo.com/quote/AMZN230616C03500000?p=AMZN230616C03500000" TargetMode="External"/><Relationship Id="rId6064" Type="http://schemas.openxmlformats.org/officeDocument/2006/relationships/hyperlink" Target="https://finance.yahoo.com/quote/AMZN/options?strike=3350&amp;straddle=false" TargetMode="External"/><Relationship Id="rId7115" Type="http://schemas.openxmlformats.org/officeDocument/2006/relationships/hyperlink" Target="https://finance.yahoo.com/quote/AMZN230616C00167500?p=AMZN230616C00167500" TargetMode="External"/><Relationship Id="rId579" Type="http://schemas.openxmlformats.org/officeDocument/2006/relationships/hyperlink" Target="https://finance.yahoo.com/quote/AMZN230616C03610000?p=AMZN230616C03610000" TargetMode="External"/><Relationship Id="rId993" Type="http://schemas.openxmlformats.org/officeDocument/2006/relationships/hyperlink" Target="https://finance.yahoo.com/quote/AMZN230616P00195000?p=AMZN230616P00195000" TargetMode="External"/><Relationship Id="rId2674" Type="http://schemas.openxmlformats.org/officeDocument/2006/relationships/hyperlink" Target="https://finance.yahoo.com/quote/AMZN/options?strike=3630&amp;straddle=false" TargetMode="External"/><Relationship Id="rId5080" Type="http://schemas.openxmlformats.org/officeDocument/2006/relationships/hyperlink" Target="https://finance.yahoo.com/quote/AMZN/options?strike=178.5&amp;straddle=false" TargetMode="External"/><Relationship Id="rId6131" Type="http://schemas.openxmlformats.org/officeDocument/2006/relationships/hyperlink" Target="https://finance.yahoo.com/quote/AMZN230616C03690000?p=AMZN230616C03690000" TargetMode="External"/><Relationship Id="rId9287" Type="http://schemas.openxmlformats.org/officeDocument/2006/relationships/hyperlink" Target="https://finance.yahoo.com/quote/AMZN230616P00192500?p=AMZN230616P00192500" TargetMode="External"/><Relationship Id="rId646" Type="http://schemas.openxmlformats.org/officeDocument/2006/relationships/hyperlink" Target="https://finance.yahoo.com/quote/AMZN/options?strike=3940&amp;straddle=false" TargetMode="External"/><Relationship Id="rId1276" Type="http://schemas.openxmlformats.org/officeDocument/2006/relationships/hyperlink" Target="https://finance.yahoo.com/quote/AMZN/options?strike=3560&amp;straddle=false" TargetMode="External"/><Relationship Id="rId2327" Type="http://schemas.openxmlformats.org/officeDocument/2006/relationships/hyperlink" Target="https://finance.yahoo.com/quote/AMZN230616P00182500?p=AMZN230616P00182500" TargetMode="External"/><Relationship Id="rId3725" Type="http://schemas.openxmlformats.org/officeDocument/2006/relationships/hyperlink" Target="https://finance.yahoo.com/quote/AMZN230616P00186000?p=AMZN230616P00186000" TargetMode="External"/><Relationship Id="rId9354" Type="http://schemas.openxmlformats.org/officeDocument/2006/relationships/hyperlink" Target="https://finance.yahoo.com/quote/AMZN/options?strike=1100&amp;straddle=false" TargetMode="External"/><Relationship Id="rId1690" Type="http://schemas.openxmlformats.org/officeDocument/2006/relationships/hyperlink" Target="https://finance.yahoo.com/quote/AMZN/options?strike=195&amp;straddle=false" TargetMode="External"/><Relationship Id="rId2741" Type="http://schemas.openxmlformats.org/officeDocument/2006/relationships/hyperlink" Target="https://finance.yahoo.com/quote/AMZN230616P04200000?p=AMZN230616P04200000" TargetMode="External"/><Relationship Id="rId5897" Type="http://schemas.openxmlformats.org/officeDocument/2006/relationships/hyperlink" Target="https://finance.yahoo.com/quote/AMZN230616C01280000?p=AMZN230616C01280000" TargetMode="External"/><Relationship Id="rId6948" Type="http://schemas.openxmlformats.org/officeDocument/2006/relationships/hyperlink" Target="https://finance.yahoo.com/quote/AMZN/options?strike=63&amp;straddle=false" TargetMode="External"/><Relationship Id="rId9007" Type="http://schemas.openxmlformats.org/officeDocument/2006/relationships/hyperlink" Target="https://finance.yahoo.com/quote/AMZN230616P00057000?p=AMZN230616P00057000" TargetMode="External"/><Relationship Id="rId713" Type="http://schemas.openxmlformats.org/officeDocument/2006/relationships/hyperlink" Target="https://finance.yahoo.com/quote/AMZN230616P00062000?p=AMZN230616P00062000" TargetMode="External"/><Relationship Id="rId1343" Type="http://schemas.openxmlformats.org/officeDocument/2006/relationships/hyperlink" Target="https://finance.yahoo.com/quote/AMZN230616P03950000?p=AMZN230616P03950000" TargetMode="External"/><Relationship Id="rId4499" Type="http://schemas.openxmlformats.org/officeDocument/2006/relationships/hyperlink" Target="https://finance.yahoo.com/quote/AMZN230616C00255000?p=AMZN230616C00255000" TargetMode="External"/><Relationship Id="rId5964" Type="http://schemas.openxmlformats.org/officeDocument/2006/relationships/hyperlink" Target="https://finance.yahoo.com/quote/AMZN/options?strike=1900&amp;straddle=false" TargetMode="External"/><Relationship Id="rId8370" Type="http://schemas.openxmlformats.org/officeDocument/2006/relationships/hyperlink" Target="https://finance.yahoo.com/quote/AMZN/options?strike=80&amp;straddle=false" TargetMode="External"/><Relationship Id="rId9421" Type="http://schemas.openxmlformats.org/officeDocument/2006/relationships/hyperlink" Target="https://finance.yahoo.com/quote/AMZN230616P01740000?p=AMZN230616P01740000" TargetMode="External"/><Relationship Id="rId1410" Type="http://schemas.openxmlformats.org/officeDocument/2006/relationships/hyperlink" Target="https://finance.yahoo.com/quote/AMZN/options?strike=62&amp;straddle=false" TargetMode="External"/><Relationship Id="rId4566" Type="http://schemas.openxmlformats.org/officeDocument/2006/relationships/hyperlink" Target="https://finance.yahoo.com/quote/AMZN/options?strike=1760&amp;straddle=false" TargetMode="External"/><Relationship Id="rId4980" Type="http://schemas.openxmlformats.org/officeDocument/2006/relationships/hyperlink" Target="https://finance.yahoo.com/quote/AMZN/options?strike=153.5&amp;straddle=false" TargetMode="External"/><Relationship Id="rId5617" Type="http://schemas.openxmlformats.org/officeDocument/2006/relationships/hyperlink" Target="https://finance.yahoo.com/quote/AMZN230616C00088000?p=AMZN230616C00088000" TargetMode="External"/><Relationship Id="rId8023" Type="http://schemas.openxmlformats.org/officeDocument/2006/relationships/hyperlink" Target="https://finance.yahoo.com/quote/AMZN230616P01600000?p=AMZN230616P01600000" TargetMode="External"/><Relationship Id="rId3168" Type="http://schemas.openxmlformats.org/officeDocument/2006/relationships/hyperlink" Target="https://finance.yahoo.com/quote/AMZN/options?strike=1620&amp;straddle=false" TargetMode="External"/><Relationship Id="rId3582" Type="http://schemas.openxmlformats.org/officeDocument/2006/relationships/hyperlink" Target="https://finance.yahoo.com/quote/AMZN/options?strike=150&amp;straddle=false" TargetMode="External"/><Relationship Id="rId4219" Type="http://schemas.openxmlformats.org/officeDocument/2006/relationships/hyperlink" Target="https://finance.yahoo.com/quote/AMZN230616C00081000?p=AMZN230616C00081000" TargetMode="External"/><Relationship Id="rId4633" Type="http://schemas.openxmlformats.org/officeDocument/2006/relationships/hyperlink" Target="https://finance.yahoo.com/quote/AMZN230616C03120000?p=AMZN230616C03120000" TargetMode="External"/><Relationship Id="rId7789" Type="http://schemas.openxmlformats.org/officeDocument/2006/relationships/hyperlink" Target="https://finance.yahoo.com/quote/AMZN230616P00164000?p=AMZN230616P00164000" TargetMode="External"/><Relationship Id="rId2184" Type="http://schemas.openxmlformats.org/officeDocument/2006/relationships/hyperlink" Target="https://finance.yahoo.com/quote/AMZN/options?strike=115&amp;straddle=false" TargetMode="External"/><Relationship Id="rId3235" Type="http://schemas.openxmlformats.org/officeDocument/2006/relationships/hyperlink" Target="https://finance.yahoo.com/quote/AMZN230616C03050000?p=AMZN230616C03050000" TargetMode="External"/><Relationship Id="rId7856" Type="http://schemas.openxmlformats.org/officeDocument/2006/relationships/hyperlink" Target="https://finance.yahoo.com/quote/AMZN/options?strike=180.5&amp;straddle=false" TargetMode="External"/><Relationship Id="rId156" Type="http://schemas.openxmlformats.org/officeDocument/2006/relationships/hyperlink" Target="https://finance.yahoo.com/quote/AMZN/options?strike=157.5&amp;straddle=false" TargetMode="External"/><Relationship Id="rId570" Type="http://schemas.openxmlformats.org/officeDocument/2006/relationships/hyperlink" Target="https://finance.yahoo.com/quote/AMZN/options?strike=3560&amp;straddle=false" TargetMode="External"/><Relationship Id="rId2251" Type="http://schemas.openxmlformats.org/officeDocument/2006/relationships/hyperlink" Target="https://finance.yahoo.com/quote/AMZN230616P00163500?p=AMZN230616P00163500" TargetMode="External"/><Relationship Id="rId3302" Type="http://schemas.openxmlformats.org/officeDocument/2006/relationships/hyperlink" Target="https://finance.yahoo.com/quote/AMZN/options?strike=3380&amp;straddle=false" TargetMode="External"/><Relationship Id="rId4700" Type="http://schemas.openxmlformats.org/officeDocument/2006/relationships/hyperlink" Target="https://finance.yahoo.com/quote/AMZN/options?strike=3450&amp;straddle=false" TargetMode="External"/><Relationship Id="rId6458" Type="http://schemas.openxmlformats.org/officeDocument/2006/relationships/hyperlink" Target="https://finance.yahoo.com/quote/AMZN/options?strike=177&amp;straddle=false" TargetMode="External"/><Relationship Id="rId7509" Type="http://schemas.openxmlformats.org/officeDocument/2006/relationships/hyperlink" Target="https://finance.yahoo.com/quote/AMZN230616C03660000?p=AMZN230616C03660000" TargetMode="External"/><Relationship Id="rId8907" Type="http://schemas.openxmlformats.org/officeDocument/2006/relationships/hyperlink" Target="https://finance.yahoo.com/quote/AMZN230616C03730000?p=AMZN230616C03730000" TargetMode="External"/><Relationship Id="rId223" Type="http://schemas.openxmlformats.org/officeDocument/2006/relationships/hyperlink" Target="https://finance.yahoo.com/quote/AMZN230616C00174500?p=AMZN230616C00174500" TargetMode="External"/><Relationship Id="rId6872" Type="http://schemas.openxmlformats.org/officeDocument/2006/relationships/hyperlink" Target="https://finance.yahoo.com/quote/AMZN/options?strike=3900&amp;straddle=false" TargetMode="External"/><Relationship Id="rId7923" Type="http://schemas.openxmlformats.org/officeDocument/2006/relationships/hyperlink" Target="https://finance.yahoo.com/quote/AMZN230616P00197500?p=AMZN230616P00197500" TargetMode="External"/><Relationship Id="rId4076" Type="http://schemas.openxmlformats.org/officeDocument/2006/relationships/hyperlink" Target="https://finance.yahoo.com/quote/AMZN/options?strike=3720&amp;straddle=false" TargetMode="External"/><Relationship Id="rId5474" Type="http://schemas.openxmlformats.org/officeDocument/2006/relationships/hyperlink" Target="https://finance.yahoo.com/quote/AMZN/options?strike=3790&amp;straddle=false" TargetMode="External"/><Relationship Id="rId6525" Type="http://schemas.openxmlformats.org/officeDocument/2006/relationships/hyperlink" Target="https://finance.yahoo.com/quote/AMZN230616P00194000?p=AMZN230616P00194000" TargetMode="External"/><Relationship Id="rId4490" Type="http://schemas.openxmlformats.org/officeDocument/2006/relationships/hyperlink" Target="https://finance.yahoo.com/quote/AMZN/options?strike=230&amp;straddle=false" TargetMode="External"/><Relationship Id="rId5127" Type="http://schemas.openxmlformats.org/officeDocument/2006/relationships/hyperlink" Target="https://finance.yahoo.com/quote/AMZN230616P00190500?p=AMZN230616P00190500" TargetMode="External"/><Relationship Id="rId5541" Type="http://schemas.openxmlformats.org/officeDocument/2006/relationships/hyperlink" Target="https://finance.yahoo.com/quote/AMZN230616C00052000?p=AMZN230616C00052000" TargetMode="External"/><Relationship Id="rId8697" Type="http://schemas.openxmlformats.org/officeDocument/2006/relationships/hyperlink" Target="https://finance.yahoo.com/quote/AMZN230616C01560000?p=AMZN230616C01560000" TargetMode="External"/><Relationship Id="rId1737" Type="http://schemas.openxmlformats.org/officeDocument/2006/relationships/hyperlink" Target="https://finance.yahoo.com/quote/AMZN230616C00270000?p=AMZN230616C00270000" TargetMode="External"/><Relationship Id="rId3092" Type="http://schemas.openxmlformats.org/officeDocument/2006/relationships/hyperlink" Target="https://finance.yahoo.com/quote/AMZN/options?strike=199.5&amp;straddle=false" TargetMode="External"/><Relationship Id="rId4143" Type="http://schemas.openxmlformats.org/officeDocument/2006/relationships/hyperlink" Target="https://finance.yahoo.com/quote/AMZN230616P05100000?p=AMZN230616P05100000" TargetMode="External"/><Relationship Id="rId7299" Type="http://schemas.openxmlformats.org/officeDocument/2006/relationships/hyperlink" Target="https://finance.yahoo.com/quote/AMZN230616C01450000?p=AMZN230616C01450000" TargetMode="External"/><Relationship Id="rId8764" Type="http://schemas.openxmlformats.org/officeDocument/2006/relationships/hyperlink" Target="https://finance.yahoo.com/quote/AMZN/options?strike=3010&amp;straddle=false" TargetMode="External"/><Relationship Id="rId29" Type="http://schemas.openxmlformats.org/officeDocument/2006/relationships/hyperlink" Target="https://finance.yahoo.com/quote/AMZN230616C00064000?p=AMZN230616C00064000" TargetMode="External"/><Relationship Id="rId4210" Type="http://schemas.openxmlformats.org/officeDocument/2006/relationships/hyperlink" Target="https://finance.yahoo.com/quote/AMZN/options?strike=77&amp;straddle=false" TargetMode="External"/><Relationship Id="rId7366" Type="http://schemas.openxmlformats.org/officeDocument/2006/relationships/hyperlink" Target="https://finance.yahoo.com/quote/AMZN/options?strike=2400&amp;straddle=false" TargetMode="External"/><Relationship Id="rId7780" Type="http://schemas.openxmlformats.org/officeDocument/2006/relationships/hyperlink" Target="https://finance.yahoo.com/quote/AMZN/options?strike=161.5&amp;straddle=false" TargetMode="External"/><Relationship Id="rId8417" Type="http://schemas.openxmlformats.org/officeDocument/2006/relationships/hyperlink" Target="https://finance.yahoo.com/quote/AMZN230616C00120000?p=AMZN230616C00120000" TargetMode="External"/><Relationship Id="rId1804" Type="http://schemas.openxmlformats.org/officeDocument/2006/relationships/hyperlink" Target="https://finance.yahoo.com/quote/AMZN/options?strike=1820&amp;straddle=false" TargetMode="External"/><Relationship Id="rId6382" Type="http://schemas.openxmlformats.org/officeDocument/2006/relationships/hyperlink" Target="https://finance.yahoo.com/quote/AMZN/options?strike=158&amp;straddle=false" TargetMode="External"/><Relationship Id="rId7019" Type="http://schemas.openxmlformats.org/officeDocument/2006/relationships/hyperlink" Target="https://finance.yahoo.com/quote/AMZN230616C00097000?p=AMZN230616C00097000" TargetMode="External"/><Relationship Id="rId7433" Type="http://schemas.openxmlformats.org/officeDocument/2006/relationships/hyperlink" Target="https://finance.yahoo.com/quote/AMZN230616C03280000?p=AMZN230616C03280000" TargetMode="External"/><Relationship Id="rId8831" Type="http://schemas.openxmlformats.org/officeDocument/2006/relationships/hyperlink" Target="https://finance.yahoo.com/quote/AMZN230616C03350000?p=AMZN230616C03350000" TargetMode="External"/><Relationship Id="rId3976" Type="http://schemas.openxmlformats.org/officeDocument/2006/relationships/hyperlink" Target="https://finance.yahoo.com/quote/AMZN/options?strike=3220&amp;straddle=false" TargetMode="External"/><Relationship Id="rId6035" Type="http://schemas.openxmlformats.org/officeDocument/2006/relationships/hyperlink" Target="https://finance.yahoo.com/quote/AMZN230616C03210000?p=AMZN230616C03210000" TargetMode="External"/><Relationship Id="rId897" Type="http://schemas.openxmlformats.org/officeDocument/2006/relationships/hyperlink" Target="https://finance.yahoo.com/quote/AMZN230616P00171000?p=AMZN230616P00171000" TargetMode="External"/><Relationship Id="rId2578" Type="http://schemas.openxmlformats.org/officeDocument/2006/relationships/hyperlink" Target="https://finance.yahoo.com/quote/AMZN/options?strike=3150&amp;straddle=false" TargetMode="External"/><Relationship Id="rId2992" Type="http://schemas.openxmlformats.org/officeDocument/2006/relationships/hyperlink" Target="https://finance.yahoo.com/quote/AMZN/options?strike=174.5&amp;straddle=false" TargetMode="External"/><Relationship Id="rId3629" Type="http://schemas.openxmlformats.org/officeDocument/2006/relationships/hyperlink" Target="https://finance.yahoo.com/quote/AMZN230616P00162000?p=AMZN230616P00162000" TargetMode="External"/><Relationship Id="rId5051" Type="http://schemas.openxmlformats.org/officeDocument/2006/relationships/hyperlink" Target="https://finance.yahoo.com/quote/AMZN230616P00171500?p=AMZN230616P00171500" TargetMode="External"/><Relationship Id="rId7500" Type="http://schemas.openxmlformats.org/officeDocument/2006/relationships/hyperlink" Target="https://finance.yahoo.com/quote/AMZN/options?strike=3610&amp;straddle=false" TargetMode="External"/><Relationship Id="rId9258" Type="http://schemas.openxmlformats.org/officeDocument/2006/relationships/hyperlink" Target="https://finance.yahoo.com/quote/AMZN/options?strike=185&amp;straddle=false" TargetMode="External"/><Relationship Id="rId964" Type="http://schemas.openxmlformats.org/officeDocument/2006/relationships/hyperlink" Target="https://finance.yahoo.com/quote/AMZN/options?strike=187.5&amp;straddle=false" TargetMode="External"/><Relationship Id="rId1594" Type="http://schemas.openxmlformats.org/officeDocument/2006/relationships/hyperlink" Target="https://finance.yahoo.com/quote/AMZN/options?strike=171&amp;straddle=false" TargetMode="External"/><Relationship Id="rId2645" Type="http://schemas.openxmlformats.org/officeDocument/2006/relationships/hyperlink" Target="https://finance.yahoo.com/quote/AMZN230616P03490000?p=AMZN230616P03490000" TargetMode="External"/><Relationship Id="rId6102" Type="http://schemas.openxmlformats.org/officeDocument/2006/relationships/hyperlink" Target="https://finance.yahoo.com/quote/AMZN/options?strike=3540&amp;straddle=false" TargetMode="External"/><Relationship Id="rId9672" Type="http://schemas.openxmlformats.org/officeDocument/2006/relationships/hyperlink" Target="https://finance.yahoo.com/quote/AMZN/options?strike=4700&amp;straddle=false" TargetMode="External"/><Relationship Id="rId617" Type="http://schemas.openxmlformats.org/officeDocument/2006/relationships/hyperlink" Target="https://finance.yahoo.com/quote/AMZN230616C03800000?p=AMZN230616C03800000" TargetMode="External"/><Relationship Id="rId1247" Type="http://schemas.openxmlformats.org/officeDocument/2006/relationships/hyperlink" Target="https://finance.yahoo.com/quote/AMZN230616P03420000?p=AMZN230616P03420000" TargetMode="External"/><Relationship Id="rId1661" Type="http://schemas.openxmlformats.org/officeDocument/2006/relationships/hyperlink" Target="https://finance.yahoo.com/quote/AMZN230616C00188000?p=AMZN230616C00188000" TargetMode="External"/><Relationship Id="rId2712" Type="http://schemas.openxmlformats.org/officeDocument/2006/relationships/hyperlink" Target="https://finance.yahoo.com/quote/AMZN/options?strike=3830&amp;straddle=false" TargetMode="External"/><Relationship Id="rId5868" Type="http://schemas.openxmlformats.org/officeDocument/2006/relationships/hyperlink" Target="https://finance.yahoo.com/quote/AMZN/options?strike=215&amp;straddle=false" TargetMode="External"/><Relationship Id="rId6919" Type="http://schemas.openxmlformats.org/officeDocument/2006/relationships/hyperlink" Target="https://finance.yahoo.com/quote/AMZN230616P05500000?p=AMZN230616P05500000" TargetMode="External"/><Relationship Id="rId8274" Type="http://schemas.openxmlformats.org/officeDocument/2006/relationships/hyperlink" Target="https://finance.yahoo.com/quote/AMZN/options?strike=4000&amp;straddle=false" TargetMode="External"/><Relationship Id="rId9325" Type="http://schemas.openxmlformats.org/officeDocument/2006/relationships/hyperlink" Target="https://finance.yahoo.com/quote/AMZN230616P00220000?p=AMZN230616P00220000" TargetMode="External"/><Relationship Id="rId1314" Type="http://schemas.openxmlformats.org/officeDocument/2006/relationships/hyperlink" Target="https://finance.yahoo.com/quote/AMZN/options?strike=3750&amp;straddle=false" TargetMode="External"/><Relationship Id="rId4884" Type="http://schemas.openxmlformats.org/officeDocument/2006/relationships/hyperlink" Target="https://finance.yahoo.com/quote/AMZN/options?strike=71&amp;straddle=false" TargetMode="External"/><Relationship Id="rId5935" Type="http://schemas.openxmlformats.org/officeDocument/2006/relationships/hyperlink" Target="https://finance.yahoo.com/quote/AMZN230616C01620000?p=AMZN230616C01620000" TargetMode="External"/><Relationship Id="rId7290" Type="http://schemas.openxmlformats.org/officeDocument/2006/relationships/hyperlink" Target="https://finance.yahoo.com/quote/AMZN/options?strike=1360&amp;straddle=false" TargetMode="External"/><Relationship Id="rId8341" Type="http://schemas.openxmlformats.org/officeDocument/2006/relationships/hyperlink" Target="https://finance.yahoo.com/quote/AMZN230616C00068000?p=AMZN230616C00068000" TargetMode="External"/><Relationship Id="rId3486" Type="http://schemas.openxmlformats.org/officeDocument/2006/relationships/hyperlink" Target="https://finance.yahoo.com/quote/AMZN/options?strike=64&amp;straddle=false" TargetMode="External"/><Relationship Id="rId4537" Type="http://schemas.openxmlformats.org/officeDocument/2006/relationships/hyperlink" Target="https://finance.yahoo.com/quote/AMZN230616C01500000?p=AMZN230616C01500000" TargetMode="External"/><Relationship Id="rId20" Type="http://schemas.openxmlformats.org/officeDocument/2006/relationships/hyperlink" Target="https://finance.yahoo.com/quote/AMZN/options?strike=59&amp;straddle=false" TargetMode="External"/><Relationship Id="rId2088" Type="http://schemas.openxmlformats.org/officeDocument/2006/relationships/hyperlink" Target="https://finance.yahoo.com/quote/AMZN/options?strike=57&amp;straddle=false" TargetMode="External"/><Relationship Id="rId3139" Type="http://schemas.openxmlformats.org/officeDocument/2006/relationships/hyperlink" Target="https://finance.yahoo.com/quote/AMZN230616C01380000?p=AMZN230616C01380000" TargetMode="External"/><Relationship Id="rId4951" Type="http://schemas.openxmlformats.org/officeDocument/2006/relationships/hyperlink" Target="https://finance.yahoo.com/quote/AMZN230616P00115000?p=AMZN230616P00115000" TargetMode="External"/><Relationship Id="rId7010" Type="http://schemas.openxmlformats.org/officeDocument/2006/relationships/hyperlink" Target="https://finance.yahoo.com/quote/AMZN/options?strike=92&amp;straddle=false" TargetMode="External"/><Relationship Id="rId474" Type="http://schemas.openxmlformats.org/officeDocument/2006/relationships/hyperlink" Target="https://finance.yahoo.com/quote/AMZN/options?strike=3080&amp;straddle=false" TargetMode="External"/><Relationship Id="rId2155" Type="http://schemas.openxmlformats.org/officeDocument/2006/relationships/hyperlink" Target="https://finance.yahoo.com/quote/AMZN230616P00089000?p=AMZN230616P00089000" TargetMode="External"/><Relationship Id="rId3553" Type="http://schemas.openxmlformats.org/officeDocument/2006/relationships/hyperlink" Target="https://finance.yahoo.com/quote/AMZN230616P00096000?p=AMZN230616P00096000" TargetMode="External"/><Relationship Id="rId4604" Type="http://schemas.openxmlformats.org/officeDocument/2006/relationships/hyperlink" Target="https://finance.yahoo.com/quote/AMZN/options?strike=2700&amp;straddle=false" TargetMode="External"/><Relationship Id="rId9182" Type="http://schemas.openxmlformats.org/officeDocument/2006/relationships/hyperlink" Target="https://finance.yahoo.com/quote/AMZN/options?strike=166&amp;straddle=false" TargetMode="External"/><Relationship Id="rId127" Type="http://schemas.openxmlformats.org/officeDocument/2006/relationships/hyperlink" Target="https://finance.yahoo.com/quote/AMZN230616C00150500?p=AMZN230616C00150500" TargetMode="External"/><Relationship Id="rId3206" Type="http://schemas.openxmlformats.org/officeDocument/2006/relationships/hyperlink" Target="https://finance.yahoo.com/quote/AMZN/options?strike=2000&amp;straddle=false" TargetMode="External"/><Relationship Id="rId3620" Type="http://schemas.openxmlformats.org/officeDocument/2006/relationships/hyperlink" Target="https://finance.yahoo.com/quote/AMZN/options?strike=159.5&amp;straddle=false" TargetMode="External"/><Relationship Id="rId6776" Type="http://schemas.openxmlformats.org/officeDocument/2006/relationships/hyperlink" Target="https://finance.yahoo.com/quote/AMZN/options?strike=3380&amp;straddle=false" TargetMode="External"/><Relationship Id="rId7827" Type="http://schemas.openxmlformats.org/officeDocument/2006/relationships/hyperlink" Target="https://finance.yahoo.com/quote/AMZN230616P00173500?p=AMZN230616P00173500" TargetMode="External"/><Relationship Id="rId541" Type="http://schemas.openxmlformats.org/officeDocument/2006/relationships/hyperlink" Target="https://finance.yahoo.com/quote/AMZN230616C03420000?p=AMZN230616C03420000" TargetMode="External"/><Relationship Id="rId1171" Type="http://schemas.openxmlformats.org/officeDocument/2006/relationships/hyperlink" Target="https://finance.yahoo.com/quote/AMZN230616P03040000?p=AMZN230616P03040000" TargetMode="External"/><Relationship Id="rId2222" Type="http://schemas.openxmlformats.org/officeDocument/2006/relationships/hyperlink" Target="https://finance.yahoo.com/quote/AMZN/options?strike=156&amp;straddle=false" TargetMode="External"/><Relationship Id="rId5378" Type="http://schemas.openxmlformats.org/officeDocument/2006/relationships/hyperlink" Target="https://finance.yahoo.com/quote/AMZN/options?strike=3310&amp;straddle=false" TargetMode="External"/><Relationship Id="rId5792" Type="http://schemas.openxmlformats.org/officeDocument/2006/relationships/hyperlink" Target="https://finance.yahoo.com/quote/AMZN/options?strike=182.5&amp;straddle=false" TargetMode="External"/><Relationship Id="rId6429" Type="http://schemas.openxmlformats.org/officeDocument/2006/relationships/hyperlink" Target="https://finance.yahoo.com/quote/AMZN230616P00170000?p=AMZN230616P00170000" TargetMode="External"/><Relationship Id="rId6843" Type="http://schemas.openxmlformats.org/officeDocument/2006/relationships/hyperlink" Target="https://finance.yahoo.com/quote/AMZN230616P03720000?p=AMZN230616P03720000" TargetMode="External"/><Relationship Id="rId1988" Type="http://schemas.openxmlformats.org/officeDocument/2006/relationships/hyperlink" Target="https://finance.yahoo.com/quote/AMZN/options?strike=3730&amp;straddle=false" TargetMode="External"/><Relationship Id="rId4394" Type="http://schemas.openxmlformats.org/officeDocument/2006/relationships/hyperlink" Target="https://finance.yahoo.com/quote/AMZN/options?strike=179&amp;straddle=false" TargetMode="External"/><Relationship Id="rId5445" Type="http://schemas.openxmlformats.org/officeDocument/2006/relationships/hyperlink" Target="https://finance.yahoo.com/quote/AMZN230616P03650000?p=AMZN230616P03650000" TargetMode="External"/><Relationship Id="rId4047" Type="http://schemas.openxmlformats.org/officeDocument/2006/relationships/hyperlink" Target="https://finance.yahoo.com/quote/AMZN230616P03580000?p=AMZN230616P03580000" TargetMode="External"/><Relationship Id="rId4461" Type="http://schemas.openxmlformats.org/officeDocument/2006/relationships/hyperlink" Target="https://finance.yahoo.com/quote/AMZN230616C00196000?p=AMZN230616C00196000" TargetMode="External"/><Relationship Id="rId5512" Type="http://schemas.openxmlformats.org/officeDocument/2006/relationships/hyperlink" Target="https://finance.yahoo.com/quote/AMZN/options?strike=4300&amp;straddle=false" TargetMode="External"/><Relationship Id="rId6910" Type="http://schemas.openxmlformats.org/officeDocument/2006/relationships/hyperlink" Target="https://finance.yahoo.com/quote/AMZN/options?strike=5000&amp;straddle=false" TargetMode="External"/><Relationship Id="rId8668" Type="http://schemas.openxmlformats.org/officeDocument/2006/relationships/hyperlink" Target="https://finance.yahoo.com/quote/AMZN/options?strike=1300&amp;straddle=false" TargetMode="External"/><Relationship Id="rId3063" Type="http://schemas.openxmlformats.org/officeDocument/2006/relationships/hyperlink" Target="https://finance.yahoo.com/quote/AMZN230616C00192500?p=AMZN230616C00192500" TargetMode="External"/><Relationship Id="rId4114" Type="http://schemas.openxmlformats.org/officeDocument/2006/relationships/hyperlink" Target="https://finance.yahoo.com/quote/AMZN/options?strike=3960&amp;straddle=false" TargetMode="External"/><Relationship Id="rId1708" Type="http://schemas.openxmlformats.org/officeDocument/2006/relationships/hyperlink" Target="https://finance.yahoo.com/quote/AMZN/options?strike=199.5&amp;straddle=false" TargetMode="External"/><Relationship Id="rId3130" Type="http://schemas.openxmlformats.org/officeDocument/2006/relationships/hyperlink" Target="https://finance.yahoo.com/quote/AMZN/options?strike=1280&amp;straddle=false" TargetMode="External"/><Relationship Id="rId6286" Type="http://schemas.openxmlformats.org/officeDocument/2006/relationships/hyperlink" Target="https://finance.yahoo.com/quote/AMZN/options?strike=78&amp;straddle=false" TargetMode="External"/><Relationship Id="rId7337" Type="http://schemas.openxmlformats.org/officeDocument/2006/relationships/hyperlink" Target="https://finance.yahoo.com/quote/AMZN230616C01800000?p=AMZN230616C01800000" TargetMode="External"/><Relationship Id="rId7684" Type="http://schemas.openxmlformats.org/officeDocument/2006/relationships/hyperlink" Target="https://finance.yahoo.com/quote/AMZN/options?strike=85&amp;straddle=false" TargetMode="External"/><Relationship Id="rId8735" Type="http://schemas.openxmlformats.org/officeDocument/2006/relationships/hyperlink" Target="https://finance.yahoo.com/quote/AMZN230616C01940000?p=AMZN230616C01940000" TargetMode="External"/><Relationship Id="rId7751" Type="http://schemas.openxmlformats.org/officeDocument/2006/relationships/hyperlink" Target="https://finance.yahoo.com/quote/AMZN230616P00154500?p=AMZN230616P00154500" TargetMode="External"/><Relationship Id="rId8802" Type="http://schemas.openxmlformats.org/officeDocument/2006/relationships/hyperlink" Target="https://finance.yahoo.com/quote/AMZN/options?strike=3200&amp;straddle=false" TargetMode="External"/><Relationship Id="rId2896" Type="http://schemas.openxmlformats.org/officeDocument/2006/relationships/hyperlink" Target="https://finance.yahoo.com/quote/AMZN/options?strike=150.5&amp;straddle=false" TargetMode="External"/><Relationship Id="rId3947" Type="http://schemas.openxmlformats.org/officeDocument/2006/relationships/hyperlink" Target="https://finance.yahoo.com/quote/AMZN230616P03080000?p=AMZN230616P03080000" TargetMode="External"/><Relationship Id="rId6353" Type="http://schemas.openxmlformats.org/officeDocument/2006/relationships/hyperlink" Target="https://finance.yahoo.com/quote/AMZN230616P00151000?p=AMZN230616P00151000" TargetMode="External"/><Relationship Id="rId7404" Type="http://schemas.openxmlformats.org/officeDocument/2006/relationships/hyperlink" Target="https://finance.yahoo.com/quote/AMZN/options?strike=3130&amp;straddle=false" TargetMode="External"/><Relationship Id="rId868" Type="http://schemas.openxmlformats.org/officeDocument/2006/relationships/hyperlink" Target="https://finance.yahoo.com/quote/AMZN/options?strike=163.5&amp;straddle=false" TargetMode="External"/><Relationship Id="rId1498" Type="http://schemas.openxmlformats.org/officeDocument/2006/relationships/hyperlink" Target="https://finance.yahoo.com/quote/AMZN/options?strike=120&amp;straddle=false" TargetMode="External"/><Relationship Id="rId2549" Type="http://schemas.openxmlformats.org/officeDocument/2006/relationships/hyperlink" Target="https://finance.yahoo.com/quote/AMZN230616P03010000?p=AMZN230616P03010000" TargetMode="External"/><Relationship Id="rId2963" Type="http://schemas.openxmlformats.org/officeDocument/2006/relationships/hyperlink" Target="https://finance.yahoo.com/quote/AMZN230616C00167500?p=AMZN230616C00167500" TargetMode="External"/><Relationship Id="rId6006" Type="http://schemas.openxmlformats.org/officeDocument/2006/relationships/hyperlink" Target="https://finance.yahoo.com/quote/AMZN/options?strike=3060&amp;straddle=false" TargetMode="External"/><Relationship Id="rId6420" Type="http://schemas.openxmlformats.org/officeDocument/2006/relationships/hyperlink" Target="https://finance.yahoo.com/quote/AMZN/options?strike=167.5&amp;straddle=false" TargetMode="External"/><Relationship Id="rId9576" Type="http://schemas.openxmlformats.org/officeDocument/2006/relationships/hyperlink" Target="https://finance.yahoo.com/quote/AMZN/options?strike=3540&amp;straddle=false" TargetMode="External"/><Relationship Id="rId935" Type="http://schemas.openxmlformats.org/officeDocument/2006/relationships/hyperlink" Target="https://finance.yahoo.com/quote/AMZN230616P00180500?p=AMZN230616P00180500" TargetMode="External"/><Relationship Id="rId1565" Type="http://schemas.openxmlformats.org/officeDocument/2006/relationships/hyperlink" Target="https://finance.yahoo.com/quote/AMZN230616C00164000?p=AMZN230616C00164000" TargetMode="External"/><Relationship Id="rId2616" Type="http://schemas.openxmlformats.org/officeDocument/2006/relationships/hyperlink" Target="https://finance.yahoo.com/quote/AMZN/options?strike=3340&amp;straddle=false" TargetMode="External"/><Relationship Id="rId5022" Type="http://schemas.openxmlformats.org/officeDocument/2006/relationships/hyperlink" Target="https://finance.yahoo.com/quote/AMZN/options?strike=164&amp;straddle=false" TargetMode="External"/><Relationship Id="rId8178" Type="http://schemas.openxmlformats.org/officeDocument/2006/relationships/hyperlink" Target="https://finance.yahoo.com/quote/AMZN/options?strike=3470&amp;straddle=false" TargetMode="External"/><Relationship Id="rId8592" Type="http://schemas.openxmlformats.org/officeDocument/2006/relationships/hyperlink" Target="https://finance.yahoo.com/quote/AMZN/options?strike=190.5&amp;straddle=false" TargetMode="External"/><Relationship Id="rId9229" Type="http://schemas.openxmlformats.org/officeDocument/2006/relationships/hyperlink" Target="https://finance.yahoo.com/quote/AMZN230616P00178000?p=AMZN230616P00178000" TargetMode="External"/><Relationship Id="rId9643" Type="http://schemas.openxmlformats.org/officeDocument/2006/relationships/hyperlink" Target="https://finance.yahoo.com/quote/AMZN230616P03930000?p=AMZN230616P03930000" TargetMode="External"/><Relationship Id="rId1218" Type="http://schemas.openxmlformats.org/officeDocument/2006/relationships/hyperlink" Target="https://finance.yahoo.com/quote/AMZN/options?strike=3270&amp;straddle=false" TargetMode="External"/><Relationship Id="rId7194" Type="http://schemas.openxmlformats.org/officeDocument/2006/relationships/hyperlink" Target="https://finance.yahoo.com/quote/AMZN/options?strike=187&amp;straddle=false" TargetMode="External"/><Relationship Id="rId8245" Type="http://schemas.openxmlformats.org/officeDocument/2006/relationships/hyperlink" Target="https://finance.yahoo.com/quote/AMZN230616P03820000?p=AMZN230616P03820000" TargetMode="External"/><Relationship Id="rId1632" Type="http://schemas.openxmlformats.org/officeDocument/2006/relationships/hyperlink" Target="https://finance.yahoo.com/quote/AMZN/options?strike=180.5&amp;straddle=false" TargetMode="External"/><Relationship Id="rId4788" Type="http://schemas.openxmlformats.org/officeDocument/2006/relationships/hyperlink" Target="https://finance.yahoo.com/quote/AMZN/options?strike=3890&amp;straddle=false" TargetMode="External"/><Relationship Id="rId5839" Type="http://schemas.openxmlformats.org/officeDocument/2006/relationships/hyperlink" Target="https://finance.yahoo.com/quote/AMZN230616C00194500?p=AMZN230616C00194500" TargetMode="External"/><Relationship Id="rId7261" Type="http://schemas.openxmlformats.org/officeDocument/2006/relationships/hyperlink" Target="https://finance.yahoo.com/quote/AMZN230616C00240000?p=AMZN230616C00240000" TargetMode="External"/><Relationship Id="rId4855" Type="http://schemas.openxmlformats.org/officeDocument/2006/relationships/hyperlink" Target="https://finance.yahoo.com/quote/AMZN230616P00057000?p=AMZN230616P00057000" TargetMode="External"/><Relationship Id="rId5906" Type="http://schemas.openxmlformats.org/officeDocument/2006/relationships/hyperlink" Target="https://finance.yahoo.com/quote/AMZN/options?strike=1360&amp;straddle=false" TargetMode="External"/><Relationship Id="rId8312" Type="http://schemas.openxmlformats.org/officeDocument/2006/relationships/hyperlink" Target="https://finance.yahoo.com/quote/AMZN/options?strike=53&amp;straddle=false" TargetMode="External"/><Relationship Id="rId3457" Type="http://schemas.openxmlformats.org/officeDocument/2006/relationships/hyperlink" Target="https://finance.yahoo.com/quote/AMZN230616P00045000?p=AMZN230616P00045000" TargetMode="External"/><Relationship Id="rId3871" Type="http://schemas.openxmlformats.org/officeDocument/2006/relationships/hyperlink" Target="https://finance.yahoo.com/quote/AMZN230616P01600000?p=AMZN230616P01600000" TargetMode="External"/><Relationship Id="rId4508" Type="http://schemas.openxmlformats.org/officeDocument/2006/relationships/hyperlink" Target="https://finance.yahoo.com/quote/AMZN/options?strike=275&amp;straddle=false" TargetMode="External"/><Relationship Id="rId4922" Type="http://schemas.openxmlformats.org/officeDocument/2006/relationships/hyperlink" Target="https://finance.yahoo.com/quote/AMZN/options?strike=88&amp;straddle=false" TargetMode="External"/><Relationship Id="rId378" Type="http://schemas.openxmlformats.org/officeDocument/2006/relationships/hyperlink" Target="https://finance.yahoo.com/quote/AMZN/options?strike=1440&amp;straddle=false" TargetMode="External"/><Relationship Id="rId792" Type="http://schemas.openxmlformats.org/officeDocument/2006/relationships/hyperlink" Target="https://finance.yahoo.com/quote/AMZN/options?strike=99&amp;straddle=false" TargetMode="External"/><Relationship Id="rId2059" Type="http://schemas.openxmlformats.org/officeDocument/2006/relationships/hyperlink" Target="https://finance.yahoo.com/quote/AMZN230616C04900000?p=AMZN230616C04900000" TargetMode="External"/><Relationship Id="rId2473" Type="http://schemas.openxmlformats.org/officeDocument/2006/relationships/hyperlink" Target="https://finance.yahoo.com/quote/AMZN230616P01480000?p=AMZN230616P01480000" TargetMode="External"/><Relationship Id="rId3524" Type="http://schemas.openxmlformats.org/officeDocument/2006/relationships/hyperlink" Target="https://finance.yahoo.com/quote/AMZN/options?strike=81&amp;straddle=false" TargetMode="External"/><Relationship Id="rId9086" Type="http://schemas.openxmlformats.org/officeDocument/2006/relationships/hyperlink" Target="https://finance.yahoo.com/quote/AMZN/options?strike=94&amp;straddle=false" TargetMode="External"/><Relationship Id="rId445" Type="http://schemas.openxmlformats.org/officeDocument/2006/relationships/hyperlink" Target="https://finance.yahoo.com/quote/AMZN230616C02400000?p=AMZN230616C02400000" TargetMode="External"/><Relationship Id="rId1075" Type="http://schemas.openxmlformats.org/officeDocument/2006/relationships/hyperlink" Target="https://finance.yahoo.com/quote/AMZN230616P01360000?p=AMZN230616P01360000" TargetMode="External"/><Relationship Id="rId2126" Type="http://schemas.openxmlformats.org/officeDocument/2006/relationships/hyperlink" Target="https://finance.yahoo.com/quote/AMZN/options?strike=75&amp;straddle=false" TargetMode="External"/><Relationship Id="rId2540" Type="http://schemas.openxmlformats.org/officeDocument/2006/relationships/hyperlink" Target="https://finance.yahoo.com/quote/AMZN/options?strike=2600&amp;straddle=false" TargetMode="External"/><Relationship Id="rId5696" Type="http://schemas.openxmlformats.org/officeDocument/2006/relationships/hyperlink" Target="https://finance.yahoo.com/quote/AMZN/options?strike=158.5&amp;straddle=false" TargetMode="External"/><Relationship Id="rId6747" Type="http://schemas.openxmlformats.org/officeDocument/2006/relationships/hyperlink" Target="https://finance.yahoo.com/quote/AMZN230616P03240000?p=AMZN230616P03240000" TargetMode="External"/><Relationship Id="rId9153" Type="http://schemas.openxmlformats.org/officeDocument/2006/relationships/hyperlink" Target="https://finance.yahoo.com/quote/AMZN230616P00159000?p=AMZN230616P00159000" TargetMode="External"/><Relationship Id="rId512" Type="http://schemas.openxmlformats.org/officeDocument/2006/relationships/hyperlink" Target="https://finance.yahoo.com/quote/AMZN/options?strike=3270&amp;straddle=false" TargetMode="External"/><Relationship Id="rId1142" Type="http://schemas.openxmlformats.org/officeDocument/2006/relationships/hyperlink" Target="https://finance.yahoo.com/quote/AMZN/options?strike=1980&amp;straddle=false" TargetMode="External"/><Relationship Id="rId4298" Type="http://schemas.openxmlformats.org/officeDocument/2006/relationships/hyperlink" Target="https://finance.yahoo.com/quote/AMZN/options?strike=155&amp;straddle=false" TargetMode="External"/><Relationship Id="rId5349" Type="http://schemas.openxmlformats.org/officeDocument/2006/relationships/hyperlink" Target="https://finance.yahoo.com/quote/AMZN230616P03170000?p=AMZN230616P03170000" TargetMode="External"/><Relationship Id="rId9220" Type="http://schemas.openxmlformats.org/officeDocument/2006/relationships/hyperlink" Target="https://finance.yahoo.com/quote/AMZN/options?strike=175.5&amp;straddle=false" TargetMode="External"/><Relationship Id="rId4365" Type="http://schemas.openxmlformats.org/officeDocument/2006/relationships/hyperlink" Target="https://finance.yahoo.com/quote/AMZN230616C00172000?p=AMZN230616C00172000" TargetMode="External"/><Relationship Id="rId5763" Type="http://schemas.openxmlformats.org/officeDocument/2006/relationships/hyperlink" Target="https://finance.yahoo.com/quote/AMZN230616C00175500?p=AMZN230616C00175500" TargetMode="External"/><Relationship Id="rId6814" Type="http://schemas.openxmlformats.org/officeDocument/2006/relationships/hyperlink" Target="https://finance.yahoo.com/quote/AMZN/options?strike=3570&amp;straddle=false" TargetMode="External"/><Relationship Id="rId1959" Type="http://schemas.openxmlformats.org/officeDocument/2006/relationships/hyperlink" Target="https://finance.yahoo.com/quote/AMZN230616C03590000?p=AMZN230616C03590000" TargetMode="External"/><Relationship Id="rId4018" Type="http://schemas.openxmlformats.org/officeDocument/2006/relationships/hyperlink" Target="https://finance.yahoo.com/quote/AMZN/options?strike=3430&amp;straddle=false" TargetMode="External"/><Relationship Id="rId5416" Type="http://schemas.openxmlformats.org/officeDocument/2006/relationships/hyperlink" Target="https://finance.yahoo.com/quote/AMZN/options?strike=3500&amp;straddle=false" TargetMode="External"/><Relationship Id="rId5830" Type="http://schemas.openxmlformats.org/officeDocument/2006/relationships/hyperlink" Target="https://finance.yahoo.com/quote/AMZN/options?strike=192&amp;straddle=false" TargetMode="External"/><Relationship Id="rId8986" Type="http://schemas.openxmlformats.org/officeDocument/2006/relationships/hyperlink" Target="https://finance.yahoo.com/quote/AMZN/options?strike=5200&amp;straddle=false" TargetMode="External"/><Relationship Id="rId3381" Type="http://schemas.openxmlformats.org/officeDocument/2006/relationships/hyperlink" Target="https://finance.yahoo.com/quote/AMZN230616C03780000?p=AMZN230616C03780000" TargetMode="External"/><Relationship Id="rId4432" Type="http://schemas.openxmlformats.org/officeDocument/2006/relationships/hyperlink" Target="https://finance.yahoo.com/quote/AMZN/options?strike=188.5&amp;straddle=false" TargetMode="External"/><Relationship Id="rId7588" Type="http://schemas.openxmlformats.org/officeDocument/2006/relationships/hyperlink" Target="https://finance.yahoo.com/quote/AMZN/options?strike=4500&amp;straddle=false" TargetMode="External"/><Relationship Id="rId8639" Type="http://schemas.openxmlformats.org/officeDocument/2006/relationships/hyperlink" Target="https://finance.yahoo.com/quote/AMZN230616C00225000?p=AMZN230616C00225000" TargetMode="External"/><Relationship Id="rId3034" Type="http://schemas.openxmlformats.org/officeDocument/2006/relationships/hyperlink" Target="https://finance.yahoo.com/quote/AMZN/options?strike=185&amp;straddle=false" TargetMode="External"/><Relationship Id="rId7655" Type="http://schemas.openxmlformats.org/officeDocument/2006/relationships/hyperlink" Target="https://finance.yahoo.com/quote/AMZN230616P00072500?p=AMZN230616P00072500" TargetMode="External"/><Relationship Id="rId8706" Type="http://schemas.openxmlformats.org/officeDocument/2006/relationships/hyperlink" Target="https://finance.yahoo.com/quote/AMZN/options?strike=1640&amp;straddle=false" TargetMode="External"/><Relationship Id="rId2050" Type="http://schemas.openxmlformats.org/officeDocument/2006/relationships/hyperlink" Target="https://finance.yahoo.com/quote/AMZN/options?strike=4400&amp;straddle=false" TargetMode="External"/><Relationship Id="rId3101" Type="http://schemas.openxmlformats.org/officeDocument/2006/relationships/hyperlink" Target="https://finance.yahoo.com/quote/AMZN230616C00220000?p=AMZN230616C00220000" TargetMode="External"/><Relationship Id="rId6257" Type="http://schemas.openxmlformats.org/officeDocument/2006/relationships/hyperlink" Target="https://finance.yahoo.com/quote/AMZN230616P00066000?p=AMZN230616P00066000" TargetMode="External"/><Relationship Id="rId6671" Type="http://schemas.openxmlformats.org/officeDocument/2006/relationships/hyperlink" Target="https://finance.yahoo.com/quote/AMZN230616P01920000?p=AMZN230616P01920000" TargetMode="External"/><Relationship Id="rId7308" Type="http://schemas.openxmlformats.org/officeDocument/2006/relationships/hyperlink" Target="https://finance.yahoo.com/quote/AMZN/options?strike=1520&amp;straddle=false" TargetMode="External"/><Relationship Id="rId7722" Type="http://schemas.openxmlformats.org/officeDocument/2006/relationships/hyperlink" Target="https://finance.yahoo.com/quote/AMZN/options?strike=120&amp;straddle=false" TargetMode="External"/><Relationship Id="rId5273" Type="http://schemas.openxmlformats.org/officeDocument/2006/relationships/hyperlink" Target="https://finance.yahoo.com/quote/AMZN230616P01780000?p=AMZN230616P01780000" TargetMode="External"/><Relationship Id="rId6324" Type="http://schemas.openxmlformats.org/officeDocument/2006/relationships/hyperlink" Target="https://finance.yahoo.com/quote/AMZN/options?strike=97&amp;straddle=false" TargetMode="External"/><Relationship Id="rId839" Type="http://schemas.openxmlformats.org/officeDocument/2006/relationships/hyperlink" Target="https://finance.yahoo.com/quote/AMZN230616P00156500?p=AMZN230616P00156500" TargetMode="External"/><Relationship Id="rId1469" Type="http://schemas.openxmlformats.org/officeDocument/2006/relationships/hyperlink" Target="https://finance.yahoo.com/quote/AMZN230616C00090000?p=AMZN230616C00090000" TargetMode="External"/><Relationship Id="rId2867" Type="http://schemas.openxmlformats.org/officeDocument/2006/relationships/hyperlink" Target="https://finance.yahoo.com/quote/AMZN230616C00097000?p=AMZN230616C00097000" TargetMode="External"/><Relationship Id="rId3918" Type="http://schemas.openxmlformats.org/officeDocument/2006/relationships/hyperlink" Target="https://finance.yahoo.com/quote/AMZN/options?strike=2300&amp;straddle=false" TargetMode="External"/><Relationship Id="rId5340" Type="http://schemas.openxmlformats.org/officeDocument/2006/relationships/hyperlink" Target="https://finance.yahoo.com/quote/AMZN/options?strike=3120&amp;straddle=false" TargetMode="External"/><Relationship Id="rId8496" Type="http://schemas.openxmlformats.org/officeDocument/2006/relationships/hyperlink" Target="https://finance.yahoo.com/quote/AMZN/options?strike=166.5&amp;straddle=false" TargetMode="External"/><Relationship Id="rId9547" Type="http://schemas.openxmlformats.org/officeDocument/2006/relationships/hyperlink" Target="https://finance.yahoo.com/quote/AMZN230616P03400000?p=AMZN230616P03400000" TargetMode="External"/><Relationship Id="rId1883" Type="http://schemas.openxmlformats.org/officeDocument/2006/relationships/hyperlink" Target="https://finance.yahoo.com/quote/AMZN230616C03210000?p=AMZN230616C03210000" TargetMode="External"/><Relationship Id="rId2934" Type="http://schemas.openxmlformats.org/officeDocument/2006/relationships/hyperlink" Target="https://finance.yahoo.com/quote/AMZN/options?strike=160&amp;straddle=false" TargetMode="External"/><Relationship Id="rId7098" Type="http://schemas.openxmlformats.org/officeDocument/2006/relationships/hyperlink" Target="https://finance.yahoo.com/quote/AMZN/options?strike=163&amp;straddle=false" TargetMode="External"/><Relationship Id="rId8149" Type="http://schemas.openxmlformats.org/officeDocument/2006/relationships/hyperlink" Target="https://finance.yahoo.com/quote/AMZN230616P03330000?p=AMZN230616P03330000" TargetMode="External"/><Relationship Id="rId906" Type="http://schemas.openxmlformats.org/officeDocument/2006/relationships/hyperlink" Target="https://finance.yahoo.com/quote/AMZN/options?strike=173&amp;straddle=false" TargetMode="External"/><Relationship Id="rId1536" Type="http://schemas.openxmlformats.org/officeDocument/2006/relationships/hyperlink" Target="https://finance.yahoo.com/quote/AMZN/options?strike=156.5&amp;straddle=false" TargetMode="External"/><Relationship Id="rId1950" Type="http://schemas.openxmlformats.org/officeDocument/2006/relationships/hyperlink" Target="https://finance.yahoo.com/quote/AMZN/options?strike=3540&amp;straddle=false" TargetMode="External"/><Relationship Id="rId8563" Type="http://schemas.openxmlformats.org/officeDocument/2006/relationships/hyperlink" Target="https://finance.yahoo.com/quote/AMZN230616C00183500?p=AMZN230616C00183500" TargetMode="External"/><Relationship Id="rId9614" Type="http://schemas.openxmlformats.org/officeDocument/2006/relationships/hyperlink" Target="https://finance.yahoo.com/quote/AMZN/options?strike=3730&amp;straddle=false" TargetMode="External"/><Relationship Id="rId1603" Type="http://schemas.openxmlformats.org/officeDocument/2006/relationships/hyperlink" Target="https://finance.yahoo.com/quote/AMZN230616C00173500?p=AMZN230616C00173500" TargetMode="External"/><Relationship Id="rId4759" Type="http://schemas.openxmlformats.org/officeDocument/2006/relationships/hyperlink" Target="https://finance.yahoo.com/quote/AMZN230616C03750000?p=AMZN230616C03750000" TargetMode="External"/><Relationship Id="rId7165" Type="http://schemas.openxmlformats.org/officeDocument/2006/relationships/hyperlink" Target="https://finance.yahoo.com/quote/AMZN230616C00180000?p=AMZN230616C00180000" TargetMode="External"/><Relationship Id="rId8216" Type="http://schemas.openxmlformats.org/officeDocument/2006/relationships/hyperlink" Target="https://finance.yahoo.com/quote/AMZN/options?strike=3660&amp;straddle=false" TargetMode="External"/><Relationship Id="rId8630" Type="http://schemas.openxmlformats.org/officeDocument/2006/relationships/hyperlink" Target="https://finance.yahoo.com/quote/AMZN/options?strike=200&amp;straddle=false" TargetMode="External"/><Relationship Id="rId3775" Type="http://schemas.openxmlformats.org/officeDocument/2006/relationships/hyperlink" Target="https://finance.yahoo.com/quote/AMZN230616P00198500?p=AMZN230616P00198500" TargetMode="External"/><Relationship Id="rId4826" Type="http://schemas.openxmlformats.org/officeDocument/2006/relationships/hyperlink" Target="https://finance.yahoo.com/quote/AMZN/options?strike=4800&amp;straddle=false" TargetMode="External"/><Relationship Id="rId6181" Type="http://schemas.openxmlformats.org/officeDocument/2006/relationships/hyperlink" Target="https://finance.yahoo.com/quote/AMZN230616C03940000?p=AMZN230616C03940000" TargetMode="External"/><Relationship Id="rId7232" Type="http://schemas.openxmlformats.org/officeDocument/2006/relationships/hyperlink" Target="https://finance.yahoo.com/quote/AMZN/options?strike=196.5&amp;straddle=false" TargetMode="External"/><Relationship Id="rId696" Type="http://schemas.openxmlformats.org/officeDocument/2006/relationships/hyperlink" Target="https://finance.yahoo.com/quote/AMZN/options?strike=53&amp;straddle=false" TargetMode="External"/><Relationship Id="rId2377" Type="http://schemas.openxmlformats.org/officeDocument/2006/relationships/hyperlink" Target="https://finance.yahoo.com/quote/AMZN230616P00195000?p=AMZN230616P00195000" TargetMode="External"/><Relationship Id="rId2791" Type="http://schemas.openxmlformats.org/officeDocument/2006/relationships/hyperlink" Target="https://finance.yahoo.com/quote/AMZN230616C00061000?p=AMZN230616C00061000" TargetMode="External"/><Relationship Id="rId3428" Type="http://schemas.openxmlformats.org/officeDocument/2006/relationships/hyperlink" Target="https://finance.yahoo.com/quote/AMZN/options?strike=4100&amp;straddle=false" TargetMode="External"/><Relationship Id="rId349" Type="http://schemas.openxmlformats.org/officeDocument/2006/relationships/hyperlink" Target="https://finance.yahoo.com/quote/AMZN230616C00260000?p=AMZN230616C00260000" TargetMode="External"/><Relationship Id="rId763" Type="http://schemas.openxmlformats.org/officeDocument/2006/relationships/hyperlink" Target="https://finance.yahoo.com/quote/AMZN230616P00085000?p=AMZN230616P00085000" TargetMode="External"/><Relationship Id="rId1393" Type="http://schemas.openxmlformats.org/officeDocument/2006/relationships/hyperlink" Target="https://finance.yahoo.com/quote/AMZN230616C00054000?p=AMZN230616C00054000" TargetMode="External"/><Relationship Id="rId2444" Type="http://schemas.openxmlformats.org/officeDocument/2006/relationships/hyperlink" Target="https://finance.yahoo.com/quote/AMZN/options?strike=1200&amp;straddle=false" TargetMode="External"/><Relationship Id="rId3842" Type="http://schemas.openxmlformats.org/officeDocument/2006/relationships/hyperlink" Target="https://finance.yahoo.com/quote/AMZN/options?strike=1340&amp;straddle=false" TargetMode="External"/><Relationship Id="rId6998" Type="http://schemas.openxmlformats.org/officeDocument/2006/relationships/hyperlink" Target="https://finance.yahoo.com/quote/AMZN/options?strike=86&amp;straddle=false" TargetMode="External"/><Relationship Id="rId9057" Type="http://schemas.openxmlformats.org/officeDocument/2006/relationships/hyperlink" Target="https://finance.yahoo.com/quote/AMZN230616P00080000?p=AMZN230616P00080000" TargetMode="External"/><Relationship Id="rId9471" Type="http://schemas.openxmlformats.org/officeDocument/2006/relationships/hyperlink" Target="https://finance.yahoo.com/quote/AMZN230616P03020000?p=AMZN230616P03020000" TargetMode="External"/><Relationship Id="rId416" Type="http://schemas.openxmlformats.org/officeDocument/2006/relationships/hyperlink" Target="https://finance.yahoo.com/quote/AMZN/options?strike=1780&amp;straddle=false" TargetMode="External"/><Relationship Id="rId1046" Type="http://schemas.openxmlformats.org/officeDocument/2006/relationships/hyperlink" Target="https://finance.yahoo.com/quote/AMZN/options?strike=1060&amp;straddle=false" TargetMode="External"/><Relationship Id="rId8073" Type="http://schemas.openxmlformats.org/officeDocument/2006/relationships/hyperlink" Target="https://finance.yahoo.com/quote/AMZN230616P02500000?p=AMZN230616P02500000" TargetMode="External"/><Relationship Id="rId9124" Type="http://schemas.openxmlformats.org/officeDocument/2006/relationships/hyperlink" Target="https://finance.yahoo.com/quote/AMZN/options?strike=151.5&amp;straddle=false" TargetMode="External"/><Relationship Id="rId830" Type="http://schemas.openxmlformats.org/officeDocument/2006/relationships/hyperlink" Target="https://finance.yahoo.com/quote/AMZN/options?strike=154&amp;straddle=false" TargetMode="External"/><Relationship Id="rId1460" Type="http://schemas.openxmlformats.org/officeDocument/2006/relationships/hyperlink" Target="https://finance.yahoo.com/quote/AMZN/options?strike=85&amp;straddle=false" TargetMode="External"/><Relationship Id="rId2511" Type="http://schemas.openxmlformats.org/officeDocument/2006/relationships/hyperlink" Target="https://finance.yahoo.com/quote/AMZN230616P01840000?p=AMZN230616P01840000" TargetMode="External"/><Relationship Id="rId5667" Type="http://schemas.openxmlformats.org/officeDocument/2006/relationships/hyperlink" Target="https://finance.yahoo.com/quote/AMZN230616C00151500?p=AMZN230616C00151500" TargetMode="External"/><Relationship Id="rId6718" Type="http://schemas.openxmlformats.org/officeDocument/2006/relationships/hyperlink" Target="https://finance.yahoo.com/quote/AMZN/options?strike=3090&amp;straddle=false" TargetMode="External"/><Relationship Id="rId1113" Type="http://schemas.openxmlformats.org/officeDocument/2006/relationships/hyperlink" Target="https://finance.yahoo.com/quote/AMZN230616P01700000?p=AMZN230616P01700000" TargetMode="External"/><Relationship Id="rId4269" Type="http://schemas.openxmlformats.org/officeDocument/2006/relationships/hyperlink" Target="https://finance.yahoo.com/quote/AMZN230616C00130000?p=AMZN230616C00130000" TargetMode="External"/><Relationship Id="rId4683" Type="http://schemas.openxmlformats.org/officeDocument/2006/relationships/hyperlink" Target="https://finance.yahoo.com/quote/AMZN230616C03370000?p=AMZN230616C03370000" TargetMode="External"/><Relationship Id="rId5734" Type="http://schemas.openxmlformats.org/officeDocument/2006/relationships/hyperlink" Target="https://finance.yahoo.com/quote/AMZN/options?strike=168&amp;straddle=false" TargetMode="External"/><Relationship Id="rId8140" Type="http://schemas.openxmlformats.org/officeDocument/2006/relationships/hyperlink" Target="https://finance.yahoo.com/quote/AMZN/options?strike=3280&amp;straddle=false" TargetMode="External"/><Relationship Id="rId3285" Type="http://schemas.openxmlformats.org/officeDocument/2006/relationships/hyperlink" Target="https://finance.yahoo.com/quote/AMZN230616C03300000?p=AMZN230616C03300000" TargetMode="External"/><Relationship Id="rId4336" Type="http://schemas.openxmlformats.org/officeDocument/2006/relationships/hyperlink" Target="https://finance.yahoo.com/quote/AMZN/options?strike=164.5&amp;straddle=false" TargetMode="External"/><Relationship Id="rId4750" Type="http://schemas.openxmlformats.org/officeDocument/2006/relationships/hyperlink" Target="https://finance.yahoo.com/quote/AMZN/options?strike=3700&amp;straddle=false" TargetMode="External"/><Relationship Id="rId5801" Type="http://schemas.openxmlformats.org/officeDocument/2006/relationships/hyperlink" Target="https://finance.yahoo.com/quote/AMZN230616C00185000?p=AMZN230616C00185000" TargetMode="External"/><Relationship Id="rId8957" Type="http://schemas.openxmlformats.org/officeDocument/2006/relationships/hyperlink" Target="https://finance.yahoo.com/quote/AMZN230616C03980000?p=AMZN230616C03980000" TargetMode="External"/><Relationship Id="rId3352" Type="http://schemas.openxmlformats.org/officeDocument/2006/relationships/hyperlink" Target="https://finance.yahoo.com/quote/AMZN/options?strike=3630&amp;straddle=false" TargetMode="External"/><Relationship Id="rId4403" Type="http://schemas.openxmlformats.org/officeDocument/2006/relationships/hyperlink" Target="https://finance.yahoo.com/quote/AMZN230616C00181500?p=AMZN230616C00181500" TargetMode="External"/><Relationship Id="rId7559" Type="http://schemas.openxmlformats.org/officeDocument/2006/relationships/hyperlink" Target="https://finance.yahoo.com/quote/AMZN230616C03910000?p=AMZN230616C03910000" TargetMode="External"/><Relationship Id="rId273" Type="http://schemas.openxmlformats.org/officeDocument/2006/relationships/hyperlink" Target="https://finance.yahoo.com/quote/AMZN230616C00187000?p=AMZN230616C00187000" TargetMode="External"/><Relationship Id="rId3005" Type="http://schemas.openxmlformats.org/officeDocument/2006/relationships/hyperlink" Target="https://finance.yahoo.com/quote/AMZN230616C00178000?p=AMZN230616C00178000" TargetMode="External"/><Relationship Id="rId6575" Type="http://schemas.openxmlformats.org/officeDocument/2006/relationships/hyperlink" Target="https://finance.yahoo.com/quote/AMZN230616P00265000?p=AMZN230616P00265000" TargetMode="External"/><Relationship Id="rId7626" Type="http://schemas.openxmlformats.org/officeDocument/2006/relationships/hyperlink" Target="https://finance.yahoo.com/quote/AMZN/options?strike=58&amp;straddle=false" TargetMode="External"/><Relationship Id="rId7973" Type="http://schemas.openxmlformats.org/officeDocument/2006/relationships/hyperlink" Target="https://finance.yahoo.com/quote/AMZN230616P01140000?p=AMZN230616P01140000" TargetMode="External"/><Relationship Id="rId340" Type="http://schemas.openxmlformats.org/officeDocument/2006/relationships/hyperlink" Target="https://finance.yahoo.com/quote/AMZN/options?strike=235&amp;straddle=false" TargetMode="External"/><Relationship Id="rId2021" Type="http://schemas.openxmlformats.org/officeDocument/2006/relationships/hyperlink" Target="https://finance.yahoo.com/quote/AMZN230616C03900000?p=AMZN230616C03900000" TargetMode="External"/><Relationship Id="rId5177" Type="http://schemas.openxmlformats.org/officeDocument/2006/relationships/hyperlink" Target="https://finance.yahoo.com/quote/AMZN230616P00230000?p=AMZN230616P00230000" TargetMode="External"/><Relationship Id="rId6228" Type="http://schemas.openxmlformats.org/officeDocument/2006/relationships/hyperlink" Target="https://finance.yahoo.com/quote/AMZN/options?strike=50&amp;straddle=false" TargetMode="External"/><Relationship Id="rId4193" Type="http://schemas.openxmlformats.org/officeDocument/2006/relationships/hyperlink" Target="https://finance.yahoo.com/quote/AMZN230616C00070000?p=AMZN230616C00070000" TargetMode="External"/><Relationship Id="rId5591" Type="http://schemas.openxmlformats.org/officeDocument/2006/relationships/hyperlink" Target="https://finance.yahoo.com/quote/AMZN230616C00076000?p=AMZN230616C00076000" TargetMode="External"/><Relationship Id="rId6642" Type="http://schemas.openxmlformats.org/officeDocument/2006/relationships/hyperlink" Target="https://finance.yahoo.com/quote/AMZN/options?strike=1620&amp;straddle=false" TargetMode="External"/><Relationship Id="rId1787" Type="http://schemas.openxmlformats.org/officeDocument/2006/relationships/hyperlink" Target="https://finance.yahoo.com/quote/AMZN230616C01660000?p=AMZN230616C01660000" TargetMode="External"/><Relationship Id="rId2838" Type="http://schemas.openxmlformats.org/officeDocument/2006/relationships/hyperlink" Target="https://finance.yahoo.com/quote/AMZN/options?strike=82&amp;straddle=false" TargetMode="External"/><Relationship Id="rId5244" Type="http://schemas.openxmlformats.org/officeDocument/2006/relationships/hyperlink" Target="https://finance.yahoo.com/quote/AMZN/options?strike=1500&amp;straddle=false" TargetMode="External"/><Relationship Id="rId79" Type="http://schemas.openxmlformats.org/officeDocument/2006/relationships/hyperlink" Target="https://finance.yahoo.com/quote/AMZN230616C00087000?p=AMZN230616C00087000" TargetMode="External"/><Relationship Id="rId1854" Type="http://schemas.openxmlformats.org/officeDocument/2006/relationships/hyperlink" Target="https://finance.yahoo.com/quote/AMZN/options?strike=3060&amp;straddle=false" TargetMode="External"/><Relationship Id="rId2905" Type="http://schemas.openxmlformats.org/officeDocument/2006/relationships/hyperlink" Target="https://finance.yahoo.com/quote/AMZN230616C00153000?p=AMZN230616C00153000" TargetMode="External"/><Relationship Id="rId4260" Type="http://schemas.openxmlformats.org/officeDocument/2006/relationships/hyperlink" Target="https://finance.yahoo.com/quote/AMZN/options?strike=105&amp;straddle=false" TargetMode="External"/><Relationship Id="rId5311" Type="http://schemas.openxmlformats.org/officeDocument/2006/relationships/hyperlink" Target="https://finance.yahoo.com/quote/AMZN230616P02800000?p=AMZN230616P02800000" TargetMode="External"/><Relationship Id="rId8467" Type="http://schemas.openxmlformats.org/officeDocument/2006/relationships/hyperlink" Target="https://finance.yahoo.com/quote/AMZN230616C00159500?p=AMZN230616C00159500" TargetMode="External"/><Relationship Id="rId8881" Type="http://schemas.openxmlformats.org/officeDocument/2006/relationships/hyperlink" Target="https://finance.yahoo.com/quote/AMZN230616C03600000?p=AMZN230616C03600000" TargetMode="External"/><Relationship Id="rId9518" Type="http://schemas.openxmlformats.org/officeDocument/2006/relationships/hyperlink" Target="https://finance.yahoo.com/quote/AMZN/options?strike=3250&amp;straddle=false" TargetMode="External"/><Relationship Id="rId1507" Type="http://schemas.openxmlformats.org/officeDocument/2006/relationships/hyperlink" Target="https://finance.yahoo.com/quote/AMZN230616C00145000?p=AMZN230616C00145000" TargetMode="External"/><Relationship Id="rId7069" Type="http://schemas.openxmlformats.org/officeDocument/2006/relationships/hyperlink" Target="https://finance.yahoo.com/quote/AMZN230616C00156000?p=AMZN230616C00156000" TargetMode="External"/><Relationship Id="rId7483" Type="http://schemas.openxmlformats.org/officeDocument/2006/relationships/hyperlink" Target="https://finance.yahoo.com/quote/AMZN230616C03530000?p=AMZN230616C03530000" TargetMode="External"/><Relationship Id="rId8534" Type="http://schemas.openxmlformats.org/officeDocument/2006/relationships/hyperlink" Target="https://finance.yahoo.com/quote/AMZN/options?strike=176&amp;straddle=false" TargetMode="External"/><Relationship Id="rId1921" Type="http://schemas.openxmlformats.org/officeDocument/2006/relationships/hyperlink" Target="https://finance.yahoo.com/quote/AMZN230616C03400000?p=AMZN230616C03400000" TargetMode="External"/><Relationship Id="rId3679" Type="http://schemas.openxmlformats.org/officeDocument/2006/relationships/hyperlink" Target="https://finance.yahoo.com/quote/AMZN230616P00174500?p=AMZN230616P00174500" TargetMode="External"/><Relationship Id="rId6085" Type="http://schemas.openxmlformats.org/officeDocument/2006/relationships/hyperlink" Target="https://finance.yahoo.com/quote/AMZN230616C03460000?p=AMZN230616C03460000" TargetMode="External"/><Relationship Id="rId7136" Type="http://schemas.openxmlformats.org/officeDocument/2006/relationships/hyperlink" Target="https://finance.yahoo.com/quote/AMZN/options?strike=172.5&amp;straddle=false" TargetMode="External"/><Relationship Id="rId7550" Type="http://schemas.openxmlformats.org/officeDocument/2006/relationships/hyperlink" Target="https://finance.yahoo.com/quote/AMZN/options?strike=3860&amp;straddle=false" TargetMode="External"/><Relationship Id="rId6152" Type="http://schemas.openxmlformats.org/officeDocument/2006/relationships/hyperlink" Target="https://finance.yahoo.com/quote/AMZN/options?strike=3790&amp;straddle=false" TargetMode="External"/><Relationship Id="rId7203" Type="http://schemas.openxmlformats.org/officeDocument/2006/relationships/hyperlink" Target="https://finance.yahoo.com/quote/AMZN230616C00189500?p=AMZN230616C00189500" TargetMode="External"/><Relationship Id="rId8601" Type="http://schemas.openxmlformats.org/officeDocument/2006/relationships/hyperlink" Target="https://finance.yahoo.com/quote/AMZN230616C00193000?p=AMZN230616C00193000" TargetMode="External"/><Relationship Id="rId1297" Type="http://schemas.openxmlformats.org/officeDocument/2006/relationships/hyperlink" Target="https://finance.yahoo.com/quote/AMZN230616P03670000?p=AMZN230616P03670000" TargetMode="External"/><Relationship Id="rId2695" Type="http://schemas.openxmlformats.org/officeDocument/2006/relationships/hyperlink" Target="https://finance.yahoo.com/quote/AMZN230616P03740000?p=AMZN230616P03740000" TargetMode="External"/><Relationship Id="rId3746" Type="http://schemas.openxmlformats.org/officeDocument/2006/relationships/hyperlink" Target="https://finance.yahoo.com/quote/AMZN/options?strike=191&amp;straddle=false" TargetMode="External"/><Relationship Id="rId667" Type="http://schemas.openxmlformats.org/officeDocument/2006/relationships/hyperlink" Target="https://finance.yahoo.com/quote/AMZN230616C04500000?p=AMZN230616C04500000" TargetMode="External"/><Relationship Id="rId2348" Type="http://schemas.openxmlformats.org/officeDocument/2006/relationships/hyperlink" Target="https://finance.yahoo.com/quote/AMZN/options?strike=187.5&amp;straddle=false" TargetMode="External"/><Relationship Id="rId2762" Type="http://schemas.openxmlformats.org/officeDocument/2006/relationships/hyperlink" Target="https://finance.yahoo.com/quote/AMZN/options?strike=5200&amp;straddle=false" TargetMode="External"/><Relationship Id="rId3813" Type="http://schemas.openxmlformats.org/officeDocument/2006/relationships/hyperlink" Target="https://finance.yahoo.com/quote/AMZN230616P01060000?p=AMZN230616P01060000" TargetMode="External"/><Relationship Id="rId6969" Type="http://schemas.openxmlformats.org/officeDocument/2006/relationships/hyperlink" Target="https://finance.yahoo.com/quote/AMZN230616C00073000?p=AMZN230616C00073000" TargetMode="External"/><Relationship Id="rId9028" Type="http://schemas.openxmlformats.org/officeDocument/2006/relationships/hyperlink" Target="https://finance.yahoo.com/quote/AMZN/options?strike=67&amp;straddle=false" TargetMode="External"/><Relationship Id="rId9375" Type="http://schemas.openxmlformats.org/officeDocument/2006/relationships/hyperlink" Target="https://finance.yahoo.com/quote/AMZN230616P01320000?p=AMZN230616P01320000" TargetMode="External"/><Relationship Id="rId734" Type="http://schemas.openxmlformats.org/officeDocument/2006/relationships/hyperlink" Target="https://finance.yahoo.com/quote/AMZN/options?strike=72&amp;straddle=false" TargetMode="External"/><Relationship Id="rId1364" Type="http://schemas.openxmlformats.org/officeDocument/2006/relationships/hyperlink" Target="https://finance.yahoo.com/quote/AMZN/options?strike=4500&amp;straddle=false" TargetMode="External"/><Relationship Id="rId2415" Type="http://schemas.openxmlformats.org/officeDocument/2006/relationships/hyperlink" Target="https://finance.yahoo.com/quote/AMZN230616P00245000?p=AMZN230616P00245000" TargetMode="External"/><Relationship Id="rId5985" Type="http://schemas.openxmlformats.org/officeDocument/2006/relationships/hyperlink" Target="https://finance.yahoo.com/quote/AMZN230616C02600000?p=AMZN230616C02600000" TargetMode="External"/><Relationship Id="rId8391" Type="http://schemas.openxmlformats.org/officeDocument/2006/relationships/hyperlink" Target="https://finance.yahoo.com/quote/AMZN230616C00091000?p=AMZN230616C00091000" TargetMode="External"/><Relationship Id="rId9442" Type="http://schemas.openxmlformats.org/officeDocument/2006/relationships/hyperlink" Target="https://finance.yahoo.com/quote/AMZN/options?strike=1940&amp;straddle=false" TargetMode="External"/><Relationship Id="rId70" Type="http://schemas.openxmlformats.org/officeDocument/2006/relationships/hyperlink" Target="https://finance.yahoo.com/quote/AMZN/options?strike=82&amp;straddle=false" TargetMode="External"/><Relationship Id="rId801" Type="http://schemas.openxmlformats.org/officeDocument/2006/relationships/hyperlink" Target="https://finance.yahoo.com/quote/AMZN230616P00120000?p=AMZN230616P00120000" TargetMode="External"/><Relationship Id="rId1017" Type="http://schemas.openxmlformats.org/officeDocument/2006/relationships/hyperlink" Target="https://finance.yahoo.com/quote/AMZN230616P00210000?p=AMZN230616P00210000" TargetMode="External"/><Relationship Id="rId1431" Type="http://schemas.openxmlformats.org/officeDocument/2006/relationships/hyperlink" Target="https://finance.yahoo.com/quote/AMZN230616C00072500?p=AMZN230616C00072500" TargetMode="External"/><Relationship Id="rId4587" Type="http://schemas.openxmlformats.org/officeDocument/2006/relationships/hyperlink" Target="https://finance.yahoo.com/quote/AMZN230616C01980000?p=AMZN230616C01980000" TargetMode="External"/><Relationship Id="rId5638" Type="http://schemas.openxmlformats.org/officeDocument/2006/relationships/hyperlink" Target="https://finance.yahoo.com/quote/AMZN/options?strike=98&amp;straddle=false" TargetMode="External"/><Relationship Id="rId8044" Type="http://schemas.openxmlformats.org/officeDocument/2006/relationships/hyperlink" Target="https://finance.yahoo.com/quote/AMZN/options?strike=1800&amp;straddle=false" TargetMode="External"/><Relationship Id="rId3189" Type="http://schemas.openxmlformats.org/officeDocument/2006/relationships/hyperlink" Target="https://finance.yahoo.com/quote/AMZN230616C01840000?p=AMZN230616C01840000" TargetMode="External"/><Relationship Id="rId4654" Type="http://schemas.openxmlformats.org/officeDocument/2006/relationships/hyperlink" Target="https://finance.yahoo.com/quote/AMZN/options?strike=3220&amp;straddle=false" TargetMode="External"/><Relationship Id="rId7060" Type="http://schemas.openxmlformats.org/officeDocument/2006/relationships/hyperlink" Target="https://finance.yahoo.com/quote/AMZN/options?strike=153.5&amp;straddle=false" TargetMode="External"/><Relationship Id="rId8111" Type="http://schemas.openxmlformats.org/officeDocument/2006/relationships/hyperlink" Target="https://finance.yahoo.com/quote/AMZN230616P03140000?p=AMZN230616P03140000" TargetMode="External"/><Relationship Id="rId3256" Type="http://schemas.openxmlformats.org/officeDocument/2006/relationships/hyperlink" Target="https://finance.yahoo.com/quote/AMZN/options?strike=3150&amp;straddle=false" TargetMode="External"/><Relationship Id="rId4307" Type="http://schemas.openxmlformats.org/officeDocument/2006/relationships/hyperlink" Target="https://finance.yahoo.com/quote/AMZN230616C00157500?p=AMZN230616C00157500" TargetMode="External"/><Relationship Id="rId5705" Type="http://schemas.openxmlformats.org/officeDocument/2006/relationships/hyperlink" Target="https://finance.yahoo.com/quote/AMZN230616C00161000?p=AMZN230616C00161000" TargetMode="External"/><Relationship Id="rId177" Type="http://schemas.openxmlformats.org/officeDocument/2006/relationships/hyperlink" Target="https://finance.yahoo.com/quote/AMZN230616C00163000?p=AMZN230616C00163000" TargetMode="External"/><Relationship Id="rId591" Type="http://schemas.openxmlformats.org/officeDocument/2006/relationships/hyperlink" Target="https://finance.yahoo.com/quote/AMZN230616C03670000?p=AMZN230616C03670000" TargetMode="External"/><Relationship Id="rId2272" Type="http://schemas.openxmlformats.org/officeDocument/2006/relationships/hyperlink" Target="https://finance.yahoo.com/quote/AMZN/options?strike=168.5&amp;straddle=false" TargetMode="External"/><Relationship Id="rId3670" Type="http://schemas.openxmlformats.org/officeDocument/2006/relationships/hyperlink" Target="https://finance.yahoo.com/quote/AMZN/options?strike=172&amp;straddle=false" TargetMode="External"/><Relationship Id="rId4721" Type="http://schemas.openxmlformats.org/officeDocument/2006/relationships/hyperlink" Target="https://finance.yahoo.com/quote/AMZN230616C03560000?p=AMZN230616C03560000" TargetMode="External"/><Relationship Id="rId7877" Type="http://schemas.openxmlformats.org/officeDocument/2006/relationships/hyperlink" Target="https://finance.yahoo.com/quote/AMZN230616P00186000?p=AMZN230616P00186000" TargetMode="External"/><Relationship Id="rId8928" Type="http://schemas.openxmlformats.org/officeDocument/2006/relationships/hyperlink" Target="https://finance.yahoo.com/quote/AMZN/options?strike=3830&amp;straddle=false" TargetMode="External"/><Relationship Id="rId244" Type="http://schemas.openxmlformats.org/officeDocument/2006/relationships/hyperlink" Target="https://finance.yahoo.com/quote/AMZN/options?strike=179.5&amp;straddle=false" TargetMode="External"/><Relationship Id="rId3323" Type="http://schemas.openxmlformats.org/officeDocument/2006/relationships/hyperlink" Target="https://finance.yahoo.com/quote/AMZN230616C03490000?p=AMZN230616C03490000" TargetMode="External"/><Relationship Id="rId6479" Type="http://schemas.openxmlformats.org/officeDocument/2006/relationships/hyperlink" Target="https://finance.yahoo.com/quote/AMZN230616P00182500?p=AMZN230616P00182500" TargetMode="External"/><Relationship Id="rId6893" Type="http://schemas.openxmlformats.org/officeDocument/2006/relationships/hyperlink" Target="https://finance.yahoo.com/quote/AMZN230616P04200000?p=AMZN230616P04200000" TargetMode="External"/><Relationship Id="rId7944" Type="http://schemas.openxmlformats.org/officeDocument/2006/relationships/hyperlink" Target="https://finance.yahoo.com/quote/AMZN/options?strike=225&amp;straddle=false" TargetMode="External"/><Relationship Id="rId5495" Type="http://schemas.openxmlformats.org/officeDocument/2006/relationships/hyperlink" Target="https://finance.yahoo.com/quote/AMZN230616P03950000?p=AMZN230616P03950000" TargetMode="External"/><Relationship Id="rId6546" Type="http://schemas.openxmlformats.org/officeDocument/2006/relationships/hyperlink" Target="https://finance.yahoo.com/quote/AMZN/options?strike=199&amp;straddle=false" TargetMode="External"/><Relationship Id="rId6960" Type="http://schemas.openxmlformats.org/officeDocument/2006/relationships/hyperlink" Target="https://finance.yahoo.com/quote/AMZN/options?strike=69&amp;straddle=false" TargetMode="External"/><Relationship Id="rId311" Type="http://schemas.openxmlformats.org/officeDocument/2006/relationships/hyperlink" Target="https://finance.yahoo.com/quote/AMZN230616C00196500?p=AMZN230616C00196500" TargetMode="External"/><Relationship Id="rId4097" Type="http://schemas.openxmlformats.org/officeDocument/2006/relationships/hyperlink" Target="https://finance.yahoo.com/quote/AMZN230616P03850000?p=AMZN230616P03850000" TargetMode="External"/><Relationship Id="rId5148" Type="http://schemas.openxmlformats.org/officeDocument/2006/relationships/hyperlink" Target="https://finance.yahoo.com/quote/AMZN/options?strike=195.5&amp;straddle=false" TargetMode="External"/><Relationship Id="rId5562" Type="http://schemas.openxmlformats.org/officeDocument/2006/relationships/hyperlink" Target="https://finance.yahoo.com/quote/AMZN/options?strike=62&amp;straddle=false" TargetMode="External"/><Relationship Id="rId6613" Type="http://schemas.openxmlformats.org/officeDocument/2006/relationships/hyperlink" Target="https://finance.yahoo.com/quote/AMZN230616P01380000?p=AMZN230616P01380000" TargetMode="External"/><Relationship Id="rId1758" Type="http://schemas.openxmlformats.org/officeDocument/2006/relationships/hyperlink" Target="https://finance.yahoo.com/quote/AMZN/options?strike=1400&amp;straddle=false" TargetMode="External"/><Relationship Id="rId2809" Type="http://schemas.openxmlformats.org/officeDocument/2006/relationships/hyperlink" Target="https://finance.yahoo.com/quote/AMZN230616C00070000?p=AMZN230616C00070000" TargetMode="External"/><Relationship Id="rId4164" Type="http://schemas.openxmlformats.org/officeDocument/2006/relationships/hyperlink" Target="https://finance.yahoo.com/quote/AMZN/options?strike=55&amp;straddle=false" TargetMode="External"/><Relationship Id="rId5215" Type="http://schemas.openxmlformats.org/officeDocument/2006/relationships/hyperlink" Target="https://finance.yahoo.com/quote/AMZN230616P01240000?p=AMZN230616P01240000" TargetMode="External"/><Relationship Id="rId8785" Type="http://schemas.openxmlformats.org/officeDocument/2006/relationships/hyperlink" Target="https://finance.yahoo.com/quote/AMZN230616C03120000?p=AMZN230616C03120000" TargetMode="External"/><Relationship Id="rId3180" Type="http://schemas.openxmlformats.org/officeDocument/2006/relationships/hyperlink" Target="https://finance.yahoo.com/quote/AMZN/options?strike=1740&amp;straddle=false" TargetMode="External"/><Relationship Id="rId4231" Type="http://schemas.openxmlformats.org/officeDocument/2006/relationships/hyperlink" Target="https://finance.yahoo.com/quote/AMZN230616C00087000?p=AMZN230616C00087000" TargetMode="External"/><Relationship Id="rId7387" Type="http://schemas.openxmlformats.org/officeDocument/2006/relationships/hyperlink" Target="https://finance.yahoo.com/quote/AMZN230616C03050000?p=AMZN230616C03050000" TargetMode="External"/><Relationship Id="rId8438" Type="http://schemas.openxmlformats.org/officeDocument/2006/relationships/hyperlink" Target="https://finance.yahoo.com/quote/AMZN/options?strike=152&amp;straddle=false" TargetMode="External"/><Relationship Id="rId1825" Type="http://schemas.openxmlformats.org/officeDocument/2006/relationships/hyperlink" Target="https://finance.yahoo.com/quote/AMZN230616C02200000?p=AMZN230616C02200000" TargetMode="External"/><Relationship Id="rId8852" Type="http://schemas.openxmlformats.org/officeDocument/2006/relationships/hyperlink" Target="https://finance.yahoo.com/quote/AMZN/options?strike=3450&amp;straddle=false" TargetMode="External"/><Relationship Id="rId3997" Type="http://schemas.openxmlformats.org/officeDocument/2006/relationships/hyperlink" Target="https://finance.yahoo.com/quote/AMZN230616P03330000?p=AMZN230616P03330000" TargetMode="External"/><Relationship Id="rId6056" Type="http://schemas.openxmlformats.org/officeDocument/2006/relationships/hyperlink" Target="https://finance.yahoo.com/quote/AMZN/options?strike=3310&amp;straddle=false" TargetMode="External"/><Relationship Id="rId7454" Type="http://schemas.openxmlformats.org/officeDocument/2006/relationships/hyperlink" Target="https://finance.yahoo.com/quote/AMZN/options?strike=3380&amp;straddle=false" TargetMode="External"/><Relationship Id="rId8505" Type="http://schemas.openxmlformats.org/officeDocument/2006/relationships/hyperlink" Target="https://finance.yahoo.com/quote/AMZN230616C00169000?p=AMZN230616C00169000" TargetMode="External"/><Relationship Id="rId2599" Type="http://schemas.openxmlformats.org/officeDocument/2006/relationships/hyperlink" Target="https://finance.yahoo.com/quote/AMZN230616P03260000?p=AMZN230616P03260000" TargetMode="External"/><Relationship Id="rId6470" Type="http://schemas.openxmlformats.org/officeDocument/2006/relationships/hyperlink" Target="https://finance.yahoo.com/quote/AMZN/options?strike=180&amp;straddle=false" TargetMode="External"/><Relationship Id="rId7107" Type="http://schemas.openxmlformats.org/officeDocument/2006/relationships/hyperlink" Target="https://finance.yahoo.com/quote/AMZN230616C00165500?p=AMZN230616C00165500" TargetMode="External"/><Relationship Id="rId7521" Type="http://schemas.openxmlformats.org/officeDocument/2006/relationships/hyperlink" Target="https://finance.yahoo.com/quote/AMZN230616C03720000?p=AMZN230616C03720000" TargetMode="External"/><Relationship Id="rId985" Type="http://schemas.openxmlformats.org/officeDocument/2006/relationships/hyperlink" Target="https://finance.yahoo.com/quote/AMZN230616P00193000?p=AMZN230616P00193000" TargetMode="External"/><Relationship Id="rId2666" Type="http://schemas.openxmlformats.org/officeDocument/2006/relationships/hyperlink" Target="https://finance.yahoo.com/quote/AMZN/options?strike=3590&amp;straddle=false" TargetMode="External"/><Relationship Id="rId3717" Type="http://schemas.openxmlformats.org/officeDocument/2006/relationships/hyperlink" Target="https://finance.yahoo.com/quote/AMZN230616P00184000?p=AMZN230616P00184000" TargetMode="External"/><Relationship Id="rId5072" Type="http://schemas.openxmlformats.org/officeDocument/2006/relationships/hyperlink" Target="https://finance.yahoo.com/quote/AMZN/options?strike=176.5&amp;straddle=false" TargetMode="External"/><Relationship Id="rId6123" Type="http://schemas.openxmlformats.org/officeDocument/2006/relationships/hyperlink" Target="https://finance.yahoo.com/quote/AMZN230616C03650000?p=AMZN230616C03650000" TargetMode="External"/><Relationship Id="rId9279" Type="http://schemas.openxmlformats.org/officeDocument/2006/relationships/hyperlink" Target="https://finance.yahoo.com/quote/AMZN230616P00190500?p=AMZN230616P00190500" TargetMode="External"/><Relationship Id="rId638" Type="http://schemas.openxmlformats.org/officeDocument/2006/relationships/hyperlink" Target="https://finance.yahoo.com/quote/AMZN/options?strike=3900&amp;straddle=false" TargetMode="External"/><Relationship Id="rId1268" Type="http://schemas.openxmlformats.org/officeDocument/2006/relationships/hyperlink" Target="https://finance.yahoo.com/quote/AMZN/options?strike=3520&amp;straddle=false" TargetMode="External"/><Relationship Id="rId1682" Type="http://schemas.openxmlformats.org/officeDocument/2006/relationships/hyperlink" Target="https://finance.yahoo.com/quote/AMZN/options?strike=193&amp;straddle=false" TargetMode="External"/><Relationship Id="rId2319" Type="http://schemas.openxmlformats.org/officeDocument/2006/relationships/hyperlink" Target="https://finance.yahoo.com/quote/AMZN230616P00180500?p=AMZN230616P00180500" TargetMode="External"/><Relationship Id="rId2733" Type="http://schemas.openxmlformats.org/officeDocument/2006/relationships/hyperlink" Target="https://finance.yahoo.com/quote/AMZN230616P03980000?p=AMZN230616P03980000" TargetMode="External"/><Relationship Id="rId5889" Type="http://schemas.openxmlformats.org/officeDocument/2006/relationships/hyperlink" Target="https://finance.yahoo.com/quote/AMZN230616C00270000?p=AMZN230616C00270000" TargetMode="External"/><Relationship Id="rId8295" Type="http://schemas.openxmlformats.org/officeDocument/2006/relationships/hyperlink" Target="https://finance.yahoo.com/quote/AMZN230616P05100000?p=AMZN230616P05100000" TargetMode="External"/><Relationship Id="rId9346" Type="http://schemas.openxmlformats.org/officeDocument/2006/relationships/hyperlink" Target="https://finance.yahoo.com/quote/AMZN/options?strike=270&amp;straddle=false" TargetMode="External"/><Relationship Id="rId705" Type="http://schemas.openxmlformats.org/officeDocument/2006/relationships/hyperlink" Target="https://finance.yahoo.com/quote/AMZN230616P00058000?p=AMZN230616P00058000" TargetMode="External"/><Relationship Id="rId1335" Type="http://schemas.openxmlformats.org/officeDocument/2006/relationships/hyperlink" Target="https://finance.yahoo.com/quote/AMZN230616P03900000?p=AMZN230616P03900000" TargetMode="External"/><Relationship Id="rId8362" Type="http://schemas.openxmlformats.org/officeDocument/2006/relationships/hyperlink" Target="https://finance.yahoo.com/quote/AMZN/options?strike=77&amp;straddle=false" TargetMode="External"/><Relationship Id="rId9413" Type="http://schemas.openxmlformats.org/officeDocument/2006/relationships/hyperlink" Target="https://finance.yahoo.com/quote/AMZN230616P01660000?p=AMZN230616P01660000" TargetMode="External"/><Relationship Id="rId2800" Type="http://schemas.openxmlformats.org/officeDocument/2006/relationships/hyperlink" Target="https://finance.yahoo.com/quote/AMZN/options?strike=65&amp;straddle=false" TargetMode="External"/><Relationship Id="rId5956" Type="http://schemas.openxmlformats.org/officeDocument/2006/relationships/hyperlink" Target="https://finance.yahoo.com/quote/AMZN/options?strike=1820&amp;straddle=false" TargetMode="External"/><Relationship Id="rId8015" Type="http://schemas.openxmlformats.org/officeDocument/2006/relationships/hyperlink" Target="https://finance.yahoo.com/quote/AMZN230616P01540000?p=AMZN230616P01540000" TargetMode="External"/><Relationship Id="rId41" Type="http://schemas.openxmlformats.org/officeDocument/2006/relationships/hyperlink" Target="https://finance.yahoo.com/quote/AMZN230616C00070000?p=AMZN230616C00070000" TargetMode="External"/><Relationship Id="rId1402" Type="http://schemas.openxmlformats.org/officeDocument/2006/relationships/hyperlink" Target="https://finance.yahoo.com/quote/AMZN/options?strike=58&amp;straddle=false" TargetMode="External"/><Relationship Id="rId4558" Type="http://schemas.openxmlformats.org/officeDocument/2006/relationships/hyperlink" Target="https://finance.yahoo.com/quote/AMZN/options?strike=1680&amp;straddle=false" TargetMode="External"/><Relationship Id="rId4972" Type="http://schemas.openxmlformats.org/officeDocument/2006/relationships/hyperlink" Target="https://finance.yahoo.com/quote/AMZN/options?strike=151.5&amp;straddle=false" TargetMode="External"/><Relationship Id="rId5609" Type="http://schemas.openxmlformats.org/officeDocument/2006/relationships/hyperlink" Target="https://finance.yahoo.com/quote/AMZN230616C00084000?p=AMZN230616C00084000" TargetMode="External"/><Relationship Id="rId7031" Type="http://schemas.openxmlformats.org/officeDocument/2006/relationships/hyperlink" Target="https://finance.yahoo.com/quote/AMZN230616C00115000?p=AMZN230616C00115000" TargetMode="External"/><Relationship Id="rId3574" Type="http://schemas.openxmlformats.org/officeDocument/2006/relationships/hyperlink" Target="https://finance.yahoo.com/quote/AMZN/options?strike=130&amp;straddle=false" TargetMode="External"/><Relationship Id="rId4625" Type="http://schemas.openxmlformats.org/officeDocument/2006/relationships/hyperlink" Target="https://finance.yahoo.com/quote/AMZN230616C03080000?p=AMZN230616C03080000" TargetMode="External"/><Relationship Id="rId495" Type="http://schemas.openxmlformats.org/officeDocument/2006/relationships/hyperlink" Target="https://finance.yahoo.com/quote/AMZN230616C03190000?p=AMZN230616C03190000" TargetMode="External"/><Relationship Id="rId2176" Type="http://schemas.openxmlformats.org/officeDocument/2006/relationships/hyperlink" Target="https://finance.yahoo.com/quote/AMZN/options?strike=99&amp;straddle=false" TargetMode="External"/><Relationship Id="rId2590" Type="http://schemas.openxmlformats.org/officeDocument/2006/relationships/hyperlink" Target="https://finance.yahoo.com/quote/AMZN/options?strike=3210&amp;straddle=false" TargetMode="External"/><Relationship Id="rId3227" Type="http://schemas.openxmlformats.org/officeDocument/2006/relationships/hyperlink" Target="https://finance.yahoo.com/quote/AMZN230616C03010000?p=AMZN230616C03010000" TargetMode="External"/><Relationship Id="rId3641" Type="http://schemas.openxmlformats.org/officeDocument/2006/relationships/hyperlink" Target="https://finance.yahoo.com/quote/AMZN230616P00165000?p=AMZN230616P00165000" TargetMode="External"/><Relationship Id="rId6797" Type="http://schemas.openxmlformats.org/officeDocument/2006/relationships/hyperlink" Target="https://finance.yahoo.com/quote/AMZN230616P03490000?p=AMZN230616P03490000" TargetMode="External"/><Relationship Id="rId7848" Type="http://schemas.openxmlformats.org/officeDocument/2006/relationships/hyperlink" Target="https://finance.yahoo.com/quote/AMZN/options?strike=178.5&amp;straddle=false" TargetMode="External"/><Relationship Id="rId148" Type="http://schemas.openxmlformats.org/officeDocument/2006/relationships/hyperlink" Target="https://finance.yahoo.com/quote/AMZN/options?strike=155.5&amp;straddle=false" TargetMode="External"/><Relationship Id="rId562" Type="http://schemas.openxmlformats.org/officeDocument/2006/relationships/hyperlink" Target="https://finance.yahoo.com/quote/AMZN/options?strike=3520&amp;straddle=false" TargetMode="External"/><Relationship Id="rId1192" Type="http://schemas.openxmlformats.org/officeDocument/2006/relationships/hyperlink" Target="https://finance.yahoo.com/quote/AMZN/options?strike=3140&amp;straddle=false" TargetMode="External"/><Relationship Id="rId2243" Type="http://schemas.openxmlformats.org/officeDocument/2006/relationships/hyperlink" Target="https://finance.yahoo.com/quote/AMZN230616P00161500?p=AMZN230616P00161500" TargetMode="External"/><Relationship Id="rId5399" Type="http://schemas.openxmlformats.org/officeDocument/2006/relationships/hyperlink" Target="https://finance.yahoo.com/quote/AMZN230616P03420000?p=AMZN230616P03420000" TargetMode="External"/><Relationship Id="rId6864" Type="http://schemas.openxmlformats.org/officeDocument/2006/relationships/hyperlink" Target="https://finance.yahoo.com/quote/AMZN/options?strike=3830&amp;straddle=false" TargetMode="External"/><Relationship Id="rId7915" Type="http://schemas.openxmlformats.org/officeDocument/2006/relationships/hyperlink" Target="https://finance.yahoo.com/quote/AMZN230616P00195500?p=AMZN230616P00195500" TargetMode="External"/><Relationship Id="rId9270" Type="http://schemas.openxmlformats.org/officeDocument/2006/relationships/hyperlink" Target="https://finance.yahoo.com/quote/AMZN/options?strike=188&amp;straddle=false" TargetMode="External"/><Relationship Id="rId215" Type="http://schemas.openxmlformats.org/officeDocument/2006/relationships/hyperlink" Target="https://finance.yahoo.com/quote/AMZN230616C00172500?p=AMZN230616C00172500" TargetMode="External"/><Relationship Id="rId2310" Type="http://schemas.openxmlformats.org/officeDocument/2006/relationships/hyperlink" Target="https://finance.yahoo.com/quote/AMZN/options?strike=178&amp;straddle=false" TargetMode="External"/><Relationship Id="rId5466" Type="http://schemas.openxmlformats.org/officeDocument/2006/relationships/hyperlink" Target="https://finance.yahoo.com/quote/AMZN/options?strike=3750&amp;straddle=false" TargetMode="External"/><Relationship Id="rId6517" Type="http://schemas.openxmlformats.org/officeDocument/2006/relationships/hyperlink" Target="https://finance.yahoo.com/quote/AMZN230616P00192000?p=AMZN230616P00192000" TargetMode="External"/><Relationship Id="rId4068" Type="http://schemas.openxmlformats.org/officeDocument/2006/relationships/hyperlink" Target="https://finance.yahoo.com/quote/AMZN/options?strike=3680&amp;straddle=false" TargetMode="External"/><Relationship Id="rId4482" Type="http://schemas.openxmlformats.org/officeDocument/2006/relationships/hyperlink" Target="https://finance.yahoo.com/quote/AMZN/options?strike=210&amp;straddle=false" TargetMode="External"/><Relationship Id="rId5119" Type="http://schemas.openxmlformats.org/officeDocument/2006/relationships/hyperlink" Target="https://finance.yahoo.com/quote/AMZN230616P00188500?p=AMZN230616P00188500" TargetMode="External"/><Relationship Id="rId5880" Type="http://schemas.openxmlformats.org/officeDocument/2006/relationships/hyperlink" Target="https://finance.yahoo.com/quote/AMZN/options?strike=245&amp;straddle=false" TargetMode="External"/><Relationship Id="rId6931" Type="http://schemas.openxmlformats.org/officeDocument/2006/relationships/hyperlink" Target="https://finance.yahoo.com/quote/AMZN230616C00055000?p=AMZN230616C00055000" TargetMode="External"/><Relationship Id="rId3084" Type="http://schemas.openxmlformats.org/officeDocument/2006/relationships/hyperlink" Target="https://finance.yahoo.com/quote/AMZN/options?strike=197.5&amp;straddle=false" TargetMode="External"/><Relationship Id="rId4135" Type="http://schemas.openxmlformats.org/officeDocument/2006/relationships/hyperlink" Target="https://finance.yahoo.com/quote/AMZN230616P04700000?p=AMZN230616P04700000" TargetMode="External"/><Relationship Id="rId5533" Type="http://schemas.openxmlformats.org/officeDocument/2006/relationships/hyperlink" Target="https://finance.yahoo.com/quote/AMZN230616P05400000?p=AMZN230616P05400000" TargetMode="External"/><Relationship Id="rId8689" Type="http://schemas.openxmlformats.org/officeDocument/2006/relationships/hyperlink" Target="https://finance.yahoo.com/quote/AMZN230616C01500000?p=AMZN230616C01500000" TargetMode="External"/><Relationship Id="rId1729" Type="http://schemas.openxmlformats.org/officeDocument/2006/relationships/hyperlink" Target="https://finance.yahoo.com/quote/AMZN230616C00250000?p=AMZN230616C00250000" TargetMode="External"/><Relationship Id="rId5600" Type="http://schemas.openxmlformats.org/officeDocument/2006/relationships/hyperlink" Target="https://finance.yahoo.com/quote/AMZN/options?strike=79&amp;straddle=false" TargetMode="External"/><Relationship Id="rId8756" Type="http://schemas.openxmlformats.org/officeDocument/2006/relationships/hyperlink" Target="https://finance.yahoo.com/quote/AMZN/options?strike=2700&amp;straddle=false" TargetMode="External"/><Relationship Id="rId3151" Type="http://schemas.openxmlformats.org/officeDocument/2006/relationships/hyperlink" Target="https://finance.yahoo.com/quote/AMZN230616C01480000?p=AMZN230616C01480000" TargetMode="External"/><Relationship Id="rId4202" Type="http://schemas.openxmlformats.org/officeDocument/2006/relationships/hyperlink" Target="https://finance.yahoo.com/quote/AMZN/options?strike=73&amp;straddle=false" TargetMode="External"/><Relationship Id="rId7358" Type="http://schemas.openxmlformats.org/officeDocument/2006/relationships/hyperlink" Target="https://finance.yahoo.com/quote/AMZN/options?strike=2000&amp;straddle=false" TargetMode="External"/><Relationship Id="rId7772" Type="http://schemas.openxmlformats.org/officeDocument/2006/relationships/hyperlink" Target="https://finance.yahoo.com/quote/AMZN/options?strike=159.5&amp;straddle=false" TargetMode="External"/><Relationship Id="rId8409" Type="http://schemas.openxmlformats.org/officeDocument/2006/relationships/hyperlink" Target="https://finance.yahoo.com/quote/AMZN230616C00100000?p=AMZN230616C00100000" TargetMode="External"/><Relationship Id="rId8823" Type="http://schemas.openxmlformats.org/officeDocument/2006/relationships/hyperlink" Target="https://finance.yahoo.com/quote/AMZN230616C03310000?p=AMZN230616C03310000" TargetMode="External"/><Relationship Id="rId3968" Type="http://schemas.openxmlformats.org/officeDocument/2006/relationships/hyperlink" Target="https://finance.yahoo.com/quote/AMZN/options?strike=3180&amp;straddle=false" TargetMode="External"/><Relationship Id="rId6374" Type="http://schemas.openxmlformats.org/officeDocument/2006/relationships/hyperlink" Target="https://finance.yahoo.com/quote/AMZN/options?strike=156&amp;straddle=false" TargetMode="External"/><Relationship Id="rId7425" Type="http://schemas.openxmlformats.org/officeDocument/2006/relationships/hyperlink" Target="https://finance.yahoo.com/quote/AMZN230616C03240000?p=AMZN230616C03240000" TargetMode="External"/><Relationship Id="rId5" Type="http://schemas.openxmlformats.org/officeDocument/2006/relationships/hyperlink" Target="https://finance.yahoo.com/quote/AMZN230616C00052000?p=AMZN230616C00052000" TargetMode="External"/><Relationship Id="rId889" Type="http://schemas.openxmlformats.org/officeDocument/2006/relationships/hyperlink" Target="https://finance.yahoo.com/quote/AMZN230616P00169000?p=AMZN230616P00169000" TargetMode="External"/><Relationship Id="rId5390" Type="http://schemas.openxmlformats.org/officeDocument/2006/relationships/hyperlink" Target="https://finance.yahoo.com/quote/AMZN/options?strike=3370&amp;straddle=false" TargetMode="External"/><Relationship Id="rId6027" Type="http://schemas.openxmlformats.org/officeDocument/2006/relationships/hyperlink" Target="https://finance.yahoo.com/quote/AMZN230616C03170000?p=AMZN230616C03170000" TargetMode="External"/><Relationship Id="rId6441" Type="http://schemas.openxmlformats.org/officeDocument/2006/relationships/hyperlink" Target="https://finance.yahoo.com/quote/AMZN230616P00173000?p=AMZN230616P00173000" TargetMode="External"/><Relationship Id="rId9597" Type="http://schemas.openxmlformats.org/officeDocument/2006/relationships/hyperlink" Target="https://finance.yahoo.com/quote/AMZN230616P03650000?p=AMZN230616P03650000" TargetMode="External"/><Relationship Id="rId1586" Type="http://schemas.openxmlformats.org/officeDocument/2006/relationships/hyperlink" Target="https://finance.yahoo.com/quote/AMZN/options?strike=169&amp;straddle=false" TargetMode="External"/><Relationship Id="rId2984" Type="http://schemas.openxmlformats.org/officeDocument/2006/relationships/hyperlink" Target="https://finance.yahoo.com/quote/AMZN/options?strike=172.5&amp;straddle=false" TargetMode="External"/><Relationship Id="rId5043" Type="http://schemas.openxmlformats.org/officeDocument/2006/relationships/hyperlink" Target="https://finance.yahoo.com/quote/AMZN230616P00169500?p=AMZN230616P00169500" TargetMode="External"/><Relationship Id="rId8199" Type="http://schemas.openxmlformats.org/officeDocument/2006/relationships/hyperlink" Target="https://finance.yahoo.com/quote/AMZN230616P03580000?p=AMZN230616P03580000" TargetMode="External"/><Relationship Id="rId609" Type="http://schemas.openxmlformats.org/officeDocument/2006/relationships/hyperlink" Target="https://finance.yahoo.com/quote/AMZN230616C03760000?p=AMZN230616C03760000" TargetMode="External"/><Relationship Id="rId956" Type="http://schemas.openxmlformats.org/officeDocument/2006/relationships/hyperlink" Target="https://finance.yahoo.com/quote/AMZN/options?strike=185.5&amp;straddle=false" TargetMode="External"/><Relationship Id="rId1239" Type="http://schemas.openxmlformats.org/officeDocument/2006/relationships/hyperlink" Target="https://finance.yahoo.com/quote/AMZN230616P03380000?p=AMZN230616P03380000" TargetMode="External"/><Relationship Id="rId2637" Type="http://schemas.openxmlformats.org/officeDocument/2006/relationships/hyperlink" Target="https://finance.yahoo.com/quote/AMZN230616P03450000?p=AMZN230616P03450000" TargetMode="External"/><Relationship Id="rId5110" Type="http://schemas.openxmlformats.org/officeDocument/2006/relationships/hyperlink" Target="https://finance.yahoo.com/quote/AMZN/options?strike=186&amp;straddle=false" TargetMode="External"/><Relationship Id="rId8266" Type="http://schemas.openxmlformats.org/officeDocument/2006/relationships/hyperlink" Target="https://finance.yahoo.com/quote/AMZN/options?strike=3960&amp;straddle=false" TargetMode="External"/><Relationship Id="rId9317" Type="http://schemas.openxmlformats.org/officeDocument/2006/relationships/hyperlink" Target="https://finance.yahoo.com/quote/AMZN230616P00200000?p=AMZN230616P00200000" TargetMode="External"/><Relationship Id="rId9664" Type="http://schemas.openxmlformats.org/officeDocument/2006/relationships/hyperlink" Target="https://finance.yahoo.com/quote/AMZN/options?strike=4300&amp;straddle=false" TargetMode="External"/><Relationship Id="rId1653" Type="http://schemas.openxmlformats.org/officeDocument/2006/relationships/hyperlink" Target="https://finance.yahoo.com/quote/AMZN230616C00186000?p=AMZN230616C00186000" TargetMode="External"/><Relationship Id="rId2704" Type="http://schemas.openxmlformats.org/officeDocument/2006/relationships/hyperlink" Target="https://finance.yahoo.com/quote/AMZN/options?strike=3780&amp;straddle=false" TargetMode="External"/><Relationship Id="rId8680" Type="http://schemas.openxmlformats.org/officeDocument/2006/relationships/hyperlink" Target="https://finance.yahoo.com/quote/AMZN/options?strike=1420&amp;straddle=false" TargetMode="External"/><Relationship Id="rId1306" Type="http://schemas.openxmlformats.org/officeDocument/2006/relationships/hyperlink" Target="https://finance.yahoo.com/quote/AMZN/options?strike=3710&amp;straddle=false" TargetMode="External"/><Relationship Id="rId1720" Type="http://schemas.openxmlformats.org/officeDocument/2006/relationships/hyperlink" Target="https://finance.yahoo.com/quote/AMZN/options?strike=225&amp;straddle=false" TargetMode="External"/><Relationship Id="rId4876" Type="http://schemas.openxmlformats.org/officeDocument/2006/relationships/hyperlink" Target="https://finance.yahoo.com/quote/AMZN/options?strike=67&amp;straddle=false" TargetMode="External"/><Relationship Id="rId5927" Type="http://schemas.openxmlformats.org/officeDocument/2006/relationships/hyperlink" Target="https://finance.yahoo.com/quote/AMZN230616C01550000?p=AMZN230616C01550000" TargetMode="External"/><Relationship Id="rId7282" Type="http://schemas.openxmlformats.org/officeDocument/2006/relationships/hyperlink" Target="https://finance.yahoo.com/quote/AMZN/options?strike=1280&amp;straddle=false" TargetMode="External"/><Relationship Id="rId8333" Type="http://schemas.openxmlformats.org/officeDocument/2006/relationships/hyperlink" Target="https://finance.yahoo.com/quote/AMZN230616C00064000?p=AMZN230616C00064000" TargetMode="External"/><Relationship Id="rId12" Type="http://schemas.openxmlformats.org/officeDocument/2006/relationships/hyperlink" Target="https://finance.yahoo.com/quote/AMZN/options?strike=55&amp;straddle=false" TargetMode="External"/><Relationship Id="rId3478" Type="http://schemas.openxmlformats.org/officeDocument/2006/relationships/hyperlink" Target="https://finance.yahoo.com/quote/AMZN/options?strike=60&amp;straddle=false" TargetMode="External"/><Relationship Id="rId3892" Type="http://schemas.openxmlformats.org/officeDocument/2006/relationships/hyperlink" Target="https://finance.yahoo.com/quote/AMZN/options?strike=1800&amp;straddle=false" TargetMode="External"/><Relationship Id="rId4529" Type="http://schemas.openxmlformats.org/officeDocument/2006/relationships/hyperlink" Target="https://finance.yahoo.com/quote/AMZN230616C01440000?p=AMZN230616C01440000" TargetMode="External"/><Relationship Id="rId4943" Type="http://schemas.openxmlformats.org/officeDocument/2006/relationships/hyperlink" Target="https://finance.yahoo.com/quote/AMZN230616P00099000?p=AMZN230616P00099000" TargetMode="External"/><Relationship Id="rId8400" Type="http://schemas.openxmlformats.org/officeDocument/2006/relationships/hyperlink" Target="https://finance.yahoo.com/quote/AMZN/options?strike=95&amp;straddle=false" TargetMode="External"/><Relationship Id="rId399" Type="http://schemas.openxmlformats.org/officeDocument/2006/relationships/hyperlink" Target="https://finance.yahoo.com/quote/AMZN230616C01620000?p=AMZN230616C01620000" TargetMode="External"/><Relationship Id="rId2494" Type="http://schemas.openxmlformats.org/officeDocument/2006/relationships/hyperlink" Target="https://finance.yahoo.com/quote/AMZN/options?strike=1660&amp;straddle=false" TargetMode="External"/><Relationship Id="rId3545" Type="http://schemas.openxmlformats.org/officeDocument/2006/relationships/hyperlink" Target="https://finance.yahoo.com/quote/AMZN230616P00092000?p=AMZN230616P00092000" TargetMode="External"/><Relationship Id="rId7002" Type="http://schemas.openxmlformats.org/officeDocument/2006/relationships/hyperlink" Target="https://finance.yahoo.com/quote/AMZN/options?strike=88&amp;straddle=false" TargetMode="External"/><Relationship Id="rId466" Type="http://schemas.openxmlformats.org/officeDocument/2006/relationships/hyperlink" Target="https://finance.yahoo.com/quote/AMZN/options?strike=3040&amp;straddle=false" TargetMode="External"/><Relationship Id="rId880" Type="http://schemas.openxmlformats.org/officeDocument/2006/relationships/hyperlink" Target="https://finance.yahoo.com/quote/AMZN/options?strike=166.5&amp;straddle=false" TargetMode="External"/><Relationship Id="rId1096" Type="http://schemas.openxmlformats.org/officeDocument/2006/relationships/hyperlink" Target="https://finance.yahoo.com/quote/AMZN/options?strike=1540&amp;straddle=false" TargetMode="External"/><Relationship Id="rId2147" Type="http://schemas.openxmlformats.org/officeDocument/2006/relationships/hyperlink" Target="https://finance.yahoo.com/quote/AMZN230616P00085000?p=AMZN230616P00085000" TargetMode="External"/><Relationship Id="rId2561" Type="http://schemas.openxmlformats.org/officeDocument/2006/relationships/hyperlink" Target="https://finance.yahoo.com/quote/AMZN230616P03070000?p=AMZN230616P03070000" TargetMode="External"/><Relationship Id="rId9174" Type="http://schemas.openxmlformats.org/officeDocument/2006/relationships/hyperlink" Target="https://finance.yahoo.com/quote/AMZN/options?strike=164&amp;straddle=false" TargetMode="External"/><Relationship Id="rId119" Type="http://schemas.openxmlformats.org/officeDocument/2006/relationships/hyperlink" Target="https://finance.yahoo.com/quote/AMZN230616C00135000?p=AMZN230616C00135000" TargetMode="External"/><Relationship Id="rId533" Type="http://schemas.openxmlformats.org/officeDocument/2006/relationships/hyperlink" Target="https://finance.yahoo.com/quote/AMZN230616C03380000?p=AMZN230616C03380000" TargetMode="External"/><Relationship Id="rId1163" Type="http://schemas.openxmlformats.org/officeDocument/2006/relationships/hyperlink" Target="https://finance.yahoo.com/quote/AMZN230616P03000000?p=AMZN230616P03000000" TargetMode="External"/><Relationship Id="rId2214" Type="http://schemas.openxmlformats.org/officeDocument/2006/relationships/hyperlink" Target="https://finance.yahoo.com/quote/AMZN/options?strike=154&amp;straddle=false" TargetMode="External"/><Relationship Id="rId3612" Type="http://schemas.openxmlformats.org/officeDocument/2006/relationships/hyperlink" Target="https://finance.yahoo.com/quote/AMZN/options?strike=157.5&amp;straddle=false" TargetMode="External"/><Relationship Id="rId6768" Type="http://schemas.openxmlformats.org/officeDocument/2006/relationships/hyperlink" Target="https://finance.yahoo.com/quote/AMZN/options?strike=3340&amp;straddle=false" TargetMode="External"/><Relationship Id="rId7819" Type="http://schemas.openxmlformats.org/officeDocument/2006/relationships/hyperlink" Target="https://finance.yahoo.com/quote/AMZN230616P00171500?p=AMZN230616P00171500" TargetMode="External"/><Relationship Id="rId8190" Type="http://schemas.openxmlformats.org/officeDocument/2006/relationships/hyperlink" Target="https://finance.yahoo.com/quote/AMZN/options?strike=3530&amp;straddle=false" TargetMode="External"/><Relationship Id="rId9241" Type="http://schemas.openxmlformats.org/officeDocument/2006/relationships/hyperlink" Target="https://finance.yahoo.com/quote/AMZN230616P00181000?p=AMZN230616P00181000" TargetMode="External"/><Relationship Id="rId5784" Type="http://schemas.openxmlformats.org/officeDocument/2006/relationships/hyperlink" Target="https://finance.yahoo.com/quote/AMZN/options?strike=180.5&amp;straddle=false" TargetMode="External"/><Relationship Id="rId6835" Type="http://schemas.openxmlformats.org/officeDocument/2006/relationships/hyperlink" Target="https://finance.yahoo.com/quote/AMZN230616P03680000?p=AMZN230616P03680000" TargetMode="External"/><Relationship Id="rId600" Type="http://schemas.openxmlformats.org/officeDocument/2006/relationships/hyperlink" Target="https://finance.yahoo.com/quote/AMZN/options?strike=3710&amp;straddle=false" TargetMode="External"/><Relationship Id="rId1230" Type="http://schemas.openxmlformats.org/officeDocument/2006/relationships/hyperlink" Target="https://finance.yahoo.com/quote/AMZN/options?strike=3330&amp;straddle=false" TargetMode="External"/><Relationship Id="rId4386" Type="http://schemas.openxmlformats.org/officeDocument/2006/relationships/hyperlink" Target="https://finance.yahoo.com/quote/AMZN/options?strike=177&amp;straddle=false" TargetMode="External"/><Relationship Id="rId5437" Type="http://schemas.openxmlformats.org/officeDocument/2006/relationships/hyperlink" Target="https://finance.yahoo.com/quote/AMZN230616P03610000?p=AMZN230616P03610000" TargetMode="External"/><Relationship Id="rId5851" Type="http://schemas.openxmlformats.org/officeDocument/2006/relationships/hyperlink" Target="https://finance.yahoo.com/quote/AMZN230616C00197500?p=AMZN230616C00197500" TargetMode="External"/><Relationship Id="rId6902" Type="http://schemas.openxmlformats.org/officeDocument/2006/relationships/hyperlink" Target="https://finance.yahoo.com/quote/AMZN/options?strike=4600&amp;straddle=false" TargetMode="External"/><Relationship Id="rId4039" Type="http://schemas.openxmlformats.org/officeDocument/2006/relationships/hyperlink" Target="https://finance.yahoo.com/quote/AMZN230616P03540000?p=AMZN230616P03540000" TargetMode="External"/><Relationship Id="rId4453" Type="http://schemas.openxmlformats.org/officeDocument/2006/relationships/hyperlink" Target="https://finance.yahoo.com/quote/AMZN230616C00194000?p=AMZN230616C00194000" TargetMode="External"/><Relationship Id="rId5504" Type="http://schemas.openxmlformats.org/officeDocument/2006/relationships/hyperlink" Target="https://finance.yahoo.com/quote/AMZN/options?strike=3990&amp;straddle=false" TargetMode="External"/><Relationship Id="rId3055" Type="http://schemas.openxmlformats.org/officeDocument/2006/relationships/hyperlink" Target="https://finance.yahoo.com/quote/AMZN230616C00190500?p=AMZN230616C00190500" TargetMode="External"/><Relationship Id="rId4106" Type="http://schemas.openxmlformats.org/officeDocument/2006/relationships/hyperlink" Target="https://finance.yahoo.com/quote/AMZN/options?strike=3910&amp;straddle=false" TargetMode="External"/><Relationship Id="rId4520" Type="http://schemas.openxmlformats.org/officeDocument/2006/relationships/hyperlink" Target="https://finance.yahoo.com/quote/AMZN/options?strike=1340&amp;straddle=false" TargetMode="External"/><Relationship Id="rId7676" Type="http://schemas.openxmlformats.org/officeDocument/2006/relationships/hyperlink" Target="https://finance.yahoo.com/quote/AMZN/options?strike=81&amp;straddle=false" TargetMode="External"/><Relationship Id="rId8727" Type="http://schemas.openxmlformats.org/officeDocument/2006/relationships/hyperlink" Target="https://finance.yahoo.com/quote/AMZN230616C01860000?p=AMZN230616C01860000" TargetMode="External"/><Relationship Id="rId390" Type="http://schemas.openxmlformats.org/officeDocument/2006/relationships/hyperlink" Target="https://finance.yahoo.com/quote/AMZN/options?strike=1540&amp;straddle=false" TargetMode="External"/><Relationship Id="rId2071" Type="http://schemas.openxmlformats.org/officeDocument/2006/relationships/hyperlink" Target="https://finance.yahoo.com/quote/AMZN230616C05500000?p=AMZN230616C05500000" TargetMode="External"/><Relationship Id="rId3122" Type="http://schemas.openxmlformats.org/officeDocument/2006/relationships/hyperlink" Target="https://finance.yahoo.com/quote/AMZN/options?strike=270&amp;straddle=false" TargetMode="External"/><Relationship Id="rId6278" Type="http://schemas.openxmlformats.org/officeDocument/2006/relationships/hyperlink" Target="https://finance.yahoo.com/quote/AMZN/options?strike=75&amp;straddle=false" TargetMode="External"/><Relationship Id="rId6692" Type="http://schemas.openxmlformats.org/officeDocument/2006/relationships/hyperlink" Target="https://finance.yahoo.com/quote/AMZN/options?strike=2600&amp;straddle=false" TargetMode="External"/><Relationship Id="rId7329" Type="http://schemas.openxmlformats.org/officeDocument/2006/relationships/hyperlink" Target="https://finance.yahoo.com/quote/AMZN230616C01720000?p=AMZN230616C01720000" TargetMode="External"/><Relationship Id="rId5294" Type="http://schemas.openxmlformats.org/officeDocument/2006/relationships/hyperlink" Target="https://finance.yahoo.com/quote/AMZN/options?strike=1980&amp;straddle=false" TargetMode="External"/><Relationship Id="rId6345" Type="http://schemas.openxmlformats.org/officeDocument/2006/relationships/hyperlink" Target="https://finance.yahoo.com/quote/AMZN230616P00140000?p=AMZN230616P00140000" TargetMode="External"/><Relationship Id="rId7743" Type="http://schemas.openxmlformats.org/officeDocument/2006/relationships/hyperlink" Target="https://finance.yahoo.com/quote/AMZN230616P00152500?p=AMZN230616P00152500" TargetMode="External"/><Relationship Id="rId110" Type="http://schemas.openxmlformats.org/officeDocument/2006/relationships/hyperlink" Target="https://finance.yahoo.com/quote/AMZN/options?strike=110&amp;straddle=false" TargetMode="External"/><Relationship Id="rId2888" Type="http://schemas.openxmlformats.org/officeDocument/2006/relationships/hyperlink" Target="https://finance.yahoo.com/quote/AMZN/options?strike=135&amp;straddle=false" TargetMode="External"/><Relationship Id="rId3939" Type="http://schemas.openxmlformats.org/officeDocument/2006/relationships/hyperlink" Target="https://finance.yahoo.com/quote/AMZN230616P03040000?p=AMZN230616P03040000" TargetMode="External"/><Relationship Id="rId7810" Type="http://schemas.openxmlformats.org/officeDocument/2006/relationships/hyperlink" Target="https://finance.yahoo.com/quote/AMZN/options?strike=169&amp;straddle=false" TargetMode="External"/><Relationship Id="rId2955" Type="http://schemas.openxmlformats.org/officeDocument/2006/relationships/hyperlink" Target="https://finance.yahoo.com/quote/AMZN230616C00165500?p=AMZN230616C00165500" TargetMode="External"/><Relationship Id="rId5361" Type="http://schemas.openxmlformats.org/officeDocument/2006/relationships/hyperlink" Target="https://finance.yahoo.com/quote/AMZN230616P03230000?p=AMZN230616P03230000" TargetMode="External"/><Relationship Id="rId6412" Type="http://schemas.openxmlformats.org/officeDocument/2006/relationships/hyperlink" Target="https://finance.yahoo.com/quote/AMZN/options?strike=165.5&amp;straddle=false" TargetMode="External"/><Relationship Id="rId9568" Type="http://schemas.openxmlformats.org/officeDocument/2006/relationships/hyperlink" Target="https://finance.yahoo.com/quote/AMZN/options?strike=3500&amp;straddle=false" TargetMode="External"/><Relationship Id="rId927" Type="http://schemas.openxmlformats.org/officeDocument/2006/relationships/hyperlink" Target="https://finance.yahoo.com/quote/AMZN230616P00178500?p=AMZN230616P00178500" TargetMode="External"/><Relationship Id="rId1557" Type="http://schemas.openxmlformats.org/officeDocument/2006/relationships/hyperlink" Target="https://finance.yahoo.com/quote/AMZN230616C00162000?p=AMZN230616C00162000" TargetMode="External"/><Relationship Id="rId1971" Type="http://schemas.openxmlformats.org/officeDocument/2006/relationships/hyperlink" Target="https://finance.yahoo.com/quote/AMZN230616C03650000?p=AMZN230616C03650000" TargetMode="External"/><Relationship Id="rId2608" Type="http://schemas.openxmlformats.org/officeDocument/2006/relationships/hyperlink" Target="https://finance.yahoo.com/quote/AMZN/options?strike=3300&amp;straddle=false" TargetMode="External"/><Relationship Id="rId5014" Type="http://schemas.openxmlformats.org/officeDocument/2006/relationships/hyperlink" Target="https://finance.yahoo.com/quote/AMZN/options?strike=162&amp;straddle=false" TargetMode="External"/><Relationship Id="rId8584" Type="http://schemas.openxmlformats.org/officeDocument/2006/relationships/hyperlink" Target="https://finance.yahoo.com/quote/AMZN/options?strike=188.5&amp;straddle=false" TargetMode="External"/><Relationship Id="rId9635" Type="http://schemas.openxmlformats.org/officeDocument/2006/relationships/hyperlink" Target="https://finance.yahoo.com/quote/AMZN230616P03880000?p=AMZN230616P03880000" TargetMode="External"/><Relationship Id="rId1624" Type="http://schemas.openxmlformats.org/officeDocument/2006/relationships/hyperlink" Target="https://finance.yahoo.com/quote/AMZN/options?strike=178.5&amp;straddle=false" TargetMode="External"/><Relationship Id="rId4030" Type="http://schemas.openxmlformats.org/officeDocument/2006/relationships/hyperlink" Target="https://finance.yahoo.com/quote/AMZN/options?strike=3490&amp;straddle=false" TargetMode="External"/><Relationship Id="rId7186" Type="http://schemas.openxmlformats.org/officeDocument/2006/relationships/hyperlink" Target="https://finance.yahoo.com/quote/AMZN/options?strike=185&amp;straddle=false" TargetMode="External"/><Relationship Id="rId8237" Type="http://schemas.openxmlformats.org/officeDocument/2006/relationships/hyperlink" Target="https://finance.yahoo.com/quote/AMZN230616P03770000?p=AMZN230616P03770000" TargetMode="External"/><Relationship Id="rId8651" Type="http://schemas.openxmlformats.org/officeDocument/2006/relationships/hyperlink" Target="https://finance.yahoo.com/quote/AMZN230616C00255000?p=AMZN230616C00255000" TargetMode="External"/><Relationship Id="rId3796" Type="http://schemas.openxmlformats.org/officeDocument/2006/relationships/hyperlink" Target="https://finance.yahoo.com/quote/AMZN/options?strike=235&amp;straddle=false" TargetMode="External"/><Relationship Id="rId7253" Type="http://schemas.openxmlformats.org/officeDocument/2006/relationships/hyperlink" Target="https://finance.yahoo.com/quote/AMZN230616C00220000?p=AMZN230616C00220000" TargetMode="External"/><Relationship Id="rId8304" Type="http://schemas.openxmlformats.org/officeDocument/2006/relationships/hyperlink" Target="https://finance.yahoo.com/quote/AMZN/options?strike=5500&amp;straddle=false" TargetMode="External"/><Relationship Id="rId2398" Type="http://schemas.openxmlformats.org/officeDocument/2006/relationships/hyperlink" Target="https://finance.yahoo.com/quote/AMZN/options?strike=200&amp;straddle=false" TargetMode="External"/><Relationship Id="rId3449" Type="http://schemas.openxmlformats.org/officeDocument/2006/relationships/hyperlink" Target="https://finance.yahoo.com/quote/AMZN230616C05200000?p=AMZN230616C05200000" TargetMode="External"/><Relationship Id="rId4847" Type="http://schemas.openxmlformats.org/officeDocument/2006/relationships/hyperlink" Target="https://finance.yahoo.com/quote/AMZN230616P00053000?p=AMZN230616P00053000" TargetMode="External"/><Relationship Id="rId7320" Type="http://schemas.openxmlformats.org/officeDocument/2006/relationships/hyperlink" Target="https://finance.yahoo.com/quote/AMZN/options?strike=1620&amp;straddle=false" TargetMode="External"/><Relationship Id="rId3863" Type="http://schemas.openxmlformats.org/officeDocument/2006/relationships/hyperlink" Target="https://finance.yahoo.com/quote/AMZN230616P01540000?p=AMZN230616P01540000" TargetMode="External"/><Relationship Id="rId4914" Type="http://schemas.openxmlformats.org/officeDocument/2006/relationships/hyperlink" Target="https://finance.yahoo.com/quote/AMZN/options?strike=84&amp;straddle=false" TargetMode="External"/><Relationship Id="rId9078" Type="http://schemas.openxmlformats.org/officeDocument/2006/relationships/hyperlink" Target="https://finance.yahoo.com/quote/AMZN/options?strike=90&amp;straddle=false" TargetMode="External"/><Relationship Id="rId784" Type="http://schemas.openxmlformats.org/officeDocument/2006/relationships/hyperlink" Target="https://finance.yahoo.com/quote/AMZN/options?strike=95&amp;straddle=false" TargetMode="External"/><Relationship Id="rId1067" Type="http://schemas.openxmlformats.org/officeDocument/2006/relationships/hyperlink" Target="https://finance.yahoo.com/quote/AMZN230616P01280000?p=AMZN230616P01280000" TargetMode="External"/><Relationship Id="rId2465" Type="http://schemas.openxmlformats.org/officeDocument/2006/relationships/hyperlink" Target="https://finance.yahoo.com/quote/AMZN230616P01420000?p=AMZN230616P01420000" TargetMode="External"/><Relationship Id="rId3516" Type="http://schemas.openxmlformats.org/officeDocument/2006/relationships/hyperlink" Target="https://finance.yahoo.com/quote/AMZN/options?strike=77.5&amp;straddle=false" TargetMode="External"/><Relationship Id="rId3930" Type="http://schemas.openxmlformats.org/officeDocument/2006/relationships/hyperlink" Target="https://finance.yahoo.com/quote/AMZN/options?strike=2900&amp;straddle=false" TargetMode="External"/><Relationship Id="rId8094" Type="http://schemas.openxmlformats.org/officeDocument/2006/relationships/hyperlink" Target="https://finance.yahoo.com/quote/AMZN/options?strike=3050&amp;straddle=false" TargetMode="External"/><Relationship Id="rId9492" Type="http://schemas.openxmlformats.org/officeDocument/2006/relationships/hyperlink" Target="https://finance.yahoo.com/quote/AMZN/options?strike=3120&amp;straddle=false" TargetMode="External"/><Relationship Id="rId437" Type="http://schemas.openxmlformats.org/officeDocument/2006/relationships/hyperlink" Target="https://finance.yahoo.com/quote/AMZN230616C02000000?p=AMZN230616C02000000" TargetMode="External"/><Relationship Id="rId851" Type="http://schemas.openxmlformats.org/officeDocument/2006/relationships/hyperlink" Target="https://finance.yahoo.com/quote/AMZN230616P00159500?p=AMZN230616P00159500" TargetMode="External"/><Relationship Id="rId1481" Type="http://schemas.openxmlformats.org/officeDocument/2006/relationships/hyperlink" Target="https://finance.yahoo.com/quote/AMZN230616C00096000?p=AMZN230616C00096000" TargetMode="External"/><Relationship Id="rId2118" Type="http://schemas.openxmlformats.org/officeDocument/2006/relationships/hyperlink" Target="https://finance.yahoo.com/quote/AMZN/options?strike=72&amp;straddle=false" TargetMode="External"/><Relationship Id="rId2532" Type="http://schemas.openxmlformats.org/officeDocument/2006/relationships/hyperlink" Target="https://finance.yahoo.com/quote/AMZN/options?strike=2200&amp;straddle=false" TargetMode="External"/><Relationship Id="rId5688" Type="http://schemas.openxmlformats.org/officeDocument/2006/relationships/hyperlink" Target="https://finance.yahoo.com/quote/AMZN/options?strike=156.5&amp;straddle=false" TargetMode="External"/><Relationship Id="rId6739" Type="http://schemas.openxmlformats.org/officeDocument/2006/relationships/hyperlink" Target="https://finance.yahoo.com/quote/AMZN230616P03200000?p=AMZN230616P03200000" TargetMode="External"/><Relationship Id="rId9145" Type="http://schemas.openxmlformats.org/officeDocument/2006/relationships/hyperlink" Target="https://finance.yahoo.com/quote/AMZN230616P00157000?p=AMZN230616P00157000" TargetMode="External"/><Relationship Id="rId504" Type="http://schemas.openxmlformats.org/officeDocument/2006/relationships/hyperlink" Target="https://finance.yahoo.com/quote/AMZN/options?strike=3230&amp;straddle=false" TargetMode="External"/><Relationship Id="rId1134" Type="http://schemas.openxmlformats.org/officeDocument/2006/relationships/hyperlink" Target="https://finance.yahoo.com/quote/AMZN/options?strike=1900&amp;straddle=false" TargetMode="External"/><Relationship Id="rId5755" Type="http://schemas.openxmlformats.org/officeDocument/2006/relationships/hyperlink" Target="https://finance.yahoo.com/quote/AMZN230616C00173500?p=AMZN230616C00173500" TargetMode="External"/><Relationship Id="rId6806" Type="http://schemas.openxmlformats.org/officeDocument/2006/relationships/hyperlink" Target="https://finance.yahoo.com/quote/AMZN/options?strike=3530&amp;straddle=false" TargetMode="External"/><Relationship Id="rId8161" Type="http://schemas.openxmlformats.org/officeDocument/2006/relationships/hyperlink" Target="https://finance.yahoo.com/quote/AMZN230616P03390000?p=AMZN230616P03390000" TargetMode="External"/><Relationship Id="rId9212" Type="http://schemas.openxmlformats.org/officeDocument/2006/relationships/hyperlink" Target="https://finance.yahoo.com/quote/AMZN/options?strike=173.5&amp;straddle=false" TargetMode="External"/><Relationship Id="rId1201" Type="http://schemas.openxmlformats.org/officeDocument/2006/relationships/hyperlink" Target="https://finance.yahoo.com/quote/AMZN230616P03190000?p=AMZN230616P03190000" TargetMode="External"/><Relationship Id="rId4357" Type="http://schemas.openxmlformats.org/officeDocument/2006/relationships/hyperlink" Target="https://finance.yahoo.com/quote/AMZN230616C00170000?p=AMZN230616C00170000" TargetMode="External"/><Relationship Id="rId4771" Type="http://schemas.openxmlformats.org/officeDocument/2006/relationships/hyperlink" Target="https://finance.yahoo.com/quote/AMZN230616C03810000?p=AMZN230616C03810000" TargetMode="External"/><Relationship Id="rId5408" Type="http://schemas.openxmlformats.org/officeDocument/2006/relationships/hyperlink" Target="https://finance.yahoo.com/quote/AMZN/options?strike=3460&amp;straddle=false" TargetMode="External"/><Relationship Id="rId3373" Type="http://schemas.openxmlformats.org/officeDocument/2006/relationships/hyperlink" Target="https://finance.yahoo.com/quote/AMZN230616C03740000?p=AMZN230616C03740000" TargetMode="External"/><Relationship Id="rId4424" Type="http://schemas.openxmlformats.org/officeDocument/2006/relationships/hyperlink" Target="https://finance.yahoo.com/quote/AMZN/options?strike=186.5&amp;straddle=false" TargetMode="External"/><Relationship Id="rId5822" Type="http://schemas.openxmlformats.org/officeDocument/2006/relationships/hyperlink" Target="https://finance.yahoo.com/quote/AMZN/options?strike=190&amp;straddle=false" TargetMode="External"/><Relationship Id="rId8978" Type="http://schemas.openxmlformats.org/officeDocument/2006/relationships/hyperlink" Target="https://finance.yahoo.com/quote/AMZN/options?strike=4800&amp;straddle=false" TargetMode="External"/><Relationship Id="rId294" Type="http://schemas.openxmlformats.org/officeDocument/2006/relationships/hyperlink" Target="https://finance.yahoo.com/quote/AMZN/options?strike=192&amp;straddle=false" TargetMode="External"/><Relationship Id="rId3026" Type="http://schemas.openxmlformats.org/officeDocument/2006/relationships/hyperlink" Target="https://finance.yahoo.com/quote/AMZN/options?strike=183&amp;straddle=false" TargetMode="External"/><Relationship Id="rId7994" Type="http://schemas.openxmlformats.org/officeDocument/2006/relationships/hyperlink" Target="https://finance.yahoo.com/quote/AMZN/options?strike=1340&amp;straddle=false" TargetMode="External"/><Relationship Id="rId361" Type="http://schemas.openxmlformats.org/officeDocument/2006/relationships/hyperlink" Target="https://finance.yahoo.com/quote/AMZN230616C01280000?p=AMZN230616C01280000" TargetMode="External"/><Relationship Id="rId2042" Type="http://schemas.openxmlformats.org/officeDocument/2006/relationships/hyperlink" Target="https://finance.yahoo.com/quote/AMZN/options?strike=4000&amp;straddle=false" TargetMode="External"/><Relationship Id="rId3440" Type="http://schemas.openxmlformats.org/officeDocument/2006/relationships/hyperlink" Target="https://finance.yahoo.com/quote/AMZN/options?strike=4700&amp;straddle=false" TargetMode="External"/><Relationship Id="rId5198" Type="http://schemas.openxmlformats.org/officeDocument/2006/relationships/hyperlink" Target="https://finance.yahoo.com/quote/AMZN/options?strike=1060&amp;straddle=false" TargetMode="External"/><Relationship Id="rId6596" Type="http://schemas.openxmlformats.org/officeDocument/2006/relationships/hyperlink" Target="https://finance.yahoo.com/quote/AMZN/options?strike=1200&amp;straddle=false" TargetMode="External"/><Relationship Id="rId7647" Type="http://schemas.openxmlformats.org/officeDocument/2006/relationships/hyperlink" Target="https://finance.yahoo.com/quote/AMZN230616P00069000?p=AMZN230616P00069000" TargetMode="External"/><Relationship Id="rId6249" Type="http://schemas.openxmlformats.org/officeDocument/2006/relationships/hyperlink" Target="https://finance.yahoo.com/quote/AMZN230616P00062000?p=AMZN230616P00062000" TargetMode="External"/><Relationship Id="rId6663" Type="http://schemas.openxmlformats.org/officeDocument/2006/relationships/hyperlink" Target="https://finance.yahoo.com/quote/AMZN230616P01840000?p=AMZN230616P01840000" TargetMode="External"/><Relationship Id="rId7714" Type="http://schemas.openxmlformats.org/officeDocument/2006/relationships/hyperlink" Target="https://finance.yahoo.com/quote/AMZN/options?strike=100&amp;straddle=false" TargetMode="External"/><Relationship Id="rId2859" Type="http://schemas.openxmlformats.org/officeDocument/2006/relationships/hyperlink" Target="https://finance.yahoo.com/quote/AMZN230616C00093000?p=AMZN230616C00093000" TargetMode="External"/><Relationship Id="rId5265" Type="http://schemas.openxmlformats.org/officeDocument/2006/relationships/hyperlink" Target="https://finance.yahoo.com/quote/AMZN230616P01700000?p=AMZN230616P01700000" TargetMode="External"/><Relationship Id="rId6316" Type="http://schemas.openxmlformats.org/officeDocument/2006/relationships/hyperlink" Target="https://finance.yahoo.com/quote/AMZN/options?strike=93&amp;straddle=false" TargetMode="External"/><Relationship Id="rId6730" Type="http://schemas.openxmlformats.org/officeDocument/2006/relationships/hyperlink" Target="https://finance.yahoo.com/quote/AMZN/options?strike=3150&amp;straddle=false" TargetMode="External"/><Relationship Id="rId1875" Type="http://schemas.openxmlformats.org/officeDocument/2006/relationships/hyperlink" Target="https://finance.yahoo.com/quote/AMZN230616C03170000?p=AMZN230616C03170000" TargetMode="External"/><Relationship Id="rId4281" Type="http://schemas.openxmlformats.org/officeDocument/2006/relationships/hyperlink" Target="https://finance.yahoo.com/quote/AMZN230616C00151000?p=AMZN230616C00151000" TargetMode="External"/><Relationship Id="rId5332" Type="http://schemas.openxmlformats.org/officeDocument/2006/relationships/hyperlink" Target="https://finance.yahoo.com/quote/AMZN/options?strike=3080&amp;straddle=false" TargetMode="External"/><Relationship Id="rId8488" Type="http://schemas.openxmlformats.org/officeDocument/2006/relationships/hyperlink" Target="https://finance.yahoo.com/quote/AMZN/options?strike=164.5&amp;straddle=false" TargetMode="External"/><Relationship Id="rId9539" Type="http://schemas.openxmlformats.org/officeDocument/2006/relationships/hyperlink" Target="https://finance.yahoo.com/quote/AMZN230616P03360000?p=AMZN230616P03360000" TargetMode="External"/><Relationship Id="rId1528" Type="http://schemas.openxmlformats.org/officeDocument/2006/relationships/hyperlink" Target="https://finance.yahoo.com/quote/AMZN/options?strike=154.5&amp;straddle=false" TargetMode="External"/><Relationship Id="rId2926" Type="http://schemas.openxmlformats.org/officeDocument/2006/relationships/hyperlink" Target="https://finance.yahoo.com/quote/AMZN/options?strike=158&amp;straddle=false" TargetMode="External"/><Relationship Id="rId8555" Type="http://schemas.openxmlformats.org/officeDocument/2006/relationships/hyperlink" Target="https://finance.yahoo.com/quote/AMZN230616C00181500?p=AMZN230616C00181500" TargetMode="External"/><Relationship Id="rId9606" Type="http://schemas.openxmlformats.org/officeDocument/2006/relationships/hyperlink" Target="https://finance.yahoo.com/quote/AMZN/options?strike=3690&amp;straddle=false" TargetMode="External"/><Relationship Id="rId1942" Type="http://schemas.openxmlformats.org/officeDocument/2006/relationships/hyperlink" Target="https://finance.yahoo.com/quote/AMZN/options?strike=3500&amp;straddle=false" TargetMode="External"/><Relationship Id="rId4001" Type="http://schemas.openxmlformats.org/officeDocument/2006/relationships/hyperlink" Target="https://finance.yahoo.com/quote/AMZN230616P03350000?p=AMZN230616P03350000" TargetMode="External"/><Relationship Id="rId7157" Type="http://schemas.openxmlformats.org/officeDocument/2006/relationships/hyperlink" Target="https://finance.yahoo.com/quote/AMZN230616C00178000?p=AMZN230616C00178000" TargetMode="External"/><Relationship Id="rId8208" Type="http://schemas.openxmlformats.org/officeDocument/2006/relationships/hyperlink" Target="https://finance.yahoo.com/quote/AMZN/options?strike=3620&amp;straddle=false" TargetMode="External"/><Relationship Id="rId6173" Type="http://schemas.openxmlformats.org/officeDocument/2006/relationships/hyperlink" Target="https://finance.yahoo.com/quote/AMZN230616C03900000?p=AMZN230616C03900000" TargetMode="External"/><Relationship Id="rId7571" Type="http://schemas.openxmlformats.org/officeDocument/2006/relationships/hyperlink" Target="https://finance.yahoo.com/quote/AMZN230616C03970000?p=AMZN230616C03970000" TargetMode="External"/><Relationship Id="rId8622" Type="http://schemas.openxmlformats.org/officeDocument/2006/relationships/hyperlink" Target="https://finance.yahoo.com/quote/AMZN/options?strike=198&amp;straddle=false" TargetMode="External"/><Relationship Id="rId3767" Type="http://schemas.openxmlformats.org/officeDocument/2006/relationships/hyperlink" Target="https://finance.yahoo.com/quote/AMZN230616P00196500?p=AMZN230616P00196500" TargetMode="External"/><Relationship Id="rId4818" Type="http://schemas.openxmlformats.org/officeDocument/2006/relationships/hyperlink" Target="https://finance.yahoo.com/quote/AMZN/options?strike=4400&amp;straddle=false" TargetMode="External"/><Relationship Id="rId7224" Type="http://schemas.openxmlformats.org/officeDocument/2006/relationships/hyperlink" Target="https://finance.yahoo.com/quote/AMZN/options?strike=194.5&amp;straddle=false" TargetMode="External"/><Relationship Id="rId688" Type="http://schemas.openxmlformats.org/officeDocument/2006/relationships/hyperlink" Target="https://finance.yahoo.com/quote/AMZN/options?strike=5500&amp;straddle=false" TargetMode="External"/><Relationship Id="rId2369" Type="http://schemas.openxmlformats.org/officeDocument/2006/relationships/hyperlink" Target="https://finance.yahoo.com/quote/AMZN230616P00193000?p=AMZN230616P00193000" TargetMode="External"/><Relationship Id="rId2783" Type="http://schemas.openxmlformats.org/officeDocument/2006/relationships/hyperlink" Target="https://finance.yahoo.com/quote/AMZN230616C00057000?p=AMZN230616C00057000" TargetMode="External"/><Relationship Id="rId3834" Type="http://schemas.openxmlformats.org/officeDocument/2006/relationships/hyperlink" Target="https://finance.yahoo.com/quote/AMZN/options?strike=1260&amp;straddle=false" TargetMode="External"/><Relationship Id="rId6240" Type="http://schemas.openxmlformats.org/officeDocument/2006/relationships/hyperlink" Target="https://finance.yahoo.com/quote/AMZN/options?strike=57&amp;straddle=false" TargetMode="External"/><Relationship Id="rId9396" Type="http://schemas.openxmlformats.org/officeDocument/2006/relationships/hyperlink" Target="https://finance.yahoo.com/quote/AMZN/options?strike=1500&amp;straddle=false" TargetMode="External"/><Relationship Id="rId755" Type="http://schemas.openxmlformats.org/officeDocument/2006/relationships/hyperlink" Target="https://finance.yahoo.com/quote/AMZN230616P00081000?p=AMZN230616P00081000" TargetMode="External"/><Relationship Id="rId1385" Type="http://schemas.openxmlformats.org/officeDocument/2006/relationships/hyperlink" Target="https://finance.yahoo.com/quote/AMZN230616C00045000?p=AMZN230616C00045000" TargetMode="External"/><Relationship Id="rId2436" Type="http://schemas.openxmlformats.org/officeDocument/2006/relationships/hyperlink" Target="https://finance.yahoo.com/quote/AMZN/options?strike=1120&amp;straddle=false" TargetMode="External"/><Relationship Id="rId2850" Type="http://schemas.openxmlformats.org/officeDocument/2006/relationships/hyperlink" Target="https://finance.yahoo.com/quote/AMZN/options?strike=88&amp;straddle=false" TargetMode="External"/><Relationship Id="rId9049" Type="http://schemas.openxmlformats.org/officeDocument/2006/relationships/hyperlink" Target="https://finance.yahoo.com/quote/AMZN230616P00077000?p=AMZN230616P00077000" TargetMode="External"/><Relationship Id="rId9463" Type="http://schemas.openxmlformats.org/officeDocument/2006/relationships/hyperlink" Target="https://finance.yahoo.com/quote/AMZN230616P02800000?p=AMZN230616P02800000" TargetMode="External"/><Relationship Id="rId91" Type="http://schemas.openxmlformats.org/officeDocument/2006/relationships/hyperlink" Target="https://finance.yahoo.com/quote/AMZN230616C00093000?p=AMZN230616C00093000" TargetMode="External"/><Relationship Id="rId408" Type="http://schemas.openxmlformats.org/officeDocument/2006/relationships/hyperlink" Target="https://finance.yahoo.com/quote/AMZN/options?strike=1700&amp;straddle=false" TargetMode="External"/><Relationship Id="rId822" Type="http://schemas.openxmlformats.org/officeDocument/2006/relationships/hyperlink" Target="https://finance.yahoo.com/quote/AMZN/options?strike=152&amp;straddle=false" TargetMode="External"/><Relationship Id="rId1038" Type="http://schemas.openxmlformats.org/officeDocument/2006/relationships/hyperlink" Target="https://finance.yahoo.com/quote/AMZN/options?strike=260&amp;straddle=false" TargetMode="External"/><Relationship Id="rId1452" Type="http://schemas.openxmlformats.org/officeDocument/2006/relationships/hyperlink" Target="https://finance.yahoo.com/quote/AMZN/options?strike=81&amp;straddle=false" TargetMode="External"/><Relationship Id="rId2503" Type="http://schemas.openxmlformats.org/officeDocument/2006/relationships/hyperlink" Target="https://finance.yahoo.com/quote/AMZN230616P01760000?p=AMZN230616P01760000" TargetMode="External"/><Relationship Id="rId3901" Type="http://schemas.openxmlformats.org/officeDocument/2006/relationships/hyperlink" Target="https://finance.yahoo.com/quote/AMZN230616P01900000?p=AMZN230616P01900000" TargetMode="External"/><Relationship Id="rId5659" Type="http://schemas.openxmlformats.org/officeDocument/2006/relationships/hyperlink" Target="https://finance.yahoo.com/quote/AMZN230616C00145000?p=AMZN230616C00145000" TargetMode="External"/><Relationship Id="rId8065" Type="http://schemas.openxmlformats.org/officeDocument/2006/relationships/hyperlink" Target="https://finance.yahoo.com/quote/AMZN230616P02100000?p=AMZN230616P02100000" TargetMode="External"/><Relationship Id="rId9116" Type="http://schemas.openxmlformats.org/officeDocument/2006/relationships/hyperlink" Target="https://finance.yahoo.com/quote/AMZN/options?strike=145&amp;straddle=false" TargetMode="External"/><Relationship Id="rId9530" Type="http://schemas.openxmlformats.org/officeDocument/2006/relationships/hyperlink" Target="https://finance.yahoo.com/quote/AMZN/options?strike=3310&amp;straddle=false" TargetMode="External"/><Relationship Id="rId1105" Type="http://schemas.openxmlformats.org/officeDocument/2006/relationships/hyperlink" Target="https://finance.yahoo.com/quote/AMZN230616P01620000?p=AMZN230616P01620000" TargetMode="External"/><Relationship Id="rId7081" Type="http://schemas.openxmlformats.org/officeDocument/2006/relationships/hyperlink" Target="https://finance.yahoo.com/quote/AMZN230616C00159000?p=AMZN230616C00159000" TargetMode="External"/><Relationship Id="rId8132" Type="http://schemas.openxmlformats.org/officeDocument/2006/relationships/hyperlink" Target="https://finance.yahoo.com/quote/AMZN/options?strike=3240&amp;straddle=false" TargetMode="External"/><Relationship Id="rId3277" Type="http://schemas.openxmlformats.org/officeDocument/2006/relationships/hyperlink" Target="https://finance.yahoo.com/quote/AMZN230616C03260000?p=AMZN230616C03260000" TargetMode="External"/><Relationship Id="rId4675" Type="http://schemas.openxmlformats.org/officeDocument/2006/relationships/hyperlink" Target="https://finance.yahoo.com/quote/AMZN230616C03330000?p=AMZN230616C03330000" TargetMode="External"/><Relationship Id="rId5726" Type="http://schemas.openxmlformats.org/officeDocument/2006/relationships/hyperlink" Target="https://finance.yahoo.com/quote/AMZN/options?strike=166&amp;straddle=false" TargetMode="External"/><Relationship Id="rId198" Type="http://schemas.openxmlformats.org/officeDocument/2006/relationships/hyperlink" Target="https://finance.yahoo.com/quote/AMZN/options?strike=168&amp;straddle=false" TargetMode="External"/><Relationship Id="rId3691" Type="http://schemas.openxmlformats.org/officeDocument/2006/relationships/hyperlink" Target="https://finance.yahoo.com/quote/AMZN230616P00177500?p=AMZN230616P00177500" TargetMode="External"/><Relationship Id="rId4328" Type="http://schemas.openxmlformats.org/officeDocument/2006/relationships/hyperlink" Target="https://finance.yahoo.com/quote/AMZN/options?strike=162.5&amp;straddle=false" TargetMode="External"/><Relationship Id="rId4742" Type="http://schemas.openxmlformats.org/officeDocument/2006/relationships/hyperlink" Target="https://finance.yahoo.com/quote/AMZN/options?strike=3660&amp;straddle=false" TargetMode="External"/><Relationship Id="rId7898" Type="http://schemas.openxmlformats.org/officeDocument/2006/relationships/hyperlink" Target="https://finance.yahoo.com/quote/AMZN/options?strike=191&amp;straddle=false" TargetMode="External"/><Relationship Id="rId8949" Type="http://schemas.openxmlformats.org/officeDocument/2006/relationships/hyperlink" Target="https://finance.yahoo.com/quote/AMZN230616C03940000?p=AMZN230616C03940000" TargetMode="External"/><Relationship Id="rId2293" Type="http://schemas.openxmlformats.org/officeDocument/2006/relationships/hyperlink" Target="https://finance.yahoo.com/quote/AMZN230616P00174000?p=AMZN230616P00174000" TargetMode="External"/><Relationship Id="rId3344" Type="http://schemas.openxmlformats.org/officeDocument/2006/relationships/hyperlink" Target="https://finance.yahoo.com/quote/AMZN/options?strike=3590&amp;straddle=false" TargetMode="External"/><Relationship Id="rId7965" Type="http://schemas.openxmlformats.org/officeDocument/2006/relationships/hyperlink" Target="https://finance.yahoo.com/quote/AMZN230616P01060000?p=AMZN230616P01060000" TargetMode="External"/><Relationship Id="rId265" Type="http://schemas.openxmlformats.org/officeDocument/2006/relationships/hyperlink" Target="https://finance.yahoo.com/quote/AMZN230616C00185000?p=AMZN230616C00185000" TargetMode="External"/><Relationship Id="rId2360" Type="http://schemas.openxmlformats.org/officeDocument/2006/relationships/hyperlink" Target="https://finance.yahoo.com/quote/AMZN/options?strike=190.5&amp;straddle=false" TargetMode="External"/><Relationship Id="rId3411" Type="http://schemas.openxmlformats.org/officeDocument/2006/relationships/hyperlink" Target="https://finance.yahoo.com/quote/AMZN230616C03930000?p=AMZN230616C03930000" TargetMode="External"/><Relationship Id="rId6567" Type="http://schemas.openxmlformats.org/officeDocument/2006/relationships/hyperlink" Target="https://finance.yahoo.com/quote/AMZN230616P00245000?p=AMZN230616P00245000" TargetMode="External"/><Relationship Id="rId6981" Type="http://schemas.openxmlformats.org/officeDocument/2006/relationships/hyperlink" Target="https://finance.yahoo.com/quote/AMZN230616C00078000?p=AMZN230616C00078000" TargetMode="External"/><Relationship Id="rId7618" Type="http://schemas.openxmlformats.org/officeDocument/2006/relationships/hyperlink" Target="https://finance.yahoo.com/quote/AMZN/options?strike=54&amp;straddle=false" TargetMode="External"/><Relationship Id="rId332" Type="http://schemas.openxmlformats.org/officeDocument/2006/relationships/hyperlink" Target="https://finance.yahoo.com/quote/AMZN/options?strike=215&amp;straddle=false" TargetMode="External"/><Relationship Id="rId2013" Type="http://schemas.openxmlformats.org/officeDocument/2006/relationships/hyperlink" Target="https://finance.yahoo.com/quote/AMZN230616C03860000?p=AMZN230616C03860000" TargetMode="External"/><Relationship Id="rId5169" Type="http://schemas.openxmlformats.org/officeDocument/2006/relationships/hyperlink" Target="https://finance.yahoo.com/quote/AMZN230616P00210000?p=AMZN230616P00210000" TargetMode="External"/><Relationship Id="rId5583" Type="http://schemas.openxmlformats.org/officeDocument/2006/relationships/hyperlink" Target="https://finance.yahoo.com/quote/AMZN230616C00072500?p=AMZN230616C00072500" TargetMode="External"/><Relationship Id="rId6634" Type="http://schemas.openxmlformats.org/officeDocument/2006/relationships/hyperlink" Target="https://finance.yahoo.com/quote/AMZN/options?strike=1550&amp;straddle=false" TargetMode="External"/><Relationship Id="rId9040" Type="http://schemas.openxmlformats.org/officeDocument/2006/relationships/hyperlink" Target="https://finance.yahoo.com/quote/AMZN/options?strike=72.5&amp;straddle=false" TargetMode="External"/><Relationship Id="rId4185" Type="http://schemas.openxmlformats.org/officeDocument/2006/relationships/hyperlink" Target="https://finance.yahoo.com/quote/AMZN230616C00066000?p=AMZN230616C00066000" TargetMode="External"/><Relationship Id="rId5236" Type="http://schemas.openxmlformats.org/officeDocument/2006/relationships/hyperlink" Target="https://finance.yahoo.com/quote/AMZN/options?strike=1440&amp;straddle=false" TargetMode="External"/><Relationship Id="rId1779" Type="http://schemas.openxmlformats.org/officeDocument/2006/relationships/hyperlink" Target="https://finance.yahoo.com/quote/AMZN230616C01580000?p=AMZN230616C01580000" TargetMode="External"/><Relationship Id="rId4252" Type="http://schemas.openxmlformats.org/officeDocument/2006/relationships/hyperlink" Target="https://finance.yahoo.com/quote/AMZN/options?strike=97&amp;straddle=false" TargetMode="External"/><Relationship Id="rId5650" Type="http://schemas.openxmlformats.org/officeDocument/2006/relationships/hyperlink" Target="https://finance.yahoo.com/quote/AMZN/options?strike=120&amp;straddle=false" TargetMode="External"/><Relationship Id="rId6701" Type="http://schemas.openxmlformats.org/officeDocument/2006/relationships/hyperlink" Target="https://finance.yahoo.com/quote/AMZN230616P03010000?p=AMZN230616P03010000" TargetMode="External"/><Relationship Id="rId1846" Type="http://schemas.openxmlformats.org/officeDocument/2006/relationships/hyperlink" Target="https://finance.yahoo.com/quote/AMZN/options?strike=3020&amp;straddle=false" TargetMode="External"/><Relationship Id="rId5303" Type="http://schemas.openxmlformats.org/officeDocument/2006/relationships/hyperlink" Target="https://finance.yahoo.com/quote/AMZN230616P02400000?p=AMZN230616P02400000" TargetMode="External"/><Relationship Id="rId8459" Type="http://schemas.openxmlformats.org/officeDocument/2006/relationships/hyperlink" Target="https://finance.yahoo.com/quote/AMZN230616C00157500?p=AMZN230616C00157500" TargetMode="External"/><Relationship Id="rId8873" Type="http://schemas.openxmlformats.org/officeDocument/2006/relationships/hyperlink" Target="https://finance.yahoo.com/quote/AMZN230616C03560000?p=AMZN230616C03560000" TargetMode="External"/><Relationship Id="rId1913" Type="http://schemas.openxmlformats.org/officeDocument/2006/relationships/hyperlink" Target="https://finance.yahoo.com/quote/AMZN230616C03360000?p=AMZN230616C03360000" TargetMode="External"/><Relationship Id="rId7475" Type="http://schemas.openxmlformats.org/officeDocument/2006/relationships/hyperlink" Target="https://finance.yahoo.com/quote/AMZN230616C03490000?p=AMZN230616C03490000" TargetMode="External"/><Relationship Id="rId8526" Type="http://schemas.openxmlformats.org/officeDocument/2006/relationships/hyperlink" Target="https://finance.yahoo.com/quote/AMZN/options?strike=174&amp;straddle=false" TargetMode="External"/><Relationship Id="rId8940" Type="http://schemas.openxmlformats.org/officeDocument/2006/relationships/hyperlink" Target="https://finance.yahoo.com/quote/AMZN/options?strike=3890&amp;straddle=false" TargetMode="External"/><Relationship Id="rId6077" Type="http://schemas.openxmlformats.org/officeDocument/2006/relationships/hyperlink" Target="https://finance.yahoo.com/quote/AMZN230616C03420000?p=AMZN230616C03420000" TargetMode="External"/><Relationship Id="rId6491" Type="http://schemas.openxmlformats.org/officeDocument/2006/relationships/hyperlink" Target="https://finance.yahoo.com/quote/AMZN230616P00185500?p=AMZN230616P00185500" TargetMode="External"/><Relationship Id="rId7128" Type="http://schemas.openxmlformats.org/officeDocument/2006/relationships/hyperlink" Target="https://finance.yahoo.com/quote/AMZN/options?strike=170.5&amp;straddle=false" TargetMode="External"/><Relationship Id="rId7542" Type="http://schemas.openxmlformats.org/officeDocument/2006/relationships/hyperlink" Target="https://finance.yahoo.com/quote/AMZN/options?strike=3820&amp;straddle=false" TargetMode="External"/><Relationship Id="rId2687" Type="http://schemas.openxmlformats.org/officeDocument/2006/relationships/hyperlink" Target="https://finance.yahoo.com/quote/AMZN230616P03700000?p=AMZN230616P03700000" TargetMode="External"/><Relationship Id="rId3738" Type="http://schemas.openxmlformats.org/officeDocument/2006/relationships/hyperlink" Target="https://finance.yahoo.com/quote/AMZN/options?strike=189&amp;straddle=false" TargetMode="External"/><Relationship Id="rId5093" Type="http://schemas.openxmlformats.org/officeDocument/2006/relationships/hyperlink" Target="https://finance.yahoo.com/quote/AMZN230616P00182000?p=AMZN230616P00182000" TargetMode="External"/><Relationship Id="rId6144" Type="http://schemas.openxmlformats.org/officeDocument/2006/relationships/hyperlink" Target="https://finance.yahoo.com/quote/AMZN/options?strike=3750&amp;straddle=false" TargetMode="External"/><Relationship Id="rId659" Type="http://schemas.openxmlformats.org/officeDocument/2006/relationships/hyperlink" Target="https://finance.yahoo.com/quote/AMZN230616C04100000?p=AMZN230616C04100000" TargetMode="External"/><Relationship Id="rId1289" Type="http://schemas.openxmlformats.org/officeDocument/2006/relationships/hyperlink" Target="https://finance.yahoo.com/quote/AMZN230616P03630000?p=AMZN230616P03630000" TargetMode="External"/><Relationship Id="rId5160" Type="http://schemas.openxmlformats.org/officeDocument/2006/relationships/hyperlink" Target="https://finance.yahoo.com/quote/AMZN/options?strike=198.5&amp;straddle=false" TargetMode="External"/><Relationship Id="rId6211" Type="http://schemas.openxmlformats.org/officeDocument/2006/relationships/hyperlink" Target="https://finance.yahoo.com/quote/AMZN230616C04900000?p=AMZN230616C04900000" TargetMode="External"/><Relationship Id="rId9367" Type="http://schemas.openxmlformats.org/officeDocument/2006/relationships/hyperlink" Target="https://finance.yahoo.com/quote/AMZN230616P01240000?p=AMZN230616P01240000" TargetMode="External"/><Relationship Id="rId1356" Type="http://schemas.openxmlformats.org/officeDocument/2006/relationships/hyperlink" Target="https://finance.yahoo.com/quote/AMZN/options?strike=4100&amp;straddle=false" TargetMode="External"/><Relationship Id="rId2754" Type="http://schemas.openxmlformats.org/officeDocument/2006/relationships/hyperlink" Target="https://finance.yahoo.com/quote/AMZN/options?strike=4800&amp;straddle=false" TargetMode="External"/><Relationship Id="rId3805" Type="http://schemas.openxmlformats.org/officeDocument/2006/relationships/hyperlink" Target="https://finance.yahoo.com/quote/AMZN230616P00260000?p=AMZN230616P00260000" TargetMode="External"/><Relationship Id="rId8383" Type="http://schemas.openxmlformats.org/officeDocument/2006/relationships/hyperlink" Target="https://finance.yahoo.com/quote/AMZN230616C00087000?p=AMZN230616C00087000" TargetMode="External"/><Relationship Id="rId726" Type="http://schemas.openxmlformats.org/officeDocument/2006/relationships/hyperlink" Target="https://finance.yahoo.com/quote/AMZN/options?strike=68&amp;straddle=false" TargetMode="External"/><Relationship Id="rId1009" Type="http://schemas.openxmlformats.org/officeDocument/2006/relationships/hyperlink" Target="https://finance.yahoo.com/quote/AMZN230616P00199000?p=AMZN230616P00199000" TargetMode="External"/><Relationship Id="rId1770" Type="http://schemas.openxmlformats.org/officeDocument/2006/relationships/hyperlink" Target="https://finance.yahoo.com/quote/AMZN/options?strike=1500&amp;straddle=false" TargetMode="External"/><Relationship Id="rId2407" Type="http://schemas.openxmlformats.org/officeDocument/2006/relationships/hyperlink" Target="https://finance.yahoo.com/quote/AMZN230616P00225000?p=AMZN230616P00225000" TargetMode="External"/><Relationship Id="rId2821" Type="http://schemas.openxmlformats.org/officeDocument/2006/relationships/hyperlink" Target="https://finance.yahoo.com/quote/AMZN230616C00075000?p=AMZN230616C00075000" TargetMode="External"/><Relationship Id="rId5977" Type="http://schemas.openxmlformats.org/officeDocument/2006/relationships/hyperlink" Target="https://finance.yahoo.com/quote/AMZN230616C02200000?p=AMZN230616C02200000" TargetMode="External"/><Relationship Id="rId8036" Type="http://schemas.openxmlformats.org/officeDocument/2006/relationships/hyperlink" Target="https://finance.yahoo.com/quote/AMZN/options?strike=1720&amp;straddle=false" TargetMode="External"/><Relationship Id="rId9434" Type="http://schemas.openxmlformats.org/officeDocument/2006/relationships/hyperlink" Target="https://finance.yahoo.com/quote/AMZN/options?strike=1860&amp;straddle=false" TargetMode="External"/><Relationship Id="rId62" Type="http://schemas.openxmlformats.org/officeDocument/2006/relationships/hyperlink" Target="https://finance.yahoo.com/quote/AMZN/options?strike=78&amp;straddle=false" TargetMode="External"/><Relationship Id="rId1423" Type="http://schemas.openxmlformats.org/officeDocument/2006/relationships/hyperlink" Target="https://finance.yahoo.com/quote/AMZN230616C00069000?p=AMZN230616C00069000" TargetMode="External"/><Relationship Id="rId4579" Type="http://schemas.openxmlformats.org/officeDocument/2006/relationships/hyperlink" Target="https://finance.yahoo.com/quote/AMZN230616C01900000?p=AMZN230616C01900000" TargetMode="External"/><Relationship Id="rId4993" Type="http://schemas.openxmlformats.org/officeDocument/2006/relationships/hyperlink" Target="https://finance.yahoo.com/quote/AMZN230616P00157000?p=AMZN230616P00157000" TargetMode="External"/><Relationship Id="rId8450" Type="http://schemas.openxmlformats.org/officeDocument/2006/relationships/hyperlink" Target="https://finance.yahoo.com/quote/AMZN/options?strike=155&amp;straddle=false" TargetMode="External"/><Relationship Id="rId9501" Type="http://schemas.openxmlformats.org/officeDocument/2006/relationships/hyperlink" Target="https://finance.yahoo.com/quote/AMZN230616P03170000?p=AMZN230616P03170000" TargetMode="External"/><Relationship Id="rId3595" Type="http://schemas.openxmlformats.org/officeDocument/2006/relationships/hyperlink" Target="https://finance.yahoo.com/quote/AMZN230616P00153500?p=AMZN230616P00153500" TargetMode="External"/><Relationship Id="rId4646" Type="http://schemas.openxmlformats.org/officeDocument/2006/relationships/hyperlink" Target="https://finance.yahoo.com/quote/AMZN/options?strike=3180&amp;straddle=false" TargetMode="External"/><Relationship Id="rId7052" Type="http://schemas.openxmlformats.org/officeDocument/2006/relationships/hyperlink" Target="https://finance.yahoo.com/quote/AMZN/options?strike=151.5&amp;straddle=false" TargetMode="External"/><Relationship Id="rId8103" Type="http://schemas.openxmlformats.org/officeDocument/2006/relationships/hyperlink" Target="https://finance.yahoo.com/quote/AMZN230616P03100000?p=AMZN230616P03100000" TargetMode="External"/><Relationship Id="rId2197" Type="http://schemas.openxmlformats.org/officeDocument/2006/relationships/hyperlink" Target="https://finance.yahoo.com/quote/AMZN230616P00150000?p=AMZN230616P00150000" TargetMode="External"/><Relationship Id="rId3248" Type="http://schemas.openxmlformats.org/officeDocument/2006/relationships/hyperlink" Target="https://finance.yahoo.com/quote/AMZN/options?strike=3110&amp;straddle=false" TargetMode="External"/><Relationship Id="rId3662" Type="http://schemas.openxmlformats.org/officeDocument/2006/relationships/hyperlink" Target="https://finance.yahoo.com/quote/AMZN/options?strike=170&amp;straddle=false" TargetMode="External"/><Relationship Id="rId4713" Type="http://schemas.openxmlformats.org/officeDocument/2006/relationships/hyperlink" Target="https://finance.yahoo.com/quote/AMZN230616C03520000?p=AMZN230616C03520000" TargetMode="External"/><Relationship Id="rId7869" Type="http://schemas.openxmlformats.org/officeDocument/2006/relationships/hyperlink" Target="https://finance.yahoo.com/quote/AMZN230616P00184000?p=AMZN230616P00184000" TargetMode="External"/><Relationship Id="rId169" Type="http://schemas.openxmlformats.org/officeDocument/2006/relationships/hyperlink" Target="https://finance.yahoo.com/quote/AMZN230616C00161000?p=AMZN230616C00161000" TargetMode="External"/><Relationship Id="rId583" Type="http://schemas.openxmlformats.org/officeDocument/2006/relationships/hyperlink" Target="https://finance.yahoo.com/quote/AMZN230616C03630000?p=AMZN230616C03630000" TargetMode="External"/><Relationship Id="rId2264" Type="http://schemas.openxmlformats.org/officeDocument/2006/relationships/hyperlink" Target="https://finance.yahoo.com/quote/AMZN/options?strike=166.5&amp;straddle=false" TargetMode="External"/><Relationship Id="rId3315" Type="http://schemas.openxmlformats.org/officeDocument/2006/relationships/hyperlink" Target="https://finance.yahoo.com/quote/AMZN230616C03450000?p=AMZN230616C03450000" TargetMode="External"/><Relationship Id="rId9291" Type="http://schemas.openxmlformats.org/officeDocument/2006/relationships/hyperlink" Target="https://finance.yahoo.com/quote/AMZN230616P00193500?p=AMZN230616P00193500" TargetMode="External"/><Relationship Id="rId236" Type="http://schemas.openxmlformats.org/officeDocument/2006/relationships/hyperlink" Target="https://finance.yahoo.com/quote/AMZN/options?strike=177.5&amp;straddle=false" TargetMode="External"/><Relationship Id="rId650" Type="http://schemas.openxmlformats.org/officeDocument/2006/relationships/hyperlink" Target="https://finance.yahoo.com/quote/AMZN/options?strike=3960&amp;straddle=false" TargetMode="External"/><Relationship Id="rId1280" Type="http://schemas.openxmlformats.org/officeDocument/2006/relationships/hyperlink" Target="https://finance.yahoo.com/quote/AMZN/options?strike=3580&amp;straddle=false" TargetMode="External"/><Relationship Id="rId2331" Type="http://schemas.openxmlformats.org/officeDocument/2006/relationships/hyperlink" Target="https://finance.yahoo.com/quote/AMZN230616P00183500?p=AMZN230616P00183500" TargetMode="External"/><Relationship Id="rId5487" Type="http://schemas.openxmlformats.org/officeDocument/2006/relationships/hyperlink" Target="https://finance.yahoo.com/quote/AMZN230616P03900000?p=AMZN230616P03900000" TargetMode="External"/><Relationship Id="rId6885" Type="http://schemas.openxmlformats.org/officeDocument/2006/relationships/hyperlink" Target="https://finance.yahoo.com/quote/AMZN230616P03980000?p=AMZN230616P03980000" TargetMode="External"/><Relationship Id="rId7936" Type="http://schemas.openxmlformats.org/officeDocument/2006/relationships/hyperlink" Target="https://finance.yahoo.com/quote/AMZN/options?strike=205&amp;straddle=false" TargetMode="External"/><Relationship Id="rId303" Type="http://schemas.openxmlformats.org/officeDocument/2006/relationships/hyperlink" Target="https://finance.yahoo.com/quote/AMZN230616C00194500?p=AMZN230616C00194500" TargetMode="External"/><Relationship Id="rId4089" Type="http://schemas.openxmlformats.org/officeDocument/2006/relationships/hyperlink" Target="https://finance.yahoo.com/quote/AMZN230616P03790000?p=AMZN230616P03790000" TargetMode="External"/><Relationship Id="rId6538" Type="http://schemas.openxmlformats.org/officeDocument/2006/relationships/hyperlink" Target="https://finance.yahoo.com/quote/AMZN/options?strike=197&amp;straddle=false" TargetMode="External"/><Relationship Id="rId6952" Type="http://schemas.openxmlformats.org/officeDocument/2006/relationships/hyperlink" Target="https://finance.yahoo.com/quote/AMZN/options?strike=65&amp;straddle=false" TargetMode="External"/><Relationship Id="rId9011" Type="http://schemas.openxmlformats.org/officeDocument/2006/relationships/hyperlink" Target="https://finance.yahoo.com/quote/AMZN230616P00059000?p=AMZN230616P00059000" TargetMode="External"/><Relationship Id="rId5554" Type="http://schemas.openxmlformats.org/officeDocument/2006/relationships/hyperlink" Target="https://finance.yahoo.com/quote/AMZN/options?strike=58&amp;straddle=false" TargetMode="External"/><Relationship Id="rId6605" Type="http://schemas.openxmlformats.org/officeDocument/2006/relationships/hyperlink" Target="https://finance.yahoo.com/quote/AMZN230616P01300000?p=AMZN230616P01300000" TargetMode="External"/><Relationship Id="rId1000" Type="http://schemas.openxmlformats.org/officeDocument/2006/relationships/hyperlink" Target="https://finance.yahoo.com/quote/AMZN/options?strike=196.5&amp;straddle=false" TargetMode="External"/><Relationship Id="rId4156" Type="http://schemas.openxmlformats.org/officeDocument/2006/relationships/hyperlink" Target="https://finance.yahoo.com/quote/AMZN/options?strike=50&amp;straddle=false" TargetMode="External"/><Relationship Id="rId4570" Type="http://schemas.openxmlformats.org/officeDocument/2006/relationships/hyperlink" Target="https://finance.yahoo.com/quote/AMZN/options?strike=1800&amp;straddle=false" TargetMode="External"/><Relationship Id="rId5207" Type="http://schemas.openxmlformats.org/officeDocument/2006/relationships/hyperlink" Target="https://finance.yahoo.com/quote/AMZN230616P01160000?p=AMZN230616P01160000" TargetMode="External"/><Relationship Id="rId5621" Type="http://schemas.openxmlformats.org/officeDocument/2006/relationships/hyperlink" Target="https://finance.yahoo.com/quote/AMZN230616C00090000?p=AMZN230616C00090000" TargetMode="External"/><Relationship Id="rId8777" Type="http://schemas.openxmlformats.org/officeDocument/2006/relationships/hyperlink" Target="https://finance.yahoo.com/quote/AMZN230616C03080000?p=AMZN230616C03080000" TargetMode="External"/><Relationship Id="rId1817" Type="http://schemas.openxmlformats.org/officeDocument/2006/relationships/hyperlink" Target="https://finance.yahoo.com/quote/AMZN230616C01960000?p=AMZN230616C01960000" TargetMode="External"/><Relationship Id="rId3172" Type="http://schemas.openxmlformats.org/officeDocument/2006/relationships/hyperlink" Target="https://finance.yahoo.com/quote/AMZN/options?strike=1660&amp;straddle=false" TargetMode="External"/><Relationship Id="rId4223" Type="http://schemas.openxmlformats.org/officeDocument/2006/relationships/hyperlink" Target="https://finance.yahoo.com/quote/AMZN230616C00083000?p=AMZN230616C00083000" TargetMode="External"/><Relationship Id="rId7379" Type="http://schemas.openxmlformats.org/officeDocument/2006/relationships/hyperlink" Target="https://finance.yahoo.com/quote/AMZN230616C03010000?p=AMZN230616C03010000" TargetMode="External"/><Relationship Id="rId7793" Type="http://schemas.openxmlformats.org/officeDocument/2006/relationships/hyperlink" Target="https://finance.yahoo.com/quote/AMZN230616P00165000?p=AMZN230616P00165000" TargetMode="External"/><Relationship Id="rId8844" Type="http://schemas.openxmlformats.org/officeDocument/2006/relationships/hyperlink" Target="https://finance.yahoo.com/quote/AMZN/options?strike=3410&amp;straddle=false" TargetMode="External"/><Relationship Id="rId6395" Type="http://schemas.openxmlformats.org/officeDocument/2006/relationships/hyperlink" Target="https://finance.yahoo.com/quote/AMZN230616P00161500?p=AMZN230616P00161500" TargetMode="External"/><Relationship Id="rId7446" Type="http://schemas.openxmlformats.org/officeDocument/2006/relationships/hyperlink" Target="https://finance.yahoo.com/quote/AMZN/options?strike=3340&amp;straddle=false" TargetMode="External"/><Relationship Id="rId160" Type="http://schemas.openxmlformats.org/officeDocument/2006/relationships/hyperlink" Target="https://finance.yahoo.com/quote/AMZN/options?strike=158.5&amp;straddle=false" TargetMode="External"/><Relationship Id="rId3989" Type="http://schemas.openxmlformats.org/officeDocument/2006/relationships/hyperlink" Target="https://finance.yahoo.com/quote/AMZN230616P03290000?p=AMZN230616P03290000" TargetMode="External"/><Relationship Id="rId6048" Type="http://schemas.openxmlformats.org/officeDocument/2006/relationships/hyperlink" Target="https://finance.yahoo.com/quote/AMZN/options?strike=3270&amp;straddle=false" TargetMode="External"/><Relationship Id="rId6462" Type="http://schemas.openxmlformats.org/officeDocument/2006/relationships/hyperlink" Target="https://finance.yahoo.com/quote/AMZN/options?strike=178&amp;straddle=false" TargetMode="External"/><Relationship Id="rId7860" Type="http://schemas.openxmlformats.org/officeDocument/2006/relationships/hyperlink" Target="https://finance.yahoo.com/quote/AMZN/options?strike=181.5&amp;straddle=false" TargetMode="External"/><Relationship Id="rId8911" Type="http://schemas.openxmlformats.org/officeDocument/2006/relationships/hyperlink" Target="https://finance.yahoo.com/quote/AMZN230616C03750000?p=AMZN230616C03750000" TargetMode="External"/><Relationship Id="rId5064" Type="http://schemas.openxmlformats.org/officeDocument/2006/relationships/hyperlink" Target="https://finance.yahoo.com/quote/AMZN/options?strike=174.5&amp;straddle=false" TargetMode="External"/><Relationship Id="rId6115" Type="http://schemas.openxmlformats.org/officeDocument/2006/relationships/hyperlink" Target="https://finance.yahoo.com/quote/AMZN230616C03610000?p=AMZN230616C03610000" TargetMode="External"/><Relationship Id="rId7513" Type="http://schemas.openxmlformats.org/officeDocument/2006/relationships/hyperlink" Target="https://finance.yahoo.com/quote/AMZN230616C03680000?p=AMZN230616C03680000" TargetMode="External"/><Relationship Id="rId977" Type="http://schemas.openxmlformats.org/officeDocument/2006/relationships/hyperlink" Target="https://finance.yahoo.com/quote/AMZN230616P00191000?p=AMZN230616P00191000" TargetMode="External"/><Relationship Id="rId2658" Type="http://schemas.openxmlformats.org/officeDocument/2006/relationships/hyperlink" Target="https://finance.yahoo.com/quote/AMZN/options?strike=3550&amp;straddle=false" TargetMode="External"/><Relationship Id="rId3709" Type="http://schemas.openxmlformats.org/officeDocument/2006/relationships/hyperlink" Target="https://finance.yahoo.com/quote/AMZN230616P00182000?p=AMZN230616P00182000" TargetMode="External"/><Relationship Id="rId4080" Type="http://schemas.openxmlformats.org/officeDocument/2006/relationships/hyperlink" Target="https://finance.yahoo.com/quote/AMZN/options?strike=3740&amp;straddle=false" TargetMode="External"/><Relationship Id="rId9685" Type="http://schemas.openxmlformats.org/officeDocument/2006/relationships/hyperlink" Target="https://finance.yahoo.com/quote/AMZN230616P05400000?p=AMZN230616P05400000" TargetMode="External"/><Relationship Id="rId1674" Type="http://schemas.openxmlformats.org/officeDocument/2006/relationships/hyperlink" Target="https://finance.yahoo.com/quote/AMZN/options?strike=191&amp;straddle=false" TargetMode="External"/><Relationship Id="rId2725" Type="http://schemas.openxmlformats.org/officeDocument/2006/relationships/hyperlink" Target="https://finance.yahoo.com/quote/AMZN230616P03940000?p=AMZN230616P03940000" TargetMode="External"/><Relationship Id="rId5131" Type="http://schemas.openxmlformats.org/officeDocument/2006/relationships/hyperlink" Target="https://finance.yahoo.com/quote/AMZN230616P00191500?p=AMZN230616P00191500" TargetMode="External"/><Relationship Id="rId8287" Type="http://schemas.openxmlformats.org/officeDocument/2006/relationships/hyperlink" Target="https://finance.yahoo.com/quote/AMZN230616P04700000?p=AMZN230616P04700000" TargetMode="External"/><Relationship Id="rId9338" Type="http://schemas.openxmlformats.org/officeDocument/2006/relationships/hyperlink" Target="https://finance.yahoo.com/quote/AMZN/options?strike=250&amp;straddle=false" TargetMode="External"/><Relationship Id="rId1327" Type="http://schemas.openxmlformats.org/officeDocument/2006/relationships/hyperlink" Target="https://finance.yahoo.com/quote/AMZN230616P03830000?p=AMZN230616P03830000" TargetMode="External"/><Relationship Id="rId1741" Type="http://schemas.openxmlformats.org/officeDocument/2006/relationships/hyperlink" Target="https://finance.yahoo.com/quote/AMZN230616C01200000?p=AMZN230616C01200000" TargetMode="External"/><Relationship Id="rId4897" Type="http://schemas.openxmlformats.org/officeDocument/2006/relationships/hyperlink" Target="https://finance.yahoo.com/quote/AMZN230616P00077000?p=AMZN230616P00077000" TargetMode="External"/><Relationship Id="rId5948" Type="http://schemas.openxmlformats.org/officeDocument/2006/relationships/hyperlink" Target="https://finance.yahoo.com/quote/AMZN/options?strike=1740&amp;straddle=false" TargetMode="External"/><Relationship Id="rId8354" Type="http://schemas.openxmlformats.org/officeDocument/2006/relationships/hyperlink" Target="https://finance.yahoo.com/quote/AMZN/options?strike=73&amp;straddle=false" TargetMode="External"/><Relationship Id="rId9405" Type="http://schemas.openxmlformats.org/officeDocument/2006/relationships/hyperlink" Target="https://finance.yahoo.com/quote/AMZN230616P01580000?p=AMZN230616P01580000" TargetMode="External"/><Relationship Id="rId33" Type="http://schemas.openxmlformats.org/officeDocument/2006/relationships/hyperlink" Target="https://finance.yahoo.com/quote/AMZN230616C00066000?p=AMZN230616C00066000" TargetMode="External"/><Relationship Id="rId3499" Type="http://schemas.openxmlformats.org/officeDocument/2006/relationships/hyperlink" Target="https://finance.yahoo.com/quote/AMZN230616P00071000?p=AMZN230616P00071000" TargetMode="External"/><Relationship Id="rId7370" Type="http://schemas.openxmlformats.org/officeDocument/2006/relationships/hyperlink" Target="https://finance.yahoo.com/quote/AMZN/options?strike=2600&amp;straddle=false" TargetMode="External"/><Relationship Id="rId8007" Type="http://schemas.openxmlformats.org/officeDocument/2006/relationships/hyperlink" Target="https://finance.yahoo.com/quote/AMZN230616P01460000?p=AMZN230616P01460000" TargetMode="External"/><Relationship Id="rId8421" Type="http://schemas.openxmlformats.org/officeDocument/2006/relationships/hyperlink" Target="https://finance.yahoo.com/quote/AMZN230616C00130000?p=AMZN230616C00130000" TargetMode="External"/><Relationship Id="rId3566" Type="http://schemas.openxmlformats.org/officeDocument/2006/relationships/hyperlink" Target="https://finance.yahoo.com/quote/AMZN/options?strike=110&amp;straddle=false" TargetMode="External"/><Relationship Id="rId4964" Type="http://schemas.openxmlformats.org/officeDocument/2006/relationships/hyperlink" Target="https://finance.yahoo.com/quote/AMZN/options?strike=145&amp;straddle=false" TargetMode="External"/><Relationship Id="rId7023" Type="http://schemas.openxmlformats.org/officeDocument/2006/relationships/hyperlink" Target="https://finance.yahoo.com/quote/AMZN230616C00099000?p=AMZN230616C00099000" TargetMode="External"/><Relationship Id="rId487" Type="http://schemas.openxmlformats.org/officeDocument/2006/relationships/hyperlink" Target="https://finance.yahoo.com/quote/AMZN230616C03150000?p=AMZN230616C03150000" TargetMode="External"/><Relationship Id="rId2168" Type="http://schemas.openxmlformats.org/officeDocument/2006/relationships/hyperlink" Target="https://finance.yahoo.com/quote/AMZN/options?strike=95&amp;straddle=false" TargetMode="External"/><Relationship Id="rId3219" Type="http://schemas.openxmlformats.org/officeDocument/2006/relationships/hyperlink" Target="https://finance.yahoo.com/quote/AMZN230616C02700000?p=AMZN230616C02700000" TargetMode="External"/><Relationship Id="rId3980" Type="http://schemas.openxmlformats.org/officeDocument/2006/relationships/hyperlink" Target="https://finance.yahoo.com/quote/AMZN/options?strike=3240&amp;straddle=false" TargetMode="External"/><Relationship Id="rId4617" Type="http://schemas.openxmlformats.org/officeDocument/2006/relationships/hyperlink" Target="https://finance.yahoo.com/quote/AMZN230616C03040000?p=AMZN230616C03040000" TargetMode="External"/><Relationship Id="rId9195" Type="http://schemas.openxmlformats.org/officeDocument/2006/relationships/hyperlink" Target="https://finance.yahoo.com/quote/AMZN230616P00169500?p=AMZN230616P00169500" TargetMode="External"/><Relationship Id="rId1184" Type="http://schemas.openxmlformats.org/officeDocument/2006/relationships/hyperlink" Target="https://finance.yahoo.com/quote/AMZN/options?strike=3100&amp;straddle=false" TargetMode="External"/><Relationship Id="rId2582" Type="http://schemas.openxmlformats.org/officeDocument/2006/relationships/hyperlink" Target="https://finance.yahoo.com/quote/AMZN/options?strike=3170&amp;straddle=false" TargetMode="External"/><Relationship Id="rId3633" Type="http://schemas.openxmlformats.org/officeDocument/2006/relationships/hyperlink" Target="https://finance.yahoo.com/quote/AMZN230616P00163000?p=AMZN230616P00163000" TargetMode="External"/><Relationship Id="rId6789" Type="http://schemas.openxmlformats.org/officeDocument/2006/relationships/hyperlink" Target="https://finance.yahoo.com/quote/AMZN230616P03450000?p=AMZN230616P03450000" TargetMode="External"/><Relationship Id="rId554" Type="http://schemas.openxmlformats.org/officeDocument/2006/relationships/hyperlink" Target="https://finance.yahoo.com/quote/AMZN/options?strike=3480&amp;straddle=false" TargetMode="External"/><Relationship Id="rId2235" Type="http://schemas.openxmlformats.org/officeDocument/2006/relationships/hyperlink" Target="https://finance.yahoo.com/quote/AMZN230616P00159500?p=AMZN230616P00159500" TargetMode="External"/><Relationship Id="rId3700" Type="http://schemas.openxmlformats.org/officeDocument/2006/relationships/hyperlink" Target="https://finance.yahoo.com/quote/AMZN/options?strike=179.5&amp;straddle=false" TargetMode="External"/><Relationship Id="rId6856" Type="http://schemas.openxmlformats.org/officeDocument/2006/relationships/hyperlink" Target="https://finance.yahoo.com/quote/AMZN/options?strike=3780&amp;straddle=false" TargetMode="External"/><Relationship Id="rId7907" Type="http://schemas.openxmlformats.org/officeDocument/2006/relationships/hyperlink" Target="https://finance.yahoo.com/quote/AMZN230616P00193500?p=AMZN230616P00193500" TargetMode="External"/><Relationship Id="rId9262" Type="http://schemas.openxmlformats.org/officeDocument/2006/relationships/hyperlink" Target="https://finance.yahoo.com/quote/AMZN/options?strike=186&amp;straddle=false" TargetMode="External"/><Relationship Id="rId207" Type="http://schemas.openxmlformats.org/officeDocument/2006/relationships/hyperlink" Target="https://finance.yahoo.com/quote/AMZN230616C00170500?p=AMZN230616C00170500" TargetMode="External"/><Relationship Id="rId621" Type="http://schemas.openxmlformats.org/officeDocument/2006/relationships/hyperlink" Target="https://finance.yahoo.com/quote/AMZN230616C03820000?p=AMZN230616C03820000" TargetMode="External"/><Relationship Id="rId1251" Type="http://schemas.openxmlformats.org/officeDocument/2006/relationships/hyperlink" Target="https://finance.yahoo.com/quote/AMZN230616P03440000?p=AMZN230616P03440000" TargetMode="External"/><Relationship Id="rId2302" Type="http://schemas.openxmlformats.org/officeDocument/2006/relationships/hyperlink" Target="https://finance.yahoo.com/quote/AMZN/options?strike=176&amp;straddle=false" TargetMode="External"/><Relationship Id="rId5458" Type="http://schemas.openxmlformats.org/officeDocument/2006/relationships/hyperlink" Target="https://finance.yahoo.com/quote/AMZN/options?strike=3710&amp;straddle=false" TargetMode="External"/><Relationship Id="rId5872" Type="http://schemas.openxmlformats.org/officeDocument/2006/relationships/hyperlink" Target="https://finance.yahoo.com/quote/AMZN/options?strike=225&amp;straddle=false" TargetMode="External"/><Relationship Id="rId6509" Type="http://schemas.openxmlformats.org/officeDocument/2006/relationships/hyperlink" Target="https://finance.yahoo.com/quote/AMZN230616P00190000?p=AMZN230616P00190000" TargetMode="External"/><Relationship Id="rId6923" Type="http://schemas.openxmlformats.org/officeDocument/2006/relationships/hyperlink" Target="https://finance.yahoo.com/quote/AMZN230616C00050000?p=AMZN230616C00050000" TargetMode="External"/><Relationship Id="rId4474" Type="http://schemas.openxmlformats.org/officeDocument/2006/relationships/hyperlink" Target="https://finance.yahoo.com/quote/AMZN/options?strike=199&amp;straddle=false" TargetMode="External"/><Relationship Id="rId5525" Type="http://schemas.openxmlformats.org/officeDocument/2006/relationships/hyperlink" Target="https://finance.yahoo.com/quote/AMZN230616P05000000?p=AMZN230616P05000000" TargetMode="External"/><Relationship Id="rId3076" Type="http://schemas.openxmlformats.org/officeDocument/2006/relationships/hyperlink" Target="https://finance.yahoo.com/quote/AMZN/options?strike=195.5&amp;straddle=false" TargetMode="External"/><Relationship Id="rId3490" Type="http://schemas.openxmlformats.org/officeDocument/2006/relationships/hyperlink" Target="https://finance.yahoo.com/quote/AMZN/options?strike=66&amp;straddle=false" TargetMode="External"/><Relationship Id="rId4127" Type="http://schemas.openxmlformats.org/officeDocument/2006/relationships/hyperlink" Target="https://finance.yahoo.com/quote/AMZN230616P04300000?p=AMZN230616P04300000" TargetMode="External"/><Relationship Id="rId4541" Type="http://schemas.openxmlformats.org/officeDocument/2006/relationships/hyperlink" Target="https://finance.yahoo.com/quote/AMZN230616C01540000?p=AMZN230616C01540000" TargetMode="External"/><Relationship Id="rId7697" Type="http://schemas.openxmlformats.org/officeDocument/2006/relationships/hyperlink" Target="https://finance.yahoo.com/quote/AMZN230616P00092000?p=AMZN230616P00092000" TargetMode="External"/><Relationship Id="rId2092" Type="http://schemas.openxmlformats.org/officeDocument/2006/relationships/hyperlink" Target="https://finance.yahoo.com/quote/AMZN/options?strike=59&amp;straddle=false" TargetMode="External"/><Relationship Id="rId3143" Type="http://schemas.openxmlformats.org/officeDocument/2006/relationships/hyperlink" Target="https://finance.yahoo.com/quote/AMZN230616C01420000?p=AMZN230616C01420000" TargetMode="External"/><Relationship Id="rId6299" Type="http://schemas.openxmlformats.org/officeDocument/2006/relationships/hyperlink" Target="https://finance.yahoo.com/quote/AMZN230616P00085000?p=AMZN230616P00085000" TargetMode="External"/><Relationship Id="rId8748" Type="http://schemas.openxmlformats.org/officeDocument/2006/relationships/hyperlink" Target="https://finance.yahoo.com/quote/AMZN/options?strike=2300&amp;straddle=false" TargetMode="External"/><Relationship Id="rId7764" Type="http://schemas.openxmlformats.org/officeDocument/2006/relationships/hyperlink" Target="https://finance.yahoo.com/quote/AMZN/options?strike=157.5&amp;straddle=false" TargetMode="External"/><Relationship Id="rId8815" Type="http://schemas.openxmlformats.org/officeDocument/2006/relationships/hyperlink" Target="https://finance.yahoo.com/quote/AMZN230616C03270000?p=AMZN230616C03270000" TargetMode="External"/><Relationship Id="rId131" Type="http://schemas.openxmlformats.org/officeDocument/2006/relationships/hyperlink" Target="https://finance.yahoo.com/quote/AMZN230616C00151500?p=AMZN230616C00151500" TargetMode="External"/><Relationship Id="rId3210" Type="http://schemas.openxmlformats.org/officeDocument/2006/relationships/hyperlink" Target="https://finance.yahoo.com/quote/AMZN/options?strike=2200&amp;straddle=false" TargetMode="External"/><Relationship Id="rId6366" Type="http://schemas.openxmlformats.org/officeDocument/2006/relationships/hyperlink" Target="https://finance.yahoo.com/quote/AMZN/options?strike=154&amp;straddle=false" TargetMode="External"/><Relationship Id="rId6780" Type="http://schemas.openxmlformats.org/officeDocument/2006/relationships/hyperlink" Target="https://finance.yahoo.com/quote/AMZN/options?strike=3400&amp;straddle=false" TargetMode="External"/><Relationship Id="rId7417" Type="http://schemas.openxmlformats.org/officeDocument/2006/relationships/hyperlink" Target="https://finance.yahoo.com/quote/AMZN230616C03200000?p=AMZN230616C03200000" TargetMode="External"/><Relationship Id="rId7831" Type="http://schemas.openxmlformats.org/officeDocument/2006/relationships/hyperlink" Target="https://finance.yahoo.com/quote/AMZN230616P00174500?p=AMZN230616P00174500" TargetMode="External"/><Relationship Id="rId2976" Type="http://schemas.openxmlformats.org/officeDocument/2006/relationships/hyperlink" Target="https://finance.yahoo.com/quote/AMZN/options?strike=170.5&amp;straddle=false" TargetMode="External"/><Relationship Id="rId5382" Type="http://schemas.openxmlformats.org/officeDocument/2006/relationships/hyperlink" Target="https://finance.yahoo.com/quote/AMZN/options?strike=3330&amp;straddle=false" TargetMode="External"/><Relationship Id="rId6019" Type="http://schemas.openxmlformats.org/officeDocument/2006/relationships/hyperlink" Target="https://finance.yahoo.com/quote/AMZN230616C03130000?p=AMZN230616C03130000" TargetMode="External"/><Relationship Id="rId6433" Type="http://schemas.openxmlformats.org/officeDocument/2006/relationships/hyperlink" Target="https://finance.yahoo.com/quote/AMZN230616P00171000?p=AMZN230616P00171000" TargetMode="External"/><Relationship Id="rId9589" Type="http://schemas.openxmlformats.org/officeDocument/2006/relationships/hyperlink" Target="https://finance.yahoo.com/quote/AMZN230616P03610000?p=AMZN230616P03610000" TargetMode="External"/><Relationship Id="rId948" Type="http://schemas.openxmlformats.org/officeDocument/2006/relationships/hyperlink" Target="https://finance.yahoo.com/quote/AMZN/options?strike=183.5&amp;straddle=false" TargetMode="External"/><Relationship Id="rId1578" Type="http://schemas.openxmlformats.org/officeDocument/2006/relationships/hyperlink" Target="https://finance.yahoo.com/quote/AMZN/options?strike=167&amp;straddle=false" TargetMode="External"/><Relationship Id="rId1992" Type="http://schemas.openxmlformats.org/officeDocument/2006/relationships/hyperlink" Target="https://finance.yahoo.com/quote/AMZN/options?strike=3750&amp;straddle=false" TargetMode="External"/><Relationship Id="rId2629" Type="http://schemas.openxmlformats.org/officeDocument/2006/relationships/hyperlink" Target="https://finance.yahoo.com/quote/AMZN230616P03410000?p=AMZN230616P03410000" TargetMode="External"/><Relationship Id="rId5035" Type="http://schemas.openxmlformats.org/officeDocument/2006/relationships/hyperlink" Target="https://finance.yahoo.com/quote/AMZN230616P00167500?p=AMZN230616P00167500" TargetMode="External"/><Relationship Id="rId6500" Type="http://schemas.openxmlformats.org/officeDocument/2006/relationships/hyperlink" Target="https://finance.yahoo.com/quote/AMZN/options?strike=187.5&amp;straddle=false" TargetMode="External"/><Relationship Id="rId9656" Type="http://schemas.openxmlformats.org/officeDocument/2006/relationships/hyperlink" Target="https://finance.yahoo.com/quote/AMZN/options?strike=3990&amp;straddle=false" TargetMode="External"/><Relationship Id="rId1645" Type="http://schemas.openxmlformats.org/officeDocument/2006/relationships/hyperlink" Target="https://finance.yahoo.com/quote/AMZN230616C00184000?p=AMZN230616C00184000" TargetMode="External"/><Relationship Id="rId4051" Type="http://schemas.openxmlformats.org/officeDocument/2006/relationships/hyperlink" Target="https://finance.yahoo.com/quote/AMZN230616P03600000?p=AMZN230616P03600000" TargetMode="External"/><Relationship Id="rId5102" Type="http://schemas.openxmlformats.org/officeDocument/2006/relationships/hyperlink" Target="https://finance.yahoo.com/quote/AMZN/options?strike=184&amp;straddle=false" TargetMode="External"/><Relationship Id="rId8258" Type="http://schemas.openxmlformats.org/officeDocument/2006/relationships/hyperlink" Target="https://finance.yahoo.com/quote/AMZN/options?strike=3910&amp;straddle=false" TargetMode="External"/><Relationship Id="rId8672" Type="http://schemas.openxmlformats.org/officeDocument/2006/relationships/hyperlink" Target="https://finance.yahoo.com/quote/AMZN/options?strike=1340&amp;straddle=false" TargetMode="External"/><Relationship Id="rId9309" Type="http://schemas.openxmlformats.org/officeDocument/2006/relationships/hyperlink" Target="https://finance.yahoo.com/quote/AMZN230616P00198000?p=AMZN230616P00198000" TargetMode="External"/><Relationship Id="rId7274" Type="http://schemas.openxmlformats.org/officeDocument/2006/relationships/hyperlink" Target="https://finance.yahoo.com/quote/AMZN/options?strike=270&amp;straddle=false" TargetMode="External"/><Relationship Id="rId8325" Type="http://schemas.openxmlformats.org/officeDocument/2006/relationships/hyperlink" Target="https://finance.yahoo.com/quote/AMZN230616C00060000?p=AMZN230616C00060000" TargetMode="External"/><Relationship Id="rId1712" Type="http://schemas.openxmlformats.org/officeDocument/2006/relationships/hyperlink" Target="https://finance.yahoo.com/quote/AMZN/options?strike=205&amp;straddle=false" TargetMode="External"/><Relationship Id="rId4868" Type="http://schemas.openxmlformats.org/officeDocument/2006/relationships/hyperlink" Target="https://finance.yahoo.com/quote/AMZN/options?strike=63&amp;straddle=false" TargetMode="External"/><Relationship Id="rId5919" Type="http://schemas.openxmlformats.org/officeDocument/2006/relationships/hyperlink" Target="https://finance.yahoo.com/quote/AMZN230616C01480000?p=AMZN230616C01480000" TargetMode="External"/><Relationship Id="rId6290" Type="http://schemas.openxmlformats.org/officeDocument/2006/relationships/hyperlink" Target="https://finance.yahoo.com/quote/AMZN/options?strike=80&amp;straddle=false" TargetMode="External"/><Relationship Id="rId3884" Type="http://schemas.openxmlformats.org/officeDocument/2006/relationships/hyperlink" Target="https://finance.yahoo.com/quote/AMZN/options?strike=1720&amp;straddle=false" TargetMode="External"/><Relationship Id="rId4935" Type="http://schemas.openxmlformats.org/officeDocument/2006/relationships/hyperlink" Target="https://finance.yahoo.com/quote/AMZN230616P00095000?p=AMZN230616P00095000" TargetMode="External"/><Relationship Id="rId7341" Type="http://schemas.openxmlformats.org/officeDocument/2006/relationships/hyperlink" Target="https://finance.yahoo.com/quote/AMZN230616C01840000?p=AMZN230616C01840000" TargetMode="External"/><Relationship Id="rId9099" Type="http://schemas.openxmlformats.org/officeDocument/2006/relationships/hyperlink" Target="https://finance.yahoo.com/quote/AMZN230616P00105000?p=AMZN230616P00105000" TargetMode="External"/><Relationship Id="rId2486" Type="http://schemas.openxmlformats.org/officeDocument/2006/relationships/hyperlink" Target="https://finance.yahoo.com/quote/AMZN/options?strike=1580&amp;straddle=false" TargetMode="External"/><Relationship Id="rId3537" Type="http://schemas.openxmlformats.org/officeDocument/2006/relationships/hyperlink" Target="https://finance.yahoo.com/quote/AMZN230616P00088000?p=AMZN230616P00088000" TargetMode="External"/><Relationship Id="rId3951" Type="http://schemas.openxmlformats.org/officeDocument/2006/relationships/hyperlink" Target="https://finance.yahoo.com/quote/AMZN230616P03100000?p=AMZN230616P03100000" TargetMode="External"/><Relationship Id="rId458" Type="http://schemas.openxmlformats.org/officeDocument/2006/relationships/hyperlink" Target="https://finance.yahoo.com/quote/AMZN/options?strike=3000&amp;straddle=false" TargetMode="External"/><Relationship Id="rId872" Type="http://schemas.openxmlformats.org/officeDocument/2006/relationships/hyperlink" Target="https://finance.yahoo.com/quote/AMZN/options?strike=164.5&amp;straddle=false" TargetMode="External"/><Relationship Id="rId1088" Type="http://schemas.openxmlformats.org/officeDocument/2006/relationships/hyperlink" Target="https://finance.yahoo.com/quote/AMZN/options?strike=1460&amp;straddle=false" TargetMode="External"/><Relationship Id="rId2139" Type="http://schemas.openxmlformats.org/officeDocument/2006/relationships/hyperlink" Target="https://finance.yahoo.com/quote/AMZN230616P00081000?p=AMZN230616P00081000" TargetMode="External"/><Relationship Id="rId2553" Type="http://schemas.openxmlformats.org/officeDocument/2006/relationships/hyperlink" Target="https://finance.yahoo.com/quote/AMZN230616P03030000?p=AMZN230616P03030000" TargetMode="External"/><Relationship Id="rId3604" Type="http://schemas.openxmlformats.org/officeDocument/2006/relationships/hyperlink" Target="https://finance.yahoo.com/quote/AMZN/options?strike=155.5&amp;straddle=false" TargetMode="External"/><Relationship Id="rId6010" Type="http://schemas.openxmlformats.org/officeDocument/2006/relationships/hyperlink" Target="https://finance.yahoo.com/quote/AMZN/options?strike=3080&amp;straddle=false" TargetMode="External"/><Relationship Id="rId9166" Type="http://schemas.openxmlformats.org/officeDocument/2006/relationships/hyperlink" Target="https://finance.yahoo.com/quote/AMZN/options?strike=162&amp;straddle=false" TargetMode="External"/><Relationship Id="rId9580" Type="http://schemas.openxmlformats.org/officeDocument/2006/relationships/hyperlink" Target="https://finance.yahoo.com/quote/AMZN/options?strike=3560&amp;straddle=false" TargetMode="External"/><Relationship Id="rId525" Type="http://schemas.openxmlformats.org/officeDocument/2006/relationships/hyperlink" Target="https://finance.yahoo.com/quote/AMZN230616C03340000?p=AMZN230616C03340000" TargetMode="External"/><Relationship Id="rId1155" Type="http://schemas.openxmlformats.org/officeDocument/2006/relationships/hyperlink" Target="https://finance.yahoo.com/quote/AMZN230616P02600000?p=AMZN230616P02600000" TargetMode="External"/><Relationship Id="rId2206" Type="http://schemas.openxmlformats.org/officeDocument/2006/relationships/hyperlink" Target="https://finance.yahoo.com/quote/AMZN/options?strike=152&amp;straddle=false" TargetMode="External"/><Relationship Id="rId2620" Type="http://schemas.openxmlformats.org/officeDocument/2006/relationships/hyperlink" Target="https://finance.yahoo.com/quote/AMZN/options?strike=3360&amp;straddle=false" TargetMode="External"/><Relationship Id="rId5776" Type="http://schemas.openxmlformats.org/officeDocument/2006/relationships/hyperlink" Target="https://finance.yahoo.com/quote/AMZN/options?strike=178.5&amp;straddle=false" TargetMode="External"/><Relationship Id="rId8182" Type="http://schemas.openxmlformats.org/officeDocument/2006/relationships/hyperlink" Target="https://finance.yahoo.com/quote/AMZN/options?strike=3490&amp;straddle=false" TargetMode="External"/><Relationship Id="rId9233" Type="http://schemas.openxmlformats.org/officeDocument/2006/relationships/hyperlink" Target="https://finance.yahoo.com/quote/AMZN230616P00179000?p=AMZN230616P00179000" TargetMode="External"/><Relationship Id="rId1222" Type="http://schemas.openxmlformats.org/officeDocument/2006/relationships/hyperlink" Target="https://finance.yahoo.com/quote/AMZN/options?strike=3290&amp;straddle=false" TargetMode="External"/><Relationship Id="rId4378" Type="http://schemas.openxmlformats.org/officeDocument/2006/relationships/hyperlink" Target="https://finance.yahoo.com/quote/AMZN/options?strike=175&amp;straddle=false" TargetMode="External"/><Relationship Id="rId5429" Type="http://schemas.openxmlformats.org/officeDocument/2006/relationships/hyperlink" Target="https://finance.yahoo.com/quote/AMZN230616P03570000?p=AMZN230616P03570000" TargetMode="External"/><Relationship Id="rId6827" Type="http://schemas.openxmlformats.org/officeDocument/2006/relationships/hyperlink" Target="https://finance.yahoo.com/quote/AMZN230616P03640000?p=AMZN230616P03640000" TargetMode="External"/><Relationship Id="rId9300" Type="http://schemas.openxmlformats.org/officeDocument/2006/relationships/hyperlink" Target="https://finance.yahoo.com/quote/AMZN/options?strike=195.5&amp;straddle=false" TargetMode="External"/><Relationship Id="rId3394" Type="http://schemas.openxmlformats.org/officeDocument/2006/relationships/hyperlink" Target="https://finance.yahoo.com/quote/AMZN/options?strike=3840&amp;straddle=false" TargetMode="External"/><Relationship Id="rId4792" Type="http://schemas.openxmlformats.org/officeDocument/2006/relationships/hyperlink" Target="https://finance.yahoo.com/quote/AMZN/options?strike=3910&amp;straddle=false" TargetMode="External"/><Relationship Id="rId5843" Type="http://schemas.openxmlformats.org/officeDocument/2006/relationships/hyperlink" Target="https://finance.yahoo.com/quote/AMZN230616C00195500?p=AMZN230616C00195500" TargetMode="External"/><Relationship Id="rId8999" Type="http://schemas.openxmlformats.org/officeDocument/2006/relationships/hyperlink" Target="https://finance.yahoo.com/quote/AMZN230616P00053000?p=AMZN230616P00053000" TargetMode="External"/><Relationship Id="rId3047" Type="http://schemas.openxmlformats.org/officeDocument/2006/relationships/hyperlink" Target="https://finance.yahoo.com/quote/AMZN230616C00188500?p=AMZN230616C00188500" TargetMode="External"/><Relationship Id="rId4445" Type="http://schemas.openxmlformats.org/officeDocument/2006/relationships/hyperlink" Target="https://finance.yahoo.com/quote/AMZN230616C00192000?p=AMZN230616C00192000" TargetMode="External"/><Relationship Id="rId5910" Type="http://schemas.openxmlformats.org/officeDocument/2006/relationships/hyperlink" Target="https://finance.yahoo.com/quote/AMZN/options?strike=1400&amp;straddle=false" TargetMode="External"/><Relationship Id="rId3461" Type="http://schemas.openxmlformats.org/officeDocument/2006/relationships/hyperlink" Target="https://finance.yahoo.com/quote/AMZN230616P00052000?p=AMZN230616P00052000" TargetMode="External"/><Relationship Id="rId4512" Type="http://schemas.openxmlformats.org/officeDocument/2006/relationships/hyperlink" Target="https://finance.yahoo.com/quote/AMZN/options?strike=1240&amp;straddle=false" TargetMode="External"/><Relationship Id="rId7668" Type="http://schemas.openxmlformats.org/officeDocument/2006/relationships/hyperlink" Target="https://finance.yahoo.com/quote/AMZN/options?strike=77.5&amp;straddle=false" TargetMode="External"/><Relationship Id="rId8719" Type="http://schemas.openxmlformats.org/officeDocument/2006/relationships/hyperlink" Target="https://finance.yahoo.com/quote/AMZN230616C01780000?p=AMZN230616C01780000" TargetMode="External"/><Relationship Id="rId382" Type="http://schemas.openxmlformats.org/officeDocument/2006/relationships/hyperlink" Target="https://finance.yahoo.com/quote/AMZN/options?strike=1460&amp;straddle=false" TargetMode="External"/><Relationship Id="rId2063" Type="http://schemas.openxmlformats.org/officeDocument/2006/relationships/hyperlink" Target="https://finance.yahoo.com/quote/AMZN230616C05100000?p=AMZN230616C05100000" TargetMode="External"/><Relationship Id="rId3114" Type="http://schemas.openxmlformats.org/officeDocument/2006/relationships/hyperlink" Target="https://finance.yahoo.com/quote/AMZN/options?strike=250&amp;straddle=false" TargetMode="External"/><Relationship Id="rId6684" Type="http://schemas.openxmlformats.org/officeDocument/2006/relationships/hyperlink" Target="https://finance.yahoo.com/quote/AMZN/options?strike=2200&amp;straddle=false" TargetMode="External"/><Relationship Id="rId7735" Type="http://schemas.openxmlformats.org/officeDocument/2006/relationships/hyperlink" Target="https://finance.yahoo.com/quote/AMZN230616P00150500?p=AMZN230616P00150500" TargetMode="External"/><Relationship Id="rId9090" Type="http://schemas.openxmlformats.org/officeDocument/2006/relationships/hyperlink" Target="https://finance.yahoo.com/quote/AMZN/options?strike=96&amp;straddle=false" TargetMode="External"/><Relationship Id="rId2130" Type="http://schemas.openxmlformats.org/officeDocument/2006/relationships/hyperlink" Target="https://finance.yahoo.com/quote/AMZN/options?strike=77&amp;straddle=false" TargetMode="External"/><Relationship Id="rId5286" Type="http://schemas.openxmlformats.org/officeDocument/2006/relationships/hyperlink" Target="https://finance.yahoo.com/quote/AMZN/options?strike=1900&amp;straddle=false" TargetMode="External"/><Relationship Id="rId6337" Type="http://schemas.openxmlformats.org/officeDocument/2006/relationships/hyperlink" Target="https://finance.yahoo.com/quote/AMZN230616P00120000?p=AMZN230616P00120000" TargetMode="External"/><Relationship Id="rId6751" Type="http://schemas.openxmlformats.org/officeDocument/2006/relationships/hyperlink" Target="https://finance.yahoo.com/quote/AMZN230616P03260000?p=AMZN230616P03260000" TargetMode="External"/><Relationship Id="rId102" Type="http://schemas.openxmlformats.org/officeDocument/2006/relationships/hyperlink" Target="https://finance.yahoo.com/quote/AMZN/options?strike=98&amp;straddle=false" TargetMode="External"/><Relationship Id="rId5353" Type="http://schemas.openxmlformats.org/officeDocument/2006/relationships/hyperlink" Target="https://finance.yahoo.com/quote/AMZN230616P03190000?p=AMZN230616P03190000" TargetMode="External"/><Relationship Id="rId6404" Type="http://schemas.openxmlformats.org/officeDocument/2006/relationships/hyperlink" Target="https://finance.yahoo.com/quote/AMZN/options?strike=163.5&amp;straddle=false" TargetMode="External"/><Relationship Id="rId7802" Type="http://schemas.openxmlformats.org/officeDocument/2006/relationships/hyperlink" Target="https://finance.yahoo.com/quote/AMZN/options?strike=167&amp;straddle=false" TargetMode="External"/><Relationship Id="rId1896" Type="http://schemas.openxmlformats.org/officeDocument/2006/relationships/hyperlink" Target="https://finance.yahoo.com/quote/AMZN/options?strike=3270&amp;straddle=false" TargetMode="External"/><Relationship Id="rId2947" Type="http://schemas.openxmlformats.org/officeDocument/2006/relationships/hyperlink" Target="https://finance.yahoo.com/quote/AMZN230616C00163500?p=AMZN230616C00163500" TargetMode="External"/><Relationship Id="rId5006" Type="http://schemas.openxmlformats.org/officeDocument/2006/relationships/hyperlink" Target="https://finance.yahoo.com/quote/AMZN/options?strike=160&amp;straddle=false" TargetMode="External"/><Relationship Id="rId919" Type="http://schemas.openxmlformats.org/officeDocument/2006/relationships/hyperlink" Target="https://finance.yahoo.com/quote/AMZN230616P00176500?p=AMZN230616P00176500" TargetMode="External"/><Relationship Id="rId1549" Type="http://schemas.openxmlformats.org/officeDocument/2006/relationships/hyperlink" Target="https://finance.yahoo.com/quote/AMZN230616C00160000?p=AMZN230616C00160000" TargetMode="External"/><Relationship Id="rId1963" Type="http://schemas.openxmlformats.org/officeDocument/2006/relationships/hyperlink" Target="https://finance.yahoo.com/quote/AMZN230616C03610000?p=AMZN230616C03610000" TargetMode="External"/><Relationship Id="rId4022" Type="http://schemas.openxmlformats.org/officeDocument/2006/relationships/hyperlink" Target="https://finance.yahoo.com/quote/AMZN/options?strike=3450&amp;straddle=false" TargetMode="External"/><Relationship Id="rId5420" Type="http://schemas.openxmlformats.org/officeDocument/2006/relationships/hyperlink" Target="https://finance.yahoo.com/quote/AMZN/options?strike=3520&amp;straddle=false" TargetMode="External"/><Relationship Id="rId7178" Type="http://schemas.openxmlformats.org/officeDocument/2006/relationships/hyperlink" Target="https://finance.yahoo.com/quote/AMZN/options?strike=183&amp;straddle=false" TargetMode="External"/><Relationship Id="rId8576" Type="http://schemas.openxmlformats.org/officeDocument/2006/relationships/hyperlink" Target="https://finance.yahoo.com/quote/AMZN/options?strike=186.5&amp;straddle=false" TargetMode="External"/><Relationship Id="rId8990" Type="http://schemas.openxmlformats.org/officeDocument/2006/relationships/hyperlink" Target="https://finance.yahoo.com/quote/AMZN/options?strike=5400&amp;straddle=false" TargetMode="External"/><Relationship Id="rId9627" Type="http://schemas.openxmlformats.org/officeDocument/2006/relationships/hyperlink" Target="https://finance.yahoo.com/quote/AMZN230616P03800000?p=AMZN230616P03800000" TargetMode="External"/><Relationship Id="rId1616" Type="http://schemas.openxmlformats.org/officeDocument/2006/relationships/hyperlink" Target="https://finance.yahoo.com/quote/AMZN/options?strike=176.5&amp;straddle=false" TargetMode="External"/><Relationship Id="rId7592" Type="http://schemas.openxmlformats.org/officeDocument/2006/relationships/hyperlink" Target="https://finance.yahoo.com/quote/AMZN/options?strike=4700&amp;straddle=false" TargetMode="External"/><Relationship Id="rId8229" Type="http://schemas.openxmlformats.org/officeDocument/2006/relationships/hyperlink" Target="https://finance.yahoo.com/quote/AMZN230616P03730000?p=AMZN230616P03730000" TargetMode="External"/><Relationship Id="rId8643" Type="http://schemas.openxmlformats.org/officeDocument/2006/relationships/hyperlink" Target="https://finance.yahoo.com/quote/AMZN230616C00235000?p=AMZN230616C00235000" TargetMode="External"/><Relationship Id="rId3788" Type="http://schemas.openxmlformats.org/officeDocument/2006/relationships/hyperlink" Target="https://finance.yahoo.com/quote/AMZN/options?strike=215&amp;straddle=false" TargetMode="External"/><Relationship Id="rId4839" Type="http://schemas.openxmlformats.org/officeDocument/2006/relationships/hyperlink" Target="https://finance.yahoo.com/quote/AMZN230616C05500000?p=AMZN230616C05500000" TargetMode="External"/><Relationship Id="rId6194" Type="http://schemas.openxmlformats.org/officeDocument/2006/relationships/hyperlink" Target="https://finance.yahoo.com/quote/AMZN/options?strike=4000&amp;straddle=false" TargetMode="External"/><Relationship Id="rId7245" Type="http://schemas.openxmlformats.org/officeDocument/2006/relationships/hyperlink" Target="https://finance.yahoo.com/quote/AMZN230616C00200000?p=AMZN230616C00200000" TargetMode="External"/><Relationship Id="rId8710" Type="http://schemas.openxmlformats.org/officeDocument/2006/relationships/hyperlink" Target="https://finance.yahoo.com/quote/AMZN/options?strike=1680&amp;straddle=false" TargetMode="External"/><Relationship Id="rId3855" Type="http://schemas.openxmlformats.org/officeDocument/2006/relationships/hyperlink" Target="https://finance.yahoo.com/quote/AMZN230616P01460000?p=AMZN230616P01460000" TargetMode="External"/><Relationship Id="rId6261" Type="http://schemas.openxmlformats.org/officeDocument/2006/relationships/hyperlink" Target="https://finance.yahoo.com/quote/AMZN230616P00068000?p=AMZN230616P00068000" TargetMode="External"/><Relationship Id="rId7312" Type="http://schemas.openxmlformats.org/officeDocument/2006/relationships/hyperlink" Target="https://finance.yahoo.com/quote/AMZN/options?strike=1550&amp;straddle=false" TargetMode="External"/><Relationship Id="rId776" Type="http://schemas.openxmlformats.org/officeDocument/2006/relationships/hyperlink" Target="https://finance.yahoo.com/quote/AMZN/options?strike=91&amp;straddle=false" TargetMode="External"/><Relationship Id="rId2457" Type="http://schemas.openxmlformats.org/officeDocument/2006/relationships/hyperlink" Target="https://finance.yahoo.com/quote/AMZN230616P01340000?p=AMZN230616P01340000" TargetMode="External"/><Relationship Id="rId3508" Type="http://schemas.openxmlformats.org/officeDocument/2006/relationships/hyperlink" Target="https://finance.yahoo.com/quote/AMZN/options?strike=74&amp;straddle=false" TargetMode="External"/><Relationship Id="rId4906" Type="http://schemas.openxmlformats.org/officeDocument/2006/relationships/hyperlink" Target="https://finance.yahoo.com/quote/AMZN/options?strike=80&amp;straddle=false" TargetMode="External"/><Relationship Id="rId9484" Type="http://schemas.openxmlformats.org/officeDocument/2006/relationships/hyperlink" Target="https://finance.yahoo.com/quote/AMZN/options?strike=3080&amp;straddle=false" TargetMode="External"/><Relationship Id="rId429" Type="http://schemas.openxmlformats.org/officeDocument/2006/relationships/hyperlink" Target="https://finance.yahoo.com/quote/AMZN230616C01920000?p=AMZN230616C01920000" TargetMode="External"/><Relationship Id="rId1059" Type="http://schemas.openxmlformats.org/officeDocument/2006/relationships/hyperlink" Target="https://finance.yahoo.com/quote/AMZN230616P01200000?p=AMZN230616P01200000" TargetMode="External"/><Relationship Id="rId1473" Type="http://schemas.openxmlformats.org/officeDocument/2006/relationships/hyperlink" Target="https://finance.yahoo.com/quote/AMZN230616C00092000?p=AMZN230616C00092000" TargetMode="External"/><Relationship Id="rId2871" Type="http://schemas.openxmlformats.org/officeDocument/2006/relationships/hyperlink" Target="https://finance.yahoo.com/quote/AMZN230616C00099000?p=AMZN230616C00099000" TargetMode="External"/><Relationship Id="rId3922" Type="http://schemas.openxmlformats.org/officeDocument/2006/relationships/hyperlink" Target="https://finance.yahoo.com/quote/AMZN/options?strike=2500&amp;straddle=false" TargetMode="External"/><Relationship Id="rId8086" Type="http://schemas.openxmlformats.org/officeDocument/2006/relationships/hyperlink" Target="https://finance.yahoo.com/quote/AMZN/options?strike=3010&amp;straddle=false" TargetMode="External"/><Relationship Id="rId9137" Type="http://schemas.openxmlformats.org/officeDocument/2006/relationships/hyperlink" Target="https://finance.yahoo.com/quote/AMZN230616P00155000?p=AMZN230616P00155000" TargetMode="External"/><Relationship Id="rId843" Type="http://schemas.openxmlformats.org/officeDocument/2006/relationships/hyperlink" Target="https://finance.yahoo.com/quote/AMZN230616P00157500?p=AMZN230616P00157500" TargetMode="External"/><Relationship Id="rId1126" Type="http://schemas.openxmlformats.org/officeDocument/2006/relationships/hyperlink" Target="https://finance.yahoo.com/quote/AMZN/options?strike=1820&amp;straddle=false" TargetMode="External"/><Relationship Id="rId2524" Type="http://schemas.openxmlformats.org/officeDocument/2006/relationships/hyperlink" Target="https://finance.yahoo.com/quote/AMZN/options?strike=1960&amp;straddle=false" TargetMode="External"/><Relationship Id="rId8153" Type="http://schemas.openxmlformats.org/officeDocument/2006/relationships/hyperlink" Target="https://finance.yahoo.com/quote/AMZN230616P03350000?p=AMZN230616P03350000" TargetMode="External"/><Relationship Id="rId9551" Type="http://schemas.openxmlformats.org/officeDocument/2006/relationships/hyperlink" Target="https://finance.yahoo.com/quote/AMZN230616P03420000?p=AMZN230616P03420000" TargetMode="External"/><Relationship Id="rId910" Type="http://schemas.openxmlformats.org/officeDocument/2006/relationships/hyperlink" Target="https://finance.yahoo.com/quote/AMZN/options?strike=174&amp;straddle=false" TargetMode="External"/><Relationship Id="rId1540" Type="http://schemas.openxmlformats.org/officeDocument/2006/relationships/hyperlink" Target="https://finance.yahoo.com/quote/AMZN/options?strike=157.5&amp;straddle=false" TargetMode="External"/><Relationship Id="rId4696" Type="http://schemas.openxmlformats.org/officeDocument/2006/relationships/hyperlink" Target="https://finance.yahoo.com/quote/AMZN/options?strike=3430&amp;straddle=false" TargetMode="External"/><Relationship Id="rId5747" Type="http://schemas.openxmlformats.org/officeDocument/2006/relationships/hyperlink" Target="https://finance.yahoo.com/quote/AMZN230616C00171500?p=AMZN230616C00171500" TargetMode="External"/><Relationship Id="rId9204" Type="http://schemas.openxmlformats.org/officeDocument/2006/relationships/hyperlink" Target="https://finance.yahoo.com/quote/AMZN/options?strike=171.5&amp;straddle=false" TargetMode="External"/><Relationship Id="rId3298" Type="http://schemas.openxmlformats.org/officeDocument/2006/relationships/hyperlink" Target="https://finance.yahoo.com/quote/AMZN/options?strike=3360&amp;straddle=false" TargetMode="External"/><Relationship Id="rId4349" Type="http://schemas.openxmlformats.org/officeDocument/2006/relationships/hyperlink" Target="https://finance.yahoo.com/quote/AMZN230616C00168000?p=AMZN230616C00168000" TargetMode="External"/><Relationship Id="rId4763" Type="http://schemas.openxmlformats.org/officeDocument/2006/relationships/hyperlink" Target="https://finance.yahoo.com/quote/AMZN230616C03770000?p=AMZN230616C03770000" TargetMode="External"/><Relationship Id="rId5814" Type="http://schemas.openxmlformats.org/officeDocument/2006/relationships/hyperlink" Target="https://finance.yahoo.com/quote/AMZN/options?strike=188&amp;straddle=false" TargetMode="External"/><Relationship Id="rId8220" Type="http://schemas.openxmlformats.org/officeDocument/2006/relationships/hyperlink" Target="https://finance.yahoo.com/quote/AMZN/options?strike=3680&amp;straddle=false" TargetMode="External"/><Relationship Id="rId3365" Type="http://schemas.openxmlformats.org/officeDocument/2006/relationships/hyperlink" Target="https://finance.yahoo.com/quote/AMZN230616C03700000?p=AMZN230616C03700000" TargetMode="External"/><Relationship Id="rId4416" Type="http://schemas.openxmlformats.org/officeDocument/2006/relationships/hyperlink" Target="https://finance.yahoo.com/quote/AMZN/options?strike=184.5&amp;straddle=false" TargetMode="External"/><Relationship Id="rId4830" Type="http://schemas.openxmlformats.org/officeDocument/2006/relationships/hyperlink" Target="https://finance.yahoo.com/quote/AMZN/options?strike=5000&amp;straddle=false" TargetMode="External"/><Relationship Id="rId7986" Type="http://schemas.openxmlformats.org/officeDocument/2006/relationships/hyperlink" Target="https://finance.yahoo.com/quote/AMZN/options?strike=1260&amp;straddle=false" TargetMode="External"/><Relationship Id="rId286" Type="http://schemas.openxmlformats.org/officeDocument/2006/relationships/hyperlink" Target="https://finance.yahoo.com/quote/AMZN/options?strike=190&amp;straddle=false" TargetMode="External"/><Relationship Id="rId2381" Type="http://schemas.openxmlformats.org/officeDocument/2006/relationships/hyperlink" Target="https://finance.yahoo.com/quote/AMZN230616P00196000?p=AMZN230616P00196000" TargetMode="External"/><Relationship Id="rId3018" Type="http://schemas.openxmlformats.org/officeDocument/2006/relationships/hyperlink" Target="https://finance.yahoo.com/quote/AMZN/options?strike=181&amp;straddle=false" TargetMode="External"/><Relationship Id="rId3432" Type="http://schemas.openxmlformats.org/officeDocument/2006/relationships/hyperlink" Target="https://finance.yahoo.com/quote/AMZN/options?strike=4300&amp;straddle=false" TargetMode="External"/><Relationship Id="rId6588" Type="http://schemas.openxmlformats.org/officeDocument/2006/relationships/hyperlink" Target="https://finance.yahoo.com/quote/AMZN/options?strike=1120&amp;straddle=false" TargetMode="External"/><Relationship Id="rId7639" Type="http://schemas.openxmlformats.org/officeDocument/2006/relationships/hyperlink" Target="https://finance.yahoo.com/quote/AMZN230616P00065000?p=AMZN230616P00065000" TargetMode="External"/><Relationship Id="rId353" Type="http://schemas.openxmlformats.org/officeDocument/2006/relationships/hyperlink" Target="https://finance.yahoo.com/quote/AMZN230616C00270000?p=AMZN230616C00270000" TargetMode="External"/><Relationship Id="rId2034" Type="http://schemas.openxmlformats.org/officeDocument/2006/relationships/hyperlink" Target="https://finance.yahoo.com/quote/AMZN/options?strike=3960&amp;straddle=false" TargetMode="External"/><Relationship Id="rId9061" Type="http://schemas.openxmlformats.org/officeDocument/2006/relationships/hyperlink" Target="https://finance.yahoo.com/quote/AMZN230616P00082000?p=AMZN230616P00082000" TargetMode="External"/><Relationship Id="rId420" Type="http://schemas.openxmlformats.org/officeDocument/2006/relationships/hyperlink" Target="https://finance.yahoo.com/quote/AMZN/options?strike=1820&amp;straddle=false" TargetMode="External"/><Relationship Id="rId1050" Type="http://schemas.openxmlformats.org/officeDocument/2006/relationships/hyperlink" Target="https://finance.yahoo.com/quote/AMZN/options?strike=1100&amp;straddle=false" TargetMode="External"/><Relationship Id="rId2101" Type="http://schemas.openxmlformats.org/officeDocument/2006/relationships/hyperlink" Target="https://finance.yahoo.com/quote/AMZN230616P00064000?p=AMZN230616P00064000" TargetMode="External"/><Relationship Id="rId5257" Type="http://schemas.openxmlformats.org/officeDocument/2006/relationships/hyperlink" Target="https://finance.yahoo.com/quote/AMZN230616P01620000?p=AMZN230616P01620000" TargetMode="External"/><Relationship Id="rId6655" Type="http://schemas.openxmlformats.org/officeDocument/2006/relationships/hyperlink" Target="https://finance.yahoo.com/quote/AMZN230616P01760000?p=AMZN230616P01760000" TargetMode="External"/><Relationship Id="rId7706" Type="http://schemas.openxmlformats.org/officeDocument/2006/relationships/hyperlink" Target="https://finance.yahoo.com/quote/AMZN/options?strike=96&amp;straddle=false" TargetMode="External"/><Relationship Id="rId5671" Type="http://schemas.openxmlformats.org/officeDocument/2006/relationships/hyperlink" Target="https://finance.yahoo.com/quote/AMZN230616C00152500?p=AMZN230616C00152500" TargetMode="External"/><Relationship Id="rId6308" Type="http://schemas.openxmlformats.org/officeDocument/2006/relationships/hyperlink" Target="https://finance.yahoo.com/quote/AMZN/options?strike=89&amp;straddle=false" TargetMode="External"/><Relationship Id="rId6722" Type="http://schemas.openxmlformats.org/officeDocument/2006/relationships/hyperlink" Target="https://finance.yahoo.com/quote/AMZN/options?strike=3110&amp;straddle=false" TargetMode="External"/><Relationship Id="rId1867" Type="http://schemas.openxmlformats.org/officeDocument/2006/relationships/hyperlink" Target="https://finance.yahoo.com/quote/AMZN230616C03130000?p=AMZN230616C03130000" TargetMode="External"/><Relationship Id="rId2918" Type="http://schemas.openxmlformats.org/officeDocument/2006/relationships/hyperlink" Target="https://finance.yahoo.com/quote/AMZN/options?strike=156&amp;straddle=false" TargetMode="External"/><Relationship Id="rId4273" Type="http://schemas.openxmlformats.org/officeDocument/2006/relationships/hyperlink" Target="https://finance.yahoo.com/quote/AMZN230616C00140000?p=AMZN230616C00140000" TargetMode="External"/><Relationship Id="rId5324" Type="http://schemas.openxmlformats.org/officeDocument/2006/relationships/hyperlink" Target="https://finance.yahoo.com/quote/AMZN/options?strike=3040&amp;straddle=false" TargetMode="External"/><Relationship Id="rId8894" Type="http://schemas.openxmlformats.org/officeDocument/2006/relationships/hyperlink" Target="https://finance.yahoo.com/quote/AMZN/options?strike=3660&amp;straddle=false" TargetMode="External"/><Relationship Id="rId1934" Type="http://schemas.openxmlformats.org/officeDocument/2006/relationships/hyperlink" Target="https://finance.yahoo.com/quote/AMZN/options?strike=3460&amp;straddle=false" TargetMode="External"/><Relationship Id="rId4340" Type="http://schemas.openxmlformats.org/officeDocument/2006/relationships/hyperlink" Target="https://finance.yahoo.com/quote/AMZN/options?strike=165.5&amp;straddle=false" TargetMode="External"/><Relationship Id="rId7496" Type="http://schemas.openxmlformats.org/officeDocument/2006/relationships/hyperlink" Target="https://finance.yahoo.com/quote/AMZN/options?strike=3590&amp;straddle=false" TargetMode="External"/><Relationship Id="rId8547" Type="http://schemas.openxmlformats.org/officeDocument/2006/relationships/hyperlink" Target="https://finance.yahoo.com/quote/AMZN230616C00179500?p=AMZN230616C00179500" TargetMode="External"/><Relationship Id="rId8961" Type="http://schemas.openxmlformats.org/officeDocument/2006/relationships/hyperlink" Target="https://finance.yahoo.com/quote/AMZN230616C04000000?p=AMZN230616C04000000" TargetMode="External"/><Relationship Id="rId6098" Type="http://schemas.openxmlformats.org/officeDocument/2006/relationships/hyperlink" Target="https://finance.yahoo.com/quote/AMZN/options?strike=3520&amp;straddle=false" TargetMode="External"/><Relationship Id="rId7149" Type="http://schemas.openxmlformats.org/officeDocument/2006/relationships/hyperlink" Target="https://finance.yahoo.com/quote/AMZN230616C00176000?p=AMZN230616C00176000" TargetMode="External"/><Relationship Id="rId7563" Type="http://schemas.openxmlformats.org/officeDocument/2006/relationships/hyperlink" Target="https://finance.yahoo.com/quote/AMZN230616C03930000?p=AMZN230616C03930000" TargetMode="External"/><Relationship Id="rId8614" Type="http://schemas.openxmlformats.org/officeDocument/2006/relationships/hyperlink" Target="https://finance.yahoo.com/quote/AMZN/options?strike=196&amp;straddle=false" TargetMode="External"/><Relationship Id="rId6165" Type="http://schemas.openxmlformats.org/officeDocument/2006/relationships/hyperlink" Target="https://finance.yahoo.com/quote/AMZN230616C03860000?p=AMZN230616C03860000" TargetMode="External"/><Relationship Id="rId7216" Type="http://schemas.openxmlformats.org/officeDocument/2006/relationships/hyperlink" Target="https://finance.yahoo.com/quote/AMZN/options?strike=192.5&amp;straddle=false" TargetMode="External"/><Relationship Id="rId3759" Type="http://schemas.openxmlformats.org/officeDocument/2006/relationships/hyperlink" Target="https://finance.yahoo.com/quote/AMZN230616P00194500?p=AMZN230616P00194500" TargetMode="External"/><Relationship Id="rId5181" Type="http://schemas.openxmlformats.org/officeDocument/2006/relationships/hyperlink" Target="https://finance.yahoo.com/quote/AMZN230616P00240000?p=AMZN230616P00240000" TargetMode="External"/><Relationship Id="rId6232" Type="http://schemas.openxmlformats.org/officeDocument/2006/relationships/hyperlink" Target="https://finance.yahoo.com/quote/AMZN/options?strike=53&amp;straddle=false" TargetMode="External"/><Relationship Id="rId7630" Type="http://schemas.openxmlformats.org/officeDocument/2006/relationships/hyperlink" Target="https://finance.yahoo.com/quote/AMZN/options?strike=60&amp;straddle=false" TargetMode="External"/><Relationship Id="rId9388" Type="http://schemas.openxmlformats.org/officeDocument/2006/relationships/hyperlink" Target="https://finance.yahoo.com/quote/AMZN/options?strike=1440&amp;straddle=false" TargetMode="External"/><Relationship Id="rId2775" Type="http://schemas.openxmlformats.org/officeDocument/2006/relationships/hyperlink" Target="https://finance.yahoo.com/quote/AMZN230616C00053000?p=AMZN230616C00053000" TargetMode="External"/><Relationship Id="rId3826" Type="http://schemas.openxmlformats.org/officeDocument/2006/relationships/hyperlink" Target="https://finance.yahoo.com/quote/AMZN/options?strike=1180&amp;straddle=false" TargetMode="External"/><Relationship Id="rId747" Type="http://schemas.openxmlformats.org/officeDocument/2006/relationships/hyperlink" Target="https://finance.yahoo.com/quote/AMZN230616P00077500?p=AMZN230616P00077500" TargetMode="External"/><Relationship Id="rId1377" Type="http://schemas.openxmlformats.org/officeDocument/2006/relationships/hyperlink" Target="https://finance.yahoo.com/quote/AMZN230616P05200000?p=AMZN230616P05200000" TargetMode="External"/><Relationship Id="rId1791" Type="http://schemas.openxmlformats.org/officeDocument/2006/relationships/hyperlink" Target="https://finance.yahoo.com/quote/AMZN230616C01700000?p=AMZN230616C01700000" TargetMode="External"/><Relationship Id="rId2428" Type="http://schemas.openxmlformats.org/officeDocument/2006/relationships/hyperlink" Target="https://finance.yahoo.com/quote/AMZN/options?strike=275&amp;straddle=false" TargetMode="External"/><Relationship Id="rId2842" Type="http://schemas.openxmlformats.org/officeDocument/2006/relationships/hyperlink" Target="https://finance.yahoo.com/quote/AMZN/options?strike=84&amp;straddle=false" TargetMode="External"/><Relationship Id="rId5998" Type="http://schemas.openxmlformats.org/officeDocument/2006/relationships/hyperlink" Target="https://finance.yahoo.com/quote/AMZN/options?strike=3020&amp;straddle=false" TargetMode="External"/><Relationship Id="rId9455" Type="http://schemas.openxmlformats.org/officeDocument/2006/relationships/hyperlink" Target="https://finance.yahoo.com/quote/AMZN230616P02400000?p=AMZN230616P02400000" TargetMode="External"/><Relationship Id="rId83" Type="http://schemas.openxmlformats.org/officeDocument/2006/relationships/hyperlink" Target="https://finance.yahoo.com/quote/AMZN230616C00089000?p=AMZN230616C00089000" TargetMode="External"/><Relationship Id="rId814" Type="http://schemas.openxmlformats.org/officeDocument/2006/relationships/hyperlink" Target="https://finance.yahoo.com/quote/AMZN/options?strike=150&amp;straddle=false" TargetMode="External"/><Relationship Id="rId1444" Type="http://schemas.openxmlformats.org/officeDocument/2006/relationships/hyperlink" Target="https://finance.yahoo.com/quote/AMZN/options?strike=77.5&amp;straddle=false" TargetMode="External"/><Relationship Id="rId8057" Type="http://schemas.openxmlformats.org/officeDocument/2006/relationships/hyperlink" Target="https://finance.yahoo.com/quote/AMZN230616P01940000?p=AMZN230616P01940000" TargetMode="External"/><Relationship Id="rId8471" Type="http://schemas.openxmlformats.org/officeDocument/2006/relationships/hyperlink" Target="https://finance.yahoo.com/quote/AMZN230616C00160500?p=AMZN230616C00160500" TargetMode="External"/><Relationship Id="rId9108" Type="http://schemas.openxmlformats.org/officeDocument/2006/relationships/hyperlink" Target="https://finance.yahoo.com/quote/AMZN/options?strike=125&amp;straddle=false" TargetMode="External"/><Relationship Id="rId9522" Type="http://schemas.openxmlformats.org/officeDocument/2006/relationships/hyperlink" Target="https://finance.yahoo.com/quote/AMZN/options?strike=3270&amp;straddle=false" TargetMode="External"/><Relationship Id="rId1511" Type="http://schemas.openxmlformats.org/officeDocument/2006/relationships/hyperlink" Target="https://finance.yahoo.com/quote/AMZN230616C00150500?p=AMZN230616C00150500" TargetMode="External"/><Relationship Id="rId4667" Type="http://schemas.openxmlformats.org/officeDocument/2006/relationships/hyperlink" Target="https://finance.yahoo.com/quote/AMZN230616C03290000?p=AMZN230616C03290000" TargetMode="External"/><Relationship Id="rId5718" Type="http://schemas.openxmlformats.org/officeDocument/2006/relationships/hyperlink" Target="https://finance.yahoo.com/quote/AMZN/options?strike=164&amp;straddle=false" TargetMode="External"/><Relationship Id="rId7073" Type="http://schemas.openxmlformats.org/officeDocument/2006/relationships/hyperlink" Target="https://finance.yahoo.com/quote/AMZN230616C00157000?p=AMZN230616C00157000" TargetMode="External"/><Relationship Id="rId8124" Type="http://schemas.openxmlformats.org/officeDocument/2006/relationships/hyperlink" Target="https://finance.yahoo.com/quote/AMZN/options?strike=3200&amp;straddle=false" TargetMode="External"/><Relationship Id="rId3269" Type="http://schemas.openxmlformats.org/officeDocument/2006/relationships/hyperlink" Target="https://finance.yahoo.com/quote/AMZN230616C03220000?p=AMZN230616C03220000" TargetMode="External"/><Relationship Id="rId3683" Type="http://schemas.openxmlformats.org/officeDocument/2006/relationships/hyperlink" Target="https://finance.yahoo.com/quote/AMZN230616P00175500?p=AMZN230616P00175500" TargetMode="External"/><Relationship Id="rId7140" Type="http://schemas.openxmlformats.org/officeDocument/2006/relationships/hyperlink" Target="https://finance.yahoo.com/quote/AMZN/options?strike=173.5&amp;straddle=false" TargetMode="External"/><Relationship Id="rId2285" Type="http://schemas.openxmlformats.org/officeDocument/2006/relationships/hyperlink" Target="https://finance.yahoo.com/quote/AMZN230616P00172000?p=AMZN230616P00172000" TargetMode="External"/><Relationship Id="rId3336" Type="http://schemas.openxmlformats.org/officeDocument/2006/relationships/hyperlink" Target="https://finance.yahoo.com/quote/AMZN/options?strike=3550&amp;straddle=false" TargetMode="External"/><Relationship Id="rId4734" Type="http://schemas.openxmlformats.org/officeDocument/2006/relationships/hyperlink" Target="https://finance.yahoo.com/quote/AMZN/options?strike=3620&amp;straddle=false" TargetMode="External"/><Relationship Id="rId257" Type="http://schemas.openxmlformats.org/officeDocument/2006/relationships/hyperlink" Target="https://finance.yahoo.com/quote/AMZN230616C00183000?p=AMZN230616C00183000" TargetMode="External"/><Relationship Id="rId3750" Type="http://schemas.openxmlformats.org/officeDocument/2006/relationships/hyperlink" Target="https://finance.yahoo.com/quote/AMZN/options?strike=192&amp;straddle=false" TargetMode="External"/><Relationship Id="rId4801" Type="http://schemas.openxmlformats.org/officeDocument/2006/relationships/hyperlink" Target="https://finance.yahoo.com/quote/AMZN230616C03960000?p=AMZN230616C03960000" TargetMode="External"/><Relationship Id="rId7957" Type="http://schemas.openxmlformats.org/officeDocument/2006/relationships/hyperlink" Target="https://finance.yahoo.com/quote/AMZN230616P00260000?p=AMZN230616P00260000" TargetMode="External"/><Relationship Id="rId671" Type="http://schemas.openxmlformats.org/officeDocument/2006/relationships/hyperlink" Target="https://finance.yahoo.com/quote/AMZN230616C04700000?p=AMZN230616C04700000" TargetMode="External"/><Relationship Id="rId2352" Type="http://schemas.openxmlformats.org/officeDocument/2006/relationships/hyperlink" Target="https://finance.yahoo.com/quote/AMZN/options?strike=188.5&amp;straddle=false" TargetMode="External"/><Relationship Id="rId3403" Type="http://schemas.openxmlformats.org/officeDocument/2006/relationships/hyperlink" Target="https://finance.yahoo.com/quote/AMZN230616C03890000?p=AMZN230616C03890000" TargetMode="External"/><Relationship Id="rId6559" Type="http://schemas.openxmlformats.org/officeDocument/2006/relationships/hyperlink" Target="https://finance.yahoo.com/quote/AMZN230616P00225000?p=AMZN230616P00225000" TargetMode="External"/><Relationship Id="rId6973" Type="http://schemas.openxmlformats.org/officeDocument/2006/relationships/hyperlink" Target="https://finance.yahoo.com/quote/AMZN230616C00075000?p=AMZN230616C00075000" TargetMode="External"/><Relationship Id="rId324" Type="http://schemas.openxmlformats.org/officeDocument/2006/relationships/hyperlink" Target="https://finance.yahoo.com/quote/AMZN/options?strike=199.5&amp;straddle=false" TargetMode="External"/><Relationship Id="rId2005" Type="http://schemas.openxmlformats.org/officeDocument/2006/relationships/hyperlink" Target="https://finance.yahoo.com/quote/AMZN230616C03820000?p=AMZN230616C03820000" TargetMode="External"/><Relationship Id="rId5575" Type="http://schemas.openxmlformats.org/officeDocument/2006/relationships/hyperlink" Target="https://finance.yahoo.com/quote/AMZN230616C00069000?p=AMZN230616C00069000" TargetMode="External"/><Relationship Id="rId6626" Type="http://schemas.openxmlformats.org/officeDocument/2006/relationships/hyperlink" Target="https://finance.yahoo.com/quote/AMZN/options?strike=1480&amp;straddle=false" TargetMode="External"/><Relationship Id="rId9032" Type="http://schemas.openxmlformats.org/officeDocument/2006/relationships/hyperlink" Target="https://finance.yahoo.com/quote/AMZN/options?strike=69&amp;straddle=false" TargetMode="External"/><Relationship Id="rId1021" Type="http://schemas.openxmlformats.org/officeDocument/2006/relationships/hyperlink" Target="https://finance.yahoo.com/quote/AMZN230616P00220000?p=AMZN230616P00220000" TargetMode="External"/><Relationship Id="rId4177" Type="http://schemas.openxmlformats.org/officeDocument/2006/relationships/hyperlink" Target="https://finance.yahoo.com/quote/AMZN230616C00062000?p=AMZN230616C00062000" TargetMode="External"/><Relationship Id="rId4591" Type="http://schemas.openxmlformats.org/officeDocument/2006/relationships/hyperlink" Target="https://finance.yahoo.com/quote/AMZN230616C02100000?p=AMZN230616C02100000" TargetMode="External"/><Relationship Id="rId5228" Type="http://schemas.openxmlformats.org/officeDocument/2006/relationships/hyperlink" Target="https://finance.yahoo.com/quote/AMZN/options?strike=1360&amp;straddle=false" TargetMode="External"/><Relationship Id="rId5642" Type="http://schemas.openxmlformats.org/officeDocument/2006/relationships/hyperlink" Target="https://finance.yahoo.com/quote/AMZN/options?strike=100&amp;straddle=false" TargetMode="External"/><Relationship Id="rId8798" Type="http://schemas.openxmlformats.org/officeDocument/2006/relationships/hyperlink" Target="https://finance.yahoo.com/quote/AMZN/options?strike=3180&amp;straddle=false" TargetMode="External"/><Relationship Id="rId3193" Type="http://schemas.openxmlformats.org/officeDocument/2006/relationships/hyperlink" Target="https://finance.yahoo.com/quote/AMZN230616C01880000?p=AMZN230616C01880000" TargetMode="External"/><Relationship Id="rId4244" Type="http://schemas.openxmlformats.org/officeDocument/2006/relationships/hyperlink" Target="https://finance.yahoo.com/quote/AMZN/options?strike=93&amp;straddle=false" TargetMode="External"/><Relationship Id="rId1838" Type="http://schemas.openxmlformats.org/officeDocument/2006/relationships/hyperlink" Target="https://finance.yahoo.com/quote/AMZN/options?strike=2800&amp;straddle=false" TargetMode="External"/><Relationship Id="rId3260" Type="http://schemas.openxmlformats.org/officeDocument/2006/relationships/hyperlink" Target="https://finance.yahoo.com/quote/AMZN/options?strike=3170&amp;straddle=false" TargetMode="External"/><Relationship Id="rId4311" Type="http://schemas.openxmlformats.org/officeDocument/2006/relationships/hyperlink" Target="https://finance.yahoo.com/quote/AMZN230616C00158500?p=AMZN230616C00158500" TargetMode="External"/><Relationship Id="rId7467" Type="http://schemas.openxmlformats.org/officeDocument/2006/relationships/hyperlink" Target="https://finance.yahoo.com/quote/AMZN230616C03450000?p=AMZN230616C03450000" TargetMode="External"/><Relationship Id="rId8865" Type="http://schemas.openxmlformats.org/officeDocument/2006/relationships/hyperlink" Target="https://finance.yahoo.com/quote/AMZN230616C03520000?p=AMZN230616C03520000" TargetMode="External"/><Relationship Id="rId181" Type="http://schemas.openxmlformats.org/officeDocument/2006/relationships/hyperlink" Target="https://finance.yahoo.com/quote/AMZN230616C00164000?p=AMZN230616C00164000" TargetMode="External"/><Relationship Id="rId1905" Type="http://schemas.openxmlformats.org/officeDocument/2006/relationships/hyperlink" Target="https://finance.yahoo.com/quote/AMZN230616C03320000?p=AMZN230616C03320000" TargetMode="External"/><Relationship Id="rId6069" Type="http://schemas.openxmlformats.org/officeDocument/2006/relationships/hyperlink" Target="https://finance.yahoo.com/quote/AMZN230616C03380000?p=AMZN230616C03380000" TargetMode="External"/><Relationship Id="rId7881" Type="http://schemas.openxmlformats.org/officeDocument/2006/relationships/hyperlink" Target="https://finance.yahoo.com/quote/AMZN230616P00187000?p=AMZN230616P00187000" TargetMode="External"/><Relationship Id="rId8518" Type="http://schemas.openxmlformats.org/officeDocument/2006/relationships/hyperlink" Target="https://finance.yahoo.com/quote/AMZN/options?strike=172&amp;straddle=false" TargetMode="External"/><Relationship Id="rId8932" Type="http://schemas.openxmlformats.org/officeDocument/2006/relationships/hyperlink" Target="https://finance.yahoo.com/quote/AMZN/options?strike=3850&amp;straddle=false" TargetMode="External"/><Relationship Id="rId5085" Type="http://schemas.openxmlformats.org/officeDocument/2006/relationships/hyperlink" Target="https://finance.yahoo.com/quote/AMZN230616P00180000?p=AMZN230616P00180000" TargetMode="External"/><Relationship Id="rId6483" Type="http://schemas.openxmlformats.org/officeDocument/2006/relationships/hyperlink" Target="https://finance.yahoo.com/quote/AMZN230616P00183500?p=AMZN230616P00183500" TargetMode="External"/><Relationship Id="rId7534" Type="http://schemas.openxmlformats.org/officeDocument/2006/relationships/hyperlink" Target="https://finance.yahoo.com/quote/AMZN/options?strike=3780&amp;straddle=false" TargetMode="External"/><Relationship Id="rId998" Type="http://schemas.openxmlformats.org/officeDocument/2006/relationships/hyperlink" Target="https://finance.yahoo.com/quote/AMZN/options?strike=196&amp;straddle=false" TargetMode="External"/><Relationship Id="rId2679" Type="http://schemas.openxmlformats.org/officeDocument/2006/relationships/hyperlink" Target="https://finance.yahoo.com/quote/AMZN230616P03660000?p=AMZN230616P03660000" TargetMode="External"/><Relationship Id="rId6136" Type="http://schemas.openxmlformats.org/officeDocument/2006/relationships/hyperlink" Target="https://finance.yahoo.com/quote/AMZN/options?strike=3710&amp;straddle=false" TargetMode="External"/><Relationship Id="rId6550" Type="http://schemas.openxmlformats.org/officeDocument/2006/relationships/hyperlink" Target="https://finance.yahoo.com/quote/AMZN/options?strike=200&amp;straddle=false" TargetMode="External"/><Relationship Id="rId7601" Type="http://schemas.openxmlformats.org/officeDocument/2006/relationships/hyperlink" Target="https://finance.yahoo.com/quote/AMZN230616C05200000?p=AMZN230616C05200000" TargetMode="External"/><Relationship Id="rId1695" Type="http://schemas.openxmlformats.org/officeDocument/2006/relationships/hyperlink" Target="https://finance.yahoo.com/quote/AMZN230616C00196500?p=AMZN230616C00196500" TargetMode="External"/><Relationship Id="rId2746" Type="http://schemas.openxmlformats.org/officeDocument/2006/relationships/hyperlink" Target="https://finance.yahoo.com/quote/AMZN/options?strike=4400&amp;straddle=false" TargetMode="External"/><Relationship Id="rId5152" Type="http://schemas.openxmlformats.org/officeDocument/2006/relationships/hyperlink" Target="https://finance.yahoo.com/quote/AMZN/options?strike=196.5&amp;straddle=false" TargetMode="External"/><Relationship Id="rId6203" Type="http://schemas.openxmlformats.org/officeDocument/2006/relationships/hyperlink" Target="https://finance.yahoo.com/quote/AMZN230616C04500000?p=AMZN230616C04500000" TargetMode="External"/><Relationship Id="rId9359" Type="http://schemas.openxmlformats.org/officeDocument/2006/relationships/hyperlink" Target="https://finance.yahoo.com/quote/AMZN230616P01160000?p=AMZN230616P01160000" TargetMode="External"/><Relationship Id="rId718" Type="http://schemas.openxmlformats.org/officeDocument/2006/relationships/hyperlink" Target="https://finance.yahoo.com/quote/AMZN/options?strike=64&amp;straddle=false" TargetMode="External"/><Relationship Id="rId1348" Type="http://schemas.openxmlformats.org/officeDocument/2006/relationships/hyperlink" Target="https://finance.yahoo.com/quote/AMZN/options?strike=3970&amp;straddle=false" TargetMode="External"/><Relationship Id="rId1762" Type="http://schemas.openxmlformats.org/officeDocument/2006/relationships/hyperlink" Target="https://finance.yahoo.com/quote/AMZN/options?strike=1440&amp;straddle=false" TargetMode="External"/><Relationship Id="rId8375" Type="http://schemas.openxmlformats.org/officeDocument/2006/relationships/hyperlink" Target="https://finance.yahoo.com/quote/AMZN230616C00083000?p=AMZN230616C00083000" TargetMode="External"/><Relationship Id="rId9426" Type="http://schemas.openxmlformats.org/officeDocument/2006/relationships/hyperlink" Target="https://finance.yahoo.com/quote/AMZN/options?strike=1780&amp;straddle=false" TargetMode="External"/><Relationship Id="rId1415" Type="http://schemas.openxmlformats.org/officeDocument/2006/relationships/hyperlink" Target="https://finance.yahoo.com/quote/AMZN230616C00065000?p=AMZN230616C00065000" TargetMode="External"/><Relationship Id="rId2813" Type="http://schemas.openxmlformats.org/officeDocument/2006/relationships/hyperlink" Target="https://finance.yahoo.com/quote/AMZN230616C00072000?p=AMZN230616C00072000" TargetMode="External"/><Relationship Id="rId5969" Type="http://schemas.openxmlformats.org/officeDocument/2006/relationships/hyperlink" Target="https://finance.yahoo.com/quote/AMZN230616C01960000?p=AMZN230616C01960000" TargetMode="External"/><Relationship Id="rId7391" Type="http://schemas.openxmlformats.org/officeDocument/2006/relationships/hyperlink" Target="https://finance.yahoo.com/quote/AMZN230616C03070000?p=AMZN230616C03070000" TargetMode="External"/><Relationship Id="rId8028" Type="http://schemas.openxmlformats.org/officeDocument/2006/relationships/hyperlink" Target="https://finance.yahoo.com/quote/AMZN/options?strike=1640&amp;straddle=false" TargetMode="External"/><Relationship Id="rId8442" Type="http://schemas.openxmlformats.org/officeDocument/2006/relationships/hyperlink" Target="https://finance.yahoo.com/quote/AMZN/options?strike=153&amp;straddle=false" TargetMode="External"/><Relationship Id="rId54" Type="http://schemas.openxmlformats.org/officeDocument/2006/relationships/hyperlink" Target="https://finance.yahoo.com/quote/AMZN/options?strike=75&amp;straddle=false" TargetMode="External"/><Relationship Id="rId4985" Type="http://schemas.openxmlformats.org/officeDocument/2006/relationships/hyperlink" Target="https://finance.yahoo.com/quote/AMZN230616P00155000?p=AMZN230616P00155000" TargetMode="External"/><Relationship Id="rId7044" Type="http://schemas.openxmlformats.org/officeDocument/2006/relationships/hyperlink" Target="https://finance.yahoo.com/quote/AMZN/options?strike=145&amp;straddle=false" TargetMode="External"/><Relationship Id="rId2189" Type="http://schemas.openxmlformats.org/officeDocument/2006/relationships/hyperlink" Target="https://finance.yahoo.com/quote/AMZN230616P00130000?p=AMZN230616P00130000" TargetMode="External"/><Relationship Id="rId3587" Type="http://schemas.openxmlformats.org/officeDocument/2006/relationships/hyperlink" Target="https://finance.yahoo.com/quote/AMZN230616P00151500?p=AMZN230616P00151500" TargetMode="External"/><Relationship Id="rId4638" Type="http://schemas.openxmlformats.org/officeDocument/2006/relationships/hyperlink" Target="https://finance.yahoo.com/quote/AMZN/options?strike=3140&amp;straddle=false" TargetMode="External"/><Relationship Id="rId6060" Type="http://schemas.openxmlformats.org/officeDocument/2006/relationships/hyperlink" Target="https://finance.yahoo.com/quote/AMZN/options?strike=3330&amp;straddle=false" TargetMode="External"/><Relationship Id="rId3654" Type="http://schemas.openxmlformats.org/officeDocument/2006/relationships/hyperlink" Target="https://finance.yahoo.com/quote/AMZN/options?strike=168&amp;straddle=false" TargetMode="External"/><Relationship Id="rId4705" Type="http://schemas.openxmlformats.org/officeDocument/2006/relationships/hyperlink" Target="https://finance.yahoo.com/quote/AMZN230616C03480000?p=AMZN230616C03480000" TargetMode="External"/><Relationship Id="rId7111" Type="http://schemas.openxmlformats.org/officeDocument/2006/relationships/hyperlink" Target="https://finance.yahoo.com/quote/AMZN230616C00166500?p=AMZN230616C00166500" TargetMode="External"/><Relationship Id="rId575" Type="http://schemas.openxmlformats.org/officeDocument/2006/relationships/hyperlink" Target="https://finance.yahoo.com/quote/AMZN230616C03590000?p=AMZN230616C03590000" TargetMode="External"/><Relationship Id="rId2256" Type="http://schemas.openxmlformats.org/officeDocument/2006/relationships/hyperlink" Target="https://finance.yahoo.com/quote/AMZN/options?strike=164.5&amp;straddle=false" TargetMode="External"/><Relationship Id="rId2670" Type="http://schemas.openxmlformats.org/officeDocument/2006/relationships/hyperlink" Target="https://finance.yahoo.com/quote/AMZN/options?strike=3610&amp;straddle=false" TargetMode="External"/><Relationship Id="rId3307" Type="http://schemas.openxmlformats.org/officeDocument/2006/relationships/hyperlink" Target="https://finance.yahoo.com/quote/AMZN230616C03410000?p=AMZN230616C03410000" TargetMode="External"/><Relationship Id="rId3721" Type="http://schemas.openxmlformats.org/officeDocument/2006/relationships/hyperlink" Target="https://finance.yahoo.com/quote/AMZN230616P00185000?p=AMZN230616P00185000" TargetMode="External"/><Relationship Id="rId6877" Type="http://schemas.openxmlformats.org/officeDocument/2006/relationships/hyperlink" Target="https://finance.yahoo.com/quote/AMZN230616P03940000?p=AMZN230616P03940000" TargetMode="External"/><Relationship Id="rId7928" Type="http://schemas.openxmlformats.org/officeDocument/2006/relationships/hyperlink" Target="https://finance.yahoo.com/quote/AMZN/options?strike=198.5&amp;straddle=false" TargetMode="External"/><Relationship Id="rId9283" Type="http://schemas.openxmlformats.org/officeDocument/2006/relationships/hyperlink" Target="https://finance.yahoo.com/quote/AMZN230616P00191500?p=AMZN230616P00191500" TargetMode="External"/><Relationship Id="rId228" Type="http://schemas.openxmlformats.org/officeDocument/2006/relationships/hyperlink" Target="https://finance.yahoo.com/quote/AMZN/options?strike=175.5&amp;straddle=false" TargetMode="External"/><Relationship Id="rId642" Type="http://schemas.openxmlformats.org/officeDocument/2006/relationships/hyperlink" Target="https://finance.yahoo.com/quote/AMZN/options?strike=3920&amp;straddle=false" TargetMode="External"/><Relationship Id="rId1272" Type="http://schemas.openxmlformats.org/officeDocument/2006/relationships/hyperlink" Target="https://finance.yahoo.com/quote/AMZN/options?strike=3540&amp;straddle=false" TargetMode="External"/><Relationship Id="rId2323" Type="http://schemas.openxmlformats.org/officeDocument/2006/relationships/hyperlink" Target="https://finance.yahoo.com/quote/AMZN230616P00181500?p=AMZN230616P00181500" TargetMode="External"/><Relationship Id="rId5479" Type="http://schemas.openxmlformats.org/officeDocument/2006/relationships/hyperlink" Target="https://finance.yahoo.com/quote/AMZN230616P03830000?p=AMZN230616P03830000" TargetMode="External"/><Relationship Id="rId5893" Type="http://schemas.openxmlformats.org/officeDocument/2006/relationships/hyperlink" Target="https://finance.yahoo.com/quote/AMZN230616C01200000?p=AMZN230616C01200000" TargetMode="External"/><Relationship Id="rId9350" Type="http://schemas.openxmlformats.org/officeDocument/2006/relationships/hyperlink" Target="https://finance.yahoo.com/quote/AMZN/options?strike=1060&amp;straddle=false" TargetMode="External"/><Relationship Id="rId4495" Type="http://schemas.openxmlformats.org/officeDocument/2006/relationships/hyperlink" Target="https://finance.yahoo.com/quote/AMZN230616C00245000?p=AMZN230616C00245000" TargetMode="External"/><Relationship Id="rId5546" Type="http://schemas.openxmlformats.org/officeDocument/2006/relationships/hyperlink" Target="https://finance.yahoo.com/quote/AMZN/options?strike=54&amp;straddle=false" TargetMode="External"/><Relationship Id="rId6944" Type="http://schemas.openxmlformats.org/officeDocument/2006/relationships/hyperlink" Target="https://finance.yahoo.com/quote/AMZN/options?strike=61&amp;straddle=false" TargetMode="External"/><Relationship Id="rId9003" Type="http://schemas.openxmlformats.org/officeDocument/2006/relationships/hyperlink" Target="https://finance.yahoo.com/quote/AMZN230616P00055000?p=AMZN230616P00055000" TargetMode="External"/><Relationship Id="rId3097" Type="http://schemas.openxmlformats.org/officeDocument/2006/relationships/hyperlink" Target="https://finance.yahoo.com/quote/AMZN230616C00210000?p=AMZN230616C00210000" TargetMode="External"/><Relationship Id="rId4148" Type="http://schemas.openxmlformats.org/officeDocument/2006/relationships/hyperlink" Target="https://finance.yahoo.com/quote/AMZN/options?strike=5300&amp;straddle=false" TargetMode="External"/><Relationship Id="rId5960" Type="http://schemas.openxmlformats.org/officeDocument/2006/relationships/hyperlink" Target="https://finance.yahoo.com/quote/AMZN/options?strike=1860&amp;straddle=false" TargetMode="External"/><Relationship Id="rId3164" Type="http://schemas.openxmlformats.org/officeDocument/2006/relationships/hyperlink" Target="https://finance.yahoo.com/quote/AMZN/options?strike=1580&amp;straddle=false" TargetMode="External"/><Relationship Id="rId4562" Type="http://schemas.openxmlformats.org/officeDocument/2006/relationships/hyperlink" Target="https://finance.yahoo.com/quote/AMZN/options?strike=1720&amp;straddle=false" TargetMode="External"/><Relationship Id="rId5613" Type="http://schemas.openxmlformats.org/officeDocument/2006/relationships/hyperlink" Target="https://finance.yahoo.com/quote/AMZN230616C00086000?p=AMZN230616C00086000" TargetMode="External"/><Relationship Id="rId8769" Type="http://schemas.openxmlformats.org/officeDocument/2006/relationships/hyperlink" Target="https://finance.yahoo.com/quote/AMZN230616C03040000?p=AMZN230616C03040000" TargetMode="External"/><Relationship Id="rId1809" Type="http://schemas.openxmlformats.org/officeDocument/2006/relationships/hyperlink" Target="https://finance.yahoo.com/quote/AMZN230616C01880000?p=AMZN230616C01880000" TargetMode="External"/><Relationship Id="rId4215" Type="http://schemas.openxmlformats.org/officeDocument/2006/relationships/hyperlink" Target="https://finance.yahoo.com/quote/AMZN230616C00079000?p=AMZN230616C00079000" TargetMode="External"/><Relationship Id="rId7785" Type="http://schemas.openxmlformats.org/officeDocument/2006/relationships/hyperlink" Target="https://finance.yahoo.com/quote/AMZN230616P00163000?p=AMZN230616P00163000" TargetMode="External"/><Relationship Id="rId8836" Type="http://schemas.openxmlformats.org/officeDocument/2006/relationships/hyperlink" Target="https://finance.yahoo.com/quote/AMZN/options?strike=3370&amp;straddle=false" TargetMode="External"/><Relationship Id="rId2180" Type="http://schemas.openxmlformats.org/officeDocument/2006/relationships/hyperlink" Target="https://finance.yahoo.com/quote/AMZN/options?strike=105&amp;straddle=false" TargetMode="External"/><Relationship Id="rId3231" Type="http://schemas.openxmlformats.org/officeDocument/2006/relationships/hyperlink" Target="https://finance.yahoo.com/quote/AMZN230616C03030000?p=AMZN230616C03030000" TargetMode="External"/><Relationship Id="rId6387" Type="http://schemas.openxmlformats.org/officeDocument/2006/relationships/hyperlink" Target="https://finance.yahoo.com/quote/AMZN230616P00159500?p=AMZN230616P00159500" TargetMode="External"/><Relationship Id="rId7438" Type="http://schemas.openxmlformats.org/officeDocument/2006/relationships/hyperlink" Target="https://finance.yahoo.com/quote/AMZN/options?strike=3300&amp;straddle=false" TargetMode="External"/><Relationship Id="rId7852" Type="http://schemas.openxmlformats.org/officeDocument/2006/relationships/hyperlink" Target="https://finance.yahoo.com/quote/AMZN/options?strike=179.5&amp;straddle=false" TargetMode="External"/><Relationship Id="rId8903" Type="http://schemas.openxmlformats.org/officeDocument/2006/relationships/hyperlink" Target="https://finance.yahoo.com/quote/AMZN230616C03710000?p=AMZN230616C03710000" TargetMode="External"/><Relationship Id="rId152" Type="http://schemas.openxmlformats.org/officeDocument/2006/relationships/hyperlink" Target="https://finance.yahoo.com/quote/AMZN/options?strike=156.5&amp;straddle=false" TargetMode="External"/><Relationship Id="rId2997" Type="http://schemas.openxmlformats.org/officeDocument/2006/relationships/hyperlink" Target="https://finance.yahoo.com/quote/AMZN230616C00176000?p=AMZN230616C00176000" TargetMode="External"/><Relationship Id="rId6454" Type="http://schemas.openxmlformats.org/officeDocument/2006/relationships/hyperlink" Target="https://finance.yahoo.com/quote/AMZN/options?strike=176&amp;straddle=false" TargetMode="External"/><Relationship Id="rId7505" Type="http://schemas.openxmlformats.org/officeDocument/2006/relationships/hyperlink" Target="https://finance.yahoo.com/quote/AMZN230616C03640000?p=AMZN230616C03640000" TargetMode="External"/><Relationship Id="rId969" Type="http://schemas.openxmlformats.org/officeDocument/2006/relationships/hyperlink" Target="https://finance.yahoo.com/quote/AMZN230616P00189000?p=AMZN230616P00189000" TargetMode="External"/><Relationship Id="rId1599" Type="http://schemas.openxmlformats.org/officeDocument/2006/relationships/hyperlink" Target="https://finance.yahoo.com/quote/AMZN230616C00172500?p=AMZN230616C00172500" TargetMode="External"/><Relationship Id="rId5056" Type="http://schemas.openxmlformats.org/officeDocument/2006/relationships/hyperlink" Target="https://finance.yahoo.com/quote/AMZN/options?strike=172.5&amp;straddle=false" TargetMode="External"/><Relationship Id="rId5470" Type="http://schemas.openxmlformats.org/officeDocument/2006/relationships/hyperlink" Target="https://finance.yahoo.com/quote/AMZN/options?strike=3770&amp;straddle=false" TargetMode="External"/><Relationship Id="rId6107" Type="http://schemas.openxmlformats.org/officeDocument/2006/relationships/hyperlink" Target="https://finance.yahoo.com/quote/AMZN230616C03570000?p=AMZN230616C03570000" TargetMode="External"/><Relationship Id="rId6521" Type="http://schemas.openxmlformats.org/officeDocument/2006/relationships/hyperlink" Target="https://finance.yahoo.com/quote/AMZN230616P00193000?p=AMZN230616P00193000" TargetMode="External"/><Relationship Id="rId9677" Type="http://schemas.openxmlformats.org/officeDocument/2006/relationships/hyperlink" Target="https://finance.yahoo.com/quote/AMZN230616P05000000?p=AMZN230616P05000000" TargetMode="External"/><Relationship Id="rId4072" Type="http://schemas.openxmlformats.org/officeDocument/2006/relationships/hyperlink" Target="https://finance.yahoo.com/quote/AMZN/options?strike=3700&amp;straddle=false" TargetMode="External"/><Relationship Id="rId5123" Type="http://schemas.openxmlformats.org/officeDocument/2006/relationships/hyperlink" Target="https://finance.yahoo.com/quote/AMZN230616P00189500?p=AMZN230616P00189500" TargetMode="External"/><Relationship Id="rId8279" Type="http://schemas.openxmlformats.org/officeDocument/2006/relationships/hyperlink" Target="https://finance.yahoo.com/quote/AMZN230616P04300000?p=AMZN230616P04300000" TargetMode="External"/><Relationship Id="rId1666" Type="http://schemas.openxmlformats.org/officeDocument/2006/relationships/hyperlink" Target="https://finance.yahoo.com/quote/AMZN/options?strike=189&amp;straddle=false" TargetMode="External"/><Relationship Id="rId2717" Type="http://schemas.openxmlformats.org/officeDocument/2006/relationships/hyperlink" Target="https://finance.yahoo.com/quote/AMZN230616P03890000?p=AMZN230616P03890000" TargetMode="External"/><Relationship Id="rId7295" Type="http://schemas.openxmlformats.org/officeDocument/2006/relationships/hyperlink" Target="https://finance.yahoo.com/quote/AMZN230616C01420000?p=AMZN230616C01420000" TargetMode="External"/><Relationship Id="rId8693" Type="http://schemas.openxmlformats.org/officeDocument/2006/relationships/hyperlink" Target="https://finance.yahoo.com/quote/AMZN230616C01540000?p=AMZN230616C01540000" TargetMode="External"/><Relationship Id="rId1319" Type="http://schemas.openxmlformats.org/officeDocument/2006/relationships/hyperlink" Target="https://finance.yahoo.com/quote/AMZN230616P03780000?p=AMZN230616P03780000" TargetMode="External"/><Relationship Id="rId1733" Type="http://schemas.openxmlformats.org/officeDocument/2006/relationships/hyperlink" Target="https://finance.yahoo.com/quote/AMZN230616C00260000?p=AMZN230616C00260000" TargetMode="External"/><Relationship Id="rId4889" Type="http://schemas.openxmlformats.org/officeDocument/2006/relationships/hyperlink" Target="https://finance.yahoo.com/quote/AMZN230616P00073000?p=AMZN230616P00073000" TargetMode="External"/><Relationship Id="rId8346" Type="http://schemas.openxmlformats.org/officeDocument/2006/relationships/hyperlink" Target="https://finance.yahoo.com/quote/AMZN/options?strike=70&amp;straddle=false" TargetMode="External"/><Relationship Id="rId8760" Type="http://schemas.openxmlformats.org/officeDocument/2006/relationships/hyperlink" Target="https://finance.yahoo.com/quote/AMZN/options?strike=2900&amp;straddle=false" TargetMode="External"/><Relationship Id="rId25" Type="http://schemas.openxmlformats.org/officeDocument/2006/relationships/hyperlink" Target="https://finance.yahoo.com/quote/AMZN230616C00062000?p=AMZN230616C00062000" TargetMode="External"/><Relationship Id="rId1800" Type="http://schemas.openxmlformats.org/officeDocument/2006/relationships/hyperlink" Target="https://finance.yahoo.com/quote/AMZN/options?strike=1780&amp;straddle=false" TargetMode="External"/><Relationship Id="rId4956" Type="http://schemas.openxmlformats.org/officeDocument/2006/relationships/hyperlink" Target="https://finance.yahoo.com/quote/AMZN/options?strike=125&amp;straddle=false" TargetMode="External"/><Relationship Id="rId7362" Type="http://schemas.openxmlformats.org/officeDocument/2006/relationships/hyperlink" Target="https://finance.yahoo.com/quote/AMZN/options?strike=2200&amp;straddle=false" TargetMode="External"/><Relationship Id="rId8413" Type="http://schemas.openxmlformats.org/officeDocument/2006/relationships/hyperlink" Target="https://finance.yahoo.com/quote/AMZN230616C00110000?p=AMZN230616C00110000" TargetMode="External"/><Relationship Id="rId3558" Type="http://schemas.openxmlformats.org/officeDocument/2006/relationships/hyperlink" Target="https://finance.yahoo.com/quote/AMZN/options?strike=98&amp;straddle=false" TargetMode="External"/><Relationship Id="rId3972" Type="http://schemas.openxmlformats.org/officeDocument/2006/relationships/hyperlink" Target="https://finance.yahoo.com/quote/AMZN/options?strike=3200&amp;straddle=false" TargetMode="External"/><Relationship Id="rId4609" Type="http://schemas.openxmlformats.org/officeDocument/2006/relationships/hyperlink" Target="https://finance.yahoo.com/quote/AMZN230616C03000000?p=AMZN230616C03000000" TargetMode="External"/><Relationship Id="rId7015" Type="http://schemas.openxmlformats.org/officeDocument/2006/relationships/hyperlink" Target="https://finance.yahoo.com/quote/AMZN230616C00095000?p=AMZN230616C00095000" TargetMode="External"/><Relationship Id="rId479" Type="http://schemas.openxmlformats.org/officeDocument/2006/relationships/hyperlink" Target="https://finance.yahoo.com/quote/AMZN230616C03110000?p=AMZN230616C03110000" TargetMode="External"/><Relationship Id="rId893" Type="http://schemas.openxmlformats.org/officeDocument/2006/relationships/hyperlink" Target="https://finance.yahoo.com/quote/AMZN230616P00170000?p=AMZN230616P00170000" TargetMode="External"/><Relationship Id="rId2574" Type="http://schemas.openxmlformats.org/officeDocument/2006/relationships/hyperlink" Target="https://finance.yahoo.com/quote/AMZN/options?strike=3130&amp;straddle=false" TargetMode="External"/><Relationship Id="rId3625" Type="http://schemas.openxmlformats.org/officeDocument/2006/relationships/hyperlink" Target="https://finance.yahoo.com/quote/AMZN230616P00161000?p=AMZN230616P00161000" TargetMode="External"/><Relationship Id="rId6031" Type="http://schemas.openxmlformats.org/officeDocument/2006/relationships/hyperlink" Target="https://finance.yahoo.com/quote/AMZN230616C03190000?p=AMZN230616C03190000" TargetMode="External"/><Relationship Id="rId9187" Type="http://schemas.openxmlformats.org/officeDocument/2006/relationships/hyperlink" Target="https://finance.yahoo.com/quote/AMZN230616P00167500?p=AMZN230616P00167500" TargetMode="External"/><Relationship Id="rId546" Type="http://schemas.openxmlformats.org/officeDocument/2006/relationships/hyperlink" Target="https://finance.yahoo.com/quote/AMZN/options?strike=3440&amp;straddle=false" TargetMode="External"/><Relationship Id="rId1176" Type="http://schemas.openxmlformats.org/officeDocument/2006/relationships/hyperlink" Target="https://finance.yahoo.com/quote/AMZN/options?strike=3060&amp;straddle=false" TargetMode="External"/><Relationship Id="rId2227" Type="http://schemas.openxmlformats.org/officeDocument/2006/relationships/hyperlink" Target="https://finance.yahoo.com/quote/AMZN230616P00157500?p=AMZN230616P00157500" TargetMode="External"/><Relationship Id="rId9254" Type="http://schemas.openxmlformats.org/officeDocument/2006/relationships/hyperlink" Target="https://finance.yahoo.com/quote/AMZN/options?strike=184&amp;straddle=false" TargetMode="External"/><Relationship Id="rId960" Type="http://schemas.openxmlformats.org/officeDocument/2006/relationships/hyperlink" Target="https://finance.yahoo.com/quote/AMZN/options?strike=186.5&amp;straddle=false" TargetMode="External"/><Relationship Id="rId1243" Type="http://schemas.openxmlformats.org/officeDocument/2006/relationships/hyperlink" Target="https://finance.yahoo.com/quote/AMZN230616P03400000?p=AMZN230616P03400000" TargetMode="External"/><Relationship Id="rId1590" Type="http://schemas.openxmlformats.org/officeDocument/2006/relationships/hyperlink" Target="https://finance.yahoo.com/quote/AMZN/options?strike=170&amp;straddle=false" TargetMode="External"/><Relationship Id="rId2641" Type="http://schemas.openxmlformats.org/officeDocument/2006/relationships/hyperlink" Target="https://finance.yahoo.com/quote/AMZN230616P03470000?p=AMZN230616P03470000" TargetMode="External"/><Relationship Id="rId4399" Type="http://schemas.openxmlformats.org/officeDocument/2006/relationships/hyperlink" Target="https://finance.yahoo.com/quote/AMZN230616C00180500?p=AMZN230616C00180500" TargetMode="External"/><Relationship Id="rId5797" Type="http://schemas.openxmlformats.org/officeDocument/2006/relationships/hyperlink" Target="https://finance.yahoo.com/quote/AMZN230616C00184000?p=AMZN230616C00184000" TargetMode="External"/><Relationship Id="rId6848" Type="http://schemas.openxmlformats.org/officeDocument/2006/relationships/hyperlink" Target="https://finance.yahoo.com/quote/AMZN/options?strike=3740&amp;straddle=false" TargetMode="External"/><Relationship Id="rId8270" Type="http://schemas.openxmlformats.org/officeDocument/2006/relationships/hyperlink" Target="https://finance.yahoo.com/quote/AMZN/options?strike=3980&amp;straddle=false" TargetMode="External"/><Relationship Id="rId613" Type="http://schemas.openxmlformats.org/officeDocument/2006/relationships/hyperlink" Target="https://finance.yahoo.com/quote/AMZN230616C03780000?p=AMZN230616C03780000" TargetMode="External"/><Relationship Id="rId5864" Type="http://schemas.openxmlformats.org/officeDocument/2006/relationships/hyperlink" Target="https://finance.yahoo.com/quote/AMZN/options?strike=205&amp;straddle=false" TargetMode="External"/><Relationship Id="rId6915" Type="http://schemas.openxmlformats.org/officeDocument/2006/relationships/hyperlink" Target="https://finance.yahoo.com/quote/AMZN230616P05300000?p=AMZN230616P05300000" TargetMode="External"/><Relationship Id="rId9321" Type="http://schemas.openxmlformats.org/officeDocument/2006/relationships/hyperlink" Target="https://finance.yahoo.com/quote/AMZN230616P00210000?p=AMZN230616P00210000" TargetMode="External"/><Relationship Id="rId1310" Type="http://schemas.openxmlformats.org/officeDocument/2006/relationships/hyperlink" Target="https://finance.yahoo.com/quote/AMZN/options?strike=3730&amp;straddle=false" TargetMode="External"/><Relationship Id="rId4466" Type="http://schemas.openxmlformats.org/officeDocument/2006/relationships/hyperlink" Target="https://finance.yahoo.com/quote/AMZN/options?strike=197&amp;straddle=false" TargetMode="External"/><Relationship Id="rId4880" Type="http://schemas.openxmlformats.org/officeDocument/2006/relationships/hyperlink" Target="https://finance.yahoo.com/quote/AMZN/options?strike=69&amp;straddle=false" TargetMode="External"/><Relationship Id="rId5517" Type="http://schemas.openxmlformats.org/officeDocument/2006/relationships/hyperlink" Target="https://finance.yahoo.com/quote/AMZN230616P04600000?p=AMZN230616P04600000" TargetMode="External"/><Relationship Id="rId5931" Type="http://schemas.openxmlformats.org/officeDocument/2006/relationships/hyperlink" Target="https://finance.yahoo.com/quote/AMZN230616C01580000?p=AMZN230616C01580000" TargetMode="External"/><Relationship Id="rId3068" Type="http://schemas.openxmlformats.org/officeDocument/2006/relationships/hyperlink" Target="https://finance.yahoo.com/quote/AMZN/options?strike=193.5&amp;straddle=false" TargetMode="External"/><Relationship Id="rId3482" Type="http://schemas.openxmlformats.org/officeDocument/2006/relationships/hyperlink" Target="https://finance.yahoo.com/quote/AMZN/options?strike=62&amp;straddle=false" TargetMode="External"/><Relationship Id="rId4119" Type="http://schemas.openxmlformats.org/officeDocument/2006/relationships/hyperlink" Target="https://finance.yahoo.com/quote/AMZN230616P03990000?p=AMZN230616P03990000" TargetMode="External"/><Relationship Id="rId4533" Type="http://schemas.openxmlformats.org/officeDocument/2006/relationships/hyperlink" Target="https://finance.yahoo.com/quote/AMZN230616C01460000?p=AMZN230616C01460000" TargetMode="External"/><Relationship Id="rId7689" Type="http://schemas.openxmlformats.org/officeDocument/2006/relationships/hyperlink" Target="https://finance.yahoo.com/quote/AMZN230616P00088000?p=AMZN230616P00088000" TargetMode="External"/><Relationship Id="rId2084" Type="http://schemas.openxmlformats.org/officeDocument/2006/relationships/hyperlink" Target="https://finance.yahoo.com/quote/AMZN/options?strike=55&amp;straddle=false" TargetMode="External"/><Relationship Id="rId3135" Type="http://schemas.openxmlformats.org/officeDocument/2006/relationships/hyperlink" Target="https://finance.yahoo.com/quote/AMZN230616C01340000?p=AMZN230616C01340000" TargetMode="External"/><Relationship Id="rId4600" Type="http://schemas.openxmlformats.org/officeDocument/2006/relationships/hyperlink" Target="https://finance.yahoo.com/quote/AMZN/options?strike=2500&amp;straddle=false" TargetMode="External"/><Relationship Id="rId7756" Type="http://schemas.openxmlformats.org/officeDocument/2006/relationships/hyperlink" Target="https://finance.yahoo.com/quote/AMZN/options?strike=155.5&amp;straddle=false" TargetMode="External"/><Relationship Id="rId470" Type="http://schemas.openxmlformats.org/officeDocument/2006/relationships/hyperlink" Target="https://finance.yahoo.com/quote/AMZN/options?strike=3060&amp;straddle=false" TargetMode="External"/><Relationship Id="rId2151" Type="http://schemas.openxmlformats.org/officeDocument/2006/relationships/hyperlink" Target="https://finance.yahoo.com/quote/AMZN230616P00087000?p=AMZN230616P00087000" TargetMode="External"/><Relationship Id="rId3202" Type="http://schemas.openxmlformats.org/officeDocument/2006/relationships/hyperlink" Target="https://finance.yahoo.com/quote/AMZN/options?strike=1960&amp;straddle=false" TargetMode="External"/><Relationship Id="rId6358" Type="http://schemas.openxmlformats.org/officeDocument/2006/relationships/hyperlink" Target="https://finance.yahoo.com/quote/AMZN/options?strike=152&amp;straddle=false" TargetMode="External"/><Relationship Id="rId7409" Type="http://schemas.openxmlformats.org/officeDocument/2006/relationships/hyperlink" Target="https://finance.yahoo.com/quote/AMZN230616C03160000?p=AMZN230616C03160000" TargetMode="External"/><Relationship Id="rId8807" Type="http://schemas.openxmlformats.org/officeDocument/2006/relationships/hyperlink" Target="https://finance.yahoo.com/quote/AMZN230616C03230000?p=AMZN230616C03230000" TargetMode="External"/><Relationship Id="rId123" Type="http://schemas.openxmlformats.org/officeDocument/2006/relationships/hyperlink" Target="https://finance.yahoo.com/quote/AMZN230616C00145000?p=AMZN230616C00145000" TargetMode="External"/><Relationship Id="rId5374" Type="http://schemas.openxmlformats.org/officeDocument/2006/relationships/hyperlink" Target="https://finance.yahoo.com/quote/AMZN/options?strike=3290&amp;straddle=false" TargetMode="External"/><Relationship Id="rId6772" Type="http://schemas.openxmlformats.org/officeDocument/2006/relationships/hyperlink" Target="https://finance.yahoo.com/quote/AMZN/options?strike=3360&amp;straddle=false" TargetMode="External"/><Relationship Id="rId7823" Type="http://schemas.openxmlformats.org/officeDocument/2006/relationships/hyperlink" Target="https://finance.yahoo.com/quote/AMZN230616P00172500?p=AMZN230616P00172500" TargetMode="External"/><Relationship Id="rId2968" Type="http://schemas.openxmlformats.org/officeDocument/2006/relationships/hyperlink" Target="https://finance.yahoo.com/quote/AMZN/options?strike=168.5&amp;straddle=false" TargetMode="External"/><Relationship Id="rId5027" Type="http://schemas.openxmlformats.org/officeDocument/2006/relationships/hyperlink" Target="https://finance.yahoo.com/quote/AMZN230616P00165500?p=AMZN230616P00165500" TargetMode="External"/><Relationship Id="rId6425" Type="http://schemas.openxmlformats.org/officeDocument/2006/relationships/hyperlink" Target="https://finance.yahoo.com/quote/AMZN230616P00169000?p=AMZN230616P00169000" TargetMode="External"/><Relationship Id="rId1984" Type="http://schemas.openxmlformats.org/officeDocument/2006/relationships/hyperlink" Target="https://finance.yahoo.com/quote/AMZN/options?strike=3710&amp;straddle=false" TargetMode="External"/><Relationship Id="rId4390" Type="http://schemas.openxmlformats.org/officeDocument/2006/relationships/hyperlink" Target="https://finance.yahoo.com/quote/AMZN/options?strike=178&amp;straddle=false" TargetMode="External"/><Relationship Id="rId5441" Type="http://schemas.openxmlformats.org/officeDocument/2006/relationships/hyperlink" Target="https://finance.yahoo.com/quote/AMZN230616P03630000?p=AMZN230616P03630000" TargetMode="External"/><Relationship Id="rId8597" Type="http://schemas.openxmlformats.org/officeDocument/2006/relationships/hyperlink" Target="https://finance.yahoo.com/quote/AMZN230616C00192000?p=AMZN230616C00192000" TargetMode="External"/><Relationship Id="rId9648" Type="http://schemas.openxmlformats.org/officeDocument/2006/relationships/hyperlink" Target="https://finance.yahoo.com/quote/AMZN/options?strike=3950&amp;straddle=false" TargetMode="External"/><Relationship Id="rId1637" Type="http://schemas.openxmlformats.org/officeDocument/2006/relationships/hyperlink" Target="https://finance.yahoo.com/quote/AMZN230616C00182000?p=AMZN230616C00182000" TargetMode="External"/><Relationship Id="rId4043" Type="http://schemas.openxmlformats.org/officeDocument/2006/relationships/hyperlink" Target="https://finance.yahoo.com/quote/AMZN230616P03560000?p=AMZN230616P03560000" TargetMode="External"/><Relationship Id="rId7199" Type="http://schemas.openxmlformats.org/officeDocument/2006/relationships/hyperlink" Target="https://finance.yahoo.com/quote/AMZN230616C00188500?p=AMZN230616C00188500" TargetMode="External"/><Relationship Id="rId8664" Type="http://schemas.openxmlformats.org/officeDocument/2006/relationships/hyperlink" Target="https://finance.yahoo.com/quote/AMZN/options?strike=1240&amp;straddle=false" TargetMode="External"/><Relationship Id="rId1704" Type="http://schemas.openxmlformats.org/officeDocument/2006/relationships/hyperlink" Target="https://finance.yahoo.com/quote/AMZN/options?strike=198.5&amp;straddle=false" TargetMode="External"/><Relationship Id="rId4110" Type="http://schemas.openxmlformats.org/officeDocument/2006/relationships/hyperlink" Target="https://finance.yahoo.com/quote/AMZN/options?strike=3940&amp;straddle=false" TargetMode="External"/><Relationship Id="rId7266" Type="http://schemas.openxmlformats.org/officeDocument/2006/relationships/hyperlink" Target="https://finance.yahoo.com/quote/AMZN/options?strike=250&amp;straddle=false" TargetMode="External"/><Relationship Id="rId7680" Type="http://schemas.openxmlformats.org/officeDocument/2006/relationships/hyperlink" Target="https://finance.yahoo.com/quote/AMZN/options?strike=83&amp;straddle=false" TargetMode="External"/><Relationship Id="rId8317" Type="http://schemas.openxmlformats.org/officeDocument/2006/relationships/hyperlink" Target="https://finance.yahoo.com/quote/AMZN230616C00056000?p=AMZN230616C00056000" TargetMode="External"/><Relationship Id="rId8731" Type="http://schemas.openxmlformats.org/officeDocument/2006/relationships/hyperlink" Target="https://finance.yahoo.com/quote/AMZN230616C01900000?p=AMZN230616C01900000" TargetMode="External"/><Relationship Id="rId6282" Type="http://schemas.openxmlformats.org/officeDocument/2006/relationships/hyperlink" Target="https://finance.yahoo.com/quote/AMZN/options?strike=77&amp;straddle=false" TargetMode="External"/><Relationship Id="rId7333" Type="http://schemas.openxmlformats.org/officeDocument/2006/relationships/hyperlink" Target="https://finance.yahoo.com/quote/AMZN230616C01760000?p=AMZN230616C01760000" TargetMode="External"/><Relationship Id="rId797" Type="http://schemas.openxmlformats.org/officeDocument/2006/relationships/hyperlink" Target="https://finance.yahoo.com/quote/AMZN230616P00110000?p=AMZN230616P00110000" TargetMode="External"/><Relationship Id="rId2478" Type="http://schemas.openxmlformats.org/officeDocument/2006/relationships/hyperlink" Target="https://finance.yahoo.com/quote/AMZN/options?strike=1520&amp;straddle=false" TargetMode="External"/><Relationship Id="rId3876" Type="http://schemas.openxmlformats.org/officeDocument/2006/relationships/hyperlink" Target="https://finance.yahoo.com/quote/AMZN/options?strike=1640&amp;straddle=false" TargetMode="External"/><Relationship Id="rId4927" Type="http://schemas.openxmlformats.org/officeDocument/2006/relationships/hyperlink" Target="https://finance.yahoo.com/quote/AMZN230616P00091000?p=AMZN230616P00091000" TargetMode="External"/><Relationship Id="rId2892" Type="http://schemas.openxmlformats.org/officeDocument/2006/relationships/hyperlink" Target="https://finance.yahoo.com/quote/AMZN/options?strike=145&amp;straddle=false" TargetMode="External"/><Relationship Id="rId3529" Type="http://schemas.openxmlformats.org/officeDocument/2006/relationships/hyperlink" Target="https://finance.yahoo.com/quote/AMZN230616P00084000?p=AMZN230616P00084000" TargetMode="External"/><Relationship Id="rId3943" Type="http://schemas.openxmlformats.org/officeDocument/2006/relationships/hyperlink" Target="https://finance.yahoo.com/quote/AMZN230616P03060000?p=AMZN230616P03060000" TargetMode="External"/><Relationship Id="rId6002" Type="http://schemas.openxmlformats.org/officeDocument/2006/relationships/hyperlink" Target="https://finance.yahoo.com/quote/AMZN/options?strike=3040&amp;straddle=false" TargetMode="External"/><Relationship Id="rId7400" Type="http://schemas.openxmlformats.org/officeDocument/2006/relationships/hyperlink" Target="https://finance.yahoo.com/quote/AMZN/options?strike=3110&amp;straddle=false" TargetMode="External"/><Relationship Id="rId9158" Type="http://schemas.openxmlformats.org/officeDocument/2006/relationships/hyperlink" Target="https://finance.yahoo.com/quote/AMZN/options?strike=160&amp;straddle=false" TargetMode="External"/><Relationship Id="rId864" Type="http://schemas.openxmlformats.org/officeDocument/2006/relationships/hyperlink" Target="https://finance.yahoo.com/quote/AMZN/options?strike=162.5&amp;straddle=false" TargetMode="External"/><Relationship Id="rId1494" Type="http://schemas.openxmlformats.org/officeDocument/2006/relationships/hyperlink" Target="https://finance.yahoo.com/quote/AMZN/options?strike=110&amp;straddle=false" TargetMode="External"/><Relationship Id="rId2545" Type="http://schemas.openxmlformats.org/officeDocument/2006/relationships/hyperlink" Target="https://finance.yahoo.com/quote/AMZN230616P02900000?p=AMZN230616P02900000" TargetMode="External"/><Relationship Id="rId9572" Type="http://schemas.openxmlformats.org/officeDocument/2006/relationships/hyperlink" Target="https://finance.yahoo.com/quote/AMZN/options?strike=3520&amp;straddle=false" TargetMode="External"/><Relationship Id="rId517" Type="http://schemas.openxmlformats.org/officeDocument/2006/relationships/hyperlink" Target="https://finance.yahoo.com/quote/AMZN230616C03300000?p=AMZN230616C03300000" TargetMode="External"/><Relationship Id="rId931" Type="http://schemas.openxmlformats.org/officeDocument/2006/relationships/hyperlink" Target="https://finance.yahoo.com/quote/AMZN230616P00179500?p=AMZN230616P00179500" TargetMode="External"/><Relationship Id="rId1147" Type="http://schemas.openxmlformats.org/officeDocument/2006/relationships/hyperlink" Target="https://finance.yahoo.com/quote/AMZN230616P02200000?p=AMZN230616P02200000" TargetMode="External"/><Relationship Id="rId1561" Type="http://schemas.openxmlformats.org/officeDocument/2006/relationships/hyperlink" Target="https://finance.yahoo.com/quote/AMZN230616C00163000?p=AMZN230616C00163000" TargetMode="External"/><Relationship Id="rId2612" Type="http://schemas.openxmlformats.org/officeDocument/2006/relationships/hyperlink" Target="https://finance.yahoo.com/quote/AMZN/options?strike=3320&amp;straddle=false" TargetMode="External"/><Relationship Id="rId5768" Type="http://schemas.openxmlformats.org/officeDocument/2006/relationships/hyperlink" Target="https://finance.yahoo.com/quote/AMZN/options?strike=176.5&amp;straddle=false" TargetMode="External"/><Relationship Id="rId6819" Type="http://schemas.openxmlformats.org/officeDocument/2006/relationships/hyperlink" Target="https://finance.yahoo.com/quote/AMZN230616P03600000?p=AMZN230616P03600000" TargetMode="External"/><Relationship Id="rId8174" Type="http://schemas.openxmlformats.org/officeDocument/2006/relationships/hyperlink" Target="https://finance.yahoo.com/quote/AMZN/options?strike=3450&amp;straddle=false" TargetMode="External"/><Relationship Id="rId9225" Type="http://schemas.openxmlformats.org/officeDocument/2006/relationships/hyperlink" Target="https://finance.yahoo.com/quote/AMZN230616P00177000?p=AMZN230616P00177000" TargetMode="External"/><Relationship Id="rId1214" Type="http://schemas.openxmlformats.org/officeDocument/2006/relationships/hyperlink" Target="https://finance.yahoo.com/quote/AMZN/options?strike=3250&amp;straddle=false" TargetMode="External"/><Relationship Id="rId4784" Type="http://schemas.openxmlformats.org/officeDocument/2006/relationships/hyperlink" Target="https://finance.yahoo.com/quote/AMZN/options?strike=3870&amp;straddle=false" TargetMode="External"/><Relationship Id="rId5835" Type="http://schemas.openxmlformats.org/officeDocument/2006/relationships/hyperlink" Target="https://finance.yahoo.com/quote/AMZN230616C00193500?p=AMZN230616C00193500" TargetMode="External"/><Relationship Id="rId7190" Type="http://schemas.openxmlformats.org/officeDocument/2006/relationships/hyperlink" Target="https://finance.yahoo.com/quote/AMZN/options?strike=186&amp;straddle=false" TargetMode="External"/><Relationship Id="rId8241" Type="http://schemas.openxmlformats.org/officeDocument/2006/relationships/hyperlink" Target="https://finance.yahoo.com/quote/AMZN230616P03790000?p=AMZN230616P03790000" TargetMode="External"/><Relationship Id="rId3386" Type="http://schemas.openxmlformats.org/officeDocument/2006/relationships/hyperlink" Target="https://finance.yahoo.com/quote/AMZN/options?strike=3800&amp;straddle=false" TargetMode="External"/><Relationship Id="rId4437" Type="http://schemas.openxmlformats.org/officeDocument/2006/relationships/hyperlink" Target="https://finance.yahoo.com/quote/AMZN230616C00190000?p=AMZN230616C00190000" TargetMode="External"/><Relationship Id="rId3039" Type="http://schemas.openxmlformats.org/officeDocument/2006/relationships/hyperlink" Target="https://finance.yahoo.com/quote/AMZN230616C00186500?p=AMZN230616C00186500" TargetMode="External"/><Relationship Id="rId3453" Type="http://schemas.openxmlformats.org/officeDocument/2006/relationships/hyperlink" Target="https://finance.yahoo.com/quote/AMZN230616C05400000?p=AMZN230616C05400000" TargetMode="External"/><Relationship Id="rId4851" Type="http://schemas.openxmlformats.org/officeDocument/2006/relationships/hyperlink" Target="https://finance.yahoo.com/quote/AMZN230616P00055000?p=AMZN230616P00055000" TargetMode="External"/><Relationship Id="rId5902" Type="http://schemas.openxmlformats.org/officeDocument/2006/relationships/hyperlink" Target="https://finance.yahoo.com/quote/AMZN/options?strike=1320&amp;straddle=false" TargetMode="External"/><Relationship Id="rId374" Type="http://schemas.openxmlformats.org/officeDocument/2006/relationships/hyperlink" Target="https://finance.yahoo.com/quote/AMZN/options?strike=1400&amp;straddle=false" TargetMode="External"/><Relationship Id="rId2055" Type="http://schemas.openxmlformats.org/officeDocument/2006/relationships/hyperlink" Target="https://finance.yahoo.com/quote/AMZN230616C04700000?p=AMZN230616C04700000" TargetMode="External"/><Relationship Id="rId3106" Type="http://schemas.openxmlformats.org/officeDocument/2006/relationships/hyperlink" Target="https://finance.yahoo.com/quote/AMZN/options?strike=230&amp;straddle=false" TargetMode="External"/><Relationship Id="rId4504" Type="http://schemas.openxmlformats.org/officeDocument/2006/relationships/hyperlink" Target="https://finance.yahoo.com/quote/AMZN/options?strike=265&amp;straddle=false" TargetMode="External"/><Relationship Id="rId9082" Type="http://schemas.openxmlformats.org/officeDocument/2006/relationships/hyperlink" Target="https://finance.yahoo.com/quote/AMZN/options?strike=92&amp;straddle=false" TargetMode="External"/><Relationship Id="rId3520" Type="http://schemas.openxmlformats.org/officeDocument/2006/relationships/hyperlink" Target="https://finance.yahoo.com/quote/AMZN/options?strike=79&amp;straddle=false" TargetMode="External"/><Relationship Id="rId6676" Type="http://schemas.openxmlformats.org/officeDocument/2006/relationships/hyperlink" Target="https://finance.yahoo.com/quote/AMZN/options?strike=1960&amp;straddle=false" TargetMode="External"/><Relationship Id="rId7727" Type="http://schemas.openxmlformats.org/officeDocument/2006/relationships/hyperlink" Target="https://finance.yahoo.com/quote/AMZN230616P00135000?p=AMZN230616P00135000" TargetMode="External"/><Relationship Id="rId441" Type="http://schemas.openxmlformats.org/officeDocument/2006/relationships/hyperlink" Target="https://finance.yahoo.com/quote/AMZN230616C02200000?p=AMZN230616C02200000" TargetMode="External"/><Relationship Id="rId1071" Type="http://schemas.openxmlformats.org/officeDocument/2006/relationships/hyperlink" Target="https://finance.yahoo.com/quote/AMZN230616P01320000?p=AMZN230616P01320000" TargetMode="External"/><Relationship Id="rId2122" Type="http://schemas.openxmlformats.org/officeDocument/2006/relationships/hyperlink" Target="https://finance.yahoo.com/quote/AMZN/options?strike=73&amp;straddle=false" TargetMode="External"/><Relationship Id="rId5278" Type="http://schemas.openxmlformats.org/officeDocument/2006/relationships/hyperlink" Target="https://finance.yahoo.com/quote/AMZN/options?strike=1820&amp;straddle=false" TargetMode="External"/><Relationship Id="rId5692" Type="http://schemas.openxmlformats.org/officeDocument/2006/relationships/hyperlink" Target="https://finance.yahoo.com/quote/AMZN/options?strike=157.5&amp;straddle=false" TargetMode="External"/><Relationship Id="rId6329" Type="http://schemas.openxmlformats.org/officeDocument/2006/relationships/hyperlink" Target="https://finance.yahoo.com/quote/AMZN230616P00100000?p=AMZN230616P00100000" TargetMode="External"/><Relationship Id="rId6743" Type="http://schemas.openxmlformats.org/officeDocument/2006/relationships/hyperlink" Target="https://finance.yahoo.com/quote/AMZN230616P03220000?p=AMZN230616P03220000" TargetMode="External"/><Relationship Id="rId1888" Type="http://schemas.openxmlformats.org/officeDocument/2006/relationships/hyperlink" Target="https://finance.yahoo.com/quote/AMZN/options?strike=3230&amp;straddle=false" TargetMode="External"/><Relationship Id="rId2939" Type="http://schemas.openxmlformats.org/officeDocument/2006/relationships/hyperlink" Target="https://finance.yahoo.com/quote/AMZN230616C00161500?p=AMZN230616C00161500" TargetMode="External"/><Relationship Id="rId4294" Type="http://schemas.openxmlformats.org/officeDocument/2006/relationships/hyperlink" Target="https://finance.yahoo.com/quote/AMZN/options?strike=154&amp;straddle=false" TargetMode="External"/><Relationship Id="rId5345" Type="http://schemas.openxmlformats.org/officeDocument/2006/relationships/hyperlink" Target="https://finance.yahoo.com/quote/AMZN230616P03150000?p=AMZN230616P03150000" TargetMode="External"/><Relationship Id="rId6810" Type="http://schemas.openxmlformats.org/officeDocument/2006/relationships/hyperlink" Target="https://finance.yahoo.com/quote/AMZN/options?strike=3550&amp;straddle=false" TargetMode="External"/><Relationship Id="rId4361" Type="http://schemas.openxmlformats.org/officeDocument/2006/relationships/hyperlink" Target="https://finance.yahoo.com/quote/AMZN230616C00171000?p=AMZN230616C00171000" TargetMode="External"/><Relationship Id="rId5412" Type="http://schemas.openxmlformats.org/officeDocument/2006/relationships/hyperlink" Target="https://finance.yahoo.com/quote/AMZN/options?strike=3480&amp;straddle=false" TargetMode="External"/><Relationship Id="rId8568" Type="http://schemas.openxmlformats.org/officeDocument/2006/relationships/hyperlink" Target="https://finance.yahoo.com/quote/AMZN/options?strike=184.5&amp;straddle=false" TargetMode="External"/><Relationship Id="rId9619" Type="http://schemas.openxmlformats.org/officeDocument/2006/relationships/hyperlink" Target="https://finance.yahoo.com/quote/AMZN230616P03760000?p=AMZN230616P03760000" TargetMode="External"/><Relationship Id="rId1955" Type="http://schemas.openxmlformats.org/officeDocument/2006/relationships/hyperlink" Target="https://finance.yahoo.com/quote/AMZN230616C03570000?p=AMZN230616C03570000" TargetMode="External"/><Relationship Id="rId4014" Type="http://schemas.openxmlformats.org/officeDocument/2006/relationships/hyperlink" Target="https://finance.yahoo.com/quote/AMZN/options?strike=3410&amp;straddle=false" TargetMode="External"/><Relationship Id="rId7584" Type="http://schemas.openxmlformats.org/officeDocument/2006/relationships/hyperlink" Target="https://finance.yahoo.com/quote/AMZN/options?strike=4300&amp;straddle=false" TargetMode="External"/><Relationship Id="rId8982" Type="http://schemas.openxmlformats.org/officeDocument/2006/relationships/hyperlink" Target="https://finance.yahoo.com/quote/AMZN/options?strike=5000&amp;straddle=false" TargetMode="External"/><Relationship Id="rId1608" Type="http://schemas.openxmlformats.org/officeDocument/2006/relationships/hyperlink" Target="https://finance.yahoo.com/quote/AMZN/options?strike=174.5&amp;straddle=false" TargetMode="External"/><Relationship Id="rId3030" Type="http://schemas.openxmlformats.org/officeDocument/2006/relationships/hyperlink" Target="https://finance.yahoo.com/quote/AMZN/options?strike=184&amp;straddle=false" TargetMode="External"/><Relationship Id="rId6186" Type="http://schemas.openxmlformats.org/officeDocument/2006/relationships/hyperlink" Target="https://finance.yahoo.com/quote/AMZN/options?strike=3960&amp;straddle=false" TargetMode="External"/><Relationship Id="rId7237" Type="http://schemas.openxmlformats.org/officeDocument/2006/relationships/hyperlink" Target="https://finance.yahoo.com/quote/AMZN230616C00198000?p=AMZN230616C00198000" TargetMode="External"/><Relationship Id="rId8635" Type="http://schemas.openxmlformats.org/officeDocument/2006/relationships/hyperlink" Target="https://finance.yahoo.com/quote/AMZN230616C00215000?p=AMZN230616C00215000" TargetMode="External"/><Relationship Id="rId7651" Type="http://schemas.openxmlformats.org/officeDocument/2006/relationships/hyperlink" Target="https://finance.yahoo.com/quote/AMZN230616P00071000?p=AMZN230616P00071000" TargetMode="External"/><Relationship Id="rId8702" Type="http://schemas.openxmlformats.org/officeDocument/2006/relationships/hyperlink" Target="https://finance.yahoo.com/quote/AMZN/options?strike=1600&amp;straddle=false" TargetMode="External"/><Relationship Id="rId2796" Type="http://schemas.openxmlformats.org/officeDocument/2006/relationships/hyperlink" Target="https://finance.yahoo.com/quote/AMZN/options?strike=63&amp;straddle=false" TargetMode="External"/><Relationship Id="rId3847" Type="http://schemas.openxmlformats.org/officeDocument/2006/relationships/hyperlink" Target="https://finance.yahoo.com/quote/AMZN230616P01400000?p=AMZN230616P01400000" TargetMode="External"/><Relationship Id="rId6253" Type="http://schemas.openxmlformats.org/officeDocument/2006/relationships/hyperlink" Target="https://finance.yahoo.com/quote/AMZN230616P00064000?p=AMZN230616P00064000" TargetMode="External"/><Relationship Id="rId7304" Type="http://schemas.openxmlformats.org/officeDocument/2006/relationships/hyperlink" Target="https://finance.yahoo.com/quote/AMZN/options?strike=1480&amp;straddle=false" TargetMode="External"/><Relationship Id="rId768" Type="http://schemas.openxmlformats.org/officeDocument/2006/relationships/hyperlink" Target="https://finance.yahoo.com/quote/AMZN/options?strike=87&amp;straddle=false" TargetMode="External"/><Relationship Id="rId1398" Type="http://schemas.openxmlformats.org/officeDocument/2006/relationships/hyperlink" Target="https://finance.yahoo.com/quote/AMZN/options?strike=56&amp;straddle=false" TargetMode="External"/><Relationship Id="rId2449" Type="http://schemas.openxmlformats.org/officeDocument/2006/relationships/hyperlink" Target="https://finance.yahoo.com/quote/AMZN230616P01260000?p=AMZN230616P01260000" TargetMode="External"/><Relationship Id="rId2863" Type="http://schemas.openxmlformats.org/officeDocument/2006/relationships/hyperlink" Target="https://finance.yahoo.com/quote/AMZN230616C00095000?p=AMZN230616C00095000" TargetMode="External"/><Relationship Id="rId3914" Type="http://schemas.openxmlformats.org/officeDocument/2006/relationships/hyperlink" Target="https://finance.yahoo.com/quote/AMZN/options?strike=2100&amp;straddle=false" TargetMode="External"/><Relationship Id="rId6320" Type="http://schemas.openxmlformats.org/officeDocument/2006/relationships/hyperlink" Target="https://finance.yahoo.com/quote/AMZN/options?strike=95&amp;straddle=false" TargetMode="External"/><Relationship Id="rId9476" Type="http://schemas.openxmlformats.org/officeDocument/2006/relationships/hyperlink" Target="https://finance.yahoo.com/quote/AMZN/options?strike=3040&amp;straddle=false" TargetMode="External"/><Relationship Id="rId835" Type="http://schemas.openxmlformats.org/officeDocument/2006/relationships/hyperlink" Target="https://finance.yahoo.com/quote/AMZN230616P00155500?p=AMZN230616P00155500" TargetMode="External"/><Relationship Id="rId1465" Type="http://schemas.openxmlformats.org/officeDocument/2006/relationships/hyperlink" Target="https://finance.yahoo.com/quote/AMZN230616C00088000?p=AMZN230616C00088000" TargetMode="External"/><Relationship Id="rId2516" Type="http://schemas.openxmlformats.org/officeDocument/2006/relationships/hyperlink" Target="https://finance.yahoo.com/quote/AMZN/options?strike=1880&amp;straddle=false" TargetMode="External"/><Relationship Id="rId8078" Type="http://schemas.openxmlformats.org/officeDocument/2006/relationships/hyperlink" Target="https://finance.yahoo.com/quote/AMZN/options?strike=2700&amp;straddle=false" TargetMode="External"/><Relationship Id="rId8492" Type="http://schemas.openxmlformats.org/officeDocument/2006/relationships/hyperlink" Target="https://finance.yahoo.com/quote/AMZN/options?strike=165.5&amp;straddle=false" TargetMode="External"/><Relationship Id="rId9129" Type="http://schemas.openxmlformats.org/officeDocument/2006/relationships/hyperlink" Target="https://finance.yahoo.com/quote/AMZN230616P00153000?p=AMZN230616P00153000" TargetMode="External"/><Relationship Id="rId9543" Type="http://schemas.openxmlformats.org/officeDocument/2006/relationships/hyperlink" Target="https://finance.yahoo.com/quote/AMZN230616P03380000?p=AMZN230616P03380000" TargetMode="External"/><Relationship Id="rId1118" Type="http://schemas.openxmlformats.org/officeDocument/2006/relationships/hyperlink" Target="https://finance.yahoo.com/quote/AMZN/options?strike=1740&amp;straddle=false" TargetMode="External"/><Relationship Id="rId1532" Type="http://schemas.openxmlformats.org/officeDocument/2006/relationships/hyperlink" Target="https://finance.yahoo.com/quote/AMZN/options?strike=155.5&amp;straddle=false" TargetMode="External"/><Relationship Id="rId2930" Type="http://schemas.openxmlformats.org/officeDocument/2006/relationships/hyperlink" Target="https://finance.yahoo.com/quote/AMZN/options?strike=159&amp;straddle=false" TargetMode="External"/><Relationship Id="rId4688" Type="http://schemas.openxmlformats.org/officeDocument/2006/relationships/hyperlink" Target="https://finance.yahoo.com/quote/AMZN/options?strike=3390&amp;straddle=false" TargetMode="External"/><Relationship Id="rId7094" Type="http://schemas.openxmlformats.org/officeDocument/2006/relationships/hyperlink" Target="https://finance.yahoo.com/quote/AMZN/options?strike=162&amp;straddle=false" TargetMode="External"/><Relationship Id="rId8145" Type="http://schemas.openxmlformats.org/officeDocument/2006/relationships/hyperlink" Target="https://finance.yahoo.com/quote/AMZN230616P03310000?p=AMZN230616P03310000" TargetMode="External"/><Relationship Id="rId902" Type="http://schemas.openxmlformats.org/officeDocument/2006/relationships/hyperlink" Target="https://finance.yahoo.com/quote/AMZN/options?strike=172&amp;straddle=false" TargetMode="External"/><Relationship Id="rId5739" Type="http://schemas.openxmlformats.org/officeDocument/2006/relationships/hyperlink" Target="https://finance.yahoo.com/quote/AMZN230616C00169500?p=AMZN230616C00169500" TargetMode="External"/><Relationship Id="rId7161" Type="http://schemas.openxmlformats.org/officeDocument/2006/relationships/hyperlink" Target="https://finance.yahoo.com/quote/AMZN230616C00179000?p=AMZN230616C00179000" TargetMode="External"/><Relationship Id="rId8212" Type="http://schemas.openxmlformats.org/officeDocument/2006/relationships/hyperlink" Target="https://finance.yahoo.com/quote/AMZN/options?strike=3640&amp;straddle=false" TargetMode="External"/><Relationship Id="rId9610" Type="http://schemas.openxmlformats.org/officeDocument/2006/relationships/hyperlink" Target="https://finance.yahoo.com/quote/AMZN/options?strike=3710&amp;straddle=false" TargetMode="External"/><Relationship Id="rId4755" Type="http://schemas.openxmlformats.org/officeDocument/2006/relationships/hyperlink" Target="https://finance.yahoo.com/quote/AMZN230616C03730000?p=AMZN230616C03730000" TargetMode="External"/><Relationship Id="rId5806" Type="http://schemas.openxmlformats.org/officeDocument/2006/relationships/hyperlink" Target="https://finance.yahoo.com/quote/AMZN/options?strike=186&amp;straddle=false" TargetMode="External"/><Relationship Id="rId278" Type="http://schemas.openxmlformats.org/officeDocument/2006/relationships/hyperlink" Target="https://finance.yahoo.com/quote/AMZN/options?strike=188&amp;straddle=false" TargetMode="External"/><Relationship Id="rId3357" Type="http://schemas.openxmlformats.org/officeDocument/2006/relationships/hyperlink" Target="https://finance.yahoo.com/quote/AMZN230616C03660000?p=AMZN230616C03660000" TargetMode="External"/><Relationship Id="rId3771" Type="http://schemas.openxmlformats.org/officeDocument/2006/relationships/hyperlink" Target="https://finance.yahoo.com/quote/AMZN230616P00197500?p=AMZN230616P00197500" TargetMode="External"/><Relationship Id="rId4408" Type="http://schemas.openxmlformats.org/officeDocument/2006/relationships/hyperlink" Target="https://finance.yahoo.com/quote/AMZN/options?strike=182.5&amp;straddle=false" TargetMode="External"/><Relationship Id="rId4822" Type="http://schemas.openxmlformats.org/officeDocument/2006/relationships/hyperlink" Target="https://finance.yahoo.com/quote/AMZN/options?strike=4600&amp;straddle=false" TargetMode="External"/><Relationship Id="rId7978" Type="http://schemas.openxmlformats.org/officeDocument/2006/relationships/hyperlink" Target="https://finance.yahoo.com/quote/AMZN/options?strike=1180&amp;straddle=false" TargetMode="External"/><Relationship Id="rId692" Type="http://schemas.openxmlformats.org/officeDocument/2006/relationships/hyperlink" Target="https://finance.yahoo.com/quote/AMZN/options?strike=50&amp;straddle=false" TargetMode="External"/><Relationship Id="rId2373" Type="http://schemas.openxmlformats.org/officeDocument/2006/relationships/hyperlink" Target="https://finance.yahoo.com/quote/AMZN230616P00194000?p=AMZN230616P00194000" TargetMode="External"/><Relationship Id="rId3424" Type="http://schemas.openxmlformats.org/officeDocument/2006/relationships/hyperlink" Target="https://finance.yahoo.com/quote/AMZN/options?strike=3990&amp;straddle=false" TargetMode="External"/><Relationship Id="rId6994" Type="http://schemas.openxmlformats.org/officeDocument/2006/relationships/hyperlink" Target="https://finance.yahoo.com/quote/AMZN/options?strike=84&amp;straddle=false" TargetMode="External"/><Relationship Id="rId345" Type="http://schemas.openxmlformats.org/officeDocument/2006/relationships/hyperlink" Target="https://finance.yahoo.com/quote/AMZN230616C00250000?p=AMZN230616C00250000" TargetMode="External"/><Relationship Id="rId2026" Type="http://schemas.openxmlformats.org/officeDocument/2006/relationships/hyperlink" Target="https://finance.yahoo.com/quote/AMZN/options?strike=3920&amp;straddle=false" TargetMode="External"/><Relationship Id="rId2440" Type="http://schemas.openxmlformats.org/officeDocument/2006/relationships/hyperlink" Target="https://finance.yahoo.com/quote/AMZN/options?strike=1160&amp;straddle=false" TargetMode="External"/><Relationship Id="rId5596" Type="http://schemas.openxmlformats.org/officeDocument/2006/relationships/hyperlink" Target="https://finance.yahoo.com/quote/AMZN/options?strike=77.5&amp;straddle=false" TargetMode="External"/><Relationship Id="rId6647" Type="http://schemas.openxmlformats.org/officeDocument/2006/relationships/hyperlink" Target="https://finance.yahoo.com/quote/AMZN230616P01680000?p=AMZN230616P01680000" TargetMode="External"/><Relationship Id="rId9053" Type="http://schemas.openxmlformats.org/officeDocument/2006/relationships/hyperlink" Target="https://finance.yahoo.com/quote/AMZN230616P00078000?p=AMZN230616P00078000" TargetMode="External"/><Relationship Id="rId412" Type="http://schemas.openxmlformats.org/officeDocument/2006/relationships/hyperlink" Target="https://finance.yahoo.com/quote/AMZN/options?strike=1740&amp;straddle=false" TargetMode="External"/><Relationship Id="rId1042" Type="http://schemas.openxmlformats.org/officeDocument/2006/relationships/hyperlink" Target="https://finance.yahoo.com/quote/AMZN/options?strike=270&amp;straddle=false" TargetMode="External"/><Relationship Id="rId4198" Type="http://schemas.openxmlformats.org/officeDocument/2006/relationships/hyperlink" Target="https://finance.yahoo.com/quote/AMZN/options?strike=72&amp;straddle=false" TargetMode="External"/><Relationship Id="rId5249" Type="http://schemas.openxmlformats.org/officeDocument/2006/relationships/hyperlink" Target="https://finance.yahoo.com/quote/AMZN230616P01550000?p=AMZN230616P01550000" TargetMode="External"/><Relationship Id="rId5663" Type="http://schemas.openxmlformats.org/officeDocument/2006/relationships/hyperlink" Target="https://finance.yahoo.com/quote/AMZN230616C00150500?p=AMZN230616C00150500" TargetMode="External"/><Relationship Id="rId9120" Type="http://schemas.openxmlformats.org/officeDocument/2006/relationships/hyperlink" Target="https://finance.yahoo.com/quote/AMZN/options?strike=150.5&amp;straddle=false" TargetMode="External"/><Relationship Id="rId4265" Type="http://schemas.openxmlformats.org/officeDocument/2006/relationships/hyperlink" Target="https://finance.yahoo.com/quote/AMZN230616C00120000?p=AMZN230616C00120000" TargetMode="External"/><Relationship Id="rId5316" Type="http://schemas.openxmlformats.org/officeDocument/2006/relationships/hyperlink" Target="https://finance.yahoo.com/quote/AMZN/options?strike=3000&amp;straddle=false" TargetMode="External"/><Relationship Id="rId6714" Type="http://schemas.openxmlformats.org/officeDocument/2006/relationships/hyperlink" Target="https://finance.yahoo.com/quote/AMZN/options?strike=3070&amp;straddle=false" TargetMode="External"/><Relationship Id="rId1859" Type="http://schemas.openxmlformats.org/officeDocument/2006/relationships/hyperlink" Target="https://finance.yahoo.com/quote/AMZN230616C03090000?p=AMZN230616C03090000" TargetMode="External"/><Relationship Id="rId5730" Type="http://schemas.openxmlformats.org/officeDocument/2006/relationships/hyperlink" Target="https://finance.yahoo.com/quote/AMZN/options?strike=167&amp;straddle=false" TargetMode="External"/><Relationship Id="rId8886" Type="http://schemas.openxmlformats.org/officeDocument/2006/relationships/hyperlink" Target="https://finance.yahoo.com/quote/AMZN/options?strike=3620&amp;straddle=false" TargetMode="External"/><Relationship Id="rId1926" Type="http://schemas.openxmlformats.org/officeDocument/2006/relationships/hyperlink" Target="https://finance.yahoo.com/quote/AMZN/options?strike=3420&amp;straddle=false" TargetMode="External"/><Relationship Id="rId3281" Type="http://schemas.openxmlformats.org/officeDocument/2006/relationships/hyperlink" Target="https://finance.yahoo.com/quote/AMZN230616C03280000?p=AMZN230616C03280000" TargetMode="External"/><Relationship Id="rId4332" Type="http://schemas.openxmlformats.org/officeDocument/2006/relationships/hyperlink" Target="https://finance.yahoo.com/quote/AMZN/options?strike=163.5&amp;straddle=false" TargetMode="External"/><Relationship Id="rId7488" Type="http://schemas.openxmlformats.org/officeDocument/2006/relationships/hyperlink" Target="https://finance.yahoo.com/quote/AMZN/options?strike=3550&amp;straddle=false" TargetMode="External"/><Relationship Id="rId8539" Type="http://schemas.openxmlformats.org/officeDocument/2006/relationships/hyperlink" Target="https://finance.yahoo.com/quote/AMZN230616C00177500?p=AMZN230616C00177500" TargetMode="External"/><Relationship Id="rId8953" Type="http://schemas.openxmlformats.org/officeDocument/2006/relationships/hyperlink" Target="https://finance.yahoo.com/quote/AMZN230616C03960000?p=AMZN230616C03960000" TargetMode="External"/><Relationship Id="rId7555" Type="http://schemas.openxmlformats.org/officeDocument/2006/relationships/hyperlink" Target="https://finance.yahoo.com/quote/AMZN230616C03890000?p=AMZN230616C03890000" TargetMode="External"/><Relationship Id="rId8606" Type="http://schemas.openxmlformats.org/officeDocument/2006/relationships/hyperlink" Target="https://finance.yahoo.com/quote/AMZN/options?strike=194&amp;straddle=false" TargetMode="External"/><Relationship Id="rId3001" Type="http://schemas.openxmlformats.org/officeDocument/2006/relationships/hyperlink" Target="https://finance.yahoo.com/quote/AMZN230616C00177000?p=AMZN230616C00177000" TargetMode="External"/><Relationship Id="rId6157" Type="http://schemas.openxmlformats.org/officeDocument/2006/relationships/hyperlink" Target="https://finance.yahoo.com/quote/AMZN230616C03820000?p=AMZN230616C03820000" TargetMode="External"/><Relationship Id="rId6571" Type="http://schemas.openxmlformats.org/officeDocument/2006/relationships/hyperlink" Target="https://finance.yahoo.com/quote/AMZN230616P00255000?p=AMZN230616P00255000" TargetMode="External"/><Relationship Id="rId7208" Type="http://schemas.openxmlformats.org/officeDocument/2006/relationships/hyperlink" Target="https://finance.yahoo.com/quote/AMZN/options?strike=190.5&amp;straddle=false" TargetMode="External"/><Relationship Id="rId7622" Type="http://schemas.openxmlformats.org/officeDocument/2006/relationships/hyperlink" Target="https://finance.yahoo.com/quote/AMZN/options?strike=56&amp;straddle=false" TargetMode="External"/><Relationship Id="rId2767" Type="http://schemas.openxmlformats.org/officeDocument/2006/relationships/hyperlink" Target="https://finance.yahoo.com/quote/AMZN230616P05500000?p=AMZN230616P05500000" TargetMode="External"/><Relationship Id="rId5173" Type="http://schemas.openxmlformats.org/officeDocument/2006/relationships/hyperlink" Target="https://finance.yahoo.com/quote/AMZN230616P00220000?p=AMZN230616P00220000" TargetMode="External"/><Relationship Id="rId6224" Type="http://schemas.openxmlformats.org/officeDocument/2006/relationships/hyperlink" Target="https://finance.yahoo.com/quote/AMZN/options?strike=5500&amp;straddle=false" TargetMode="External"/><Relationship Id="rId739" Type="http://schemas.openxmlformats.org/officeDocument/2006/relationships/hyperlink" Target="https://finance.yahoo.com/quote/AMZN230616P00074000?p=AMZN230616P00074000" TargetMode="External"/><Relationship Id="rId1369" Type="http://schemas.openxmlformats.org/officeDocument/2006/relationships/hyperlink" Target="https://finance.yahoo.com/quote/AMZN230616P04800000?p=AMZN230616P04800000" TargetMode="External"/><Relationship Id="rId3818" Type="http://schemas.openxmlformats.org/officeDocument/2006/relationships/hyperlink" Target="https://finance.yahoo.com/quote/AMZN/options?strike=1100&amp;straddle=false" TargetMode="External"/><Relationship Id="rId5240" Type="http://schemas.openxmlformats.org/officeDocument/2006/relationships/hyperlink" Target="https://finance.yahoo.com/quote/AMZN/options?strike=1460&amp;straddle=false" TargetMode="External"/><Relationship Id="rId8396" Type="http://schemas.openxmlformats.org/officeDocument/2006/relationships/hyperlink" Target="https://finance.yahoo.com/quote/AMZN/options?strike=93&amp;straddle=false" TargetMode="External"/><Relationship Id="rId9447" Type="http://schemas.openxmlformats.org/officeDocument/2006/relationships/hyperlink" Target="https://finance.yahoo.com/quote/AMZN230616P02000000?p=AMZN230616P02000000" TargetMode="External"/><Relationship Id="rId1783" Type="http://schemas.openxmlformats.org/officeDocument/2006/relationships/hyperlink" Target="https://finance.yahoo.com/quote/AMZN230616C01620000?p=AMZN230616C01620000" TargetMode="External"/><Relationship Id="rId2834" Type="http://schemas.openxmlformats.org/officeDocument/2006/relationships/hyperlink" Target="https://finance.yahoo.com/quote/AMZN/options?strike=80&amp;straddle=false" TargetMode="External"/><Relationship Id="rId8049" Type="http://schemas.openxmlformats.org/officeDocument/2006/relationships/hyperlink" Target="https://finance.yahoo.com/quote/AMZN230616P01860000?p=AMZN230616P01860000" TargetMode="External"/><Relationship Id="rId75" Type="http://schemas.openxmlformats.org/officeDocument/2006/relationships/hyperlink" Target="https://finance.yahoo.com/quote/AMZN230616C00085000?p=AMZN230616C00085000" TargetMode="External"/><Relationship Id="rId806" Type="http://schemas.openxmlformats.org/officeDocument/2006/relationships/hyperlink" Target="https://finance.yahoo.com/quote/AMZN/options?strike=130&amp;straddle=false" TargetMode="External"/><Relationship Id="rId1436" Type="http://schemas.openxmlformats.org/officeDocument/2006/relationships/hyperlink" Target="https://finance.yahoo.com/quote/AMZN/options?strike=74&amp;straddle=false" TargetMode="External"/><Relationship Id="rId1850" Type="http://schemas.openxmlformats.org/officeDocument/2006/relationships/hyperlink" Target="https://finance.yahoo.com/quote/AMZN/options?strike=3040&amp;straddle=false" TargetMode="External"/><Relationship Id="rId2901" Type="http://schemas.openxmlformats.org/officeDocument/2006/relationships/hyperlink" Target="https://finance.yahoo.com/quote/AMZN230616C00152000?p=AMZN230616C00152000" TargetMode="External"/><Relationship Id="rId7065" Type="http://schemas.openxmlformats.org/officeDocument/2006/relationships/hyperlink" Target="https://finance.yahoo.com/quote/AMZN230616C00155000?p=AMZN230616C00155000" TargetMode="External"/><Relationship Id="rId8463" Type="http://schemas.openxmlformats.org/officeDocument/2006/relationships/hyperlink" Target="https://finance.yahoo.com/quote/AMZN230616C00158500?p=AMZN230616C00158500" TargetMode="External"/><Relationship Id="rId9514" Type="http://schemas.openxmlformats.org/officeDocument/2006/relationships/hyperlink" Target="https://finance.yahoo.com/quote/AMZN/options?strike=3230&amp;straddle=false" TargetMode="External"/><Relationship Id="rId1503" Type="http://schemas.openxmlformats.org/officeDocument/2006/relationships/hyperlink" Target="https://finance.yahoo.com/quote/AMZN230616C00135000?p=AMZN230616C00135000" TargetMode="External"/><Relationship Id="rId4659" Type="http://schemas.openxmlformats.org/officeDocument/2006/relationships/hyperlink" Target="https://finance.yahoo.com/quote/AMZN230616C03250000?p=AMZN230616C03250000" TargetMode="External"/><Relationship Id="rId8116" Type="http://schemas.openxmlformats.org/officeDocument/2006/relationships/hyperlink" Target="https://finance.yahoo.com/quote/AMZN/options?strike=3160&amp;straddle=false" TargetMode="External"/><Relationship Id="rId8530" Type="http://schemas.openxmlformats.org/officeDocument/2006/relationships/hyperlink" Target="https://finance.yahoo.com/quote/AMZN/options?strike=175&amp;straddle=false" TargetMode="External"/><Relationship Id="rId3675" Type="http://schemas.openxmlformats.org/officeDocument/2006/relationships/hyperlink" Target="https://finance.yahoo.com/quote/AMZN230616P00173500?p=AMZN230616P00173500" TargetMode="External"/><Relationship Id="rId4726" Type="http://schemas.openxmlformats.org/officeDocument/2006/relationships/hyperlink" Target="https://finance.yahoo.com/quote/AMZN/options?strike=3580&amp;straddle=false" TargetMode="External"/><Relationship Id="rId6081" Type="http://schemas.openxmlformats.org/officeDocument/2006/relationships/hyperlink" Target="https://finance.yahoo.com/quote/AMZN230616C03440000?p=AMZN230616C03440000" TargetMode="External"/><Relationship Id="rId7132" Type="http://schemas.openxmlformats.org/officeDocument/2006/relationships/hyperlink" Target="https://finance.yahoo.com/quote/AMZN/options?strike=171.5&amp;straddle=false" TargetMode="External"/><Relationship Id="rId596" Type="http://schemas.openxmlformats.org/officeDocument/2006/relationships/hyperlink" Target="https://finance.yahoo.com/quote/AMZN/options?strike=3690&amp;straddle=false" TargetMode="External"/><Relationship Id="rId2277" Type="http://schemas.openxmlformats.org/officeDocument/2006/relationships/hyperlink" Target="https://finance.yahoo.com/quote/AMZN230616P00170000?p=AMZN230616P00170000" TargetMode="External"/><Relationship Id="rId2691" Type="http://schemas.openxmlformats.org/officeDocument/2006/relationships/hyperlink" Target="https://finance.yahoo.com/quote/AMZN230616P03720000?p=AMZN230616P03720000" TargetMode="External"/><Relationship Id="rId3328" Type="http://schemas.openxmlformats.org/officeDocument/2006/relationships/hyperlink" Target="https://finance.yahoo.com/quote/AMZN/options?strike=3510&amp;straddle=false" TargetMode="External"/><Relationship Id="rId3742" Type="http://schemas.openxmlformats.org/officeDocument/2006/relationships/hyperlink" Target="https://finance.yahoo.com/quote/AMZN/options?strike=190&amp;straddle=false" TargetMode="External"/><Relationship Id="rId6898" Type="http://schemas.openxmlformats.org/officeDocument/2006/relationships/hyperlink" Target="https://finance.yahoo.com/quote/AMZN/options?strike=4400&amp;straddle=false" TargetMode="External"/><Relationship Id="rId249" Type="http://schemas.openxmlformats.org/officeDocument/2006/relationships/hyperlink" Target="https://finance.yahoo.com/quote/AMZN230616C00181000?p=AMZN230616C00181000" TargetMode="External"/><Relationship Id="rId663" Type="http://schemas.openxmlformats.org/officeDocument/2006/relationships/hyperlink" Target="https://finance.yahoo.com/quote/AMZN230616C04300000?p=AMZN230616C04300000" TargetMode="External"/><Relationship Id="rId1293" Type="http://schemas.openxmlformats.org/officeDocument/2006/relationships/hyperlink" Target="https://finance.yahoo.com/quote/AMZN230616P03650000?p=AMZN230616P03650000" TargetMode="External"/><Relationship Id="rId2344" Type="http://schemas.openxmlformats.org/officeDocument/2006/relationships/hyperlink" Target="https://finance.yahoo.com/quote/AMZN/options?strike=186.5&amp;straddle=false" TargetMode="External"/><Relationship Id="rId7949" Type="http://schemas.openxmlformats.org/officeDocument/2006/relationships/hyperlink" Target="https://finance.yahoo.com/quote/AMZN230616P00240000?p=AMZN230616P00240000" TargetMode="External"/><Relationship Id="rId9371" Type="http://schemas.openxmlformats.org/officeDocument/2006/relationships/hyperlink" Target="https://finance.yahoo.com/quote/AMZN230616P01280000?p=AMZN230616P01280000" TargetMode="External"/><Relationship Id="rId316" Type="http://schemas.openxmlformats.org/officeDocument/2006/relationships/hyperlink" Target="https://finance.yahoo.com/quote/AMZN/options?strike=197.5&amp;straddle=false" TargetMode="External"/><Relationship Id="rId6965" Type="http://schemas.openxmlformats.org/officeDocument/2006/relationships/hyperlink" Target="https://finance.yahoo.com/quote/AMZN230616C00072000?p=AMZN230616C00072000" TargetMode="External"/><Relationship Id="rId9024" Type="http://schemas.openxmlformats.org/officeDocument/2006/relationships/hyperlink" Target="https://finance.yahoo.com/quote/AMZN/options?strike=65&amp;straddle=false" TargetMode="External"/><Relationship Id="rId730" Type="http://schemas.openxmlformats.org/officeDocument/2006/relationships/hyperlink" Target="https://finance.yahoo.com/quote/AMZN/options?strike=70&amp;straddle=false" TargetMode="External"/><Relationship Id="rId1013" Type="http://schemas.openxmlformats.org/officeDocument/2006/relationships/hyperlink" Target="https://finance.yahoo.com/quote/AMZN230616P00200000?p=AMZN230616P00200000" TargetMode="External"/><Relationship Id="rId1360" Type="http://schemas.openxmlformats.org/officeDocument/2006/relationships/hyperlink" Target="https://finance.yahoo.com/quote/AMZN/options?strike=4300&amp;straddle=false" TargetMode="External"/><Relationship Id="rId2411" Type="http://schemas.openxmlformats.org/officeDocument/2006/relationships/hyperlink" Target="https://finance.yahoo.com/quote/AMZN230616P00235000?p=AMZN230616P00235000" TargetMode="External"/><Relationship Id="rId4169" Type="http://schemas.openxmlformats.org/officeDocument/2006/relationships/hyperlink" Target="https://finance.yahoo.com/quote/AMZN230616C00058000?p=AMZN230616C00058000" TargetMode="External"/><Relationship Id="rId5567" Type="http://schemas.openxmlformats.org/officeDocument/2006/relationships/hyperlink" Target="https://finance.yahoo.com/quote/AMZN230616C00065000?p=AMZN230616C00065000" TargetMode="External"/><Relationship Id="rId5981" Type="http://schemas.openxmlformats.org/officeDocument/2006/relationships/hyperlink" Target="https://finance.yahoo.com/quote/AMZN230616C02400000?p=AMZN230616C02400000" TargetMode="External"/><Relationship Id="rId6618" Type="http://schemas.openxmlformats.org/officeDocument/2006/relationships/hyperlink" Target="https://finance.yahoo.com/quote/AMZN/options?strike=1420&amp;straddle=false" TargetMode="External"/><Relationship Id="rId8040" Type="http://schemas.openxmlformats.org/officeDocument/2006/relationships/hyperlink" Target="https://finance.yahoo.com/quote/AMZN/options?strike=1760&amp;straddle=false" TargetMode="External"/><Relationship Id="rId4583" Type="http://schemas.openxmlformats.org/officeDocument/2006/relationships/hyperlink" Target="https://finance.yahoo.com/quote/AMZN230616C01940000?p=AMZN230616C01940000" TargetMode="External"/><Relationship Id="rId5634" Type="http://schemas.openxmlformats.org/officeDocument/2006/relationships/hyperlink" Target="https://finance.yahoo.com/quote/AMZN/options?strike=96&amp;straddle=false" TargetMode="External"/><Relationship Id="rId3185" Type="http://schemas.openxmlformats.org/officeDocument/2006/relationships/hyperlink" Target="https://finance.yahoo.com/quote/AMZN230616C01800000?p=AMZN230616C01800000" TargetMode="External"/><Relationship Id="rId4236" Type="http://schemas.openxmlformats.org/officeDocument/2006/relationships/hyperlink" Target="https://finance.yahoo.com/quote/AMZN/options?strike=89&amp;straddle=false" TargetMode="External"/><Relationship Id="rId4650" Type="http://schemas.openxmlformats.org/officeDocument/2006/relationships/hyperlink" Target="https://finance.yahoo.com/quote/AMZN/options?strike=3200&amp;straddle=false" TargetMode="External"/><Relationship Id="rId5701" Type="http://schemas.openxmlformats.org/officeDocument/2006/relationships/hyperlink" Target="https://finance.yahoo.com/quote/AMZN230616C00160000?p=AMZN230616C00160000" TargetMode="External"/><Relationship Id="rId8857" Type="http://schemas.openxmlformats.org/officeDocument/2006/relationships/hyperlink" Target="https://finance.yahoo.com/quote/AMZN230616C03480000?p=AMZN230616C03480000" TargetMode="External"/><Relationship Id="rId3252" Type="http://schemas.openxmlformats.org/officeDocument/2006/relationships/hyperlink" Target="https://finance.yahoo.com/quote/AMZN/options?strike=3130&amp;straddle=false" TargetMode="External"/><Relationship Id="rId4303" Type="http://schemas.openxmlformats.org/officeDocument/2006/relationships/hyperlink" Target="https://finance.yahoo.com/quote/AMZN230616C00156500?p=AMZN230616C00156500" TargetMode="External"/><Relationship Id="rId7459" Type="http://schemas.openxmlformats.org/officeDocument/2006/relationships/hyperlink" Target="https://finance.yahoo.com/quote/AMZN230616C03410000?p=AMZN230616C03410000" TargetMode="External"/><Relationship Id="rId7873" Type="http://schemas.openxmlformats.org/officeDocument/2006/relationships/hyperlink" Target="https://finance.yahoo.com/quote/AMZN230616P00185000?p=AMZN230616P00185000" TargetMode="External"/><Relationship Id="rId173" Type="http://schemas.openxmlformats.org/officeDocument/2006/relationships/hyperlink" Target="https://finance.yahoo.com/quote/AMZN230616C00162000?p=AMZN230616C00162000" TargetMode="External"/><Relationship Id="rId6475" Type="http://schemas.openxmlformats.org/officeDocument/2006/relationships/hyperlink" Target="https://finance.yahoo.com/quote/AMZN230616P00181500?p=AMZN230616P00181500" TargetMode="External"/><Relationship Id="rId7526" Type="http://schemas.openxmlformats.org/officeDocument/2006/relationships/hyperlink" Target="https://finance.yahoo.com/quote/AMZN/options?strike=3740&amp;straddle=false" TargetMode="External"/><Relationship Id="rId8924" Type="http://schemas.openxmlformats.org/officeDocument/2006/relationships/hyperlink" Target="https://finance.yahoo.com/quote/AMZN/options?strike=3810&amp;straddle=false" TargetMode="External"/><Relationship Id="rId240" Type="http://schemas.openxmlformats.org/officeDocument/2006/relationships/hyperlink" Target="https://finance.yahoo.com/quote/AMZN/options?strike=178.5&amp;straddle=false" TargetMode="External"/><Relationship Id="rId5077" Type="http://schemas.openxmlformats.org/officeDocument/2006/relationships/hyperlink" Target="https://finance.yahoo.com/quote/AMZN230616P00178000?p=AMZN230616P00178000" TargetMode="External"/><Relationship Id="rId6128" Type="http://schemas.openxmlformats.org/officeDocument/2006/relationships/hyperlink" Target="https://finance.yahoo.com/quote/AMZN/options?strike=3670&amp;straddle=false" TargetMode="External"/><Relationship Id="rId7940" Type="http://schemas.openxmlformats.org/officeDocument/2006/relationships/hyperlink" Target="https://finance.yahoo.com/quote/AMZN/options?strike=215&amp;straddle=false" TargetMode="External"/><Relationship Id="rId4093" Type="http://schemas.openxmlformats.org/officeDocument/2006/relationships/hyperlink" Target="https://finance.yahoo.com/quote/AMZN230616P03820000?p=AMZN230616P03820000" TargetMode="External"/><Relationship Id="rId5144" Type="http://schemas.openxmlformats.org/officeDocument/2006/relationships/hyperlink" Target="https://finance.yahoo.com/quote/AMZN/options?strike=194.5&amp;straddle=false" TargetMode="External"/><Relationship Id="rId5491" Type="http://schemas.openxmlformats.org/officeDocument/2006/relationships/hyperlink" Target="https://finance.yahoo.com/quote/AMZN230616P03930000?p=AMZN230616P03930000" TargetMode="External"/><Relationship Id="rId6542" Type="http://schemas.openxmlformats.org/officeDocument/2006/relationships/hyperlink" Target="https://finance.yahoo.com/quote/AMZN/options?strike=198&amp;straddle=false" TargetMode="External"/><Relationship Id="rId1687" Type="http://schemas.openxmlformats.org/officeDocument/2006/relationships/hyperlink" Target="https://finance.yahoo.com/quote/AMZN230616C00194500?p=AMZN230616C00194500" TargetMode="External"/><Relationship Id="rId2738" Type="http://schemas.openxmlformats.org/officeDocument/2006/relationships/hyperlink" Target="https://finance.yahoo.com/quote/AMZN/options?strike=4000&amp;straddle=false" TargetMode="External"/><Relationship Id="rId1754" Type="http://schemas.openxmlformats.org/officeDocument/2006/relationships/hyperlink" Target="https://finance.yahoo.com/quote/AMZN/options?strike=1360&amp;straddle=false" TargetMode="External"/><Relationship Id="rId2805" Type="http://schemas.openxmlformats.org/officeDocument/2006/relationships/hyperlink" Target="https://finance.yahoo.com/quote/AMZN230616C00068000?p=AMZN230616C00068000" TargetMode="External"/><Relationship Id="rId4160" Type="http://schemas.openxmlformats.org/officeDocument/2006/relationships/hyperlink" Target="https://finance.yahoo.com/quote/AMZN/options?strike=53&amp;straddle=false" TargetMode="External"/><Relationship Id="rId5211" Type="http://schemas.openxmlformats.org/officeDocument/2006/relationships/hyperlink" Target="https://finance.yahoo.com/quote/AMZN230616P01200000?p=AMZN230616P01200000" TargetMode="External"/><Relationship Id="rId8367" Type="http://schemas.openxmlformats.org/officeDocument/2006/relationships/hyperlink" Target="https://finance.yahoo.com/quote/AMZN230616C00079000?p=AMZN230616C00079000" TargetMode="External"/><Relationship Id="rId8781" Type="http://schemas.openxmlformats.org/officeDocument/2006/relationships/hyperlink" Target="https://finance.yahoo.com/quote/AMZN230616C03100000?p=AMZN230616C03100000" TargetMode="External"/><Relationship Id="rId9418" Type="http://schemas.openxmlformats.org/officeDocument/2006/relationships/hyperlink" Target="https://finance.yahoo.com/quote/AMZN/options?strike=1700&amp;straddle=false" TargetMode="External"/><Relationship Id="rId46" Type="http://schemas.openxmlformats.org/officeDocument/2006/relationships/hyperlink" Target="https://finance.yahoo.com/quote/AMZN/options?strike=72&amp;straddle=false" TargetMode="External"/><Relationship Id="rId1407" Type="http://schemas.openxmlformats.org/officeDocument/2006/relationships/hyperlink" Target="https://finance.yahoo.com/quote/AMZN230616C00061000?p=AMZN230616C00061000" TargetMode="External"/><Relationship Id="rId1821" Type="http://schemas.openxmlformats.org/officeDocument/2006/relationships/hyperlink" Target="https://finance.yahoo.com/quote/AMZN230616C02000000?p=AMZN230616C02000000" TargetMode="External"/><Relationship Id="rId4977" Type="http://schemas.openxmlformats.org/officeDocument/2006/relationships/hyperlink" Target="https://finance.yahoo.com/quote/AMZN230616P00153000?p=AMZN230616P00153000" TargetMode="External"/><Relationship Id="rId7383" Type="http://schemas.openxmlformats.org/officeDocument/2006/relationships/hyperlink" Target="https://finance.yahoo.com/quote/AMZN230616C03030000?p=AMZN230616C03030000" TargetMode="External"/><Relationship Id="rId8434" Type="http://schemas.openxmlformats.org/officeDocument/2006/relationships/hyperlink" Target="https://finance.yahoo.com/quote/AMZN/options?strike=151&amp;straddle=false" TargetMode="External"/><Relationship Id="rId3579" Type="http://schemas.openxmlformats.org/officeDocument/2006/relationships/hyperlink" Target="https://finance.yahoo.com/quote/AMZN230616P00145000?p=AMZN230616P00145000" TargetMode="External"/><Relationship Id="rId7036" Type="http://schemas.openxmlformats.org/officeDocument/2006/relationships/hyperlink" Target="https://finance.yahoo.com/quote/AMZN/options?strike=125&amp;straddle=false" TargetMode="External"/><Relationship Id="rId7450" Type="http://schemas.openxmlformats.org/officeDocument/2006/relationships/hyperlink" Target="https://finance.yahoo.com/quote/AMZN/options?strike=3360&amp;straddle=false" TargetMode="External"/><Relationship Id="rId8501" Type="http://schemas.openxmlformats.org/officeDocument/2006/relationships/hyperlink" Target="https://finance.yahoo.com/quote/AMZN230616C00168000?p=AMZN230616C00168000" TargetMode="External"/><Relationship Id="rId2595" Type="http://schemas.openxmlformats.org/officeDocument/2006/relationships/hyperlink" Target="https://finance.yahoo.com/quote/AMZN230616P03240000?p=AMZN230616P03240000" TargetMode="External"/><Relationship Id="rId3993" Type="http://schemas.openxmlformats.org/officeDocument/2006/relationships/hyperlink" Target="https://finance.yahoo.com/quote/AMZN230616P03310000?p=AMZN230616P03310000" TargetMode="External"/><Relationship Id="rId6052" Type="http://schemas.openxmlformats.org/officeDocument/2006/relationships/hyperlink" Target="https://finance.yahoo.com/quote/AMZN/options?strike=3290&amp;straddle=false" TargetMode="External"/><Relationship Id="rId7103" Type="http://schemas.openxmlformats.org/officeDocument/2006/relationships/hyperlink" Target="https://finance.yahoo.com/quote/AMZN230616C00164500?p=AMZN230616C00164500" TargetMode="External"/><Relationship Id="rId567" Type="http://schemas.openxmlformats.org/officeDocument/2006/relationships/hyperlink" Target="https://finance.yahoo.com/quote/AMZN230616C03550000?p=AMZN230616C03550000" TargetMode="External"/><Relationship Id="rId1197" Type="http://schemas.openxmlformats.org/officeDocument/2006/relationships/hyperlink" Target="https://finance.yahoo.com/quote/AMZN230616P03170000?p=AMZN230616P03170000" TargetMode="External"/><Relationship Id="rId2248" Type="http://schemas.openxmlformats.org/officeDocument/2006/relationships/hyperlink" Target="https://finance.yahoo.com/quote/AMZN/options?strike=162.5&amp;straddle=false" TargetMode="External"/><Relationship Id="rId3646" Type="http://schemas.openxmlformats.org/officeDocument/2006/relationships/hyperlink" Target="https://finance.yahoo.com/quote/AMZN/options?strike=166&amp;straddle=false" TargetMode="External"/><Relationship Id="rId9275" Type="http://schemas.openxmlformats.org/officeDocument/2006/relationships/hyperlink" Target="https://finance.yahoo.com/quote/AMZN230616P00189500?p=AMZN230616P00189500" TargetMode="External"/><Relationship Id="rId981" Type="http://schemas.openxmlformats.org/officeDocument/2006/relationships/hyperlink" Target="https://finance.yahoo.com/quote/AMZN230616P00192000?p=AMZN230616P00192000" TargetMode="External"/><Relationship Id="rId2662" Type="http://schemas.openxmlformats.org/officeDocument/2006/relationships/hyperlink" Target="https://finance.yahoo.com/quote/AMZN/options?strike=3570&amp;straddle=false" TargetMode="External"/><Relationship Id="rId3713" Type="http://schemas.openxmlformats.org/officeDocument/2006/relationships/hyperlink" Target="https://finance.yahoo.com/quote/AMZN230616P00183000?p=AMZN230616P00183000" TargetMode="External"/><Relationship Id="rId6869" Type="http://schemas.openxmlformats.org/officeDocument/2006/relationships/hyperlink" Target="https://finance.yahoo.com/quote/AMZN230616P03890000?p=AMZN230616P03890000" TargetMode="External"/><Relationship Id="rId634" Type="http://schemas.openxmlformats.org/officeDocument/2006/relationships/hyperlink" Target="https://finance.yahoo.com/quote/AMZN/options?strike=3880&amp;straddle=false" TargetMode="External"/><Relationship Id="rId1264" Type="http://schemas.openxmlformats.org/officeDocument/2006/relationships/hyperlink" Target="https://finance.yahoo.com/quote/AMZN/options?strike=3500&amp;straddle=false" TargetMode="External"/><Relationship Id="rId2315" Type="http://schemas.openxmlformats.org/officeDocument/2006/relationships/hyperlink" Target="https://finance.yahoo.com/quote/AMZN230616P00179500?p=AMZN230616P00179500" TargetMode="External"/><Relationship Id="rId5885" Type="http://schemas.openxmlformats.org/officeDocument/2006/relationships/hyperlink" Target="https://finance.yahoo.com/quote/AMZN230616C00260000?p=AMZN230616C00260000" TargetMode="External"/><Relationship Id="rId6936" Type="http://schemas.openxmlformats.org/officeDocument/2006/relationships/hyperlink" Target="https://finance.yahoo.com/quote/AMZN/options?strike=57&amp;straddle=false" TargetMode="External"/><Relationship Id="rId8291" Type="http://schemas.openxmlformats.org/officeDocument/2006/relationships/hyperlink" Target="https://finance.yahoo.com/quote/AMZN230616P04900000?p=AMZN230616P04900000" TargetMode="External"/><Relationship Id="rId9342" Type="http://schemas.openxmlformats.org/officeDocument/2006/relationships/hyperlink" Target="https://finance.yahoo.com/quote/AMZN/options?strike=260&amp;straddle=false" TargetMode="External"/><Relationship Id="rId701" Type="http://schemas.openxmlformats.org/officeDocument/2006/relationships/hyperlink" Target="https://finance.yahoo.com/quote/AMZN230616P00056000?p=AMZN230616P00056000" TargetMode="External"/><Relationship Id="rId1331" Type="http://schemas.openxmlformats.org/officeDocument/2006/relationships/hyperlink" Target="https://finance.yahoo.com/quote/AMZN230616P03880000?p=AMZN230616P03880000" TargetMode="External"/><Relationship Id="rId4487" Type="http://schemas.openxmlformats.org/officeDocument/2006/relationships/hyperlink" Target="https://finance.yahoo.com/quote/AMZN230616C00225000?p=AMZN230616C00225000" TargetMode="External"/><Relationship Id="rId5538" Type="http://schemas.openxmlformats.org/officeDocument/2006/relationships/hyperlink" Target="https://finance.yahoo.com/quote/AMZN/options?strike=45&amp;straddle=false" TargetMode="External"/><Relationship Id="rId5952" Type="http://schemas.openxmlformats.org/officeDocument/2006/relationships/hyperlink" Target="https://finance.yahoo.com/quote/AMZN/options?strike=1780&amp;straddle=false" TargetMode="External"/><Relationship Id="rId3089" Type="http://schemas.openxmlformats.org/officeDocument/2006/relationships/hyperlink" Target="https://finance.yahoo.com/quote/AMZN230616C00199000?p=AMZN230616C00199000" TargetMode="External"/><Relationship Id="rId4554" Type="http://schemas.openxmlformats.org/officeDocument/2006/relationships/hyperlink" Target="https://finance.yahoo.com/quote/AMZN/options?strike=1640&amp;straddle=false" TargetMode="External"/><Relationship Id="rId5605" Type="http://schemas.openxmlformats.org/officeDocument/2006/relationships/hyperlink" Target="https://finance.yahoo.com/quote/AMZN230616C00082000?p=AMZN230616C00082000" TargetMode="External"/><Relationship Id="rId8011" Type="http://schemas.openxmlformats.org/officeDocument/2006/relationships/hyperlink" Target="https://finance.yahoo.com/quote/AMZN230616P01500000?p=AMZN230616P01500000" TargetMode="External"/><Relationship Id="rId3156" Type="http://schemas.openxmlformats.org/officeDocument/2006/relationships/hyperlink" Target="https://finance.yahoo.com/quote/AMZN/options?strike=1520&amp;straddle=false" TargetMode="External"/><Relationship Id="rId4207" Type="http://schemas.openxmlformats.org/officeDocument/2006/relationships/hyperlink" Target="https://finance.yahoo.com/quote/AMZN230616C00076000?p=AMZN230616C00076000" TargetMode="External"/><Relationship Id="rId491" Type="http://schemas.openxmlformats.org/officeDocument/2006/relationships/hyperlink" Target="https://finance.yahoo.com/quote/AMZN230616C03170000?p=AMZN230616C03170000" TargetMode="External"/><Relationship Id="rId2172" Type="http://schemas.openxmlformats.org/officeDocument/2006/relationships/hyperlink" Target="https://finance.yahoo.com/quote/AMZN/options?strike=97&amp;straddle=false" TargetMode="External"/><Relationship Id="rId3223" Type="http://schemas.openxmlformats.org/officeDocument/2006/relationships/hyperlink" Target="https://finance.yahoo.com/quote/AMZN230616C02900000?p=AMZN230616C02900000" TargetMode="External"/><Relationship Id="rId3570" Type="http://schemas.openxmlformats.org/officeDocument/2006/relationships/hyperlink" Target="https://finance.yahoo.com/quote/AMZN/options?strike=120&amp;straddle=false" TargetMode="External"/><Relationship Id="rId4621" Type="http://schemas.openxmlformats.org/officeDocument/2006/relationships/hyperlink" Target="https://finance.yahoo.com/quote/AMZN230616C03060000?p=AMZN230616C03060000" TargetMode="External"/><Relationship Id="rId6379" Type="http://schemas.openxmlformats.org/officeDocument/2006/relationships/hyperlink" Target="https://finance.yahoo.com/quote/AMZN230616P00157500?p=AMZN230616P00157500" TargetMode="External"/><Relationship Id="rId7777" Type="http://schemas.openxmlformats.org/officeDocument/2006/relationships/hyperlink" Target="https://finance.yahoo.com/quote/AMZN230616P00161000?p=AMZN230616P00161000" TargetMode="External"/><Relationship Id="rId8828" Type="http://schemas.openxmlformats.org/officeDocument/2006/relationships/hyperlink" Target="https://finance.yahoo.com/quote/AMZN/options?strike=3330&amp;straddle=false" TargetMode="External"/><Relationship Id="rId144" Type="http://schemas.openxmlformats.org/officeDocument/2006/relationships/hyperlink" Target="https://finance.yahoo.com/quote/AMZN/options?strike=154.5&amp;straddle=false" TargetMode="External"/><Relationship Id="rId6793" Type="http://schemas.openxmlformats.org/officeDocument/2006/relationships/hyperlink" Target="https://finance.yahoo.com/quote/AMZN230616P03470000?p=AMZN230616P03470000" TargetMode="External"/><Relationship Id="rId7844" Type="http://schemas.openxmlformats.org/officeDocument/2006/relationships/hyperlink" Target="https://finance.yahoo.com/quote/AMZN/options?strike=177.5&amp;straddle=false" TargetMode="External"/><Relationship Id="rId2989" Type="http://schemas.openxmlformats.org/officeDocument/2006/relationships/hyperlink" Target="https://finance.yahoo.com/quote/AMZN230616C00174000?p=AMZN230616C00174000" TargetMode="External"/><Relationship Id="rId5395" Type="http://schemas.openxmlformats.org/officeDocument/2006/relationships/hyperlink" Target="https://finance.yahoo.com/quote/AMZN230616P03400000?p=AMZN230616P03400000" TargetMode="External"/><Relationship Id="rId6446" Type="http://schemas.openxmlformats.org/officeDocument/2006/relationships/hyperlink" Target="https://finance.yahoo.com/quote/AMZN/options?strike=174&amp;straddle=false" TargetMode="External"/><Relationship Id="rId6860" Type="http://schemas.openxmlformats.org/officeDocument/2006/relationships/hyperlink" Target="https://finance.yahoo.com/quote/AMZN/options?strike=3800&amp;straddle=false" TargetMode="External"/><Relationship Id="rId7911" Type="http://schemas.openxmlformats.org/officeDocument/2006/relationships/hyperlink" Target="https://finance.yahoo.com/quote/AMZN230616P00194500?p=AMZN230616P00194500" TargetMode="External"/><Relationship Id="rId211" Type="http://schemas.openxmlformats.org/officeDocument/2006/relationships/hyperlink" Target="https://finance.yahoo.com/quote/AMZN230616C00171500?p=AMZN230616C00171500" TargetMode="External"/><Relationship Id="rId5048" Type="http://schemas.openxmlformats.org/officeDocument/2006/relationships/hyperlink" Target="https://finance.yahoo.com/quote/AMZN/options?strike=170.5&amp;straddle=false" TargetMode="External"/><Relationship Id="rId5462" Type="http://schemas.openxmlformats.org/officeDocument/2006/relationships/hyperlink" Target="https://finance.yahoo.com/quote/AMZN/options?strike=3730&amp;straddle=false" TargetMode="External"/><Relationship Id="rId6513" Type="http://schemas.openxmlformats.org/officeDocument/2006/relationships/hyperlink" Target="https://finance.yahoo.com/quote/AMZN230616P00191000?p=AMZN230616P00191000" TargetMode="External"/><Relationship Id="rId9669" Type="http://schemas.openxmlformats.org/officeDocument/2006/relationships/hyperlink" Target="https://finance.yahoo.com/quote/AMZN230616P04600000?p=AMZN230616P04600000" TargetMode="External"/><Relationship Id="rId1658" Type="http://schemas.openxmlformats.org/officeDocument/2006/relationships/hyperlink" Target="https://finance.yahoo.com/quote/AMZN/options?strike=187&amp;straddle=false" TargetMode="External"/><Relationship Id="rId2709" Type="http://schemas.openxmlformats.org/officeDocument/2006/relationships/hyperlink" Target="https://finance.yahoo.com/quote/AMZN230616P03820000?p=AMZN230616P03820000" TargetMode="External"/><Relationship Id="rId4064" Type="http://schemas.openxmlformats.org/officeDocument/2006/relationships/hyperlink" Target="https://finance.yahoo.com/quote/AMZN/options?strike=3660&amp;straddle=false" TargetMode="External"/><Relationship Id="rId5115" Type="http://schemas.openxmlformats.org/officeDocument/2006/relationships/hyperlink" Target="https://finance.yahoo.com/quote/AMZN230616P00187500?p=AMZN230616P00187500" TargetMode="External"/><Relationship Id="rId8685" Type="http://schemas.openxmlformats.org/officeDocument/2006/relationships/hyperlink" Target="https://finance.yahoo.com/quote/AMZN230616C01460000?p=AMZN230616C01460000" TargetMode="External"/><Relationship Id="rId3080" Type="http://schemas.openxmlformats.org/officeDocument/2006/relationships/hyperlink" Target="https://finance.yahoo.com/quote/AMZN/options?strike=196.5&amp;straddle=false" TargetMode="External"/><Relationship Id="rId4131" Type="http://schemas.openxmlformats.org/officeDocument/2006/relationships/hyperlink" Target="https://finance.yahoo.com/quote/AMZN230616P04500000?p=AMZN230616P04500000" TargetMode="External"/><Relationship Id="rId7287" Type="http://schemas.openxmlformats.org/officeDocument/2006/relationships/hyperlink" Target="https://finance.yahoo.com/quote/AMZN230616C01340000?p=AMZN230616C01340000" TargetMode="External"/><Relationship Id="rId8338" Type="http://schemas.openxmlformats.org/officeDocument/2006/relationships/hyperlink" Target="https://finance.yahoo.com/quote/AMZN/options?strike=66&amp;straddle=false" TargetMode="External"/><Relationship Id="rId1725" Type="http://schemas.openxmlformats.org/officeDocument/2006/relationships/hyperlink" Target="https://finance.yahoo.com/quote/AMZN230616C00240000?p=AMZN230616C00240000" TargetMode="External"/><Relationship Id="rId7354" Type="http://schemas.openxmlformats.org/officeDocument/2006/relationships/hyperlink" Target="https://finance.yahoo.com/quote/AMZN/options?strike=1960&amp;straddle=false" TargetMode="External"/><Relationship Id="rId8752" Type="http://schemas.openxmlformats.org/officeDocument/2006/relationships/hyperlink" Target="https://finance.yahoo.com/quote/AMZN/options?strike=2500&amp;straddle=false" TargetMode="External"/><Relationship Id="rId17" Type="http://schemas.openxmlformats.org/officeDocument/2006/relationships/hyperlink" Target="https://finance.yahoo.com/quote/AMZN230616C00058000?p=AMZN230616C00058000" TargetMode="External"/><Relationship Id="rId3897" Type="http://schemas.openxmlformats.org/officeDocument/2006/relationships/hyperlink" Target="https://finance.yahoo.com/quote/AMZN230616P01860000?p=AMZN230616P01860000" TargetMode="External"/><Relationship Id="rId4948" Type="http://schemas.openxmlformats.org/officeDocument/2006/relationships/hyperlink" Target="https://finance.yahoo.com/quote/AMZN/options?strike=105&amp;straddle=false" TargetMode="External"/><Relationship Id="rId7007" Type="http://schemas.openxmlformats.org/officeDocument/2006/relationships/hyperlink" Target="https://finance.yahoo.com/quote/AMZN230616C00091000?p=AMZN230616C00091000" TargetMode="External"/><Relationship Id="rId8405" Type="http://schemas.openxmlformats.org/officeDocument/2006/relationships/hyperlink" Target="https://finance.yahoo.com/quote/AMZN230616C00098000?p=AMZN230616C00098000" TargetMode="External"/><Relationship Id="rId2499" Type="http://schemas.openxmlformats.org/officeDocument/2006/relationships/hyperlink" Target="https://finance.yahoo.com/quote/AMZN230616P01720000?p=AMZN230616P01720000" TargetMode="External"/><Relationship Id="rId3964" Type="http://schemas.openxmlformats.org/officeDocument/2006/relationships/hyperlink" Target="https://finance.yahoo.com/quote/AMZN/options?strike=3160&amp;straddle=false" TargetMode="External"/><Relationship Id="rId6370" Type="http://schemas.openxmlformats.org/officeDocument/2006/relationships/hyperlink" Target="https://finance.yahoo.com/quote/AMZN/options?strike=155&amp;straddle=false" TargetMode="External"/><Relationship Id="rId7421" Type="http://schemas.openxmlformats.org/officeDocument/2006/relationships/hyperlink" Target="https://finance.yahoo.com/quote/AMZN230616C03220000?p=AMZN230616C03220000" TargetMode="External"/><Relationship Id="rId1" Type="http://schemas.openxmlformats.org/officeDocument/2006/relationships/hyperlink" Target="https://finance.yahoo.com/quote/AMZN230616C00045000?p=AMZN230616C00045000" TargetMode="External"/><Relationship Id="rId885" Type="http://schemas.openxmlformats.org/officeDocument/2006/relationships/hyperlink" Target="https://finance.yahoo.com/quote/AMZN230616P00168000?p=AMZN230616P00168000" TargetMode="External"/><Relationship Id="rId2566" Type="http://schemas.openxmlformats.org/officeDocument/2006/relationships/hyperlink" Target="https://finance.yahoo.com/quote/AMZN/options?strike=3090&amp;straddle=false" TargetMode="External"/><Relationship Id="rId2980" Type="http://schemas.openxmlformats.org/officeDocument/2006/relationships/hyperlink" Target="https://finance.yahoo.com/quote/AMZN/options?strike=171.5&amp;straddle=false" TargetMode="External"/><Relationship Id="rId3617" Type="http://schemas.openxmlformats.org/officeDocument/2006/relationships/hyperlink" Target="https://finance.yahoo.com/quote/AMZN230616P00159000?p=AMZN230616P00159000" TargetMode="External"/><Relationship Id="rId6023" Type="http://schemas.openxmlformats.org/officeDocument/2006/relationships/hyperlink" Target="https://finance.yahoo.com/quote/AMZN230616C03150000?p=AMZN230616C03150000" TargetMode="External"/><Relationship Id="rId9179" Type="http://schemas.openxmlformats.org/officeDocument/2006/relationships/hyperlink" Target="https://finance.yahoo.com/quote/AMZN230616P00165500?p=AMZN230616P00165500" TargetMode="External"/><Relationship Id="rId9593" Type="http://schemas.openxmlformats.org/officeDocument/2006/relationships/hyperlink" Target="https://finance.yahoo.com/quote/AMZN230616P03630000?p=AMZN230616P03630000" TargetMode="External"/><Relationship Id="rId538" Type="http://schemas.openxmlformats.org/officeDocument/2006/relationships/hyperlink" Target="https://finance.yahoo.com/quote/AMZN/options?strike=3400&amp;straddle=false" TargetMode="External"/><Relationship Id="rId952" Type="http://schemas.openxmlformats.org/officeDocument/2006/relationships/hyperlink" Target="https://finance.yahoo.com/quote/AMZN/options?strike=184.5&amp;straddle=false" TargetMode="External"/><Relationship Id="rId1168" Type="http://schemas.openxmlformats.org/officeDocument/2006/relationships/hyperlink" Target="https://finance.yahoo.com/quote/AMZN/options?strike=3020&amp;straddle=false" TargetMode="External"/><Relationship Id="rId1582" Type="http://schemas.openxmlformats.org/officeDocument/2006/relationships/hyperlink" Target="https://finance.yahoo.com/quote/AMZN/options?strike=168&amp;straddle=false" TargetMode="External"/><Relationship Id="rId2219" Type="http://schemas.openxmlformats.org/officeDocument/2006/relationships/hyperlink" Target="https://finance.yahoo.com/quote/AMZN230616P00155500?p=AMZN230616P00155500" TargetMode="External"/><Relationship Id="rId2633" Type="http://schemas.openxmlformats.org/officeDocument/2006/relationships/hyperlink" Target="https://finance.yahoo.com/quote/AMZN230616P03430000?p=AMZN230616P03430000" TargetMode="External"/><Relationship Id="rId5789" Type="http://schemas.openxmlformats.org/officeDocument/2006/relationships/hyperlink" Target="https://finance.yahoo.com/quote/AMZN230616C00182000?p=AMZN230616C00182000" TargetMode="External"/><Relationship Id="rId8195" Type="http://schemas.openxmlformats.org/officeDocument/2006/relationships/hyperlink" Target="https://finance.yahoo.com/quote/AMZN230616P03560000?p=AMZN230616P03560000" TargetMode="External"/><Relationship Id="rId9246" Type="http://schemas.openxmlformats.org/officeDocument/2006/relationships/hyperlink" Target="https://finance.yahoo.com/quote/AMZN/options?strike=182&amp;straddle=false" TargetMode="External"/><Relationship Id="rId9660" Type="http://schemas.openxmlformats.org/officeDocument/2006/relationships/hyperlink" Target="https://finance.yahoo.com/quote/AMZN/options?strike=4100&amp;straddle=false" TargetMode="External"/><Relationship Id="rId605" Type="http://schemas.openxmlformats.org/officeDocument/2006/relationships/hyperlink" Target="https://finance.yahoo.com/quote/AMZN230616C03740000?p=AMZN230616C03740000" TargetMode="External"/><Relationship Id="rId1235" Type="http://schemas.openxmlformats.org/officeDocument/2006/relationships/hyperlink" Target="https://finance.yahoo.com/quote/AMZN230616P03360000?p=AMZN230616P03360000" TargetMode="External"/><Relationship Id="rId8262" Type="http://schemas.openxmlformats.org/officeDocument/2006/relationships/hyperlink" Target="https://finance.yahoo.com/quote/AMZN/options?strike=3940&amp;straddle=false" TargetMode="External"/><Relationship Id="rId9313" Type="http://schemas.openxmlformats.org/officeDocument/2006/relationships/hyperlink" Target="https://finance.yahoo.com/quote/AMZN230616P00199000?p=AMZN230616P00199000" TargetMode="External"/><Relationship Id="rId1302" Type="http://schemas.openxmlformats.org/officeDocument/2006/relationships/hyperlink" Target="https://finance.yahoo.com/quote/AMZN/options?strike=3690&amp;straddle=false" TargetMode="External"/><Relationship Id="rId2700" Type="http://schemas.openxmlformats.org/officeDocument/2006/relationships/hyperlink" Target="https://finance.yahoo.com/quote/AMZN/options?strike=3760&amp;straddle=false" TargetMode="External"/><Relationship Id="rId4458" Type="http://schemas.openxmlformats.org/officeDocument/2006/relationships/hyperlink" Target="https://finance.yahoo.com/quote/AMZN/options?strike=195&amp;straddle=false" TargetMode="External"/><Relationship Id="rId5856" Type="http://schemas.openxmlformats.org/officeDocument/2006/relationships/hyperlink" Target="https://finance.yahoo.com/quote/AMZN/options?strike=198.5&amp;straddle=false" TargetMode="External"/><Relationship Id="rId6907" Type="http://schemas.openxmlformats.org/officeDocument/2006/relationships/hyperlink" Target="https://finance.yahoo.com/quote/AMZN230616P04900000?p=AMZN230616P04900000" TargetMode="External"/><Relationship Id="rId4872" Type="http://schemas.openxmlformats.org/officeDocument/2006/relationships/hyperlink" Target="https://finance.yahoo.com/quote/AMZN/options?strike=65&amp;straddle=false" TargetMode="External"/><Relationship Id="rId5509" Type="http://schemas.openxmlformats.org/officeDocument/2006/relationships/hyperlink" Target="https://finance.yahoo.com/quote/AMZN230616P04200000?p=AMZN230616P04200000" TargetMode="External"/><Relationship Id="rId5923" Type="http://schemas.openxmlformats.org/officeDocument/2006/relationships/hyperlink" Target="https://finance.yahoo.com/quote/AMZN230616C01520000?p=AMZN230616C01520000" TargetMode="External"/><Relationship Id="rId395" Type="http://schemas.openxmlformats.org/officeDocument/2006/relationships/hyperlink" Target="https://finance.yahoo.com/quote/AMZN230616C01580000?p=AMZN230616C01580000" TargetMode="External"/><Relationship Id="rId2076" Type="http://schemas.openxmlformats.org/officeDocument/2006/relationships/hyperlink" Target="https://finance.yahoo.com/quote/AMZN/options?strike=50&amp;straddle=false" TargetMode="External"/><Relationship Id="rId3474" Type="http://schemas.openxmlformats.org/officeDocument/2006/relationships/hyperlink" Target="https://finance.yahoo.com/quote/AMZN/options?strike=58&amp;straddle=false" TargetMode="External"/><Relationship Id="rId4525" Type="http://schemas.openxmlformats.org/officeDocument/2006/relationships/hyperlink" Target="https://finance.yahoo.com/quote/AMZN230616C01400000?p=AMZN230616C01400000" TargetMode="External"/><Relationship Id="rId2490" Type="http://schemas.openxmlformats.org/officeDocument/2006/relationships/hyperlink" Target="https://finance.yahoo.com/quote/AMZN/options?strike=1620&amp;straddle=false" TargetMode="External"/><Relationship Id="rId3127" Type="http://schemas.openxmlformats.org/officeDocument/2006/relationships/hyperlink" Target="https://finance.yahoo.com/quote/AMZN230616C01240000?p=AMZN230616C01240000" TargetMode="External"/><Relationship Id="rId3541" Type="http://schemas.openxmlformats.org/officeDocument/2006/relationships/hyperlink" Target="https://finance.yahoo.com/quote/AMZN230616P00090000?p=AMZN230616P00090000" TargetMode="External"/><Relationship Id="rId6697" Type="http://schemas.openxmlformats.org/officeDocument/2006/relationships/hyperlink" Target="https://finance.yahoo.com/quote/AMZN230616P02900000?p=AMZN230616P02900000" TargetMode="External"/><Relationship Id="rId7748" Type="http://schemas.openxmlformats.org/officeDocument/2006/relationships/hyperlink" Target="https://finance.yahoo.com/quote/AMZN/options?strike=153.5&amp;straddle=false" TargetMode="External"/><Relationship Id="rId462" Type="http://schemas.openxmlformats.org/officeDocument/2006/relationships/hyperlink" Target="https://finance.yahoo.com/quote/AMZN/options?strike=3020&amp;straddle=false" TargetMode="External"/><Relationship Id="rId1092" Type="http://schemas.openxmlformats.org/officeDocument/2006/relationships/hyperlink" Target="https://finance.yahoo.com/quote/AMZN/options?strike=1500&amp;straddle=false" TargetMode="External"/><Relationship Id="rId2143" Type="http://schemas.openxmlformats.org/officeDocument/2006/relationships/hyperlink" Target="https://finance.yahoo.com/quote/AMZN230616P00083000?p=AMZN230616P00083000" TargetMode="External"/><Relationship Id="rId5299" Type="http://schemas.openxmlformats.org/officeDocument/2006/relationships/hyperlink" Target="https://finance.yahoo.com/quote/AMZN230616P02200000?p=AMZN230616P02200000" TargetMode="External"/><Relationship Id="rId6764" Type="http://schemas.openxmlformats.org/officeDocument/2006/relationships/hyperlink" Target="https://finance.yahoo.com/quote/AMZN/options?strike=3320&amp;straddle=false" TargetMode="External"/><Relationship Id="rId7815" Type="http://schemas.openxmlformats.org/officeDocument/2006/relationships/hyperlink" Target="https://finance.yahoo.com/quote/AMZN230616P00170500?p=AMZN230616P00170500" TargetMode="External"/><Relationship Id="rId9170" Type="http://schemas.openxmlformats.org/officeDocument/2006/relationships/hyperlink" Target="https://finance.yahoo.com/quote/AMZN/options?strike=163&amp;straddle=false" TargetMode="External"/><Relationship Id="rId115" Type="http://schemas.openxmlformats.org/officeDocument/2006/relationships/hyperlink" Target="https://finance.yahoo.com/quote/AMZN230616C00125000?p=AMZN230616C00125000" TargetMode="External"/><Relationship Id="rId2210" Type="http://schemas.openxmlformats.org/officeDocument/2006/relationships/hyperlink" Target="https://finance.yahoo.com/quote/AMZN/options?strike=153&amp;straddle=false" TargetMode="External"/><Relationship Id="rId5366" Type="http://schemas.openxmlformats.org/officeDocument/2006/relationships/hyperlink" Target="https://finance.yahoo.com/quote/AMZN/options?strike=3250&amp;straddle=false" TargetMode="External"/><Relationship Id="rId6417" Type="http://schemas.openxmlformats.org/officeDocument/2006/relationships/hyperlink" Target="https://finance.yahoo.com/quote/AMZN230616P00167000?p=AMZN230616P00167000" TargetMode="External"/><Relationship Id="rId4382" Type="http://schemas.openxmlformats.org/officeDocument/2006/relationships/hyperlink" Target="https://finance.yahoo.com/quote/AMZN/options?strike=176&amp;straddle=false" TargetMode="External"/><Relationship Id="rId5019" Type="http://schemas.openxmlformats.org/officeDocument/2006/relationships/hyperlink" Target="https://finance.yahoo.com/quote/AMZN230616P00163500?p=AMZN230616P00163500" TargetMode="External"/><Relationship Id="rId5433" Type="http://schemas.openxmlformats.org/officeDocument/2006/relationships/hyperlink" Target="https://finance.yahoo.com/quote/AMZN230616P03590000?p=AMZN230616P03590000" TargetMode="External"/><Relationship Id="rId5780" Type="http://schemas.openxmlformats.org/officeDocument/2006/relationships/hyperlink" Target="https://finance.yahoo.com/quote/AMZN/options?strike=179.5&amp;straddle=false" TargetMode="External"/><Relationship Id="rId6831" Type="http://schemas.openxmlformats.org/officeDocument/2006/relationships/hyperlink" Target="https://finance.yahoo.com/quote/AMZN230616P03660000?p=AMZN230616P03660000" TargetMode="External"/><Relationship Id="rId8589" Type="http://schemas.openxmlformats.org/officeDocument/2006/relationships/hyperlink" Target="https://finance.yahoo.com/quote/AMZN230616C00190000?p=AMZN230616C00190000" TargetMode="External"/><Relationship Id="rId1976" Type="http://schemas.openxmlformats.org/officeDocument/2006/relationships/hyperlink" Target="https://finance.yahoo.com/quote/AMZN/options?strike=3670&amp;straddle=false" TargetMode="External"/><Relationship Id="rId4035" Type="http://schemas.openxmlformats.org/officeDocument/2006/relationships/hyperlink" Target="https://finance.yahoo.com/quote/AMZN230616P03520000?p=AMZN230616P03520000" TargetMode="External"/><Relationship Id="rId1629" Type="http://schemas.openxmlformats.org/officeDocument/2006/relationships/hyperlink" Target="https://finance.yahoo.com/quote/AMZN230616C00180000?p=AMZN230616C00180000" TargetMode="External"/><Relationship Id="rId5500" Type="http://schemas.openxmlformats.org/officeDocument/2006/relationships/hyperlink" Target="https://finance.yahoo.com/quote/AMZN/options?strike=3970&amp;straddle=false" TargetMode="External"/><Relationship Id="rId8656" Type="http://schemas.openxmlformats.org/officeDocument/2006/relationships/hyperlink" Target="https://finance.yahoo.com/quote/AMZN/options?strike=265&amp;straddle=false" TargetMode="External"/><Relationship Id="rId3051" Type="http://schemas.openxmlformats.org/officeDocument/2006/relationships/hyperlink" Target="https://finance.yahoo.com/quote/AMZN230616C00189500?p=AMZN230616C00189500" TargetMode="External"/><Relationship Id="rId4102" Type="http://schemas.openxmlformats.org/officeDocument/2006/relationships/hyperlink" Target="https://finance.yahoo.com/quote/AMZN/options?strike=3890&amp;straddle=false" TargetMode="External"/><Relationship Id="rId7258" Type="http://schemas.openxmlformats.org/officeDocument/2006/relationships/hyperlink" Target="https://finance.yahoo.com/quote/AMZN/options?strike=230&amp;straddle=false" TargetMode="External"/><Relationship Id="rId7672" Type="http://schemas.openxmlformats.org/officeDocument/2006/relationships/hyperlink" Target="https://finance.yahoo.com/quote/AMZN/options?strike=79&amp;straddle=false" TargetMode="External"/><Relationship Id="rId8309" Type="http://schemas.openxmlformats.org/officeDocument/2006/relationships/hyperlink" Target="https://finance.yahoo.com/quote/AMZN230616C00052000?p=AMZN230616C00052000" TargetMode="External"/><Relationship Id="rId8723" Type="http://schemas.openxmlformats.org/officeDocument/2006/relationships/hyperlink" Target="https://finance.yahoo.com/quote/AMZN230616C01820000?p=AMZN230616C01820000" TargetMode="External"/><Relationship Id="rId3868" Type="http://schemas.openxmlformats.org/officeDocument/2006/relationships/hyperlink" Target="https://finance.yahoo.com/quote/AMZN/options?strike=1560&amp;straddle=false" TargetMode="External"/><Relationship Id="rId4919" Type="http://schemas.openxmlformats.org/officeDocument/2006/relationships/hyperlink" Target="https://finance.yahoo.com/quote/AMZN230616P00087000?p=AMZN230616P00087000" TargetMode="External"/><Relationship Id="rId6274" Type="http://schemas.openxmlformats.org/officeDocument/2006/relationships/hyperlink" Target="https://finance.yahoo.com/quote/AMZN/options?strike=73&amp;straddle=false" TargetMode="External"/><Relationship Id="rId7325" Type="http://schemas.openxmlformats.org/officeDocument/2006/relationships/hyperlink" Target="https://finance.yahoo.com/quote/AMZN230616C01680000?p=AMZN230616C01680000" TargetMode="External"/><Relationship Id="rId789" Type="http://schemas.openxmlformats.org/officeDocument/2006/relationships/hyperlink" Target="https://finance.yahoo.com/quote/AMZN230616P00098000?p=AMZN230616P00098000" TargetMode="External"/><Relationship Id="rId2884" Type="http://schemas.openxmlformats.org/officeDocument/2006/relationships/hyperlink" Target="https://finance.yahoo.com/quote/AMZN/options?strike=125&amp;straddle=false" TargetMode="External"/><Relationship Id="rId5290" Type="http://schemas.openxmlformats.org/officeDocument/2006/relationships/hyperlink" Target="https://finance.yahoo.com/quote/AMZN/options?strike=1940&amp;straddle=false" TargetMode="External"/><Relationship Id="rId6341" Type="http://schemas.openxmlformats.org/officeDocument/2006/relationships/hyperlink" Target="https://finance.yahoo.com/quote/AMZN230616P00130000?p=AMZN230616P00130000" TargetMode="External"/><Relationship Id="rId9497" Type="http://schemas.openxmlformats.org/officeDocument/2006/relationships/hyperlink" Target="https://finance.yahoo.com/quote/AMZN230616P03150000?p=AMZN230616P03150000" TargetMode="External"/><Relationship Id="rId856" Type="http://schemas.openxmlformats.org/officeDocument/2006/relationships/hyperlink" Target="https://finance.yahoo.com/quote/AMZN/options?strike=160.5&amp;straddle=false" TargetMode="External"/><Relationship Id="rId1486" Type="http://schemas.openxmlformats.org/officeDocument/2006/relationships/hyperlink" Target="https://finance.yahoo.com/quote/AMZN/options?strike=98&amp;straddle=false" TargetMode="External"/><Relationship Id="rId2537" Type="http://schemas.openxmlformats.org/officeDocument/2006/relationships/hyperlink" Target="https://finance.yahoo.com/quote/AMZN230616P02500000?p=AMZN230616P02500000" TargetMode="External"/><Relationship Id="rId3935" Type="http://schemas.openxmlformats.org/officeDocument/2006/relationships/hyperlink" Target="https://finance.yahoo.com/quote/AMZN230616P03020000?p=AMZN230616P03020000" TargetMode="External"/><Relationship Id="rId8099" Type="http://schemas.openxmlformats.org/officeDocument/2006/relationships/hyperlink" Target="https://finance.yahoo.com/quote/AMZN230616P03080000?p=AMZN230616P03080000" TargetMode="External"/><Relationship Id="rId9564" Type="http://schemas.openxmlformats.org/officeDocument/2006/relationships/hyperlink" Target="https://finance.yahoo.com/quote/AMZN/options?strike=3480&amp;straddle=false" TargetMode="External"/><Relationship Id="rId509" Type="http://schemas.openxmlformats.org/officeDocument/2006/relationships/hyperlink" Target="https://finance.yahoo.com/quote/AMZN230616C03260000?p=AMZN230616C03260000" TargetMode="External"/><Relationship Id="rId1139" Type="http://schemas.openxmlformats.org/officeDocument/2006/relationships/hyperlink" Target="https://finance.yahoo.com/quote/AMZN230616P01960000?p=AMZN230616P01960000" TargetMode="External"/><Relationship Id="rId2951" Type="http://schemas.openxmlformats.org/officeDocument/2006/relationships/hyperlink" Target="https://finance.yahoo.com/quote/AMZN230616C00164500?p=AMZN230616C00164500" TargetMode="External"/><Relationship Id="rId5010" Type="http://schemas.openxmlformats.org/officeDocument/2006/relationships/hyperlink" Target="https://finance.yahoo.com/quote/AMZN/options?strike=161&amp;straddle=false" TargetMode="External"/><Relationship Id="rId8166" Type="http://schemas.openxmlformats.org/officeDocument/2006/relationships/hyperlink" Target="https://finance.yahoo.com/quote/AMZN/options?strike=3410&amp;straddle=false" TargetMode="External"/><Relationship Id="rId9217" Type="http://schemas.openxmlformats.org/officeDocument/2006/relationships/hyperlink" Target="https://finance.yahoo.com/quote/AMZN230616P00175000?p=AMZN230616P00175000" TargetMode="External"/><Relationship Id="rId923" Type="http://schemas.openxmlformats.org/officeDocument/2006/relationships/hyperlink" Target="https://finance.yahoo.com/quote/AMZN230616P00177500?p=AMZN230616P00177500" TargetMode="External"/><Relationship Id="rId1553" Type="http://schemas.openxmlformats.org/officeDocument/2006/relationships/hyperlink" Target="https://finance.yahoo.com/quote/AMZN230616C00161000?p=AMZN230616C00161000" TargetMode="External"/><Relationship Id="rId2604" Type="http://schemas.openxmlformats.org/officeDocument/2006/relationships/hyperlink" Target="https://finance.yahoo.com/quote/AMZN/options?strike=3280&amp;straddle=false" TargetMode="External"/><Relationship Id="rId8580" Type="http://schemas.openxmlformats.org/officeDocument/2006/relationships/hyperlink" Target="https://finance.yahoo.com/quote/AMZN/options?strike=187.5&amp;straddle=false" TargetMode="External"/><Relationship Id="rId9631" Type="http://schemas.openxmlformats.org/officeDocument/2006/relationships/hyperlink" Target="https://finance.yahoo.com/quote/AMZN230616P03830000?p=AMZN230616P03830000" TargetMode="External"/><Relationship Id="rId1206" Type="http://schemas.openxmlformats.org/officeDocument/2006/relationships/hyperlink" Target="https://finance.yahoo.com/quote/AMZN/options?strike=3210&amp;straddle=false" TargetMode="External"/><Relationship Id="rId1620" Type="http://schemas.openxmlformats.org/officeDocument/2006/relationships/hyperlink" Target="https://finance.yahoo.com/quote/AMZN/options?strike=177.5&amp;straddle=false" TargetMode="External"/><Relationship Id="rId4776" Type="http://schemas.openxmlformats.org/officeDocument/2006/relationships/hyperlink" Target="https://finance.yahoo.com/quote/AMZN/options?strike=3830&amp;straddle=false" TargetMode="External"/><Relationship Id="rId5827" Type="http://schemas.openxmlformats.org/officeDocument/2006/relationships/hyperlink" Target="https://finance.yahoo.com/quote/AMZN230616C00191500?p=AMZN230616C00191500" TargetMode="External"/><Relationship Id="rId7182" Type="http://schemas.openxmlformats.org/officeDocument/2006/relationships/hyperlink" Target="https://finance.yahoo.com/quote/AMZN/options?strike=184&amp;straddle=false" TargetMode="External"/><Relationship Id="rId8233" Type="http://schemas.openxmlformats.org/officeDocument/2006/relationships/hyperlink" Target="https://finance.yahoo.com/quote/AMZN230616P03750000?p=AMZN230616P03750000" TargetMode="External"/><Relationship Id="rId3378" Type="http://schemas.openxmlformats.org/officeDocument/2006/relationships/hyperlink" Target="https://finance.yahoo.com/quote/AMZN/options?strike=3760&amp;straddle=false" TargetMode="External"/><Relationship Id="rId3792" Type="http://schemas.openxmlformats.org/officeDocument/2006/relationships/hyperlink" Target="https://finance.yahoo.com/quote/AMZN/options?strike=225&amp;straddle=false" TargetMode="External"/><Relationship Id="rId4429" Type="http://schemas.openxmlformats.org/officeDocument/2006/relationships/hyperlink" Target="https://finance.yahoo.com/quote/AMZN230616C00188000?p=AMZN230616C00188000" TargetMode="External"/><Relationship Id="rId4843" Type="http://schemas.openxmlformats.org/officeDocument/2006/relationships/hyperlink" Target="https://finance.yahoo.com/quote/AMZN230616P00050000?p=AMZN230616P00050000" TargetMode="External"/><Relationship Id="rId7999" Type="http://schemas.openxmlformats.org/officeDocument/2006/relationships/hyperlink" Target="https://finance.yahoo.com/quote/AMZN230616P01400000?p=AMZN230616P01400000" TargetMode="External"/><Relationship Id="rId8300" Type="http://schemas.openxmlformats.org/officeDocument/2006/relationships/hyperlink" Target="https://finance.yahoo.com/quote/AMZN/options?strike=5300&amp;straddle=false" TargetMode="External"/><Relationship Id="rId299" Type="http://schemas.openxmlformats.org/officeDocument/2006/relationships/hyperlink" Target="https://finance.yahoo.com/quote/AMZN230616C00193500?p=AMZN230616C00193500" TargetMode="External"/><Relationship Id="rId2394" Type="http://schemas.openxmlformats.org/officeDocument/2006/relationships/hyperlink" Target="https://finance.yahoo.com/quote/AMZN/options?strike=199&amp;straddle=false" TargetMode="External"/><Relationship Id="rId3445" Type="http://schemas.openxmlformats.org/officeDocument/2006/relationships/hyperlink" Target="https://finance.yahoo.com/quote/AMZN230616C05000000?p=AMZN230616C05000000" TargetMode="External"/><Relationship Id="rId366" Type="http://schemas.openxmlformats.org/officeDocument/2006/relationships/hyperlink" Target="https://finance.yahoo.com/quote/AMZN/options?strike=1320&amp;straddle=false" TargetMode="External"/><Relationship Id="rId780" Type="http://schemas.openxmlformats.org/officeDocument/2006/relationships/hyperlink" Target="https://finance.yahoo.com/quote/AMZN/options?strike=93&amp;straddle=false" TargetMode="External"/><Relationship Id="rId2047" Type="http://schemas.openxmlformats.org/officeDocument/2006/relationships/hyperlink" Target="https://finance.yahoo.com/quote/AMZN230616C04300000?p=AMZN230616C04300000" TargetMode="External"/><Relationship Id="rId2461" Type="http://schemas.openxmlformats.org/officeDocument/2006/relationships/hyperlink" Target="https://finance.yahoo.com/quote/AMZN230616P01380000?p=AMZN230616P01380000" TargetMode="External"/><Relationship Id="rId3512" Type="http://schemas.openxmlformats.org/officeDocument/2006/relationships/hyperlink" Target="https://finance.yahoo.com/quote/AMZN/options?strike=76&amp;straddle=false" TargetMode="External"/><Relationship Id="rId4910" Type="http://schemas.openxmlformats.org/officeDocument/2006/relationships/hyperlink" Target="https://finance.yahoo.com/quote/AMZN/options?strike=82&amp;straddle=false" TargetMode="External"/><Relationship Id="rId6668" Type="http://schemas.openxmlformats.org/officeDocument/2006/relationships/hyperlink" Target="https://finance.yahoo.com/quote/AMZN/options?strike=1880&amp;straddle=false" TargetMode="External"/><Relationship Id="rId9074" Type="http://schemas.openxmlformats.org/officeDocument/2006/relationships/hyperlink" Target="https://finance.yahoo.com/quote/AMZN/options?strike=88&amp;straddle=false" TargetMode="External"/><Relationship Id="rId433" Type="http://schemas.openxmlformats.org/officeDocument/2006/relationships/hyperlink" Target="https://finance.yahoo.com/quote/AMZN230616C01960000?p=AMZN230616C01960000" TargetMode="External"/><Relationship Id="rId1063" Type="http://schemas.openxmlformats.org/officeDocument/2006/relationships/hyperlink" Target="https://finance.yahoo.com/quote/AMZN230616P01240000?p=AMZN230616P01240000" TargetMode="External"/><Relationship Id="rId2114" Type="http://schemas.openxmlformats.org/officeDocument/2006/relationships/hyperlink" Target="https://finance.yahoo.com/quote/AMZN/options?strike=70&amp;straddle=false" TargetMode="External"/><Relationship Id="rId7719" Type="http://schemas.openxmlformats.org/officeDocument/2006/relationships/hyperlink" Target="https://finance.yahoo.com/quote/AMZN230616P00115000?p=AMZN230616P00115000" TargetMode="External"/><Relationship Id="rId8090" Type="http://schemas.openxmlformats.org/officeDocument/2006/relationships/hyperlink" Target="https://finance.yahoo.com/quote/AMZN/options?strike=3030&amp;straddle=false" TargetMode="External"/><Relationship Id="rId9141" Type="http://schemas.openxmlformats.org/officeDocument/2006/relationships/hyperlink" Target="https://finance.yahoo.com/quote/AMZN230616P00156000?p=AMZN230616P00156000" TargetMode="External"/><Relationship Id="rId4286" Type="http://schemas.openxmlformats.org/officeDocument/2006/relationships/hyperlink" Target="https://finance.yahoo.com/quote/AMZN/options?strike=152&amp;straddle=false" TargetMode="External"/><Relationship Id="rId5684" Type="http://schemas.openxmlformats.org/officeDocument/2006/relationships/hyperlink" Target="https://finance.yahoo.com/quote/AMZN/options?strike=155.5&amp;straddle=false" TargetMode="External"/><Relationship Id="rId6735" Type="http://schemas.openxmlformats.org/officeDocument/2006/relationships/hyperlink" Target="https://finance.yahoo.com/quote/AMZN230616P03180000?p=AMZN230616P03180000" TargetMode="External"/><Relationship Id="rId500" Type="http://schemas.openxmlformats.org/officeDocument/2006/relationships/hyperlink" Target="https://finance.yahoo.com/quote/AMZN/options?strike=3210&amp;straddle=false" TargetMode="External"/><Relationship Id="rId1130" Type="http://schemas.openxmlformats.org/officeDocument/2006/relationships/hyperlink" Target="https://finance.yahoo.com/quote/AMZN/options?strike=1860&amp;straddle=false" TargetMode="External"/><Relationship Id="rId5337" Type="http://schemas.openxmlformats.org/officeDocument/2006/relationships/hyperlink" Target="https://finance.yahoo.com/quote/AMZN230616P03110000?p=AMZN230616P03110000" TargetMode="External"/><Relationship Id="rId5751" Type="http://schemas.openxmlformats.org/officeDocument/2006/relationships/hyperlink" Target="https://finance.yahoo.com/quote/AMZN230616C00172500?p=AMZN230616C00172500" TargetMode="External"/><Relationship Id="rId6802" Type="http://schemas.openxmlformats.org/officeDocument/2006/relationships/hyperlink" Target="https://finance.yahoo.com/quote/AMZN/options?strike=3510&amp;straddle=false" TargetMode="External"/><Relationship Id="rId1947" Type="http://schemas.openxmlformats.org/officeDocument/2006/relationships/hyperlink" Target="https://finance.yahoo.com/quote/AMZN230616C03530000?p=AMZN230616C03530000" TargetMode="External"/><Relationship Id="rId4353" Type="http://schemas.openxmlformats.org/officeDocument/2006/relationships/hyperlink" Target="https://finance.yahoo.com/quote/AMZN230616C00169000?p=AMZN230616C00169000" TargetMode="External"/><Relationship Id="rId5404" Type="http://schemas.openxmlformats.org/officeDocument/2006/relationships/hyperlink" Target="https://finance.yahoo.com/quote/AMZN/options?strike=3440&amp;straddle=false" TargetMode="External"/><Relationship Id="rId8974" Type="http://schemas.openxmlformats.org/officeDocument/2006/relationships/hyperlink" Target="https://finance.yahoo.com/quote/AMZN/options?strike=4600&amp;straddle=false" TargetMode="External"/><Relationship Id="rId4006" Type="http://schemas.openxmlformats.org/officeDocument/2006/relationships/hyperlink" Target="https://finance.yahoo.com/quote/AMZN/options?strike=3370&amp;straddle=false" TargetMode="External"/><Relationship Id="rId4420" Type="http://schemas.openxmlformats.org/officeDocument/2006/relationships/hyperlink" Target="https://finance.yahoo.com/quote/AMZN/options?strike=185.5&amp;straddle=false" TargetMode="External"/><Relationship Id="rId7576" Type="http://schemas.openxmlformats.org/officeDocument/2006/relationships/hyperlink" Target="https://finance.yahoo.com/quote/AMZN/options?strike=3990&amp;straddle=false" TargetMode="External"/><Relationship Id="rId7990" Type="http://schemas.openxmlformats.org/officeDocument/2006/relationships/hyperlink" Target="https://finance.yahoo.com/quote/AMZN/options?strike=1300&amp;straddle=false" TargetMode="External"/><Relationship Id="rId8627" Type="http://schemas.openxmlformats.org/officeDocument/2006/relationships/hyperlink" Target="https://finance.yahoo.com/quote/AMZN230616C00199500?p=AMZN230616C00199500" TargetMode="External"/><Relationship Id="rId290" Type="http://schemas.openxmlformats.org/officeDocument/2006/relationships/hyperlink" Target="https://finance.yahoo.com/quote/AMZN/options?strike=191&amp;straddle=false" TargetMode="External"/><Relationship Id="rId3022" Type="http://schemas.openxmlformats.org/officeDocument/2006/relationships/hyperlink" Target="https://finance.yahoo.com/quote/AMZN/options?strike=182&amp;straddle=false" TargetMode="External"/><Relationship Id="rId6178" Type="http://schemas.openxmlformats.org/officeDocument/2006/relationships/hyperlink" Target="https://finance.yahoo.com/quote/AMZN/options?strike=3920&amp;straddle=false" TargetMode="External"/><Relationship Id="rId6592" Type="http://schemas.openxmlformats.org/officeDocument/2006/relationships/hyperlink" Target="https://finance.yahoo.com/quote/AMZN/options?strike=1160&amp;straddle=false" TargetMode="External"/><Relationship Id="rId7229" Type="http://schemas.openxmlformats.org/officeDocument/2006/relationships/hyperlink" Target="https://finance.yahoo.com/quote/AMZN230616C00196000?p=AMZN230616C00196000" TargetMode="External"/><Relationship Id="rId7643" Type="http://schemas.openxmlformats.org/officeDocument/2006/relationships/hyperlink" Target="https://finance.yahoo.com/quote/AMZN230616P00067000?p=AMZN230616P00067000" TargetMode="External"/><Relationship Id="rId5194" Type="http://schemas.openxmlformats.org/officeDocument/2006/relationships/hyperlink" Target="https://finance.yahoo.com/quote/AMZN/options?strike=270&amp;straddle=false" TargetMode="External"/><Relationship Id="rId6245" Type="http://schemas.openxmlformats.org/officeDocument/2006/relationships/hyperlink" Target="https://finance.yahoo.com/quote/AMZN230616P00060000?p=AMZN230616P00060000" TargetMode="External"/><Relationship Id="rId2788" Type="http://schemas.openxmlformats.org/officeDocument/2006/relationships/hyperlink" Target="https://finance.yahoo.com/quote/AMZN/options?strike=59&amp;straddle=false" TargetMode="External"/><Relationship Id="rId3839" Type="http://schemas.openxmlformats.org/officeDocument/2006/relationships/hyperlink" Target="https://finance.yahoo.com/quote/AMZN230616P01320000?p=AMZN230616P01320000" TargetMode="External"/><Relationship Id="rId7710" Type="http://schemas.openxmlformats.org/officeDocument/2006/relationships/hyperlink" Target="https://finance.yahoo.com/quote/AMZN/options?strike=98&amp;straddle=false" TargetMode="External"/><Relationship Id="rId2855" Type="http://schemas.openxmlformats.org/officeDocument/2006/relationships/hyperlink" Target="https://finance.yahoo.com/quote/AMZN230616C00091000?p=AMZN230616C00091000" TargetMode="External"/><Relationship Id="rId3906" Type="http://schemas.openxmlformats.org/officeDocument/2006/relationships/hyperlink" Target="https://finance.yahoo.com/quote/AMZN/options?strike=1940&amp;straddle=false" TargetMode="External"/><Relationship Id="rId5261" Type="http://schemas.openxmlformats.org/officeDocument/2006/relationships/hyperlink" Target="https://finance.yahoo.com/quote/AMZN230616P01660000?p=AMZN230616P01660000" TargetMode="External"/><Relationship Id="rId6312" Type="http://schemas.openxmlformats.org/officeDocument/2006/relationships/hyperlink" Target="https://finance.yahoo.com/quote/AMZN/options?strike=91&amp;straddle=false" TargetMode="External"/><Relationship Id="rId9468" Type="http://schemas.openxmlformats.org/officeDocument/2006/relationships/hyperlink" Target="https://finance.yahoo.com/quote/AMZN/options?strike=3000&amp;straddle=false" TargetMode="External"/><Relationship Id="rId96" Type="http://schemas.openxmlformats.org/officeDocument/2006/relationships/hyperlink" Target="https://finance.yahoo.com/quote/AMZN/options?strike=95&amp;straddle=false" TargetMode="External"/><Relationship Id="rId827" Type="http://schemas.openxmlformats.org/officeDocument/2006/relationships/hyperlink" Target="https://finance.yahoo.com/quote/AMZN230616P00153500?p=AMZN230616P00153500" TargetMode="External"/><Relationship Id="rId1457" Type="http://schemas.openxmlformats.org/officeDocument/2006/relationships/hyperlink" Target="https://finance.yahoo.com/quote/AMZN230616C00084000?p=AMZN230616C00084000" TargetMode="External"/><Relationship Id="rId1871" Type="http://schemas.openxmlformats.org/officeDocument/2006/relationships/hyperlink" Target="https://finance.yahoo.com/quote/AMZN230616C03150000?p=AMZN230616C03150000" TargetMode="External"/><Relationship Id="rId2508" Type="http://schemas.openxmlformats.org/officeDocument/2006/relationships/hyperlink" Target="https://finance.yahoo.com/quote/AMZN/options?strike=1800&amp;straddle=false" TargetMode="External"/><Relationship Id="rId2922" Type="http://schemas.openxmlformats.org/officeDocument/2006/relationships/hyperlink" Target="https://finance.yahoo.com/quote/AMZN/options?strike=157&amp;straddle=false" TargetMode="External"/><Relationship Id="rId8484" Type="http://schemas.openxmlformats.org/officeDocument/2006/relationships/hyperlink" Target="https://finance.yahoo.com/quote/AMZN/options?strike=163.5&amp;straddle=false" TargetMode="External"/><Relationship Id="rId9535" Type="http://schemas.openxmlformats.org/officeDocument/2006/relationships/hyperlink" Target="https://finance.yahoo.com/quote/AMZN230616P03340000?p=AMZN230616P03340000" TargetMode="External"/><Relationship Id="rId1524" Type="http://schemas.openxmlformats.org/officeDocument/2006/relationships/hyperlink" Target="https://finance.yahoo.com/quote/AMZN/options?strike=153.5&amp;straddle=false" TargetMode="External"/><Relationship Id="rId7086" Type="http://schemas.openxmlformats.org/officeDocument/2006/relationships/hyperlink" Target="https://finance.yahoo.com/quote/AMZN/options?strike=160&amp;straddle=false" TargetMode="External"/><Relationship Id="rId8137" Type="http://schemas.openxmlformats.org/officeDocument/2006/relationships/hyperlink" Target="https://finance.yahoo.com/quote/AMZN230616P03270000?p=AMZN230616P03270000" TargetMode="External"/><Relationship Id="rId8551" Type="http://schemas.openxmlformats.org/officeDocument/2006/relationships/hyperlink" Target="https://finance.yahoo.com/quote/AMZN230616C00180500?p=AMZN230616C00180500" TargetMode="External"/><Relationship Id="rId9602" Type="http://schemas.openxmlformats.org/officeDocument/2006/relationships/hyperlink" Target="https://finance.yahoo.com/quote/AMZN/options?strike=3670&amp;straddle=false" TargetMode="External"/><Relationship Id="rId3696" Type="http://schemas.openxmlformats.org/officeDocument/2006/relationships/hyperlink" Target="https://finance.yahoo.com/quote/AMZN/options?strike=178.5&amp;straddle=false" TargetMode="External"/><Relationship Id="rId4747" Type="http://schemas.openxmlformats.org/officeDocument/2006/relationships/hyperlink" Target="https://finance.yahoo.com/quote/AMZN230616C03690000?p=AMZN230616C03690000" TargetMode="External"/><Relationship Id="rId7153" Type="http://schemas.openxmlformats.org/officeDocument/2006/relationships/hyperlink" Target="https://finance.yahoo.com/quote/AMZN230616C00177000?p=AMZN230616C00177000" TargetMode="External"/><Relationship Id="rId8204" Type="http://schemas.openxmlformats.org/officeDocument/2006/relationships/hyperlink" Target="https://finance.yahoo.com/quote/AMZN/options?strike=3600&amp;straddle=false" TargetMode="External"/><Relationship Id="rId2298" Type="http://schemas.openxmlformats.org/officeDocument/2006/relationships/hyperlink" Target="https://finance.yahoo.com/quote/AMZN/options?strike=175&amp;straddle=false" TargetMode="External"/><Relationship Id="rId3349" Type="http://schemas.openxmlformats.org/officeDocument/2006/relationships/hyperlink" Target="https://finance.yahoo.com/quote/AMZN230616C03620000?p=AMZN230616C03620000" TargetMode="External"/><Relationship Id="rId7220" Type="http://schemas.openxmlformats.org/officeDocument/2006/relationships/hyperlink" Target="https://finance.yahoo.com/quote/AMZN/options?strike=193.5&amp;straddle=false" TargetMode="External"/><Relationship Id="rId684" Type="http://schemas.openxmlformats.org/officeDocument/2006/relationships/hyperlink" Target="https://finance.yahoo.com/quote/AMZN/options?strike=5300&amp;straddle=false" TargetMode="External"/><Relationship Id="rId2365" Type="http://schemas.openxmlformats.org/officeDocument/2006/relationships/hyperlink" Target="https://finance.yahoo.com/quote/AMZN230616P00192000?p=AMZN230616P00192000" TargetMode="External"/><Relationship Id="rId3763" Type="http://schemas.openxmlformats.org/officeDocument/2006/relationships/hyperlink" Target="https://finance.yahoo.com/quote/AMZN230616P00195500?p=AMZN230616P00195500" TargetMode="External"/><Relationship Id="rId4814" Type="http://schemas.openxmlformats.org/officeDocument/2006/relationships/hyperlink" Target="https://finance.yahoo.com/quote/AMZN/options?strike=4200&amp;straddle=false" TargetMode="External"/><Relationship Id="rId9392" Type="http://schemas.openxmlformats.org/officeDocument/2006/relationships/hyperlink" Target="https://finance.yahoo.com/quote/AMZN/options?strike=1460&amp;straddle=false" TargetMode="External"/><Relationship Id="rId337" Type="http://schemas.openxmlformats.org/officeDocument/2006/relationships/hyperlink" Target="https://finance.yahoo.com/quote/AMZN230616C00230000?p=AMZN230616C00230000" TargetMode="External"/><Relationship Id="rId2018" Type="http://schemas.openxmlformats.org/officeDocument/2006/relationships/hyperlink" Target="https://finance.yahoo.com/quote/AMZN/options?strike=3880&amp;straddle=false" TargetMode="External"/><Relationship Id="rId3416" Type="http://schemas.openxmlformats.org/officeDocument/2006/relationships/hyperlink" Target="https://finance.yahoo.com/quote/AMZN/options?strike=3950&amp;straddle=false" TargetMode="External"/><Relationship Id="rId3830" Type="http://schemas.openxmlformats.org/officeDocument/2006/relationships/hyperlink" Target="https://finance.yahoo.com/quote/AMZN/options?strike=1220&amp;straddle=false" TargetMode="External"/><Relationship Id="rId6986" Type="http://schemas.openxmlformats.org/officeDocument/2006/relationships/hyperlink" Target="https://finance.yahoo.com/quote/AMZN/options?strike=80&amp;straddle=false" TargetMode="External"/><Relationship Id="rId9045" Type="http://schemas.openxmlformats.org/officeDocument/2006/relationships/hyperlink" Target="https://finance.yahoo.com/quote/AMZN230616P00075000?p=AMZN230616P00075000" TargetMode="External"/><Relationship Id="rId751" Type="http://schemas.openxmlformats.org/officeDocument/2006/relationships/hyperlink" Target="https://finance.yahoo.com/quote/AMZN230616P00079000?p=AMZN230616P00079000" TargetMode="External"/><Relationship Id="rId1381" Type="http://schemas.openxmlformats.org/officeDocument/2006/relationships/hyperlink" Target="https://finance.yahoo.com/quote/AMZN230616P05400000?p=AMZN230616P05400000" TargetMode="External"/><Relationship Id="rId2432" Type="http://schemas.openxmlformats.org/officeDocument/2006/relationships/hyperlink" Target="https://finance.yahoo.com/quote/AMZN/options?strike=1080&amp;straddle=false" TargetMode="External"/><Relationship Id="rId5588" Type="http://schemas.openxmlformats.org/officeDocument/2006/relationships/hyperlink" Target="https://finance.yahoo.com/quote/AMZN/options?strike=74&amp;straddle=false" TargetMode="External"/><Relationship Id="rId6639" Type="http://schemas.openxmlformats.org/officeDocument/2006/relationships/hyperlink" Target="https://finance.yahoo.com/quote/AMZN230616P01600000?p=AMZN230616P01600000" TargetMode="External"/><Relationship Id="rId404" Type="http://schemas.openxmlformats.org/officeDocument/2006/relationships/hyperlink" Target="https://finance.yahoo.com/quote/AMZN/options?strike=1660&amp;straddle=false" TargetMode="External"/><Relationship Id="rId1034" Type="http://schemas.openxmlformats.org/officeDocument/2006/relationships/hyperlink" Target="https://finance.yahoo.com/quote/AMZN/options?strike=250&amp;straddle=false" TargetMode="External"/><Relationship Id="rId5655" Type="http://schemas.openxmlformats.org/officeDocument/2006/relationships/hyperlink" Target="https://finance.yahoo.com/quote/AMZN230616C00135000?p=AMZN230616C00135000" TargetMode="External"/><Relationship Id="rId6706" Type="http://schemas.openxmlformats.org/officeDocument/2006/relationships/hyperlink" Target="https://finance.yahoo.com/quote/AMZN/options?strike=3030&amp;straddle=false" TargetMode="External"/><Relationship Id="rId8061" Type="http://schemas.openxmlformats.org/officeDocument/2006/relationships/hyperlink" Target="https://finance.yahoo.com/quote/AMZN230616P01980000?p=AMZN230616P01980000" TargetMode="External"/><Relationship Id="rId9112" Type="http://schemas.openxmlformats.org/officeDocument/2006/relationships/hyperlink" Target="https://finance.yahoo.com/quote/AMZN/options?strike=135&amp;straddle=false" TargetMode="External"/><Relationship Id="rId1101" Type="http://schemas.openxmlformats.org/officeDocument/2006/relationships/hyperlink" Target="https://finance.yahoo.com/quote/AMZN230616P01580000?p=AMZN230616P01580000" TargetMode="External"/><Relationship Id="rId4257" Type="http://schemas.openxmlformats.org/officeDocument/2006/relationships/hyperlink" Target="https://finance.yahoo.com/quote/AMZN230616C00100000?p=AMZN230616C00100000" TargetMode="External"/><Relationship Id="rId4671" Type="http://schemas.openxmlformats.org/officeDocument/2006/relationships/hyperlink" Target="https://finance.yahoo.com/quote/AMZN230616C03310000?p=AMZN230616C03310000" TargetMode="External"/><Relationship Id="rId5308" Type="http://schemas.openxmlformats.org/officeDocument/2006/relationships/hyperlink" Target="https://finance.yahoo.com/quote/AMZN/options?strike=2600&amp;straddle=false" TargetMode="External"/><Relationship Id="rId5722" Type="http://schemas.openxmlformats.org/officeDocument/2006/relationships/hyperlink" Target="https://finance.yahoo.com/quote/AMZN/options?strike=165&amp;straddle=false" TargetMode="External"/><Relationship Id="rId8878" Type="http://schemas.openxmlformats.org/officeDocument/2006/relationships/hyperlink" Target="https://finance.yahoo.com/quote/AMZN/options?strike=3580&amp;straddle=false" TargetMode="External"/><Relationship Id="rId3273" Type="http://schemas.openxmlformats.org/officeDocument/2006/relationships/hyperlink" Target="https://finance.yahoo.com/quote/AMZN230616C03240000?p=AMZN230616C03240000" TargetMode="External"/><Relationship Id="rId4324" Type="http://schemas.openxmlformats.org/officeDocument/2006/relationships/hyperlink" Target="https://finance.yahoo.com/quote/AMZN/options?strike=161.5&amp;straddle=false" TargetMode="External"/><Relationship Id="rId194" Type="http://schemas.openxmlformats.org/officeDocument/2006/relationships/hyperlink" Target="https://finance.yahoo.com/quote/AMZN/options?strike=167&amp;straddle=false" TargetMode="External"/><Relationship Id="rId1918" Type="http://schemas.openxmlformats.org/officeDocument/2006/relationships/hyperlink" Target="https://finance.yahoo.com/quote/AMZN/options?strike=3380&amp;straddle=false" TargetMode="External"/><Relationship Id="rId6496" Type="http://schemas.openxmlformats.org/officeDocument/2006/relationships/hyperlink" Target="https://finance.yahoo.com/quote/AMZN/options?strike=186.5&amp;straddle=false" TargetMode="External"/><Relationship Id="rId7894" Type="http://schemas.openxmlformats.org/officeDocument/2006/relationships/hyperlink" Target="https://finance.yahoo.com/quote/AMZN/options?strike=190&amp;straddle=false" TargetMode="External"/><Relationship Id="rId8945" Type="http://schemas.openxmlformats.org/officeDocument/2006/relationships/hyperlink" Target="https://finance.yahoo.com/quote/AMZN230616C03920000?p=AMZN230616C03920000" TargetMode="External"/><Relationship Id="rId261" Type="http://schemas.openxmlformats.org/officeDocument/2006/relationships/hyperlink" Target="https://finance.yahoo.com/quote/AMZN230616C00184000?p=AMZN230616C00184000" TargetMode="External"/><Relationship Id="rId3340" Type="http://schemas.openxmlformats.org/officeDocument/2006/relationships/hyperlink" Target="https://finance.yahoo.com/quote/AMZN/options?strike=3570&amp;straddle=false" TargetMode="External"/><Relationship Id="rId5098" Type="http://schemas.openxmlformats.org/officeDocument/2006/relationships/hyperlink" Target="https://finance.yahoo.com/quote/AMZN/options?strike=183&amp;straddle=false" TargetMode="External"/><Relationship Id="rId6149" Type="http://schemas.openxmlformats.org/officeDocument/2006/relationships/hyperlink" Target="https://finance.yahoo.com/quote/AMZN230616C03780000?p=AMZN230616C03780000" TargetMode="External"/><Relationship Id="rId7547" Type="http://schemas.openxmlformats.org/officeDocument/2006/relationships/hyperlink" Target="https://finance.yahoo.com/quote/AMZN230616C03850000?p=AMZN230616C03850000" TargetMode="External"/><Relationship Id="rId7961" Type="http://schemas.openxmlformats.org/officeDocument/2006/relationships/hyperlink" Target="https://finance.yahoo.com/quote/AMZN230616P00270000?p=AMZN230616P00270000" TargetMode="External"/><Relationship Id="rId6563" Type="http://schemas.openxmlformats.org/officeDocument/2006/relationships/hyperlink" Target="https://finance.yahoo.com/quote/AMZN230616P00235000?p=AMZN230616P00235000" TargetMode="External"/><Relationship Id="rId7614" Type="http://schemas.openxmlformats.org/officeDocument/2006/relationships/hyperlink" Target="https://finance.yahoo.com/quote/AMZN/options?strike=52&amp;straddle=false" TargetMode="External"/><Relationship Id="rId2759" Type="http://schemas.openxmlformats.org/officeDocument/2006/relationships/hyperlink" Target="https://finance.yahoo.com/quote/AMZN230616P05100000?p=AMZN230616P05100000" TargetMode="External"/><Relationship Id="rId5165" Type="http://schemas.openxmlformats.org/officeDocument/2006/relationships/hyperlink" Target="https://finance.yahoo.com/quote/AMZN230616P00200000?p=AMZN230616P00200000" TargetMode="External"/><Relationship Id="rId6216" Type="http://schemas.openxmlformats.org/officeDocument/2006/relationships/hyperlink" Target="https://finance.yahoo.com/quote/AMZN/options?strike=5100&amp;straddle=false" TargetMode="External"/><Relationship Id="rId6630" Type="http://schemas.openxmlformats.org/officeDocument/2006/relationships/hyperlink" Target="https://finance.yahoo.com/quote/AMZN/options?strike=1520&amp;straddle=false" TargetMode="External"/><Relationship Id="rId1775" Type="http://schemas.openxmlformats.org/officeDocument/2006/relationships/hyperlink" Target="https://finance.yahoo.com/quote/AMZN230616C01550000?p=AMZN230616C01550000" TargetMode="External"/><Relationship Id="rId2826" Type="http://schemas.openxmlformats.org/officeDocument/2006/relationships/hyperlink" Target="https://finance.yahoo.com/quote/AMZN/options?strike=77&amp;straddle=false" TargetMode="External"/><Relationship Id="rId4181" Type="http://schemas.openxmlformats.org/officeDocument/2006/relationships/hyperlink" Target="https://finance.yahoo.com/quote/AMZN230616C00064000?p=AMZN230616C00064000" TargetMode="External"/><Relationship Id="rId5232" Type="http://schemas.openxmlformats.org/officeDocument/2006/relationships/hyperlink" Target="https://finance.yahoo.com/quote/AMZN/options?strike=1400&amp;straddle=false" TargetMode="External"/><Relationship Id="rId8388" Type="http://schemas.openxmlformats.org/officeDocument/2006/relationships/hyperlink" Target="https://finance.yahoo.com/quote/AMZN/options?strike=89&amp;straddle=false" TargetMode="External"/><Relationship Id="rId9439" Type="http://schemas.openxmlformats.org/officeDocument/2006/relationships/hyperlink" Target="https://finance.yahoo.com/quote/AMZN230616P01920000?p=AMZN230616P01920000" TargetMode="External"/><Relationship Id="rId67" Type="http://schemas.openxmlformats.org/officeDocument/2006/relationships/hyperlink" Target="https://finance.yahoo.com/quote/AMZN230616C00081000?p=AMZN230616C00081000" TargetMode="External"/><Relationship Id="rId1428" Type="http://schemas.openxmlformats.org/officeDocument/2006/relationships/hyperlink" Target="https://finance.yahoo.com/quote/AMZN/options?strike=71&amp;straddle=false" TargetMode="External"/><Relationship Id="rId8455" Type="http://schemas.openxmlformats.org/officeDocument/2006/relationships/hyperlink" Target="https://finance.yahoo.com/quote/AMZN230616C00156500?p=AMZN230616C00156500" TargetMode="External"/><Relationship Id="rId9506" Type="http://schemas.openxmlformats.org/officeDocument/2006/relationships/hyperlink" Target="https://finance.yahoo.com/quote/AMZN/options?strike=3190&amp;straddle=false" TargetMode="External"/><Relationship Id="rId1842" Type="http://schemas.openxmlformats.org/officeDocument/2006/relationships/hyperlink" Target="https://finance.yahoo.com/quote/AMZN/options?strike=3000&amp;straddle=false" TargetMode="External"/><Relationship Id="rId4998" Type="http://schemas.openxmlformats.org/officeDocument/2006/relationships/hyperlink" Target="https://finance.yahoo.com/quote/AMZN/options?strike=158&amp;straddle=false" TargetMode="External"/><Relationship Id="rId7057" Type="http://schemas.openxmlformats.org/officeDocument/2006/relationships/hyperlink" Target="https://finance.yahoo.com/quote/AMZN230616C00153000?p=AMZN230616C00153000" TargetMode="External"/><Relationship Id="rId8108" Type="http://schemas.openxmlformats.org/officeDocument/2006/relationships/hyperlink" Target="https://finance.yahoo.com/quote/AMZN/options?strike=3120&amp;straddle=false" TargetMode="External"/><Relationship Id="rId6073" Type="http://schemas.openxmlformats.org/officeDocument/2006/relationships/hyperlink" Target="https://finance.yahoo.com/quote/AMZN230616C03400000?p=AMZN230616C03400000" TargetMode="External"/><Relationship Id="rId7124" Type="http://schemas.openxmlformats.org/officeDocument/2006/relationships/hyperlink" Target="https://finance.yahoo.com/quote/AMZN/options?strike=169.5&amp;straddle=false" TargetMode="External"/><Relationship Id="rId7471" Type="http://schemas.openxmlformats.org/officeDocument/2006/relationships/hyperlink" Target="https://finance.yahoo.com/quote/AMZN230616C03470000?p=AMZN230616C03470000" TargetMode="External"/><Relationship Id="rId8522" Type="http://schemas.openxmlformats.org/officeDocument/2006/relationships/hyperlink" Target="https://finance.yahoo.com/quote/AMZN/options?strike=173&amp;straddle=false" TargetMode="External"/><Relationship Id="rId3667" Type="http://schemas.openxmlformats.org/officeDocument/2006/relationships/hyperlink" Target="https://finance.yahoo.com/quote/AMZN230616P00171500?p=AMZN230616P00171500" TargetMode="External"/><Relationship Id="rId4718" Type="http://schemas.openxmlformats.org/officeDocument/2006/relationships/hyperlink" Target="https://finance.yahoo.com/quote/AMZN/options?strike=3540&amp;straddle=false" TargetMode="External"/><Relationship Id="rId588" Type="http://schemas.openxmlformats.org/officeDocument/2006/relationships/hyperlink" Target="https://finance.yahoo.com/quote/AMZN/options?strike=3650&amp;straddle=false" TargetMode="External"/><Relationship Id="rId2269" Type="http://schemas.openxmlformats.org/officeDocument/2006/relationships/hyperlink" Target="https://finance.yahoo.com/quote/AMZN230616P00168000?p=AMZN230616P00168000" TargetMode="External"/><Relationship Id="rId2683" Type="http://schemas.openxmlformats.org/officeDocument/2006/relationships/hyperlink" Target="https://finance.yahoo.com/quote/AMZN230616P03680000?p=AMZN230616P03680000" TargetMode="External"/><Relationship Id="rId3734" Type="http://schemas.openxmlformats.org/officeDocument/2006/relationships/hyperlink" Target="https://finance.yahoo.com/quote/AMZN/options?strike=188&amp;straddle=false" TargetMode="External"/><Relationship Id="rId6140" Type="http://schemas.openxmlformats.org/officeDocument/2006/relationships/hyperlink" Target="https://finance.yahoo.com/quote/AMZN/options?strike=3730&amp;straddle=false" TargetMode="External"/><Relationship Id="rId9296" Type="http://schemas.openxmlformats.org/officeDocument/2006/relationships/hyperlink" Target="https://finance.yahoo.com/quote/AMZN/options?strike=194.5&amp;straddle=false" TargetMode="External"/><Relationship Id="rId655" Type="http://schemas.openxmlformats.org/officeDocument/2006/relationships/hyperlink" Target="https://finance.yahoo.com/quote/AMZN230616C03990000?p=AMZN230616C03990000" TargetMode="External"/><Relationship Id="rId1285" Type="http://schemas.openxmlformats.org/officeDocument/2006/relationships/hyperlink" Target="https://finance.yahoo.com/quote/AMZN230616P03610000?p=AMZN230616P03610000" TargetMode="External"/><Relationship Id="rId2336" Type="http://schemas.openxmlformats.org/officeDocument/2006/relationships/hyperlink" Target="https://finance.yahoo.com/quote/AMZN/options?strike=184.5&amp;straddle=false" TargetMode="External"/><Relationship Id="rId2750" Type="http://schemas.openxmlformats.org/officeDocument/2006/relationships/hyperlink" Target="https://finance.yahoo.com/quote/AMZN/options?strike=4600&amp;straddle=false" TargetMode="External"/><Relationship Id="rId3801" Type="http://schemas.openxmlformats.org/officeDocument/2006/relationships/hyperlink" Target="https://finance.yahoo.com/quote/AMZN230616P00250000?p=AMZN230616P00250000" TargetMode="External"/><Relationship Id="rId6957" Type="http://schemas.openxmlformats.org/officeDocument/2006/relationships/hyperlink" Target="https://finance.yahoo.com/quote/AMZN230616C00068000?p=AMZN230616C00068000" TargetMode="External"/><Relationship Id="rId9363" Type="http://schemas.openxmlformats.org/officeDocument/2006/relationships/hyperlink" Target="https://finance.yahoo.com/quote/AMZN230616P01200000?p=AMZN230616P01200000" TargetMode="External"/><Relationship Id="rId308" Type="http://schemas.openxmlformats.org/officeDocument/2006/relationships/hyperlink" Target="https://finance.yahoo.com/quote/AMZN/options?strike=195.5&amp;straddle=false" TargetMode="External"/><Relationship Id="rId722" Type="http://schemas.openxmlformats.org/officeDocument/2006/relationships/hyperlink" Target="https://finance.yahoo.com/quote/AMZN/options?strike=66&amp;straddle=false" TargetMode="External"/><Relationship Id="rId1352" Type="http://schemas.openxmlformats.org/officeDocument/2006/relationships/hyperlink" Target="https://finance.yahoo.com/quote/AMZN/options?strike=3990&amp;straddle=false" TargetMode="External"/><Relationship Id="rId2403" Type="http://schemas.openxmlformats.org/officeDocument/2006/relationships/hyperlink" Target="https://finance.yahoo.com/quote/AMZN230616P00215000?p=AMZN230616P00215000" TargetMode="External"/><Relationship Id="rId5559" Type="http://schemas.openxmlformats.org/officeDocument/2006/relationships/hyperlink" Target="https://finance.yahoo.com/quote/AMZN230616C00061000?p=AMZN230616C00061000" TargetMode="External"/><Relationship Id="rId9016" Type="http://schemas.openxmlformats.org/officeDocument/2006/relationships/hyperlink" Target="https://finance.yahoo.com/quote/AMZN/options?strike=61&amp;straddle=false" TargetMode="External"/><Relationship Id="rId9430" Type="http://schemas.openxmlformats.org/officeDocument/2006/relationships/hyperlink" Target="https://finance.yahoo.com/quote/AMZN/options?strike=1820&amp;straddle=false" TargetMode="External"/><Relationship Id="rId1005" Type="http://schemas.openxmlformats.org/officeDocument/2006/relationships/hyperlink" Target="https://finance.yahoo.com/quote/AMZN230616P00198000?p=AMZN230616P00198000" TargetMode="External"/><Relationship Id="rId4575" Type="http://schemas.openxmlformats.org/officeDocument/2006/relationships/hyperlink" Target="https://finance.yahoo.com/quote/AMZN230616C01860000?p=AMZN230616C01860000" TargetMode="External"/><Relationship Id="rId5973" Type="http://schemas.openxmlformats.org/officeDocument/2006/relationships/hyperlink" Target="https://finance.yahoo.com/quote/AMZN230616C02000000?p=AMZN230616C02000000" TargetMode="External"/><Relationship Id="rId8032" Type="http://schemas.openxmlformats.org/officeDocument/2006/relationships/hyperlink" Target="https://finance.yahoo.com/quote/AMZN/options?strike=1680&amp;straddle=false" TargetMode="External"/><Relationship Id="rId3177" Type="http://schemas.openxmlformats.org/officeDocument/2006/relationships/hyperlink" Target="https://finance.yahoo.com/quote/AMZN230616C01720000?p=AMZN230616C01720000" TargetMode="External"/><Relationship Id="rId4228" Type="http://schemas.openxmlformats.org/officeDocument/2006/relationships/hyperlink" Target="https://finance.yahoo.com/quote/AMZN/options?strike=85&amp;straddle=false" TargetMode="External"/><Relationship Id="rId5626" Type="http://schemas.openxmlformats.org/officeDocument/2006/relationships/hyperlink" Target="https://finance.yahoo.com/quote/AMZN/options?strike=92&amp;straddle=false" TargetMode="External"/><Relationship Id="rId3591" Type="http://schemas.openxmlformats.org/officeDocument/2006/relationships/hyperlink" Target="https://finance.yahoo.com/quote/AMZN230616P00152500?p=AMZN230616P00152500" TargetMode="External"/><Relationship Id="rId4642" Type="http://schemas.openxmlformats.org/officeDocument/2006/relationships/hyperlink" Target="https://finance.yahoo.com/quote/AMZN/options?strike=3160&amp;straddle=false" TargetMode="External"/><Relationship Id="rId7798" Type="http://schemas.openxmlformats.org/officeDocument/2006/relationships/hyperlink" Target="https://finance.yahoo.com/quote/AMZN/options?strike=166&amp;straddle=false" TargetMode="External"/><Relationship Id="rId8849" Type="http://schemas.openxmlformats.org/officeDocument/2006/relationships/hyperlink" Target="https://finance.yahoo.com/quote/AMZN230616C03440000?p=AMZN230616C03440000" TargetMode="External"/><Relationship Id="rId2193" Type="http://schemas.openxmlformats.org/officeDocument/2006/relationships/hyperlink" Target="https://finance.yahoo.com/quote/AMZN230616P00140000?p=AMZN230616P00140000" TargetMode="External"/><Relationship Id="rId3244" Type="http://schemas.openxmlformats.org/officeDocument/2006/relationships/hyperlink" Target="https://finance.yahoo.com/quote/AMZN/options?strike=3090&amp;straddle=false" TargetMode="External"/><Relationship Id="rId7865" Type="http://schemas.openxmlformats.org/officeDocument/2006/relationships/hyperlink" Target="https://finance.yahoo.com/quote/AMZN230616P00183000?p=AMZN230616P00183000" TargetMode="External"/><Relationship Id="rId8916" Type="http://schemas.openxmlformats.org/officeDocument/2006/relationships/hyperlink" Target="https://finance.yahoo.com/quote/AMZN/options?strike=3770&amp;straddle=false" TargetMode="External"/><Relationship Id="rId165" Type="http://schemas.openxmlformats.org/officeDocument/2006/relationships/hyperlink" Target="https://finance.yahoo.com/quote/AMZN230616C00160000?p=AMZN230616C00160000" TargetMode="External"/><Relationship Id="rId2260" Type="http://schemas.openxmlformats.org/officeDocument/2006/relationships/hyperlink" Target="https://finance.yahoo.com/quote/AMZN/options?strike=165.5&amp;straddle=false" TargetMode="External"/><Relationship Id="rId3311" Type="http://schemas.openxmlformats.org/officeDocument/2006/relationships/hyperlink" Target="https://finance.yahoo.com/quote/AMZN230616C03430000?p=AMZN230616C03430000" TargetMode="External"/><Relationship Id="rId6467" Type="http://schemas.openxmlformats.org/officeDocument/2006/relationships/hyperlink" Target="https://finance.yahoo.com/quote/AMZN230616P00179500?p=AMZN230616P00179500" TargetMode="External"/><Relationship Id="rId6881" Type="http://schemas.openxmlformats.org/officeDocument/2006/relationships/hyperlink" Target="https://finance.yahoo.com/quote/AMZN230616P03960000?p=AMZN230616P03960000" TargetMode="External"/><Relationship Id="rId7518" Type="http://schemas.openxmlformats.org/officeDocument/2006/relationships/hyperlink" Target="https://finance.yahoo.com/quote/AMZN/options?strike=3700&amp;straddle=false" TargetMode="External"/><Relationship Id="rId7932" Type="http://schemas.openxmlformats.org/officeDocument/2006/relationships/hyperlink" Target="https://finance.yahoo.com/quote/AMZN/options?strike=199.5&amp;straddle=false" TargetMode="External"/><Relationship Id="rId232" Type="http://schemas.openxmlformats.org/officeDocument/2006/relationships/hyperlink" Target="https://finance.yahoo.com/quote/AMZN/options?strike=176.5&amp;straddle=false" TargetMode="External"/><Relationship Id="rId5069" Type="http://schemas.openxmlformats.org/officeDocument/2006/relationships/hyperlink" Target="https://finance.yahoo.com/quote/AMZN230616P00176000?p=AMZN230616P00176000" TargetMode="External"/><Relationship Id="rId5483" Type="http://schemas.openxmlformats.org/officeDocument/2006/relationships/hyperlink" Target="https://finance.yahoo.com/quote/AMZN230616P03880000?p=AMZN230616P03880000" TargetMode="External"/><Relationship Id="rId6534" Type="http://schemas.openxmlformats.org/officeDocument/2006/relationships/hyperlink" Target="https://finance.yahoo.com/quote/AMZN/options?strike=196&amp;straddle=false" TargetMode="External"/><Relationship Id="rId1679" Type="http://schemas.openxmlformats.org/officeDocument/2006/relationships/hyperlink" Target="https://finance.yahoo.com/quote/AMZN230616C00192500?p=AMZN230616C00192500" TargetMode="External"/><Relationship Id="rId4085" Type="http://schemas.openxmlformats.org/officeDocument/2006/relationships/hyperlink" Target="https://finance.yahoo.com/quote/AMZN230616P03770000?p=AMZN230616P03770000" TargetMode="External"/><Relationship Id="rId5136" Type="http://schemas.openxmlformats.org/officeDocument/2006/relationships/hyperlink" Target="https://finance.yahoo.com/quote/AMZN/options?strike=192.5&amp;straddle=false" TargetMode="External"/><Relationship Id="rId4152" Type="http://schemas.openxmlformats.org/officeDocument/2006/relationships/hyperlink" Target="https://finance.yahoo.com/quote/AMZN/options?strike=5500&amp;straddle=false" TargetMode="External"/><Relationship Id="rId5203" Type="http://schemas.openxmlformats.org/officeDocument/2006/relationships/hyperlink" Target="https://finance.yahoo.com/quote/AMZN230616P01120000?p=AMZN230616P01120000" TargetMode="External"/><Relationship Id="rId5550" Type="http://schemas.openxmlformats.org/officeDocument/2006/relationships/hyperlink" Target="https://finance.yahoo.com/quote/AMZN/options?strike=56&amp;straddle=false" TargetMode="External"/><Relationship Id="rId6601" Type="http://schemas.openxmlformats.org/officeDocument/2006/relationships/hyperlink" Target="https://finance.yahoo.com/quote/AMZN230616P01260000?p=AMZN230616P01260000" TargetMode="External"/><Relationship Id="rId8359" Type="http://schemas.openxmlformats.org/officeDocument/2006/relationships/hyperlink" Target="https://finance.yahoo.com/quote/AMZN230616C00076000?p=AMZN230616C00076000" TargetMode="External"/><Relationship Id="rId1746" Type="http://schemas.openxmlformats.org/officeDocument/2006/relationships/hyperlink" Target="https://finance.yahoo.com/quote/AMZN/options?strike=1280&amp;straddle=false" TargetMode="External"/><Relationship Id="rId8773" Type="http://schemas.openxmlformats.org/officeDocument/2006/relationships/hyperlink" Target="https://finance.yahoo.com/quote/AMZN230616C03060000?p=AMZN230616C03060000" TargetMode="External"/><Relationship Id="rId38" Type="http://schemas.openxmlformats.org/officeDocument/2006/relationships/hyperlink" Target="https://finance.yahoo.com/quote/AMZN/options?strike=68&amp;straddle=false" TargetMode="External"/><Relationship Id="rId1813" Type="http://schemas.openxmlformats.org/officeDocument/2006/relationships/hyperlink" Target="https://finance.yahoo.com/quote/AMZN230616C01920000?p=AMZN230616C01920000" TargetMode="External"/><Relationship Id="rId4969" Type="http://schemas.openxmlformats.org/officeDocument/2006/relationships/hyperlink" Target="https://finance.yahoo.com/quote/AMZN230616P00151000?p=AMZN230616P00151000" TargetMode="External"/><Relationship Id="rId7375" Type="http://schemas.openxmlformats.org/officeDocument/2006/relationships/hyperlink" Target="https://finance.yahoo.com/quote/AMZN230616C02900000?p=AMZN230616C02900000" TargetMode="External"/><Relationship Id="rId8426" Type="http://schemas.openxmlformats.org/officeDocument/2006/relationships/hyperlink" Target="https://finance.yahoo.com/quote/AMZN/options?strike=140&amp;straddle=false" TargetMode="External"/><Relationship Id="rId8840" Type="http://schemas.openxmlformats.org/officeDocument/2006/relationships/hyperlink" Target="https://finance.yahoo.com/quote/AMZN/options?strike=3390&amp;straddle=false" TargetMode="External"/><Relationship Id="rId3985" Type="http://schemas.openxmlformats.org/officeDocument/2006/relationships/hyperlink" Target="https://finance.yahoo.com/quote/AMZN230616P03270000?p=AMZN230616P03270000" TargetMode="External"/><Relationship Id="rId6391" Type="http://schemas.openxmlformats.org/officeDocument/2006/relationships/hyperlink" Target="https://finance.yahoo.com/quote/AMZN230616P00160500?p=AMZN230616P00160500" TargetMode="External"/><Relationship Id="rId7028" Type="http://schemas.openxmlformats.org/officeDocument/2006/relationships/hyperlink" Target="https://finance.yahoo.com/quote/AMZN/options?strike=105&amp;straddle=false" TargetMode="External"/><Relationship Id="rId7442" Type="http://schemas.openxmlformats.org/officeDocument/2006/relationships/hyperlink" Target="https://finance.yahoo.com/quote/AMZN/options?strike=3320&amp;straddle=false" TargetMode="External"/><Relationship Id="rId2587" Type="http://schemas.openxmlformats.org/officeDocument/2006/relationships/hyperlink" Target="https://finance.yahoo.com/quote/AMZN230616P03200000?p=AMZN230616P03200000" TargetMode="External"/><Relationship Id="rId3638" Type="http://schemas.openxmlformats.org/officeDocument/2006/relationships/hyperlink" Target="https://finance.yahoo.com/quote/AMZN/options?strike=164&amp;straddle=false" TargetMode="External"/><Relationship Id="rId6044" Type="http://schemas.openxmlformats.org/officeDocument/2006/relationships/hyperlink" Target="https://finance.yahoo.com/quote/AMZN/options?strike=3250&amp;straddle=false" TargetMode="External"/><Relationship Id="rId559" Type="http://schemas.openxmlformats.org/officeDocument/2006/relationships/hyperlink" Target="https://finance.yahoo.com/quote/AMZN230616C03510000?p=AMZN230616C03510000" TargetMode="External"/><Relationship Id="rId1189" Type="http://schemas.openxmlformats.org/officeDocument/2006/relationships/hyperlink" Target="https://finance.yahoo.com/quote/AMZN230616P03130000?p=AMZN230616P03130000" TargetMode="External"/><Relationship Id="rId5060" Type="http://schemas.openxmlformats.org/officeDocument/2006/relationships/hyperlink" Target="https://finance.yahoo.com/quote/AMZN/options?strike=173.5&amp;straddle=false" TargetMode="External"/><Relationship Id="rId6111" Type="http://schemas.openxmlformats.org/officeDocument/2006/relationships/hyperlink" Target="https://finance.yahoo.com/quote/AMZN230616C03590000?p=AMZN230616C03590000" TargetMode="External"/><Relationship Id="rId9267" Type="http://schemas.openxmlformats.org/officeDocument/2006/relationships/hyperlink" Target="https://finance.yahoo.com/quote/AMZN230616P00187500?p=AMZN230616P00187500" TargetMode="External"/><Relationship Id="rId9681" Type="http://schemas.openxmlformats.org/officeDocument/2006/relationships/hyperlink" Target="https://finance.yahoo.com/quote/AMZN230616P05200000?p=AMZN230616P05200000" TargetMode="External"/><Relationship Id="rId626" Type="http://schemas.openxmlformats.org/officeDocument/2006/relationships/hyperlink" Target="https://finance.yahoo.com/quote/AMZN/options?strike=3840&amp;straddle=false" TargetMode="External"/><Relationship Id="rId973" Type="http://schemas.openxmlformats.org/officeDocument/2006/relationships/hyperlink" Target="https://finance.yahoo.com/quote/AMZN230616P00190000?p=AMZN230616P00190000" TargetMode="External"/><Relationship Id="rId1256" Type="http://schemas.openxmlformats.org/officeDocument/2006/relationships/hyperlink" Target="https://finance.yahoo.com/quote/AMZN/options?strike=3460&amp;straddle=false" TargetMode="External"/><Relationship Id="rId2307" Type="http://schemas.openxmlformats.org/officeDocument/2006/relationships/hyperlink" Target="https://finance.yahoo.com/quote/AMZN230616P00177500?p=AMZN230616P00177500" TargetMode="External"/><Relationship Id="rId2654" Type="http://schemas.openxmlformats.org/officeDocument/2006/relationships/hyperlink" Target="https://finance.yahoo.com/quote/AMZN/options?strike=3530&amp;straddle=false" TargetMode="External"/><Relationship Id="rId3705" Type="http://schemas.openxmlformats.org/officeDocument/2006/relationships/hyperlink" Target="https://finance.yahoo.com/quote/AMZN230616P00181000?p=AMZN230616P00181000" TargetMode="External"/><Relationship Id="rId8283" Type="http://schemas.openxmlformats.org/officeDocument/2006/relationships/hyperlink" Target="https://finance.yahoo.com/quote/AMZN230616P04500000?p=AMZN230616P04500000" TargetMode="External"/><Relationship Id="rId9334" Type="http://schemas.openxmlformats.org/officeDocument/2006/relationships/hyperlink" Target="https://finance.yahoo.com/quote/AMZN/options?strike=240&amp;straddle=false" TargetMode="External"/><Relationship Id="rId1670" Type="http://schemas.openxmlformats.org/officeDocument/2006/relationships/hyperlink" Target="https://finance.yahoo.com/quote/AMZN/options?strike=190&amp;straddle=false" TargetMode="External"/><Relationship Id="rId2721" Type="http://schemas.openxmlformats.org/officeDocument/2006/relationships/hyperlink" Target="https://finance.yahoo.com/quote/AMZN230616P03910000?p=AMZN230616P03910000" TargetMode="External"/><Relationship Id="rId5877" Type="http://schemas.openxmlformats.org/officeDocument/2006/relationships/hyperlink" Target="https://finance.yahoo.com/quote/AMZN230616C00240000?p=AMZN230616C00240000" TargetMode="External"/><Relationship Id="rId6928" Type="http://schemas.openxmlformats.org/officeDocument/2006/relationships/hyperlink" Target="https://finance.yahoo.com/quote/AMZN/options?strike=53&amp;straddle=false" TargetMode="External"/><Relationship Id="rId1323" Type="http://schemas.openxmlformats.org/officeDocument/2006/relationships/hyperlink" Target="https://finance.yahoo.com/quote/AMZN230616P03800000?p=AMZN230616P03800000" TargetMode="External"/><Relationship Id="rId4479" Type="http://schemas.openxmlformats.org/officeDocument/2006/relationships/hyperlink" Target="https://finance.yahoo.com/quote/AMZN230616C00205000?p=AMZN230616C00205000" TargetMode="External"/><Relationship Id="rId4893" Type="http://schemas.openxmlformats.org/officeDocument/2006/relationships/hyperlink" Target="https://finance.yahoo.com/quote/AMZN230616P00075000?p=AMZN230616P00075000" TargetMode="External"/><Relationship Id="rId5944" Type="http://schemas.openxmlformats.org/officeDocument/2006/relationships/hyperlink" Target="https://finance.yahoo.com/quote/AMZN/options?strike=1700&amp;straddle=false" TargetMode="External"/><Relationship Id="rId8350" Type="http://schemas.openxmlformats.org/officeDocument/2006/relationships/hyperlink" Target="https://finance.yahoo.com/quote/AMZN/options?strike=72&amp;straddle=false" TargetMode="External"/><Relationship Id="rId9401" Type="http://schemas.openxmlformats.org/officeDocument/2006/relationships/hyperlink" Target="https://finance.yahoo.com/quote/AMZN230616P01550000?p=AMZN230616P01550000" TargetMode="External"/><Relationship Id="rId3495" Type="http://schemas.openxmlformats.org/officeDocument/2006/relationships/hyperlink" Target="https://finance.yahoo.com/quote/AMZN230616P00069000?p=AMZN230616P00069000" TargetMode="External"/><Relationship Id="rId4546" Type="http://schemas.openxmlformats.org/officeDocument/2006/relationships/hyperlink" Target="https://finance.yahoo.com/quote/AMZN/options?strike=1560&amp;straddle=false" TargetMode="External"/><Relationship Id="rId4960" Type="http://schemas.openxmlformats.org/officeDocument/2006/relationships/hyperlink" Target="https://finance.yahoo.com/quote/AMZN/options?strike=135&amp;straddle=false" TargetMode="External"/><Relationship Id="rId8003" Type="http://schemas.openxmlformats.org/officeDocument/2006/relationships/hyperlink" Target="https://finance.yahoo.com/quote/AMZN230616P01440000?p=AMZN230616P01440000" TargetMode="External"/><Relationship Id="rId2097" Type="http://schemas.openxmlformats.org/officeDocument/2006/relationships/hyperlink" Target="https://finance.yahoo.com/quote/AMZN230616P00062000?p=AMZN230616P00062000" TargetMode="External"/><Relationship Id="rId3148" Type="http://schemas.openxmlformats.org/officeDocument/2006/relationships/hyperlink" Target="https://finance.yahoo.com/quote/AMZN/options?strike=1450&amp;straddle=false" TargetMode="External"/><Relationship Id="rId3562" Type="http://schemas.openxmlformats.org/officeDocument/2006/relationships/hyperlink" Target="https://finance.yahoo.com/quote/AMZN/options?strike=100&amp;straddle=false" TargetMode="External"/><Relationship Id="rId4613" Type="http://schemas.openxmlformats.org/officeDocument/2006/relationships/hyperlink" Target="https://finance.yahoo.com/quote/AMZN230616C03020000?p=AMZN230616C03020000" TargetMode="External"/><Relationship Id="rId7769" Type="http://schemas.openxmlformats.org/officeDocument/2006/relationships/hyperlink" Target="https://finance.yahoo.com/quote/AMZN230616P00159000?p=AMZN230616P00159000" TargetMode="External"/><Relationship Id="rId483" Type="http://schemas.openxmlformats.org/officeDocument/2006/relationships/hyperlink" Target="https://finance.yahoo.com/quote/AMZN230616C03130000?p=AMZN230616C03130000" TargetMode="External"/><Relationship Id="rId2164" Type="http://schemas.openxmlformats.org/officeDocument/2006/relationships/hyperlink" Target="https://finance.yahoo.com/quote/AMZN/options?strike=93&amp;straddle=false" TargetMode="External"/><Relationship Id="rId3215" Type="http://schemas.openxmlformats.org/officeDocument/2006/relationships/hyperlink" Target="https://finance.yahoo.com/quote/AMZN230616C02500000?p=AMZN230616C02500000" TargetMode="External"/><Relationship Id="rId6785" Type="http://schemas.openxmlformats.org/officeDocument/2006/relationships/hyperlink" Target="https://finance.yahoo.com/quote/AMZN230616P03430000?p=AMZN230616P03430000" TargetMode="External"/><Relationship Id="rId9191" Type="http://schemas.openxmlformats.org/officeDocument/2006/relationships/hyperlink" Target="https://finance.yahoo.com/quote/AMZN230616P00168500?p=AMZN230616P00168500" TargetMode="External"/><Relationship Id="rId136" Type="http://schemas.openxmlformats.org/officeDocument/2006/relationships/hyperlink" Target="https://finance.yahoo.com/quote/AMZN/options?strike=152.5&amp;straddle=false" TargetMode="External"/><Relationship Id="rId550" Type="http://schemas.openxmlformats.org/officeDocument/2006/relationships/hyperlink" Target="https://finance.yahoo.com/quote/AMZN/options?strike=3460&amp;straddle=false" TargetMode="External"/><Relationship Id="rId1180" Type="http://schemas.openxmlformats.org/officeDocument/2006/relationships/hyperlink" Target="https://finance.yahoo.com/quote/AMZN/options?strike=3080&amp;straddle=false" TargetMode="External"/><Relationship Id="rId2231" Type="http://schemas.openxmlformats.org/officeDocument/2006/relationships/hyperlink" Target="https://finance.yahoo.com/quote/AMZN230616P00158500?p=AMZN230616P00158500" TargetMode="External"/><Relationship Id="rId5387" Type="http://schemas.openxmlformats.org/officeDocument/2006/relationships/hyperlink" Target="https://finance.yahoo.com/quote/AMZN230616P03360000?p=AMZN230616P03360000" TargetMode="External"/><Relationship Id="rId6438" Type="http://schemas.openxmlformats.org/officeDocument/2006/relationships/hyperlink" Target="https://finance.yahoo.com/quote/AMZN/options?strike=172&amp;straddle=false" TargetMode="External"/><Relationship Id="rId7836" Type="http://schemas.openxmlformats.org/officeDocument/2006/relationships/hyperlink" Target="https://finance.yahoo.com/quote/AMZN/options?strike=175.5&amp;straddle=false" TargetMode="External"/><Relationship Id="rId203" Type="http://schemas.openxmlformats.org/officeDocument/2006/relationships/hyperlink" Target="https://finance.yahoo.com/quote/AMZN230616C00169500?p=AMZN230616C00169500" TargetMode="External"/><Relationship Id="rId6852" Type="http://schemas.openxmlformats.org/officeDocument/2006/relationships/hyperlink" Target="https://finance.yahoo.com/quote/AMZN/options?strike=3760&amp;straddle=false" TargetMode="External"/><Relationship Id="rId7903" Type="http://schemas.openxmlformats.org/officeDocument/2006/relationships/hyperlink" Target="https://finance.yahoo.com/quote/AMZN230616P00192500?p=AMZN230616P00192500" TargetMode="External"/><Relationship Id="rId1997" Type="http://schemas.openxmlformats.org/officeDocument/2006/relationships/hyperlink" Target="https://finance.yahoo.com/quote/AMZN230616C03780000?p=AMZN230616C03780000" TargetMode="External"/><Relationship Id="rId4056" Type="http://schemas.openxmlformats.org/officeDocument/2006/relationships/hyperlink" Target="https://finance.yahoo.com/quote/AMZN/options?strike=3620&amp;straddle=false" TargetMode="External"/><Relationship Id="rId5454" Type="http://schemas.openxmlformats.org/officeDocument/2006/relationships/hyperlink" Target="https://finance.yahoo.com/quote/AMZN/options?strike=3690&amp;straddle=false" TargetMode="External"/><Relationship Id="rId6505" Type="http://schemas.openxmlformats.org/officeDocument/2006/relationships/hyperlink" Target="https://finance.yahoo.com/quote/AMZN230616P00189000?p=AMZN230616P00189000" TargetMode="External"/><Relationship Id="rId4470" Type="http://schemas.openxmlformats.org/officeDocument/2006/relationships/hyperlink" Target="https://finance.yahoo.com/quote/AMZN/options?strike=198&amp;straddle=false" TargetMode="External"/><Relationship Id="rId5107" Type="http://schemas.openxmlformats.org/officeDocument/2006/relationships/hyperlink" Target="https://finance.yahoo.com/quote/AMZN230616P00185500?p=AMZN230616P00185500" TargetMode="External"/><Relationship Id="rId5521" Type="http://schemas.openxmlformats.org/officeDocument/2006/relationships/hyperlink" Target="https://finance.yahoo.com/quote/AMZN230616P04800000?p=AMZN230616P04800000" TargetMode="External"/><Relationship Id="rId8677" Type="http://schemas.openxmlformats.org/officeDocument/2006/relationships/hyperlink" Target="https://finance.yahoo.com/quote/AMZN230616C01400000?p=AMZN230616C01400000" TargetMode="External"/><Relationship Id="rId1717" Type="http://schemas.openxmlformats.org/officeDocument/2006/relationships/hyperlink" Target="https://finance.yahoo.com/quote/AMZN230616C00220000?p=AMZN230616C00220000" TargetMode="External"/><Relationship Id="rId3072" Type="http://schemas.openxmlformats.org/officeDocument/2006/relationships/hyperlink" Target="https://finance.yahoo.com/quote/AMZN/options?strike=194.5&amp;straddle=false" TargetMode="External"/><Relationship Id="rId4123" Type="http://schemas.openxmlformats.org/officeDocument/2006/relationships/hyperlink" Target="https://finance.yahoo.com/quote/AMZN230616P04100000?p=AMZN230616P04100000" TargetMode="External"/><Relationship Id="rId7279" Type="http://schemas.openxmlformats.org/officeDocument/2006/relationships/hyperlink" Target="https://finance.yahoo.com/quote/AMZN230616C01240000?p=AMZN230616C01240000" TargetMode="External"/><Relationship Id="rId7693" Type="http://schemas.openxmlformats.org/officeDocument/2006/relationships/hyperlink" Target="https://finance.yahoo.com/quote/AMZN230616P00090000?p=AMZN230616P00090000" TargetMode="External"/><Relationship Id="rId8744" Type="http://schemas.openxmlformats.org/officeDocument/2006/relationships/hyperlink" Target="https://finance.yahoo.com/quote/AMZN/options?strike=2100&amp;straddle=false" TargetMode="External"/><Relationship Id="rId3889" Type="http://schemas.openxmlformats.org/officeDocument/2006/relationships/hyperlink" Target="https://finance.yahoo.com/quote/AMZN230616P01780000?p=AMZN230616P01780000" TargetMode="External"/><Relationship Id="rId6295" Type="http://schemas.openxmlformats.org/officeDocument/2006/relationships/hyperlink" Target="https://finance.yahoo.com/quote/AMZN230616P00083000?p=AMZN230616P00083000" TargetMode="External"/><Relationship Id="rId7346" Type="http://schemas.openxmlformats.org/officeDocument/2006/relationships/hyperlink" Target="https://finance.yahoo.com/quote/AMZN/options?strike=1880&amp;straddle=false" TargetMode="External"/><Relationship Id="rId6362" Type="http://schemas.openxmlformats.org/officeDocument/2006/relationships/hyperlink" Target="https://finance.yahoo.com/quote/AMZN/options?strike=153&amp;straddle=false" TargetMode="External"/><Relationship Id="rId7413" Type="http://schemas.openxmlformats.org/officeDocument/2006/relationships/hyperlink" Target="https://finance.yahoo.com/quote/AMZN230616C03180000?p=AMZN230616C03180000" TargetMode="External"/><Relationship Id="rId7760" Type="http://schemas.openxmlformats.org/officeDocument/2006/relationships/hyperlink" Target="https://finance.yahoo.com/quote/AMZN/options?strike=156.5&amp;straddle=false" TargetMode="External"/><Relationship Id="rId8811" Type="http://schemas.openxmlformats.org/officeDocument/2006/relationships/hyperlink" Target="https://finance.yahoo.com/quote/AMZN230616C03250000?p=AMZN230616C03250000" TargetMode="External"/><Relationship Id="rId3956" Type="http://schemas.openxmlformats.org/officeDocument/2006/relationships/hyperlink" Target="https://finance.yahoo.com/quote/AMZN/options?strike=3120&amp;straddle=false" TargetMode="External"/><Relationship Id="rId6015" Type="http://schemas.openxmlformats.org/officeDocument/2006/relationships/hyperlink" Target="https://finance.yahoo.com/quote/AMZN230616C03110000?p=AMZN230616C03110000" TargetMode="External"/><Relationship Id="rId877" Type="http://schemas.openxmlformats.org/officeDocument/2006/relationships/hyperlink" Target="https://finance.yahoo.com/quote/AMZN230616P00166000?p=AMZN230616P00166000" TargetMode="External"/><Relationship Id="rId2558" Type="http://schemas.openxmlformats.org/officeDocument/2006/relationships/hyperlink" Target="https://finance.yahoo.com/quote/AMZN/options?strike=3050&amp;straddle=false" TargetMode="External"/><Relationship Id="rId2972" Type="http://schemas.openxmlformats.org/officeDocument/2006/relationships/hyperlink" Target="https://finance.yahoo.com/quote/AMZN/options?strike=169.5&amp;straddle=false" TargetMode="External"/><Relationship Id="rId3609" Type="http://schemas.openxmlformats.org/officeDocument/2006/relationships/hyperlink" Target="https://finance.yahoo.com/quote/AMZN230616P00157000?p=AMZN230616P00157000" TargetMode="External"/><Relationship Id="rId8187" Type="http://schemas.openxmlformats.org/officeDocument/2006/relationships/hyperlink" Target="https://finance.yahoo.com/quote/AMZN230616P03520000?p=AMZN230616P03520000" TargetMode="External"/><Relationship Id="rId9585" Type="http://schemas.openxmlformats.org/officeDocument/2006/relationships/hyperlink" Target="https://finance.yahoo.com/quote/AMZN230616P03590000?p=AMZN230616P03590000" TargetMode="External"/><Relationship Id="rId944" Type="http://schemas.openxmlformats.org/officeDocument/2006/relationships/hyperlink" Target="https://finance.yahoo.com/quote/AMZN/options?strike=182.5&amp;straddle=false" TargetMode="External"/><Relationship Id="rId1574" Type="http://schemas.openxmlformats.org/officeDocument/2006/relationships/hyperlink" Target="https://finance.yahoo.com/quote/AMZN/options?strike=166&amp;straddle=false" TargetMode="External"/><Relationship Id="rId2625" Type="http://schemas.openxmlformats.org/officeDocument/2006/relationships/hyperlink" Target="https://finance.yahoo.com/quote/AMZN230616P03390000?p=AMZN230616P03390000" TargetMode="External"/><Relationship Id="rId5031" Type="http://schemas.openxmlformats.org/officeDocument/2006/relationships/hyperlink" Target="https://finance.yahoo.com/quote/AMZN230616P00166500?p=AMZN230616P00166500" TargetMode="External"/><Relationship Id="rId9238" Type="http://schemas.openxmlformats.org/officeDocument/2006/relationships/hyperlink" Target="https://finance.yahoo.com/quote/AMZN/options?strike=180&amp;straddle=false" TargetMode="External"/><Relationship Id="rId9652" Type="http://schemas.openxmlformats.org/officeDocument/2006/relationships/hyperlink" Target="https://finance.yahoo.com/quote/AMZN/options?strike=3970&amp;straddle=false" TargetMode="External"/><Relationship Id="rId1227" Type="http://schemas.openxmlformats.org/officeDocument/2006/relationships/hyperlink" Target="https://finance.yahoo.com/quote/AMZN230616P03320000?p=AMZN230616P03320000" TargetMode="External"/><Relationship Id="rId1641" Type="http://schemas.openxmlformats.org/officeDocument/2006/relationships/hyperlink" Target="https://finance.yahoo.com/quote/AMZN230616C00183000?p=AMZN230616C00183000" TargetMode="External"/><Relationship Id="rId4797" Type="http://schemas.openxmlformats.org/officeDocument/2006/relationships/hyperlink" Target="https://finance.yahoo.com/quote/AMZN230616C03940000?p=AMZN230616C03940000" TargetMode="External"/><Relationship Id="rId5848" Type="http://schemas.openxmlformats.org/officeDocument/2006/relationships/hyperlink" Target="https://finance.yahoo.com/quote/AMZN/options?strike=196.5&amp;straddle=false" TargetMode="External"/><Relationship Id="rId8254" Type="http://schemas.openxmlformats.org/officeDocument/2006/relationships/hyperlink" Target="https://finance.yahoo.com/quote/AMZN/options?strike=3890&amp;straddle=false" TargetMode="External"/><Relationship Id="rId9305" Type="http://schemas.openxmlformats.org/officeDocument/2006/relationships/hyperlink" Target="https://finance.yahoo.com/quote/AMZN230616P00197000?p=AMZN230616P00197000" TargetMode="External"/><Relationship Id="rId3399" Type="http://schemas.openxmlformats.org/officeDocument/2006/relationships/hyperlink" Target="https://finance.yahoo.com/quote/AMZN230616C03870000?p=AMZN230616C03870000" TargetMode="External"/><Relationship Id="rId4864" Type="http://schemas.openxmlformats.org/officeDocument/2006/relationships/hyperlink" Target="https://finance.yahoo.com/quote/AMZN/options?strike=61&amp;straddle=false" TargetMode="External"/><Relationship Id="rId7270" Type="http://schemas.openxmlformats.org/officeDocument/2006/relationships/hyperlink" Target="https://finance.yahoo.com/quote/AMZN/options?strike=260&amp;straddle=false" TargetMode="External"/><Relationship Id="rId8321" Type="http://schemas.openxmlformats.org/officeDocument/2006/relationships/hyperlink" Target="https://finance.yahoo.com/quote/AMZN230616C00058000?p=AMZN230616C00058000" TargetMode="External"/><Relationship Id="rId3466" Type="http://schemas.openxmlformats.org/officeDocument/2006/relationships/hyperlink" Target="https://finance.yahoo.com/quote/AMZN/options?strike=54&amp;straddle=false" TargetMode="External"/><Relationship Id="rId4517" Type="http://schemas.openxmlformats.org/officeDocument/2006/relationships/hyperlink" Target="https://finance.yahoo.com/quote/AMZN230616C01320000?p=AMZN230616C01320000" TargetMode="External"/><Relationship Id="rId5915" Type="http://schemas.openxmlformats.org/officeDocument/2006/relationships/hyperlink" Target="https://finance.yahoo.com/quote/AMZN230616C01450000?p=AMZN230616C01450000" TargetMode="External"/><Relationship Id="rId387" Type="http://schemas.openxmlformats.org/officeDocument/2006/relationships/hyperlink" Target="https://finance.yahoo.com/quote/AMZN230616C01520000?p=AMZN230616C01520000" TargetMode="External"/><Relationship Id="rId2068" Type="http://schemas.openxmlformats.org/officeDocument/2006/relationships/hyperlink" Target="https://finance.yahoo.com/quote/AMZN/options?strike=5300&amp;straddle=false" TargetMode="External"/><Relationship Id="rId3119" Type="http://schemas.openxmlformats.org/officeDocument/2006/relationships/hyperlink" Target="https://finance.yahoo.com/quote/AMZN230616C00265000?p=AMZN230616C00265000" TargetMode="External"/><Relationship Id="rId3880" Type="http://schemas.openxmlformats.org/officeDocument/2006/relationships/hyperlink" Target="https://finance.yahoo.com/quote/AMZN/options?strike=1680&amp;straddle=false" TargetMode="External"/><Relationship Id="rId4931" Type="http://schemas.openxmlformats.org/officeDocument/2006/relationships/hyperlink" Target="https://finance.yahoo.com/quote/AMZN230616P00093000?p=AMZN230616P00093000" TargetMode="External"/><Relationship Id="rId9095" Type="http://schemas.openxmlformats.org/officeDocument/2006/relationships/hyperlink" Target="https://finance.yahoo.com/quote/AMZN230616P00099000?p=AMZN230616P00099000" TargetMode="External"/><Relationship Id="rId1084" Type="http://schemas.openxmlformats.org/officeDocument/2006/relationships/hyperlink" Target="https://finance.yahoo.com/quote/AMZN/options?strike=1440&amp;straddle=false" TargetMode="External"/><Relationship Id="rId2482" Type="http://schemas.openxmlformats.org/officeDocument/2006/relationships/hyperlink" Target="https://finance.yahoo.com/quote/AMZN/options?strike=1550&amp;straddle=false" TargetMode="External"/><Relationship Id="rId3533" Type="http://schemas.openxmlformats.org/officeDocument/2006/relationships/hyperlink" Target="https://finance.yahoo.com/quote/AMZN230616P00086000?p=AMZN230616P00086000" TargetMode="External"/><Relationship Id="rId6689" Type="http://schemas.openxmlformats.org/officeDocument/2006/relationships/hyperlink" Target="https://finance.yahoo.com/quote/AMZN230616P02500000?p=AMZN230616P02500000" TargetMode="External"/><Relationship Id="rId9162" Type="http://schemas.openxmlformats.org/officeDocument/2006/relationships/hyperlink" Target="https://finance.yahoo.com/quote/AMZN/options?strike=161&amp;straddle=false" TargetMode="External"/><Relationship Id="rId107" Type="http://schemas.openxmlformats.org/officeDocument/2006/relationships/hyperlink" Target="https://finance.yahoo.com/quote/AMZN230616C00105000?p=AMZN230616C00105000" TargetMode="External"/><Relationship Id="rId454" Type="http://schemas.openxmlformats.org/officeDocument/2006/relationships/hyperlink" Target="https://finance.yahoo.com/quote/AMZN/options?strike=2800&amp;straddle=false" TargetMode="External"/><Relationship Id="rId2135" Type="http://schemas.openxmlformats.org/officeDocument/2006/relationships/hyperlink" Target="https://finance.yahoo.com/quote/AMZN230616P00079000?p=AMZN230616P00079000" TargetMode="External"/><Relationship Id="rId3600" Type="http://schemas.openxmlformats.org/officeDocument/2006/relationships/hyperlink" Target="https://finance.yahoo.com/quote/AMZN/options?strike=154.5&amp;straddle=false" TargetMode="External"/><Relationship Id="rId6756" Type="http://schemas.openxmlformats.org/officeDocument/2006/relationships/hyperlink" Target="https://finance.yahoo.com/quote/AMZN/options?strike=3280&amp;straddle=false" TargetMode="External"/><Relationship Id="rId7807" Type="http://schemas.openxmlformats.org/officeDocument/2006/relationships/hyperlink" Target="https://finance.yahoo.com/quote/AMZN230616P00168500?p=AMZN230616P00168500" TargetMode="External"/><Relationship Id="rId521" Type="http://schemas.openxmlformats.org/officeDocument/2006/relationships/hyperlink" Target="https://finance.yahoo.com/quote/AMZN230616C03320000?p=AMZN230616C03320000" TargetMode="External"/><Relationship Id="rId1151" Type="http://schemas.openxmlformats.org/officeDocument/2006/relationships/hyperlink" Target="https://finance.yahoo.com/quote/AMZN230616P02400000?p=AMZN230616P02400000" TargetMode="External"/><Relationship Id="rId2202" Type="http://schemas.openxmlformats.org/officeDocument/2006/relationships/hyperlink" Target="https://finance.yahoo.com/quote/AMZN/options?strike=151&amp;straddle=false" TargetMode="External"/><Relationship Id="rId5358" Type="http://schemas.openxmlformats.org/officeDocument/2006/relationships/hyperlink" Target="https://finance.yahoo.com/quote/AMZN/options?strike=3210&amp;straddle=false" TargetMode="External"/><Relationship Id="rId5772" Type="http://schemas.openxmlformats.org/officeDocument/2006/relationships/hyperlink" Target="https://finance.yahoo.com/quote/AMZN/options?strike=177.5&amp;straddle=false" TargetMode="External"/><Relationship Id="rId6409" Type="http://schemas.openxmlformats.org/officeDocument/2006/relationships/hyperlink" Target="https://finance.yahoo.com/quote/AMZN230616P00165000?p=AMZN230616P00165000" TargetMode="External"/><Relationship Id="rId6823" Type="http://schemas.openxmlformats.org/officeDocument/2006/relationships/hyperlink" Target="https://finance.yahoo.com/quote/AMZN230616P03620000?p=AMZN230616P03620000" TargetMode="External"/><Relationship Id="rId1968" Type="http://schemas.openxmlformats.org/officeDocument/2006/relationships/hyperlink" Target="https://finance.yahoo.com/quote/AMZN/options?strike=3630&amp;straddle=false" TargetMode="External"/><Relationship Id="rId4374" Type="http://schemas.openxmlformats.org/officeDocument/2006/relationships/hyperlink" Target="https://finance.yahoo.com/quote/AMZN/options?strike=174&amp;straddle=false" TargetMode="External"/><Relationship Id="rId5425" Type="http://schemas.openxmlformats.org/officeDocument/2006/relationships/hyperlink" Target="https://finance.yahoo.com/quote/AMZN230616P03550000?p=AMZN230616P03550000" TargetMode="External"/><Relationship Id="rId8995" Type="http://schemas.openxmlformats.org/officeDocument/2006/relationships/hyperlink" Target="https://finance.yahoo.com/quote/AMZN230616P00050000?p=AMZN230616P00050000" TargetMode="External"/><Relationship Id="rId3390" Type="http://schemas.openxmlformats.org/officeDocument/2006/relationships/hyperlink" Target="https://finance.yahoo.com/quote/AMZN/options?strike=3820&amp;straddle=false" TargetMode="External"/><Relationship Id="rId4027" Type="http://schemas.openxmlformats.org/officeDocument/2006/relationships/hyperlink" Target="https://finance.yahoo.com/quote/AMZN230616P03480000?p=AMZN230616P03480000" TargetMode="External"/><Relationship Id="rId4441" Type="http://schemas.openxmlformats.org/officeDocument/2006/relationships/hyperlink" Target="https://finance.yahoo.com/quote/AMZN230616C00191000?p=AMZN230616C00191000" TargetMode="External"/><Relationship Id="rId7597" Type="http://schemas.openxmlformats.org/officeDocument/2006/relationships/hyperlink" Target="https://finance.yahoo.com/quote/AMZN230616C05000000?p=AMZN230616C05000000" TargetMode="External"/><Relationship Id="rId8648" Type="http://schemas.openxmlformats.org/officeDocument/2006/relationships/hyperlink" Target="https://finance.yahoo.com/quote/AMZN/options?strike=245&amp;straddle=false" TargetMode="External"/><Relationship Id="rId3043" Type="http://schemas.openxmlformats.org/officeDocument/2006/relationships/hyperlink" Target="https://finance.yahoo.com/quote/AMZN230616C00187500?p=AMZN230616C00187500" TargetMode="External"/><Relationship Id="rId6199" Type="http://schemas.openxmlformats.org/officeDocument/2006/relationships/hyperlink" Target="https://finance.yahoo.com/quote/AMZN230616C04300000?p=AMZN230616C04300000" TargetMode="External"/><Relationship Id="rId6266" Type="http://schemas.openxmlformats.org/officeDocument/2006/relationships/hyperlink" Target="https://finance.yahoo.com/quote/AMZN/options?strike=70&amp;straddle=false" TargetMode="External"/><Relationship Id="rId7664" Type="http://schemas.openxmlformats.org/officeDocument/2006/relationships/hyperlink" Target="https://finance.yahoo.com/quote/AMZN/options?strike=76&amp;straddle=false" TargetMode="External"/><Relationship Id="rId8715" Type="http://schemas.openxmlformats.org/officeDocument/2006/relationships/hyperlink" Target="https://finance.yahoo.com/quote/AMZN230616C01740000?p=AMZN230616C01740000" TargetMode="External"/><Relationship Id="rId3110" Type="http://schemas.openxmlformats.org/officeDocument/2006/relationships/hyperlink" Target="https://finance.yahoo.com/quote/AMZN/options?strike=240&amp;straddle=false" TargetMode="External"/><Relationship Id="rId6680" Type="http://schemas.openxmlformats.org/officeDocument/2006/relationships/hyperlink" Target="https://finance.yahoo.com/quote/AMZN/options?strike=2000&amp;straddle=false" TargetMode="External"/><Relationship Id="rId7317" Type="http://schemas.openxmlformats.org/officeDocument/2006/relationships/hyperlink" Target="https://finance.yahoo.com/quote/AMZN230616C01600000?p=AMZN230616C01600000" TargetMode="External"/><Relationship Id="rId7731" Type="http://schemas.openxmlformats.org/officeDocument/2006/relationships/hyperlink" Target="https://finance.yahoo.com/quote/AMZN230616P00145000?p=AMZN230616P00145000" TargetMode="External"/><Relationship Id="rId2876" Type="http://schemas.openxmlformats.org/officeDocument/2006/relationships/hyperlink" Target="https://finance.yahoo.com/quote/AMZN/options?strike=105&amp;straddle=false" TargetMode="External"/><Relationship Id="rId3927" Type="http://schemas.openxmlformats.org/officeDocument/2006/relationships/hyperlink" Target="https://finance.yahoo.com/quote/AMZN230616P02800000?p=AMZN230616P02800000" TargetMode="External"/><Relationship Id="rId5282" Type="http://schemas.openxmlformats.org/officeDocument/2006/relationships/hyperlink" Target="https://finance.yahoo.com/quote/AMZN/options?strike=1860&amp;straddle=false" TargetMode="External"/><Relationship Id="rId6333" Type="http://schemas.openxmlformats.org/officeDocument/2006/relationships/hyperlink" Target="https://finance.yahoo.com/quote/AMZN230616P00110000?p=AMZN230616P00110000" TargetMode="External"/><Relationship Id="rId9489" Type="http://schemas.openxmlformats.org/officeDocument/2006/relationships/hyperlink" Target="https://finance.yahoo.com/quote/AMZN230616P03110000?p=AMZN230616P03110000" TargetMode="External"/><Relationship Id="rId848" Type="http://schemas.openxmlformats.org/officeDocument/2006/relationships/hyperlink" Target="https://finance.yahoo.com/quote/AMZN/options?strike=158.5&amp;straddle=false" TargetMode="External"/><Relationship Id="rId1478" Type="http://schemas.openxmlformats.org/officeDocument/2006/relationships/hyperlink" Target="https://finance.yahoo.com/quote/AMZN/options?strike=94&amp;straddle=false" TargetMode="External"/><Relationship Id="rId1892" Type="http://schemas.openxmlformats.org/officeDocument/2006/relationships/hyperlink" Target="https://finance.yahoo.com/quote/AMZN/options?strike=3250&amp;straddle=false" TargetMode="External"/><Relationship Id="rId2529" Type="http://schemas.openxmlformats.org/officeDocument/2006/relationships/hyperlink" Target="https://finance.yahoo.com/quote/AMZN230616P02100000?p=AMZN230616P02100000" TargetMode="External"/><Relationship Id="rId6400" Type="http://schemas.openxmlformats.org/officeDocument/2006/relationships/hyperlink" Target="https://finance.yahoo.com/quote/AMZN/options?strike=162.5&amp;straddle=false" TargetMode="External"/><Relationship Id="rId9556" Type="http://schemas.openxmlformats.org/officeDocument/2006/relationships/hyperlink" Target="https://finance.yahoo.com/quote/AMZN/options?strike=3440&amp;straddle=false" TargetMode="External"/><Relationship Id="rId915" Type="http://schemas.openxmlformats.org/officeDocument/2006/relationships/hyperlink" Target="https://finance.yahoo.com/quote/AMZN230616P00175500?p=AMZN230616P00175500" TargetMode="External"/><Relationship Id="rId1545" Type="http://schemas.openxmlformats.org/officeDocument/2006/relationships/hyperlink" Target="https://finance.yahoo.com/quote/AMZN230616C00159000?p=AMZN230616C00159000" TargetMode="External"/><Relationship Id="rId2943" Type="http://schemas.openxmlformats.org/officeDocument/2006/relationships/hyperlink" Target="https://finance.yahoo.com/quote/AMZN230616C00162500?p=AMZN230616C00162500" TargetMode="External"/><Relationship Id="rId5002" Type="http://schemas.openxmlformats.org/officeDocument/2006/relationships/hyperlink" Target="https://finance.yahoo.com/quote/AMZN/options?strike=159&amp;straddle=false" TargetMode="External"/><Relationship Id="rId8158" Type="http://schemas.openxmlformats.org/officeDocument/2006/relationships/hyperlink" Target="https://finance.yahoo.com/quote/AMZN/options?strike=3370&amp;straddle=false" TargetMode="External"/><Relationship Id="rId8572" Type="http://schemas.openxmlformats.org/officeDocument/2006/relationships/hyperlink" Target="https://finance.yahoo.com/quote/AMZN/options?strike=185.5&amp;straddle=false" TargetMode="External"/><Relationship Id="rId9209" Type="http://schemas.openxmlformats.org/officeDocument/2006/relationships/hyperlink" Target="https://finance.yahoo.com/quote/AMZN230616P00173000?p=AMZN230616P00173000" TargetMode="External"/><Relationship Id="rId9623" Type="http://schemas.openxmlformats.org/officeDocument/2006/relationships/hyperlink" Target="https://finance.yahoo.com/quote/AMZN230616P03780000?p=AMZN230616P03780000" TargetMode="External"/><Relationship Id="rId7174" Type="http://schemas.openxmlformats.org/officeDocument/2006/relationships/hyperlink" Target="https://finance.yahoo.com/quote/AMZN/options?strike=182&amp;straddle=false" TargetMode="External"/><Relationship Id="rId8225" Type="http://schemas.openxmlformats.org/officeDocument/2006/relationships/hyperlink" Target="https://finance.yahoo.com/quote/AMZN230616P03710000?p=AMZN230616P03710000" TargetMode="External"/><Relationship Id="rId1612" Type="http://schemas.openxmlformats.org/officeDocument/2006/relationships/hyperlink" Target="https://finance.yahoo.com/quote/AMZN/options?strike=175.5&amp;straddle=false" TargetMode="External"/><Relationship Id="rId4768" Type="http://schemas.openxmlformats.org/officeDocument/2006/relationships/hyperlink" Target="https://finance.yahoo.com/quote/AMZN/options?strike=3790&amp;straddle=false" TargetMode="External"/><Relationship Id="rId5819" Type="http://schemas.openxmlformats.org/officeDocument/2006/relationships/hyperlink" Target="https://finance.yahoo.com/quote/AMZN230616C00189500?p=AMZN230616C00189500" TargetMode="External"/><Relationship Id="rId6190" Type="http://schemas.openxmlformats.org/officeDocument/2006/relationships/hyperlink" Target="https://finance.yahoo.com/quote/AMZN/options?strike=3980&amp;straddle=false" TargetMode="External"/><Relationship Id="rId3784" Type="http://schemas.openxmlformats.org/officeDocument/2006/relationships/hyperlink" Target="https://finance.yahoo.com/quote/AMZN/options?strike=205&amp;straddle=false" TargetMode="External"/><Relationship Id="rId4835" Type="http://schemas.openxmlformats.org/officeDocument/2006/relationships/hyperlink" Target="https://finance.yahoo.com/quote/AMZN230616C05300000?p=AMZN230616C05300000" TargetMode="External"/><Relationship Id="rId7241" Type="http://schemas.openxmlformats.org/officeDocument/2006/relationships/hyperlink" Target="https://finance.yahoo.com/quote/AMZN230616C00199000?p=AMZN230616C00199000" TargetMode="External"/><Relationship Id="rId2386" Type="http://schemas.openxmlformats.org/officeDocument/2006/relationships/hyperlink" Target="https://finance.yahoo.com/quote/AMZN/options?strike=197&amp;straddle=false" TargetMode="External"/><Relationship Id="rId3437" Type="http://schemas.openxmlformats.org/officeDocument/2006/relationships/hyperlink" Target="https://finance.yahoo.com/quote/AMZN230616C04600000?p=AMZN230616C04600000" TargetMode="External"/><Relationship Id="rId3851" Type="http://schemas.openxmlformats.org/officeDocument/2006/relationships/hyperlink" Target="https://finance.yahoo.com/quote/AMZN230616P01440000?p=AMZN230616P01440000" TargetMode="External"/><Relationship Id="rId4902" Type="http://schemas.openxmlformats.org/officeDocument/2006/relationships/hyperlink" Target="https://finance.yahoo.com/quote/AMZN/options?strike=78&amp;straddle=false" TargetMode="External"/><Relationship Id="rId358" Type="http://schemas.openxmlformats.org/officeDocument/2006/relationships/hyperlink" Target="https://finance.yahoo.com/quote/AMZN/options?strike=1200&amp;straddle=false" TargetMode="External"/><Relationship Id="rId772" Type="http://schemas.openxmlformats.org/officeDocument/2006/relationships/hyperlink" Target="https://finance.yahoo.com/quote/AMZN/options?strike=89&amp;straddle=false" TargetMode="External"/><Relationship Id="rId2039" Type="http://schemas.openxmlformats.org/officeDocument/2006/relationships/hyperlink" Target="https://finance.yahoo.com/quote/AMZN230616C03990000?p=AMZN230616C03990000" TargetMode="External"/><Relationship Id="rId2453" Type="http://schemas.openxmlformats.org/officeDocument/2006/relationships/hyperlink" Target="https://finance.yahoo.com/quote/AMZN230616P01300000?p=AMZN230616P01300000" TargetMode="External"/><Relationship Id="rId3504" Type="http://schemas.openxmlformats.org/officeDocument/2006/relationships/hyperlink" Target="https://finance.yahoo.com/quote/AMZN/options?strike=72.5&amp;straddle=false" TargetMode="External"/><Relationship Id="rId9066" Type="http://schemas.openxmlformats.org/officeDocument/2006/relationships/hyperlink" Target="https://finance.yahoo.com/quote/AMZN/options?strike=84&amp;straddle=false" TargetMode="External"/><Relationship Id="rId9480" Type="http://schemas.openxmlformats.org/officeDocument/2006/relationships/hyperlink" Target="https://finance.yahoo.com/quote/AMZN/options?strike=3060&amp;straddle=false" TargetMode="External"/><Relationship Id="rId425" Type="http://schemas.openxmlformats.org/officeDocument/2006/relationships/hyperlink" Target="https://finance.yahoo.com/quote/AMZN230616C01880000?p=AMZN230616C01880000" TargetMode="External"/><Relationship Id="rId1055" Type="http://schemas.openxmlformats.org/officeDocument/2006/relationships/hyperlink" Target="https://finance.yahoo.com/quote/AMZN230616P01160000?p=AMZN230616P01160000" TargetMode="External"/><Relationship Id="rId2106" Type="http://schemas.openxmlformats.org/officeDocument/2006/relationships/hyperlink" Target="https://finance.yahoo.com/quote/AMZN/options?strike=66&amp;straddle=false" TargetMode="External"/><Relationship Id="rId2520" Type="http://schemas.openxmlformats.org/officeDocument/2006/relationships/hyperlink" Target="https://finance.yahoo.com/quote/AMZN/options?strike=1920&amp;straddle=false" TargetMode="External"/><Relationship Id="rId5676" Type="http://schemas.openxmlformats.org/officeDocument/2006/relationships/hyperlink" Target="https://finance.yahoo.com/quote/AMZN/options?strike=153.5&amp;straddle=false" TargetMode="External"/><Relationship Id="rId6727" Type="http://schemas.openxmlformats.org/officeDocument/2006/relationships/hyperlink" Target="https://finance.yahoo.com/quote/AMZN230616P03140000?p=AMZN230616P03140000" TargetMode="External"/><Relationship Id="rId8082" Type="http://schemas.openxmlformats.org/officeDocument/2006/relationships/hyperlink" Target="https://finance.yahoo.com/quote/AMZN/options?strike=2900&amp;straddle=false" TargetMode="External"/><Relationship Id="rId9133" Type="http://schemas.openxmlformats.org/officeDocument/2006/relationships/hyperlink" Target="https://finance.yahoo.com/quote/AMZN230616P00154000?p=AMZN230616P00154000" TargetMode="External"/><Relationship Id="rId1122" Type="http://schemas.openxmlformats.org/officeDocument/2006/relationships/hyperlink" Target="https://finance.yahoo.com/quote/AMZN/options?strike=1780&amp;straddle=false" TargetMode="External"/><Relationship Id="rId4278" Type="http://schemas.openxmlformats.org/officeDocument/2006/relationships/hyperlink" Target="https://finance.yahoo.com/quote/AMZN/options?strike=150&amp;straddle=false" TargetMode="External"/><Relationship Id="rId5329" Type="http://schemas.openxmlformats.org/officeDocument/2006/relationships/hyperlink" Target="https://finance.yahoo.com/quote/AMZN230616P03070000?p=AMZN230616P03070000" TargetMode="External"/><Relationship Id="rId9200" Type="http://schemas.openxmlformats.org/officeDocument/2006/relationships/hyperlink" Target="https://finance.yahoo.com/quote/AMZN/options?strike=170.5&amp;straddle=false" TargetMode="External"/><Relationship Id="rId3294" Type="http://schemas.openxmlformats.org/officeDocument/2006/relationships/hyperlink" Target="https://finance.yahoo.com/quote/AMZN/options?strike=3340&amp;straddle=false" TargetMode="External"/><Relationship Id="rId4345" Type="http://schemas.openxmlformats.org/officeDocument/2006/relationships/hyperlink" Target="https://finance.yahoo.com/quote/AMZN230616C00167000?p=AMZN230616C00167000" TargetMode="External"/><Relationship Id="rId4692" Type="http://schemas.openxmlformats.org/officeDocument/2006/relationships/hyperlink" Target="https://finance.yahoo.com/quote/AMZN/options?strike=3410&amp;straddle=false" TargetMode="External"/><Relationship Id="rId5743" Type="http://schemas.openxmlformats.org/officeDocument/2006/relationships/hyperlink" Target="https://finance.yahoo.com/quote/AMZN230616C00170500?p=AMZN230616C00170500" TargetMode="External"/><Relationship Id="rId8899" Type="http://schemas.openxmlformats.org/officeDocument/2006/relationships/hyperlink" Target="https://finance.yahoo.com/quote/AMZN230616C03690000?p=AMZN230616C03690000" TargetMode="External"/><Relationship Id="rId1939" Type="http://schemas.openxmlformats.org/officeDocument/2006/relationships/hyperlink" Target="https://finance.yahoo.com/quote/AMZN230616C03490000?p=AMZN230616C03490000" TargetMode="External"/><Relationship Id="rId5810" Type="http://schemas.openxmlformats.org/officeDocument/2006/relationships/hyperlink" Target="https://finance.yahoo.com/quote/AMZN/options?strike=187&amp;straddle=false" TargetMode="External"/><Relationship Id="rId8966" Type="http://schemas.openxmlformats.org/officeDocument/2006/relationships/hyperlink" Target="https://finance.yahoo.com/quote/AMZN/options?strike=4200&amp;straddle=false" TargetMode="External"/><Relationship Id="rId3361" Type="http://schemas.openxmlformats.org/officeDocument/2006/relationships/hyperlink" Target="https://finance.yahoo.com/quote/AMZN230616C03680000?p=AMZN230616C03680000" TargetMode="External"/><Relationship Id="rId4412" Type="http://schemas.openxmlformats.org/officeDocument/2006/relationships/hyperlink" Target="https://finance.yahoo.com/quote/AMZN/options?strike=183.5&amp;straddle=false" TargetMode="External"/><Relationship Id="rId7568" Type="http://schemas.openxmlformats.org/officeDocument/2006/relationships/hyperlink" Target="https://finance.yahoo.com/quote/AMZN/options?strike=3950&amp;straddle=false" TargetMode="External"/><Relationship Id="rId7982" Type="http://schemas.openxmlformats.org/officeDocument/2006/relationships/hyperlink" Target="https://finance.yahoo.com/quote/AMZN/options?strike=1220&amp;straddle=false" TargetMode="External"/><Relationship Id="rId8619" Type="http://schemas.openxmlformats.org/officeDocument/2006/relationships/hyperlink" Target="https://finance.yahoo.com/quote/AMZN230616C00197500?p=AMZN230616C00197500" TargetMode="External"/><Relationship Id="rId282" Type="http://schemas.openxmlformats.org/officeDocument/2006/relationships/hyperlink" Target="https://finance.yahoo.com/quote/AMZN/options?strike=189&amp;straddle=false" TargetMode="External"/><Relationship Id="rId3014" Type="http://schemas.openxmlformats.org/officeDocument/2006/relationships/hyperlink" Target="https://finance.yahoo.com/quote/AMZN/options?strike=180&amp;straddle=false" TargetMode="External"/><Relationship Id="rId6584" Type="http://schemas.openxmlformats.org/officeDocument/2006/relationships/hyperlink" Target="https://finance.yahoo.com/quote/AMZN/options?strike=1080&amp;straddle=false" TargetMode="External"/><Relationship Id="rId7635" Type="http://schemas.openxmlformats.org/officeDocument/2006/relationships/hyperlink" Target="https://finance.yahoo.com/quote/AMZN230616P00063000?p=AMZN230616P00063000" TargetMode="External"/><Relationship Id="rId2030" Type="http://schemas.openxmlformats.org/officeDocument/2006/relationships/hyperlink" Target="https://finance.yahoo.com/quote/AMZN/options?strike=3940&amp;straddle=false" TargetMode="External"/><Relationship Id="rId5186" Type="http://schemas.openxmlformats.org/officeDocument/2006/relationships/hyperlink" Target="https://finance.yahoo.com/quote/AMZN/options?strike=250&amp;straddle=false" TargetMode="External"/><Relationship Id="rId6237" Type="http://schemas.openxmlformats.org/officeDocument/2006/relationships/hyperlink" Target="https://finance.yahoo.com/quote/AMZN230616P00056000?p=AMZN230616P00056000" TargetMode="External"/><Relationship Id="rId6651" Type="http://schemas.openxmlformats.org/officeDocument/2006/relationships/hyperlink" Target="https://finance.yahoo.com/quote/AMZN230616P01720000?p=AMZN230616P01720000" TargetMode="External"/><Relationship Id="rId7702" Type="http://schemas.openxmlformats.org/officeDocument/2006/relationships/hyperlink" Target="https://finance.yahoo.com/quote/AMZN/options?strike=94&amp;straddle=false" TargetMode="External"/><Relationship Id="rId5253" Type="http://schemas.openxmlformats.org/officeDocument/2006/relationships/hyperlink" Target="https://finance.yahoo.com/quote/AMZN230616P01580000?p=AMZN230616P01580000" TargetMode="External"/><Relationship Id="rId6304" Type="http://schemas.openxmlformats.org/officeDocument/2006/relationships/hyperlink" Target="https://finance.yahoo.com/quote/AMZN/options?strike=87&amp;straddle=false" TargetMode="External"/><Relationship Id="rId1449" Type="http://schemas.openxmlformats.org/officeDocument/2006/relationships/hyperlink" Target="https://finance.yahoo.com/quote/AMZN230616C00080000?p=AMZN230616C00080000" TargetMode="External"/><Relationship Id="rId1796" Type="http://schemas.openxmlformats.org/officeDocument/2006/relationships/hyperlink" Target="https://finance.yahoo.com/quote/AMZN/options?strike=1740&amp;straddle=false" TargetMode="External"/><Relationship Id="rId2847" Type="http://schemas.openxmlformats.org/officeDocument/2006/relationships/hyperlink" Target="https://finance.yahoo.com/quote/AMZN230616C00087000?p=AMZN230616C00087000" TargetMode="External"/><Relationship Id="rId8476" Type="http://schemas.openxmlformats.org/officeDocument/2006/relationships/hyperlink" Target="https://finance.yahoo.com/quote/AMZN/options?strike=161.5&amp;straddle=false" TargetMode="External"/><Relationship Id="rId88" Type="http://schemas.openxmlformats.org/officeDocument/2006/relationships/hyperlink" Target="https://finance.yahoo.com/quote/AMZN/options?strike=91&amp;straddle=false" TargetMode="External"/><Relationship Id="rId819" Type="http://schemas.openxmlformats.org/officeDocument/2006/relationships/hyperlink" Target="https://finance.yahoo.com/quote/AMZN230616P00151500?p=AMZN230616P00151500" TargetMode="External"/><Relationship Id="rId1863" Type="http://schemas.openxmlformats.org/officeDocument/2006/relationships/hyperlink" Target="https://finance.yahoo.com/quote/AMZN230616C03110000?p=AMZN230616C03110000" TargetMode="External"/><Relationship Id="rId2914" Type="http://schemas.openxmlformats.org/officeDocument/2006/relationships/hyperlink" Target="https://finance.yahoo.com/quote/AMZN/options?strike=155&amp;straddle=false" TargetMode="External"/><Relationship Id="rId5320" Type="http://schemas.openxmlformats.org/officeDocument/2006/relationships/hyperlink" Target="https://finance.yahoo.com/quote/AMZN/options?strike=3020&amp;straddle=false" TargetMode="External"/><Relationship Id="rId7078" Type="http://schemas.openxmlformats.org/officeDocument/2006/relationships/hyperlink" Target="https://finance.yahoo.com/quote/AMZN/options?strike=158&amp;straddle=false" TargetMode="External"/><Relationship Id="rId8129" Type="http://schemas.openxmlformats.org/officeDocument/2006/relationships/hyperlink" Target="https://finance.yahoo.com/quote/AMZN230616P03230000?p=AMZN230616P03230000" TargetMode="External"/><Relationship Id="rId8890" Type="http://schemas.openxmlformats.org/officeDocument/2006/relationships/hyperlink" Target="https://finance.yahoo.com/quote/AMZN/options?strike=3640&amp;straddle=false" TargetMode="External"/><Relationship Id="rId9527" Type="http://schemas.openxmlformats.org/officeDocument/2006/relationships/hyperlink" Target="https://finance.yahoo.com/quote/AMZN230616P03300000?p=AMZN230616P03300000" TargetMode="External"/><Relationship Id="rId1516" Type="http://schemas.openxmlformats.org/officeDocument/2006/relationships/hyperlink" Target="https://finance.yahoo.com/quote/AMZN/options?strike=151.5&amp;straddle=false" TargetMode="External"/><Relationship Id="rId1930" Type="http://schemas.openxmlformats.org/officeDocument/2006/relationships/hyperlink" Target="https://finance.yahoo.com/quote/AMZN/options?strike=3440&amp;straddle=false" TargetMode="External"/><Relationship Id="rId7492" Type="http://schemas.openxmlformats.org/officeDocument/2006/relationships/hyperlink" Target="https://finance.yahoo.com/quote/AMZN/options?strike=3570&amp;straddle=false" TargetMode="External"/><Relationship Id="rId8543" Type="http://schemas.openxmlformats.org/officeDocument/2006/relationships/hyperlink" Target="https://finance.yahoo.com/quote/AMZN230616C00178500?p=AMZN230616C00178500" TargetMode="External"/><Relationship Id="rId3688" Type="http://schemas.openxmlformats.org/officeDocument/2006/relationships/hyperlink" Target="https://finance.yahoo.com/quote/AMZN/options?strike=176.5&amp;straddle=false" TargetMode="External"/><Relationship Id="rId4739" Type="http://schemas.openxmlformats.org/officeDocument/2006/relationships/hyperlink" Target="https://finance.yahoo.com/quote/AMZN230616C03650000?p=AMZN230616C03650000" TargetMode="External"/><Relationship Id="rId6094" Type="http://schemas.openxmlformats.org/officeDocument/2006/relationships/hyperlink" Target="https://finance.yahoo.com/quote/AMZN/options?strike=3500&amp;straddle=false" TargetMode="External"/><Relationship Id="rId7145" Type="http://schemas.openxmlformats.org/officeDocument/2006/relationships/hyperlink" Target="https://finance.yahoo.com/quote/AMZN230616C00175000?p=AMZN230616C00175000" TargetMode="External"/><Relationship Id="rId8610" Type="http://schemas.openxmlformats.org/officeDocument/2006/relationships/hyperlink" Target="https://finance.yahoo.com/quote/AMZN/options?strike=195&amp;straddle=false" TargetMode="External"/><Relationship Id="rId3755" Type="http://schemas.openxmlformats.org/officeDocument/2006/relationships/hyperlink" Target="https://finance.yahoo.com/quote/AMZN230616P00193500?p=AMZN230616P00193500" TargetMode="External"/><Relationship Id="rId4806" Type="http://schemas.openxmlformats.org/officeDocument/2006/relationships/hyperlink" Target="https://finance.yahoo.com/quote/AMZN/options?strike=3980&amp;straddle=false" TargetMode="External"/><Relationship Id="rId6161" Type="http://schemas.openxmlformats.org/officeDocument/2006/relationships/hyperlink" Target="https://finance.yahoo.com/quote/AMZN230616C03840000?p=AMZN230616C03840000" TargetMode="External"/><Relationship Id="rId7212" Type="http://schemas.openxmlformats.org/officeDocument/2006/relationships/hyperlink" Target="https://finance.yahoo.com/quote/AMZN/options?strike=191.5&amp;straddle=false" TargetMode="External"/><Relationship Id="rId676" Type="http://schemas.openxmlformats.org/officeDocument/2006/relationships/hyperlink" Target="https://finance.yahoo.com/quote/AMZN/options?strike=4900&amp;straddle=false" TargetMode="External"/><Relationship Id="rId2357" Type="http://schemas.openxmlformats.org/officeDocument/2006/relationships/hyperlink" Target="https://finance.yahoo.com/quote/AMZN230616P00190000?p=AMZN230616P00190000" TargetMode="External"/><Relationship Id="rId3408" Type="http://schemas.openxmlformats.org/officeDocument/2006/relationships/hyperlink" Target="https://finance.yahoo.com/quote/AMZN/options?strike=3910&amp;straddle=false" TargetMode="External"/><Relationship Id="rId9384" Type="http://schemas.openxmlformats.org/officeDocument/2006/relationships/hyperlink" Target="https://finance.yahoo.com/quote/AMZN/options?strike=1400&amp;straddle=false" TargetMode="External"/><Relationship Id="rId329" Type="http://schemas.openxmlformats.org/officeDocument/2006/relationships/hyperlink" Target="https://finance.yahoo.com/quote/AMZN230616C00210000?p=AMZN230616C00210000" TargetMode="External"/><Relationship Id="rId1373" Type="http://schemas.openxmlformats.org/officeDocument/2006/relationships/hyperlink" Target="https://finance.yahoo.com/quote/AMZN230616P05000000?p=AMZN230616P05000000" TargetMode="External"/><Relationship Id="rId2771" Type="http://schemas.openxmlformats.org/officeDocument/2006/relationships/hyperlink" Target="https://finance.yahoo.com/quote/AMZN230616C00050000?p=AMZN230616C00050000" TargetMode="External"/><Relationship Id="rId3822" Type="http://schemas.openxmlformats.org/officeDocument/2006/relationships/hyperlink" Target="https://finance.yahoo.com/quote/AMZN/options?strike=1140&amp;straddle=false" TargetMode="External"/><Relationship Id="rId6978" Type="http://schemas.openxmlformats.org/officeDocument/2006/relationships/hyperlink" Target="https://finance.yahoo.com/quote/AMZN/options?strike=77&amp;straddle=false" TargetMode="External"/><Relationship Id="rId9037" Type="http://schemas.openxmlformats.org/officeDocument/2006/relationships/hyperlink" Target="https://finance.yahoo.com/quote/AMZN230616P00072000?p=AMZN230616P00072000" TargetMode="External"/><Relationship Id="rId743" Type="http://schemas.openxmlformats.org/officeDocument/2006/relationships/hyperlink" Target="https://finance.yahoo.com/quote/AMZN230616P00076000?p=AMZN230616P00076000" TargetMode="External"/><Relationship Id="rId1026" Type="http://schemas.openxmlformats.org/officeDocument/2006/relationships/hyperlink" Target="https://finance.yahoo.com/quote/AMZN/options?strike=230&amp;straddle=false" TargetMode="External"/><Relationship Id="rId2424" Type="http://schemas.openxmlformats.org/officeDocument/2006/relationships/hyperlink" Target="https://finance.yahoo.com/quote/AMZN/options?strike=265&amp;straddle=false" TargetMode="External"/><Relationship Id="rId5994" Type="http://schemas.openxmlformats.org/officeDocument/2006/relationships/hyperlink" Target="https://finance.yahoo.com/quote/AMZN/options?strike=3000&amp;straddle=false" TargetMode="External"/><Relationship Id="rId8053" Type="http://schemas.openxmlformats.org/officeDocument/2006/relationships/hyperlink" Target="https://finance.yahoo.com/quote/AMZN230616P01900000?p=AMZN230616P01900000" TargetMode="External"/><Relationship Id="rId9104" Type="http://schemas.openxmlformats.org/officeDocument/2006/relationships/hyperlink" Target="https://finance.yahoo.com/quote/AMZN/options?strike=115&amp;straddle=false" TargetMode="External"/><Relationship Id="rId9451" Type="http://schemas.openxmlformats.org/officeDocument/2006/relationships/hyperlink" Target="https://finance.yahoo.com/quote/AMZN230616P02200000?p=AMZN230616P02200000" TargetMode="External"/><Relationship Id="rId810" Type="http://schemas.openxmlformats.org/officeDocument/2006/relationships/hyperlink" Target="https://finance.yahoo.com/quote/AMZN/options?strike=140&amp;straddle=false" TargetMode="External"/><Relationship Id="rId1440" Type="http://schemas.openxmlformats.org/officeDocument/2006/relationships/hyperlink" Target="https://finance.yahoo.com/quote/AMZN/options?strike=76&amp;straddle=false" TargetMode="External"/><Relationship Id="rId4596" Type="http://schemas.openxmlformats.org/officeDocument/2006/relationships/hyperlink" Target="https://finance.yahoo.com/quote/AMZN/options?strike=2300&amp;straddle=false" TargetMode="External"/><Relationship Id="rId5647" Type="http://schemas.openxmlformats.org/officeDocument/2006/relationships/hyperlink" Target="https://finance.yahoo.com/quote/AMZN230616C00115000?p=AMZN230616C00115000" TargetMode="External"/><Relationship Id="rId3198" Type="http://schemas.openxmlformats.org/officeDocument/2006/relationships/hyperlink" Target="https://finance.yahoo.com/quote/AMZN/options?strike=1920&amp;straddle=false" TargetMode="External"/><Relationship Id="rId4249" Type="http://schemas.openxmlformats.org/officeDocument/2006/relationships/hyperlink" Target="https://finance.yahoo.com/quote/AMZN230616C00096000?p=AMZN230616C00096000" TargetMode="External"/><Relationship Id="rId4663" Type="http://schemas.openxmlformats.org/officeDocument/2006/relationships/hyperlink" Target="https://finance.yahoo.com/quote/AMZN230616C03270000?p=AMZN230616C03270000" TargetMode="External"/><Relationship Id="rId5714" Type="http://schemas.openxmlformats.org/officeDocument/2006/relationships/hyperlink" Target="https://finance.yahoo.com/quote/AMZN/options?strike=163&amp;straddle=false" TargetMode="External"/><Relationship Id="rId8120" Type="http://schemas.openxmlformats.org/officeDocument/2006/relationships/hyperlink" Target="https://finance.yahoo.com/quote/AMZN/options?strike=3180&amp;straddle=false" TargetMode="External"/><Relationship Id="rId3265" Type="http://schemas.openxmlformats.org/officeDocument/2006/relationships/hyperlink" Target="https://finance.yahoo.com/quote/AMZN230616C03200000?p=AMZN230616C03200000" TargetMode="External"/><Relationship Id="rId4316" Type="http://schemas.openxmlformats.org/officeDocument/2006/relationships/hyperlink" Target="https://finance.yahoo.com/quote/AMZN/options?strike=159.5&amp;straddle=false" TargetMode="External"/><Relationship Id="rId4730" Type="http://schemas.openxmlformats.org/officeDocument/2006/relationships/hyperlink" Target="https://finance.yahoo.com/quote/AMZN/options?strike=3600&amp;straddle=false" TargetMode="External"/><Relationship Id="rId7886" Type="http://schemas.openxmlformats.org/officeDocument/2006/relationships/hyperlink" Target="https://finance.yahoo.com/quote/AMZN/options?strike=188&amp;straddle=false" TargetMode="External"/><Relationship Id="rId8937" Type="http://schemas.openxmlformats.org/officeDocument/2006/relationships/hyperlink" Target="https://finance.yahoo.com/quote/AMZN230616C03880000?p=AMZN230616C03880000" TargetMode="External"/><Relationship Id="rId186" Type="http://schemas.openxmlformats.org/officeDocument/2006/relationships/hyperlink" Target="https://finance.yahoo.com/quote/AMZN/options?strike=165&amp;straddle=false" TargetMode="External"/><Relationship Id="rId2281" Type="http://schemas.openxmlformats.org/officeDocument/2006/relationships/hyperlink" Target="https://finance.yahoo.com/quote/AMZN230616P00171000?p=AMZN230616P00171000" TargetMode="External"/><Relationship Id="rId3332" Type="http://schemas.openxmlformats.org/officeDocument/2006/relationships/hyperlink" Target="https://finance.yahoo.com/quote/AMZN/options?strike=3530&amp;straddle=false" TargetMode="External"/><Relationship Id="rId6488" Type="http://schemas.openxmlformats.org/officeDocument/2006/relationships/hyperlink" Target="https://finance.yahoo.com/quote/AMZN/options?strike=184.5&amp;straddle=false" TargetMode="External"/><Relationship Id="rId7539" Type="http://schemas.openxmlformats.org/officeDocument/2006/relationships/hyperlink" Target="https://finance.yahoo.com/quote/AMZN230616C03810000?p=AMZN230616C03810000" TargetMode="External"/><Relationship Id="rId253" Type="http://schemas.openxmlformats.org/officeDocument/2006/relationships/hyperlink" Target="https://finance.yahoo.com/quote/AMZN230616C00182000?p=AMZN230616C00182000" TargetMode="External"/><Relationship Id="rId6555" Type="http://schemas.openxmlformats.org/officeDocument/2006/relationships/hyperlink" Target="https://finance.yahoo.com/quote/AMZN230616P00215000?p=AMZN230616P00215000" TargetMode="External"/><Relationship Id="rId7953" Type="http://schemas.openxmlformats.org/officeDocument/2006/relationships/hyperlink" Target="https://finance.yahoo.com/quote/AMZN230616P00250000?p=AMZN230616P00250000" TargetMode="External"/><Relationship Id="rId320" Type="http://schemas.openxmlformats.org/officeDocument/2006/relationships/hyperlink" Target="https://finance.yahoo.com/quote/AMZN/options?strike=198.5&amp;straddle=false" TargetMode="External"/><Relationship Id="rId2001" Type="http://schemas.openxmlformats.org/officeDocument/2006/relationships/hyperlink" Target="https://finance.yahoo.com/quote/AMZN230616C03800000?p=AMZN230616C03800000" TargetMode="External"/><Relationship Id="rId5157" Type="http://schemas.openxmlformats.org/officeDocument/2006/relationships/hyperlink" Target="https://finance.yahoo.com/quote/AMZN230616P00198000?p=AMZN230616P00198000" TargetMode="External"/><Relationship Id="rId6208" Type="http://schemas.openxmlformats.org/officeDocument/2006/relationships/hyperlink" Target="https://finance.yahoo.com/quote/AMZN/options?strike=4700&amp;straddle=false" TargetMode="External"/><Relationship Id="rId7606" Type="http://schemas.openxmlformats.org/officeDocument/2006/relationships/hyperlink" Target="https://finance.yahoo.com/quote/AMZN/options?strike=5400&amp;straddle=false" TargetMode="External"/><Relationship Id="rId5571" Type="http://schemas.openxmlformats.org/officeDocument/2006/relationships/hyperlink" Target="https://finance.yahoo.com/quote/AMZN230616C00067000?p=AMZN230616C00067000" TargetMode="External"/><Relationship Id="rId6622" Type="http://schemas.openxmlformats.org/officeDocument/2006/relationships/hyperlink" Target="https://finance.yahoo.com/quote/AMZN/options?strike=1450&amp;straddle=false" TargetMode="External"/><Relationship Id="rId1767" Type="http://schemas.openxmlformats.org/officeDocument/2006/relationships/hyperlink" Target="https://finance.yahoo.com/quote/AMZN230616C01480000?p=AMZN230616C01480000" TargetMode="External"/><Relationship Id="rId2818" Type="http://schemas.openxmlformats.org/officeDocument/2006/relationships/hyperlink" Target="https://finance.yahoo.com/quote/AMZN/options?strike=73&amp;straddle=false" TargetMode="External"/><Relationship Id="rId4173" Type="http://schemas.openxmlformats.org/officeDocument/2006/relationships/hyperlink" Target="https://finance.yahoo.com/quote/AMZN230616C00060000?p=AMZN230616C00060000" TargetMode="External"/><Relationship Id="rId5224" Type="http://schemas.openxmlformats.org/officeDocument/2006/relationships/hyperlink" Target="https://finance.yahoo.com/quote/AMZN/options?strike=1320&amp;straddle=false" TargetMode="External"/><Relationship Id="rId8794" Type="http://schemas.openxmlformats.org/officeDocument/2006/relationships/hyperlink" Target="https://finance.yahoo.com/quote/AMZN/options?strike=3160&amp;straddle=false" TargetMode="External"/><Relationship Id="rId59" Type="http://schemas.openxmlformats.org/officeDocument/2006/relationships/hyperlink" Target="https://finance.yahoo.com/quote/AMZN230616C00077500?p=AMZN230616C00077500" TargetMode="External"/><Relationship Id="rId1834" Type="http://schemas.openxmlformats.org/officeDocument/2006/relationships/hyperlink" Target="https://finance.yahoo.com/quote/AMZN/options?strike=2600&amp;straddle=false" TargetMode="External"/><Relationship Id="rId4240" Type="http://schemas.openxmlformats.org/officeDocument/2006/relationships/hyperlink" Target="https://finance.yahoo.com/quote/AMZN/options?strike=91&amp;straddle=false" TargetMode="External"/><Relationship Id="rId7396" Type="http://schemas.openxmlformats.org/officeDocument/2006/relationships/hyperlink" Target="https://finance.yahoo.com/quote/AMZN/options?strike=3090&amp;straddle=false" TargetMode="External"/><Relationship Id="rId8447" Type="http://schemas.openxmlformats.org/officeDocument/2006/relationships/hyperlink" Target="https://finance.yahoo.com/quote/AMZN230616C00154500?p=AMZN230616C00154500" TargetMode="External"/><Relationship Id="rId8861" Type="http://schemas.openxmlformats.org/officeDocument/2006/relationships/hyperlink" Target="https://finance.yahoo.com/quote/AMZN230616C03500000?p=AMZN230616C03500000" TargetMode="External"/><Relationship Id="rId7049" Type="http://schemas.openxmlformats.org/officeDocument/2006/relationships/hyperlink" Target="https://finance.yahoo.com/quote/AMZN230616C00151000?p=AMZN230616C00151000" TargetMode="External"/><Relationship Id="rId7463" Type="http://schemas.openxmlformats.org/officeDocument/2006/relationships/hyperlink" Target="https://finance.yahoo.com/quote/AMZN230616C03430000?p=AMZN230616C03430000" TargetMode="External"/><Relationship Id="rId8514" Type="http://schemas.openxmlformats.org/officeDocument/2006/relationships/hyperlink" Target="https://finance.yahoo.com/quote/AMZN/options?strike=171&amp;straddle=false" TargetMode="External"/><Relationship Id="rId1901" Type="http://schemas.openxmlformats.org/officeDocument/2006/relationships/hyperlink" Target="https://finance.yahoo.com/quote/AMZN230616C03300000?p=AMZN230616C03300000" TargetMode="External"/><Relationship Id="rId3659" Type="http://schemas.openxmlformats.org/officeDocument/2006/relationships/hyperlink" Target="https://finance.yahoo.com/quote/AMZN230616P00169500?p=AMZN230616P00169500" TargetMode="External"/><Relationship Id="rId6065" Type="http://schemas.openxmlformats.org/officeDocument/2006/relationships/hyperlink" Target="https://finance.yahoo.com/quote/AMZN230616C03360000?p=AMZN230616C03360000" TargetMode="External"/><Relationship Id="rId7116" Type="http://schemas.openxmlformats.org/officeDocument/2006/relationships/hyperlink" Target="https://finance.yahoo.com/quote/AMZN/options?strike=167.5&amp;straddle=false" TargetMode="External"/><Relationship Id="rId5081" Type="http://schemas.openxmlformats.org/officeDocument/2006/relationships/hyperlink" Target="https://finance.yahoo.com/quote/AMZN230616P00179000?p=AMZN230616P00179000" TargetMode="External"/><Relationship Id="rId6132" Type="http://schemas.openxmlformats.org/officeDocument/2006/relationships/hyperlink" Target="https://finance.yahoo.com/quote/AMZN/options?strike=3690&amp;straddle=false" TargetMode="External"/><Relationship Id="rId7530" Type="http://schemas.openxmlformats.org/officeDocument/2006/relationships/hyperlink" Target="https://finance.yahoo.com/quote/AMZN/options?strike=3760&amp;straddle=false" TargetMode="External"/><Relationship Id="rId9288" Type="http://schemas.openxmlformats.org/officeDocument/2006/relationships/hyperlink" Target="https://finance.yahoo.com/quote/AMZN/options?strike=192.5&amp;straddle=false" TargetMode="External"/><Relationship Id="rId994" Type="http://schemas.openxmlformats.org/officeDocument/2006/relationships/hyperlink" Target="https://finance.yahoo.com/quote/AMZN/options?strike=195&amp;straddle=false" TargetMode="External"/><Relationship Id="rId2675" Type="http://schemas.openxmlformats.org/officeDocument/2006/relationships/hyperlink" Target="https://finance.yahoo.com/quote/AMZN230616P03640000?p=AMZN230616P03640000" TargetMode="External"/><Relationship Id="rId3726" Type="http://schemas.openxmlformats.org/officeDocument/2006/relationships/hyperlink" Target="https://finance.yahoo.com/quote/AMZN/options?strike=186&amp;straddle=false" TargetMode="External"/><Relationship Id="rId647" Type="http://schemas.openxmlformats.org/officeDocument/2006/relationships/hyperlink" Target="https://finance.yahoo.com/quote/AMZN230616C03950000?p=AMZN230616C03950000" TargetMode="External"/><Relationship Id="rId1277" Type="http://schemas.openxmlformats.org/officeDocument/2006/relationships/hyperlink" Target="https://finance.yahoo.com/quote/AMZN230616P03570000?p=AMZN230616P03570000" TargetMode="External"/><Relationship Id="rId1691" Type="http://schemas.openxmlformats.org/officeDocument/2006/relationships/hyperlink" Target="https://finance.yahoo.com/quote/AMZN230616C00195500?p=AMZN230616C00195500" TargetMode="External"/><Relationship Id="rId2328" Type="http://schemas.openxmlformats.org/officeDocument/2006/relationships/hyperlink" Target="https://finance.yahoo.com/quote/AMZN/options?strike=182.5&amp;straddle=false" TargetMode="External"/><Relationship Id="rId2742" Type="http://schemas.openxmlformats.org/officeDocument/2006/relationships/hyperlink" Target="https://finance.yahoo.com/quote/AMZN/options?strike=4200&amp;straddle=false" TargetMode="External"/><Relationship Id="rId5898" Type="http://schemas.openxmlformats.org/officeDocument/2006/relationships/hyperlink" Target="https://finance.yahoo.com/quote/AMZN/options?strike=1280&amp;straddle=false" TargetMode="External"/><Relationship Id="rId6949" Type="http://schemas.openxmlformats.org/officeDocument/2006/relationships/hyperlink" Target="https://finance.yahoo.com/quote/AMZN230616C00064000?p=AMZN230616C00064000" TargetMode="External"/><Relationship Id="rId9355" Type="http://schemas.openxmlformats.org/officeDocument/2006/relationships/hyperlink" Target="https://finance.yahoo.com/quote/AMZN230616P01120000?p=AMZN230616P01120000" TargetMode="External"/><Relationship Id="rId714" Type="http://schemas.openxmlformats.org/officeDocument/2006/relationships/hyperlink" Target="https://finance.yahoo.com/quote/AMZN/options?strike=62&amp;straddle=false" TargetMode="External"/><Relationship Id="rId1344" Type="http://schemas.openxmlformats.org/officeDocument/2006/relationships/hyperlink" Target="https://finance.yahoo.com/quote/AMZN/options?strike=3950&amp;straddle=false" TargetMode="External"/><Relationship Id="rId5965" Type="http://schemas.openxmlformats.org/officeDocument/2006/relationships/hyperlink" Target="https://finance.yahoo.com/quote/AMZN230616C01920000?p=AMZN230616C01920000" TargetMode="External"/><Relationship Id="rId8371" Type="http://schemas.openxmlformats.org/officeDocument/2006/relationships/hyperlink" Target="https://finance.yahoo.com/quote/AMZN230616C00081000?p=AMZN230616C00081000" TargetMode="External"/><Relationship Id="rId9008" Type="http://schemas.openxmlformats.org/officeDocument/2006/relationships/hyperlink" Target="https://finance.yahoo.com/quote/AMZN/options?strike=57&amp;straddle=false" TargetMode="External"/><Relationship Id="rId9422" Type="http://schemas.openxmlformats.org/officeDocument/2006/relationships/hyperlink" Target="https://finance.yahoo.com/quote/AMZN/options?strike=1740&amp;straddle=false" TargetMode="External"/><Relationship Id="rId50" Type="http://schemas.openxmlformats.org/officeDocument/2006/relationships/hyperlink" Target="https://finance.yahoo.com/quote/AMZN/options?strike=73&amp;straddle=false" TargetMode="External"/><Relationship Id="rId1411" Type="http://schemas.openxmlformats.org/officeDocument/2006/relationships/hyperlink" Target="https://finance.yahoo.com/quote/AMZN230616C00063000?p=AMZN230616C00063000" TargetMode="External"/><Relationship Id="rId4567" Type="http://schemas.openxmlformats.org/officeDocument/2006/relationships/hyperlink" Target="https://finance.yahoo.com/quote/AMZN230616C01780000?p=AMZN230616C01780000" TargetMode="External"/><Relationship Id="rId5618" Type="http://schemas.openxmlformats.org/officeDocument/2006/relationships/hyperlink" Target="https://finance.yahoo.com/quote/AMZN/options?strike=88&amp;straddle=false" TargetMode="External"/><Relationship Id="rId8024" Type="http://schemas.openxmlformats.org/officeDocument/2006/relationships/hyperlink" Target="https://finance.yahoo.com/quote/AMZN/options?strike=1600&amp;straddle=false" TargetMode="External"/><Relationship Id="rId3169" Type="http://schemas.openxmlformats.org/officeDocument/2006/relationships/hyperlink" Target="https://finance.yahoo.com/quote/AMZN230616C01640000?p=AMZN230616C01640000" TargetMode="External"/><Relationship Id="rId3583" Type="http://schemas.openxmlformats.org/officeDocument/2006/relationships/hyperlink" Target="https://finance.yahoo.com/quote/AMZN230616P00150500?p=AMZN230616P00150500" TargetMode="External"/><Relationship Id="rId4981" Type="http://schemas.openxmlformats.org/officeDocument/2006/relationships/hyperlink" Target="https://finance.yahoo.com/quote/AMZN230616P00154000?p=AMZN230616P00154000" TargetMode="External"/><Relationship Id="rId7040" Type="http://schemas.openxmlformats.org/officeDocument/2006/relationships/hyperlink" Target="https://finance.yahoo.com/quote/AMZN/options?strike=135&amp;straddle=false" TargetMode="External"/><Relationship Id="rId2185" Type="http://schemas.openxmlformats.org/officeDocument/2006/relationships/hyperlink" Target="https://finance.yahoo.com/quote/AMZN230616P00120000?p=AMZN230616P00120000" TargetMode="External"/><Relationship Id="rId3236" Type="http://schemas.openxmlformats.org/officeDocument/2006/relationships/hyperlink" Target="https://finance.yahoo.com/quote/AMZN/options?strike=3050&amp;straddle=false" TargetMode="External"/><Relationship Id="rId4634" Type="http://schemas.openxmlformats.org/officeDocument/2006/relationships/hyperlink" Target="https://finance.yahoo.com/quote/AMZN/options?strike=3120&amp;straddle=false" TargetMode="External"/><Relationship Id="rId157" Type="http://schemas.openxmlformats.org/officeDocument/2006/relationships/hyperlink" Target="https://finance.yahoo.com/quote/AMZN230616C00158000?p=AMZN230616C00158000" TargetMode="External"/><Relationship Id="rId3650" Type="http://schemas.openxmlformats.org/officeDocument/2006/relationships/hyperlink" Target="https://finance.yahoo.com/quote/AMZN/options?strike=167&amp;straddle=false" TargetMode="External"/><Relationship Id="rId4701" Type="http://schemas.openxmlformats.org/officeDocument/2006/relationships/hyperlink" Target="https://finance.yahoo.com/quote/AMZN230616C03460000?p=AMZN230616C03460000" TargetMode="External"/><Relationship Id="rId7857" Type="http://schemas.openxmlformats.org/officeDocument/2006/relationships/hyperlink" Target="https://finance.yahoo.com/quote/AMZN230616P00181000?p=AMZN230616P00181000" TargetMode="External"/><Relationship Id="rId8908" Type="http://schemas.openxmlformats.org/officeDocument/2006/relationships/hyperlink" Target="https://finance.yahoo.com/quote/AMZN/options?strike=3730&amp;straddle=false" TargetMode="External"/><Relationship Id="rId571" Type="http://schemas.openxmlformats.org/officeDocument/2006/relationships/hyperlink" Target="https://finance.yahoo.com/quote/AMZN230616C03570000?p=AMZN230616C03570000" TargetMode="External"/><Relationship Id="rId2252" Type="http://schemas.openxmlformats.org/officeDocument/2006/relationships/hyperlink" Target="https://finance.yahoo.com/quote/AMZN/options?strike=163.5&amp;straddle=false" TargetMode="External"/><Relationship Id="rId3303" Type="http://schemas.openxmlformats.org/officeDocument/2006/relationships/hyperlink" Target="https://finance.yahoo.com/quote/AMZN230616C03390000?p=AMZN230616C03390000" TargetMode="External"/><Relationship Id="rId6459" Type="http://schemas.openxmlformats.org/officeDocument/2006/relationships/hyperlink" Target="https://finance.yahoo.com/quote/AMZN230616P00177500?p=AMZN230616P00177500" TargetMode="External"/><Relationship Id="rId6873" Type="http://schemas.openxmlformats.org/officeDocument/2006/relationships/hyperlink" Target="https://finance.yahoo.com/quote/AMZN230616P03910000?p=AMZN230616P03910000" TargetMode="External"/><Relationship Id="rId7924" Type="http://schemas.openxmlformats.org/officeDocument/2006/relationships/hyperlink" Target="https://finance.yahoo.com/quote/AMZN/options?strike=197.5&amp;straddle=false" TargetMode="External"/><Relationship Id="rId224" Type="http://schemas.openxmlformats.org/officeDocument/2006/relationships/hyperlink" Target="https://finance.yahoo.com/quote/AMZN/options?strike=174.5&amp;straddle=false" TargetMode="External"/><Relationship Id="rId5475" Type="http://schemas.openxmlformats.org/officeDocument/2006/relationships/hyperlink" Target="https://finance.yahoo.com/quote/AMZN230616P03800000?p=AMZN230616P03800000" TargetMode="External"/><Relationship Id="rId6526" Type="http://schemas.openxmlformats.org/officeDocument/2006/relationships/hyperlink" Target="https://finance.yahoo.com/quote/AMZN/options?strike=194&amp;straddle=false" TargetMode="External"/><Relationship Id="rId6940" Type="http://schemas.openxmlformats.org/officeDocument/2006/relationships/hyperlink" Target="https://finance.yahoo.com/quote/AMZN/options?strike=59&amp;straddle=false" TargetMode="External"/><Relationship Id="rId4077" Type="http://schemas.openxmlformats.org/officeDocument/2006/relationships/hyperlink" Target="https://finance.yahoo.com/quote/AMZN230616P03730000?p=AMZN230616P03730000" TargetMode="External"/><Relationship Id="rId4491" Type="http://schemas.openxmlformats.org/officeDocument/2006/relationships/hyperlink" Target="https://finance.yahoo.com/quote/AMZN230616C00235000?p=AMZN230616C00235000" TargetMode="External"/><Relationship Id="rId5128" Type="http://schemas.openxmlformats.org/officeDocument/2006/relationships/hyperlink" Target="https://finance.yahoo.com/quote/AMZN/options?strike=190.5&amp;straddle=false" TargetMode="External"/><Relationship Id="rId5542" Type="http://schemas.openxmlformats.org/officeDocument/2006/relationships/hyperlink" Target="https://finance.yahoo.com/quote/AMZN/options?strike=52&amp;straddle=false" TargetMode="External"/><Relationship Id="rId8698" Type="http://schemas.openxmlformats.org/officeDocument/2006/relationships/hyperlink" Target="https://finance.yahoo.com/quote/AMZN/options?strike=1560&amp;straddle=false" TargetMode="External"/><Relationship Id="rId1738" Type="http://schemas.openxmlformats.org/officeDocument/2006/relationships/hyperlink" Target="https://finance.yahoo.com/quote/AMZN/options?strike=270&amp;straddle=false" TargetMode="External"/><Relationship Id="rId3093" Type="http://schemas.openxmlformats.org/officeDocument/2006/relationships/hyperlink" Target="https://finance.yahoo.com/quote/AMZN230616C00200000?p=AMZN230616C00200000" TargetMode="External"/><Relationship Id="rId4144" Type="http://schemas.openxmlformats.org/officeDocument/2006/relationships/hyperlink" Target="https://finance.yahoo.com/quote/AMZN/options?strike=5100&amp;straddle=false" TargetMode="External"/><Relationship Id="rId8765" Type="http://schemas.openxmlformats.org/officeDocument/2006/relationships/hyperlink" Target="https://finance.yahoo.com/quote/AMZN230616C03020000?p=AMZN230616C03020000" TargetMode="External"/><Relationship Id="rId3160" Type="http://schemas.openxmlformats.org/officeDocument/2006/relationships/hyperlink" Target="https://finance.yahoo.com/quote/AMZN/options?strike=1550&amp;straddle=false" TargetMode="External"/><Relationship Id="rId4211" Type="http://schemas.openxmlformats.org/officeDocument/2006/relationships/hyperlink" Target="https://finance.yahoo.com/quote/AMZN230616C00077500?p=AMZN230616C00077500" TargetMode="External"/><Relationship Id="rId7367" Type="http://schemas.openxmlformats.org/officeDocument/2006/relationships/hyperlink" Target="https://finance.yahoo.com/quote/AMZN230616C02500000?p=AMZN230616C02500000" TargetMode="External"/><Relationship Id="rId8418" Type="http://schemas.openxmlformats.org/officeDocument/2006/relationships/hyperlink" Target="https://finance.yahoo.com/quote/AMZN/options?strike=120&amp;straddle=false" TargetMode="External"/><Relationship Id="rId1805" Type="http://schemas.openxmlformats.org/officeDocument/2006/relationships/hyperlink" Target="https://finance.yahoo.com/quote/AMZN230616C01840000?p=AMZN230616C01840000" TargetMode="External"/><Relationship Id="rId7781" Type="http://schemas.openxmlformats.org/officeDocument/2006/relationships/hyperlink" Target="https://finance.yahoo.com/quote/AMZN230616P00162000?p=AMZN230616P00162000" TargetMode="External"/><Relationship Id="rId8832" Type="http://schemas.openxmlformats.org/officeDocument/2006/relationships/hyperlink" Target="https://finance.yahoo.com/quote/AMZN/options?strike=3350&amp;straddle=false" TargetMode="External"/><Relationship Id="rId3977" Type="http://schemas.openxmlformats.org/officeDocument/2006/relationships/hyperlink" Target="https://finance.yahoo.com/quote/AMZN230616P03230000?p=AMZN230616P03230000" TargetMode="External"/><Relationship Id="rId6036" Type="http://schemas.openxmlformats.org/officeDocument/2006/relationships/hyperlink" Target="https://finance.yahoo.com/quote/AMZN/options?strike=3210&amp;straddle=false" TargetMode="External"/><Relationship Id="rId6383" Type="http://schemas.openxmlformats.org/officeDocument/2006/relationships/hyperlink" Target="https://finance.yahoo.com/quote/AMZN230616P00158500?p=AMZN230616P00158500" TargetMode="External"/><Relationship Id="rId7434" Type="http://schemas.openxmlformats.org/officeDocument/2006/relationships/hyperlink" Target="https://finance.yahoo.com/quote/AMZN/options?strike=3280&amp;straddle=false" TargetMode="External"/><Relationship Id="rId898" Type="http://schemas.openxmlformats.org/officeDocument/2006/relationships/hyperlink" Target="https://finance.yahoo.com/quote/AMZN/options?strike=171&amp;straddle=false" TargetMode="External"/><Relationship Id="rId2579" Type="http://schemas.openxmlformats.org/officeDocument/2006/relationships/hyperlink" Target="https://finance.yahoo.com/quote/AMZN230616P03160000?p=AMZN230616P03160000" TargetMode="External"/><Relationship Id="rId2993" Type="http://schemas.openxmlformats.org/officeDocument/2006/relationships/hyperlink" Target="https://finance.yahoo.com/quote/AMZN230616C00175000?p=AMZN230616C00175000" TargetMode="External"/><Relationship Id="rId6450" Type="http://schemas.openxmlformats.org/officeDocument/2006/relationships/hyperlink" Target="https://finance.yahoo.com/quote/AMZN/options?strike=175&amp;straddle=false" TargetMode="External"/><Relationship Id="rId7501" Type="http://schemas.openxmlformats.org/officeDocument/2006/relationships/hyperlink" Target="https://finance.yahoo.com/quote/AMZN230616C03620000?p=AMZN230616C03620000" TargetMode="External"/><Relationship Id="rId965" Type="http://schemas.openxmlformats.org/officeDocument/2006/relationships/hyperlink" Target="https://finance.yahoo.com/quote/AMZN230616P00188000?p=AMZN230616P00188000" TargetMode="External"/><Relationship Id="rId1595" Type="http://schemas.openxmlformats.org/officeDocument/2006/relationships/hyperlink" Target="https://finance.yahoo.com/quote/AMZN230616C00171500?p=AMZN230616C00171500" TargetMode="External"/><Relationship Id="rId2646" Type="http://schemas.openxmlformats.org/officeDocument/2006/relationships/hyperlink" Target="https://finance.yahoo.com/quote/AMZN/options?strike=3490&amp;straddle=false" TargetMode="External"/><Relationship Id="rId5052" Type="http://schemas.openxmlformats.org/officeDocument/2006/relationships/hyperlink" Target="https://finance.yahoo.com/quote/AMZN/options?strike=171.5&amp;straddle=false" TargetMode="External"/><Relationship Id="rId6103" Type="http://schemas.openxmlformats.org/officeDocument/2006/relationships/hyperlink" Target="https://finance.yahoo.com/quote/AMZN230616C03550000?p=AMZN230616C03550000" TargetMode="External"/><Relationship Id="rId9259" Type="http://schemas.openxmlformats.org/officeDocument/2006/relationships/hyperlink" Target="https://finance.yahoo.com/quote/AMZN230616P00185500?p=AMZN230616P00185500" TargetMode="External"/><Relationship Id="rId9673" Type="http://schemas.openxmlformats.org/officeDocument/2006/relationships/hyperlink" Target="https://finance.yahoo.com/quote/AMZN230616P04800000?p=AMZN230616P04800000" TargetMode="External"/><Relationship Id="rId618" Type="http://schemas.openxmlformats.org/officeDocument/2006/relationships/hyperlink" Target="https://finance.yahoo.com/quote/AMZN/options?strike=3800&amp;straddle=false" TargetMode="External"/><Relationship Id="rId1248" Type="http://schemas.openxmlformats.org/officeDocument/2006/relationships/hyperlink" Target="https://finance.yahoo.com/quote/AMZN/options?strike=3420&amp;straddle=false" TargetMode="External"/><Relationship Id="rId1662" Type="http://schemas.openxmlformats.org/officeDocument/2006/relationships/hyperlink" Target="https://finance.yahoo.com/quote/AMZN/options?strike=188&amp;straddle=false" TargetMode="External"/><Relationship Id="rId5869" Type="http://schemas.openxmlformats.org/officeDocument/2006/relationships/hyperlink" Target="https://finance.yahoo.com/quote/AMZN230616C00220000?p=AMZN230616C00220000" TargetMode="External"/><Relationship Id="rId8275" Type="http://schemas.openxmlformats.org/officeDocument/2006/relationships/hyperlink" Target="https://finance.yahoo.com/quote/AMZN230616P04100000?p=AMZN230616P04100000" TargetMode="External"/><Relationship Id="rId9326" Type="http://schemas.openxmlformats.org/officeDocument/2006/relationships/hyperlink" Target="https://finance.yahoo.com/quote/AMZN/options?strike=220&amp;straddle=false" TargetMode="External"/><Relationship Id="rId1315" Type="http://schemas.openxmlformats.org/officeDocument/2006/relationships/hyperlink" Target="https://finance.yahoo.com/quote/AMZN230616P03760000?p=AMZN230616P03760000" TargetMode="External"/><Relationship Id="rId2713" Type="http://schemas.openxmlformats.org/officeDocument/2006/relationships/hyperlink" Target="https://finance.yahoo.com/quote/AMZN230616P03850000?p=AMZN230616P03850000" TargetMode="External"/><Relationship Id="rId7291" Type="http://schemas.openxmlformats.org/officeDocument/2006/relationships/hyperlink" Target="https://finance.yahoo.com/quote/AMZN230616C01380000?p=AMZN230616C01380000" TargetMode="External"/><Relationship Id="rId8342" Type="http://schemas.openxmlformats.org/officeDocument/2006/relationships/hyperlink" Target="https://finance.yahoo.com/quote/AMZN/options?strike=68&amp;straddle=false" TargetMode="External"/><Relationship Id="rId4885" Type="http://schemas.openxmlformats.org/officeDocument/2006/relationships/hyperlink" Target="https://finance.yahoo.com/quote/AMZN230616P00072000?p=AMZN230616P00072000" TargetMode="External"/><Relationship Id="rId5936" Type="http://schemas.openxmlformats.org/officeDocument/2006/relationships/hyperlink" Target="https://finance.yahoo.com/quote/AMZN/options?strike=1620&amp;straddle=false" TargetMode="External"/><Relationship Id="rId21" Type="http://schemas.openxmlformats.org/officeDocument/2006/relationships/hyperlink" Target="https://finance.yahoo.com/quote/AMZN230616C00060000?p=AMZN230616C00060000" TargetMode="External"/><Relationship Id="rId2089" Type="http://schemas.openxmlformats.org/officeDocument/2006/relationships/hyperlink" Target="https://finance.yahoo.com/quote/AMZN230616P00058000?p=AMZN230616P00058000" TargetMode="External"/><Relationship Id="rId3487" Type="http://schemas.openxmlformats.org/officeDocument/2006/relationships/hyperlink" Target="https://finance.yahoo.com/quote/AMZN230616P00065000?p=AMZN230616P00065000" TargetMode="External"/><Relationship Id="rId4538" Type="http://schemas.openxmlformats.org/officeDocument/2006/relationships/hyperlink" Target="https://finance.yahoo.com/quote/AMZN/options?strike=1500&amp;straddle=false" TargetMode="External"/><Relationship Id="rId4952" Type="http://schemas.openxmlformats.org/officeDocument/2006/relationships/hyperlink" Target="https://finance.yahoo.com/quote/AMZN/options?strike=115&amp;straddle=false" TargetMode="External"/><Relationship Id="rId3554" Type="http://schemas.openxmlformats.org/officeDocument/2006/relationships/hyperlink" Target="https://finance.yahoo.com/quote/AMZN/options?strike=96&amp;straddle=false" TargetMode="External"/><Relationship Id="rId4605" Type="http://schemas.openxmlformats.org/officeDocument/2006/relationships/hyperlink" Target="https://finance.yahoo.com/quote/AMZN230616C02800000?p=AMZN230616C02800000" TargetMode="External"/><Relationship Id="rId7011" Type="http://schemas.openxmlformats.org/officeDocument/2006/relationships/hyperlink" Target="https://finance.yahoo.com/quote/AMZN230616C00093000?p=AMZN230616C00093000" TargetMode="External"/><Relationship Id="rId475" Type="http://schemas.openxmlformats.org/officeDocument/2006/relationships/hyperlink" Target="https://finance.yahoo.com/quote/AMZN230616C03090000?p=AMZN230616C03090000" TargetMode="External"/><Relationship Id="rId2156" Type="http://schemas.openxmlformats.org/officeDocument/2006/relationships/hyperlink" Target="https://finance.yahoo.com/quote/AMZN/options?strike=89&amp;straddle=false" TargetMode="External"/><Relationship Id="rId2570" Type="http://schemas.openxmlformats.org/officeDocument/2006/relationships/hyperlink" Target="https://finance.yahoo.com/quote/AMZN/options?strike=3110&amp;straddle=false" TargetMode="External"/><Relationship Id="rId3207" Type="http://schemas.openxmlformats.org/officeDocument/2006/relationships/hyperlink" Target="https://finance.yahoo.com/quote/AMZN230616C02100000?p=AMZN230616C02100000" TargetMode="External"/><Relationship Id="rId3621" Type="http://schemas.openxmlformats.org/officeDocument/2006/relationships/hyperlink" Target="https://finance.yahoo.com/quote/AMZN230616P00160000?p=AMZN230616P00160000" TargetMode="External"/><Relationship Id="rId6777" Type="http://schemas.openxmlformats.org/officeDocument/2006/relationships/hyperlink" Target="https://finance.yahoo.com/quote/AMZN230616P03390000?p=AMZN230616P03390000" TargetMode="External"/><Relationship Id="rId7828" Type="http://schemas.openxmlformats.org/officeDocument/2006/relationships/hyperlink" Target="https://finance.yahoo.com/quote/AMZN/options?strike=173.5&amp;straddle=false" TargetMode="External"/><Relationship Id="rId9183" Type="http://schemas.openxmlformats.org/officeDocument/2006/relationships/hyperlink" Target="https://finance.yahoo.com/quote/AMZN230616P00166500?p=AMZN230616P00166500" TargetMode="External"/><Relationship Id="rId128" Type="http://schemas.openxmlformats.org/officeDocument/2006/relationships/hyperlink" Target="https://finance.yahoo.com/quote/AMZN/options?strike=150.5&amp;straddle=false" TargetMode="External"/><Relationship Id="rId542" Type="http://schemas.openxmlformats.org/officeDocument/2006/relationships/hyperlink" Target="https://finance.yahoo.com/quote/AMZN/options?strike=3420&amp;straddle=false" TargetMode="External"/><Relationship Id="rId1172" Type="http://schemas.openxmlformats.org/officeDocument/2006/relationships/hyperlink" Target="https://finance.yahoo.com/quote/AMZN/options?strike=3040&amp;straddle=false" TargetMode="External"/><Relationship Id="rId2223" Type="http://schemas.openxmlformats.org/officeDocument/2006/relationships/hyperlink" Target="https://finance.yahoo.com/quote/AMZN230616P00156500?p=AMZN230616P00156500" TargetMode="External"/><Relationship Id="rId5379" Type="http://schemas.openxmlformats.org/officeDocument/2006/relationships/hyperlink" Target="https://finance.yahoo.com/quote/AMZN230616P03320000?p=AMZN230616P03320000" TargetMode="External"/><Relationship Id="rId5793" Type="http://schemas.openxmlformats.org/officeDocument/2006/relationships/hyperlink" Target="https://finance.yahoo.com/quote/AMZN230616C00183000?p=AMZN230616C00183000" TargetMode="External"/><Relationship Id="rId6844" Type="http://schemas.openxmlformats.org/officeDocument/2006/relationships/hyperlink" Target="https://finance.yahoo.com/quote/AMZN/options?strike=3720&amp;straddle=false" TargetMode="External"/><Relationship Id="rId9250" Type="http://schemas.openxmlformats.org/officeDocument/2006/relationships/hyperlink" Target="https://finance.yahoo.com/quote/AMZN/options?strike=183&amp;straddle=false" TargetMode="External"/><Relationship Id="rId4395" Type="http://schemas.openxmlformats.org/officeDocument/2006/relationships/hyperlink" Target="https://finance.yahoo.com/quote/AMZN230616C00179500?p=AMZN230616C00179500" TargetMode="External"/><Relationship Id="rId5446" Type="http://schemas.openxmlformats.org/officeDocument/2006/relationships/hyperlink" Target="https://finance.yahoo.com/quote/AMZN/options?strike=3650&amp;straddle=false" TargetMode="External"/><Relationship Id="rId1989" Type="http://schemas.openxmlformats.org/officeDocument/2006/relationships/hyperlink" Target="https://finance.yahoo.com/quote/AMZN230616C03740000?p=AMZN230616C03740000" TargetMode="External"/><Relationship Id="rId4048" Type="http://schemas.openxmlformats.org/officeDocument/2006/relationships/hyperlink" Target="https://finance.yahoo.com/quote/AMZN/options?strike=3580&amp;straddle=false" TargetMode="External"/><Relationship Id="rId5860" Type="http://schemas.openxmlformats.org/officeDocument/2006/relationships/hyperlink" Target="https://finance.yahoo.com/quote/AMZN/options?strike=199.5&amp;straddle=false" TargetMode="External"/><Relationship Id="rId6911" Type="http://schemas.openxmlformats.org/officeDocument/2006/relationships/hyperlink" Target="https://finance.yahoo.com/quote/AMZN230616P05100000?p=AMZN230616P05100000" TargetMode="External"/><Relationship Id="rId3064" Type="http://schemas.openxmlformats.org/officeDocument/2006/relationships/hyperlink" Target="https://finance.yahoo.com/quote/AMZN/options?strike=192.5&amp;straddle=false" TargetMode="External"/><Relationship Id="rId4462" Type="http://schemas.openxmlformats.org/officeDocument/2006/relationships/hyperlink" Target="https://finance.yahoo.com/quote/AMZN/options?strike=196&amp;straddle=false" TargetMode="External"/><Relationship Id="rId5513" Type="http://schemas.openxmlformats.org/officeDocument/2006/relationships/hyperlink" Target="https://finance.yahoo.com/quote/AMZN230616P04400000?p=AMZN230616P04400000" TargetMode="External"/><Relationship Id="rId8669" Type="http://schemas.openxmlformats.org/officeDocument/2006/relationships/hyperlink" Target="https://finance.yahoo.com/quote/AMZN230616C01320000?p=AMZN230616C01320000" TargetMode="External"/><Relationship Id="rId1709" Type="http://schemas.openxmlformats.org/officeDocument/2006/relationships/hyperlink" Target="https://finance.yahoo.com/quote/AMZN230616C00200000?p=AMZN230616C00200000" TargetMode="External"/><Relationship Id="rId4115" Type="http://schemas.openxmlformats.org/officeDocument/2006/relationships/hyperlink" Target="https://finance.yahoo.com/quote/AMZN230616P03970000?p=AMZN230616P03970000" TargetMode="External"/><Relationship Id="rId7685" Type="http://schemas.openxmlformats.org/officeDocument/2006/relationships/hyperlink" Target="https://finance.yahoo.com/quote/AMZN230616P00086000?p=AMZN230616P00086000" TargetMode="External"/><Relationship Id="rId8736" Type="http://schemas.openxmlformats.org/officeDocument/2006/relationships/hyperlink" Target="https://finance.yahoo.com/quote/AMZN/options?strike=1940&amp;straddle=false" TargetMode="External"/><Relationship Id="rId2080" Type="http://schemas.openxmlformats.org/officeDocument/2006/relationships/hyperlink" Target="https://finance.yahoo.com/quote/AMZN/options?strike=53&amp;straddle=false" TargetMode="External"/><Relationship Id="rId3131" Type="http://schemas.openxmlformats.org/officeDocument/2006/relationships/hyperlink" Target="https://finance.yahoo.com/quote/AMZN230616C01300000?p=AMZN230616C01300000" TargetMode="External"/><Relationship Id="rId6287" Type="http://schemas.openxmlformats.org/officeDocument/2006/relationships/hyperlink" Target="https://finance.yahoo.com/quote/AMZN230616P00079000?p=AMZN230616P00079000" TargetMode="External"/><Relationship Id="rId7338" Type="http://schemas.openxmlformats.org/officeDocument/2006/relationships/hyperlink" Target="https://finance.yahoo.com/quote/AMZN/options?strike=1800&amp;straddle=false" TargetMode="External"/><Relationship Id="rId7752" Type="http://schemas.openxmlformats.org/officeDocument/2006/relationships/hyperlink" Target="https://finance.yahoo.com/quote/AMZN/options?strike=154.5&amp;straddle=false" TargetMode="External"/><Relationship Id="rId8803" Type="http://schemas.openxmlformats.org/officeDocument/2006/relationships/hyperlink" Target="https://finance.yahoo.com/quote/AMZN230616C03210000?p=AMZN230616C03210000" TargetMode="External"/><Relationship Id="rId2897" Type="http://schemas.openxmlformats.org/officeDocument/2006/relationships/hyperlink" Target="https://finance.yahoo.com/quote/AMZN230616C00151000?p=AMZN230616C00151000" TargetMode="External"/><Relationship Id="rId3948" Type="http://schemas.openxmlformats.org/officeDocument/2006/relationships/hyperlink" Target="https://finance.yahoo.com/quote/AMZN/options?strike=3080&amp;straddle=false" TargetMode="External"/><Relationship Id="rId6354" Type="http://schemas.openxmlformats.org/officeDocument/2006/relationships/hyperlink" Target="https://finance.yahoo.com/quote/AMZN/options?strike=151&amp;straddle=false" TargetMode="External"/><Relationship Id="rId7405" Type="http://schemas.openxmlformats.org/officeDocument/2006/relationships/hyperlink" Target="https://finance.yahoo.com/quote/AMZN230616C03140000?p=AMZN230616C03140000" TargetMode="External"/><Relationship Id="rId869" Type="http://schemas.openxmlformats.org/officeDocument/2006/relationships/hyperlink" Target="https://finance.yahoo.com/quote/AMZN230616P00164000?p=AMZN230616P00164000" TargetMode="External"/><Relationship Id="rId1499" Type="http://schemas.openxmlformats.org/officeDocument/2006/relationships/hyperlink" Target="https://finance.yahoo.com/quote/AMZN230616C00125000?p=AMZN230616C00125000" TargetMode="External"/><Relationship Id="rId5370" Type="http://schemas.openxmlformats.org/officeDocument/2006/relationships/hyperlink" Target="https://finance.yahoo.com/quote/AMZN/options?strike=3270&amp;straddle=false" TargetMode="External"/><Relationship Id="rId6007" Type="http://schemas.openxmlformats.org/officeDocument/2006/relationships/hyperlink" Target="https://finance.yahoo.com/quote/AMZN230616C03070000?p=AMZN230616C03070000" TargetMode="External"/><Relationship Id="rId6421" Type="http://schemas.openxmlformats.org/officeDocument/2006/relationships/hyperlink" Target="https://finance.yahoo.com/quote/AMZN230616P00168000?p=AMZN230616P00168000" TargetMode="External"/><Relationship Id="rId9577" Type="http://schemas.openxmlformats.org/officeDocument/2006/relationships/hyperlink" Target="https://finance.yahoo.com/quote/AMZN230616P03550000?p=AMZN230616P03550000" TargetMode="External"/><Relationship Id="rId2964" Type="http://schemas.openxmlformats.org/officeDocument/2006/relationships/hyperlink" Target="https://finance.yahoo.com/quote/AMZN/options?strike=167.5&amp;straddle=false" TargetMode="External"/><Relationship Id="rId5023" Type="http://schemas.openxmlformats.org/officeDocument/2006/relationships/hyperlink" Target="https://finance.yahoo.com/quote/AMZN230616P00164500?p=AMZN230616P00164500" TargetMode="External"/><Relationship Id="rId8179" Type="http://schemas.openxmlformats.org/officeDocument/2006/relationships/hyperlink" Target="https://finance.yahoo.com/quote/AMZN230616P03480000?p=AMZN230616P03480000" TargetMode="External"/><Relationship Id="rId936" Type="http://schemas.openxmlformats.org/officeDocument/2006/relationships/hyperlink" Target="https://finance.yahoo.com/quote/AMZN/options?strike=180.5&amp;straddle=false" TargetMode="External"/><Relationship Id="rId1219" Type="http://schemas.openxmlformats.org/officeDocument/2006/relationships/hyperlink" Target="https://finance.yahoo.com/quote/AMZN230616P03280000?p=AMZN230616P03280000" TargetMode="External"/><Relationship Id="rId1566" Type="http://schemas.openxmlformats.org/officeDocument/2006/relationships/hyperlink" Target="https://finance.yahoo.com/quote/AMZN/options?strike=164&amp;straddle=false" TargetMode="External"/><Relationship Id="rId1980" Type="http://schemas.openxmlformats.org/officeDocument/2006/relationships/hyperlink" Target="https://finance.yahoo.com/quote/AMZN/options?strike=3690&amp;straddle=false" TargetMode="External"/><Relationship Id="rId2617" Type="http://schemas.openxmlformats.org/officeDocument/2006/relationships/hyperlink" Target="https://finance.yahoo.com/quote/AMZN230616P03350000?p=AMZN230616P03350000" TargetMode="External"/><Relationship Id="rId7195" Type="http://schemas.openxmlformats.org/officeDocument/2006/relationships/hyperlink" Target="https://finance.yahoo.com/quote/AMZN230616C00187500?p=AMZN230616C00187500" TargetMode="External"/><Relationship Id="rId8246" Type="http://schemas.openxmlformats.org/officeDocument/2006/relationships/hyperlink" Target="https://finance.yahoo.com/quote/AMZN/options?strike=3820&amp;straddle=false" TargetMode="External"/><Relationship Id="rId8593" Type="http://schemas.openxmlformats.org/officeDocument/2006/relationships/hyperlink" Target="https://finance.yahoo.com/quote/AMZN230616C00191000?p=AMZN230616C00191000" TargetMode="External"/><Relationship Id="rId9644" Type="http://schemas.openxmlformats.org/officeDocument/2006/relationships/hyperlink" Target="https://finance.yahoo.com/quote/AMZN/options?strike=3930&amp;straddle=false" TargetMode="External"/><Relationship Id="rId1633" Type="http://schemas.openxmlformats.org/officeDocument/2006/relationships/hyperlink" Target="https://finance.yahoo.com/quote/AMZN230616C00181000?p=AMZN230616C00181000" TargetMode="External"/><Relationship Id="rId4789" Type="http://schemas.openxmlformats.org/officeDocument/2006/relationships/hyperlink" Target="https://finance.yahoo.com/quote/AMZN230616C03900000?p=AMZN230616C03900000" TargetMode="External"/><Relationship Id="rId8660" Type="http://schemas.openxmlformats.org/officeDocument/2006/relationships/hyperlink" Target="https://finance.yahoo.com/quote/AMZN/options?strike=275&amp;straddle=false" TargetMode="External"/><Relationship Id="rId1700" Type="http://schemas.openxmlformats.org/officeDocument/2006/relationships/hyperlink" Target="https://finance.yahoo.com/quote/AMZN/options?strike=197.5&amp;straddle=false" TargetMode="External"/><Relationship Id="rId4856" Type="http://schemas.openxmlformats.org/officeDocument/2006/relationships/hyperlink" Target="https://finance.yahoo.com/quote/AMZN/options?strike=57&amp;straddle=false" TargetMode="External"/><Relationship Id="rId5907" Type="http://schemas.openxmlformats.org/officeDocument/2006/relationships/hyperlink" Target="https://finance.yahoo.com/quote/AMZN230616C01380000?p=AMZN230616C01380000" TargetMode="External"/><Relationship Id="rId7262" Type="http://schemas.openxmlformats.org/officeDocument/2006/relationships/hyperlink" Target="https://finance.yahoo.com/quote/AMZN/options?strike=240&amp;straddle=false" TargetMode="External"/><Relationship Id="rId8313" Type="http://schemas.openxmlformats.org/officeDocument/2006/relationships/hyperlink" Target="https://finance.yahoo.com/quote/AMZN230616C00054000?p=AMZN230616C00054000" TargetMode="External"/><Relationship Id="rId3458" Type="http://schemas.openxmlformats.org/officeDocument/2006/relationships/hyperlink" Target="https://finance.yahoo.com/quote/AMZN/options?strike=45&amp;straddle=false" TargetMode="External"/><Relationship Id="rId3872" Type="http://schemas.openxmlformats.org/officeDocument/2006/relationships/hyperlink" Target="https://finance.yahoo.com/quote/AMZN/options?strike=1600&amp;straddle=false" TargetMode="External"/><Relationship Id="rId4509" Type="http://schemas.openxmlformats.org/officeDocument/2006/relationships/hyperlink" Target="https://finance.yahoo.com/quote/AMZN230616C01200000?p=AMZN230616C01200000" TargetMode="External"/><Relationship Id="rId379" Type="http://schemas.openxmlformats.org/officeDocument/2006/relationships/hyperlink" Target="https://finance.yahoo.com/quote/AMZN230616C01450000?p=AMZN230616C01450000" TargetMode="External"/><Relationship Id="rId793" Type="http://schemas.openxmlformats.org/officeDocument/2006/relationships/hyperlink" Target="https://finance.yahoo.com/quote/AMZN230616P00100000?p=AMZN230616P00100000" TargetMode="External"/><Relationship Id="rId2474" Type="http://schemas.openxmlformats.org/officeDocument/2006/relationships/hyperlink" Target="https://finance.yahoo.com/quote/AMZN/options?strike=1480&amp;straddle=false" TargetMode="External"/><Relationship Id="rId3525" Type="http://schemas.openxmlformats.org/officeDocument/2006/relationships/hyperlink" Target="https://finance.yahoo.com/quote/AMZN230616P00082000?p=AMZN230616P00082000" TargetMode="External"/><Relationship Id="rId4923" Type="http://schemas.openxmlformats.org/officeDocument/2006/relationships/hyperlink" Target="https://finance.yahoo.com/quote/AMZN230616P00089000?p=AMZN230616P00089000" TargetMode="External"/><Relationship Id="rId9087" Type="http://schemas.openxmlformats.org/officeDocument/2006/relationships/hyperlink" Target="https://finance.yahoo.com/quote/AMZN230616P00095000?p=AMZN230616P00095000" TargetMode="External"/><Relationship Id="rId446" Type="http://schemas.openxmlformats.org/officeDocument/2006/relationships/hyperlink" Target="https://finance.yahoo.com/quote/AMZN/options?strike=2400&amp;straddle=false" TargetMode="External"/><Relationship Id="rId1076" Type="http://schemas.openxmlformats.org/officeDocument/2006/relationships/hyperlink" Target="https://finance.yahoo.com/quote/AMZN/options?strike=1360&amp;straddle=false" TargetMode="External"/><Relationship Id="rId1490" Type="http://schemas.openxmlformats.org/officeDocument/2006/relationships/hyperlink" Target="https://finance.yahoo.com/quote/AMZN/options?strike=100&amp;straddle=false" TargetMode="External"/><Relationship Id="rId2127" Type="http://schemas.openxmlformats.org/officeDocument/2006/relationships/hyperlink" Target="https://finance.yahoo.com/quote/AMZN230616P00076000?p=AMZN230616P00076000" TargetMode="External"/><Relationship Id="rId9154" Type="http://schemas.openxmlformats.org/officeDocument/2006/relationships/hyperlink" Target="https://finance.yahoo.com/quote/AMZN/options?strike=159&amp;straddle=false" TargetMode="External"/><Relationship Id="rId860" Type="http://schemas.openxmlformats.org/officeDocument/2006/relationships/hyperlink" Target="https://finance.yahoo.com/quote/AMZN/options?strike=161.5&amp;straddle=false" TargetMode="External"/><Relationship Id="rId1143" Type="http://schemas.openxmlformats.org/officeDocument/2006/relationships/hyperlink" Target="https://finance.yahoo.com/quote/AMZN230616P02000000?p=AMZN230616P02000000" TargetMode="External"/><Relationship Id="rId2541" Type="http://schemas.openxmlformats.org/officeDocument/2006/relationships/hyperlink" Target="https://finance.yahoo.com/quote/AMZN230616P02700000?p=AMZN230616P02700000" TargetMode="External"/><Relationship Id="rId4299" Type="http://schemas.openxmlformats.org/officeDocument/2006/relationships/hyperlink" Target="https://finance.yahoo.com/quote/AMZN230616C00155500?p=AMZN230616C00155500" TargetMode="External"/><Relationship Id="rId5697" Type="http://schemas.openxmlformats.org/officeDocument/2006/relationships/hyperlink" Target="https://finance.yahoo.com/quote/AMZN230616C00159000?p=AMZN230616C00159000" TargetMode="External"/><Relationship Id="rId6748" Type="http://schemas.openxmlformats.org/officeDocument/2006/relationships/hyperlink" Target="https://finance.yahoo.com/quote/AMZN/options?strike=3240&amp;straddle=false" TargetMode="External"/><Relationship Id="rId8170" Type="http://schemas.openxmlformats.org/officeDocument/2006/relationships/hyperlink" Target="https://finance.yahoo.com/quote/AMZN/options?strike=3430&amp;straddle=false" TargetMode="External"/><Relationship Id="rId513" Type="http://schemas.openxmlformats.org/officeDocument/2006/relationships/hyperlink" Target="https://finance.yahoo.com/quote/AMZN230616C03280000?p=AMZN230616C03280000" TargetMode="External"/><Relationship Id="rId5764" Type="http://schemas.openxmlformats.org/officeDocument/2006/relationships/hyperlink" Target="https://finance.yahoo.com/quote/AMZN/options?strike=175.5&amp;straddle=false" TargetMode="External"/><Relationship Id="rId6815" Type="http://schemas.openxmlformats.org/officeDocument/2006/relationships/hyperlink" Target="https://finance.yahoo.com/quote/AMZN230616P03580000?p=AMZN230616P03580000" TargetMode="External"/><Relationship Id="rId9221" Type="http://schemas.openxmlformats.org/officeDocument/2006/relationships/hyperlink" Target="https://finance.yahoo.com/quote/AMZN230616P00176000?p=AMZN230616P00176000" TargetMode="External"/><Relationship Id="rId1210" Type="http://schemas.openxmlformats.org/officeDocument/2006/relationships/hyperlink" Target="https://finance.yahoo.com/quote/AMZN/options?strike=3230&amp;straddle=false" TargetMode="External"/><Relationship Id="rId4366" Type="http://schemas.openxmlformats.org/officeDocument/2006/relationships/hyperlink" Target="https://finance.yahoo.com/quote/AMZN/options?strike=172&amp;straddle=false" TargetMode="External"/><Relationship Id="rId4780" Type="http://schemas.openxmlformats.org/officeDocument/2006/relationships/hyperlink" Target="https://finance.yahoo.com/quote/AMZN/options?strike=3850&amp;straddle=false" TargetMode="External"/><Relationship Id="rId5417" Type="http://schemas.openxmlformats.org/officeDocument/2006/relationships/hyperlink" Target="https://finance.yahoo.com/quote/AMZN230616P03510000?p=AMZN230616P03510000" TargetMode="External"/><Relationship Id="rId5831" Type="http://schemas.openxmlformats.org/officeDocument/2006/relationships/hyperlink" Target="https://finance.yahoo.com/quote/AMZN230616C00192500?p=AMZN230616C00192500" TargetMode="External"/><Relationship Id="rId8987" Type="http://schemas.openxmlformats.org/officeDocument/2006/relationships/hyperlink" Target="https://finance.yahoo.com/quote/AMZN230616C05300000?p=AMZN230616C05300000" TargetMode="External"/><Relationship Id="rId3382" Type="http://schemas.openxmlformats.org/officeDocument/2006/relationships/hyperlink" Target="https://finance.yahoo.com/quote/AMZN/options?strike=3780&amp;straddle=false" TargetMode="External"/><Relationship Id="rId4019" Type="http://schemas.openxmlformats.org/officeDocument/2006/relationships/hyperlink" Target="https://finance.yahoo.com/quote/AMZN230616P03440000?p=AMZN230616P03440000" TargetMode="External"/><Relationship Id="rId4433" Type="http://schemas.openxmlformats.org/officeDocument/2006/relationships/hyperlink" Target="https://finance.yahoo.com/quote/AMZN230616C00189000?p=AMZN230616C00189000" TargetMode="External"/><Relationship Id="rId7589" Type="http://schemas.openxmlformats.org/officeDocument/2006/relationships/hyperlink" Target="https://finance.yahoo.com/quote/AMZN230616C04600000?p=AMZN230616C04600000" TargetMode="External"/><Relationship Id="rId3035" Type="http://schemas.openxmlformats.org/officeDocument/2006/relationships/hyperlink" Target="https://finance.yahoo.com/quote/AMZN230616C00185500?p=AMZN230616C00185500" TargetMode="External"/><Relationship Id="rId4500" Type="http://schemas.openxmlformats.org/officeDocument/2006/relationships/hyperlink" Target="https://finance.yahoo.com/quote/AMZN/options?strike=255&amp;straddle=false" TargetMode="External"/><Relationship Id="rId7656" Type="http://schemas.openxmlformats.org/officeDocument/2006/relationships/hyperlink" Target="https://finance.yahoo.com/quote/AMZN/options?strike=72.5&amp;straddle=false" TargetMode="External"/><Relationship Id="rId8707" Type="http://schemas.openxmlformats.org/officeDocument/2006/relationships/hyperlink" Target="https://finance.yahoo.com/quote/AMZN230616C01660000?p=AMZN230616C01660000" TargetMode="External"/><Relationship Id="rId370" Type="http://schemas.openxmlformats.org/officeDocument/2006/relationships/hyperlink" Target="https://finance.yahoo.com/quote/AMZN/options?strike=1360&amp;straddle=false" TargetMode="External"/><Relationship Id="rId2051" Type="http://schemas.openxmlformats.org/officeDocument/2006/relationships/hyperlink" Target="https://finance.yahoo.com/quote/AMZN230616C04500000?p=AMZN230616C04500000" TargetMode="External"/><Relationship Id="rId3102" Type="http://schemas.openxmlformats.org/officeDocument/2006/relationships/hyperlink" Target="https://finance.yahoo.com/quote/AMZN/options?strike=220&amp;straddle=false" TargetMode="External"/><Relationship Id="rId6258" Type="http://schemas.openxmlformats.org/officeDocument/2006/relationships/hyperlink" Target="https://finance.yahoo.com/quote/AMZN/options?strike=66&amp;straddle=false" TargetMode="External"/><Relationship Id="rId7309" Type="http://schemas.openxmlformats.org/officeDocument/2006/relationships/hyperlink" Target="https://finance.yahoo.com/quote/AMZN230616C01540000?p=AMZN230616C01540000" TargetMode="External"/><Relationship Id="rId5274" Type="http://schemas.openxmlformats.org/officeDocument/2006/relationships/hyperlink" Target="https://finance.yahoo.com/quote/AMZN/options?strike=1780&amp;straddle=false" TargetMode="External"/><Relationship Id="rId6325" Type="http://schemas.openxmlformats.org/officeDocument/2006/relationships/hyperlink" Target="https://finance.yahoo.com/quote/AMZN230616P00098000?p=AMZN230616P00098000" TargetMode="External"/><Relationship Id="rId6672" Type="http://schemas.openxmlformats.org/officeDocument/2006/relationships/hyperlink" Target="https://finance.yahoo.com/quote/AMZN/options?strike=1920&amp;straddle=false" TargetMode="External"/><Relationship Id="rId7723" Type="http://schemas.openxmlformats.org/officeDocument/2006/relationships/hyperlink" Target="https://finance.yahoo.com/quote/AMZN230616P00125000?p=AMZN230616P00125000" TargetMode="External"/><Relationship Id="rId2868" Type="http://schemas.openxmlformats.org/officeDocument/2006/relationships/hyperlink" Target="https://finance.yahoo.com/quote/AMZN/options?strike=97&amp;straddle=false" TargetMode="External"/><Relationship Id="rId3919" Type="http://schemas.openxmlformats.org/officeDocument/2006/relationships/hyperlink" Target="https://finance.yahoo.com/quote/AMZN230616P02400000?p=AMZN230616P02400000" TargetMode="External"/><Relationship Id="rId1884" Type="http://schemas.openxmlformats.org/officeDocument/2006/relationships/hyperlink" Target="https://finance.yahoo.com/quote/AMZN/options?strike=3210&amp;straddle=false" TargetMode="External"/><Relationship Id="rId2935" Type="http://schemas.openxmlformats.org/officeDocument/2006/relationships/hyperlink" Target="https://finance.yahoo.com/quote/AMZN230616C00160500?p=AMZN230616C00160500" TargetMode="External"/><Relationship Id="rId4290" Type="http://schemas.openxmlformats.org/officeDocument/2006/relationships/hyperlink" Target="https://finance.yahoo.com/quote/AMZN/options?strike=153&amp;straddle=false" TargetMode="External"/><Relationship Id="rId5341" Type="http://schemas.openxmlformats.org/officeDocument/2006/relationships/hyperlink" Target="https://finance.yahoo.com/quote/AMZN230616P03130000?p=AMZN230616P03130000" TargetMode="External"/><Relationship Id="rId8497" Type="http://schemas.openxmlformats.org/officeDocument/2006/relationships/hyperlink" Target="https://finance.yahoo.com/quote/AMZN230616C00167000?p=AMZN230616C00167000" TargetMode="External"/><Relationship Id="rId9548" Type="http://schemas.openxmlformats.org/officeDocument/2006/relationships/hyperlink" Target="https://finance.yahoo.com/quote/AMZN/options?strike=3400&amp;straddle=false" TargetMode="External"/><Relationship Id="rId907" Type="http://schemas.openxmlformats.org/officeDocument/2006/relationships/hyperlink" Target="https://finance.yahoo.com/quote/AMZN230616P00173500?p=AMZN230616P00173500" TargetMode="External"/><Relationship Id="rId1537" Type="http://schemas.openxmlformats.org/officeDocument/2006/relationships/hyperlink" Target="https://finance.yahoo.com/quote/AMZN230616C00157000?p=AMZN230616C00157000" TargetMode="External"/><Relationship Id="rId1951" Type="http://schemas.openxmlformats.org/officeDocument/2006/relationships/hyperlink" Target="https://finance.yahoo.com/quote/AMZN230616C03550000?p=AMZN230616C03550000" TargetMode="External"/><Relationship Id="rId7099" Type="http://schemas.openxmlformats.org/officeDocument/2006/relationships/hyperlink" Target="https://finance.yahoo.com/quote/AMZN230616C00163500?p=AMZN230616C00163500" TargetMode="External"/><Relationship Id="rId8564" Type="http://schemas.openxmlformats.org/officeDocument/2006/relationships/hyperlink" Target="https://finance.yahoo.com/quote/AMZN/options?strike=183.5&amp;straddle=false" TargetMode="External"/><Relationship Id="rId9615" Type="http://schemas.openxmlformats.org/officeDocument/2006/relationships/hyperlink" Target="https://finance.yahoo.com/quote/AMZN230616P03740000?p=AMZN230616P03740000" TargetMode="External"/><Relationship Id="rId1604" Type="http://schemas.openxmlformats.org/officeDocument/2006/relationships/hyperlink" Target="https://finance.yahoo.com/quote/AMZN/options?strike=173.5&amp;straddle=false" TargetMode="External"/><Relationship Id="rId4010" Type="http://schemas.openxmlformats.org/officeDocument/2006/relationships/hyperlink" Target="https://finance.yahoo.com/quote/AMZN/options?strike=3390&amp;straddle=false" TargetMode="External"/><Relationship Id="rId7166" Type="http://schemas.openxmlformats.org/officeDocument/2006/relationships/hyperlink" Target="https://finance.yahoo.com/quote/AMZN/options?strike=180&amp;straddle=false" TargetMode="External"/><Relationship Id="rId7580" Type="http://schemas.openxmlformats.org/officeDocument/2006/relationships/hyperlink" Target="https://finance.yahoo.com/quote/AMZN/options?strike=4100&amp;straddle=false" TargetMode="External"/><Relationship Id="rId8217" Type="http://schemas.openxmlformats.org/officeDocument/2006/relationships/hyperlink" Target="https://finance.yahoo.com/quote/AMZN230616P03670000?p=AMZN230616P03670000" TargetMode="External"/><Relationship Id="rId8631" Type="http://schemas.openxmlformats.org/officeDocument/2006/relationships/hyperlink" Target="https://finance.yahoo.com/quote/AMZN230616C00205000?p=AMZN230616C00205000" TargetMode="External"/><Relationship Id="rId6182" Type="http://schemas.openxmlformats.org/officeDocument/2006/relationships/hyperlink" Target="https://finance.yahoo.com/quote/AMZN/options?strike=3940&amp;straddle=false" TargetMode="External"/><Relationship Id="rId7233" Type="http://schemas.openxmlformats.org/officeDocument/2006/relationships/hyperlink" Target="https://finance.yahoo.com/quote/AMZN230616C00197000?p=AMZN230616C00197000" TargetMode="External"/><Relationship Id="rId697" Type="http://schemas.openxmlformats.org/officeDocument/2006/relationships/hyperlink" Target="https://finance.yahoo.com/quote/AMZN230616P00054000?p=AMZN230616P00054000" TargetMode="External"/><Relationship Id="rId2378" Type="http://schemas.openxmlformats.org/officeDocument/2006/relationships/hyperlink" Target="https://finance.yahoo.com/quote/AMZN/options?strike=195&amp;straddle=false" TargetMode="External"/><Relationship Id="rId3429" Type="http://schemas.openxmlformats.org/officeDocument/2006/relationships/hyperlink" Target="https://finance.yahoo.com/quote/AMZN230616C04200000?p=AMZN230616C04200000" TargetMode="External"/><Relationship Id="rId3776" Type="http://schemas.openxmlformats.org/officeDocument/2006/relationships/hyperlink" Target="https://finance.yahoo.com/quote/AMZN/options?strike=198.5&amp;straddle=false" TargetMode="External"/><Relationship Id="rId4827" Type="http://schemas.openxmlformats.org/officeDocument/2006/relationships/hyperlink" Target="https://finance.yahoo.com/quote/AMZN230616C04900000?p=AMZN230616C04900000" TargetMode="External"/><Relationship Id="rId2792" Type="http://schemas.openxmlformats.org/officeDocument/2006/relationships/hyperlink" Target="https://finance.yahoo.com/quote/AMZN/options?strike=61&amp;straddle=false" TargetMode="External"/><Relationship Id="rId3843" Type="http://schemas.openxmlformats.org/officeDocument/2006/relationships/hyperlink" Target="https://finance.yahoo.com/quote/AMZN230616P01360000?p=AMZN230616P01360000" TargetMode="External"/><Relationship Id="rId6999" Type="http://schemas.openxmlformats.org/officeDocument/2006/relationships/hyperlink" Target="https://finance.yahoo.com/quote/AMZN230616C00087000?p=AMZN230616C00087000" TargetMode="External"/><Relationship Id="rId7300" Type="http://schemas.openxmlformats.org/officeDocument/2006/relationships/hyperlink" Target="https://finance.yahoo.com/quote/AMZN/options?strike=1450&amp;straddle=false" TargetMode="External"/><Relationship Id="rId9058" Type="http://schemas.openxmlformats.org/officeDocument/2006/relationships/hyperlink" Target="https://finance.yahoo.com/quote/AMZN/options?strike=80&amp;straddle=false" TargetMode="External"/><Relationship Id="rId764" Type="http://schemas.openxmlformats.org/officeDocument/2006/relationships/hyperlink" Target="https://finance.yahoo.com/quote/AMZN/options?strike=85&amp;straddle=false" TargetMode="External"/><Relationship Id="rId1394" Type="http://schemas.openxmlformats.org/officeDocument/2006/relationships/hyperlink" Target="https://finance.yahoo.com/quote/AMZN/options?strike=54&amp;straddle=false" TargetMode="External"/><Relationship Id="rId2445" Type="http://schemas.openxmlformats.org/officeDocument/2006/relationships/hyperlink" Target="https://finance.yahoo.com/quote/AMZN230616P01220000?p=AMZN230616P01220000" TargetMode="External"/><Relationship Id="rId3910" Type="http://schemas.openxmlformats.org/officeDocument/2006/relationships/hyperlink" Target="https://finance.yahoo.com/quote/AMZN/options?strike=1980&amp;straddle=false" TargetMode="External"/><Relationship Id="rId9472" Type="http://schemas.openxmlformats.org/officeDocument/2006/relationships/hyperlink" Target="https://finance.yahoo.com/quote/AMZN/options?strike=3020&amp;straddle=false" TargetMode="External"/><Relationship Id="rId417" Type="http://schemas.openxmlformats.org/officeDocument/2006/relationships/hyperlink" Target="https://finance.yahoo.com/quote/AMZN230616C01800000?p=AMZN230616C01800000" TargetMode="External"/><Relationship Id="rId831" Type="http://schemas.openxmlformats.org/officeDocument/2006/relationships/hyperlink" Target="https://finance.yahoo.com/quote/AMZN230616P00154500?p=AMZN230616P00154500" TargetMode="External"/><Relationship Id="rId1047" Type="http://schemas.openxmlformats.org/officeDocument/2006/relationships/hyperlink" Target="https://finance.yahoo.com/quote/AMZN230616P01080000?p=AMZN230616P01080000" TargetMode="External"/><Relationship Id="rId1461" Type="http://schemas.openxmlformats.org/officeDocument/2006/relationships/hyperlink" Target="https://finance.yahoo.com/quote/AMZN230616C00086000?p=AMZN230616C00086000" TargetMode="External"/><Relationship Id="rId2512" Type="http://schemas.openxmlformats.org/officeDocument/2006/relationships/hyperlink" Target="https://finance.yahoo.com/quote/AMZN/options?strike=1840&amp;straddle=false" TargetMode="External"/><Relationship Id="rId5668" Type="http://schemas.openxmlformats.org/officeDocument/2006/relationships/hyperlink" Target="https://finance.yahoo.com/quote/AMZN/options?strike=151.5&amp;straddle=false" TargetMode="External"/><Relationship Id="rId6719" Type="http://schemas.openxmlformats.org/officeDocument/2006/relationships/hyperlink" Target="https://finance.yahoo.com/quote/AMZN230616P03100000?p=AMZN230616P03100000" TargetMode="External"/><Relationship Id="rId8074" Type="http://schemas.openxmlformats.org/officeDocument/2006/relationships/hyperlink" Target="https://finance.yahoo.com/quote/AMZN/options?strike=2500&amp;straddle=false" TargetMode="External"/><Relationship Id="rId9125" Type="http://schemas.openxmlformats.org/officeDocument/2006/relationships/hyperlink" Target="https://finance.yahoo.com/quote/AMZN230616P00152000?p=AMZN230616P00152000" TargetMode="External"/><Relationship Id="rId1114" Type="http://schemas.openxmlformats.org/officeDocument/2006/relationships/hyperlink" Target="https://finance.yahoo.com/quote/AMZN/options?strike=1700&amp;straddle=false" TargetMode="External"/><Relationship Id="rId4684" Type="http://schemas.openxmlformats.org/officeDocument/2006/relationships/hyperlink" Target="https://finance.yahoo.com/quote/AMZN/options?strike=3370&amp;straddle=false" TargetMode="External"/><Relationship Id="rId5735" Type="http://schemas.openxmlformats.org/officeDocument/2006/relationships/hyperlink" Target="https://finance.yahoo.com/quote/AMZN230616C00168500?p=AMZN230616C00168500" TargetMode="External"/><Relationship Id="rId7090" Type="http://schemas.openxmlformats.org/officeDocument/2006/relationships/hyperlink" Target="https://finance.yahoo.com/quote/AMZN/options?strike=161&amp;straddle=false" TargetMode="External"/><Relationship Id="rId8141" Type="http://schemas.openxmlformats.org/officeDocument/2006/relationships/hyperlink" Target="https://finance.yahoo.com/quote/AMZN230616P03290000?p=AMZN230616P03290000" TargetMode="External"/><Relationship Id="rId3286" Type="http://schemas.openxmlformats.org/officeDocument/2006/relationships/hyperlink" Target="https://finance.yahoo.com/quote/AMZN/options?strike=3300&amp;straddle=false" TargetMode="External"/><Relationship Id="rId4337" Type="http://schemas.openxmlformats.org/officeDocument/2006/relationships/hyperlink" Target="https://finance.yahoo.com/quote/AMZN230616C00165000?p=AMZN230616C00165000" TargetMode="External"/><Relationship Id="rId3353" Type="http://schemas.openxmlformats.org/officeDocument/2006/relationships/hyperlink" Target="https://finance.yahoo.com/quote/AMZN230616C03640000?p=AMZN230616C03640000" TargetMode="External"/><Relationship Id="rId4751" Type="http://schemas.openxmlformats.org/officeDocument/2006/relationships/hyperlink" Target="https://finance.yahoo.com/quote/AMZN230616C03710000?p=AMZN230616C03710000" TargetMode="External"/><Relationship Id="rId5802" Type="http://schemas.openxmlformats.org/officeDocument/2006/relationships/hyperlink" Target="https://finance.yahoo.com/quote/AMZN/options?strike=185&amp;straddle=false" TargetMode="External"/><Relationship Id="rId8958" Type="http://schemas.openxmlformats.org/officeDocument/2006/relationships/hyperlink" Target="https://finance.yahoo.com/quote/AMZN/options?strike=3980&amp;straddle=false" TargetMode="External"/><Relationship Id="rId274" Type="http://schemas.openxmlformats.org/officeDocument/2006/relationships/hyperlink" Target="https://finance.yahoo.com/quote/AMZN/options?strike=187&amp;straddle=false" TargetMode="External"/><Relationship Id="rId3006" Type="http://schemas.openxmlformats.org/officeDocument/2006/relationships/hyperlink" Target="https://finance.yahoo.com/quote/AMZN/options?strike=178&amp;straddle=false" TargetMode="External"/><Relationship Id="rId4404" Type="http://schemas.openxmlformats.org/officeDocument/2006/relationships/hyperlink" Target="https://finance.yahoo.com/quote/AMZN/options?strike=181.5&amp;straddle=false" TargetMode="External"/><Relationship Id="rId7974" Type="http://schemas.openxmlformats.org/officeDocument/2006/relationships/hyperlink" Target="https://finance.yahoo.com/quote/AMZN/options?strike=1140&amp;straddle=false" TargetMode="External"/><Relationship Id="rId3420" Type="http://schemas.openxmlformats.org/officeDocument/2006/relationships/hyperlink" Target="https://finance.yahoo.com/quote/AMZN/options?strike=3970&amp;straddle=false" TargetMode="External"/><Relationship Id="rId6576" Type="http://schemas.openxmlformats.org/officeDocument/2006/relationships/hyperlink" Target="https://finance.yahoo.com/quote/AMZN/options?strike=265&amp;straddle=false" TargetMode="External"/><Relationship Id="rId6990" Type="http://schemas.openxmlformats.org/officeDocument/2006/relationships/hyperlink" Target="https://finance.yahoo.com/quote/AMZN/options?strike=82&amp;straddle=false" TargetMode="External"/><Relationship Id="rId7627" Type="http://schemas.openxmlformats.org/officeDocument/2006/relationships/hyperlink" Target="https://finance.yahoo.com/quote/AMZN230616P00059000?p=AMZN230616P00059000" TargetMode="External"/><Relationship Id="rId341" Type="http://schemas.openxmlformats.org/officeDocument/2006/relationships/hyperlink" Target="https://finance.yahoo.com/quote/AMZN230616C00240000?p=AMZN230616C00240000" TargetMode="External"/><Relationship Id="rId2022" Type="http://schemas.openxmlformats.org/officeDocument/2006/relationships/hyperlink" Target="https://finance.yahoo.com/quote/AMZN/options?strike=3900&amp;straddle=false" TargetMode="External"/><Relationship Id="rId5178" Type="http://schemas.openxmlformats.org/officeDocument/2006/relationships/hyperlink" Target="https://finance.yahoo.com/quote/AMZN/options?strike=230&amp;straddle=false" TargetMode="External"/><Relationship Id="rId5592" Type="http://schemas.openxmlformats.org/officeDocument/2006/relationships/hyperlink" Target="https://finance.yahoo.com/quote/AMZN/options?strike=76&amp;straddle=false" TargetMode="External"/><Relationship Id="rId6229" Type="http://schemas.openxmlformats.org/officeDocument/2006/relationships/hyperlink" Target="https://finance.yahoo.com/quote/AMZN230616P00052000?p=AMZN230616P00052000" TargetMode="External"/><Relationship Id="rId6643" Type="http://schemas.openxmlformats.org/officeDocument/2006/relationships/hyperlink" Target="https://finance.yahoo.com/quote/AMZN230616P01640000?p=AMZN230616P01640000" TargetMode="External"/><Relationship Id="rId1788" Type="http://schemas.openxmlformats.org/officeDocument/2006/relationships/hyperlink" Target="https://finance.yahoo.com/quote/AMZN/options?strike=1660&amp;straddle=false" TargetMode="External"/><Relationship Id="rId2839" Type="http://schemas.openxmlformats.org/officeDocument/2006/relationships/hyperlink" Target="https://finance.yahoo.com/quote/AMZN230616C00083000?p=AMZN230616C00083000" TargetMode="External"/><Relationship Id="rId4194" Type="http://schemas.openxmlformats.org/officeDocument/2006/relationships/hyperlink" Target="https://finance.yahoo.com/quote/AMZN/options?strike=70&amp;straddle=false" TargetMode="External"/><Relationship Id="rId5245" Type="http://schemas.openxmlformats.org/officeDocument/2006/relationships/hyperlink" Target="https://finance.yahoo.com/quote/AMZN230616P01520000?p=AMZN230616P01520000" TargetMode="External"/><Relationship Id="rId6710" Type="http://schemas.openxmlformats.org/officeDocument/2006/relationships/hyperlink" Target="https://finance.yahoo.com/quote/AMZN/options?strike=3050&amp;straddle=false" TargetMode="External"/><Relationship Id="rId4261" Type="http://schemas.openxmlformats.org/officeDocument/2006/relationships/hyperlink" Target="https://finance.yahoo.com/quote/AMZN230616C00110000?p=AMZN230616C00110000" TargetMode="External"/><Relationship Id="rId5312" Type="http://schemas.openxmlformats.org/officeDocument/2006/relationships/hyperlink" Target="https://finance.yahoo.com/quote/AMZN/options?strike=2800&amp;straddle=false" TargetMode="External"/><Relationship Id="rId8468" Type="http://schemas.openxmlformats.org/officeDocument/2006/relationships/hyperlink" Target="https://finance.yahoo.com/quote/AMZN/options?strike=159.5&amp;straddle=false" TargetMode="External"/><Relationship Id="rId9519" Type="http://schemas.openxmlformats.org/officeDocument/2006/relationships/hyperlink" Target="https://finance.yahoo.com/quote/AMZN230616P03260000?p=AMZN230616P03260000" TargetMode="External"/><Relationship Id="rId1508" Type="http://schemas.openxmlformats.org/officeDocument/2006/relationships/hyperlink" Target="https://finance.yahoo.com/quote/AMZN/options?strike=145&amp;straddle=false" TargetMode="External"/><Relationship Id="rId1855" Type="http://schemas.openxmlformats.org/officeDocument/2006/relationships/hyperlink" Target="https://finance.yahoo.com/quote/AMZN230616C03070000?p=AMZN230616C03070000" TargetMode="External"/><Relationship Id="rId2906" Type="http://schemas.openxmlformats.org/officeDocument/2006/relationships/hyperlink" Target="https://finance.yahoo.com/quote/AMZN/options?strike=153&amp;straddle=false" TargetMode="External"/><Relationship Id="rId7484" Type="http://schemas.openxmlformats.org/officeDocument/2006/relationships/hyperlink" Target="https://finance.yahoo.com/quote/AMZN/options?strike=3530&amp;straddle=false" TargetMode="External"/><Relationship Id="rId8535" Type="http://schemas.openxmlformats.org/officeDocument/2006/relationships/hyperlink" Target="https://finance.yahoo.com/quote/AMZN230616C00176500?p=AMZN230616C00176500" TargetMode="External"/><Relationship Id="rId8882" Type="http://schemas.openxmlformats.org/officeDocument/2006/relationships/hyperlink" Target="https://finance.yahoo.com/quote/AMZN/options?strike=3600&amp;straddle=false" TargetMode="External"/><Relationship Id="rId1922" Type="http://schemas.openxmlformats.org/officeDocument/2006/relationships/hyperlink" Target="https://finance.yahoo.com/quote/AMZN/options?strike=3400&amp;straddle=false" TargetMode="External"/><Relationship Id="rId6086" Type="http://schemas.openxmlformats.org/officeDocument/2006/relationships/hyperlink" Target="https://finance.yahoo.com/quote/AMZN/options?strike=3460&amp;straddle=false" TargetMode="External"/><Relationship Id="rId7137" Type="http://schemas.openxmlformats.org/officeDocument/2006/relationships/hyperlink" Target="https://finance.yahoo.com/quote/AMZN230616C00173000?p=AMZN230616C00173000" TargetMode="External"/><Relationship Id="rId7551" Type="http://schemas.openxmlformats.org/officeDocument/2006/relationships/hyperlink" Target="https://finance.yahoo.com/quote/AMZN230616C03870000?p=AMZN230616C03870000" TargetMode="External"/><Relationship Id="rId8602" Type="http://schemas.openxmlformats.org/officeDocument/2006/relationships/hyperlink" Target="https://finance.yahoo.com/quote/AMZN/options?strike=193&amp;straddle=false" TargetMode="External"/><Relationship Id="rId2696" Type="http://schemas.openxmlformats.org/officeDocument/2006/relationships/hyperlink" Target="https://finance.yahoo.com/quote/AMZN/options?strike=3740&amp;straddle=false" TargetMode="External"/><Relationship Id="rId3747" Type="http://schemas.openxmlformats.org/officeDocument/2006/relationships/hyperlink" Target="https://finance.yahoo.com/quote/AMZN230616P00191500?p=AMZN230616P00191500" TargetMode="External"/><Relationship Id="rId6153" Type="http://schemas.openxmlformats.org/officeDocument/2006/relationships/hyperlink" Target="https://finance.yahoo.com/quote/AMZN230616C03800000?p=AMZN230616C03800000" TargetMode="External"/><Relationship Id="rId7204" Type="http://schemas.openxmlformats.org/officeDocument/2006/relationships/hyperlink" Target="https://finance.yahoo.com/quote/AMZN/options?strike=189.5&amp;straddle=false" TargetMode="External"/><Relationship Id="rId668" Type="http://schemas.openxmlformats.org/officeDocument/2006/relationships/hyperlink" Target="https://finance.yahoo.com/quote/AMZN/options?strike=4500&amp;straddle=false" TargetMode="External"/><Relationship Id="rId1298" Type="http://schemas.openxmlformats.org/officeDocument/2006/relationships/hyperlink" Target="https://finance.yahoo.com/quote/AMZN/options?strike=3670&amp;straddle=false" TargetMode="External"/><Relationship Id="rId2349" Type="http://schemas.openxmlformats.org/officeDocument/2006/relationships/hyperlink" Target="https://finance.yahoo.com/quote/AMZN230616P00188000?p=AMZN230616P00188000" TargetMode="External"/><Relationship Id="rId2763" Type="http://schemas.openxmlformats.org/officeDocument/2006/relationships/hyperlink" Target="https://finance.yahoo.com/quote/AMZN230616P05300000?p=AMZN230616P05300000" TargetMode="External"/><Relationship Id="rId3814" Type="http://schemas.openxmlformats.org/officeDocument/2006/relationships/hyperlink" Target="https://finance.yahoo.com/quote/AMZN/options?strike=1060&amp;straddle=false" TargetMode="External"/><Relationship Id="rId6220" Type="http://schemas.openxmlformats.org/officeDocument/2006/relationships/hyperlink" Target="https://finance.yahoo.com/quote/AMZN/options?strike=5300&amp;straddle=false" TargetMode="External"/><Relationship Id="rId9376" Type="http://schemas.openxmlformats.org/officeDocument/2006/relationships/hyperlink" Target="https://finance.yahoo.com/quote/AMZN/options?strike=1320&amp;straddle=false" TargetMode="External"/><Relationship Id="rId735" Type="http://schemas.openxmlformats.org/officeDocument/2006/relationships/hyperlink" Target="https://finance.yahoo.com/quote/AMZN230616P00072500?p=AMZN230616P00072500" TargetMode="External"/><Relationship Id="rId1365" Type="http://schemas.openxmlformats.org/officeDocument/2006/relationships/hyperlink" Target="https://finance.yahoo.com/quote/AMZN230616P04600000?p=AMZN230616P04600000" TargetMode="External"/><Relationship Id="rId2416" Type="http://schemas.openxmlformats.org/officeDocument/2006/relationships/hyperlink" Target="https://finance.yahoo.com/quote/AMZN/options?strike=245&amp;straddle=false" TargetMode="External"/><Relationship Id="rId8392" Type="http://schemas.openxmlformats.org/officeDocument/2006/relationships/hyperlink" Target="https://finance.yahoo.com/quote/AMZN/options?strike=91&amp;straddle=false" TargetMode="External"/><Relationship Id="rId9029" Type="http://schemas.openxmlformats.org/officeDocument/2006/relationships/hyperlink" Target="https://finance.yahoo.com/quote/AMZN230616P00068000?p=AMZN230616P00068000" TargetMode="External"/><Relationship Id="rId9443" Type="http://schemas.openxmlformats.org/officeDocument/2006/relationships/hyperlink" Target="https://finance.yahoo.com/quote/AMZN230616P01960000?p=AMZN230616P01960000" TargetMode="External"/><Relationship Id="rId1018" Type="http://schemas.openxmlformats.org/officeDocument/2006/relationships/hyperlink" Target="https://finance.yahoo.com/quote/AMZN/options?strike=210&amp;straddle=false" TargetMode="External"/><Relationship Id="rId1432" Type="http://schemas.openxmlformats.org/officeDocument/2006/relationships/hyperlink" Target="https://finance.yahoo.com/quote/AMZN/options?strike=72.5&amp;straddle=false" TargetMode="External"/><Relationship Id="rId2830" Type="http://schemas.openxmlformats.org/officeDocument/2006/relationships/hyperlink" Target="https://finance.yahoo.com/quote/AMZN/options?strike=78&amp;straddle=false" TargetMode="External"/><Relationship Id="rId4588" Type="http://schemas.openxmlformats.org/officeDocument/2006/relationships/hyperlink" Target="https://finance.yahoo.com/quote/AMZN/options?strike=1980&amp;straddle=false" TargetMode="External"/><Relationship Id="rId5639" Type="http://schemas.openxmlformats.org/officeDocument/2006/relationships/hyperlink" Target="https://finance.yahoo.com/quote/AMZN230616C00099000?p=AMZN230616C00099000" TargetMode="External"/><Relationship Id="rId5986" Type="http://schemas.openxmlformats.org/officeDocument/2006/relationships/hyperlink" Target="https://finance.yahoo.com/quote/AMZN/options?strike=2600&amp;straddle=false" TargetMode="External"/><Relationship Id="rId8045" Type="http://schemas.openxmlformats.org/officeDocument/2006/relationships/hyperlink" Target="https://finance.yahoo.com/quote/AMZN230616P01820000?p=AMZN230616P01820000" TargetMode="External"/><Relationship Id="rId71" Type="http://schemas.openxmlformats.org/officeDocument/2006/relationships/hyperlink" Target="https://finance.yahoo.com/quote/AMZN230616C00083000?p=AMZN230616C00083000" TargetMode="External"/><Relationship Id="rId802" Type="http://schemas.openxmlformats.org/officeDocument/2006/relationships/hyperlink" Target="https://finance.yahoo.com/quote/AMZN/options?strike=120&amp;straddle=false" TargetMode="External"/><Relationship Id="rId7061" Type="http://schemas.openxmlformats.org/officeDocument/2006/relationships/hyperlink" Target="https://finance.yahoo.com/quote/AMZN230616C00154000?p=AMZN230616C00154000" TargetMode="External"/><Relationship Id="rId8112" Type="http://schemas.openxmlformats.org/officeDocument/2006/relationships/hyperlink" Target="https://finance.yahoo.com/quote/AMZN/options?strike=3140&amp;straddle=false" TargetMode="External"/><Relationship Id="rId9510" Type="http://schemas.openxmlformats.org/officeDocument/2006/relationships/hyperlink" Target="https://finance.yahoo.com/quote/AMZN/options?strike=3210&amp;straddle=false" TargetMode="External"/><Relationship Id="rId4655" Type="http://schemas.openxmlformats.org/officeDocument/2006/relationships/hyperlink" Target="https://finance.yahoo.com/quote/AMZN230616C03230000?p=AMZN230616C03230000" TargetMode="External"/><Relationship Id="rId5706" Type="http://schemas.openxmlformats.org/officeDocument/2006/relationships/hyperlink" Target="https://finance.yahoo.com/quote/AMZN/options?strike=161&amp;straddle=false" TargetMode="External"/><Relationship Id="rId178" Type="http://schemas.openxmlformats.org/officeDocument/2006/relationships/hyperlink" Target="https://finance.yahoo.com/quote/AMZN/options?strike=163&amp;straddle=false" TargetMode="External"/><Relationship Id="rId3257" Type="http://schemas.openxmlformats.org/officeDocument/2006/relationships/hyperlink" Target="https://finance.yahoo.com/quote/AMZN230616C03160000?p=AMZN230616C03160000" TargetMode="External"/><Relationship Id="rId3671" Type="http://schemas.openxmlformats.org/officeDocument/2006/relationships/hyperlink" Target="https://finance.yahoo.com/quote/AMZN230616P00172500?p=AMZN230616P00172500" TargetMode="External"/><Relationship Id="rId4308" Type="http://schemas.openxmlformats.org/officeDocument/2006/relationships/hyperlink" Target="https://finance.yahoo.com/quote/AMZN/options?strike=157.5&amp;straddle=false" TargetMode="External"/><Relationship Id="rId4722" Type="http://schemas.openxmlformats.org/officeDocument/2006/relationships/hyperlink" Target="https://finance.yahoo.com/quote/AMZN/options?strike=3560&amp;straddle=false" TargetMode="External"/><Relationship Id="rId7878" Type="http://schemas.openxmlformats.org/officeDocument/2006/relationships/hyperlink" Target="https://finance.yahoo.com/quote/AMZN/options?strike=186&amp;straddle=false" TargetMode="External"/><Relationship Id="rId8929" Type="http://schemas.openxmlformats.org/officeDocument/2006/relationships/hyperlink" Target="https://finance.yahoo.com/quote/AMZN230616C03840000?p=AMZN230616C03840000" TargetMode="External"/><Relationship Id="rId592" Type="http://schemas.openxmlformats.org/officeDocument/2006/relationships/hyperlink" Target="https://finance.yahoo.com/quote/AMZN/options?strike=3670&amp;straddle=false" TargetMode="External"/><Relationship Id="rId2273" Type="http://schemas.openxmlformats.org/officeDocument/2006/relationships/hyperlink" Target="https://finance.yahoo.com/quote/AMZN230616P00169000?p=AMZN230616P00169000" TargetMode="External"/><Relationship Id="rId3324" Type="http://schemas.openxmlformats.org/officeDocument/2006/relationships/hyperlink" Target="https://finance.yahoo.com/quote/AMZN/options?strike=3490&amp;straddle=false" TargetMode="External"/><Relationship Id="rId6894" Type="http://schemas.openxmlformats.org/officeDocument/2006/relationships/hyperlink" Target="https://finance.yahoo.com/quote/AMZN/options?strike=4200&amp;straddle=false" TargetMode="External"/><Relationship Id="rId7945" Type="http://schemas.openxmlformats.org/officeDocument/2006/relationships/hyperlink" Target="https://finance.yahoo.com/quote/AMZN230616P00230000?p=AMZN230616P00230000" TargetMode="External"/><Relationship Id="rId245" Type="http://schemas.openxmlformats.org/officeDocument/2006/relationships/hyperlink" Target="https://finance.yahoo.com/quote/AMZN230616C00180000?p=AMZN230616C00180000" TargetMode="External"/><Relationship Id="rId2340" Type="http://schemas.openxmlformats.org/officeDocument/2006/relationships/hyperlink" Target="https://finance.yahoo.com/quote/AMZN/options?strike=185.5&amp;straddle=false" TargetMode="External"/><Relationship Id="rId5496" Type="http://schemas.openxmlformats.org/officeDocument/2006/relationships/hyperlink" Target="https://finance.yahoo.com/quote/AMZN/options?strike=3950&amp;straddle=false" TargetMode="External"/><Relationship Id="rId6547" Type="http://schemas.openxmlformats.org/officeDocument/2006/relationships/hyperlink" Target="https://finance.yahoo.com/quote/AMZN230616P00199500?p=AMZN230616P00199500" TargetMode="External"/><Relationship Id="rId312" Type="http://schemas.openxmlformats.org/officeDocument/2006/relationships/hyperlink" Target="https://finance.yahoo.com/quote/AMZN/options?strike=196.5&amp;straddle=false" TargetMode="External"/><Relationship Id="rId4098" Type="http://schemas.openxmlformats.org/officeDocument/2006/relationships/hyperlink" Target="https://finance.yahoo.com/quote/AMZN/options?strike=3850&amp;straddle=false" TargetMode="External"/><Relationship Id="rId5149" Type="http://schemas.openxmlformats.org/officeDocument/2006/relationships/hyperlink" Target="https://finance.yahoo.com/quote/AMZN230616P00196000?p=AMZN230616P00196000" TargetMode="External"/><Relationship Id="rId5563" Type="http://schemas.openxmlformats.org/officeDocument/2006/relationships/hyperlink" Target="https://finance.yahoo.com/quote/AMZN230616C00063000?p=AMZN230616C00063000" TargetMode="External"/><Relationship Id="rId6961" Type="http://schemas.openxmlformats.org/officeDocument/2006/relationships/hyperlink" Target="https://finance.yahoo.com/quote/AMZN230616C00070000?p=AMZN230616C00070000" TargetMode="External"/><Relationship Id="rId9020" Type="http://schemas.openxmlformats.org/officeDocument/2006/relationships/hyperlink" Target="https://finance.yahoo.com/quote/AMZN/options?strike=63&amp;straddle=false" TargetMode="External"/><Relationship Id="rId4165" Type="http://schemas.openxmlformats.org/officeDocument/2006/relationships/hyperlink" Target="https://finance.yahoo.com/quote/AMZN230616C00056000?p=AMZN230616C00056000" TargetMode="External"/><Relationship Id="rId5216" Type="http://schemas.openxmlformats.org/officeDocument/2006/relationships/hyperlink" Target="https://finance.yahoo.com/quote/AMZN/options?strike=1240&amp;straddle=false" TargetMode="External"/><Relationship Id="rId6614" Type="http://schemas.openxmlformats.org/officeDocument/2006/relationships/hyperlink" Target="https://finance.yahoo.com/quote/AMZN/options?strike=1380&amp;straddle=false" TargetMode="External"/><Relationship Id="rId1759" Type="http://schemas.openxmlformats.org/officeDocument/2006/relationships/hyperlink" Target="https://finance.yahoo.com/quote/AMZN230616C01420000?p=AMZN230616C01420000" TargetMode="External"/><Relationship Id="rId3181" Type="http://schemas.openxmlformats.org/officeDocument/2006/relationships/hyperlink" Target="https://finance.yahoo.com/quote/AMZN230616C01760000?p=AMZN230616C01760000" TargetMode="External"/><Relationship Id="rId5630" Type="http://schemas.openxmlformats.org/officeDocument/2006/relationships/hyperlink" Target="https://finance.yahoo.com/quote/AMZN/options?strike=94&amp;straddle=false" TargetMode="External"/><Relationship Id="rId8786" Type="http://schemas.openxmlformats.org/officeDocument/2006/relationships/hyperlink" Target="https://finance.yahoo.com/quote/AMZN/options?strike=3120&amp;straddle=false" TargetMode="External"/><Relationship Id="rId1826" Type="http://schemas.openxmlformats.org/officeDocument/2006/relationships/hyperlink" Target="https://finance.yahoo.com/quote/AMZN/options?strike=2200&amp;straddle=false" TargetMode="External"/><Relationship Id="rId4232" Type="http://schemas.openxmlformats.org/officeDocument/2006/relationships/hyperlink" Target="https://finance.yahoo.com/quote/AMZN/options?strike=87&amp;straddle=false" TargetMode="External"/><Relationship Id="rId7388" Type="http://schemas.openxmlformats.org/officeDocument/2006/relationships/hyperlink" Target="https://finance.yahoo.com/quote/AMZN/options?strike=3050&amp;straddle=false" TargetMode="External"/><Relationship Id="rId8439" Type="http://schemas.openxmlformats.org/officeDocument/2006/relationships/hyperlink" Target="https://finance.yahoo.com/quote/AMZN230616C00152500?p=AMZN230616C00152500" TargetMode="External"/><Relationship Id="rId8853" Type="http://schemas.openxmlformats.org/officeDocument/2006/relationships/hyperlink" Target="https://finance.yahoo.com/quote/AMZN230616C03460000?p=AMZN230616C03460000" TargetMode="External"/><Relationship Id="rId3998" Type="http://schemas.openxmlformats.org/officeDocument/2006/relationships/hyperlink" Target="https://finance.yahoo.com/quote/AMZN/options?strike=3330&amp;straddle=false" TargetMode="External"/><Relationship Id="rId7455" Type="http://schemas.openxmlformats.org/officeDocument/2006/relationships/hyperlink" Target="https://finance.yahoo.com/quote/AMZN230616C03390000?p=AMZN230616C03390000" TargetMode="External"/><Relationship Id="rId8506" Type="http://schemas.openxmlformats.org/officeDocument/2006/relationships/hyperlink" Target="https://finance.yahoo.com/quote/AMZN/options?strike=169&amp;straddle=false" TargetMode="External"/><Relationship Id="rId8920" Type="http://schemas.openxmlformats.org/officeDocument/2006/relationships/hyperlink" Target="https://finance.yahoo.com/quote/AMZN/options?strike=3790&amp;straddle=false" TargetMode="External"/><Relationship Id="rId6057" Type="http://schemas.openxmlformats.org/officeDocument/2006/relationships/hyperlink" Target="https://finance.yahoo.com/quote/AMZN230616C03320000?p=AMZN230616C03320000" TargetMode="External"/><Relationship Id="rId6471" Type="http://schemas.openxmlformats.org/officeDocument/2006/relationships/hyperlink" Target="https://finance.yahoo.com/quote/AMZN230616P00180500?p=AMZN230616P00180500" TargetMode="External"/><Relationship Id="rId7108" Type="http://schemas.openxmlformats.org/officeDocument/2006/relationships/hyperlink" Target="https://finance.yahoo.com/quote/AMZN/options?strike=165.5&amp;straddle=false" TargetMode="External"/><Relationship Id="rId7522" Type="http://schemas.openxmlformats.org/officeDocument/2006/relationships/hyperlink" Target="https://finance.yahoo.com/quote/AMZN/options?strike=3720&amp;straddle=false" TargetMode="External"/><Relationship Id="rId986" Type="http://schemas.openxmlformats.org/officeDocument/2006/relationships/hyperlink" Target="https://finance.yahoo.com/quote/AMZN/options?strike=193&amp;straddle=false" TargetMode="External"/><Relationship Id="rId2667" Type="http://schemas.openxmlformats.org/officeDocument/2006/relationships/hyperlink" Target="https://finance.yahoo.com/quote/AMZN230616P03600000?p=AMZN230616P03600000" TargetMode="External"/><Relationship Id="rId3718" Type="http://schemas.openxmlformats.org/officeDocument/2006/relationships/hyperlink" Target="https://finance.yahoo.com/quote/AMZN/options?strike=184&amp;straddle=false" TargetMode="External"/><Relationship Id="rId5073" Type="http://schemas.openxmlformats.org/officeDocument/2006/relationships/hyperlink" Target="https://finance.yahoo.com/quote/AMZN230616P00177000?p=AMZN230616P00177000" TargetMode="External"/><Relationship Id="rId6124" Type="http://schemas.openxmlformats.org/officeDocument/2006/relationships/hyperlink" Target="https://finance.yahoo.com/quote/AMZN/options?strike=3650&amp;straddle=false" TargetMode="External"/><Relationship Id="rId639" Type="http://schemas.openxmlformats.org/officeDocument/2006/relationships/hyperlink" Target="https://finance.yahoo.com/quote/AMZN230616C03910000?p=AMZN230616C03910000" TargetMode="External"/><Relationship Id="rId1269" Type="http://schemas.openxmlformats.org/officeDocument/2006/relationships/hyperlink" Target="https://finance.yahoo.com/quote/AMZN230616P03530000?p=AMZN230616P03530000" TargetMode="External"/><Relationship Id="rId5140" Type="http://schemas.openxmlformats.org/officeDocument/2006/relationships/hyperlink" Target="https://finance.yahoo.com/quote/AMZN/options?strike=193.5&amp;straddle=false" TargetMode="External"/><Relationship Id="rId8296" Type="http://schemas.openxmlformats.org/officeDocument/2006/relationships/hyperlink" Target="https://finance.yahoo.com/quote/AMZN/options?strike=5100&amp;straddle=false" TargetMode="External"/><Relationship Id="rId9347" Type="http://schemas.openxmlformats.org/officeDocument/2006/relationships/hyperlink" Target="https://finance.yahoo.com/quote/AMZN230616P00275000?p=AMZN230616P00275000" TargetMode="External"/><Relationship Id="rId1683" Type="http://schemas.openxmlformats.org/officeDocument/2006/relationships/hyperlink" Target="https://finance.yahoo.com/quote/AMZN230616C00193500?p=AMZN230616C00193500" TargetMode="External"/><Relationship Id="rId2734" Type="http://schemas.openxmlformats.org/officeDocument/2006/relationships/hyperlink" Target="https://finance.yahoo.com/quote/AMZN/options?strike=3980&amp;straddle=false" TargetMode="External"/><Relationship Id="rId706" Type="http://schemas.openxmlformats.org/officeDocument/2006/relationships/hyperlink" Target="https://finance.yahoo.com/quote/AMZN/options?strike=58&amp;straddle=false" TargetMode="External"/><Relationship Id="rId1336" Type="http://schemas.openxmlformats.org/officeDocument/2006/relationships/hyperlink" Target="https://finance.yahoo.com/quote/AMZN/options?strike=3900&amp;straddle=false" TargetMode="External"/><Relationship Id="rId1750" Type="http://schemas.openxmlformats.org/officeDocument/2006/relationships/hyperlink" Target="https://finance.yahoo.com/quote/AMZN/options?strike=1320&amp;straddle=false" TargetMode="External"/><Relationship Id="rId2801" Type="http://schemas.openxmlformats.org/officeDocument/2006/relationships/hyperlink" Target="https://finance.yahoo.com/quote/AMZN230616C00066000?p=AMZN230616C00066000" TargetMode="External"/><Relationship Id="rId5957" Type="http://schemas.openxmlformats.org/officeDocument/2006/relationships/hyperlink" Target="https://finance.yahoo.com/quote/AMZN230616C01840000?p=AMZN230616C01840000" TargetMode="External"/><Relationship Id="rId8016" Type="http://schemas.openxmlformats.org/officeDocument/2006/relationships/hyperlink" Target="https://finance.yahoo.com/quote/AMZN/options?strike=1540&amp;straddle=false" TargetMode="External"/><Relationship Id="rId8363" Type="http://schemas.openxmlformats.org/officeDocument/2006/relationships/hyperlink" Target="https://finance.yahoo.com/quote/AMZN230616C00077500?p=AMZN230616C00077500" TargetMode="External"/><Relationship Id="rId9414" Type="http://schemas.openxmlformats.org/officeDocument/2006/relationships/hyperlink" Target="https://finance.yahoo.com/quote/AMZN/options?strike=1660&amp;straddle=false" TargetMode="External"/><Relationship Id="rId42" Type="http://schemas.openxmlformats.org/officeDocument/2006/relationships/hyperlink" Target="https://finance.yahoo.com/quote/AMZN/options?strike=70&amp;straddle=false" TargetMode="External"/><Relationship Id="rId1403" Type="http://schemas.openxmlformats.org/officeDocument/2006/relationships/hyperlink" Target="https://finance.yahoo.com/quote/AMZN230616C00059000?p=AMZN230616C00059000" TargetMode="External"/><Relationship Id="rId4559" Type="http://schemas.openxmlformats.org/officeDocument/2006/relationships/hyperlink" Target="https://finance.yahoo.com/quote/AMZN230616C01700000?p=AMZN230616C01700000" TargetMode="External"/><Relationship Id="rId4973" Type="http://schemas.openxmlformats.org/officeDocument/2006/relationships/hyperlink" Target="https://finance.yahoo.com/quote/AMZN230616P00152000?p=AMZN230616P00152000" TargetMode="External"/><Relationship Id="rId8430" Type="http://schemas.openxmlformats.org/officeDocument/2006/relationships/hyperlink" Target="https://finance.yahoo.com/quote/AMZN/options?strike=150&amp;straddle=false" TargetMode="External"/><Relationship Id="rId3575" Type="http://schemas.openxmlformats.org/officeDocument/2006/relationships/hyperlink" Target="https://finance.yahoo.com/quote/AMZN230616P00135000?p=AMZN230616P00135000" TargetMode="External"/><Relationship Id="rId4626" Type="http://schemas.openxmlformats.org/officeDocument/2006/relationships/hyperlink" Target="https://finance.yahoo.com/quote/AMZN/options?strike=3080&amp;straddle=false" TargetMode="External"/><Relationship Id="rId7032" Type="http://schemas.openxmlformats.org/officeDocument/2006/relationships/hyperlink" Target="https://finance.yahoo.com/quote/AMZN/options?strike=115&amp;straddle=false" TargetMode="External"/><Relationship Id="rId496" Type="http://schemas.openxmlformats.org/officeDocument/2006/relationships/hyperlink" Target="https://finance.yahoo.com/quote/AMZN/options?strike=3190&amp;straddle=false" TargetMode="External"/><Relationship Id="rId2177" Type="http://schemas.openxmlformats.org/officeDocument/2006/relationships/hyperlink" Target="https://finance.yahoo.com/quote/AMZN230616P00100000?p=AMZN230616P00100000" TargetMode="External"/><Relationship Id="rId2591" Type="http://schemas.openxmlformats.org/officeDocument/2006/relationships/hyperlink" Target="https://finance.yahoo.com/quote/AMZN230616P03220000?p=AMZN230616P03220000" TargetMode="External"/><Relationship Id="rId3228" Type="http://schemas.openxmlformats.org/officeDocument/2006/relationships/hyperlink" Target="https://finance.yahoo.com/quote/AMZN/options?strike=3010&amp;straddle=false" TargetMode="External"/><Relationship Id="rId3642" Type="http://schemas.openxmlformats.org/officeDocument/2006/relationships/hyperlink" Target="https://finance.yahoo.com/quote/AMZN/options?strike=165&amp;straddle=false" TargetMode="External"/><Relationship Id="rId6798" Type="http://schemas.openxmlformats.org/officeDocument/2006/relationships/hyperlink" Target="https://finance.yahoo.com/quote/AMZN/options?strike=3490&amp;straddle=false" TargetMode="External"/><Relationship Id="rId7849" Type="http://schemas.openxmlformats.org/officeDocument/2006/relationships/hyperlink" Target="https://finance.yahoo.com/quote/AMZN230616P00179000?p=AMZN230616P00179000" TargetMode="External"/><Relationship Id="rId149" Type="http://schemas.openxmlformats.org/officeDocument/2006/relationships/hyperlink" Target="https://finance.yahoo.com/quote/AMZN230616C00156000?p=AMZN230616C00156000" TargetMode="External"/><Relationship Id="rId563" Type="http://schemas.openxmlformats.org/officeDocument/2006/relationships/hyperlink" Target="https://finance.yahoo.com/quote/AMZN230616C03530000?p=AMZN230616C03530000" TargetMode="External"/><Relationship Id="rId1193" Type="http://schemas.openxmlformats.org/officeDocument/2006/relationships/hyperlink" Target="https://finance.yahoo.com/quote/AMZN230616P03150000?p=AMZN230616P03150000" TargetMode="External"/><Relationship Id="rId2244" Type="http://schemas.openxmlformats.org/officeDocument/2006/relationships/hyperlink" Target="https://finance.yahoo.com/quote/AMZN/options?strike=161.5&amp;straddle=false" TargetMode="External"/><Relationship Id="rId9271" Type="http://schemas.openxmlformats.org/officeDocument/2006/relationships/hyperlink" Target="https://finance.yahoo.com/quote/AMZN230616P00188500?p=AMZN230616P00188500" TargetMode="External"/><Relationship Id="rId216" Type="http://schemas.openxmlformats.org/officeDocument/2006/relationships/hyperlink" Target="https://finance.yahoo.com/quote/AMZN/options?strike=172.5&amp;straddle=false" TargetMode="External"/><Relationship Id="rId1260" Type="http://schemas.openxmlformats.org/officeDocument/2006/relationships/hyperlink" Target="https://finance.yahoo.com/quote/AMZN/options?strike=3480&amp;straddle=false" TargetMode="External"/><Relationship Id="rId6865" Type="http://schemas.openxmlformats.org/officeDocument/2006/relationships/hyperlink" Target="https://finance.yahoo.com/quote/AMZN230616P03850000?p=AMZN230616P03850000" TargetMode="External"/><Relationship Id="rId7916" Type="http://schemas.openxmlformats.org/officeDocument/2006/relationships/hyperlink" Target="https://finance.yahoo.com/quote/AMZN/options?strike=195.5&amp;straddle=false" TargetMode="External"/><Relationship Id="rId630" Type="http://schemas.openxmlformats.org/officeDocument/2006/relationships/hyperlink" Target="https://finance.yahoo.com/quote/AMZN/options?strike=3860&amp;straddle=false" TargetMode="External"/><Relationship Id="rId2311" Type="http://schemas.openxmlformats.org/officeDocument/2006/relationships/hyperlink" Target="https://finance.yahoo.com/quote/AMZN230616P00178500?p=AMZN230616P00178500" TargetMode="External"/><Relationship Id="rId4069" Type="http://schemas.openxmlformats.org/officeDocument/2006/relationships/hyperlink" Target="https://finance.yahoo.com/quote/AMZN230616P03690000?p=AMZN230616P03690000" TargetMode="External"/><Relationship Id="rId5467" Type="http://schemas.openxmlformats.org/officeDocument/2006/relationships/hyperlink" Target="https://finance.yahoo.com/quote/AMZN230616P03760000?p=AMZN230616P03760000" TargetMode="External"/><Relationship Id="rId5881" Type="http://schemas.openxmlformats.org/officeDocument/2006/relationships/hyperlink" Target="https://finance.yahoo.com/quote/AMZN230616C00250000?p=AMZN230616C00250000" TargetMode="External"/><Relationship Id="rId6518" Type="http://schemas.openxmlformats.org/officeDocument/2006/relationships/hyperlink" Target="https://finance.yahoo.com/quote/AMZN/options?strike=192&amp;straddle=false" TargetMode="External"/><Relationship Id="rId6932" Type="http://schemas.openxmlformats.org/officeDocument/2006/relationships/hyperlink" Target="https://finance.yahoo.com/quote/AMZN/options?strike=55&amp;straddle=false" TargetMode="External"/><Relationship Id="rId4483" Type="http://schemas.openxmlformats.org/officeDocument/2006/relationships/hyperlink" Target="https://finance.yahoo.com/quote/AMZN230616C00215000?p=AMZN230616C00215000" TargetMode="External"/><Relationship Id="rId5534" Type="http://schemas.openxmlformats.org/officeDocument/2006/relationships/hyperlink" Target="https://finance.yahoo.com/quote/AMZN/options?strike=5400&amp;straddle=false" TargetMode="External"/><Relationship Id="rId3085" Type="http://schemas.openxmlformats.org/officeDocument/2006/relationships/hyperlink" Target="https://finance.yahoo.com/quote/AMZN230616C00198000?p=AMZN230616C00198000" TargetMode="External"/><Relationship Id="rId4136" Type="http://schemas.openxmlformats.org/officeDocument/2006/relationships/hyperlink" Target="https://finance.yahoo.com/quote/AMZN/options?strike=4700&amp;straddle=false" TargetMode="External"/><Relationship Id="rId4550" Type="http://schemas.openxmlformats.org/officeDocument/2006/relationships/hyperlink" Target="https://finance.yahoo.com/quote/AMZN/options?strike=1600&amp;straddle=false" TargetMode="External"/><Relationship Id="rId5601" Type="http://schemas.openxmlformats.org/officeDocument/2006/relationships/hyperlink" Target="https://finance.yahoo.com/quote/AMZN230616C00080000?p=AMZN230616C00080000" TargetMode="External"/><Relationship Id="rId8757" Type="http://schemas.openxmlformats.org/officeDocument/2006/relationships/hyperlink" Target="https://finance.yahoo.com/quote/AMZN230616C02800000?p=AMZN230616C02800000" TargetMode="External"/><Relationship Id="rId3152" Type="http://schemas.openxmlformats.org/officeDocument/2006/relationships/hyperlink" Target="https://finance.yahoo.com/quote/AMZN/options?strike=1480&amp;straddle=false" TargetMode="External"/><Relationship Id="rId4203" Type="http://schemas.openxmlformats.org/officeDocument/2006/relationships/hyperlink" Target="https://finance.yahoo.com/quote/AMZN230616C00074000?p=AMZN230616C00074000" TargetMode="External"/><Relationship Id="rId7359" Type="http://schemas.openxmlformats.org/officeDocument/2006/relationships/hyperlink" Target="https://finance.yahoo.com/quote/AMZN230616C02100000?p=AMZN230616C02100000" TargetMode="External"/><Relationship Id="rId7773" Type="http://schemas.openxmlformats.org/officeDocument/2006/relationships/hyperlink" Target="https://finance.yahoo.com/quote/AMZN230616P00160000?p=AMZN230616P00160000" TargetMode="External"/><Relationship Id="rId8824" Type="http://schemas.openxmlformats.org/officeDocument/2006/relationships/hyperlink" Target="https://finance.yahoo.com/quote/AMZN/options?strike=3310&amp;straddle=false" TargetMode="External"/><Relationship Id="rId6375" Type="http://schemas.openxmlformats.org/officeDocument/2006/relationships/hyperlink" Target="https://finance.yahoo.com/quote/AMZN230616P00156500?p=AMZN230616P00156500" TargetMode="External"/><Relationship Id="rId7426" Type="http://schemas.openxmlformats.org/officeDocument/2006/relationships/hyperlink" Target="https://finance.yahoo.com/quote/AMZN/options?strike=3240&amp;straddle=false" TargetMode="External"/><Relationship Id="rId140" Type="http://schemas.openxmlformats.org/officeDocument/2006/relationships/hyperlink" Target="https://finance.yahoo.com/quote/AMZN/options?strike=153.5&amp;straddle=false" TargetMode="External"/><Relationship Id="rId3969" Type="http://schemas.openxmlformats.org/officeDocument/2006/relationships/hyperlink" Target="https://finance.yahoo.com/quote/AMZN230616P03190000?p=AMZN230616P03190000" TargetMode="External"/><Relationship Id="rId5391" Type="http://schemas.openxmlformats.org/officeDocument/2006/relationships/hyperlink" Target="https://finance.yahoo.com/quote/AMZN230616P03380000?p=AMZN230616P03380000" TargetMode="External"/><Relationship Id="rId6028" Type="http://schemas.openxmlformats.org/officeDocument/2006/relationships/hyperlink" Target="https://finance.yahoo.com/quote/AMZN/options?strike=3170&amp;straddle=false" TargetMode="External"/><Relationship Id="rId7840" Type="http://schemas.openxmlformats.org/officeDocument/2006/relationships/hyperlink" Target="https://finance.yahoo.com/quote/AMZN/options?strike=176.5&amp;straddle=false" TargetMode="External"/><Relationship Id="rId9598" Type="http://schemas.openxmlformats.org/officeDocument/2006/relationships/hyperlink" Target="https://finance.yahoo.com/quote/AMZN/options?strike=3650&amp;straddle=false" TargetMode="External"/><Relationship Id="rId6" Type="http://schemas.openxmlformats.org/officeDocument/2006/relationships/hyperlink" Target="https://finance.yahoo.com/quote/AMZN/options?strike=52&amp;straddle=false" TargetMode="External"/><Relationship Id="rId2985" Type="http://schemas.openxmlformats.org/officeDocument/2006/relationships/hyperlink" Target="https://finance.yahoo.com/quote/AMZN230616C00173000?p=AMZN230616C00173000" TargetMode="External"/><Relationship Id="rId5044" Type="http://schemas.openxmlformats.org/officeDocument/2006/relationships/hyperlink" Target="https://finance.yahoo.com/quote/AMZN/options?strike=169.5&amp;straddle=false" TargetMode="External"/><Relationship Id="rId6442" Type="http://schemas.openxmlformats.org/officeDocument/2006/relationships/hyperlink" Target="https://finance.yahoo.com/quote/AMZN/options?strike=173&amp;straddle=false" TargetMode="External"/><Relationship Id="rId957" Type="http://schemas.openxmlformats.org/officeDocument/2006/relationships/hyperlink" Target="https://finance.yahoo.com/quote/AMZN230616P00186000?p=AMZN230616P00186000" TargetMode="External"/><Relationship Id="rId1587" Type="http://schemas.openxmlformats.org/officeDocument/2006/relationships/hyperlink" Target="https://finance.yahoo.com/quote/AMZN230616C00169500?p=AMZN230616C00169500" TargetMode="External"/><Relationship Id="rId2638" Type="http://schemas.openxmlformats.org/officeDocument/2006/relationships/hyperlink" Target="https://finance.yahoo.com/quote/AMZN/options?strike=3450&amp;straddle=false" TargetMode="External"/><Relationship Id="rId9665" Type="http://schemas.openxmlformats.org/officeDocument/2006/relationships/hyperlink" Target="https://finance.yahoo.com/quote/AMZN230616P04400000?p=AMZN230616P04400000" TargetMode="External"/><Relationship Id="rId1654" Type="http://schemas.openxmlformats.org/officeDocument/2006/relationships/hyperlink" Target="https://finance.yahoo.com/quote/AMZN/options?strike=186&amp;straddle=false" TargetMode="External"/><Relationship Id="rId2705" Type="http://schemas.openxmlformats.org/officeDocument/2006/relationships/hyperlink" Target="https://finance.yahoo.com/quote/AMZN230616P03790000?p=AMZN230616P03790000" TargetMode="External"/><Relationship Id="rId4060" Type="http://schemas.openxmlformats.org/officeDocument/2006/relationships/hyperlink" Target="https://finance.yahoo.com/quote/AMZN/options?strike=3640&amp;straddle=false" TargetMode="External"/><Relationship Id="rId5111" Type="http://schemas.openxmlformats.org/officeDocument/2006/relationships/hyperlink" Target="https://finance.yahoo.com/quote/AMZN230616P00186500?p=AMZN230616P00186500" TargetMode="External"/><Relationship Id="rId8267" Type="http://schemas.openxmlformats.org/officeDocument/2006/relationships/hyperlink" Target="https://finance.yahoo.com/quote/AMZN230616P03970000?p=AMZN230616P03970000" TargetMode="External"/><Relationship Id="rId8681" Type="http://schemas.openxmlformats.org/officeDocument/2006/relationships/hyperlink" Target="https://finance.yahoo.com/quote/AMZN230616C01440000?p=AMZN230616C01440000" TargetMode="External"/><Relationship Id="rId9318" Type="http://schemas.openxmlformats.org/officeDocument/2006/relationships/hyperlink" Target="https://finance.yahoo.com/quote/AMZN/options?strike=200&amp;straddle=false" TargetMode="External"/><Relationship Id="rId1307" Type="http://schemas.openxmlformats.org/officeDocument/2006/relationships/hyperlink" Target="https://finance.yahoo.com/quote/AMZN230616P03720000?p=AMZN230616P03720000" TargetMode="External"/><Relationship Id="rId1721" Type="http://schemas.openxmlformats.org/officeDocument/2006/relationships/hyperlink" Target="https://finance.yahoo.com/quote/AMZN230616C00230000?p=AMZN230616C00230000" TargetMode="External"/><Relationship Id="rId4877" Type="http://schemas.openxmlformats.org/officeDocument/2006/relationships/hyperlink" Target="https://finance.yahoo.com/quote/AMZN230616P00068000?p=AMZN230616P00068000" TargetMode="External"/><Relationship Id="rId5928" Type="http://schemas.openxmlformats.org/officeDocument/2006/relationships/hyperlink" Target="https://finance.yahoo.com/quote/AMZN/options?strike=1550&amp;straddle=false" TargetMode="External"/><Relationship Id="rId7283" Type="http://schemas.openxmlformats.org/officeDocument/2006/relationships/hyperlink" Target="https://finance.yahoo.com/quote/AMZN230616C01300000?p=AMZN230616C01300000" TargetMode="External"/><Relationship Id="rId8334" Type="http://schemas.openxmlformats.org/officeDocument/2006/relationships/hyperlink" Target="https://finance.yahoo.com/quote/AMZN/options?strike=64&amp;straddle=false" TargetMode="External"/><Relationship Id="rId13" Type="http://schemas.openxmlformats.org/officeDocument/2006/relationships/hyperlink" Target="https://finance.yahoo.com/quote/AMZN230616C00056000?p=AMZN230616C00056000" TargetMode="External"/><Relationship Id="rId3479" Type="http://schemas.openxmlformats.org/officeDocument/2006/relationships/hyperlink" Target="https://finance.yahoo.com/quote/AMZN230616P00061000?p=AMZN230616P00061000" TargetMode="External"/><Relationship Id="rId7350" Type="http://schemas.openxmlformats.org/officeDocument/2006/relationships/hyperlink" Target="https://finance.yahoo.com/quote/AMZN/options?strike=1920&amp;straddle=false" TargetMode="External"/><Relationship Id="rId8401" Type="http://schemas.openxmlformats.org/officeDocument/2006/relationships/hyperlink" Target="https://finance.yahoo.com/quote/AMZN230616C00096000?p=AMZN230616C00096000" TargetMode="External"/><Relationship Id="rId2495" Type="http://schemas.openxmlformats.org/officeDocument/2006/relationships/hyperlink" Target="https://finance.yahoo.com/quote/AMZN230616P01680000?p=AMZN230616P01680000" TargetMode="External"/><Relationship Id="rId3893" Type="http://schemas.openxmlformats.org/officeDocument/2006/relationships/hyperlink" Target="https://finance.yahoo.com/quote/AMZN230616P01820000?p=AMZN230616P01820000" TargetMode="External"/><Relationship Id="rId4944" Type="http://schemas.openxmlformats.org/officeDocument/2006/relationships/hyperlink" Target="https://finance.yahoo.com/quote/AMZN/options?strike=99&amp;straddle=false" TargetMode="External"/><Relationship Id="rId7003" Type="http://schemas.openxmlformats.org/officeDocument/2006/relationships/hyperlink" Target="https://finance.yahoo.com/quote/AMZN230616C00089000?p=AMZN230616C00089000" TargetMode="External"/><Relationship Id="rId467" Type="http://schemas.openxmlformats.org/officeDocument/2006/relationships/hyperlink" Target="https://finance.yahoo.com/quote/AMZN230616C03050000?p=AMZN230616C03050000" TargetMode="External"/><Relationship Id="rId1097" Type="http://schemas.openxmlformats.org/officeDocument/2006/relationships/hyperlink" Target="https://finance.yahoo.com/quote/AMZN230616P01550000?p=AMZN230616P01550000" TargetMode="External"/><Relationship Id="rId2148" Type="http://schemas.openxmlformats.org/officeDocument/2006/relationships/hyperlink" Target="https://finance.yahoo.com/quote/AMZN/options?strike=85&amp;straddle=false" TargetMode="External"/><Relationship Id="rId3546" Type="http://schemas.openxmlformats.org/officeDocument/2006/relationships/hyperlink" Target="https://finance.yahoo.com/quote/AMZN/options?strike=92&amp;straddle=false" TargetMode="External"/><Relationship Id="rId3960" Type="http://schemas.openxmlformats.org/officeDocument/2006/relationships/hyperlink" Target="https://finance.yahoo.com/quote/AMZN/options?strike=3140&amp;straddle=false" TargetMode="External"/><Relationship Id="rId9175" Type="http://schemas.openxmlformats.org/officeDocument/2006/relationships/hyperlink" Target="https://finance.yahoo.com/quote/AMZN230616P00164500?p=AMZN230616P00164500" TargetMode="External"/><Relationship Id="rId881" Type="http://schemas.openxmlformats.org/officeDocument/2006/relationships/hyperlink" Target="https://finance.yahoo.com/quote/AMZN230616P00167000?p=AMZN230616P00167000" TargetMode="External"/><Relationship Id="rId2562" Type="http://schemas.openxmlformats.org/officeDocument/2006/relationships/hyperlink" Target="https://finance.yahoo.com/quote/AMZN/options?strike=3070&amp;straddle=false" TargetMode="External"/><Relationship Id="rId3613" Type="http://schemas.openxmlformats.org/officeDocument/2006/relationships/hyperlink" Target="https://finance.yahoo.com/quote/AMZN230616P00158000?p=AMZN230616P00158000" TargetMode="External"/><Relationship Id="rId6769" Type="http://schemas.openxmlformats.org/officeDocument/2006/relationships/hyperlink" Target="https://finance.yahoo.com/quote/AMZN230616P03350000?p=AMZN230616P03350000" TargetMode="External"/><Relationship Id="rId534" Type="http://schemas.openxmlformats.org/officeDocument/2006/relationships/hyperlink" Target="https://finance.yahoo.com/quote/AMZN/options?strike=3380&amp;straddle=false" TargetMode="External"/><Relationship Id="rId1164" Type="http://schemas.openxmlformats.org/officeDocument/2006/relationships/hyperlink" Target="https://finance.yahoo.com/quote/AMZN/options?strike=3000&amp;straddle=false" TargetMode="External"/><Relationship Id="rId2215" Type="http://schemas.openxmlformats.org/officeDocument/2006/relationships/hyperlink" Target="https://finance.yahoo.com/quote/AMZN230616P00154500?p=AMZN230616P00154500" TargetMode="External"/><Relationship Id="rId5785" Type="http://schemas.openxmlformats.org/officeDocument/2006/relationships/hyperlink" Target="https://finance.yahoo.com/quote/AMZN230616C00181000?p=AMZN230616C00181000" TargetMode="External"/><Relationship Id="rId6836" Type="http://schemas.openxmlformats.org/officeDocument/2006/relationships/hyperlink" Target="https://finance.yahoo.com/quote/AMZN/options?strike=3680&amp;straddle=false" TargetMode="External"/><Relationship Id="rId8191" Type="http://schemas.openxmlformats.org/officeDocument/2006/relationships/hyperlink" Target="https://finance.yahoo.com/quote/AMZN230616P03540000?p=AMZN230616P03540000" TargetMode="External"/><Relationship Id="rId9242" Type="http://schemas.openxmlformats.org/officeDocument/2006/relationships/hyperlink" Target="https://finance.yahoo.com/quote/AMZN/options?strike=181&amp;straddle=false" TargetMode="External"/><Relationship Id="rId601" Type="http://schemas.openxmlformats.org/officeDocument/2006/relationships/hyperlink" Target="https://finance.yahoo.com/quote/AMZN230616C03720000?p=AMZN230616C03720000" TargetMode="External"/><Relationship Id="rId1231" Type="http://schemas.openxmlformats.org/officeDocument/2006/relationships/hyperlink" Target="https://finance.yahoo.com/quote/AMZN230616P03340000?p=AMZN230616P03340000" TargetMode="External"/><Relationship Id="rId4387" Type="http://schemas.openxmlformats.org/officeDocument/2006/relationships/hyperlink" Target="https://finance.yahoo.com/quote/AMZN230616C00177500?p=AMZN230616C00177500" TargetMode="External"/><Relationship Id="rId5438" Type="http://schemas.openxmlformats.org/officeDocument/2006/relationships/hyperlink" Target="https://finance.yahoo.com/quote/AMZN/options?strike=3610&amp;straddle=false" TargetMode="External"/><Relationship Id="rId5852" Type="http://schemas.openxmlformats.org/officeDocument/2006/relationships/hyperlink" Target="https://finance.yahoo.com/quote/AMZN/options?strike=197.5&amp;straddle=false" TargetMode="External"/><Relationship Id="rId4454" Type="http://schemas.openxmlformats.org/officeDocument/2006/relationships/hyperlink" Target="https://finance.yahoo.com/quote/AMZN/options?strike=194&amp;straddle=false" TargetMode="External"/><Relationship Id="rId5505" Type="http://schemas.openxmlformats.org/officeDocument/2006/relationships/hyperlink" Target="https://finance.yahoo.com/quote/AMZN230616P04000000?p=AMZN230616P04000000" TargetMode="External"/><Relationship Id="rId6903" Type="http://schemas.openxmlformats.org/officeDocument/2006/relationships/hyperlink" Target="https://finance.yahoo.com/quote/AMZN230616P04700000?p=AMZN230616P04700000" TargetMode="External"/><Relationship Id="rId3056" Type="http://schemas.openxmlformats.org/officeDocument/2006/relationships/hyperlink" Target="https://finance.yahoo.com/quote/AMZN/options?strike=190.5&amp;straddle=false" TargetMode="External"/><Relationship Id="rId3470" Type="http://schemas.openxmlformats.org/officeDocument/2006/relationships/hyperlink" Target="https://finance.yahoo.com/quote/AMZN/options?strike=56&amp;straddle=false" TargetMode="External"/><Relationship Id="rId4107" Type="http://schemas.openxmlformats.org/officeDocument/2006/relationships/hyperlink" Target="https://finance.yahoo.com/quote/AMZN230616P03930000?p=AMZN230616P03930000" TargetMode="External"/><Relationship Id="rId391" Type="http://schemas.openxmlformats.org/officeDocument/2006/relationships/hyperlink" Target="https://finance.yahoo.com/quote/AMZN230616C01550000?p=AMZN230616C01550000" TargetMode="External"/><Relationship Id="rId2072" Type="http://schemas.openxmlformats.org/officeDocument/2006/relationships/hyperlink" Target="https://finance.yahoo.com/quote/AMZN/options?strike=5500&amp;straddle=false" TargetMode="External"/><Relationship Id="rId3123" Type="http://schemas.openxmlformats.org/officeDocument/2006/relationships/hyperlink" Target="https://finance.yahoo.com/quote/AMZN230616C00275000?p=AMZN230616C00275000" TargetMode="External"/><Relationship Id="rId4521" Type="http://schemas.openxmlformats.org/officeDocument/2006/relationships/hyperlink" Target="https://finance.yahoo.com/quote/AMZN230616C01360000?p=AMZN230616C01360000" TargetMode="External"/><Relationship Id="rId6279" Type="http://schemas.openxmlformats.org/officeDocument/2006/relationships/hyperlink" Target="https://finance.yahoo.com/quote/AMZN230616P00076000?p=AMZN230616P00076000" TargetMode="External"/><Relationship Id="rId7677" Type="http://schemas.openxmlformats.org/officeDocument/2006/relationships/hyperlink" Target="https://finance.yahoo.com/quote/AMZN230616P00082000?p=AMZN230616P00082000" TargetMode="External"/><Relationship Id="rId8728" Type="http://schemas.openxmlformats.org/officeDocument/2006/relationships/hyperlink" Target="https://finance.yahoo.com/quote/AMZN/options?strike=1860&amp;straddle=false" TargetMode="External"/><Relationship Id="rId6693" Type="http://schemas.openxmlformats.org/officeDocument/2006/relationships/hyperlink" Target="https://finance.yahoo.com/quote/AMZN230616P02700000?p=AMZN230616P02700000" TargetMode="External"/><Relationship Id="rId7744" Type="http://schemas.openxmlformats.org/officeDocument/2006/relationships/hyperlink" Target="https://finance.yahoo.com/quote/AMZN/options?strike=152.5&amp;straddle=false" TargetMode="External"/><Relationship Id="rId2889" Type="http://schemas.openxmlformats.org/officeDocument/2006/relationships/hyperlink" Target="https://finance.yahoo.com/quote/AMZN230616C00140000?p=AMZN230616C00140000" TargetMode="External"/><Relationship Id="rId5295" Type="http://schemas.openxmlformats.org/officeDocument/2006/relationships/hyperlink" Target="https://finance.yahoo.com/quote/AMZN230616P02000000?p=AMZN230616P02000000" TargetMode="External"/><Relationship Id="rId6346" Type="http://schemas.openxmlformats.org/officeDocument/2006/relationships/hyperlink" Target="https://finance.yahoo.com/quote/AMZN/options?strike=140&amp;straddle=false" TargetMode="External"/><Relationship Id="rId6760" Type="http://schemas.openxmlformats.org/officeDocument/2006/relationships/hyperlink" Target="https://finance.yahoo.com/quote/AMZN/options?strike=3300&amp;straddle=false" TargetMode="External"/><Relationship Id="rId7811" Type="http://schemas.openxmlformats.org/officeDocument/2006/relationships/hyperlink" Target="https://finance.yahoo.com/quote/AMZN230616P00169500?p=AMZN230616P00169500" TargetMode="External"/><Relationship Id="rId111" Type="http://schemas.openxmlformats.org/officeDocument/2006/relationships/hyperlink" Target="https://finance.yahoo.com/quote/AMZN230616C00115000?p=AMZN230616C00115000" TargetMode="External"/><Relationship Id="rId2956" Type="http://schemas.openxmlformats.org/officeDocument/2006/relationships/hyperlink" Target="https://finance.yahoo.com/quote/AMZN/options?strike=165.5&amp;straddle=false" TargetMode="External"/><Relationship Id="rId5362" Type="http://schemas.openxmlformats.org/officeDocument/2006/relationships/hyperlink" Target="https://finance.yahoo.com/quote/AMZN/options?strike=3230&amp;straddle=false" TargetMode="External"/><Relationship Id="rId6413" Type="http://schemas.openxmlformats.org/officeDocument/2006/relationships/hyperlink" Target="https://finance.yahoo.com/quote/AMZN230616P00166000?p=AMZN230616P00166000" TargetMode="External"/><Relationship Id="rId9569" Type="http://schemas.openxmlformats.org/officeDocument/2006/relationships/hyperlink" Target="https://finance.yahoo.com/quote/AMZN230616P03510000?p=AMZN230616P03510000" TargetMode="External"/><Relationship Id="rId928" Type="http://schemas.openxmlformats.org/officeDocument/2006/relationships/hyperlink" Target="https://finance.yahoo.com/quote/AMZN/options?strike=178.5&amp;straddle=false" TargetMode="External"/><Relationship Id="rId1558" Type="http://schemas.openxmlformats.org/officeDocument/2006/relationships/hyperlink" Target="https://finance.yahoo.com/quote/AMZN/options?strike=162&amp;straddle=false" TargetMode="External"/><Relationship Id="rId2609" Type="http://schemas.openxmlformats.org/officeDocument/2006/relationships/hyperlink" Target="https://finance.yahoo.com/quote/AMZN230616P03310000?p=AMZN230616P03310000" TargetMode="External"/><Relationship Id="rId5015" Type="http://schemas.openxmlformats.org/officeDocument/2006/relationships/hyperlink" Target="https://finance.yahoo.com/quote/AMZN230616P00162500?p=AMZN230616P00162500" TargetMode="External"/><Relationship Id="rId8585" Type="http://schemas.openxmlformats.org/officeDocument/2006/relationships/hyperlink" Target="https://finance.yahoo.com/quote/AMZN230616C00189000?p=AMZN230616C00189000" TargetMode="External"/><Relationship Id="rId9636" Type="http://schemas.openxmlformats.org/officeDocument/2006/relationships/hyperlink" Target="https://finance.yahoo.com/quote/AMZN/options?strike=3880&amp;straddle=false" TargetMode="External"/><Relationship Id="rId1972" Type="http://schemas.openxmlformats.org/officeDocument/2006/relationships/hyperlink" Target="https://finance.yahoo.com/quote/AMZN/options?strike=3650&amp;straddle=false" TargetMode="External"/><Relationship Id="rId4031" Type="http://schemas.openxmlformats.org/officeDocument/2006/relationships/hyperlink" Target="https://finance.yahoo.com/quote/AMZN230616P03500000?p=AMZN230616P03500000" TargetMode="External"/><Relationship Id="rId7187" Type="http://schemas.openxmlformats.org/officeDocument/2006/relationships/hyperlink" Target="https://finance.yahoo.com/quote/AMZN230616C00185500?p=AMZN230616C00185500" TargetMode="External"/><Relationship Id="rId8238" Type="http://schemas.openxmlformats.org/officeDocument/2006/relationships/hyperlink" Target="https://finance.yahoo.com/quote/AMZN/options?strike=3770&amp;straddle=false" TargetMode="External"/><Relationship Id="rId1625" Type="http://schemas.openxmlformats.org/officeDocument/2006/relationships/hyperlink" Target="https://finance.yahoo.com/quote/AMZN230616C00179000?p=AMZN230616C00179000" TargetMode="External"/><Relationship Id="rId7254" Type="http://schemas.openxmlformats.org/officeDocument/2006/relationships/hyperlink" Target="https://finance.yahoo.com/quote/AMZN/options?strike=220&amp;straddle=false" TargetMode="External"/><Relationship Id="rId8305" Type="http://schemas.openxmlformats.org/officeDocument/2006/relationships/hyperlink" Target="https://finance.yahoo.com/quote/AMZN230616C00045000?p=AMZN230616C00045000" TargetMode="External"/><Relationship Id="rId8652" Type="http://schemas.openxmlformats.org/officeDocument/2006/relationships/hyperlink" Target="https://finance.yahoo.com/quote/AMZN/options?strike=255&amp;straddle=false" TargetMode="External"/><Relationship Id="rId3797" Type="http://schemas.openxmlformats.org/officeDocument/2006/relationships/hyperlink" Target="https://finance.yahoo.com/quote/AMZN230616P00240000?p=AMZN230616P00240000" TargetMode="External"/><Relationship Id="rId4848" Type="http://schemas.openxmlformats.org/officeDocument/2006/relationships/hyperlink" Target="https://finance.yahoo.com/quote/AMZN/options?strike=53&amp;straddle=false" TargetMode="External"/><Relationship Id="rId2399" Type="http://schemas.openxmlformats.org/officeDocument/2006/relationships/hyperlink" Target="https://finance.yahoo.com/quote/AMZN230616P00205000?p=AMZN230616P00205000" TargetMode="External"/><Relationship Id="rId3864" Type="http://schemas.openxmlformats.org/officeDocument/2006/relationships/hyperlink" Target="https://finance.yahoo.com/quote/AMZN/options?strike=1540&amp;straddle=false" TargetMode="External"/><Relationship Id="rId4915" Type="http://schemas.openxmlformats.org/officeDocument/2006/relationships/hyperlink" Target="https://finance.yahoo.com/quote/AMZN230616P00085000?p=AMZN230616P00085000" TargetMode="External"/><Relationship Id="rId6270" Type="http://schemas.openxmlformats.org/officeDocument/2006/relationships/hyperlink" Target="https://finance.yahoo.com/quote/AMZN/options?strike=72&amp;straddle=false" TargetMode="External"/><Relationship Id="rId7321" Type="http://schemas.openxmlformats.org/officeDocument/2006/relationships/hyperlink" Target="https://finance.yahoo.com/quote/AMZN230616C01640000?p=AMZN230616C01640000" TargetMode="External"/><Relationship Id="rId785" Type="http://schemas.openxmlformats.org/officeDocument/2006/relationships/hyperlink" Target="https://finance.yahoo.com/quote/AMZN230616P00096000?p=AMZN230616P00096000" TargetMode="External"/><Relationship Id="rId2466" Type="http://schemas.openxmlformats.org/officeDocument/2006/relationships/hyperlink" Target="https://finance.yahoo.com/quote/AMZN/options?strike=1420&amp;straddle=false" TargetMode="External"/><Relationship Id="rId2880" Type="http://schemas.openxmlformats.org/officeDocument/2006/relationships/hyperlink" Target="https://finance.yahoo.com/quote/AMZN/options?strike=115&amp;straddle=false" TargetMode="External"/><Relationship Id="rId3517" Type="http://schemas.openxmlformats.org/officeDocument/2006/relationships/hyperlink" Target="https://finance.yahoo.com/quote/AMZN230616P00078000?p=AMZN230616P00078000" TargetMode="External"/><Relationship Id="rId3931" Type="http://schemas.openxmlformats.org/officeDocument/2006/relationships/hyperlink" Target="https://finance.yahoo.com/quote/AMZN230616P03000000?p=AMZN230616P03000000" TargetMode="External"/><Relationship Id="rId9079" Type="http://schemas.openxmlformats.org/officeDocument/2006/relationships/hyperlink" Target="https://finance.yahoo.com/quote/AMZN230616P00091000?p=AMZN230616P00091000" TargetMode="External"/><Relationship Id="rId9493" Type="http://schemas.openxmlformats.org/officeDocument/2006/relationships/hyperlink" Target="https://finance.yahoo.com/quote/AMZN230616P03130000?p=AMZN230616P03130000" TargetMode="External"/><Relationship Id="rId438" Type="http://schemas.openxmlformats.org/officeDocument/2006/relationships/hyperlink" Target="https://finance.yahoo.com/quote/AMZN/options?strike=2000&amp;straddle=false" TargetMode="External"/><Relationship Id="rId852" Type="http://schemas.openxmlformats.org/officeDocument/2006/relationships/hyperlink" Target="https://finance.yahoo.com/quote/AMZN/options?strike=159.5&amp;straddle=false" TargetMode="External"/><Relationship Id="rId1068" Type="http://schemas.openxmlformats.org/officeDocument/2006/relationships/hyperlink" Target="https://finance.yahoo.com/quote/AMZN/options?strike=1280&amp;straddle=false" TargetMode="External"/><Relationship Id="rId1482" Type="http://schemas.openxmlformats.org/officeDocument/2006/relationships/hyperlink" Target="https://finance.yahoo.com/quote/AMZN/options?strike=96&amp;straddle=false" TargetMode="External"/><Relationship Id="rId2119" Type="http://schemas.openxmlformats.org/officeDocument/2006/relationships/hyperlink" Target="https://finance.yahoo.com/quote/AMZN230616P00072500?p=AMZN230616P00072500" TargetMode="External"/><Relationship Id="rId2533" Type="http://schemas.openxmlformats.org/officeDocument/2006/relationships/hyperlink" Target="https://finance.yahoo.com/quote/AMZN230616P02300000?p=AMZN230616P02300000" TargetMode="External"/><Relationship Id="rId5689" Type="http://schemas.openxmlformats.org/officeDocument/2006/relationships/hyperlink" Target="https://finance.yahoo.com/quote/AMZN230616C00157000?p=AMZN230616C00157000" TargetMode="External"/><Relationship Id="rId8095" Type="http://schemas.openxmlformats.org/officeDocument/2006/relationships/hyperlink" Target="https://finance.yahoo.com/quote/AMZN230616P03060000?p=AMZN230616P03060000" TargetMode="External"/><Relationship Id="rId9146" Type="http://schemas.openxmlformats.org/officeDocument/2006/relationships/hyperlink" Target="https://finance.yahoo.com/quote/AMZN/options?strike=157&amp;straddle=false" TargetMode="External"/><Relationship Id="rId9560" Type="http://schemas.openxmlformats.org/officeDocument/2006/relationships/hyperlink" Target="https://finance.yahoo.com/quote/AMZN/options?strike=3460&amp;straddle=false" TargetMode="External"/><Relationship Id="rId505" Type="http://schemas.openxmlformats.org/officeDocument/2006/relationships/hyperlink" Target="https://finance.yahoo.com/quote/AMZN230616C03240000?p=AMZN230616C03240000" TargetMode="External"/><Relationship Id="rId1135" Type="http://schemas.openxmlformats.org/officeDocument/2006/relationships/hyperlink" Target="https://finance.yahoo.com/quote/AMZN230616P01920000?p=AMZN230616P01920000" TargetMode="External"/><Relationship Id="rId8162" Type="http://schemas.openxmlformats.org/officeDocument/2006/relationships/hyperlink" Target="https://finance.yahoo.com/quote/AMZN/options?strike=3390&amp;straddle=false" TargetMode="External"/><Relationship Id="rId9213" Type="http://schemas.openxmlformats.org/officeDocument/2006/relationships/hyperlink" Target="https://finance.yahoo.com/quote/AMZN230616P00174000?p=AMZN230616P00174000" TargetMode="External"/><Relationship Id="rId1202" Type="http://schemas.openxmlformats.org/officeDocument/2006/relationships/hyperlink" Target="https://finance.yahoo.com/quote/AMZN/options?strike=3190&amp;straddle=false" TargetMode="External"/><Relationship Id="rId2600" Type="http://schemas.openxmlformats.org/officeDocument/2006/relationships/hyperlink" Target="https://finance.yahoo.com/quote/AMZN/options?strike=3260&amp;straddle=false" TargetMode="External"/><Relationship Id="rId4358" Type="http://schemas.openxmlformats.org/officeDocument/2006/relationships/hyperlink" Target="https://finance.yahoo.com/quote/AMZN/options?strike=170&amp;straddle=false" TargetMode="External"/><Relationship Id="rId5409" Type="http://schemas.openxmlformats.org/officeDocument/2006/relationships/hyperlink" Target="https://finance.yahoo.com/quote/AMZN230616P03470000?p=AMZN230616P03470000" TargetMode="External"/><Relationship Id="rId5756" Type="http://schemas.openxmlformats.org/officeDocument/2006/relationships/hyperlink" Target="https://finance.yahoo.com/quote/AMZN/options?strike=173.5&amp;straddle=false" TargetMode="External"/><Relationship Id="rId6807" Type="http://schemas.openxmlformats.org/officeDocument/2006/relationships/hyperlink" Target="https://finance.yahoo.com/quote/AMZN230616P03540000?p=AMZN230616P03540000" TargetMode="External"/><Relationship Id="rId4772" Type="http://schemas.openxmlformats.org/officeDocument/2006/relationships/hyperlink" Target="https://finance.yahoo.com/quote/AMZN/options?strike=3810&amp;straddle=false" TargetMode="External"/><Relationship Id="rId5823" Type="http://schemas.openxmlformats.org/officeDocument/2006/relationships/hyperlink" Target="https://finance.yahoo.com/quote/AMZN230616C00190500?p=AMZN230616C00190500" TargetMode="External"/><Relationship Id="rId8979" Type="http://schemas.openxmlformats.org/officeDocument/2006/relationships/hyperlink" Target="https://finance.yahoo.com/quote/AMZN230616C04900000?p=AMZN230616C04900000" TargetMode="External"/><Relationship Id="rId295" Type="http://schemas.openxmlformats.org/officeDocument/2006/relationships/hyperlink" Target="https://finance.yahoo.com/quote/AMZN230616C00192500?p=AMZN230616C00192500" TargetMode="External"/><Relationship Id="rId3374" Type="http://schemas.openxmlformats.org/officeDocument/2006/relationships/hyperlink" Target="https://finance.yahoo.com/quote/AMZN/options?strike=3740&amp;straddle=false" TargetMode="External"/><Relationship Id="rId4425" Type="http://schemas.openxmlformats.org/officeDocument/2006/relationships/hyperlink" Target="https://finance.yahoo.com/quote/AMZN230616C00187000?p=AMZN230616C00187000" TargetMode="External"/><Relationship Id="rId7995" Type="http://schemas.openxmlformats.org/officeDocument/2006/relationships/hyperlink" Target="https://finance.yahoo.com/quote/AMZN230616P01360000?p=AMZN230616P01360000" TargetMode="External"/><Relationship Id="rId2390" Type="http://schemas.openxmlformats.org/officeDocument/2006/relationships/hyperlink" Target="https://finance.yahoo.com/quote/AMZN/options?strike=198&amp;straddle=false" TargetMode="External"/><Relationship Id="rId3027" Type="http://schemas.openxmlformats.org/officeDocument/2006/relationships/hyperlink" Target="https://finance.yahoo.com/quote/AMZN230616C00183500?p=AMZN230616C00183500" TargetMode="External"/><Relationship Id="rId3441" Type="http://schemas.openxmlformats.org/officeDocument/2006/relationships/hyperlink" Target="https://finance.yahoo.com/quote/AMZN230616C04800000?p=AMZN230616C04800000" TargetMode="External"/><Relationship Id="rId6597" Type="http://schemas.openxmlformats.org/officeDocument/2006/relationships/hyperlink" Target="https://finance.yahoo.com/quote/AMZN230616P01220000?p=AMZN230616P01220000" TargetMode="External"/><Relationship Id="rId7648" Type="http://schemas.openxmlformats.org/officeDocument/2006/relationships/hyperlink" Target="https://finance.yahoo.com/quote/AMZN/options?strike=69&amp;straddle=false" TargetMode="External"/><Relationship Id="rId362" Type="http://schemas.openxmlformats.org/officeDocument/2006/relationships/hyperlink" Target="https://finance.yahoo.com/quote/AMZN/options?strike=1280&amp;straddle=false" TargetMode="External"/><Relationship Id="rId2043" Type="http://schemas.openxmlformats.org/officeDocument/2006/relationships/hyperlink" Target="https://finance.yahoo.com/quote/AMZN230616C04100000?p=AMZN230616C04100000" TargetMode="External"/><Relationship Id="rId5199" Type="http://schemas.openxmlformats.org/officeDocument/2006/relationships/hyperlink" Target="https://finance.yahoo.com/quote/AMZN230616P01080000?p=AMZN230616P01080000" TargetMode="External"/><Relationship Id="rId6664" Type="http://schemas.openxmlformats.org/officeDocument/2006/relationships/hyperlink" Target="https://finance.yahoo.com/quote/AMZN/options?strike=1840&amp;straddle=false" TargetMode="External"/><Relationship Id="rId7715" Type="http://schemas.openxmlformats.org/officeDocument/2006/relationships/hyperlink" Target="https://finance.yahoo.com/quote/AMZN230616P00105000?p=AMZN230616P00105000" TargetMode="External"/><Relationship Id="rId9070" Type="http://schemas.openxmlformats.org/officeDocument/2006/relationships/hyperlink" Target="https://finance.yahoo.com/quote/AMZN/options?strike=86&amp;straddle=false" TargetMode="External"/><Relationship Id="rId2110" Type="http://schemas.openxmlformats.org/officeDocument/2006/relationships/hyperlink" Target="https://finance.yahoo.com/quote/AMZN/options?strike=68&amp;straddle=false" TargetMode="External"/><Relationship Id="rId5266" Type="http://schemas.openxmlformats.org/officeDocument/2006/relationships/hyperlink" Target="https://finance.yahoo.com/quote/AMZN/options?strike=1700&amp;straddle=false" TargetMode="External"/><Relationship Id="rId5680" Type="http://schemas.openxmlformats.org/officeDocument/2006/relationships/hyperlink" Target="https://finance.yahoo.com/quote/AMZN/options?strike=154.5&amp;straddle=false" TargetMode="External"/><Relationship Id="rId6317" Type="http://schemas.openxmlformats.org/officeDocument/2006/relationships/hyperlink" Target="https://finance.yahoo.com/quote/AMZN230616P00094000?p=AMZN230616P00094000" TargetMode="External"/><Relationship Id="rId4282" Type="http://schemas.openxmlformats.org/officeDocument/2006/relationships/hyperlink" Target="https://finance.yahoo.com/quote/AMZN/options?strike=151&amp;straddle=false" TargetMode="External"/><Relationship Id="rId5333" Type="http://schemas.openxmlformats.org/officeDocument/2006/relationships/hyperlink" Target="https://finance.yahoo.com/quote/AMZN230616P03090000?p=AMZN230616P03090000" TargetMode="External"/><Relationship Id="rId6731" Type="http://schemas.openxmlformats.org/officeDocument/2006/relationships/hyperlink" Target="https://finance.yahoo.com/quote/AMZN230616P03160000?p=AMZN230616P03160000" TargetMode="External"/><Relationship Id="rId8489" Type="http://schemas.openxmlformats.org/officeDocument/2006/relationships/hyperlink" Target="https://finance.yahoo.com/quote/AMZN230616C00165000?p=AMZN230616C00165000" TargetMode="External"/><Relationship Id="rId1876" Type="http://schemas.openxmlformats.org/officeDocument/2006/relationships/hyperlink" Target="https://finance.yahoo.com/quote/AMZN/options?strike=3170&amp;straddle=false" TargetMode="External"/><Relationship Id="rId2927" Type="http://schemas.openxmlformats.org/officeDocument/2006/relationships/hyperlink" Target="https://finance.yahoo.com/quote/AMZN230616C00158500?p=AMZN230616C00158500" TargetMode="External"/><Relationship Id="rId1529" Type="http://schemas.openxmlformats.org/officeDocument/2006/relationships/hyperlink" Target="https://finance.yahoo.com/quote/AMZN230616C00155000?p=AMZN230616C00155000" TargetMode="External"/><Relationship Id="rId1943" Type="http://schemas.openxmlformats.org/officeDocument/2006/relationships/hyperlink" Target="https://finance.yahoo.com/quote/AMZN230616C03510000?p=AMZN230616C03510000" TargetMode="External"/><Relationship Id="rId5400" Type="http://schemas.openxmlformats.org/officeDocument/2006/relationships/hyperlink" Target="https://finance.yahoo.com/quote/AMZN/options?strike=3420&amp;straddle=false" TargetMode="External"/><Relationship Id="rId8556" Type="http://schemas.openxmlformats.org/officeDocument/2006/relationships/hyperlink" Target="https://finance.yahoo.com/quote/AMZN/options?strike=181.5&amp;straddle=false" TargetMode="External"/><Relationship Id="rId8970" Type="http://schemas.openxmlformats.org/officeDocument/2006/relationships/hyperlink" Target="https://finance.yahoo.com/quote/AMZN/options?strike=4400&amp;straddle=false" TargetMode="External"/><Relationship Id="rId9607" Type="http://schemas.openxmlformats.org/officeDocument/2006/relationships/hyperlink" Target="https://finance.yahoo.com/quote/AMZN230616P03700000?p=AMZN230616P03700000" TargetMode="External"/><Relationship Id="rId4002" Type="http://schemas.openxmlformats.org/officeDocument/2006/relationships/hyperlink" Target="https://finance.yahoo.com/quote/AMZN/options?strike=3350&amp;straddle=false" TargetMode="External"/><Relationship Id="rId7158" Type="http://schemas.openxmlformats.org/officeDocument/2006/relationships/hyperlink" Target="https://finance.yahoo.com/quote/AMZN/options?strike=178&amp;straddle=false" TargetMode="External"/><Relationship Id="rId7572" Type="http://schemas.openxmlformats.org/officeDocument/2006/relationships/hyperlink" Target="https://finance.yahoo.com/quote/AMZN/options?strike=3970&amp;straddle=false" TargetMode="External"/><Relationship Id="rId8209" Type="http://schemas.openxmlformats.org/officeDocument/2006/relationships/hyperlink" Target="https://finance.yahoo.com/quote/AMZN230616P03630000?p=AMZN230616P03630000" TargetMode="External"/><Relationship Id="rId8623" Type="http://schemas.openxmlformats.org/officeDocument/2006/relationships/hyperlink" Target="https://finance.yahoo.com/quote/AMZN230616C00198500?p=AMZN230616C00198500" TargetMode="External"/><Relationship Id="rId3768" Type="http://schemas.openxmlformats.org/officeDocument/2006/relationships/hyperlink" Target="https://finance.yahoo.com/quote/AMZN/options?strike=196.5&amp;straddle=false" TargetMode="External"/><Relationship Id="rId4819" Type="http://schemas.openxmlformats.org/officeDocument/2006/relationships/hyperlink" Target="https://finance.yahoo.com/quote/AMZN230616C04500000?p=AMZN230616C04500000" TargetMode="External"/><Relationship Id="rId6174" Type="http://schemas.openxmlformats.org/officeDocument/2006/relationships/hyperlink" Target="https://finance.yahoo.com/quote/AMZN/options?strike=3900&amp;straddle=false" TargetMode="External"/><Relationship Id="rId7225" Type="http://schemas.openxmlformats.org/officeDocument/2006/relationships/hyperlink" Target="https://finance.yahoo.com/quote/AMZN230616C00195000?p=AMZN230616C00195000" TargetMode="External"/><Relationship Id="rId689" Type="http://schemas.openxmlformats.org/officeDocument/2006/relationships/hyperlink" Target="https://finance.yahoo.com/quote/AMZN230616P00045000?p=AMZN230616P00045000" TargetMode="External"/><Relationship Id="rId2784" Type="http://schemas.openxmlformats.org/officeDocument/2006/relationships/hyperlink" Target="https://finance.yahoo.com/quote/AMZN/options?strike=57&amp;straddle=false" TargetMode="External"/><Relationship Id="rId5190" Type="http://schemas.openxmlformats.org/officeDocument/2006/relationships/hyperlink" Target="https://finance.yahoo.com/quote/AMZN/options?strike=260&amp;straddle=false" TargetMode="External"/><Relationship Id="rId6241" Type="http://schemas.openxmlformats.org/officeDocument/2006/relationships/hyperlink" Target="https://finance.yahoo.com/quote/AMZN230616P00058000?p=AMZN230616P00058000" TargetMode="External"/><Relationship Id="rId9397" Type="http://schemas.openxmlformats.org/officeDocument/2006/relationships/hyperlink" Target="https://finance.yahoo.com/quote/AMZN230616P01520000?p=AMZN230616P01520000" TargetMode="External"/><Relationship Id="rId756" Type="http://schemas.openxmlformats.org/officeDocument/2006/relationships/hyperlink" Target="https://finance.yahoo.com/quote/AMZN/options?strike=81&amp;straddle=false" TargetMode="External"/><Relationship Id="rId1386" Type="http://schemas.openxmlformats.org/officeDocument/2006/relationships/hyperlink" Target="https://finance.yahoo.com/quote/AMZN/options?strike=45&amp;straddle=false" TargetMode="External"/><Relationship Id="rId2437" Type="http://schemas.openxmlformats.org/officeDocument/2006/relationships/hyperlink" Target="https://finance.yahoo.com/quote/AMZN230616P01140000?p=AMZN230616P01140000" TargetMode="External"/><Relationship Id="rId3835" Type="http://schemas.openxmlformats.org/officeDocument/2006/relationships/hyperlink" Target="https://finance.yahoo.com/quote/AMZN230616P01280000?p=AMZN230616P01280000" TargetMode="External"/><Relationship Id="rId9464" Type="http://schemas.openxmlformats.org/officeDocument/2006/relationships/hyperlink" Target="https://finance.yahoo.com/quote/AMZN/options?strike=2800&amp;straddle=false" TargetMode="External"/><Relationship Id="rId409" Type="http://schemas.openxmlformats.org/officeDocument/2006/relationships/hyperlink" Target="https://finance.yahoo.com/quote/AMZN230616C01720000?p=AMZN230616C01720000" TargetMode="External"/><Relationship Id="rId1039" Type="http://schemas.openxmlformats.org/officeDocument/2006/relationships/hyperlink" Target="https://finance.yahoo.com/quote/AMZN230616P00265000?p=AMZN230616P00265000" TargetMode="External"/><Relationship Id="rId2851" Type="http://schemas.openxmlformats.org/officeDocument/2006/relationships/hyperlink" Target="https://finance.yahoo.com/quote/AMZN230616C00089000?p=AMZN230616C00089000" TargetMode="External"/><Relationship Id="rId3902" Type="http://schemas.openxmlformats.org/officeDocument/2006/relationships/hyperlink" Target="https://finance.yahoo.com/quote/AMZN/options?strike=1900&amp;straddle=false" TargetMode="External"/><Relationship Id="rId8066" Type="http://schemas.openxmlformats.org/officeDocument/2006/relationships/hyperlink" Target="https://finance.yahoo.com/quote/AMZN/options?strike=2100&amp;straddle=false" TargetMode="External"/><Relationship Id="rId9117" Type="http://schemas.openxmlformats.org/officeDocument/2006/relationships/hyperlink" Target="https://finance.yahoo.com/quote/AMZN230616P00150000?p=AMZN230616P00150000" TargetMode="External"/><Relationship Id="rId92" Type="http://schemas.openxmlformats.org/officeDocument/2006/relationships/hyperlink" Target="https://finance.yahoo.com/quote/AMZN/options?strike=93&amp;straddle=false" TargetMode="External"/><Relationship Id="rId823" Type="http://schemas.openxmlformats.org/officeDocument/2006/relationships/hyperlink" Target="https://finance.yahoo.com/quote/AMZN230616P00152500?p=AMZN230616P00152500" TargetMode="External"/><Relationship Id="rId1453" Type="http://schemas.openxmlformats.org/officeDocument/2006/relationships/hyperlink" Target="https://finance.yahoo.com/quote/AMZN230616C00082000?p=AMZN230616C00082000" TargetMode="External"/><Relationship Id="rId2504" Type="http://schemas.openxmlformats.org/officeDocument/2006/relationships/hyperlink" Target="https://finance.yahoo.com/quote/AMZN/options?strike=1760&amp;straddle=false" TargetMode="External"/><Relationship Id="rId7082" Type="http://schemas.openxmlformats.org/officeDocument/2006/relationships/hyperlink" Target="https://finance.yahoo.com/quote/AMZN/options?strike=159&amp;straddle=false" TargetMode="External"/><Relationship Id="rId8480" Type="http://schemas.openxmlformats.org/officeDocument/2006/relationships/hyperlink" Target="https://finance.yahoo.com/quote/AMZN/options?strike=162.5&amp;straddle=false" TargetMode="External"/><Relationship Id="rId9531" Type="http://schemas.openxmlformats.org/officeDocument/2006/relationships/hyperlink" Target="https://finance.yahoo.com/quote/AMZN230616P03320000?p=AMZN230616P03320000" TargetMode="External"/><Relationship Id="rId1106" Type="http://schemas.openxmlformats.org/officeDocument/2006/relationships/hyperlink" Target="https://finance.yahoo.com/quote/AMZN/options?strike=1620&amp;straddle=false" TargetMode="External"/><Relationship Id="rId1520" Type="http://schemas.openxmlformats.org/officeDocument/2006/relationships/hyperlink" Target="https://finance.yahoo.com/quote/AMZN/options?strike=152.5&amp;straddle=false" TargetMode="External"/><Relationship Id="rId4676" Type="http://schemas.openxmlformats.org/officeDocument/2006/relationships/hyperlink" Target="https://finance.yahoo.com/quote/AMZN/options?strike=3330&amp;straddle=false" TargetMode="External"/><Relationship Id="rId5727" Type="http://schemas.openxmlformats.org/officeDocument/2006/relationships/hyperlink" Target="https://finance.yahoo.com/quote/AMZN230616C00166500?p=AMZN230616C00166500" TargetMode="External"/><Relationship Id="rId8133" Type="http://schemas.openxmlformats.org/officeDocument/2006/relationships/hyperlink" Target="https://finance.yahoo.com/quote/AMZN230616P03250000?p=AMZN230616P03250000" TargetMode="External"/><Relationship Id="rId3278" Type="http://schemas.openxmlformats.org/officeDocument/2006/relationships/hyperlink" Target="https://finance.yahoo.com/quote/AMZN/options?strike=3260&amp;straddle=false" TargetMode="External"/><Relationship Id="rId3692" Type="http://schemas.openxmlformats.org/officeDocument/2006/relationships/hyperlink" Target="https://finance.yahoo.com/quote/AMZN/options?strike=177.5&amp;straddle=false" TargetMode="External"/><Relationship Id="rId4329" Type="http://schemas.openxmlformats.org/officeDocument/2006/relationships/hyperlink" Target="https://finance.yahoo.com/quote/AMZN230616C00163000?p=AMZN230616C00163000" TargetMode="External"/><Relationship Id="rId4743" Type="http://schemas.openxmlformats.org/officeDocument/2006/relationships/hyperlink" Target="https://finance.yahoo.com/quote/AMZN230616C03670000?p=AMZN230616C03670000" TargetMode="External"/><Relationship Id="rId7899" Type="http://schemas.openxmlformats.org/officeDocument/2006/relationships/hyperlink" Target="https://finance.yahoo.com/quote/AMZN230616P00191500?p=AMZN230616P00191500" TargetMode="External"/><Relationship Id="rId8200" Type="http://schemas.openxmlformats.org/officeDocument/2006/relationships/hyperlink" Target="https://finance.yahoo.com/quote/AMZN/options?strike=3580&amp;straddle=false" TargetMode="External"/><Relationship Id="rId199" Type="http://schemas.openxmlformats.org/officeDocument/2006/relationships/hyperlink" Target="https://finance.yahoo.com/quote/AMZN230616C00168500?p=AMZN230616C00168500" TargetMode="External"/><Relationship Id="rId2294" Type="http://schemas.openxmlformats.org/officeDocument/2006/relationships/hyperlink" Target="https://finance.yahoo.com/quote/AMZN/options?strike=174&amp;straddle=false" TargetMode="External"/><Relationship Id="rId3345" Type="http://schemas.openxmlformats.org/officeDocument/2006/relationships/hyperlink" Target="https://finance.yahoo.com/quote/AMZN230616C03600000?p=AMZN230616C03600000" TargetMode="External"/><Relationship Id="rId266" Type="http://schemas.openxmlformats.org/officeDocument/2006/relationships/hyperlink" Target="https://finance.yahoo.com/quote/AMZN/options?strike=185&amp;straddle=false" TargetMode="External"/><Relationship Id="rId680" Type="http://schemas.openxmlformats.org/officeDocument/2006/relationships/hyperlink" Target="https://finance.yahoo.com/quote/AMZN/options?strike=5100&amp;straddle=false" TargetMode="External"/><Relationship Id="rId2361" Type="http://schemas.openxmlformats.org/officeDocument/2006/relationships/hyperlink" Target="https://finance.yahoo.com/quote/AMZN230616P00191000?p=AMZN230616P00191000" TargetMode="External"/><Relationship Id="rId3412" Type="http://schemas.openxmlformats.org/officeDocument/2006/relationships/hyperlink" Target="https://finance.yahoo.com/quote/AMZN/options?strike=3930&amp;straddle=false" TargetMode="External"/><Relationship Id="rId4810" Type="http://schemas.openxmlformats.org/officeDocument/2006/relationships/hyperlink" Target="https://finance.yahoo.com/quote/AMZN/options?strike=4000&amp;straddle=false" TargetMode="External"/><Relationship Id="rId6568" Type="http://schemas.openxmlformats.org/officeDocument/2006/relationships/hyperlink" Target="https://finance.yahoo.com/quote/AMZN/options?strike=245&amp;straddle=false" TargetMode="External"/><Relationship Id="rId7619" Type="http://schemas.openxmlformats.org/officeDocument/2006/relationships/hyperlink" Target="https://finance.yahoo.com/quote/AMZN230616P00055000?p=AMZN230616P00055000" TargetMode="External"/><Relationship Id="rId7966" Type="http://schemas.openxmlformats.org/officeDocument/2006/relationships/hyperlink" Target="https://finance.yahoo.com/quote/AMZN/options?strike=1060&amp;straddle=false" TargetMode="External"/><Relationship Id="rId333" Type="http://schemas.openxmlformats.org/officeDocument/2006/relationships/hyperlink" Target="https://finance.yahoo.com/quote/AMZN230616C00220000?p=AMZN230616C00220000" TargetMode="External"/><Relationship Id="rId2014" Type="http://schemas.openxmlformats.org/officeDocument/2006/relationships/hyperlink" Target="https://finance.yahoo.com/quote/AMZN/options?strike=3860&amp;straddle=false" TargetMode="External"/><Relationship Id="rId6982" Type="http://schemas.openxmlformats.org/officeDocument/2006/relationships/hyperlink" Target="https://finance.yahoo.com/quote/AMZN/options?strike=78&amp;straddle=false" TargetMode="External"/><Relationship Id="rId9041" Type="http://schemas.openxmlformats.org/officeDocument/2006/relationships/hyperlink" Target="https://finance.yahoo.com/quote/AMZN230616P00073000?p=AMZN230616P00073000" TargetMode="External"/><Relationship Id="rId1030" Type="http://schemas.openxmlformats.org/officeDocument/2006/relationships/hyperlink" Target="https://finance.yahoo.com/quote/AMZN/options?strike=240&amp;straddle=false" TargetMode="External"/><Relationship Id="rId4186" Type="http://schemas.openxmlformats.org/officeDocument/2006/relationships/hyperlink" Target="https://finance.yahoo.com/quote/AMZN/options?strike=66&amp;straddle=false" TargetMode="External"/><Relationship Id="rId5584" Type="http://schemas.openxmlformats.org/officeDocument/2006/relationships/hyperlink" Target="https://finance.yahoo.com/quote/AMZN/options?strike=72.5&amp;straddle=false" TargetMode="External"/><Relationship Id="rId6635" Type="http://schemas.openxmlformats.org/officeDocument/2006/relationships/hyperlink" Target="https://finance.yahoo.com/quote/AMZN230616P01560000?p=AMZN230616P01560000" TargetMode="External"/><Relationship Id="rId400" Type="http://schemas.openxmlformats.org/officeDocument/2006/relationships/hyperlink" Target="https://finance.yahoo.com/quote/AMZN/options?strike=1620&amp;straddle=false" TargetMode="External"/><Relationship Id="rId5237" Type="http://schemas.openxmlformats.org/officeDocument/2006/relationships/hyperlink" Target="https://finance.yahoo.com/quote/AMZN230616P01450000?p=AMZN230616P01450000" TargetMode="External"/><Relationship Id="rId5651" Type="http://schemas.openxmlformats.org/officeDocument/2006/relationships/hyperlink" Target="https://finance.yahoo.com/quote/AMZN230616C00125000?p=AMZN230616C00125000" TargetMode="External"/><Relationship Id="rId6702" Type="http://schemas.openxmlformats.org/officeDocument/2006/relationships/hyperlink" Target="https://finance.yahoo.com/quote/AMZN/options?strike=3010&amp;straddle=false" TargetMode="External"/><Relationship Id="rId1847" Type="http://schemas.openxmlformats.org/officeDocument/2006/relationships/hyperlink" Target="https://finance.yahoo.com/quote/AMZN230616C03030000?p=AMZN230616C03030000" TargetMode="External"/><Relationship Id="rId4253" Type="http://schemas.openxmlformats.org/officeDocument/2006/relationships/hyperlink" Target="https://finance.yahoo.com/quote/AMZN230616C00098000?p=AMZN230616C00098000" TargetMode="External"/><Relationship Id="rId5304" Type="http://schemas.openxmlformats.org/officeDocument/2006/relationships/hyperlink" Target="https://finance.yahoo.com/quote/AMZN/options?strike=2400&amp;straddle=false" TargetMode="External"/><Relationship Id="rId8874" Type="http://schemas.openxmlformats.org/officeDocument/2006/relationships/hyperlink" Target="https://finance.yahoo.com/quote/AMZN/options?strike=3560&amp;straddle=false" TargetMode="External"/><Relationship Id="rId4320" Type="http://schemas.openxmlformats.org/officeDocument/2006/relationships/hyperlink" Target="https://finance.yahoo.com/quote/AMZN/options?strike=160.5&amp;straddle=false" TargetMode="External"/><Relationship Id="rId7476" Type="http://schemas.openxmlformats.org/officeDocument/2006/relationships/hyperlink" Target="https://finance.yahoo.com/quote/AMZN/options?strike=3490&amp;straddle=false" TargetMode="External"/><Relationship Id="rId7890" Type="http://schemas.openxmlformats.org/officeDocument/2006/relationships/hyperlink" Target="https://finance.yahoo.com/quote/AMZN/options?strike=189&amp;straddle=false" TargetMode="External"/><Relationship Id="rId8527" Type="http://schemas.openxmlformats.org/officeDocument/2006/relationships/hyperlink" Target="https://finance.yahoo.com/quote/AMZN230616C00174500?p=AMZN230616C00174500" TargetMode="External"/><Relationship Id="rId190" Type="http://schemas.openxmlformats.org/officeDocument/2006/relationships/hyperlink" Target="https://finance.yahoo.com/quote/AMZN/options?strike=166&amp;straddle=false" TargetMode="External"/><Relationship Id="rId1914" Type="http://schemas.openxmlformats.org/officeDocument/2006/relationships/hyperlink" Target="https://finance.yahoo.com/quote/AMZN/options?strike=3360&amp;straddle=false" TargetMode="External"/><Relationship Id="rId6078" Type="http://schemas.openxmlformats.org/officeDocument/2006/relationships/hyperlink" Target="https://finance.yahoo.com/quote/AMZN/options?strike=3420&amp;straddle=false" TargetMode="External"/><Relationship Id="rId6492" Type="http://schemas.openxmlformats.org/officeDocument/2006/relationships/hyperlink" Target="https://finance.yahoo.com/quote/AMZN/options?strike=185.5&amp;straddle=false" TargetMode="External"/><Relationship Id="rId7129" Type="http://schemas.openxmlformats.org/officeDocument/2006/relationships/hyperlink" Target="https://finance.yahoo.com/quote/AMZN230616C00171000?p=AMZN230616C00171000" TargetMode="External"/><Relationship Id="rId7543" Type="http://schemas.openxmlformats.org/officeDocument/2006/relationships/hyperlink" Target="https://finance.yahoo.com/quote/AMZN230616C03830000?p=AMZN230616C03830000" TargetMode="External"/><Relationship Id="rId8941" Type="http://schemas.openxmlformats.org/officeDocument/2006/relationships/hyperlink" Target="https://finance.yahoo.com/quote/AMZN230616C03900000?p=AMZN230616C03900000" TargetMode="External"/><Relationship Id="rId5094" Type="http://schemas.openxmlformats.org/officeDocument/2006/relationships/hyperlink" Target="https://finance.yahoo.com/quote/AMZN/options?strike=182&amp;straddle=false" TargetMode="External"/><Relationship Id="rId6145" Type="http://schemas.openxmlformats.org/officeDocument/2006/relationships/hyperlink" Target="https://finance.yahoo.com/quote/AMZN230616C03760000?p=AMZN230616C03760000" TargetMode="External"/><Relationship Id="rId2688" Type="http://schemas.openxmlformats.org/officeDocument/2006/relationships/hyperlink" Target="https://finance.yahoo.com/quote/AMZN/options?strike=3700&amp;straddle=false" TargetMode="External"/><Relationship Id="rId3739" Type="http://schemas.openxmlformats.org/officeDocument/2006/relationships/hyperlink" Target="https://finance.yahoo.com/quote/AMZN230616P00189500?p=AMZN230616P00189500" TargetMode="External"/><Relationship Id="rId5161" Type="http://schemas.openxmlformats.org/officeDocument/2006/relationships/hyperlink" Target="https://finance.yahoo.com/quote/AMZN230616P00199000?p=AMZN230616P00199000" TargetMode="External"/><Relationship Id="rId7610" Type="http://schemas.openxmlformats.org/officeDocument/2006/relationships/hyperlink" Target="https://finance.yahoo.com/quote/AMZN/options?strike=45&amp;straddle=false" TargetMode="External"/><Relationship Id="rId2755" Type="http://schemas.openxmlformats.org/officeDocument/2006/relationships/hyperlink" Target="https://finance.yahoo.com/quote/AMZN230616P04900000?p=AMZN230616P04900000" TargetMode="External"/><Relationship Id="rId3806" Type="http://schemas.openxmlformats.org/officeDocument/2006/relationships/hyperlink" Target="https://finance.yahoo.com/quote/AMZN/options?strike=260&amp;straddle=false" TargetMode="External"/><Relationship Id="rId6212" Type="http://schemas.openxmlformats.org/officeDocument/2006/relationships/hyperlink" Target="https://finance.yahoo.com/quote/AMZN/options?strike=4900&amp;straddle=false" TargetMode="External"/><Relationship Id="rId9368" Type="http://schemas.openxmlformats.org/officeDocument/2006/relationships/hyperlink" Target="https://finance.yahoo.com/quote/AMZN/options?strike=1240&amp;straddle=false" TargetMode="External"/><Relationship Id="rId727" Type="http://schemas.openxmlformats.org/officeDocument/2006/relationships/hyperlink" Target="https://finance.yahoo.com/quote/AMZN230616P00069000?p=AMZN230616P00069000" TargetMode="External"/><Relationship Id="rId1357" Type="http://schemas.openxmlformats.org/officeDocument/2006/relationships/hyperlink" Target="https://finance.yahoo.com/quote/AMZN230616P04200000?p=AMZN230616P04200000" TargetMode="External"/><Relationship Id="rId1771" Type="http://schemas.openxmlformats.org/officeDocument/2006/relationships/hyperlink" Target="https://finance.yahoo.com/quote/AMZN230616C01520000?p=AMZN230616C01520000" TargetMode="External"/><Relationship Id="rId2408" Type="http://schemas.openxmlformats.org/officeDocument/2006/relationships/hyperlink" Target="https://finance.yahoo.com/quote/AMZN/options?strike=225&amp;straddle=false" TargetMode="External"/><Relationship Id="rId2822" Type="http://schemas.openxmlformats.org/officeDocument/2006/relationships/hyperlink" Target="https://finance.yahoo.com/quote/AMZN/options?strike=75&amp;straddle=false" TargetMode="External"/><Relationship Id="rId5978" Type="http://schemas.openxmlformats.org/officeDocument/2006/relationships/hyperlink" Target="https://finance.yahoo.com/quote/AMZN/options?strike=2200&amp;straddle=false" TargetMode="External"/><Relationship Id="rId8384" Type="http://schemas.openxmlformats.org/officeDocument/2006/relationships/hyperlink" Target="https://finance.yahoo.com/quote/AMZN/options?strike=87&amp;straddle=false" TargetMode="External"/><Relationship Id="rId9435" Type="http://schemas.openxmlformats.org/officeDocument/2006/relationships/hyperlink" Target="https://finance.yahoo.com/quote/AMZN230616P01880000?p=AMZN230616P01880000" TargetMode="External"/><Relationship Id="rId63" Type="http://schemas.openxmlformats.org/officeDocument/2006/relationships/hyperlink" Target="https://finance.yahoo.com/quote/AMZN230616C00079000?p=AMZN230616C00079000" TargetMode="External"/><Relationship Id="rId1424" Type="http://schemas.openxmlformats.org/officeDocument/2006/relationships/hyperlink" Target="https://finance.yahoo.com/quote/AMZN/options?strike=69&amp;straddle=false" TargetMode="External"/><Relationship Id="rId4994" Type="http://schemas.openxmlformats.org/officeDocument/2006/relationships/hyperlink" Target="https://finance.yahoo.com/quote/AMZN/options?strike=157&amp;straddle=false" TargetMode="External"/><Relationship Id="rId8037" Type="http://schemas.openxmlformats.org/officeDocument/2006/relationships/hyperlink" Target="https://finance.yahoo.com/quote/AMZN230616P01740000?p=AMZN230616P01740000" TargetMode="External"/><Relationship Id="rId8451" Type="http://schemas.openxmlformats.org/officeDocument/2006/relationships/hyperlink" Target="https://finance.yahoo.com/quote/AMZN230616C00155500?p=AMZN230616C00155500" TargetMode="External"/><Relationship Id="rId9502" Type="http://schemas.openxmlformats.org/officeDocument/2006/relationships/hyperlink" Target="https://finance.yahoo.com/quote/AMZN/options?strike=3170&amp;straddle=false" TargetMode="External"/><Relationship Id="rId3596" Type="http://schemas.openxmlformats.org/officeDocument/2006/relationships/hyperlink" Target="https://finance.yahoo.com/quote/AMZN/options?strike=153.5&amp;straddle=false" TargetMode="External"/><Relationship Id="rId4647" Type="http://schemas.openxmlformats.org/officeDocument/2006/relationships/hyperlink" Target="https://finance.yahoo.com/quote/AMZN230616C03190000?p=AMZN230616C03190000" TargetMode="External"/><Relationship Id="rId7053" Type="http://schemas.openxmlformats.org/officeDocument/2006/relationships/hyperlink" Target="https://finance.yahoo.com/quote/AMZN230616C00152000?p=AMZN230616C00152000" TargetMode="External"/><Relationship Id="rId8104" Type="http://schemas.openxmlformats.org/officeDocument/2006/relationships/hyperlink" Target="https://finance.yahoo.com/quote/AMZN/options?strike=3100&amp;straddle=false" TargetMode="External"/><Relationship Id="rId2198" Type="http://schemas.openxmlformats.org/officeDocument/2006/relationships/hyperlink" Target="https://finance.yahoo.com/quote/AMZN/options?strike=150&amp;straddle=false" TargetMode="External"/><Relationship Id="rId3249" Type="http://schemas.openxmlformats.org/officeDocument/2006/relationships/hyperlink" Target="https://finance.yahoo.com/quote/AMZN230616C03120000?p=AMZN230616C03120000" TargetMode="External"/><Relationship Id="rId7120" Type="http://schemas.openxmlformats.org/officeDocument/2006/relationships/hyperlink" Target="https://finance.yahoo.com/quote/AMZN/options?strike=168.5&amp;straddle=false" TargetMode="External"/><Relationship Id="rId584" Type="http://schemas.openxmlformats.org/officeDocument/2006/relationships/hyperlink" Target="https://finance.yahoo.com/quote/AMZN/options?strike=3630&amp;straddle=false" TargetMode="External"/><Relationship Id="rId2265" Type="http://schemas.openxmlformats.org/officeDocument/2006/relationships/hyperlink" Target="https://finance.yahoo.com/quote/AMZN230616P00167000?p=AMZN230616P00167000" TargetMode="External"/><Relationship Id="rId3663" Type="http://schemas.openxmlformats.org/officeDocument/2006/relationships/hyperlink" Target="https://finance.yahoo.com/quote/AMZN230616P00170500?p=AMZN230616P00170500" TargetMode="External"/><Relationship Id="rId4714" Type="http://schemas.openxmlformats.org/officeDocument/2006/relationships/hyperlink" Target="https://finance.yahoo.com/quote/AMZN/options?strike=3520&amp;straddle=false" TargetMode="External"/><Relationship Id="rId9292" Type="http://schemas.openxmlformats.org/officeDocument/2006/relationships/hyperlink" Target="https://finance.yahoo.com/quote/AMZN/options?strike=193.5&amp;straddle=false" TargetMode="External"/><Relationship Id="rId237" Type="http://schemas.openxmlformats.org/officeDocument/2006/relationships/hyperlink" Target="https://finance.yahoo.com/quote/AMZN230616C00178000?p=AMZN230616C00178000" TargetMode="External"/><Relationship Id="rId3316" Type="http://schemas.openxmlformats.org/officeDocument/2006/relationships/hyperlink" Target="https://finance.yahoo.com/quote/AMZN/options?strike=3450&amp;straddle=false" TargetMode="External"/><Relationship Id="rId3730" Type="http://schemas.openxmlformats.org/officeDocument/2006/relationships/hyperlink" Target="https://finance.yahoo.com/quote/AMZN/options?strike=187&amp;straddle=false" TargetMode="External"/><Relationship Id="rId6886" Type="http://schemas.openxmlformats.org/officeDocument/2006/relationships/hyperlink" Target="https://finance.yahoo.com/quote/AMZN/options?strike=3980&amp;straddle=false" TargetMode="External"/><Relationship Id="rId7937" Type="http://schemas.openxmlformats.org/officeDocument/2006/relationships/hyperlink" Target="https://finance.yahoo.com/quote/AMZN230616P00210000?p=AMZN230616P00210000" TargetMode="External"/><Relationship Id="rId651" Type="http://schemas.openxmlformats.org/officeDocument/2006/relationships/hyperlink" Target="https://finance.yahoo.com/quote/AMZN230616C03970000?p=AMZN230616C03970000" TargetMode="External"/><Relationship Id="rId1281" Type="http://schemas.openxmlformats.org/officeDocument/2006/relationships/hyperlink" Target="https://finance.yahoo.com/quote/AMZN230616P03590000?p=AMZN230616P03590000" TargetMode="External"/><Relationship Id="rId2332" Type="http://schemas.openxmlformats.org/officeDocument/2006/relationships/hyperlink" Target="https://finance.yahoo.com/quote/AMZN/options?strike=183.5&amp;straddle=false" TargetMode="External"/><Relationship Id="rId5488" Type="http://schemas.openxmlformats.org/officeDocument/2006/relationships/hyperlink" Target="https://finance.yahoo.com/quote/AMZN/options?strike=3900&amp;straddle=false" TargetMode="External"/><Relationship Id="rId6539" Type="http://schemas.openxmlformats.org/officeDocument/2006/relationships/hyperlink" Target="https://finance.yahoo.com/quote/AMZN230616P00197500?p=AMZN230616P00197500" TargetMode="External"/><Relationship Id="rId6953" Type="http://schemas.openxmlformats.org/officeDocument/2006/relationships/hyperlink" Target="https://finance.yahoo.com/quote/AMZN230616C00066000?p=AMZN230616C00066000" TargetMode="External"/><Relationship Id="rId304" Type="http://schemas.openxmlformats.org/officeDocument/2006/relationships/hyperlink" Target="https://finance.yahoo.com/quote/AMZN/options?strike=194.5&amp;straddle=false" TargetMode="External"/><Relationship Id="rId5555" Type="http://schemas.openxmlformats.org/officeDocument/2006/relationships/hyperlink" Target="https://finance.yahoo.com/quote/AMZN230616C00059000?p=AMZN230616C00059000" TargetMode="External"/><Relationship Id="rId6606" Type="http://schemas.openxmlformats.org/officeDocument/2006/relationships/hyperlink" Target="https://finance.yahoo.com/quote/AMZN/options?strike=1300&amp;straddle=false" TargetMode="External"/><Relationship Id="rId9012" Type="http://schemas.openxmlformats.org/officeDocument/2006/relationships/hyperlink" Target="https://finance.yahoo.com/quote/AMZN/options?strike=59&amp;straddle=false" TargetMode="External"/><Relationship Id="rId1001" Type="http://schemas.openxmlformats.org/officeDocument/2006/relationships/hyperlink" Target="https://finance.yahoo.com/quote/AMZN230616P00197000?p=AMZN230616P00197000" TargetMode="External"/><Relationship Id="rId4157" Type="http://schemas.openxmlformats.org/officeDocument/2006/relationships/hyperlink" Target="https://finance.yahoo.com/quote/AMZN230616C00052000?p=AMZN230616C00052000" TargetMode="External"/><Relationship Id="rId4571" Type="http://schemas.openxmlformats.org/officeDocument/2006/relationships/hyperlink" Target="https://finance.yahoo.com/quote/AMZN230616C01820000?p=AMZN230616C01820000" TargetMode="External"/><Relationship Id="rId5208" Type="http://schemas.openxmlformats.org/officeDocument/2006/relationships/hyperlink" Target="https://finance.yahoo.com/quote/AMZN/options?strike=1160&amp;straddle=false" TargetMode="External"/><Relationship Id="rId5622" Type="http://schemas.openxmlformats.org/officeDocument/2006/relationships/hyperlink" Target="https://finance.yahoo.com/quote/AMZN/options?strike=90&amp;straddle=false" TargetMode="External"/><Relationship Id="rId8778" Type="http://schemas.openxmlformats.org/officeDocument/2006/relationships/hyperlink" Target="https://finance.yahoo.com/quote/AMZN/options?strike=3080&amp;straddle=false" TargetMode="External"/><Relationship Id="rId3173" Type="http://schemas.openxmlformats.org/officeDocument/2006/relationships/hyperlink" Target="https://finance.yahoo.com/quote/AMZN230616C01680000?p=AMZN230616C01680000" TargetMode="External"/><Relationship Id="rId4224" Type="http://schemas.openxmlformats.org/officeDocument/2006/relationships/hyperlink" Target="https://finance.yahoo.com/quote/AMZN/options?strike=83&amp;straddle=false" TargetMode="External"/><Relationship Id="rId1818" Type="http://schemas.openxmlformats.org/officeDocument/2006/relationships/hyperlink" Target="https://finance.yahoo.com/quote/AMZN/options?strike=1960&amp;straddle=false" TargetMode="External"/><Relationship Id="rId3240" Type="http://schemas.openxmlformats.org/officeDocument/2006/relationships/hyperlink" Target="https://finance.yahoo.com/quote/AMZN/options?strike=3070&amp;straddle=false" TargetMode="External"/><Relationship Id="rId6396" Type="http://schemas.openxmlformats.org/officeDocument/2006/relationships/hyperlink" Target="https://finance.yahoo.com/quote/AMZN/options?strike=161.5&amp;straddle=false" TargetMode="External"/><Relationship Id="rId7794" Type="http://schemas.openxmlformats.org/officeDocument/2006/relationships/hyperlink" Target="https://finance.yahoo.com/quote/AMZN/options?strike=165&amp;straddle=false" TargetMode="External"/><Relationship Id="rId8845" Type="http://schemas.openxmlformats.org/officeDocument/2006/relationships/hyperlink" Target="https://finance.yahoo.com/quote/AMZN230616C03420000?p=AMZN230616C03420000" TargetMode="External"/><Relationship Id="rId161" Type="http://schemas.openxmlformats.org/officeDocument/2006/relationships/hyperlink" Target="https://finance.yahoo.com/quote/AMZN230616C00159000?p=AMZN230616C00159000" TargetMode="External"/><Relationship Id="rId6049" Type="http://schemas.openxmlformats.org/officeDocument/2006/relationships/hyperlink" Target="https://finance.yahoo.com/quote/AMZN230616C03280000?p=AMZN230616C03280000" TargetMode="External"/><Relationship Id="rId7447" Type="http://schemas.openxmlformats.org/officeDocument/2006/relationships/hyperlink" Target="https://finance.yahoo.com/quote/AMZN230616C03350000?p=AMZN230616C03350000" TargetMode="External"/><Relationship Id="rId7861" Type="http://schemas.openxmlformats.org/officeDocument/2006/relationships/hyperlink" Target="https://finance.yahoo.com/quote/AMZN230616P00182000?p=AMZN230616P00182000" TargetMode="External"/><Relationship Id="rId8912" Type="http://schemas.openxmlformats.org/officeDocument/2006/relationships/hyperlink" Target="https://finance.yahoo.com/quote/AMZN/options?strike=3750&amp;straddle=false" TargetMode="External"/><Relationship Id="rId6463" Type="http://schemas.openxmlformats.org/officeDocument/2006/relationships/hyperlink" Target="https://finance.yahoo.com/quote/AMZN230616P00178500?p=AMZN230616P00178500" TargetMode="External"/><Relationship Id="rId7514" Type="http://schemas.openxmlformats.org/officeDocument/2006/relationships/hyperlink" Target="https://finance.yahoo.com/quote/AMZN/options?strike=3680&amp;straddle=false" TargetMode="External"/><Relationship Id="rId978" Type="http://schemas.openxmlformats.org/officeDocument/2006/relationships/hyperlink" Target="https://finance.yahoo.com/quote/AMZN/options?strike=191&amp;straddle=false" TargetMode="External"/><Relationship Id="rId2659" Type="http://schemas.openxmlformats.org/officeDocument/2006/relationships/hyperlink" Target="https://finance.yahoo.com/quote/AMZN230616P03560000?p=AMZN230616P03560000" TargetMode="External"/><Relationship Id="rId5065" Type="http://schemas.openxmlformats.org/officeDocument/2006/relationships/hyperlink" Target="https://finance.yahoo.com/quote/AMZN230616P00175000?p=AMZN230616P00175000" TargetMode="External"/><Relationship Id="rId6116" Type="http://schemas.openxmlformats.org/officeDocument/2006/relationships/hyperlink" Target="https://finance.yahoo.com/quote/AMZN/options?strike=3610&amp;straddle=false" TargetMode="External"/><Relationship Id="rId6530" Type="http://schemas.openxmlformats.org/officeDocument/2006/relationships/hyperlink" Target="https://finance.yahoo.com/quote/AMZN/options?strike=195&amp;straddle=false" TargetMode="External"/><Relationship Id="rId9686" Type="http://schemas.openxmlformats.org/officeDocument/2006/relationships/hyperlink" Target="https://finance.yahoo.com/quote/AMZN/options?strike=5400&amp;straddle=false" TargetMode="External"/><Relationship Id="rId1675" Type="http://schemas.openxmlformats.org/officeDocument/2006/relationships/hyperlink" Target="https://finance.yahoo.com/quote/AMZN230616C00191500?p=AMZN230616C00191500" TargetMode="External"/><Relationship Id="rId2726" Type="http://schemas.openxmlformats.org/officeDocument/2006/relationships/hyperlink" Target="https://finance.yahoo.com/quote/AMZN/options?strike=3940&amp;straddle=false" TargetMode="External"/><Relationship Id="rId4081" Type="http://schemas.openxmlformats.org/officeDocument/2006/relationships/hyperlink" Target="https://finance.yahoo.com/quote/AMZN230616P03750000?p=AMZN230616P03750000" TargetMode="External"/><Relationship Id="rId5132" Type="http://schemas.openxmlformats.org/officeDocument/2006/relationships/hyperlink" Target="https://finance.yahoo.com/quote/AMZN/options?strike=191.5&amp;straddle=false" TargetMode="External"/><Relationship Id="rId8288" Type="http://schemas.openxmlformats.org/officeDocument/2006/relationships/hyperlink" Target="https://finance.yahoo.com/quote/AMZN/options?strike=4700&amp;straddle=false" TargetMode="External"/><Relationship Id="rId9339" Type="http://schemas.openxmlformats.org/officeDocument/2006/relationships/hyperlink" Target="https://finance.yahoo.com/quote/AMZN230616P00255000?p=AMZN230616P00255000" TargetMode="External"/><Relationship Id="rId1328" Type="http://schemas.openxmlformats.org/officeDocument/2006/relationships/hyperlink" Target="https://finance.yahoo.com/quote/AMZN/options?strike=3830&amp;straddle=false" TargetMode="External"/><Relationship Id="rId8355" Type="http://schemas.openxmlformats.org/officeDocument/2006/relationships/hyperlink" Target="https://finance.yahoo.com/quote/AMZN230616C00074000?p=AMZN230616C00074000" TargetMode="External"/><Relationship Id="rId9406" Type="http://schemas.openxmlformats.org/officeDocument/2006/relationships/hyperlink" Target="https://finance.yahoo.com/quote/AMZN/options?strike=1580&amp;straddle=false" TargetMode="External"/><Relationship Id="rId1742" Type="http://schemas.openxmlformats.org/officeDocument/2006/relationships/hyperlink" Target="https://finance.yahoo.com/quote/AMZN/options?strike=1200&amp;straddle=false" TargetMode="External"/><Relationship Id="rId4898" Type="http://schemas.openxmlformats.org/officeDocument/2006/relationships/hyperlink" Target="https://finance.yahoo.com/quote/AMZN/options?strike=77&amp;straddle=false" TargetMode="External"/><Relationship Id="rId5949" Type="http://schemas.openxmlformats.org/officeDocument/2006/relationships/hyperlink" Target="https://finance.yahoo.com/quote/AMZN230616C01760000?p=AMZN230616C01760000" TargetMode="External"/><Relationship Id="rId7371" Type="http://schemas.openxmlformats.org/officeDocument/2006/relationships/hyperlink" Target="https://finance.yahoo.com/quote/AMZN230616C02700000?p=AMZN230616C02700000" TargetMode="External"/><Relationship Id="rId8008" Type="http://schemas.openxmlformats.org/officeDocument/2006/relationships/hyperlink" Target="https://finance.yahoo.com/quote/AMZN/options?strike=1460&amp;straddle=false" TargetMode="External"/><Relationship Id="rId34" Type="http://schemas.openxmlformats.org/officeDocument/2006/relationships/hyperlink" Target="https://finance.yahoo.com/quote/AMZN/options?strike=66&amp;straddle=false" TargetMode="External"/><Relationship Id="rId4965" Type="http://schemas.openxmlformats.org/officeDocument/2006/relationships/hyperlink" Target="https://finance.yahoo.com/quote/AMZN230616P00150000?p=AMZN230616P00150000" TargetMode="External"/><Relationship Id="rId7024" Type="http://schemas.openxmlformats.org/officeDocument/2006/relationships/hyperlink" Target="https://finance.yahoo.com/quote/AMZN/options?strike=99&amp;straddle=false" TargetMode="External"/><Relationship Id="rId8422" Type="http://schemas.openxmlformats.org/officeDocument/2006/relationships/hyperlink" Target="https://finance.yahoo.com/quote/AMZN/options?strike=130&amp;straddle=false" TargetMode="External"/><Relationship Id="rId3567" Type="http://schemas.openxmlformats.org/officeDocument/2006/relationships/hyperlink" Target="https://finance.yahoo.com/quote/AMZN230616P00115000?p=AMZN230616P00115000" TargetMode="External"/><Relationship Id="rId3981" Type="http://schemas.openxmlformats.org/officeDocument/2006/relationships/hyperlink" Target="https://finance.yahoo.com/quote/AMZN230616P03250000?p=AMZN230616P03250000" TargetMode="External"/><Relationship Id="rId4618" Type="http://schemas.openxmlformats.org/officeDocument/2006/relationships/hyperlink" Target="https://finance.yahoo.com/quote/AMZN/options?strike=3040&amp;straddle=false" TargetMode="External"/><Relationship Id="rId488" Type="http://schemas.openxmlformats.org/officeDocument/2006/relationships/hyperlink" Target="https://finance.yahoo.com/quote/AMZN/options?strike=3150&amp;straddle=false" TargetMode="External"/><Relationship Id="rId2169" Type="http://schemas.openxmlformats.org/officeDocument/2006/relationships/hyperlink" Target="https://finance.yahoo.com/quote/AMZN230616P00096000?p=AMZN230616P00096000" TargetMode="External"/><Relationship Id="rId2583" Type="http://schemas.openxmlformats.org/officeDocument/2006/relationships/hyperlink" Target="https://finance.yahoo.com/quote/AMZN230616P03180000?p=AMZN230616P03180000" TargetMode="External"/><Relationship Id="rId3634" Type="http://schemas.openxmlformats.org/officeDocument/2006/relationships/hyperlink" Target="https://finance.yahoo.com/quote/AMZN/options?strike=163&amp;straddle=false" TargetMode="External"/><Relationship Id="rId6040" Type="http://schemas.openxmlformats.org/officeDocument/2006/relationships/hyperlink" Target="https://finance.yahoo.com/quote/AMZN/options?strike=3230&amp;straddle=false" TargetMode="External"/><Relationship Id="rId9196" Type="http://schemas.openxmlformats.org/officeDocument/2006/relationships/hyperlink" Target="https://finance.yahoo.com/quote/AMZN/options?strike=169.5&amp;straddle=false" TargetMode="External"/><Relationship Id="rId555" Type="http://schemas.openxmlformats.org/officeDocument/2006/relationships/hyperlink" Target="https://finance.yahoo.com/quote/AMZN230616C03490000?p=AMZN230616C03490000" TargetMode="External"/><Relationship Id="rId1185" Type="http://schemas.openxmlformats.org/officeDocument/2006/relationships/hyperlink" Target="https://finance.yahoo.com/quote/AMZN230616P03110000?p=AMZN230616P03110000" TargetMode="External"/><Relationship Id="rId2236" Type="http://schemas.openxmlformats.org/officeDocument/2006/relationships/hyperlink" Target="https://finance.yahoo.com/quote/AMZN/options?strike=159.5&amp;straddle=false" TargetMode="External"/><Relationship Id="rId2650" Type="http://schemas.openxmlformats.org/officeDocument/2006/relationships/hyperlink" Target="https://finance.yahoo.com/quote/AMZN/options?strike=3510&amp;straddle=false" TargetMode="External"/><Relationship Id="rId3701" Type="http://schemas.openxmlformats.org/officeDocument/2006/relationships/hyperlink" Target="https://finance.yahoo.com/quote/AMZN230616P00180000?p=AMZN230616P00180000" TargetMode="External"/><Relationship Id="rId6857" Type="http://schemas.openxmlformats.org/officeDocument/2006/relationships/hyperlink" Target="https://finance.yahoo.com/quote/AMZN230616P03790000?p=AMZN230616P03790000" TargetMode="External"/><Relationship Id="rId7908" Type="http://schemas.openxmlformats.org/officeDocument/2006/relationships/hyperlink" Target="https://finance.yahoo.com/quote/AMZN/options?strike=193.5&amp;straddle=false" TargetMode="External"/><Relationship Id="rId9263" Type="http://schemas.openxmlformats.org/officeDocument/2006/relationships/hyperlink" Target="https://finance.yahoo.com/quote/AMZN230616P00186500?p=AMZN230616P00186500" TargetMode="External"/><Relationship Id="rId208" Type="http://schemas.openxmlformats.org/officeDocument/2006/relationships/hyperlink" Target="https://finance.yahoo.com/quote/AMZN/options?strike=170.5&amp;straddle=false" TargetMode="External"/><Relationship Id="rId622" Type="http://schemas.openxmlformats.org/officeDocument/2006/relationships/hyperlink" Target="https://finance.yahoo.com/quote/AMZN/options?strike=3820&amp;straddle=false" TargetMode="External"/><Relationship Id="rId1252" Type="http://schemas.openxmlformats.org/officeDocument/2006/relationships/hyperlink" Target="https://finance.yahoo.com/quote/AMZN/options?strike=3440&amp;straddle=false" TargetMode="External"/><Relationship Id="rId2303" Type="http://schemas.openxmlformats.org/officeDocument/2006/relationships/hyperlink" Target="https://finance.yahoo.com/quote/AMZN230616P00176500?p=AMZN230616P00176500" TargetMode="External"/><Relationship Id="rId5459" Type="http://schemas.openxmlformats.org/officeDocument/2006/relationships/hyperlink" Target="https://finance.yahoo.com/quote/AMZN230616P03720000?p=AMZN230616P03720000" TargetMode="External"/><Relationship Id="rId9330" Type="http://schemas.openxmlformats.org/officeDocument/2006/relationships/hyperlink" Target="https://finance.yahoo.com/quote/AMZN/options?strike=230&amp;straddle=false" TargetMode="External"/><Relationship Id="rId4475" Type="http://schemas.openxmlformats.org/officeDocument/2006/relationships/hyperlink" Target="https://finance.yahoo.com/quote/AMZN230616C00199500?p=AMZN230616C00199500" TargetMode="External"/><Relationship Id="rId5873" Type="http://schemas.openxmlformats.org/officeDocument/2006/relationships/hyperlink" Target="https://finance.yahoo.com/quote/AMZN230616C00230000?p=AMZN230616C00230000" TargetMode="External"/><Relationship Id="rId6924" Type="http://schemas.openxmlformats.org/officeDocument/2006/relationships/hyperlink" Target="https://finance.yahoo.com/quote/AMZN/options?strike=50&amp;straddle=false" TargetMode="External"/><Relationship Id="rId3077" Type="http://schemas.openxmlformats.org/officeDocument/2006/relationships/hyperlink" Target="https://finance.yahoo.com/quote/AMZN230616C00196000?p=AMZN230616C00196000" TargetMode="External"/><Relationship Id="rId4128" Type="http://schemas.openxmlformats.org/officeDocument/2006/relationships/hyperlink" Target="https://finance.yahoo.com/quote/AMZN/options?strike=4300&amp;straddle=false" TargetMode="External"/><Relationship Id="rId5526" Type="http://schemas.openxmlformats.org/officeDocument/2006/relationships/hyperlink" Target="https://finance.yahoo.com/quote/AMZN/options?strike=5000&amp;straddle=false" TargetMode="External"/><Relationship Id="rId5940" Type="http://schemas.openxmlformats.org/officeDocument/2006/relationships/hyperlink" Target="https://finance.yahoo.com/quote/AMZN/options?strike=1660&amp;straddle=false" TargetMode="External"/><Relationship Id="rId2093" Type="http://schemas.openxmlformats.org/officeDocument/2006/relationships/hyperlink" Target="https://finance.yahoo.com/quote/AMZN230616P00060000?p=AMZN230616P00060000" TargetMode="External"/><Relationship Id="rId3491" Type="http://schemas.openxmlformats.org/officeDocument/2006/relationships/hyperlink" Target="https://finance.yahoo.com/quote/AMZN230616P00067000?p=AMZN230616P00067000" TargetMode="External"/><Relationship Id="rId4542" Type="http://schemas.openxmlformats.org/officeDocument/2006/relationships/hyperlink" Target="https://finance.yahoo.com/quote/AMZN/options?strike=1540&amp;straddle=false" TargetMode="External"/><Relationship Id="rId7698" Type="http://schemas.openxmlformats.org/officeDocument/2006/relationships/hyperlink" Target="https://finance.yahoo.com/quote/AMZN/options?strike=92&amp;straddle=false" TargetMode="External"/><Relationship Id="rId8749" Type="http://schemas.openxmlformats.org/officeDocument/2006/relationships/hyperlink" Target="https://finance.yahoo.com/quote/AMZN230616C02400000?p=AMZN230616C02400000" TargetMode="External"/><Relationship Id="rId3144" Type="http://schemas.openxmlformats.org/officeDocument/2006/relationships/hyperlink" Target="https://finance.yahoo.com/quote/AMZN/options?strike=1420&amp;straddle=false" TargetMode="External"/><Relationship Id="rId7765" Type="http://schemas.openxmlformats.org/officeDocument/2006/relationships/hyperlink" Target="https://finance.yahoo.com/quote/AMZN230616P00158000?p=AMZN230616P00158000" TargetMode="External"/><Relationship Id="rId8816" Type="http://schemas.openxmlformats.org/officeDocument/2006/relationships/hyperlink" Target="https://finance.yahoo.com/quote/AMZN/options?strike=3270&amp;straddle=false" TargetMode="External"/><Relationship Id="rId2160" Type="http://schemas.openxmlformats.org/officeDocument/2006/relationships/hyperlink" Target="https://finance.yahoo.com/quote/AMZN/options?strike=91&amp;straddle=false" TargetMode="External"/><Relationship Id="rId3211" Type="http://schemas.openxmlformats.org/officeDocument/2006/relationships/hyperlink" Target="https://finance.yahoo.com/quote/AMZN230616C02300000?p=AMZN230616C02300000" TargetMode="External"/><Relationship Id="rId6367" Type="http://schemas.openxmlformats.org/officeDocument/2006/relationships/hyperlink" Target="https://finance.yahoo.com/quote/AMZN230616P00154500?p=AMZN230616P00154500" TargetMode="External"/><Relationship Id="rId6781" Type="http://schemas.openxmlformats.org/officeDocument/2006/relationships/hyperlink" Target="https://finance.yahoo.com/quote/AMZN230616P03410000?p=AMZN230616P03410000" TargetMode="External"/><Relationship Id="rId7418" Type="http://schemas.openxmlformats.org/officeDocument/2006/relationships/hyperlink" Target="https://finance.yahoo.com/quote/AMZN/options?strike=3200&amp;straddle=false" TargetMode="External"/><Relationship Id="rId7832" Type="http://schemas.openxmlformats.org/officeDocument/2006/relationships/hyperlink" Target="https://finance.yahoo.com/quote/AMZN/options?strike=174.5&amp;straddle=false" TargetMode="External"/><Relationship Id="rId132" Type="http://schemas.openxmlformats.org/officeDocument/2006/relationships/hyperlink" Target="https://finance.yahoo.com/quote/AMZN/options?strike=151.5&amp;straddle=false" TargetMode="External"/><Relationship Id="rId5383" Type="http://schemas.openxmlformats.org/officeDocument/2006/relationships/hyperlink" Target="https://finance.yahoo.com/quote/AMZN230616P03340000?p=AMZN230616P03340000" TargetMode="External"/><Relationship Id="rId6434" Type="http://schemas.openxmlformats.org/officeDocument/2006/relationships/hyperlink" Target="https://finance.yahoo.com/quote/AMZN/options?strike=171&amp;straddle=false" TargetMode="External"/><Relationship Id="rId1579" Type="http://schemas.openxmlformats.org/officeDocument/2006/relationships/hyperlink" Target="https://finance.yahoo.com/quote/AMZN230616C00167500?p=AMZN230616C00167500" TargetMode="External"/><Relationship Id="rId2977" Type="http://schemas.openxmlformats.org/officeDocument/2006/relationships/hyperlink" Target="https://finance.yahoo.com/quote/AMZN230616C00171000?p=AMZN230616C00171000" TargetMode="External"/><Relationship Id="rId5036" Type="http://schemas.openxmlformats.org/officeDocument/2006/relationships/hyperlink" Target="https://finance.yahoo.com/quote/AMZN/options?strike=167.5&amp;straddle=false" TargetMode="External"/><Relationship Id="rId5450" Type="http://schemas.openxmlformats.org/officeDocument/2006/relationships/hyperlink" Target="https://finance.yahoo.com/quote/AMZN/options?strike=3670&amp;straddle=false" TargetMode="External"/><Relationship Id="rId949" Type="http://schemas.openxmlformats.org/officeDocument/2006/relationships/hyperlink" Target="https://finance.yahoo.com/quote/AMZN230616P00184000?p=AMZN230616P00184000" TargetMode="External"/><Relationship Id="rId1993" Type="http://schemas.openxmlformats.org/officeDocument/2006/relationships/hyperlink" Target="https://finance.yahoo.com/quote/AMZN230616C03760000?p=AMZN230616C03760000" TargetMode="External"/><Relationship Id="rId4052" Type="http://schemas.openxmlformats.org/officeDocument/2006/relationships/hyperlink" Target="https://finance.yahoo.com/quote/AMZN/options?strike=3600&amp;straddle=false" TargetMode="External"/><Relationship Id="rId5103" Type="http://schemas.openxmlformats.org/officeDocument/2006/relationships/hyperlink" Target="https://finance.yahoo.com/quote/AMZN230616P00184500?p=AMZN230616P00184500" TargetMode="External"/><Relationship Id="rId6501" Type="http://schemas.openxmlformats.org/officeDocument/2006/relationships/hyperlink" Target="https://finance.yahoo.com/quote/AMZN230616P00188000?p=AMZN230616P00188000" TargetMode="External"/><Relationship Id="rId8259" Type="http://schemas.openxmlformats.org/officeDocument/2006/relationships/hyperlink" Target="https://finance.yahoo.com/quote/AMZN230616P03930000?p=AMZN230616P03930000" TargetMode="External"/><Relationship Id="rId9657" Type="http://schemas.openxmlformats.org/officeDocument/2006/relationships/hyperlink" Target="https://finance.yahoo.com/quote/AMZN230616P04000000?p=AMZN230616P04000000" TargetMode="External"/><Relationship Id="rId1646" Type="http://schemas.openxmlformats.org/officeDocument/2006/relationships/hyperlink" Target="https://finance.yahoo.com/quote/AMZN/options?strike=184&amp;straddle=false" TargetMode="External"/><Relationship Id="rId8673" Type="http://schemas.openxmlformats.org/officeDocument/2006/relationships/hyperlink" Target="https://finance.yahoo.com/quote/AMZN230616C01360000?p=AMZN230616C01360000" TargetMode="External"/><Relationship Id="rId1713" Type="http://schemas.openxmlformats.org/officeDocument/2006/relationships/hyperlink" Target="https://finance.yahoo.com/quote/AMZN230616C00210000?p=AMZN230616C00210000" TargetMode="External"/><Relationship Id="rId4869" Type="http://schemas.openxmlformats.org/officeDocument/2006/relationships/hyperlink" Target="https://finance.yahoo.com/quote/AMZN230616P00064000?p=AMZN230616P00064000" TargetMode="External"/><Relationship Id="rId7275" Type="http://schemas.openxmlformats.org/officeDocument/2006/relationships/hyperlink" Target="https://finance.yahoo.com/quote/AMZN230616C00275000?p=AMZN230616C00275000" TargetMode="External"/><Relationship Id="rId8326" Type="http://schemas.openxmlformats.org/officeDocument/2006/relationships/hyperlink" Target="https://finance.yahoo.com/quote/AMZN/options?strike=60&amp;straddle=false" TargetMode="External"/><Relationship Id="rId8740" Type="http://schemas.openxmlformats.org/officeDocument/2006/relationships/hyperlink" Target="https://finance.yahoo.com/quote/AMZN/options?strike=1980&amp;straddle=false" TargetMode="External"/><Relationship Id="rId3885" Type="http://schemas.openxmlformats.org/officeDocument/2006/relationships/hyperlink" Target="https://finance.yahoo.com/quote/AMZN230616P01740000?p=AMZN230616P01740000" TargetMode="External"/><Relationship Id="rId4936" Type="http://schemas.openxmlformats.org/officeDocument/2006/relationships/hyperlink" Target="https://finance.yahoo.com/quote/AMZN/options?strike=95&amp;straddle=false" TargetMode="External"/><Relationship Id="rId6291" Type="http://schemas.openxmlformats.org/officeDocument/2006/relationships/hyperlink" Target="https://finance.yahoo.com/quote/AMZN230616P00081000?p=AMZN230616P00081000" TargetMode="External"/><Relationship Id="rId7342" Type="http://schemas.openxmlformats.org/officeDocument/2006/relationships/hyperlink" Target="https://finance.yahoo.com/quote/AMZN/options?strike=1840&amp;straddle=false" TargetMode="External"/><Relationship Id="rId2487" Type="http://schemas.openxmlformats.org/officeDocument/2006/relationships/hyperlink" Target="https://finance.yahoo.com/quote/AMZN230616P01600000?p=AMZN230616P01600000" TargetMode="External"/><Relationship Id="rId3538" Type="http://schemas.openxmlformats.org/officeDocument/2006/relationships/hyperlink" Target="https://finance.yahoo.com/quote/AMZN/options?strike=88&amp;straddle=false" TargetMode="External"/><Relationship Id="rId459" Type="http://schemas.openxmlformats.org/officeDocument/2006/relationships/hyperlink" Target="https://finance.yahoo.com/quote/AMZN230616C03010000?p=AMZN230616C03010000" TargetMode="External"/><Relationship Id="rId873" Type="http://schemas.openxmlformats.org/officeDocument/2006/relationships/hyperlink" Target="https://finance.yahoo.com/quote/AMZN230616P00165000?p=AMZN230616P00165000" TargetMode="External"/><Relationship Id="rId1089" Type="http://schemas.openxmlformats.org/officeDocument/2006/relationships/hyperlink" Target="https://finance.yahoo.com/quote/AMZN230616P01480000?p=AMZN230616P01480000" TargetMode="External"/><Relationship Id="rId2554" Type="http://schemas.openxmlformats.org/officeDocument/2006/relationships/hyperlink" Target="https://finance.yahoo.com/quote/AMZN/options?strike=3030&amp;straddle=false" TargetMode="External"/><Relationship Id="rId3952" Type="http://schemas.openxmlformats.org/officeDocument/2006/relationships/hyperlink" Target="https://finance.yahoo.com/quote/AMZN/options?strike=3100&amp;straddle=false" TargetMode="External"/><Relationship Id="rId6011" Type="http://schemas.openxmlformats.org/officeDocument/2006/relationships/hyperlink" Target="https://finance.yahoo.com/quote/AMZN230616C03090000?p=AMZN230616C03090000" TargetMode="External"/><Relationship Id="rId9167" Type="http://schemas.openxmlformats.org/officeDocument/2006/relationships/hyperlink" Target="https://finance.yahoo.com/quote/AMZN230616P00162500?p=AMZN230616P00162500" TargetMode="External"/><Relationship Id="rId9581" Type="http://schemas.openxmlformats.org/officeDocument/2006/relationships/hyperlink" Target="https://finance.yahoo.com/quote/AMZN230616P03570000?p=AMZN230616P03570000" TargetMode="External"/><Relationship Id="rId526" Type="http://schemas.openxmlformats.org/officeDocument/2006/relationships/hyperlink" Target="https://finance.yahoo.com/quote/AMZN/options?strike=3340&amp;straddle=false" TargetMode="External"/><Relationship Id="rId1156" Type="http://schemas.openxmlformats.org/officeDocument/2006/relationships/hyperlink" Target="https://finance.yahoo.com/quote/AMZN/options?strike=2600&amp;straddle=false" TargetMode="External"/><Relationship Id="rId2207" Type="http://schemas.openxmlformats.org/officeDocument/2006/relationships/hyperlink" Target="https://finance.yahoo.com/quote/AMZN230616P00152500?p=AMZN230616P00152500" TargetMode="External"/><Relationship Id="rId3605" Type="http://schemas.openxmlformats.org/officeDocument/2006/relationships/hyperlink" Target="https://finance.yahoo.com/quote/AMZN230616P00156000?p=AMZN230616P00156000" TargetMode="External"/><Relationship Id="rId8183" Type="http://schemas.openxmlformats.org/officeDocument/2006/relationships/hyperlink" Target="https://finance.yahoo.com/quote/AMZN230616P03500000?p=AMZN230616P03500000" TargetMode="External"/><Relationship Id="rId9234" Type="http://schemas.openxmlformats.org/officeDocument/2006/relationships/hyperlink" Target="https://finance.yahoo.com/quote/AMZN/options?strike=179&amp;straddle=false" TargetMode="External"/><Relationship Id="rId940" Type="http://schemas.openxmlformats.org/officeDocument/2006/relationships/hyperlink" Target="https://finance.yahoo.com/quote/AMZN/options?strike=181.5&amp;straddle=false" TargetMode="External"/><Relationship Id="rId1570" Type="http://schemas.openxmlformats.org/officeDocument/2006/relationships/hyperlink" Target="https://finance.yahoo.com/quote/AMZN/options?strike=165&amp;straddle=false" TargetMode="External"/><Relationship Id="rId2621" Type="http://schemas.openxmlformats.org/officeDocument/2006/relationships/hyperlink" Target="https://finance.yahoo.com/quote/AMZN230616P03370000?p=AMZN230616P03370000" TargetMode="External"/><Relationship Id="rId5777" Type="http://schemas.openxmlformats.org/officeDocument/2006/relationships/hyperlink" Target="https://finance.yahoo.com/quote/AMZN230616C00179000?p=AMZN230616C00179000" TargetMode="External"/><Relationship Id="rId6828" Type="http://schemas.openxmlformats.org/officeDocument/2006/relationships/hyperlink" Target="https://finance.yahoo.com/quote/AMZN/options?strike=3640&amp;straddle=false" TargetMode="External"/><Relationship Id="rId1223" Type="http://schemas.openxmlformats.org/officeDocument/2006/relationships/hyperlink" Target="https://finance.yahoo.com/quote/AMZN230616P03300000?p=AMZN230616P03300000" TargetMode="External"/><Relationship Id="rId4379" Type="http://schemas.openxmlformats.org/officeDocument/2006/relationships/hyperlink" Target="https://finance.yahoo.com/quote/AMZN230616C00175500?p=AMZN230616C00175500" TargetMode="External"/><Relationship Id="rId4793" Type="http://schemas.openxmlformats.org/officeDocument/2006/relationships/hyperlink" Target="https://finance.yahoo.com/quote/AMZN230616C03920000?p=AMZN230616C03920000" TargetMode="External"/><Relationship Id="rId5844" Type="http://schemas.openxmlformats.org/officeDocument/2006/relationships/hyperlink" Target="https://finance.yahoo.com/quote/AMZN/options?strike=195.5&amp;straddle=false" TargetMode="External"/><Relationship Id="rId8250" Type="http://schemas.openxmlformats.org/officeDocument/2006/relationships/hyperlink" Target="https://finance.yahoo.com/quote/AMZN/options?strike=3850&amp;straddle=false" TargetMode="External"/><Relationship Id="rId9301" Type="http://schemas.openxmlformats.org/officeDocument/2006/relationships/hyperlink" Target="https://finance.yahoo.com/quote/AMZN230616P00196000?p=AMZN230616P00196000" TargetMode="External"/><Relationship Id="rId3395" Type="http://schemas.openxmlformats.org/officeDocument/2006/relationships/hyperlink" Target="https://finance.yahoo.com/quote/AMZN230616C03850000?p=AMZN230616C03850000" TargetMode="External"/><Relationship Id="rId4446" Type="http://schemas.openxmlformats.org/officeDocument/2006/relationships/hyperlink" Target="https://finance.yahoo.com/quote/AMZN/options?strike=192&amp;straddle=false" TargetMode="External"/><Relationship Id="rId4860" Type="http://schemas.openxmlformats.org/officeDocument/2006/relationships/hyperlink" Target="https://finance.yahoo.com/quote/AMZN/options?strike=59&amp;straddle=false" TargetMode="External"/><Relationship Id="rId5911" Type="http://schemas.openxmlformats.org/officeDocument/2006/relationships/hyperlink" Target="https://finance.yahoo.com/quote/AMZN230616C01420000?p=AMZN230616C01420000" TargetMode="External"/><Relationship Id="rId3048" Type="http://schemas.openxmlformats.org/officeDocument/2006/relationships/hyperlink" Target="https://finance.yahoo.com/quote/AMZN/options?strike=188.5&amp;straddle=false" TargetMode="External"/><Relationship Id="rId3462" Type="http://schemas.openxmlformats.org/officeDocument/2006/relationships/hyperlink" Target="https://finance.yahoo.com/quote/AMZN/options?strike=52&amp;straddle=false" TargetMode="External"/><Relationship Id="rId4513" Type="http://schemas.openxmlformats.org/officeDocument/2006/relationships/hyperlink" Target="https://finance.yahoo.com/quote/AMZN230616C01280000?p=AMZN230616C01280000" TargetMode="External"/><Relationship Id="rId7669" Type="http://schemas.openxmlformats.org/officeDocument/2006/relationships/hyperlink" Target="https://finance.yahoo.com/quote/AMZN230616P00078000?p=AMZN230616P00078000" TargetMode="External"/><Relationship Id="rId383" Type="http://schemas.openxmlformats.org/officeDocument/2006/relationships/hyperlink" Target="https://finance.yahoo.com/quote/AMZN230616C01480000?p=AMZN230616C01480000" TargetMode="External"/><Relationship Id="rId2064" Type="http://schemas.openxmlformats.org/officeDocument/2006/relationships/hyperlink" Target="https://finance.yahoo.com/quote/AMZN/options?strike=5100&amp;straddle=false" TargetMode="External"/><Relationship Id="rId3115" Type="http://schemas.openxmlformats.org/officeDocument/2006/relationships/hyperlink" Target="https://finance.yahoo.com/quote/AMZN230616C00255000?p=AMZN230616C00255000" TargetMode="External"/><Relationship Id="rId6685" Type="http://schemas.openxmlformats.org/officeDocument/2006/relationships/hyperlink" Target="https://finance.yahoo.com/quote/AMZN230616P02300000?p=AMZN230616P02300000" TargetMode="External"/><Relationship Id="rId9091" Type="http://schemas.openxmlformats.org/officeDocument/2006/relationships/hyperlink" Target="https://finance.yahoo.com/quote/AMZN230616P00097000?p=AMZN230616P00097000" TargetMode="External"/><Relationship Id="rId450" Type="http://schemas.openxmlformats.org/officeDocument/2006/relationships/hyperlink" Target="https://finance.yahoo.com/quote/AMZN/options?strike=2600&amp;straddle=false" TargetMode="External"/><Relationship Id="rId1080" Type="http://schemas.openxmlformats.org/officeDocument/2006/relationships/hyperlink" Target="https://finance.yahoo.com/quote/AMZN/options?strike=1400&amp;straddle=false" TargetMode="External"/><Relationship Id="rId2131" Type="http://schemas.openxmlformats.org/officeDocument/2006/relationships/hyperlink" Target="https://finance.yahoo.com/quote/AMZN230616P00077500?p=AMZN230616P00077500" TargetMode="External"/><Relationship Id="rId5287" Type="http://schemas.openxmlformats.org/officeDocument/2006/relationships/hyperlink" Target="https://finance.yahoo.com/quote/AMZN230616P01920000?p=AMZN230616P01920000" TargetMode="External"/><Relationship Id="rId6338" Type="http://schemas.openxmlformats.org/officeDocument/2006/relationships/hyperlink" Target="https://finance.yahoo.com/quote/AMZN/options?strike=120&amp;straddle=false" TargetMode="External"/><Relationship Id="rId7736" Type="http://schemas.openxmlformats.org/officeDocument/2006/relationships/hyperlink" Target="https://finance.yahoo.com/quote/AMZN/options?strike=150.5&amp;straddle=false" TargetMode="External"/><Relationship Id="rId103" Type="http://schemas.openxmlformats.org/officeDocument/2006/relationships/hyperlink" Target="https://finance.yahoo.com/quote/AMZN230616C00099000?p=AMZN230616C00099000" TargetMode="External"/><Relationship Id="rId6752" Type="http://schemas.openxmlformats.org/officeDocument/2006/relationships/hyperlink" Target="https://finance.yahoo.com/quote/AMZN/options?strike=3260&amp;straddle=false" TargetMode="External"/><Relationship Id="rId7803" Type="http://schemas.openxmlformats.org/officeDocument/2006/relationships/hyperlink" Target="https://finance.yahoo.com/quote/AMZN230616P00167500?p=AMZN230616P00167500" TargetMode="External"/><Relationship Id="rId1897" Type="http://schemas.openxmlformats.org/officeDocument/2006/relationships/hyperlink" Target="https://finance.yahoo.com/quote/AMZN230616C03280000?p=AMZN230616C03280000" TargetMode="External"/><Relationship Id="rId2948" Type="http://schemas.openxmlformats.org/officeDocument/2006/relationships/hyperlink" Target="https://finance.yahoo.com/quote/AMZN/options?strike=163.5&amp;straddle=false" TargetMode="External"/><Relationship Id="rId5354" Type="http://schemas.openxmlformats.org/officeDocument/2006/relationships/hyperlink" Target="https://finance.yahoo.com/quote/AMZN/options?strike=3190&amp;straddle=false" TargetMode="External"/><Relationship Id="rId6405" Type="http://schemas.openxmlformats.org/officeDocument/2006/relationships/hyperlink" Target="https://finance.yahoo.com/quote/AMZN230616P00164000?p=AMZN230616P00164000" TargetMode="External"/><Relationship Id="rId1964" Type="http://schemas.openxmlformats.org/officeDocument/2006/relationships/hyperlink" Target="https://finance.yahoo.com/quote/AMZN/options?strike=3610&amp;straddle=false" TargetMode="External"/><Relationship Id="rId4370" Type="http://schemas.openxmlformats.org/officeDocument/2006/relationships/hyperlink" Target="https://finance.yahoo.com/quote/AMZN/options?strike=173&amp;straddle=false" TargetMode="External"/><Relationship Id="rId5007" Type="http://schemas.openxmlformats.org/officeDocument/2006/relationships/hyperlink" Target="https://finance.yahoo.com/quote/AMZN230616P00160500?p=AMZN230616P00160500" TargetMode="External"/><Relationship Id="rId5421" Type="http://schemas.openxmlformats.org/officeDocument/2006/relationships/hyperlink" Target="https://finance.yahoo.com/quote/AMZN230616P03530000?p=AMZN230616P03530000" TargetMode="External"/><Relationship Id="rId8577" Type="http://schemas.openxmlformats.org/officeDocument/2006/relationships/hyperlink" Target="https://finance.yahoo.com/quote/AMZN230616C00187000?p=AMZN230616C00187000" TargetMode="External"/><Relationship Id="rId8991" Type="http://schemas.openxmlformats.org/officeDocument/2006/relationships/hyperlink" Target="https://finance.yahoo.com/quote/AMZN230616C05500000?p=AMZN230616C05500000" TargetMode="External"/><Relationship Id="rId9628" Type="http://schemas.openxmlformats.org/officeDocument/2006/relationships/hyperlink" Target="https://finance.yahoo.com/quote/AMZN/options?strike=3800&amp;straddle=false" TargetMode="External"/><Relationship Id="rId1617" Type="http://schemas.openxmlformats.org/officeDocument/2006/relationships/hyperlink" Target="https://finance.yahoo.com/quote/AMZN230616C00177000?p=AMZN230616C00177000" TargetMode="External"/><Relationship Id="rId4023" Type="http://schemas.openxmlformats.org/officeDocument/2006/relationships/hyperlink" Target="https://finance.yahoo.com/quote/AMZN230616P03460000?p=AMZN230616P03460000" TargetMode="External"/><Relationship Id="rId7179" Type="http://schemas.openxmlformats.org/officeDocument/2006/relationships/hyperlink" Target="https://finance.yahoo.com/quote/AMZN230616C00183500?p=AMZN230616C00183500" TargetMode="External"/><Relationship Id="rId7593" Type="http://schemas.openxmlformats.org/officeDocument/2006/relationships/hyperlink" Target="https://finance.yahoo.com/quote/AMZN230616C04800000?p=AMZN230616C04800000" TargetMode="External"/><Relationship Id="rId8644" Type="http://schemas.openxmlformats.org/officeDocument/2006/relationships/hyperlink" Target="https://finance.yahoo.com/quote/AMZN/options?strike=235&amp;straddle=false" TargetMode="External"/><Relationship Id="rId3789" Type="http://schemas.openxmlformats.org/officeDocument/2006/relationships/hyperlink" Target="https://finance.yahoo.com/quote/AMZN230616P00220000?p=AMZN230616P00220000" TargetMode="External"/><Relationship Id="rId6195" Type="http://schemas.openxmlformats.org/officeDocument/2006/relationships/hyperlink" Target="https://finance.yahoo.com/quote/AMZN230616C04100000?p=AMZN230616C04100000" TargetMode="External"/><Relationship Id="rId7246" Type="http://schemas.openxmlformats.org/officeDocument/2006/relationships/hyperlink" Target="https://finance.yahoo.com/quote/AMZN/options?strike=200&amp;straddle=false" TargetMode="External"/><Relationship Id="rId7660" Type="http://schemas.openxmlformats.org/officeDocument/2006/relationships/hyperlink" Target="https://finance.yahoo.com/quote/AMZN/options?strike=74&amp;straddle=false" TargetMode="External"/><Relationship Id="rId6262" Type="http://schemas.openxmlformats.org/officeDocument/2006/relationships/hyperlink" Target="https://finance.yahoo.com/quote/AMZN/options?strike=68&amp;straddle=false" TargetMode="External"/><Relationship Id="rId7313" Type="http://schemas.openxmlformats.org/officeDocument/2006/relationships/hyperlink" Target="https://finance.yahoo.com/quote/AMZN230616C01560000?p=AMZN230616C01560000" TargetMode="External"/><Relationship Id="rId8711" Type="http://schemas.openxmlformats.org/officeDocument/2006/relationships/hyperlink" Target="https://finance.yahoo.com/quote/AMZN230616C01700000?p=AMZN230616C01700000" TargetMode="External"/><Relationship Id="rId3856" Type="http://schemas.openxmlformats.org/officeDocument/2006/relationships/hyperlink" Target="https://finance.yahoo.com/quote/AMZN/options?strike=1460&amp;straddle=false" TargetMode="External"/><Relationship Id="rId4907" Type="http://schemas.openxmlformats.org/officeDocument/2006/relationships/hyperlink" Target="https://finance.yahoo.com/quote/AMZN230616P00081000?p=AMZN230616P00081000" TargetMode="External"/><Relationship Id="rId777" Type="http://schemas.openxmlformats.org/officeDocument/2006/relationships/hyperlink" Target="https://finance.yahoo.com/quote/AMZN230616P00092000?p=AMZN230616P00092000" TargetMode="External"/><Relationship Id="rId2458" Type="http://schemas.openxmlformats.org/officeDocument/2006/relationships/hyperlink" Target="https://finance.yahoo.com/quote/AMZN/options?strike=1340&amp;straddle=false" TargetMode="External"/><Relationship Id="rId2872" Type="http://schemas.openxmlformats.org/officeDocument/2006/relationships/hyperlink" Target="https://finance.yahoo.com/quote/AMZN/options?strike=99&amp;straddle=false" TargetMode="External"/><Relationship Id="rId3509" Type="http://schemas.openxmlformats.org/officeDocument/2006/relationships/hyperlink" Target="https://finance.yahoo.com/quote/AMZN230616P00075000?p=AMZN230616P00075000" TargetMode="External"/><Relationship Id="rId3923" Type="http://schemas.openxmlformats.org/officeDocument/2006/relationships/hyperlink" Target="https://finance.yahoo.com/quote/AMZN230616P02600000?p=AMZN230616P02600000" TargetMode="External"/><Relationship Id="rId8087" Type="http://schemas.openxmlformats.org/officeDocument/2006/relationships/hyperlink" Target="https://finance.yahoo.com/quote/AMZN230616P03020000?p=AMZN230616P03020000" TargetMode="External"/><Relationship Id="rId9485" Type="http://schemas.openxmlformats.org/officeDocument/2006/relationships/hyperlink" Target="https://finance.yahoo.com/quote/AMZN230616P03090000?p=AMZN230616P03090000" TargetMode="External"/><Relationship Id="rId844" Type="http://schemas.openxmlformats.org/officeDocument/2006/relationships/hyperlink" Target="https://finance.yahoo.com/quote/AMZN/options?strike=157.5&amp;straddle=false" TargetMode="External"/><Relationship Id="rId1474" Type="http://schemas.openxmlformats.org/officeDocument/2006/relationships/hyperlink" Target="https://finance.yahoo.com/quote/AMZN/options?strike=92&amp;straddle=false" TargetMode="External"/><Relationship Id="rId2525" Type="http://schemas.openxmlformats.org/officeDocument/2006/relationships/hyperlink" Target="https://finance.yahoo.com/quote/AMZN230616P01980000?p=AMZN230616P01980000" TargetMode="External"/><Relationship Id="rId9138" Type="http://schemas.openxmlformats.org/officeDocument/2006/relationships/hyperlink" Target="https://finance.yahoo.com/quote/AMZN/options?strike=155&amp;straddle=false" TargetMode="External"/><Relationship Id="rId9552" Type="http://schemas.openxmlformats.org/officeDocument/2006/relationships/hyperlink" Target="https://finance.yahoo.com/quote/AMZN/options?strike=3420&amp;straddle=false" TargetMode="External"/><Relationship Id="rId911" Type="http://schemas.openxmlformats.org/officeDocument/2006/relationships/hyperlink" Target="https://finance.yahoo.com/quote/AMZN230616P00174500?p=AMZN230616P00174500" TargetMode="External"/><Relationship Id="rId1127" Type="http://schemas.openxmlformats.org/officeDocument/2006/relationships/hyperlink" Target="https://finance.yahoo.com/quote/AMZN230616P01840000?p=AMZN230616P01840000" TargetMode="External"/><Relationship Id="rId1541" Type="http://schemas.openxmlformats.org/officeDocument/2006/relationships/hyperlink" Target="https://finance.yahoo.com/quote/AMZN230616C00158000?p=AMZN230616C00158000" TargetMode="External"/><Relationship Id="rId4697" Type="http://schemas.openxmlformats.org/officeDocument/2006/relationships/hyperlink" Target="https://finance.yahoo.com/quote/AMZN230616C03440000?p=AMZN230616C03440000" TargetMode="External"/><Relationship Id="rId5748" Type="http://schemas.openxmlformats.org/officeDocument/2006/relationships/hyperlink" Target="https://finance.yahoo.com/quote/AMZN/options?strike=171.5&amp;straddle=false" TargetMode="External"/><Relationship Id="rId8154" Type="http://schemas.openxmlformats.org/officeDocument/2006/relationships/hyperlink" Target="https://finance.yahoo.com/quote/AMZN/options?strike=3350&amp;straddle=false" TargetMode="External"/><Relationship Id="rId9205" Type="http://schemas.openxmlformats.org/officeDocument/2006/relationships/hyperlink" Target="https://finance.yahoo.com/quote/AMZN230616P00172000?p=AMZN230616P00172000" TargetMode="External"/><Relationship Id="rId3299" Type="http://schemas.openxmlformats.org/officeDocument/2006/relationships/hyperlink" Target="https://finance.yahoo.com/quote/AMZN230616C03370000?p=AMZN230616C03370000" TargetMode="External"/><Relationship Id="rId4764" Type="http://schemas.openxmlformats.org/officeDocument/2006/relationships/hyperlink" Target="https://finance.yahoo.com/quote/AMZN/options?strike=3770&amp;straddle=false" TargetMode="External"/><Relationship Id="rId7170" Type="http://schemas.openxmlformats.org/officeDocument/2006/relationships/hyperlink" Target="https://finance.yahoo.com/quote/AMZN/options?strike=181&amp;straddle=false" TargetMode="External"/><Relationship Id="rId8221" Type="http://schemas.openxmlformats.org/officeDocument/2006/relationships/hyperlink" Target="https://finance.yahoo.com/quote/AMZN230616P03690000?p=AMZN230616P03690000" TargetMode="External"/><Relationship Id="rId3366" Type="http://schemas.openxmlformats.org/officeDocument/2006/relationships/hyperlink" Target="https://finance.yahoo.com/quote/AMZN/options?strike=3700&amp;straddle=false" TargetMode="External"/><Relationship Id="rId4417" Type="http://schemas.openxmlformats.org/officeDocument/2006/relationships/hyperlink" Target="https://finance.yahoo.com/quote/AMZN230616C00185000?p=AMZN230616C00185000" TargetMode="External"/><Relationship Id="rId5815" Type="http://schemas.openxmlformats.org/officeDocument/2006/relationships/hyperlink" Target="https://finance.yahoo.com/quote/AMZN230616C00188500?p=AMZN230616C00188500" TargetMode="External"/><Relationship Id="rId287" Type="http://schemas.openxmlformats.org/officeDocument/2006/relationships/hyperlink" Target="https://finance.yahoo.com/quote/AMZN230616C00190500?p=AMZN230616C00190500" TargetMode="External"/><Relationship Id="rId2382" Type="http://schemas.openxmlformats.org/officeDocument/2006/relationships/hyperlink" Target="https://finance.yahoo.com/quote/AMZN/options?strike=196&amp;straddle=false" TargetMode="External"/><Relationship Id="rId3019" Type="http://schemas.openxmlformats.org/officeDocument/2006/relationships/hyperlink" Target="https://finance.yahoo.com/quote/AMZN230616C00181500?p=AMZN230616C00181500" TargetMode="External"/><Relationship Id="rId3780" Type="http://schemas.openxmlformats.org/officeDocument/2006/relationships/hyperlink" Target="https://finance.yahoo.com/quote/AMZN/options?strike=199.5&amp;straddle=false" TargetMode="External"/><Relationship Id="rId4831" Type="http://schemas.openxmlformats.org/officeDocument/2006/relationships/hyperlink" Target="https://finance.yahoo.com/quote/AMZN230616C05100000?p=AMZN230616C05100000" TargetMode="External"/><Relationship Id="rId7987" Type="http://schemas.openxmlformats.org/officeDocument/2006/relationships/hyperlink" Target="https://finance.yahoo.com/quote/AMZN230616P01280000?p=AMZN230616P01280000" TargetMode="External"/><Relationship Id="rId354" Type="http://schemas.openxmlformats.org/officeDocument/2006/relationships/hyperlink" Target="https://finance.yahoo.com/quote/AMZN/options?strike=270&amp;straddle=false" TargetMode="External"/><Relationship Id="rId2035" Type="http://schemas.openxmlformats.org/officeDocument/2006/relationships/hyperlink" Target="https://finance.yahoo.com/quote/AMZN230616C03970000?p=AMZN230616C03970000" TargetMode="External"/><Relationship Id="rId3433" Type="http://schemas.openxmlformats.org/officeDocument/2006/relationships/hyperlink" Target="https://finance.yahoo.com/quote/AMZN230616C04400000?p=AMZN230616C04400000" TargetMode="External"/><Relationship Id="rId6589" Type="http://schemas.openxmlformats.org/officeDocument/2006/relationships/hyperlink" Target="https://finance.yahoo.com/quote/AMZN230616P01140000?p=AMZN230616P01140000" TargetMode="External"/><Relationship Id="rId9062" Type="http://schemas.openxmlformats.org/officeDocument/2006/relationships/hyperlink" Target="https://finance.yahoo.com/quote/AMZN/options?strike=82&amp;straddle=false" TargetMode="External"/><Relationship Id="rId3500" Type="http://schemas.openxmlformats.org/officeDocument/2006/relationships/hyperlink" Target="https://finance.yahoo.com/quote/AMZN/options?strike=71&amp;straddle=false" TargetMode="External"/><Relationship Id="rId6656" Type="http://schemas.openxmlformats.org/officeDocument/2006/relationships/hyperlink" Target="https://finance.yahoo.com/quote/AMZN/options?strike=1760&amp;straddle=false" TargetMode="External"/><Relationship Id="rId7707" Type="http://schemas.openxmlformats.org/officeDocument/2006/relationships/hyperlink" Target="https://finance.yahoo.com/quote/AMZN230616P00097000?p=AMZN230616P00097000" TargetMode="External"/><Relationship Id="rId421" Type="http://schemas.openxmlformats.org/officeDocument/2006/relationships/hyperlink" Target="https://finance.yahoo.com/quote/AMZN230616C01840000?p=AMZN230616C01840000" TargetMode="External"/><Relationship Id="rId1051" Type="http://schemas.openxmlformats.org/officeDocument/2006/relationships/hyperlink" Target="https://finance.yahoo.com/quote/AMZN230616P01120000?p=AMZN230616P01120000" TargetMode="External"/><Relationship Id="rId2102" Type="http://schemas.openxmlformats.org/officeDocument/2006/relationships/hyperlink" Target="https://finance.yahoo.com/quote/AMZN/options?strike=64&amp;straddle=false" TargetMode="External"/><Relationship Id="rId5258" Type="http://schemas.openxmlformats.org/officeDocument/2006/relationships/hyperlink" Target="https://finance.yahoo.com/quote/AMZN/options?strike=1620&amp;straddle=false" TargetMode="External"/><Relationship Id="rId5672" Type="http://schemas.openxmlformats.org/officeDocument/2006/relationships/hyperlink" Target="https://finance.yahoo.com/quote/AMZN/options?strike=152.5&amp;straddle=false" TargetMode="External"/><Relationship Id="rId6309" Type="http://schemas.openxmlformats.org/officeDocument/2006/relationships/hyperlink" Target="https://finance.yahoo.com/quote/AMZN230616P00090000?p=AMZN230616P00090000" TargetMode="External"/><Relationship Id="rId6723" Type="http://schemas.openxmlformats.org/officeDocument/2006/relationships/hyperlink" Target="https://finance.yahoo.com/quote/AMZN230616P03120000?p=AMZN230616P03120000" TargetMode="External"/><Relationship Id="rId1868" Type="http://schemas.openxmlformats.org/officeDocument/2006/relationships/hyperlink" Target="https://finance.yahoo.com/quote/AMZN/options?strike=3130&amp;straddle=false" TargetMode="External"/><Relationship Id="rId4274" Type="http://schemas.openxmlformats.org/officeDocument/2006/relationships/hyperlink" Target="https://finance.yahoo.com/quote/AMZN/options?strike=140&amp;straddle=false" TargetMode="External"/><Relationship Id="rId5325" Type="http://schemas.openxmlformats.org/officeDocument/2006/relationships/hyperlink" Target="https://finance.yahoo.com/quote/AMZN230616P03050000?p=AMZN230616P03050000" TargetMode="External"/><Relationship Id="rId8895" Type="http://schemas.openxmlformats.org/officeDocument/2006/relationships/hyperlink" Target="https://finance.yahoo.com/quote/AMZN230616C03670000?p=AMZN230616C03670000" TargetMode="External"/><Relationship Id="rId2919" Type="http://schemas.openxmlformats.org/officeDocument/2006/relationships/hyperlink" Target="https://finance.yahoo.com/quote/AMZN230616C00156500?p=AMZN230616C00156500" TargetMode="External"/><Relationship Id="rId3290" Type="http://schemas.openxmlformats.org/officeDocument/2006/relationships/hyperlink" Target="https://finance.yahoo.com/quote/AMZN/options?strike=3320&amp;straddle=false" TargetMode="External"/><Relationship Id="rId4341" Type="http://schemas.openxmlformats.org/officeDocument/2006/relationships/hyperlink" Target="https://finance.yahoo.com/quote/AMZN230616C00166000?p=AMZN230616C00166000" TargetMode="External"/><Relationship Id="rId7497" Type="http://schemas.openxmlformats.org/officeDocument/2006/relationships/hyperlink" Target="https://finance.yahoo.com/quote/AMZN230616C03600000?p=AMZN230616C03600000" TargetMode="External"/><Relationship Id="rId8548" Type="http://schemas.openxmlformats.org/officeDocument/2006/relationships/hyperlink" Target="https://finance.yahoo.com/quote/AMZN/options?strike=179.5&amp;straddle=false" TargetMode="External"/><Relationship Id="rId1935" Type="http://schemas.openxmlformats.org/officeDocument/2006/relationships/hyperlink" Target="https://finance.yahoo.com/quote/AMZN230616C03470000?p=AMZN230616C03470000" TargetMode="External"/><Relationship Id="rId6099" Type="http://schemas.openxmlformats.org/officeDocument/2006/relationships/hyperlink" Target="https://finance.yahoo.com/quote/AMZN230616C03530000?p=AMZN230616C03530000" TargetMode="External"/><Relationship Id="rId8962" Type="http://schemas.openxmlformats.org/officeDocument/2006/relationships/hyperlink" Target="https://finance.yahoo.com/quote/AMZN/options?strike=4000&amp;straddle=false" TargetMode="External"/><Relationship Id="rId3010" Type="http://schemas.openxmlformats.org/officeDocument/2006/relationships/hyperlink" Target="https://finance.yahoo.com/quote/AMZN/options?strike=179&amp;straddle=false" TargetMode="External"/><Relationship Id="rId6166" Type="http://schemas.openxmlformats.org/officeDocument/2006/relationships/hyperlink" Target="https://finance.yahoo.com/quote/AMZN/options?strike=3860&amp;straddle=false" TargetMode="External"/><Relationship Id="rId7564" Type="http://schemas.openxmlformats.org/officeDocument/2006/relationships/hyperlink" Target="https://finance.yahoo.com/quote/AMZN/options?strike=3930&amp;straddle=false" TargetMode="External"/><Relationship Id="rId8615" Type="http://schemas.openxmlformats.org/officeDocument/2006/relationships/hyperlink" Target="https://finance.yahoo.com/quote/AMZN230616C00196500?p=AMZN230616C00196500" TargetMode="External"/><Relationship Id="rId6580" Type="http://schemas.openxmlformats.org/officeDocument/2006/relationships/hyperlink" Target="https://finance.yahoo.com/quote/AMZN/options?strike=275&amp;straddle=false" TargetMode="External"/><Relationship Id="rId7217" Type="http://schemas.openxmlformats.org/officeDocument/2006/relationships/hyperlink" Target="https://finance.yahoo.com/quote/AMZN230616C00193000?p=AMZN230616C00193000" TargetMode="External"/><Relationship Id="rId7631" Type="http://schemas.openxmlformats.org/officeDocument/2006/relationships/hyperlink" Target="https://finance.yahoo.com/quote/AMZN230616P00061000?p=AMZN230616P00061000" TargetMode="External"/><Relationship Id="rId2776" Type="http://schemas.openxmlformats.org/officeDocument/2006/relationships/hyperlink" Target="https://finance.yahoo.com/quote/AMZN/options?strike=53&amp;straddle=false" TargetMode="External"/><Relationship Id="rId3827" Type="http://schemas.openxmlformats.org/officeDocument/2006/relationships/hyperlink" Target="https://finance.yahoo.com/quote/AMZN230616P01200000?p=AMZN230616P01200000" TargetMode="External"/><Relationship Id="rId5182" Type="http://schemas.openxmlformats.org/officeDocument/2006/relationships/hyperlink" Target="https://finance.yahoo.com/quote/AMZN/options?strike=240&amp;straddle=false" TargetMode="External"/><Relationship Id="rId6233" Type="http://schemas.openxmlformats.org/officeDocument/2006/relationships/hyperlink" Target="https://finance.yahoo.com/quote/AMZN230616P00054000?p=AMZN230616P00054000" TargetMode="External"/><Relationship Id="rId9389" Type="http://schemas.openxmlformats.org/officeDocument/2006/relationships/hyperlink" Target="https://finance.yahoo.com/quote/AMZN230616P01450000?p=AMZN230616P01450000" TargetMode="External"/><Relationship Id="rId748" Type="http://schemas.openxmlformats.org/officeDocument/2006/relationships/hyperlink" Target="https://finance.yahoo.com/quote/AMZN/options?strike=77.5&amp;straddle=false" TargetMode="External"/><Relationship Id="rId1378" Type="http://schemas.openxmlformats.org/officeDocument/2006/relationships/hyperlink" Target="https://finance.yahoo.com/quote/AMZN/options?strike=5200&amp;straddle=false" TargetMode="External"/><Relationship Id="rId1792" Type="http://schemas.openxmlformats.org/officeDocument/2006/relationships/hyperlink" Target="https://finance.yahoo.com/quote/AMZN/options?strike=1700&amp;straddle=false" TargetMode="External"/><Relationship Id="rId2429" Type="http://schemas.openxmlformats.org/officeDocument/2006/relationships/hyperlink" Target="https://finance.yahoo.com/quote/AMZN230616P01060000?p=AMZN230616P01060000" TargetMode="External"/><Relationship Id="rId2843" Type="http://schemas.openxmlformats.org/officeDocument/2006/relationships/hyperlink" Target="https://finance.yahoo.com/quote/AMZN230616C00085000?p=AMZN230616C00085000" TargetMode="External"/><Relationship Id="rId5999" Type="http://schemas.openxmlformats.org/officeDocument/2006/relationships/hyperlink" Target="https://finance.yahoo.com/quote/AMZN230616C03030000?p=AMZN230616C03030000" TargetMode="External"/><Relationship Id="rId6300" Type="http://schemas.openxmlformats.org/officeDocument/2006/relationships/hyperlink" Target="https://finance.yahoo.com/quote/AMZN/options?strike=85&amp;straddle=false" TargetMode="External"/><Relationship Id="rId9456" Type="http://schemas.openxmlformats.org/officeDocument/2006/relationships/hyperlink" Target="https://finance.yahoo.com/quote/AMZN/options?strike=2400&amp;straddle=false" TargetMode="External"/><Relationship Id="rId84" Type="http://schemas.openxmlformats.org/officeDocument/2006/relationships/hyperlink" Target="https://finance.yahoo.com/quote/AMZN/options?strike=89&amp;straddle=false" TargetMode="External"/><Relationship Id="rId815" Type="http://schemas.openxmlformats.org/officeDocument/2006/relationships/hyperlink" Target="https://finance.yahoo.com/quote/AMZN230616P00150500?p=AMZN230616P00150500" TargetMode="External"/><Relationship Id="rId1445" Type="http://schemas.openxmlformats.org/officeDocument/2006/relationships/hyperlink" Target="https://finance.yahoo.com/quote/AMZN230616C00078000?p=AMZN230616C00078000" TargetMode="External"/><Relationship Id="rId8058" Type="http://schemas.openxmlformats.org/officeDocument/2006/relationships/hyperlink" Target="https://finance.yahoo.com/quote/AMZN/options?strike=1940&amp;straddle=false" TargetMode="External"/><Relationship Id="rId8472" Type="http://schemas.openxmlformats.org/officeDocument/2006/relationships/hyperlink" Target="https://finance.yahoo.com/quote/AMZN/options?strike=160.5&amp;straddle=false" TargetMode="External"/><Relationship Id="rId9109" Type="http://schemas.openxmlformats.org/officeDocument/2006/relationships/hyperlink" Target="https://finance.yahoo.com/quote/AMZN230616P00130000?p=AMZN230616P00130000" TargetMode="External"/><Relationship Id="rId9523" Type="http://schemas.openxmlformats.org/officeDocument/2006/relationships/hyperlink" Target="https://finance.yahoo.com/quote/AMZN230616P03280000?p=AMZN230616P03280000" TargetMode="External"/><Relationship Id="rId2910" Type="http://schemas.openxmlformats.org/officeDocument/2006/relationships/hyperlink" Target="https://finance.yahoo.com/quote/AMZN/options?strike=154&amp;straddle=false" TargetMode="External"/><Relationship Id="rId7074" Type="http://schemas.openxmlformats.org/officeDocument/2006/relationships/hyperlink" Target="https://finance.yahoo.com/quote/AMZN/options?strike=157&amp;straddle=false" TargetMode="External"/><Relationship Id="rId8125" Type="http://schemas.openxmlformats.org/officeDocument/2006/relationships/hyperlink" Target="https://finance.yahoo.com/quote/AMZN230616P03210000?p=AMZN230616P03210000" TargetMode="External"/><Relationship Id="rId1512" Type="http://schemas.openxmlformats.org/officeDocument/2006/relationships/hyperlink" Target="https://finance.yahoo.com/quote/AMZN/options?strike=150.5&amp;straddle=false" TargetMode="External"/><Relationship Id="rId4668" Type="http://schemas.openxmlformats.org/officeDocument/2006/relationships/hyperlink" Target="https://finance.yahoo.com/quote/AMZN/options?strike=3290&amp;straddle=false" TargetMode="External"/><Relationship Id="rId5719" Type="http://schemas.openxmlformats.org/officeDocument/2006/relationships/hyperlink" Target="https://finance.yahoo.com/quote/AMZN230616C00164500?p=AMZN230616C00164500" TargetMode="External"/><Relationship Id="rId6090" Type="http://schemas.openxmlformats.org/officeDocument/2006/relationships/hyperlink" Target="https://finance.yahoo.com/quote/AMZN/options?strike=3480&amp;straddle=false" TargetMode="External"/><Relationship Id="rId7141" Type="http://schemas.openxmlformats.org/officeDocument/2006/relationships/hyperlink" Target="https://finance.yahoo.com/quote/AMZN230616C00174000?p=AMZN230616C00174000" TargetMode="External"/><Relationship Id="rId3684" Type="http://schemas.openxmlformats.org/officeDocument/2006/relationships/hyperlink" Target="https://finance.yahoo.com/quote/AMZN/options?strike=175.5&amp;straddle=false" TargetMode="External"/><Relationship Id="rId4735" Type="http://schemas.openxmlformats.org/officeDocument/2006/relationships/hyperlink" Target="https://finance.yahoo.com/quote/AMZN230616C03630000?p=AMZN230616C03630000" TargetMode="External"/><Relationship Id="rId2286" Type="http://schemas.openxmlformats.org/officeDocument/2006/relationships/hyperlink" Target="https://finance.yahoo.com/quote/AMZN/options?strike=172&amp;straddle=false" TargetMode="External"/><Relationship Id="rId3337" Type="http://schemas.openxmlformats.org/officeDocument/2006/relationships/hyperlink" Target="https://finance.yahoo.com/quote/AMZN230616C03560000?p=AMZN230616C03560000" TargetMode="External"/><Relationship Id="rId3751" Type="http://schemas.openxmlformats.org/officeDocument/2006/relationships/hyperlink" Target="https://finance.yahoo.com/quote/AMZN230616P00192500?p=AMZN230616P00192500" TargetMode="External"/><Relationship Id="rId4802" Type="http://schemas.openxmlformats.org/officeDocument/2006/relationships/hyperlink" Target="https://finance.yahoo.com/quote/AMZN/options?strike=3960&amp;straddle=false" TargetMode="External"/><Relationship Id="rId7958" Type="http://schemas.openxmlformats.org/officeDocument/2006/relationships/hyperlink" Target="https://finance.yahoo.com/quote/AMZN/options?strike=260&amp;straddle=false" TargetMode="External"/><Relationship Id="rId258" Type="http://schemas.openxmlformats.org/officeDocument/2006/relationships/hyperlink" Target="https://finance.yahoo.com/quote/AMZN/options?strike=183&amp;straddle=false" TargetMode="External"/><Relationship Id="rId672" Type="http://schemas.openxmlformats.org/officeDocument/2006/relationships/hyperlink" Target="https://finance.yahoo.com/quote/AMZN/options?strike=4700&amp;straddle=false" TargetMode="External"/><Relationship Id="rId2353" Type="http://schemas.openxmlformats.org/officeDocument/2006/relationships/hyperlink" Target="https://finance.yahoo.com/quote/AMZN230616P00189000?p=AMZN230616P00189000" TargetMode="External"/><Relationship Id="rId3404" Type="http://schemas.openxmlformats.org/officeDocument/2006/relationships/hyperlink" Target="https://finance.yahoo.com/quote/AMZN/options?strike=3890&amp;straddle=false" TargetMode="External"/><Relationship Id="rId6974" Type="http://schemas.openxmlformats.org/officeDocument/2006/relationships/hyperlink" Target="https://finance.yahoo.com/quote/AMZN/options?strike=75&amp;straddle=false" TargetMode="External"/><Relationship Id="rId9380" Type="http://schemas.openxmlformats.org/officeDocument/2006/relationships/hyperlink" Target="https://finance.yahoo.com/quote/AMZN/options?strike=1360&amp;straddle=false" TargetMode="External"/><Relationship Id="rId325" Type="http://schemas.openxmlformats.org/officeDocument/2006/relationships/hyperlink" Target="https://finance.yahoo.com/quote/AMZN230616C00200000?p=AMZN230616C00200000" TargetMode="External"/><Relationship Id="rId2006" Type="http://schemas.openxmlformats.org/officeDocument/2006/relationships/hyperlink" Target="https://finance.yahoo.com/quote/AMZN/options?strike=3820&amp;straddle=false" TargetMode="External"/><Relationship Id="rId2420" Type="http://schemas.openxmlformats.org/officeDocument/2006/relationships/hyperlink" Target="https://finance.yahoo.com/quote/AMZN/options?strike=255&amp;straddle=false" TargetMode="External"/><Relationship Id="rId5576" Type="http://schemas.openxmlformats.org/officeDocument/2006/relationships/hyperlink" Target="https://finance.yahoo.com/quote/AMZN/options?strike=69&amp;straddle=false" TargetMode="External"/><Relationship Id="rId6627" Type="http://schemas.openxmlformats.org/officeDocument/2006/relationships/hyperlink" Target="https://finance.yahoo.com/quote/AMZN230616P01500000?p=AMZN230616P01500000" TargetMode="External"/><Relationship Id="rId9033" Type="http://schemas.openxmlformats.org/officeDocument/2006/relationships/hyperlink" Target="https://finance.yahoo.com/quote/AMZN230616P00070000?p=AMZN230616P00070000" TargetMode="External"/><Relationship Id="rId1022" Type="http://schemas.openxmlformats.org/officeDocument/2006/relationships/hyperlink" Target="https://finance.yahoo.com/quote/AMZN/options?strike=220&amp;straddle=false" TargetMode="External"/><Relationship Id="rId4178" Type="http://schemas.openxmlformats.org/officeDocument/2006/relationships/hyperlink" Target="https://finance.yahoo.com/quote/AMZN/options?strike=62&amp;straddle=false" TargetMode="External"/><Relationship Id="rId4592" Type="http://schemas.openxmlformats.org/officeDocument/2006/relationships/hyperlink" Target="https://finance.yahoo.com/quote/AMZN/options?strike=2100&amp;straddle=false" TargetMode="External"/><Relationship Id="rId5229" Type="http://schemas.openxmlformats.org/officeDocument/2006/relationships/hyperlink" Target="https://finance.yahoo.com/quote/AMZN230616P01380000?p=AMZN230616P01380000" TargetMode="External"/><Relationship Id="rId5990" Type="http://schemas.openxmlformats.org/officeDocument/2006/relationships/hyperlink" Target="https://finance.yahoo.com/quote/AMZN/options?strike=2800&amp;straddle=false" TargetMode="External"/><Relationship Id="rId9100" Type="http://schemas.openxmlformats.org/officeDocument/2006/relationships/hyperlink" Target="https://finance.yahoo.com/quote/AMZN/options?strike=105&amp;straddle=false" TargetMode="External"/><Relationship Id="rId3194" Type="http://schemas.openxmlformats.org/officeDocument/2006/relationships/hyperlink" Target="https://finance.yahoo.com/quote/AMZN/options?strike=1880&amp;straddle=false" TargetMode="External"/><Relationship Id="rId4245" Type="http://schemas.openxmlformats.org/officeDocument/2006/relationships/hyperlink" Target="https://finance.yahoo.com/quote/AMZN230616C00094000?p=AMZN230616C00094000" TargetMode="External"/><Relationship Id="rId5643" Type="http://schemas.openxmlformats.org/officeDocument/2006/relationships/hyperlink" Target="https://finance.yahoo.com/quote/AMZN230616C00105000?p=AMZN230616C00105000" TargetMode="External"/><Relationship Id="rId8799" Type="http://schemas.openxmlformats.org/officeDocument/2006/relationships/hyperlink" Target="https://finance.yahoo.com/quote/AMZN230616C03190000?p=AMZN230616C03190000" TargetMode="External"/><Relationship Id="rId1839" Type="http://schemas.openxmlformats.org/officeDocument/2006/relationships/hyperlink" Target="https://finance.yahoo.com/quote/AMZN230616C02900000?p=AMZN230616C02900000" TargetMode="External"/><Relationship Id="rId5710" Type="http://schemas.openxmlformats.org/officeDocument/2006/relationships/hyperlink" Target="https://finance.yahoo.com/quote/AMZN/options?strike=162&amp;straddle=false" TargetMode="External"/><Relationship Id="rId8866" Type="http://schemas.openxmlformats.org/officeDocument/2006/relationships/hyperlink" Target="https://finance.yahoo.com/quote/AMZN/options?strike=3520&amp;straddle=false" TargetMode="External"/><Relationship Id="rId182" Type="http://schemas.openxmlformats.org/officeDocument/2006/relationships/hyperlink" Target="https://finance.yahoo.com/quote/AMZN/options?strike=164&amp;straddle=false" TargetMode="External"/><Relationship Id="rId1906" Type="http://schemas.openxmlformats.org/officeDocument/2006/relationships/hyperlink" Target="https://finance.yahoo.com/quote/AMZN/options?strike=3320&amp;straddle=false" TargetMode="External"/><Relationship Id="rId3261" Type="http://schemas.openxmlformats.org/officeDocument/2006/relationships/hyperlink" Target="https://finance.yahoo.com/quote/AMZN230616C03180000?p=AMZN230616C03180000" TargetMode="External"/><Relationship Id="rId4312" Type="http://schemas.openxmlformats.org/officeDocument/2006/relationships/hyperlink" Target="https://finance.yahoo.com/quote/AMZN/options?strike=158.5&amp;straddle=false" TargetMode="External"/><Relationship Id="rId7468" Type="http://schemas.openxmlformats.org/officeDocument/2006/relationships/hyperlink" Target="https://finance.yahoo.com/quote/AMZN/options?strike=3450&amp;straddle=false" TargetMode="External"/><Relationship Id="rId7882" Type="http://schemas.openxmlformats.org/officeDocument/2006/relationships/hyperlink" Target="https://finance.yahoo.com/quote/AMZN/options?strike=187&amp;straddle=false" TargetMode="External"/><Relationship Id="rId8519" Type="http://schemas.openxmlformats.org/officeDocument/2006/relationships/hyperlink" Target="https://finance.yahoo.com/quote/AMZN230616C00172500?p=AMZN230616C00172500" TargetMode="External"/><Relationship Id="rId8933" Type="http://schemas.openxmlformats.org/officeDocument/2006/relationships/hyperlink" Target="https://finance.yahoo.com/quote/AMZN230616C03860000?p=AMZN230616C03860000" TargetMode="External"/><Relationship Id="rId6484" Type="http://schemas.openxmlformats.org/officeDocument/2006/relationships/hyperlink" Target="https://finance.yahoo.com/quote/AMZN/options?strike=183.5&amp;straddle=false" TargetMode="External"/><Relationship Id="rId7535" Type="http://schemas.openxmlformats.org/officeDocument/2006/relationships/hyperlink" Target="https://finance.yahoo.com/quote/AMZN230616C03790000?p=AMZN230616C03790000" TargetMode="External"/><Relationship Id="rId999" Type="http://schemas.openxmlformats.org/officeDocument/2006/relationships/hyperlink" Target="https://finance.yahoo.com/quote/AMZN230616P00196500?p=AMZN230616P00196500" TargetMode="External"/><Relationship Id="rId5086" Type="http://schemas.openxmlformats.org/officeDocument/2006/relationships/hyperlink" Target="https://finance.yahoo.com/quote/AMZN/options?strike=180&amp;straddle=false" TargetMode="External"/><Relationship Id="rId6137" Type="http://schemas.openxmlformats.org/officeDocument/2006/relationships/hyperlink" Target="https://finance.yahoo.com/quote/AMZN230616C03720000?p=AMZN230616C03720000" TargetMode="External"/><Relationship Id="rId6551" Type="http://schemas.openxmlformats.org/officeDocument/2006/relationships/hyperlink" Target="https://finance.yahoo.com/quote/AMZN230616P00205000?p=AMZN230616P00205000" TargetMode="External"/><Relationship Id="rId7602" Type="http://schemas.openxmlformats.org/officeDocument/2006/relationships/hyperlink" Target="https://finance.yahoo.com/quote/AMZN/options?strike=5200&amp;straddle=false" TargetMode="External"/><Relationship Id="rId1696" Type="http://schemas.openxmlformats.org/officeDocument/2006/relationships/hyperlink" Target="https://finance.yahoo.com/quote/AMZN/options?strike=196.5&amp;straddle=false" TargetMode="External"/><Relationship Id="rId5153" Type="http://schemas.openxmlformats.org/officeDocument/2006/relationships/hyperlink" Target="https://finance.yahoo.com/quote/AMZN230616P00197000?p=AMZN230616P00197000" TargetMode="External"/><Relationship Id="rId6204" Type="http://schemas.openxmlformats.org/officeDocument/2006/relationships/hyperlink" Target="https://finance.yahoo.com/quote/AMZN/options?strike=4500&amp;straddle=false" TargetMode="External"/><Relationship Id="rId1349" Type="http://schemas.openxmlformats.org/officeDocument/2006/relationships/hyperlink" Target="https://finance.yahoo.com/quote/AMZN230616P03980000?p=AMZN230616P03980000" TargetMode="External"/><Relationship Id="rId2747" Type="http://schemas.openxmlformats.org/officeDocument/2006/relationships/hyperlink" Target="https://finance.yahoo.com/quote/AMZN230616P04500000?p=AMZN230616P04500000" TargetMode="External"/><Relationship Id="rId5220" Type="http://schemas.openxmlformats.org/officeDocument/2006/relationships/hyperlink" Target="https://finance.yahoo.com/quote/AMZN/options?strike=1280&amp;straddle=false" TargetMode="External"/><Relationship Id="rId8376" Type="http://schemas.openxmlformats.org/officeDocument/2006/relationships/hyperlink" Target="https://finance.yahoo.com/quote/AMZN/options?strike=83&amp;straddle=false" TargetMode="External"/><Relationship Id="rId719" Type="http://schemas.openxmlformats.org/officeDocument/2006/relationships/hyperlink" Target="https://finance.yahoo.com/quote/AMZN230616P00065000?p=AMZN230616P00065000" TargetMode="External"/><Relationship Id="rId1763" Type="http://schemas.openxmlformats.org/officeDocument/2006/relationships/hyperlink" Target="https://finance.yahoo.com/quote/AMZN230616C01450000?p=AMZN230616C01450000" TargetMode="External"/><Relationship Id="rId2814" Type="http://schemas.openxmlformats.org/officeDocument/2006/relationships/hyperlink" Target="https://finance.yahoo.com/quote/AMZN/options?strike=72&amp;straddle=false" TargetMode="External"/><Relationship Id="rId8029" Type="http://schemas.openxmlformats.org/officeDocument/2006/relationships/hyperlink" Target="https://finance.yahoo.com/quote/AMZN230616P01660000?p=AMZN230616P01660000" TargetMode="External"/><Relationship Id="rId8790" Type="http://schemas.openxmlformats.org/officeDocument/2006/relationships/hyperlink" Target="https://finance.yahoo.com/quote/AMZN/options?strike=3140&amp;straddle=false" TargetMode="External"/><Relationship Id="rId9427" Type="http://schemas.openxmlformats.org/officeDocument/2006/relationships/hyperlink" Target="https://finance.yahoo.com/quote/AMZN230616P01800000?p=AMZN230616P01800000" TargetMode="External"/><Relationship Id="rId55" Type="http://schemas.openxmlformats.org/officeDocument/2006/relationships/hyperlink" Target="https://finance.yahoo.com/quote/AMZN230616C00076000?p=AMZN230616C00076000" TargetMode="External"/><Relationship Id="rId1416" Type="http://schemas.openxmlformats.org/officeDocument/2006/relationships/hyperlink" Target="https://finance.yahoo.com/quote/AMZN/options?strike=65&amp;straddle=false" TargetMode="External"/><Relationship Id="rId1830" Type="http://schemas.openxmlformats.org/officeDocument/2006/relationships/hyperlink" Target="https://finance.yahoo.com/quote/AMZN/options?strike=2400&amp;straddle=false" TargetMode="External"/><Relationship Id="rId4986" Type="http://schemas.openxmlformats.org/officeDocument/2006/relationships/hyperlink" Target="https://finance.yahoo.com/quote/AMZN/options?strike=155&amp;straddle=false" TargetMode="External"/><Relationship Id="rId7392" Type="http://schemas.openxmlformats.org/officeDocument/2006/relationships/hyperlink" Target="https://finance.yahoo.com/quote/AMZN/options?strike=3070&amp;straddle=false" TargetMode="External"/><Relationship Id="rId8443" Type="http://schemas.openxmlformats.org/officeDocument/2006/relationships/hyperlink" Target="https://finance.yahoo.com/quote/AMZN230616C00153500?p=AMZN230616C00153500" TargetMode="External"/><Relationship Id="rId3588" Type="http://schemas.openxmlformats.org/officeDocument/2006/relationships/hyperlink" Target="https://finance.yahoo.com/quote/AMZN/options?strike=151.5&amp;straddle=false" TargetMode="External"/><Relationship Id="rId4639" Type="http://schemas.openxmlformats.org/officeDocument/2006/relationships/hyperlink" Target="https://finance.yahoo.com/quote/AMZN230616C03150000?p=AMZN230616C03150000" TargetMode="External"/><Relationship Id="rId7045" Type="http://schemas.openxmlformats.org/officeDocument/2006/relationships/hyperlink" Target="https://finance.yahoo.com/quote/AMZN230616C00150000?p=AMZN230616C00150000" TargetMode="External"/><Relationship Id="rId8510" Type="http://schemas.openxmlformats.org/officeDocument/2006/relationships/hyperlink" Target="https://finance.yahoo.com/quote/AMZN/options?strike=170&amp;straddle=false" TargetMode="External"/><Relationship Id="rId3655" Type="http://schemas.openxmlformats.org/officeDocument/2006/relationships/hyperlink" Target="https://finance.yahoo.com/quote/AMZN230616P00168500?p=AMZN230616P00168500" TargetMode="External"/><Relationship Id="rId4706" Type="http://schemas.openxmlformats.org/officeDocument/2006/relationships/hyperlink" Target="https://finance.yahoo.com/quote/AMZN/options?strike=3480&amp;straddle=false" TargetMode="External"/><Relationship Id="rId6061" Type="http://schemas.openxmlformats.org/officeDocument/2006/relationships/hyperlink" Target="https://finance.yahoo.com/quote/AMZN230616C03340000?p=AMZN230616C03340000" TargetMode="External"/><Relationship Id="rId7112" Type="http://schemas.openxmlformats.org/officeDocument/2006/relationships/hyperlink" Target="https://finance.yahoo.com/quote/AMZN/options?strike=166.5&amp;straddle=false" TargetMode="External"/><Relationship Id="rId576" Type="http://schemas.openxmlformats.org/officeDocument/2006/relationships/hyperlink" Target="https://finance.yahoo.com/quote/AMZN/options?strike=3590&amp;straddle=false" TargetMode="External"/><Relationship Id="rId990" Type="http://schemas.openxmlformats.org/officeDocument/2006/relationships/hyperlink" Target="https://finance.yahoo.com/quote/AMZN/options?strike=194&amp;straddle=false" TargetMode="External"/><Relationship Id="rId2257" Type="http://schemas.openxmlformats.org/officeDocument/2006/relationships/hyperlink" Target="https://finance.yahoo.com/quote/AMZN230616P00165000?p=AMZN230616P00165000" TargetMode="External"/><Relationship Id="rId2671" Type="http://schemas.openxmlformats.org/officeDocument/2006/relationships/hyperlink" Target="https://finance.yahoo.com/quote/AMZN230616P03620000?p=AMZN230616P03620000" TargetMode="External"/><Relationship Id="rId3308" Type="http://schemas.openxmlformats.org/officeDocument/2006/relationships/hyperlink" Target="https://finance.yahoo.com/quote/AMZN/options?strike=3410&amp;straddle=false" TargetMode="External"/><Relationship Id="rId9284" Type="http://schemas.openxmlformats.org/officeDocument/2006/relationships/hyperlink" Target="https://finance.yahoo.com/quote/AMZN/options?strike=191.5&amp;straddle=false" TargetMode="External"/><Relationship Id="rId229" Type="http://schemas.openxmlformats.org/officeDocument/2006/relationships/hyperlink" Target="https://finance.yahoo.com/quote/AMZN230616C00176000?p=AMZN230616C00176000" TargetMode="External"/><Relationship Id="rId643" Type="http://schemas.openxmlformats.org/officeDocument/2006/relationships/hyperlink" Target="https://finance.yahoo.com/quote/AMZN230616C03930000?p=AMZN230616C03930000" TargetMode="External"/><Relationship Id="rId1273" Type="http://schemas.openxmlformats.org/officeDocument/2006/relationships/hyperlink" Target="https://finance.yahoo.com/quote/AMZN230616P03550000?p=AMZN230616P03550000" TargetMode="External"/><Relationship Id="rId2324" Type="http://schemas.openxmlformats.org/officeDocument/2006/relationships/hyperlink" Target="https://finance.yahoo.com/quote/AMZN/options?strike=181.5&amp;straddle=false" TargetMode="External"/><Relationship Id="rId3722" Type="http://schemas.openxmlformats.org/officeDocument/2006/relationships/hyperlink" Target="https://finance.yahoo.com/quote/AMZN/options?strike=185&amp;straddle=false" TargetMode="External"/><Relationship Id="rId6878" Type="http://schemas.openxmlformats.org/officeDocument/2006/relationships/hyperlink" Target="https://finance.yahoo.com/quote/AMZN/options?strike=3940&amp;straddle=false" TargetMode="External"/><Relationship Id="rId7929" Type="http://schemas.openxmlformats.org/officeDocument/2006/relationships/hyperlink" Target="https://finance.yahoo.com/quote/AMZN230616P00199000?p=AMZN230616P00199000" TargetMode="External"/><Relationship Id="rId9351" Type="http://schemas.openxmlformats.org/officeDocument/2006/relationships/hyperlink" Target="https://finance.yahoo.com/quote/AMZN230616P01080000?p=AMZN230616P01080000" TargetMode="External"/><Relationship Id="rId5894" Type="http://schemas.openxmlformats.org/officeDocument/2006/relationships/hyperlink" Target="https://finance.yahoo.com/quote/AMZN/options?strike=1200&amp;straddle=false" TargetMode="External"/><Relationship Id="rId6945" Type="http://schemas.openxmlformats.org/officeDocument/2006/relationships/hyperlink" Target="https://finance.yahoo.com/quote/AMZN230616C00062000?p=AMZN230616C00062000" TargetMode="External"/><Relationship Id="rId9004" Type="http://schemas.openxmlformats.org/officeDocument/2006/relationships/hyperlink" Target="https://finance.yahoo.com/quote/AMZN/options?strike=55&amp;straddle=false" TargetMode="External"/><Relationship Id="rId710" Type="http://schemas.openxmlformats.org/officeDocument/2006/relationships/hyperlink" Target="https://finance.yahoo.com/quote/AMZN/options?strike=60&amp;straddle=false" TargetMode="External"/><Relationship Id="rId1340" Type="http://schemas.openxmlformats.org/officeDocument/2006/relationships/hyperlink" Target="https://finance.yahoo.com/quote/AMZN/options?strike=3930&amp;straddle=false" TargetMode="External"/><Relationship Id="rId3098" Type="http://schemas.openxmlformats.org/officeDocument/2006/relationships/hyperlink" Target="https://finance.yahoo.com/quote/AMZN/options?strike=210&amp;straddle=false" TargetMode="External"/><Relationship Id="rId4496" Type="http://schemas.openxmlformats.org/officeDocument/2006/relationships/hyperlink" Target="https://finance.yahoo.com/quote/AMZN/options?strike=245&amp;straddle=false" TargetMode="External"/><Relationship Id="rId5547" Type="http://schemas.openxmlformats.org/officeDocument/2006/relationships/hyperlink" Target="https://finance.yahoo.com/quote/AMZN230616C00055000?p=AMZN230616C00055000" TargetMode="External"/><Relationship Id="rId5961" Type="http://schemas.openxmlformats.org/officeDocument/2006/relationships/hyperlink" Target="https://finance.yahoo.com/quote/AMZN230616C01880000?p=AMZN230616C01880000" TargetMode="External"/><Relationship Id="rId4149" Type="http://schemas.openxmlformats.org/officeDocument/2006/relationships/hyperlink" Target="https://finance.yahoo.com/quote/AMZN230616P05400000?p=AMZN230616P05400000" TargetMode="External"/><Relationship Id="rId4563" Type="http://schemas.openxmlformats.org/officeDocument/2006/relationships/hyperlink" Target="https://finance.yahoo.com/quote/AMZN230616C01740000?p=AMZN230616C01740000" TargetMode="External"/><Relationship Id="rId5614" Type="http://schemas.openxmlformats.org/officeDocument/2006/relationships/hyperlink" Target="https://finance.yahoo.com/quote/AMZN/options?strike=86&amp;straddle=false" TargetMode="External"/><Relationship Id="rId8020" Type="http://schemas.openxmlformats.org/officeDocument/2006/relationships/hyperlink" Target="https://finance.yahoo.com/quote/AMZN/options?strike=1560&amp;straddle=false" TargetMode="External"/><Relationship Id="rId3165" Type="http://schemas.openxmlformats.org/officeDocument/2006/relationships/hyperlink" Target="https://finance.yahoo.com/quote/AMZN230616C01600000?p=AMZN230616C01600000" TargetMode="External"/><Relationship Id="rId4216" Type="http://schemas.openxmlformats.org/officeDocument/2006/relationships/hyperlink" Target="https://finance.yahoo.com/quote/AMZN/options?strike=79&amp;straddle=false" TargetMode="External"/><Relationship Id="rId4630" Type="http://schemas.openxmlformats.org/officeDocument/2006/relationships/hyperlink" Target="https://finance.yahoo.com/quote/AMZN/options?strike=3100&amp;straddle=false" TargetMode="External"/><Relationship Id="rId7786" Type="http://schemas.openxmlformats.org/officeDocument/2006/relationships/hyperlink" Target="https://finance.yahoo.com/quote/AMZN/options?strike=163&amp;straddle=false" TargetMode="External"/><Relationship Id="rId8837" Type="http://schemas.openxmlformats.org/officeDocument/2006/relationships/hyperlink" Target="https://finance.yahoo.com/quote/AMZN230616C03380000?p=AMZN230616C03380000" TargetMode="External"/><Relationship Id="rId2181" Type="http://schemas.openxmlformats.org/officeDocument/2006/relationships/hyperlink" Target="https://finance.yahoo.com/quote/AMZN230616P00110000?p=AMZN230616P00110000" TargetMode="External"/><Relationship Id="rId3232" Type="http://schemas.openxmlformats.org/officeDocument/2006/relationships/hyperlink" Target="https://finance.yahoo.com/quote/AMZN/options?strike=3030&amp;straddle=false" TargetMode="External"/><Relationship Id="rId6388" Type="http://schemas.openxmlformats.org/officeDocument/2006/relationships/hyperlink" Target="https://finance.yahoo.com/quote/AMZN/options?strike=159.5&amp;straddle=false" TargetMode="External"/><Relationship Id="rId7439" Type="http://schemas.openxmlformats.org/officeDocument/2006/relationships/hyperlink" Target="https://finance.yahoo.com/quote/AMZN230616C03310000?p=AMZN230616C03310000" TargetMode="External"/><Relationship Id="rId153" Type="http://schemas.openxmlformats.org/officeDocument/2006/relationships/hyperlink" Target="https://finance.yahoo.com/quote/AMZN230616C00157000?p=AMZN230616C00157000" TargetMode="External"/><Relationship Id="rId6455" Type="http://schemas.openxmlformats.org/officeDocument/2006/relationships/hyperlink" Target="https://finance.yahoo.com/quote/AMZN230616P00176500?p=AMZN230616P00176500" TargetMode="External"/><Relationship Id="rId7853" Type="http://schemas.openxmlformats.org/officeDocument/2006/relationships/hyperlink" Target="https://finance.yahoo.com/quote/AMZN230616P00180000?p=AMZN230616P00180000" TargetMode="External"/><Relationship Id="rId8904" Type="http://schemas.openxmlformats.org/officeDocument/2006/relationships/hyperlink" Target="https://finance.yahoo.com/quote/AMZN/options?strike=3710&amp;straddle=false" TargetMode="External"/><Relationship Id="rId220" Type="http://schemas.openxmlformats.org/officeDocument/2006/relationships/hyperlink" Target="https://finance.yahoo.com/quote/AMZN/options?strike=173.5&amp;straddle=false" TargetMode="External"/><Relationship Id="rId2998" Type="http://schemas.openxmlformats.org/officeDocument/2006/relationships/hyperlink" Target="https://finance.yahoo.com/quote/AMZN/options?strike=176&amp;straddle=false" TargetMode="External"/><Relationship Id="rId5057" Type="http://schemas.openxmlformats.org/officeDocument/2006/relationships/hyperlink" Target="https://finance.yahoo.com/quote/AMZN230616P00173000?p=AMZN230616P00173000" TargetMode="External"/><Relationship Id="rId6108" Type="http://schemas.openxmlformats.org/officeDocument/2006/relationships/hyperlink" Target="https://finance.yahoo.com/quote/AMZN/options?strike=3570&amp;straddle=false" TargetMode="External"/><Relationship Id="rId7506" Type="http://schemas.openxmlformats.org/officeDocument/2006/relationships/hyperlink" Target="https://finance.yahoo.com/quote/AMZN/options?strike=3640&amp;straddle=false" TargetMode="External"/><Relationship Id="rId7920" Type="http://schemas.openxmlformats.org/officeDocument/2006/relationships/hyperlink" Target="https://finance.yahoo.com/quote/AMZN/options?strike=196.5&amp;straddle=false" TargetMode="External"/><Relationship Id="rId4073" Type="http://schemas.openxmlformats.org/officeDocument/2006/relationships/hyperlink" Target="https://finance.yahoo.com/quote/AMZN230616P03710000?p=AMZN230616P03710000" TargetMode="External"/><Relationship Id="rId5471" Type="http://schemas.openxmlformats.org/officeDocument/2006/relationships/hyperlink" Target="https://finance.yahoo.com/quote/AMZN230616P03780000?p=AMZN230616P03780000" TargetMode="External"/><Relationship Id="rId6522" Type="http://schemas.openxmlformats.org/officeDocument/2006/relationships/hyperlink" Target="https://finance.yahoo.com/quote/AMZN/options?strike=193&amp;straddle=false" TargetMode="External"/><Relationship Id="rId9678" Type="http://schemas.openxmlformats.org/officeDocument/2006/relationships/hyperlink" Target="https://finance.yahoo.com/quote/AMZN/options?strike=5000&amp;straddle=false" TargetMode="External"/><Relationship Id="rId1667" Type="http://schemas.openxmlformats.org/officeDocument/2006/relationships/hyperlink" Target="https://finance.yahoo.com/quote/AMZN230616C00189500?p=AMZN230616C00189500" TargetMode="External"/><Relationship Id="rId2718" Type="http://schemas.openxmlformats.org/officeDocument/2006/relationships/hyperlink" Target="https://finance.yahoo.com/quote/AMZN/options?strike=3890&amp;straddle=false" TargetMode="External"/><Relationship Id="rId5124" Type="http://schemas.openxmlformats.org/officeDocument/2006/relationships/hyperlink" Target="https://finance.yahoo.com/quote/AMZN/options?strike=189.5&amp;straddle=false" TargetMode="External"/><Relationship Id="rId8694" Type="http://schemas.openxmlformats.org/officeDocument/2006/relationships/hyperlink" Target="https://finance.yahoo.com/quote/AMZN/options?strike=1540&amp;straddle=false" TargetMode="External"/><Relationship Id="rId1734" Type="http://schemas.openxmlformats.org/officeDocument/2006/relationships/hyperlink" Target="https://finance.yahoo.com/quote/AMZN/options?strike=260&amp;straddle=false" TargetMode="External"/><Relationship Id="rId4140" Type="http://schemas.openxmlformats.org/officeDocument/2006/relationships/hyperlink" Target="https://finance.yahoo.com/quote/AMZN/options?strike=4900&amp;straddle=false" TargetMode="External"/><Relationship Id="rId7296" Type="http://schemas.openxmlformats.org/officeDocument/2006/relationships/hyperlink" Target="https://finance.yahoo.com/quote/AMZN/options?strike=1420&amp;straddle=false" TargetMode="External"/><Relationship Id="rId8347" Type="http://schemas.openxmlformats.org/officeDocument/2006/relationships/hyperlink" Target="https://finance.yahoo.com/quote/AMZN230616C00071000?p=AMZN230616C00071000" TargetMode="External"/><Relationship Id="rId8761" Type="http://schemas.openxmlformats.org/officeDocument/2006/relationships/hyperlink" Target="https://finance.yahoo.com/quote/AMZN230616C03000000?p=AMZN230616C03000000" TargetMode="External"/><Relationship Id="rId26" Type="http://schemas.openxmlformats.org/officeDocument/2006/relationships/hyperlink" Target="https://finance.yahoo.com/quote/AMZN/options?strike=62&amp;straddle=false" TargetMode="External"/><Relationship Id="rId7363" Type="http://schemas.openxmlformats.org/officeDocument/2006/relationships/hyperlink" Target="https://finance.yahoo.com/quote/AMZN230616C02300000?p=AMZN230616C02300000" TargetMode="External"/><Relationship Id="rId8414" Type="http://schemas.openxmlformats.org/officeDocument/2006/relationships/hyperlink" Target="https://finance.yahoo.com/quote/AMZN/options?strike=110&amp;straddle=false" TargetMode="External"/><Relationship Id="rId1801" Type="http://schemas.openxmlformats.org/officeDocument/2006/relationships/hyperlink" Target="https://finance.yahoo.com/quote/AMZN230616C01800000?p=AMZN230616C01800000" TargetMode="External"/><Relationship Id="rId3559" Type="http://schemas.openxmlformats.org/officeDocument/2006/relationships/hyperlink" Target="https://finance.yahoo.com/quote/AMZN230616P00099000?p=AMZN230616P00099000" TargetMode="External"/><Relationship Id="rId4957" Type="http://schemas.openxmlformats.org/officeDocument/2006/relationships/hyperlink" Target="https://finance.yahoo.com/quote/AMZN230616P00130000?p=AMZN230616P00130000" TargetMode="External"/><Relationship Id="rId7016" Type="http://schemas.openxmlformats.org/officeDocument/2006/relationships/hyperlink" Target="https://finance.yahoo.com/quote/AMZN/options?strike=95&amp;straddle=false" TargetMode="External"/><Relationship Id="rId7430" Type="http://schemas.openxmlformats.org/officeDocument/2006/relationships/hyperlink" Target="https://finance.yahoo.com/quote/AMZN/options?strike=3260&amp;straddle=false" TargetMode="External"/><Relationship Id="rId3973" Type="http://schemas.openxmlformats.org/officeDocument/2006/relationships/hyperlink" Target="https://finance.yahoo.com/quote/AMZN230616P03210000?p=AMZN230616P03210000" TargetMode="External"/><Relationship Id="rId6032" Type="http://schemas.openxmlformats.org/officeDocument/2006/relationships/hyperlink" Target="https://finance.yahoo.com/quote/AMZN/options?strike=3190&amp;straddle=false" TargetMode="External"/><Relationship Id="rId9188" Type="http://schemas.openxmlformats.org/officeDocument/2006/relationships/hyperlink" Target="https://finance.yahoo.com/quote/AMZN/options?strike=167.5&amp;straddle=false" TargetMode="External"/><Relationship Id="rId894" Type="http://schemas.openxmlformats.org/officeDocument/2006/relationships/hyperlink" Target="https://finance.yahoo.com/quote/AMZN/options?strike=170&amp;straddle=false" TargetMode="External"/><Relationship Id="rId1177" Type="http://schemas.openxmlformats.org/officeDocument/2006/relationships/hyperlink" Target="https://finance.yahoo.com/quote/AMZN230616P03070000?p=AMZN230616P03070000" TargetMode="External"/><Relationship Id="rId2575" Type="http://schemas.openxmlformats.org/officeDocument/2006/relationships/hyperlink" Target="https://finance.yahoo.com/quote/AMZN230616P03140000?p=AMZN230616P03140000" TargetMode="External"/><Relationship Id="rId3626" Type="http://schemas.openxmlformats.org/officeDocument/2006/relationships/hyperlink" Target="https://finance.yahoo.com/quote/AMZN/options?strike=161&amp;straddle=false" TargetMode="External"/><Relationship Id="rId547" Type="http://schemas.openxmlformats.org/officeDocument/2006/relationships/hyperlink" Target="https://finance.yahoo.com/quote/AMZN230616C03450000?p=AMZN230616C03450000" TargetMode="External"/><Relationship Id="rId961" Type="http://schemas.openxmlformats.org/officeDocument/2006/relationships/hyperlink" Target="https://finance.yahoo.com/quote/AMZN230616P00187000?p=AMZN230616P00187000" TargetMode="External"/><Relationship Id="rId1591" Type="http://schemas.openxmlformats.org/officeDocument/2006/relationships/hyperlink" Target="https://finance.yahoo.com/quote/AMZN230616C00170500?p=AMZN230616C00170500" TargetMode="External"/><Relationship Id="rId2228" Type="http://schemas.openxmlformats.org/officeDocument/2006/relationships/hyperlink" Target="https://finance.yahoo.com/quote/AMZN/options?strike=157.5&amp;straddle=false" TargetMode="External"/><Relationship Id="rId2642" Type="http://schemas.openxmlformats.org/officeDocument/2006/relationships/hyperlink" Target="https://finance.yahoo.com/quote/AMZN/options?strike=3470&amp;straddle=false" TargetMode="External"/><Relationship Id="rId5798" Type="http://schemas.openxmlformats.org/officeDocument/2006/relationships/hyperlink" Target="https://finance.yahoo.com/quote/AMZN/options?strike=184&amp;straddle=false" TargetMode="External"/><Relationship Id="rId6849" Type="http://schemas.openxmlformats.org/officeDocument/2006/relationships/hyperlink" Target="https://finance.yahoo.com/quote/AMZN230616P03750000?p=AMZN230616P03750000" TargetMode="External"/><Relationship Id="rId9255" Type="http://schemas.openxmlformats.org/officeDocument/2006/relationships/hyperlink" Target="https://finance.yahoo.com/quote/AMZN230616P00184500?p=AMZN230616P00184500" TargetMode="External"/><Relationship Id="rId614" Type="http://schemas.openxmlformats.org/officeDocument/2006/relationships/hyperlink" Target="https://finance.yahoo.com/quote/AMZN/options?strike=3780&amp;straddle=false" TargetMode="External"/><Relationship Id="rId1244" Type="http://schemas.openxmlformats.org/officeDocument/2006/relationships/hyperlink" Target="https://finance.yahoo.com/quote/AMZN/options?strike=3400&amp;straddle=false" TargetMode="External"/><Relationship Id="rId5865" Type="http://schemas.openxmlformats.org/officeDocument/2006/relationships/hyperlink" Target="https://finance.yahoo.com/quote/AMZN230616C00210000?p=AMZN230616C00210000" TargetMode="External"/><Relationship Id="rId6916" Type="http://schemas.openxmlformats.org/officeDocument/2006/relationships/hyperlink" Target="https://finance.yahoo.com/quote/AMZN/options?strike=5300&amp;straddle=false" TargetMode="External"/><Relationship Id="rId8271" Type="http://schemas.openxmlformats.org/officeDocument/2006/relationships/hyperlink" Target="https://finance.yahoo.com/quote/AMZN230616P03990000?p=AMZN230616P03990000" TargetMode="External"/><Relationship Id="rId9322" Type="http://schemas.openxmlformats.org/officeDocument/2006/relationships/hyperlink" Target="https://finance.yahoo.com/quote/AMZN/options?strike=210&amp;straddle=false" TargetMode="External"/><Relationship Id="rId1311" Type="http://schemas.openxmlformats.org/officeDocument/2006/relationships/hyperlink" Target="https://finance.yahoo.com/quote/AMZN230616P03740000?p=AMZN230616P03740000" TargetMode="External"/><Relationship Id="rId4467" Type="http://schemas.openxmlformats.org/officeDocument/2006/relationships/hyperlink" Target="https://finance.yahoo.com/quote/AMZN230616C00197500?p=AMZN230616C00197500" TargetMode="External"/><Relationship Id="rId4881" Type="http://schemas.openxmlformats.org/officeDocument/2006/relationships/hyperlink" Target="https://finance.yahoo.com/quote/AMZN230616P00070000?p=AMZN230616P00070000" TargetMode="External"/><Relationship Id="rId5518" Type="http://schemas.openxmlformats.org/officeDocument/2006/relationships/hyperlink" Target="https://finance.yahoo.com/quote/AMZN/options?strike=4600&amp;straddle=false" TargetMode="External"/><Relationship Id="rId3069" Type="http://schemas.openxmlformats.org/officeDocument/2006/relationships/hyperlink" Target="https://finance.yahoo.com/quote/AMZN230616C00194000?p=AMZN230616C00194000" TargetMode="External"/><Relationship Id="rId3483" Type="http://schemas.openxmlformats.org/officeDocument/2006/relationships/hyperlink" Target="https://finance.yahoo.com/quote/AMZN230616P00063000?p=AMZN230616P00063000" TargetMode="External"/><Relationship Id="rId4534" Type="http://schemas.openxmlformats.org/officeDocument/2006/relationships/hyperlink" Target="https://finance.yahoo.com/quote/AMZN/options?strike=1460&amp;straddle=false" TargetMode="External"/><Relationship Id="rId5932" Type="http://schemas.openxmlformats.org/officeDocument/2006/relationships/hyperlink" Target="https://finance.yahoo.com/quote/AMZN/options?strike=1580&amp;straddle=false" TargetMode="External"/><Relationship Id="rId2085" Type="http://schemas.openxmlformats.org/officeDocument/2006/relationships/hyperlink" Target="https://finance.yahoo.com/quote/AMZN230616P00056000?p=AMZN230616P00056000" TargetMode="External"/><Relationship Id="rId3136" Type="http://schemas.openxmlformats.org/officeDocument/2006/relationships/hyperlink" Target="https://finance.yahoo.com/quote/AMZN/options?strike=1340&amp;straddle=false" TargetMode="External"/><Relationship Id="rId471" Type="http://schemas.openxmlformats.org/officeDocument/2006/relationships/hyperlink" Target="https://finance.yahoo.com/quote/AMZN230616C03070000?p=AMZN230616C03070000" TargetMode="External"/><Relationship Id="rId2152" Type="http://schemas.openxmlformats.org/officeDocument/2006/relationships/hyperlink" Target="https://finance.yahoo.com/quote/AMZN/options?strike=87&amp;straddle=false" TargetMode="External"/><Relationship Id="rId3550" Type="http://schemas.openxmlformats.org/officeDocument/2006/relationships/hyperlink" Target="https://finance.yahoo.com/quote/AMZN/options?strike=94&amp;straddle=false" TargetMode="External"/><Relationship Id="rId4601" Type="http://schemas.openxmlformats.org/officeDocument/2006/relationships/hyperlink" Target="https://finance.yahoo.com/quote/AMZN230616C02600000?p=AMZN230616C02600000" TargetMode="External"/><Relationship Id="rId7757" Type="http://schemas.openxmlformats.org/officeDocument/2006/relationships/hyperlink" Target="https://finance.yahoo.com/quote/AMZN230616P00156000?p=AMZN230616P00156000" TargetMode="External"/><Relationship Id="rId8808" Type="http://schemas.openxmlformats.org/officeDocument/2006/relationships/hyperlink" Target="https://finance.yahoo.com/quote/AMZN/options?strike=3230&amp;straddle=false" TargetMode="External"/><Relationship Id="rId124" Type="http://schemas.openxmlformats.org/officeDocument/2006/relationships/hyperlink" Target="https://finance.yahoo.com/quote/AMZN/options?strike=145&amp;straddle=false" TargetMode="External"/><Relationship Id="rId3203" Type="http://schemas.openxmlformats.org/officeDocument/2006/relationships/hyperlink" Target="https://finance.yahoo.com/quote/AMZN230616C01980000?p=AMZN230616C01980000" TargetMode="External"/><Relationship Id="rId6359" Type="http://schemas.openxmlformats.org/officeDocument/2006/relationships/hyperlink" Target="https://finance.yahoo.com/quote/AMZN230616P00152500?p=AMZN230616P00152500" TargetMode="External"/><Relationship Id="rId6773" Type="http://schemas.openxmlformats.org/officeDocument/2006/relationships/hyperlink" Target="https://finance.yahoo.com/quote/AMZN230616P03370000?p=AMZN230616P03370000" TargetMode="External"/><Relationship Id="rId7824" Type="http://schemas.openxmlformats.org/officeDocument/2006/relationships/hyperlink" Target="https://finance.yahoo.com/quote/AMZN/options?strike=172.5&amp;straddle=false" TargetMode="External"/><Relationship Id="rId2969" Type="http://schemas.openxmlformats.org/officeDocument/2006/relationships/hyperlink" Target="https://finance.yahoo.com/quote/AMZN230616C00169000?p=AMZN230616C00169000" TargetMode="External"/><Relationship Id="rId5375" Type="http://schemas.openxmlformats.org/officeDocument/2006/relationships/hyperlink" Target="https://finance.yahoo.com/quote/AMZN230616P03300000?p=AMZN230616P03300000" TargetMode="External"/><Relationship Id="rId6426" Type="http://schemas.openxmlformats.org/officeDocument/2006/relationships/hyperlink" Target="https://finance.yahoo.com/quote/AMZN/options?strike=169&amp;straddle=false" TargetMode="External"/><Relationship Id="rId6840" Type="http://schemas.openxmlformats.org/officeDocument/2006/relationships/hyperlink" Target="https://finance.yahoo.com/quote/AMZN/options?strike=3700&amp;straddle=false" TargetMode="External"/><Relationship Id="rId1985" Type="http://schemas.openxmlformats.org/officeDocument/2006/relationships/hyperlink" Target="https://finance.yahoo.com/quote/AMZN230616C03720000?p=AMZN230616C03720000" TargetMode="External"/><Relationship Id="rId4391" Type="http://schemas.openxmlformats.org/officeDocument/2006/relationships/hyperlink" Target="https://finance.yahoo.com/quote/AMZN230616C00178500?p=AMZN230616C00178500" TargetMode="External"/><Relationship Id="rId5028" Type="http://schemas.openxmlformats.org/officeDocument/2006/relationships/hyperlink" Target="https://finance.yahoo.com/quote/AMZN/options?strike=165.5&amp;straddle=false" TargetMode="External"/><Relationship Id="rId5442" Type="http://schemas.openxmlformats.org/officeDocument/2006/relationships/hyperlink" Target="https://finance.yahoo.com/quote/AMZN/options?strike=3630&amp;straddle=false" TargetMode="External"/><Relationship Id="rId8598" Type="http://schemas.openxmlformats.org/officeDocument/2006/relationships/hyperlink" Target="https://finance.yahoo.com/quote/AMZN/options?strike=192&amp;straddle=false" TargetMode="External"/><Relationship Id="rId9649" Type="http://schemas.openxmlformats.org/officeDocument/2006/relationships/hyperlink" Target="https://finance.yahoo.com/quote/AMZN230616P03960000?p=AMZN230616P03960000" TargetMode="External"/><Relationship Id="rId1638" Type="http://schemas.openxmlformats.org/officeDocument/2006/relationships/hyperlink" Target="https://finance.yahoo.com/quote/AMZN/options?strike=182&amp;straddle=false" TargetMode="External"/><Relationship Id="rId4044" Type="http://schemas.openxmlformats.org/officeDocument/2006/relationships/hyperlink" Target="https://finance.yahoo.com/quote/AMZN/options?strike=3560&amp;straddle=false" TargetMode="External"/><Relationship Id="rId8665" Type="http://schemas.openxmlformats.org/officeDocument/2006/relationships/hyperlink" Target="https://finance.yahoo.com/quote/AMZN230616C01280000?p=AMZN230616C01280000" TargetMode="External"/><Relationship Id="rId3060" Type="http://schemas.openxmlformats.org/officeDocument/2006/relationships/hyperlink" Target="https://finance.yahoo.com/quote/AMZN/options?strike=191.5&amp;straddle=false" TargetMode="External"/><Relationship Id="rId4111" Type="http://schemas.openxmlformats.org/officeDocument/2006/relationships/hyperlink" Target="https://finance.yahoo.com/quote/AMZN230616P03950000?p=AMZN230616P03950000" TargetMode="External"/><Relationship Id="rId7267" Type="http://schemas.openxmlformats.org/officeDocument/2006/relationships/hyperlink" Target="https://finance.yahoo.com/quote/AMZN230616C00255000?p=AMZN230616C00255000" TargetMode="External"/><Relationship Id="rId8318" Type="http://schemas.openxmlformats.org/officeDocument/2006/relationships/hyperlink" Target="https://finance.yahoo.com/quote/AMZN/options?strike=56&amp;straddle=false" TargetMode="External"/><Relationship Id="rId1705" Type="http://schemas.openxmlformats.org/officeDocument/2006/relationships/hyperlink" Target="https://finance.yahoo.com/quote/AMZN230616C00199000?p=AMZN230616C00199000" TargetMode="External"/><Relationship Id="rId6283" Type="http://schemas.openxmlformats.org/officeDocument/2006/relationships/hyperlink" Target="https://finance.yahoo.com/quote/AMZN230616P00077500?p=AMZN230616P00077500" TargetMode="External"/><Relationship Id="rId7681" Type="http://schemas.openxmlformats.org/officeDocument/2006/relationships/hyperlink" Target="https://finance.yahoo.com/quote/AMZN230616P00084000?p=AMZN230616P00084000" TargetMode="External"/><Relationship Id="rId8732" Type="http://schemas.openxmlformats.org/officeDocument/2006/relationships/hyperlink" Target="https://finance.yahoo.com/quote/AMZN/options?strike=1900&amp;straddle=false" TargetMode="External"/><Relationship Id="rId3877" Type="http://schemas.openxmlformats.org/officeDocument/2006/relationships/hyperlink" Target="https://finance.yahoo.com/quote/AMZN230616P01660000?p=AMZN230616P01660000" TargetMode="External"/><Relationship Id="rId4928" Type="http://schemas.openxmlformats.org/officeDocument/2006/relationships/hyperlink" Target="https://finance.yahoo.com/quote/AMZN/options?strike=91&amp;straddle=false" TargetMode="External"/><Relationship Id="rId7334" Type="http://schemas.openxmlformats.org/officeDocument/2006/relationships/hyperlink" Target="https://finance.yahoo.com/quote/AMZN/options?strike=1760&amp;straddle=false" TargetMode="External"/><Relationship Id="rId798" Type="http://schemas.openxmlformats.org/officeDocument/2006/relationships/hyperlink" Target="https://finance.yahoo.com/quote/AMZN/options?strike=110&amp;straddle=false" TargetMode="External"/><Relationship Id="rId2479" Type="http://schemas.openxmlformats.org/officeDocument/2006/relationships/hyperlink" Target="https://finance.yahoo.com/quote/AMZN230616P01540000?p=AMZN230616P01540000" TargetMode="External"/><Relationship Id="rId2893" Type="http://schemas.openxmlformats.org/officeDocument/2006/relationships/hyperlink" Target="https://finance.yahoo.com/quote/AMZN230616C00150000?p=AMZN230616C00150000" TargetMode="External"/><Relationship Id="rId3944" Type="http://schemas.openxmlformats.org/officeDocument/2006/relationships/hyperlink" Target="https://finance.yahoo.com/quote/AMZN/options?strike=3060&amp;straddle=false" TargetMode="External"/><Relationship Id="rId6350" Type="http://schemas.openxmlformats.org/officeDocument/2006/relationships/hyperlink" Target="https://finance.yahoo.com/quote/AMZN/options?strike=150&amp;straddle=false" TargetMode="External"/><Relationship Id="rId7401" Type="http://schemas.openxmlformats.org/officeDocument/2006/relationships/hyperlink" Target="https://finance.yahoo.com/quote/AMZN230616C03120000?p=AMZN230616C03120000" TargetMode="External"/><Relationship Id="rId865" Type="http://schemas.openxmlformats.org/officeDocument/2006/relationships/hyperlink" Target="https://finance.yahoo.com/quote/AMZN230616P00163000?p=AMZN230616P00163000" TargetMode="External"/><Relationship Id="rId1495" Type="http://schemas.openxmlformats.org/officeDocument/2006/relationships/hyperlink" Target="https://finance.yahoo.com/quote/AMZN230616C00115000?p=AMZN230616C00115000" TargetMode="External"/><Relationship Id="rId2546" Type="http://schemas.openxmlformats.org/officeDocument/2006/relationships/hyperlink" Target="https://finance.yahoo.com/quote/AMZN/options?strike=2900&amp;straddle=false" TargetMode="External"/><Relationship Id="rId2960" Type="http://schemas.openxmlformats.org/officeDocument/2006/relationships/hyperlink" Target="https://finance.yahoo.com/quote/AMZN/options?strike=166.5&amp;straddle=false" TargetMode="External"/><Relationship Id="rId6003" Type="http://schemas.openxmlformats.org/officeDocument/2006/relationships/hyperlink" Target="https://finance.yahoo.com/quote/AMZN230616C03050000?p=AMZN230616C03050000" TargetMode="External"/><Relationship Id="rId9159" Type="http://schemas.openxmlformats.org/officeDocument/2006/relationships/hyperlink" Target="https://finance.yahoo.com/quote/AMZN230616P00160500?p=AMZN230616P00160500" TargetMode="External"/><Relationship Id="rId9573" Type="http://schemas.openxmlformats.org/officeDocument/2006/relationships/hyperlink" Target="https://finance.yahoo.com/quote/AMZN230616P03530000?p=AMZN230616P03530000" TargetMode="External"/><Relationship Id="rId518" Type="http://schemas.openxmlformats.org/officeDocument/2006/relationships/hyperlink" Target="https://finance.yahoo.com/quote/AMZN/options?strike=3300&amp;straddle=false" TargetMode="External"/><Relationship Id="rId932" Type="http://schemas.openxmlformats.org/officeDocument/2006/relationships/hyperlink" Target="https://finance.yahoo.com/quote/AMZN/options?strike=179.5&amp;straddle=false" TargetMode="External"/><Relationship Id="rId1148" Type="http://schemas.openxmlformats.org/officeDocument/2006/relationships/hyperlink" Target="https://finance.yahoo.com/quote/AMZN/options?strike=2200&amp;straddle=false" TargetMode="External"/><Relationship Id="rId1562" Type="http://schemas.openxmlformats.org/officeDocument/2006/relationships/hyperlink" Target="https://finance.yahoo.com/quote/AMZN/options?strike=163&amp;straddle=false" TargetMode="External"/><Relationship Id="rId2613" Type="http://schemas.openxmlformats.org/officeDocument/2006/relationships/hyperlink" Target="https://finance.yahoo.com/quote/AMZN230616P03330000?p=AMZN230616P03330000" TargetMode="External"/><Relationship Id="rId5769" Type="http://schemas.openxmlformats.org/officeDocument/2006/relationships/hyperlink" Target="https://finance.yahoo.com/quote/AMZN230616C00177000?p=AMZN230616C00177000" TargetMode="External"/><Relationship Id="rId8175" Type="http://schemas.openxmlformats.org/officeDocument/2006/relationships/hyperlink" Target="https://finance.yahoo.com/quote/AMZN230616P03460000?p=AMZN230616P03460000" TargetMode="External"/><Relationship Id="rId9226" Type="http://schemas.openxmlformats.org/officeDocument/2006/relationships/hyperlink" Target="https://finance.yahoo.com/quote/AMZN/options?strike=177&amp;straddle=false" TargetMode="External"/><Relationship Id="rId9640" Type="http://schemas.openxmlformats.org/officeDocument/2006/relationships/hyperlink" Target="https://finance.yahoo.com/quote/AMZN/options?strike=3900&amp;straddle=false" TargetMode="External"/><Relationship Id="rId1215" Type="http://schemas.openxmlformats.org/officeDocument/2006/relationships/hyperlink" Target="https://finance.yahoo.com/quote/AMZN230616P03260000?p=AMZN230616P03260000" TargetMode="External"/><Relationship Id="rId7191" Type="http://schemas.openxmlformats.org/officeDocument/2006/relationships/hyperlink" Target="https://finance.yahoo.com/quote/AMZN230616C00186500?p=AMZN230616C00186500" TargetMode="External"/><Relationship Id="rId8242" Type="http://schemas.openxmlformats.org/officeDocument/2006/relationships/hyperlink" Target="https://finance.yahoo.com/quote/AMZN/options?strike=3790&amp;straddle=false" TargetMode="External"/><Relationship Id="rId3387" Type="http://schemas.openxmlformats.org/officeDocument/2006/relationships/hyperlink" Target="https://finance.yahoo.com/quote/AMZN230616C03810000?p=AMZN230616C03810000" TargetMode="External"/><Relationship Id="rId4785" Type="http://schemas.openxmlformats.org/officeDocument/2006/relationships/hyperlink" Target="https://finance.yahoo.com/quote/AMZN230616C03880000?p=AMZN230616C03880000" TargetMode="External"/><Relationship Id="rId5836" Type="http://schemas.openxmlformats.org/officeDocument/2006/relationships/hyperlink" Target="https://finance.yahoo.com/quote/AMZN/options?strike=193.5&amp;straddle=false" TargetMode="External"/><Relationship Id="rId4438" Type="http://schemas.openxmlformats.org/officeDocument/2006/relationships/hyperlink" Target="https://finance.yahoo.com/quote/AMZN/options?strike=190&amp;straddle=false" TargetMode="External"/><Relationship Id="rId4852" Type="http://schemas.openxmlformats.org/officeDocument/2006/relationships/hyperlink" Target="https://finance.yahoo.com/quote/AMZN/options?strike=55&amp;straddle=false" TargetMode="External"/><Relationship Id="rId5903" Type="http://schemas.openxmlformats.org/officeDocument/2006/relationships/hyperlink" Target="https://finance.yahoo.com/quote/AMZN230616C01340000?p=AMZN230616C01340000" TargetMode="External"/><Relationship Id="rId3454" Type="http://schemas.openxmlformats.org/officeDocument/2006/relationships/hyperlink" Target="https://finance.yahoo.com/quote/AMZN/options?strike=5400&amp;straddle=false" TargetMode="External"/><Relationship Id="rId4505" Type="http://schemas.openxmlformats.org/officeDocument/2006/relationships/hyperlink" Target="https://finance.yahoo.com/quote/AMZN230616C00270000?p=AMZN230616C00270000" TargetMode="External"/><Relationship Id="rId375" Type="http://schemas.openxmlformats.org/officeDocument/2006/relationships/hyperlink" Target="https://finance.yahoo.com/quote/AMZN230616C01420000?p=AMZN230616C01420000" TargetMode="External"/><Relationship Id="rId2056" Type="http://schemas.openxmlformats.org/officeDocument/2006/relationships/hyperlink" Target="https://finance.yahoo.com/quote/AMZN/options?strike=4700&amp;straddle=false" TargetMode="External"/><Relationship Id="rId2470" Type="http://schemas.openxmlformats.org/officeDocument/2006/relationships/hyperlink" Target="https://finance.yahoo.com/quote/AMZN/options?strike=1450&amp;straddle=false" TargetMode="External"/><Relationship Id="rId3107" Type="http://schemas.openxmlformats.org/officeDocument/2006/relationships/hyperlink" Target="https://finance.yahoo.com/quote/AMZN230616C00235000?p=AMZN230616C00235000" TargetMode="External"/><Relationship Id="rId3521" Type="http://schemas.openxmlformats.org/officeDocument/2006/relationships/hyperlink" Target="https://finance.yahoo.com/quote/AMZN230616P00080000?p=AMZN230616P00080000" TargetMode="External"/><Relationship Id="rId6677" Type="http://schemas.openxmlformats.org/officeDocument/2006/relationships/hyperlink" Target="https://finance.yahoo.com/quote/AMZN230616P01980000?p=AMZN230616P01980000" TargetMode="External"/><Relationship Id="rId7728" Type="http://schemas.openxmlformats.org/officeDocument/2006/relationships/hyperlink" Target="https://finance.yahoo.com/quote/AMZN/options?strike=135&amp;straddle=false" TargetMode="External"/><Relationship Id="rId9083" Type="http://schemas.openxmlformats.org/officeDocument/2006/relationships/hyperlink" Target="https://finance.yahoo.com/quote/AMZN230616P00093000?p=AMZN230616P00093000" TargetMode="External"/><Relationship Id="rId442" Type="http://schemas.openxmlformats.org/officeDocument/2006/relationships/hyperlink" Target="https://finance.yahoo.com/quote/AMZN/options?strike=2200&amp;straddle=false" TargetMode="External"/><Relationship Id="rId1072" Type="http://schemas.openxmlformats.org/officeDocument/2006/relationships/hyperlink" Target="https://finance.yahoo.com/quote/AMZN/options?strike=1320&amp;straddle=false" TargetMode="External"/><Relationship Id="rId2123" Type="http://schemas.openxmlformats.org/officeDocument/2006/relationships/hyperlink" Target="https://finance.yahoo.com/quote/AMZN230616P00074000?p=AMZN230616P00074000" TargetMode="External"/><Relationship Id="rId5279" Type="http://schemas.openxmlformats.org/officeDocument/2006/relationships/hyperlink" Target="https://finance.yahoo.com/quote/AMZN230616P01840000?p=AMZN230616P01840000" TargetMode="External"/><Relationship Id="rId5693" Type="http://schemas.openxmlformats.org/officeDocument/2006/relationships/hyperlink" Target="https://finance.yahoo.com/quote/AMZN230616C00158000?p=AMZN230616C00158000" TargetMode="External"/><Relationship Id="rId6744" Type="http://schemas.openxmlformats.org/officeDocument/2006/relationships/hyperlink" Target="https://finance.yahoo.com/quote/AMZN/options?strike=3220&amp;straddle=false" TargetMode="External"/><Relationship Id="rId9150" Type="http://schemas.openxmlformats.org/officeDocument/2006/relationships/hyperlink" Target="https://finance.yahoo.com/quote/AMZN/options?strike=158&amp;straddle=false" TargetMode="External"/><Relationship Id="rId4295" Type="http://schemas.openxmlformats.org/officeDocument/2006/relationships/hyperlink" Target="https://finance.yahoo.com/quote/AMZN230616C00154500?p=AMZN230616C00154500" TargetMode="External"/><Relationship Id="rId5346" Type="http://schemas.openxmlformats.org/officeDocument/2006/relationships/hyperlink" Target="https://finance.yahoo.com/quote/AMZN/options?strike=3150&amp;straddle=false" TargetMode="External"/><Relationship Id="rId1889" Type="http://schemas.openxmlformats.org/officeDocument/2006/relationships/hyperlink" Target="https://finance.yahoo.com/quote/AMZN230616C03240000?p=AMZN230616C03240000" TargetMode="External"/><Relationship Id="rId4362" Type="http://schemas.openxmlformats.org/officeDocument/2006/relationships/hyperlink" Target="https://finance.yahoo.com/quote/AMZN/options?strike=171&amp;straddle=false" TargetMode="External"/><Relationship Id="rId5760" Type="http://schemas.openxmlformats.org/officeDocument/2006/relationships/hyperlink" Target="https://finance.yahoo.com/quote/AMZN/options?strike=174.5&amp;straddle=false" TargetMode="External"/><Relationship Id="rId6811" Type="http://schemas.openxmlformats.org/officeDocument/2006/relationships/hyperlink" Target="https://finance.yahoo.com/quote/AMZN230616P03560000?p=AMZN230616P03560000" TargetMode="External"/><Relationship Id="rId1956" Type="http://schemas.openxmlformats.org/officeDocument/2006/relationships/hyperlink" Target="https://finance.yahoo.com/quote/AMZN/options?strike=3570&amp;straddle=false" TargetMode="External"/><Relationship Id="rId4015" Type="http://schemas.openxmlformats.org/officeDocument/2006/relationships/hyperlink" Target="https://finance.yahoo.com/quote/AMZN230616P03420000?p=AMZN230616P03420000" TargetMode="External"/><Relationship Id="rId5413" Type="http://schemas.openxmlformats.org/officeDocument/2006/relationships/hyperlink" Target="https://finance.yahoo.com/quote/AMZN230616P03490000?p=AMZN230616P03490000" TargetMode="External"/><Relationship Id="rId8569" Type="http://schemas.openxmlformats.org/officeDocument/2006/relationships/hyperlink" Target="https://finance.yahoo.com/quote/AMZN230616C00185000?p=AMZN230616C00185000" TargetMode="External"/><Relationship Id="rId8983" Type="http://schemas.openxmlformats.org/officeDocument/2006/relationships/hyperlink" Target="https://finance.yahoo.com/quote/AMZN230616C05100000?p=AMZN230616C05100000" TargetMode="External"/><Relationship Id="rId1609" Type="http://schemas.openxmlformats.org/officeDocument/2006/relationships/hyperlink" Target="https://finance.yahoo.com/quote/AMZN230616C00175000?p=AMZN230616C00175000" TargetMode="External"/><Relationship Id="rId7585" Type="http://schemas.openxmlformats.org/officeDocument/2006/relationships/hyperlink" Target="https://finance.yahoo.com/quote/AMZN230616C04400000?p=AMZN230616C04400000" TargetMode="External"/><Relationship Id="rId8636" Type="http://schemas.openxmlformats.org/officeDocument/2006/relationships/hyperlink" Target="https://finance.yahoo.com/quote/AMZN/options?strike=215&amp;straddle=false" TargetMode="External"/><Relationship Id="rId3031" Type="http://schemas.openxmlformats.org/officeDocument/2006/relationships/hyperlink" Target="https://finance.yahoo.com/quote/AMZN230616C00184500?p=AMZN230616C00184500" TargetMode="External"/><Relationship Id="rId6187" Type="http://schemas.openxmlformats.org/officeDocument/2006/relationships/hyperlink" Target="https://finance.yahoo.com/quote/AMZN230616C03970000?p=AMZN230616C03970000" TargetMode="External"/><Relationship Id="rId7238" Type="http://schemas.openxmlformats.org/officeDocument/2006/relationships/hyperlink" Target="https://finance.yahoo.com/quote/AMZN/options?strike=198&amp;straddle=false" TargetMode="External"/><Relationship Id="rId7652" Type="http://schemas.openxmlformats.org/officeDocument/2006/relationships/hyperlink" Target="https://finance.yahoo.com/quote/AMZN/options?strike=71&amp;straddle=false" TargetMode="External"/><Relationship Id="rId8703" Type="http://schemas.openxmlformats.org/officeDocument/2006/relationships/hyperlink" Target="https://finance.yahoo.com/quote/AMZN230616C01620000?p=AMZN230616C01620000" TargetMode="External"/><Relationship Id="rId2797" Type="http://schemas.openxmlformats.org/officeDocument/2006/relationships/hyperlink" Target="https://finance.yahoo.com/quote/AMZN230616C00064000?p=AMZN230616C00064000" TargetMode="External"/><Relationship Id="rId3848" Type="http://schemas.openxmlformats.org/officeDocument/2006/relationships/hyperlink" Target="https://finance.yahoo.com/quote/AMZN/options?strike=1400&amp;straddle=false" TargetMode="External"/><Relationship Id="rId6254" Type="http://schemas.openxmlformats.org/officeDocument/2006/relationships/hyperlink" Target="https://finance.yahoo.com/quote/AMZN/options?strike=64&amp;straddle=false" TargetMode="External"/><Relationship Id="rId7305" Type="http://schemas.openxmlformats.org/officeDocument/2006/relationships/hyperlink" Target="https://finance.yahoo.com/quote/AMZN230616C01500000?p=AMZN230616C01500000" TargetMode="External"/><Relationship Id="rId769" Type="http://schemas.openxmlformats.org/officeDocument/2006/relationships/hyperlink" Target="https://finance.yahoo.com/quote/AMZN230616P00088000?p=AMZN230616P00088000" TargetMode="External"/><Relationship Id="rId1399" Type="http://schemas.openxmlformats.org/officeDocument/2006/relationships/hyperlink" Target="https://finance.yahoo.com/quote/AMZN230616C00057000?p=AMZN230616C00057000" TargetMode="External"/><Relationship Id="rId5270" Type="http://schemas.openxmlformats.org/officeDocument/2006/relationships/hyperlink" Target="https://finance.yahoo.com/quote/AMZN/options?strike=1740&amp;straddle=false" TargetMode="External"/><Relationship Id="rId6321" Type="http://schemas.openxmlformats.org/officeDocument/2006/relationships/hyperlink" Target="https://finance.yahoo.com/quote/AMZN230616P00096000?p=AMZN230616P00096000" TargetMode="External"/><Relationship Id="rId9477" Type="http://schemas.openxmlformats.org/officeDocument/2006/relationships/hyperlink" Target="https://finance.yahoo.com/quote/AMZN230616P03050000?p=AMZN230616P03050000" TargetMode="External"/><Relationship Id="rId1466" Type="http://schemas.openxmlformats.org/officeDocument/2006/relationships/hyperlink" Target="https://finance.yahoo.com/quote/AMZN/options?strike=88&amp;straddle=false" TargetMode="External"/><Relationship Id="rId2864" Type="http://schemas.openxmlformats.org/officeDocument/2006/relationships/hyperlink" Target="https://finance.yahoo.com/quote/AMZN/options?strike=95&amp;straddle=false" TargetMode="External"/><Relationship Id="rId3915" Type="http://schemas.openxmlformats.org/officeDocument/2006/relationships/hyperlink" Target="https://finance.yahoo.com/quote/AMZN230616P02200000?p=AMZN230616P02200000" TargetMode="External"/><Relationship Id="rId8079" Type="http://schemas.openxmlformats.org/officeDocument/2006/relationships/hyperlink" Target="https://finance.yahoo.com/quote/AMZN230616P02800000?p=AMZN230616P02800000" TargetMode="External"/><Relationship Id="rId8493" Type="http://schemas.openxmlformats.org/officeDocument/2006/relationships/hyperlink" Target="https://finance.yahoo.com/quote/AMZN230616C00166000?p=AMZN230616C00166000" TargetMode="External"/><Relationship Id="rId836" Type="http://schemas.openxmlformats.org/officeDocument/2006/relationships/hyperlink" Target="https://finance.yahoo.com/quote/AMZN/options?strike=155.5&amp;straddle=false" TargetMode="External"/><Relationship Id="rId1119" Type="http://schemas.openxmlformats.org/officeDocument/2006/relationships/hyperlink" Target="https://finance.yahoo.com/quote/AMZN230616P01760000?p=AMZN230616P01760000" TargetMode="External"/><Relationship Id="rId1880" Type="http://schemas.openxmlformats.org/officeDocument/2006/relationships/hyperlink" Target="https://finance.yahoo.com/quote/AMZN/options?strike=3190&amp;straddle=false" TargetMode="External"/><Relationship Id="rId2517" Type="http://schemas.openxmlformats.org/officeDocument/2006/relationships/hyperlink" Target="https://finance.yahoo.com/quote/AMZN230616P01900000?p=AMZN230616P01900000" TargetMode="External"/><Relationship Id="rId2931" Type="http://schemas.openxmlformats.org/officeDocument/2006/relationships/hyperlink" Target="https://finance.yahoo.com/quote/AMZN230616C00159500?p=AMZN230616C00159500" TargetMode="External"/><Relationship Id="rId7095" Type="http://schemas.openxmlformats.org/officeDocument/2006/relationships/hyperlink" Target="https://finance.yahoo.com/quote/AMZN230616C00162500?p=AMZN230616C00162500" TargetMode="External"/><Relationship Id="rId8146" Type="http://schemas.openxmlformats.org/officeDocument/2006/relationships/hyperlink" Target="https://finance.yahoo.com/quote/AMZN/options?strike=3310&amp;straddle=false" TargetMode="External"/><Relationship Id="rId9544" Type="http://schemas.openxmlformats.org/officeDocument/2006/relationships/hyperlink" Target="https://finance.yahoo.com/quote/AMZN/options?strike=3380&amp;straddle=false" TargetMode="External"/><Relationship Id="rId903" Type="http://schemas.openxmlformats.org/officeDocument/2006/relationships/hyperlink" Target="https://finance.yahoo.com/quote/AMZN230616P00172500?p=AMZN230616P00172500" TargetMode="External"/><Relationship Id="rId1533" Type="http://schemas.openxmlformats.org/officeDocument/2006/relationships/hyperlink" Target="https://finance.yahoo.com/quote/AMZN230616C00156000?p=AMZN230616C00156000" TargetMode="External"/><Relationship Id="rId4689" Type="http://schemas.openxmlformats.org/officeDocument/2006/relationships/hyperlink" Target="https://finance.yahoo.com/quote/AMZN230616C03400000?p=AMZN230616C03400000" TargetMode="External"/><Relationship Id="rId8560" Type="http://schemas.openxmlformats.org/officeDocument/2006/relationships/hyperlink" Target="https://finance.yahoo.com/quote/AMZN/options?strike=182.5&amp;straddle=false" TargetMode="External"/><Relationship Id="rId9611" Type="http://schemas.openxmlformats.org/officeDocument/2006/relationships/hyperlink" Target="https://finance.yahoo.com/quote/AMZN230616P03720000?p=AMZN230616P03720000" TargetMode="External"/><Relationship Id="rId1600" Type="http://schemas.openxmlformats.org/officeDocument/2006/relationships/hyperlink" Target="https://finance.yahoo.com/quote/AMZN/options?strike=172.5&amp;straddle=false" TargetMode="External"/><Relationship Id="rId4756" Type="http://schemas.openxmlformats.org/officeDocument/2006/relationships/hyperlink" Target="https://finance.yahoo.com/quote/AMZN/options?strike=3730&amp;straddle=false" TargetMode="External"/><Relationship Id="rId5807" Type="http://schemas.openxmlformats.org/officeDocument/2006/relationships/hyperlink" Target="https://finance.yahoo.com/quote/AMZN230616C00186500?p=AMZN230616C00186500" TargetMode="External"/><Relationship Id="rId7162" Type="http://schemas.openxmlformats.org/officeDocument/2006/relationships/hyperlink" Target="https://finance.yahoo.com/quote/AMZN/options?strike=179&amp;straddle=false" TargetMode="External"/><Relationship Id="rId8213" Type="http://schemas.openxmlformats.org/officeDocument/2006/relationships/hyperlink" Target="https://finance.yahoo.com/quote/AMZN230616P03650000?p=AMZN230616P03650000" TargetMode="External"/><Relationship Id="rId3358" Type="http://schemas.openxmlformats.org/officeDocument/2006/relationships/hyperlink" Target="https://finance.yahoo.com/quote/AMZN/options?strike=3660&amp;straddle=false" TargetMode="External"/><Relationship Id="rId3772" Type="http://schemas.openxmlformats.org/officeDocument/2006/relationships/hyperlink" Target="https://finance.yahoo.com/quote/AMZN/options?strike=197.5&amp;straddle=false" TargetMode="External"/><Relationship Id="rId4409" Type="http://schemas.openxmlformats.org/officeDocument/2006/relationships/hyperlink" Target="https://finance.yahoo.com/quote/AMZN230616C00183000?p=AMZN230616C00183000" TargetMode="External"/><Relationship Id="rId4823" Type="http://schemas.openxmlformats.org/officeDocument/2006/relationships/hyperlink" Target="https://finance.yahoo.com/quote/AMZN230616C04700000?p=AMZN230616C04700000" TargetMode="External"/><Relationship Id="rId7979" Type="http://schemas.openxmlformats.org/officeDocument/2006/relationships/hyperlink" Target="https://finance.yahoo.com/quote/AMZN230616P01200000?p=AMZN230616P01200000" TargetMode="External"/><Relationship Id="rId279" Type="http://schemas.openxmlformats.org/officeDocument/2006/relationships/hyperlink" Target="https://finance.yahoo.com/quote/AMZN230616C00188500?p=AMZN230616C00188500" TargetMode="External"/><Relationship Id="rId693" Type="http://schemas.openxmlformats.org/officeDocument/2006/relationships/hyperlink" Target="https://finance.yahoo.com/quote/AMZN230616P00052000?p=AMZN230616P00052000" TargetMode="External"/><Relationship Id="rId2374" Type="http://schemas.openxmlformats.org/officeDocument/2006/relationships/hyperlink" Target="https://finance.yahoo.com/quote/AMZN/options?strike=194&amp;straddle=false" TargetMode="External"/><Relationship Id="rId3425" Type="http://schemas.openxmlformats.org/officeDocument/2006/relationships/hyperlink" Target="https://finance.yahoo.com/quote/AMZN230616C04000000?p=AMZN230616C04000000" TargetMode="External"/><Relationship Id="rId346" Type="http://schemas.openxmlformats.org/officeDocument/2006/relationships/hyperlink" Target="https://finance.yahoo.com/quote/AMZN/options?strike=250&amp;straddle=false" TargetMode="External"/><Relationship Id="rId760" Type="http://schemas.openxmlformats.org/officeDocument/2006/relationships/hyperlink" Target="https://finance.yahoo.com/quote/AMZN/options?strike=83&amp;straddle=false" TargetMode="External"/><Relationship Id="rId1390" Type="http://schemas.openxmlformats.org/officeDocument/2006/relationships/hyperlink" Target="https://finance.yahoo.com/quote/AMZN/options?strike=52&amp;straddle=false" TargetMode="External"/><Relationship Id="rId2027" Type="http://schemas.openxmlformats.org/officeDocument/2006/relationships/hyperlink" Target="https://finance.yahoo.com/quote/AMZN230616C03930000?p=AMZN230616C03930000" TargetMode="External"/><Relationship Id="rId2441" Type="http://schemas.openxmlformats.org/officeDocument/2006/relationships/hyperlink" Target="https://finance.yahoo.com/quote/AMZN230616P01180000?p=AMZN230616P01180000" TargetMode="External"/><Relationship Id="rId5597" Type="http://schemas.openxmlformats.org/officeDocument/2006/relationships/hyperlink" Target="https://finance.yahoo.com/quote/AMZN230616C00078000?p=AMZN230616C00078000" TargetMode="External"/><Relationship Id="rId6995" Type="http://schemas.openxmlformats.org/officeDocument/2006/relationships/hyperlink" Target="https://finance.yahoo.com/quote/AMZN230616C00085000?p=AMZN230616C00085000" TargetMode="External"/><Relationship Id="rId9054" Type="http://schemas.openxmlformats.org/officeDocument/2006/relationships/hyperlink" Target="https://finance.yahoo.com/quote/AMZN/options?strike=78&amp;straddle=false" TargetMode="External"/><Relationship Id="rId413" Type="http://schemas.openxmlformats.org/officeDocument/2006/relationships/hyperlink" Target="https://finance.yahoo.com/quote/AMZN230616C01760000?p=AMZN230616C01760000" TargetMode="External"/><Relationship Id="rId1043" Type="http://schemas.openxmlformats.org/officeDocument/2006/relationships/hyperlink" Target="https://finance.yahoo.com/quote/AMZN230616P00275000?p=AMZN230616P00275000" TargetMode="External"/><Relationship Id="rId4199" Type="http://schemas.openxmlformats.org/officeDocument/2006/relationships/hyperlink" Target="https://finance.yahoo.com/quote/AMZN230616C00072500?p=AMZN230616C00072500" TargetMode="External"/><Relationship Id="rId6648" Type="http://schemas.openxmlformats.org/officeDocument/2006/relationships/hyperlink" Target="https://finance.yahoo.com/quote/AMZN/options?strike=1680&amp;straddle=false" TargetMode="External"/><Relationship Id="rId8070" Type="http://schemas.openxmlformats.org/officeDocument/2006/relationships/hyperlink" Target="https://finance.yahoo.com/quote/AMZN/options?strike=2300&amp;straddle=false" TargetMode="External"/><Relationship Id="rId9121" Type="http://schemas.openxmlformats.org/officeDocument/2006/relationships/hyperlink" Target="https://finance.yahoo.com/quote/AMZN230616P00151000?p=AMZN230616P00151000" TargetMode="External"/><Relationship Id="rId5664" Type="http://schemas.openxmlformats.org/officeDocument/2006/relationships/hyperlink" Target="https://finance.yahoo.com/quote/AMZN/options?strike=150.5&amp;straddle=false" TargetMode="External"/><Relationship Id="rId6715" Type="http://schemas.openxmlformats.org/officeDocument/2006/relationships/hyperlink" Target="https://finance.yahoo.com/quote/AMZN230616P03080000?p=AMZN230616P03080000" TargetMode="External"/><Relationship Id="rId1110" Type="http://schemas.openxmlformats.org/officeDocument/2006/relationships/hyperlink" Target="https://finance.yahoo.com/quote/AMZN/options?strike=1660&amp;straddle=false" TargetMode="External"/><Relationship Id="rId4266" Type="http://schemas.openxmlformats.org/officeDocument/2006/relationships/hyperlink" Target="https://finance.yahoo.com/quote/AMZN/options?strike=120&amp;straddle=false" TargetMode="External"/><Relationship Id="rId4680" Type="http://schemas.openxmlformats.org/officeDocument/2006/relationships/hyperlink" Target="https://finance.yahoo.com/quote/AMZN/options?strike=3350&amp;straddle=false" TargetMode="External"/><Relationship Id="rId5317" Type="http://schemas.openxmlformats.org/officeDocument/2006/relationships/hyperlink" Target="https://finance.yahoo.com/quote/AMZN230616P03010000?p=AMZN230616P03010000" TargetMode="External"/><Relationship Id="rId5731" Type="http://schemas.openxmlformats.org/officeDocument/2006/relationships/hyperlink" Target="https://finance.yahoo.com/quote/AMZN230616C00167500?p=AMZN230616C00167500" TargetMode="External"/><Relationship Id="rId8887" Type="http://schemas.openxmlformats.org/officeDocument/2006/relationships/hyperlink" Target="https://finance.yahoo.com/quote/AMZN230616C03630000?p=AMZN230616C03630000" TargetMode="External"/><Relationship Id="rId1927" Type="http://schemas.openxmlformats.org/officeDocument/2006/relationships/hyperlink" Target="https://finance.yahoo.com/quote/AMZN230616C03430000?p=AMZN230616C03430000" TargetMode="External"/><Relationship Id="rId3282" Type="http://schemas.openxmlformats.org/officeDocument/2006/relationships/hyperlink" Target="https://finance.yahoo.com/quote/AMZN/options?strike=3280&amp;straddle=false" TargetMode="External"/><Relationship Id="rId4333" Type="http://schemas.openxmlformats.org/officeDocument/2006/relationships/hyperlink" Target="https://finance.yahoo.com/quote/AMZN230616C00164000?p=AMZN230616C00164000" TargetMode="External"/><Relationship Id="rId7489" Type="http://schemas.openxmlformats.org/officeDocument/2006/relationships/hyperlink" Target="https://finance.yahoo.com/quote/AMZN230616C03560000?p=AMZN230616C03560000" TargetMode="External"/><Relationship Id="rId8954" Type="http://schemas.openxmlformats.org/officeDocument/2006/relationships/hyperlink" Target="https://finance.yahoo.com/quote/AMZN/options?strike=3960&amp;straddle=false" TargetMode="External"/><Relationship Id="rId4400" Type="http://schemas.openxmlformats.org/officeDocument/2006/relationships/hyperlink" Target="https://finance.yahoo.com/quote/AMZN/options?strike=180.5&amp;straddle=false" TargetMode="External"/><Relationship Id="rId7556" Type="http://schemas.openxmlformats.org/officeDocument/2006/relationships/hyperlink" Target="https://finance.yahoo.com/quote/AMZN/options?strike=3890&amp;straddle=false" TargetMode="External"/><Relationship Id="rId8607" Type="http://schemas.openxmlformats.org/officeDocument/2006/relationships/hyperlink" Target="https://finance.yahoo.com/quote/AMZN230616C00194500?p=AMZN230616C00194500" TargetMode="External"/><Relationship Id="rId270" Type="http://schemas.openxmlformats.org/officeDocument/2006/relationships/hyperlink" Target="https://finance.yahoo.com/quote/AMZN/options?strike=186&amp;straddle=false" TargetMode="External"/><Relationship Id="rId3002" Type="http://schemas.openxmlformats.org/officeDocument/2006/relationships/hyperlink" Target="https://finance.yahoo.com/quote/AMZN/options?strike=177&amp;straddle=false" TargetMode="External"/><Relationship Id="rId6158" Type="http://schemas.openxmlformats.org/officeDocument/2006/relationships/hyperlink" Target="https://finance.yahoo.com/quote/AMZN/options?strike=3820&amp;straddle=false" TargetMode="External"/><Relationship Id="rId6572" Type="http://schemas.openxmlformats.org/officeDocument/2006/relationships/hyperlink" Target="https://finance.yahoo.com/quote/AMZN/options?strike=255&amp;straddle=false" TargetMode="External"/><Relationship Id="rId7209" Type="http://schemas.openxmlformats.org/officeDocument/2006/relationships/hyperlink" Target="https://finance.yahoo.com/quote/AMZN230616C00191000?p=AMZN230616C00191000" TargetMode="External"/><Relationship Id="rId7970" Type="http://schemas.openxmlformats.org/officeDocument/2006/relationships/hyperlink" Target="https://finance.yahoo.com/quote/AMZN/options?strike=1100&amp;straddle=false" TargetMode="External"/><Relationship Id="rId5174" Type="http://schemas.openxmlformats.org/officeDocument/2006/relationships/hyperlink" Target="https://finance.yahoo.com/quote/AMZN/options?strike=220&amp;straddle=false" TargetMode="External"/><Relationship Id="rId6225" Type="http://schemas.openxmlformats.org/officeDocument/2006/relationships/hyperlink" Target="https://finance.yahoo.com/quote/AMZN230616P00045000?p=AMZN230616P00045000" TargetMode="External"/><Relationship Id="rId7623" Type="http://schemas.openxmlformats.org/officeDocument/2006/relationships/hyperlink" Target="https://finance.yahoo.com/quote/AMZN230616P00057000?p=AMZN230616P00057000" TargetMode="External"/><Relationship Id="rId2768" Type="http://schemas.openxmlformats.org/officeDocument/2006/relationships/hyperlink" Target="https://finance.yahoo.com/quote/AMZN/options?strike=5500&amp;straddle=false" TargetMode="External"/><Relationship Id="rId3819" Type="http://schemas.openxmlformats.org/officeDocument/2006/relationships/hyperlink" Target="https://finance.yahoo.com/quote/AMZN230616P01120000?p=AMZN230616P01120000" TargetMode="External"/><Relationship Id="rId1784" Type="http://schemas.openxmlformats.org/officeDocument/2006/relationships/hyperlink" Target="https://finance.yahoo.com/quote/AMZN/options?strike=1620&amp;straddle=false" TargetMode="External"/><Relationship Id="rId2835" Type="http://schemas.openxmlformats.org/officeDocument/2006/relationships/hyperlink" Target="https://finance.yahoo.com/quote/AMZN230616C00081000?p=AMZN230616C00081000" TargetMode="External"/><Relationship Id="rId4190" Type="http://schemas.openxmlformats.org/officeDocument/2006/relationships/hyperlink" Target="https://finance.yahoo.com/quote/AMZN/options?strike=68&amp;straddle=false" TargetMode="External"/><Relationship Id="rId5241" Type="http://schemas.openxmlformats.org/officeDocument/2006/relationships/hyperlink" Target="https://finance.yahoo.com/quote/AMZN230616P01480000?p=AMZN230616P01480000" TargetMode="External"/><Relationship Id="rId8397" Type="http://schemas.openxmlformats.org/officeDocument/2006/relationships/hyperlink" Target="https://finance.yahoo.com/quote/AMZN230616C00094000?p=AMZN230616C00094000" TargetMode="External"/><Relationship Id="rId9448" Type="http://schemas.openxmlformats.org/officeDocument/2006/relationships/hyperlink" Target="https://finance.yahoo.com/quote/AMZN/options?strike=2000&amp;straddle=false" TargetMode="External"/><Relationship Id="rId76" Type="http://schemas.openxmlformats.org/officeDocument/2006/relationships/hyperlink" Target="https://finance.yahoo.com/quote/AMZN/options?strike=85&amp;straddle=false" TargetMode="External"/><Relationship Id="rId807" Type="http://schemas.openxmlformats.org/officeDocument/2006/relationships/hyperlink" Target="https://finance.yahoo.com/quote/AMZN230616P00135000?p=AMZN230616P00135000" TargetMode="External"/><Relationship Id="rId1437" Type="http://schemas.openxmlformats.org/officeDocument/2006/relationships/hyperlink" Target="https://finance.yahoo.com/quote/AMZN230616C00075000?p=AMZN230616C00075000" TargetMode="External"/><Relationship Id="rId1851" Type="http://schemas.openxmlformats.org/officeDocument/2006/relationships/hyperlink" Target="https://finance.yahoo.com/quote/AMZN230616C03050000?p=AMZN230616C03050000" TargetMode="External"/><Relationship Id="rId2902" Type="http://schemas.openxmlformats.org/officeDocument/2006/relationships/hyperlink" Target="https://finance.yahoo.com/quote/AMZN/options?strike=152&amp;straddle=false" TargetMode="External"/><Relationship Id="rId8464" Type="http://schemas.openxmlformats.org/officeDocument/2006/relationships/hyperlink" Target="https://finance.yahoo.com/quote/AMZN/options?strike=158.5&amp;straddle=false" TargetMode="External"/><Relationship Id="rId9515" Type="http://schemas.openxmlformats.org/officeDocument/2006/relationships/hyperlink" Target="https://finance.yahoo.com/quote/AMZN230616P03240000?p=AMZN230616P03240000" TargetMode="External"/><Relationship Id="rId1504" Type="http://schemas.openxmlformats.org/officeDocument/2006/relationships/hyperlink" Target="https://finance.yahoo.com/quote/AMZN/options?strike=135&amp;straddle=false" TargetMode="External"/><Relationship Id="rId7066" Type="http://schemas.openxmlformats.org/officeDocument/2006/relationships/hyperlink" Target="https://finance.yahoo.com/quote/AMZN/options?strike=155&amp;straddle=false" TargetMode="External"/><Relationship Id="rId7480" Type="http://schemas.openxmlformats.org/officeDocument/2006/relationships/hyperlink" Target="https://finance.yahoo.com/quote/AMZN/options?strike=3510&amp;straddle=false" TargetMode="External"/><Relationship Id="rId8117" Type="http://schemas.openxmlformats.org/officeDocument/2006/relationships/hyperlink" Target="https://finance.yahoo.com/quote/AMZN230616P03170000?p=AMZN230616P03170000" TargetMode="External"/><Relationship Id="rId8531" Type="http://schemas.openxmlformats.org/officeDocument/2006/relationships/hyperlink" Target="https://finance.yahoo.com/quote/AMZN230616C00175500?p=AMZN230616C00175500" TargetMode="External"/><Relationship Id="rId3676" Type="http://schemas.openxmlformats.org/officeDocument/2006/relationships/hyperlink" Target="https://finance.yahoo.com/quote/AMZN/options?strike=173.5&amp;straddle=false" TargetMode="External"/><Relationship Id="rId6082" Type="http://schemas.openxmlformats.org/officeDocument/2006/relationships/hyperlink" Target="https://finance.yahoo.com/quote/AMZN/options?strike=3440&amp;straddle=false" TargetMode="External"/><Relationship Id="rId7133" Type="http://schemas.openxmlformats.org/officeDocument/2006/relationships/hyperlink" Target="https://finance.yahoo.com/quote/AMZN230616C00172000?p=AMZN230616C00172000" TargetMode="External"/><Relationship Id="rId597" Type="http://schemas.openxmlformats.org/officeDocument/2006/relationships/hyperlink" Target="https://finance.yahoo.com/quote/AMZN230616C03700000?p=AMZN230616C03700000" TargetMode="External"/><Relationship Id="rId2278" Type="http://schemas.openxmlformats.org/officeDocument/2006/relationships/hyperlink" Target="https://finance.yahoo.com/quote/AMZN/options?strike=170&amp;straddle=false" TargetMode="External"/><Relationship Id="rId3329" Type="http://schemas.openxmlformats.org/officeDocument/2006/relationships/hyperlink" Target="https://finance.yahoo.com/quote/AMZN230616C03520000?p=AMZN230616C03520000" TargetMode="External"/><Relationship Id="rId4727" Type="http://schemas.openxmlformats.org/officeDocument/2006/relationships/hyperlink" Target="https://finance.yahoo.com/quote/AMZN230616C03590000?p=AMZN230616C03590000" TargetMode="External"/><Relationship Id="rId7200" Type="http://schemas.openxmlformats.org/officeDocument/2006/relationships/hyperlink" Target="https://finance.yahoo.com/quote/AMZN/options?strike=188.5&amp;straddle=false" TargetMode="External"/><Relationship Id="rId1294" Type="http://schemas.openxmlformats.org/officeDocument/2006/relationships/hyperlink" Target="https://finance.yahoo.com/quote/AMZN/options?strike=3650&amp;straddle=false" TargetMode="External"/><Relationship Id="rId2692" Type="http://schemas.openxmlformats.org/officeDocument/2006/relationships/hyperlink" Target="https://finance.yahoo.com/quote/AMZN/options?strike=3720&amp;straddle=false" TargetMode="External"/><Relationship Id="rId3743" Type="http://schemas.openxmlformats.org/officeDocument/2006/relationships/hyperlink" Target="https://finance.yahoo.com/quote/AMZN230616P00190500?p=AMZN230616P00190500" TargetMode="External"/><Relationship Id="rId6899" Type="http://schemas.openxmlformats.org/officeDocument/2006/relationships/hyperlink" Target="https://finance.yahoo.com/quote/AMZN230616P04500000?p=AMZN230616P04500000" TargetMode="External"/><Relationship Id="rId664" Type="http://schemas.openxmlformats.org/officeDocument/2006/relationships/hyperlink" Target="https://finance.yahoo.com/quote/AMZN/options?strike=4300&amp;straddle=false" TargetMode="External"/><Relationship Id="rId2345" Type="http://schemas.openxmlformats.org/officeDocument/2006/relationships/hyperlink" Target="https://finance.yahoo.com/quote/AMZN230616P00187000?p=AMZN230616P00187000" TargetMode="External"/><Relationship Id="rId3810" Type="http://schemas.openxmlformats.org/officeDocument/2006/relationships/hyperlink" Target="https://finance.yahoo.com/quote/AMZN/options?strike=270&amp;straddle=false" TargetMode="External"/><Relationship Id="rId6966" Type="http://schemas.openxmlformats.org/officeDocument/2006/relationships/hyperlink" Target="https://finance.yahoo.com/quote/AMZN/options?strike=72&amp;straddle=false" TargetMode="External"/><Relationship Id="rId9372" Type="http://schemas.openxmlformats.org/officeDocument/2006/relationships/hyperlink" Target="https://finance.yahoo.com/quote/AMZN/options?strike=1280&amp;straddle=false" TargetMode="External"/><Relationship Id="rId317" Type="http://schemas.openxmlformats.org/officeDocument/2006/relationships/hyperlink" Target="https://finance.yahoo.com/quote/AMZN230616C00198000?p=AMZN230616C00198000" TargetMode="External"/><Relationship Id="rId731" Type="http://schemas.openxmlformats.org/officeDocument/2006/relationships/hyperlink" Target="https://finance.yahoo.com/quote/AMZN230616P00071000?p=AMZN230616P00071000" TargetMode="External"/><Relationship Id="rId1361" Type="http://schemas.openxmlformats.org/officeDocument/2006/relationships/hyperlink" Target="https://finance.yahoo.com/quote/AMZN230616P04400000?p=AMZN230616P04400000" TargetMode="External"/><Relationship Id="rId2412" Type="http://schemas.openxmlformats.org/officeDocument/2006/relationships/hyperlink" Target="https://finance.yahoo.com/quote/AMZN/options?strike=235&amp;straddle=false" TargetMode="External"/><Relationship Id="rId5568" Type="http://schemas.openxmlformats.org/officeDocument/2006/relationships/hyperlink" Target="https://finance.yahoo.com/quote/AMZN/options?strike=65&amp;straddle=false" TargetMode="External"/><Relationship Id="rId5982" Type="http://schemas.openxmlformats.org/officeDocument/2006/relationships/hyperlink" Target="https://finance.yahoo.com/quote/AMZN/options?strike=2400&amp;straddle=false" TargetMode="External"/><Relationship Id="rId6619" Type="http://schemas.openxmlformats.org/officeDocument/2006/relationships/hyperlink" Target="https://finance.yahoo.com/quote/AMZN230616P01440000?p=AMZN230616P01440000" TargetMode="External"/><Relationship Id="rId9025" Type="http://schemas.openxmlformats.org/officeDocument/2006/relationships/hyperlink" Target="https://finance.yahoo.com/quote/AMZN230616P00066000?p=AMZN230616P00066000" TargetMode="External"/><Relationship Id="rId1014" Type="http://schemas.openxmlformats.org/officeDocument/2006/relationships/hyperlink" Target="https://finance.yahoo.com/quote/AMZN/options?strike=200&amp;straddle=false" TargetMode="External"/><Relationship Id="rId4584" Type="http://schemas.openxmlformats.org/officeDocument/2006/relationships/hyperlink" Target="https://finance.yahoo.com/quote/AMZN/options?strike=1940&amp;straddle=false" TargetMode="External"/><Relationship Id="rId5635" Type="http://schemas.openxmlformats.org/officeDocument/2006/relationships/hyperlink" Target="https://finance.yahoo.com/quote/AMZN230616C00097000?p=AMZN230616C00097000" TargetMode="External"/><Relationship Id="rId8041" Type="http://schemas.openxmlformats.org/officeDocument/2006/relationships/hyperlink" Target="https://finance.yahoo.com/quote/AMZN230616P01780000?p=AMZN230616P01780000" TargetMode="External"/><Relationship Id="rId3186" Type="http://schemas.openxmlformats.org/officeDocument/2006/relationships/hyperlink" Target="https://finance.yahoo.com/quote/AMZN/options?strike=1800&amp;straddle=false" TargetMode="External"/><Relationship Id="rId4237" Type="http://schemas.openxmlformats.org/officeDocument/2006/relationships/hyperlink" Target="https://finance.yahoo.com/quote/AMZN230616C00090000?p=AMZN230616C00090000" TargetMode="External"/><Relationship Id="rId4651" Type="http://schemas.openxmlformats.org/officeDocument/2006/relationships/hyperlink" Target="https://finance.yahoo.com/quote/AMZN230616C03210000?p=AMZN230616C03210000" TargetMode="External"/><Relationship Id="rId3253" Type="http://schemas.openxmlformats.org/officeDocument/2006/relationships/hyperlink" Target="https://finance.yahoo.com/quote/AMZN230616C03140000?p=AMZN230616C03140000" TargetMode="External"/><Relationship Id="rId4304" Type="http://schemas.openxmlformats.org/officeDocument/2006/relationships/hyperlink" Target="https://finance.yahoo.com/quote/AMZN/options?strike=156.5&amp;straddle=false" TargetMode="External"/><Relationship Id="rId5702" Type="http://schemas.openxmlformats.org/officeDocument/2006/relationships/hyperlink" Target="https://finance.yahoo.com/quote/AMZN/options?strike=160&amp;straddle=false" TargetMode="External"/><Relationship Id="rId8858" Type="http://schemas.openxmlformats.org/officeDocument/2006/relationships/hyperlink" Target="https://finance.yahoo.com/quote/AMZN/options?strike=3480&amp;straddle=false" TargetMode="External"/><Relationship Id="rId174" Type="http://schemas.openxmlformats.org/officeDocument/2006/relationships/hyperlink" Target="https://finance.yahoo.com/quote/AMZN/options?strike=162&amp;straddle=false" TargetMode="External"/><Relationship Id="rId7874" Type="http://schemas.openxmlformats.org/officeDocument/2006/relationships/hyperlink" Target="https://finance.yahoo.com/quote/AMZN/options?strike=185&amp;straddle=false" TargetMode="External"/><Relationship Id="rId8925" Type="http://schemas.openxmlformats.org/officeDocument/2006/relationships/hyperlink" Target="https://finance.yahoo.com/quote/AMZN230616C03820000?p=AMZN230616C03820000" TargetMode="External"/><Relationship Id="rId241" Type="http://schemas.openxmlformats.org/officeDocument/2006/relationships/hyperlink" Target="https://finance.yahoo.com/quote/AMZN230616C00179000?p=AMZN230616C00179000" TargetMode="External"/><Relationship Id="rId3320" Type="http://schemas.openxmlformats.org/officeDocument/2006/relationships/hyperlink" Target="https://finance.yahoo.com/quote/AMZN/options?strike=3470&amp;straddle=false" TargetMode="External"/><Relationship Id="rId5078" Type="http://schemas.openxmlformats.org/officeDocument/2006/relationships/hyperlink" Target="https://finance.yahoo.com/quote/AMZN/options?strike=178&amp;straddle=false" TargetMode="External"/><Relationship Id="rId6476" Type="http://schemas.openxmlformats.org/officeDocument/2006/relationships/hyperlink" Target="https://finance.yahoo.com/quote/AMZN/options?strike=181.5&amp;straddle=false" TargetMode="External"/><Relationship Id="rId6890" Type="http://schemas.openxmlformats.org/officeDocument/2006/relationships/hyperlink" Target="https://finance.yahoo.com/quote/AMZN/options?strike=4000&amp;straddle=false" TargetMode="External"/><Relationship Id="rId7527" Type="http://schemas.openxmlformats.org/officeDocument/2006/relationships/hyperlink" Target="https://finance.yahoo.com/quote/AMZN230616C03750000?p=AMZN230616C03750000" TargetMode="External"/><Relationship Id="rId7941" Type="http://schemas.openxmlformats.org/officeDocument/2006/relationships/hyperlink" Target="https://finance.yahoo.com/quote/AMZN230616P00220000?p=AMZN230616P00220000" TargetMode="External"/><Relationship Id="rId5492" Type="http://schemas.openxmlformats.org/officeDocument/2006/relationships/hyperlink" Target="https://finance.yahoo.com/quote/AMZN/options?strike=3930&amp;straddle=false" TargetMode="External"/><Relationship Id="rId6129" Type="http://schemas.openxmlformats.org/officeDocument/2006/relationships/hyperlink" Target="https://finance.yahoo.com/quote/AMZN230616C03680000?p=AMZN230616C03680000" TargetMode="External"/><Relationship Id="rId6543" Type="http://schemas.openxmlformats.org/officeDocument/2006/relationships/hyperlink" Target="https://finance.yahoo.com/quote/AMZN230616P00198500?p=AMZN230616P00198500" TargetMode="External"/><Relationship Id="rId1688" Type="http://schemas.openxmlformats.org/officeDocument/2006/relationships/hyperlink" Target="https://finance.yahoo.com/quote/AMZN/options?strike=194.5&amp;straddle=false" TargetMode="External"/><Relationship Id="rId2739" Type="http://schemas.openxmlformats.org/officeDocument/2006/relationships/hyperlink" Target="https://finance.yahoo.com/quote/AMZN230616P04100000?p=AMZN230616P04100000" TargetMode="External"/><Relationship Id="rId4094" Type="http://schemas.openxmlformats.org/officeDocument/2006/relationships/hyperlink" Target="https://finance.yahoo.com/quote/AMZN/options?strike=3820&amp;straddle=false" TargetMode="External"/><Relationship Id="rId5145" Type="http://schemas.openxmlformats.org/officeDocument/2006/relationships/hyperlink" Target="https://finance.yahoo.com/quote/AMZN230616P00195000?p=AMZN230616P00195000" TargetMode="External"/><Relationship Id="rId6610" Type="http://schemas.openxmlformats.org/officeDocument/2006/relationships/hyperlink" Target="https://finance.yahoo.com/quote/AMZN/options?strike=1340&amp;straddle=false" TargetMode="External"/><Relationship Id="rId1755" Type="http://schemas.openxmlformats.org/officeDocument/2006/relationships/hyperlink" Target="https://finance.yahoo.com/quote/AMZN230616C01380000?p=AMZN230616C01380000" TargetMode="External"/><Relationship Id="rId4161" Type="http://schemas.openxmlformats.org/officeDocument/2006/relationships/hyperlink" Target="https://finance.yahoo.com/quote/AMZN230616C00054000?p=AMZN230616C00054000" TargetMode="External"/><Relationship Id="rId5212" Type="http://schemas.openxmlformats.org/officeDocument/2006/relationships/hyperlink" Target="https://finance.yahoo.com/quote/AMZN/options?strike=1200&amp;straddle=false" TargetMode="External"/><Relationship Id="rId8368" Type="http://schemas.openxmlformats.org/officeDocument/2006/relationships/hyperlink" Target="https://finance.yahoo.com/quote/AMZN/options?strike=79&amp;straddle=false" TargetMode="External"/><Relationship Id="rId8782" Type="http://schemas.openxmlformats.org/officeDocument/2006/relationships/hyperlink" Target="https://finance.yahoo.com/quote/AMZN/options?strike=3100&amp;straddle=false" TargetMode="External"/><Relationship Id="rId9419" Type="http://schemas.openxmlformats.org/officeDocument/2006/relationships/hyperlink" Target="https://finance.yahoo.com/quote/AMZN230616P01720000?p=AMZN230616P01720000" TargetMode="External"/><Relationship Id="rId1408" Type="http://schemas.openxmlformats.org/officeDocument/2006/relationships/hyperlink" Target="https://finance.yahoo.com/quote/AMZN/options?strike=61&amp;straddle=false" TargetMode="External"/><Relationship Id="rId2806" Type="http://schemas.openxmlformats.org/officeDocument/2006/relationships/hyperlink" Target="https://finance.yahoo.com/quote/AMZN/options?strike=68&amp;straddle=false" TargetMode="External"/><Relationship Id="rId7384" Type="http://schemas.openxmlformats.org/officeDocument/2006/relationships/hyperlink" Target="https://finance.yahoo.com/quote/AMZN/options?strike=3030&amp;straddle=false" TargetMode="External"/><Relationship Id="rId8435" Type="http://schemas.openxmlformats.org/officeDocument/2006/relationships/hyperlink" Target="https://finance.yahoo.com/quote/AMZN230616C00151500?p=AMZN230616C00151500" TargetMode="External"/><Relationship Id="rId47" Type="http://schemas.openxmlformats.org/officeDocument/2006/relationships/hyperlink" Target="https://finance.yahoo.com/quote/AMZN230616C00072500?p=AMZN230616C00072500" TargetMode="External"/><Relationship Id="rId1822" Type="http://schemas.openxmlformats.org/officeDocument/2006/relationships/hyperlink" Target="https://finance.yahoo.com/quote/AMZN/options?strike=2000&amp;straddle=false" TargetMode="External"/><Relationship Id="rId4978" Type="http://schemas.openxmlformats.org/officeDocument/2006/relationships/hyperlink" Target="https://finance.yahoo.com/quote/AMZN/options?strike=153&amp;straddle=false" TargetMode="External"/><Relationship Id="rId7037" Type="http://schemas.openxmlformats.org/officeDocument/2006/relationships/hyperlink" Target="https://finance.yahoo.com/quote/AMZN230616C00130000?p=AMZN230616C00130000" TargetMode="External"/><Relationship Id="rId3994" Type="http://schemas.openxmlformats.org/officeDocument/2006/relationships/hyperlink" Target="https://finance.yahoo.com/quote/AMZN/options?strike=3310&amp;straddle=false" TargetMode="External"/><Relationship Id="rId6053" Type="http://schemas.openxmlformats.org/officeDocument/2006/relationships/hyperlink" Target="https://finance.yahoo.com/quote/AMZN230616C03300000?p=AMZN230616C03300000" TargetMode="External"/><Relationship Id="rId7451" Type="http://schemas.openxmlformats.org/officeDocument/2006/relationships/hyperlink" Target="https://finance.yahoo.com/quote/AMZN230616C03370000?p=AMZN230616C03370000" TargetMode="External"/><Relationship Id="rId8502" Type="http://schemas.openxmlformats.org/officeDocument/2006/relationships/hyperlink" Target="https://finance.yahoo.com/quote/AMZN/options?strike=168&amp;straddle=false" TargetMode="External"/><Relationship Id="rId2596" Type="http://schemas.openxmlformats.org/officeDocument/2006/relationships/hyperlink" Target="https://finance.yahoo.com/quote/AMZN/options?strike=3240&amp;straddle=false" TargetMode="External"/><Relationship Id="rId3647" Type="http://schemas.openxmlformats.org/officeDocument/2006/relationships/hyperlink" Target="https://finance.yahoo.com/quote/AMZN230616P00166500?p=AMZN230616P00166500" TargetMode="External"/><Relationship Id="rId7104" Type="http://schemas.openxmlformats.org/officeDocument/2006/relationships/hyperlink" Target="https://finance.yahoo.com/quote/AMZN/options?strike=164.5&amp;straddle=false" TargetMode="External"/><Relationship Id="rId568" Type="http://schemas.openxmlformats.org/officeDocument/2006/relationships/hyperlink" Target="https://finance.yahoo.com/quote/AMZN/options?strike=3550&amp;straddle=false" TargetMode="External"/><Relationship Id="rId982" Type="http://schemas.openxmlformats.org/officeDocument/2006/relationships/hyperlink" Target="https://finance.yahoo.com/quote/AMZN/options?strike=192&amp;straddle=false" TargetMode="External"/><Relationship Id="rId1198" Type="http://schemas.openxmlformats.org/officeDocument/2006/relationships/hyperlink" Target="https://finance.yahoo.com/quote/AMZN/options?strike=3170&amp;straddle=false" TargetMode="External"/><Relationship Id="rId2249" Type="http://schemas.openxmlformats.org/officeDocument/2006/relationships/hyperlink" Target="https://finance.yahoo.com/quote/AMZN230616P00163000?p=AMZN230616P00163000" TargetMode="External"/><Relationship Id="rId2663" Type="http://schemas.openxmlformats.org/officeDocument/2006/relationships/hyperlink" Target="https://finance.yahoo.com/quote/AMZN230616P03580000?p=AMZN230616P03580000" TargetMode="External"/><Relationship Id="rId3714" Type="http://schemas.openxmlformats.org/officeDocument/2006/relationships/hyperlink" Target="https://finance.yahoo.com/quote/AMZN/options?strike=183&amp;straddle=false" TargetMode="External"/><Relationship Id="rId6120" Type="http://schemas.openxmlformats.org/officeDocument/2006/relationships/hyperlink" Target="https://finance.yahoo.com/quote/AMZN/options?strike=3630&amp;straddle=false" TargetMode="External"/><Relationship Id="rId9276" Type="http://schemas.openxmlformats.org/officeDocument/2006/relationships/hyperlink" Target="https://finance.yahoo.com/quote/AMZN/options?strike=189.5&amp;straddle=false" TargetMode="External"/><Relationship Id="rId635" Type="http://schemas.openxmlformats.org/officeDocument/2006/relationships/hyperlink" Target="https://finance.yahoo.com/quote/AMZN230616C03890000?p=AMZN230616C03890000" TargetMode="External"/><Relationship Id="rId1265" Type="http://schemas.openxmlformats.org/officeDocument/2006/relationships/hyperlink" Target="https://finance.yahoo.com/quote/AMZN230616P03510000?p=AMZN230616P03510000" TargetMode="External"/><Relationship Id="rId2316" Type="http://schemas.openxmlformats.org/officeDocument/2006/relationships/hyperlink" Target="https://finance.yahoo.com/quote/AMZN/options?strike=179.5&amp;straddle=false" TargetMode="External"/><Relationship Id="rId2730" Type="http://schemas.openxmlformats.org/officeDocument/2006/relationships/hyperlink" Target="https://finance.yahoo.com/quote/AMZN/options?strike=3960&amp;straddle=false" TargetMode="External"/><Relationship Id="rId5886" Type="http://schemas.openxmlformats.org/officeDocument/2006/relationships/hyperlink" Target="https://finance.yahoo.com/quote/AMZN/options?strike=260&amp;straddle=false" TargetMode="External"/><Relationship Id="rId8292" Type="http://schemas.openxmlformats.org/officeDocument/2006/relationships/hyperlink" Target="https://finance.yahoo.com/quote/AMZN/options?strike=4900&amp;straddle=false" TargetMode="External"/><Relationship Id="rId9343" Type="http://schemas.openxmlformats.org/officeDocument/2006/relationships/hyperlink" Target="https://finance.yahoo.com/quote/AMZN230616P00265000?p=AMZN230616P00265000" TargetMode="External"/><Relationship Id="rId702" Type="http://schemas.openxmlformats.org/officeDocument/2006/relationships/hyperlink" Target="https://finance.yahoo.com/quote/AMZN/options?strike=56&amp;straddle=false" TargetMode="External"/><Relationship Id="rId1332" Type="http://schemas.openxmlformats.org/officeDocument/2006/relationships/hyperlink" Target="https://finance.yahoo.com/quote/AMZN/options?strike=3880&amp;straddle=false" TargetMode="External"/><Relationship Id="rId4488" Type="http://schemas.openxmlformats.org/officeDocument/2006/relationships/hyperlink" Target="https://finance.yahoo.com/quote/AMZN/options?strike=225&amp;straddle=false" TargetMode="External"/><Relationship Id="rId5539" Type="http://schemas.openxmlformats.org/officeDocument/2006/relationships/hyperlink" Target="https://finance.yahoo.com/quote/AMZN230616C00050000?p=AMZN230616C00050000" TargetMode="External"/><Relationship Id="rId6937" Type="http://schemas.openxmlformats.org/officeDocument/2006/relationships/hyperlink" Target="https://finance.yahoo.com/quote/AMZN230616C00058000?p=AMZN230616C00058000" TargetMode="External"/><Relationship Id="rId9410" Type="http://schemas.openxmlformats.org/officeDocument/2006/relationships/hyperlink" Target="https://finance.yahoo.com/quote/AMZN/options?strike=1620&amp;straddle=false" TargetMode="External"/><Relationship Id="rId5953" Type="http://schemas.openxmlformats.org/officeDocument/2006/relationships/hyperlink" Target="https://finance.yahoo.com/quote/AMZN230616C01800000?p=AMZN230616C01800000" TargetMode="External"/><Relationship Id="rId8012" Type="http://schemas.openxmlformats.org/officeDocument/2006/relationships/hyperlink" Target="https://finance.yahoo.com/quote/AMZN/options?strike=1500&amp;straddle=false" TargetMode="External"/><Relationship Id="rId3157" Type="http://schemas.openxmlformats.org/officeDocument/2006/relationships/hyperlink" Target="https://finance.yahoo.com/quote/AMZN230616C01540000?p=AMZN230616C01540000" TargetMode="External"/><Relationship Id="rId4555" Type="http://schemas.openxmlformats.org/officeDocument/2006/relationships/hyperlink" Target="https://finance.yahoo.com/quote/AMZN230616C01660000?p=AMZN230616C01660000" TargetMode="External"/><Relationship Id="rId5606" Type="http://schemas.openxmlformats.org/officeDocument/2006/relationships/hyperlink" Target="https://finance.yahoo.com/quote/AMZN/options?strike=82&amp;straddle=false" TargetMode="External"/><Relationship Id="rId3571" Type="http://schemas.openxmlformats.org/officeDocument/2006/relationships/hyperlink" Target="https://finance.yahoo.com/quote/AMZN230616P00125000?p=AMZN230616P00125000" TargetMode="External"/><Relationship Id="rId4208" Type="http://schemas.openxmlformats.org/officeDocument/2006/relationships/hyperlink" Target="https://finance.yahoo.com/quote/AMZN/options?strike=76&amp;straddle=false" TargetMode="External"/><Relationship Id="rId4622" Type="http://schemas.openxmlformats.org/officeDocument/2006/relationships/hyperlink" Target="https://finance.yahoo.com/quote/AMZN/options?strike=3060&amp;straddle=false" TargetMode="External"/><Relationship Id="rId7778" Type="http://schemas.openxmlformats.org/officeDocument/2006/relationships/hyperlink" Target="https://finance.yahoo.com/quote/AMZN/options?strike=161&amp;straddle=false" TargetMode="External"/><Relationship Id="rId8829" Type="http://schemas.openxmlformats.org/officeDocument/2006/relationships/hyperlink" Target="https://finance.yahoo.com/quote/AMZN230616C03340000?p=AMZN230616C03340000" TargetMode="External"/><Relationship Id="rId492" Type="http://schemas.openxmlformats.org/officeDocument/2006/relationships/hyperlink" Target="https://finance.yahoo.com/quote/AMZN/options?strike=3170&amp;straddle=false" TargetMode="External"/><Relationship Id="rId2173" Type="http://schemas.openxmlformats.org/officeDocument/2006/relationships/hyperlink" Target="https://finance.yahoo.com/quote/AMZN230616P00098000?p=AMZN230616P00098000" TargetMode="External"/><Relationship Id="rId3224" Type="http://schemas.openxmlformats.org/officeDocument/2006/relationships/hyperlink" Target="https://finance.yahoo.com/quote/AMZN/options?strike=2900&amp;straddle=false" TargetMode="External"/><Relationship Id="rId6794" Type="http://schemas.openxmlformats.org/officeDocument/2006/relationships/hyperlink" Target="https://finance.yahoo.com/quote/AMZN/options?strike=3470&amp;straddle=false" TargetMode="External"/><Relationship Id="rId7845" Type="http://schemas.openxmlformats.org/officeDocument/2006/relationships/hyperlink" Target="https://finance.yahoo.com/quote/AMZN230616P00178000?p=AMZN230616P00178000" TargetMode="External"/><Relationship Id="rId145" Type="http://schemas.openxmlformats.org/officeDocument/2006/relationships/hyperlink" Target="https://finance.yahoo.com/quote/AMZN230616C00155000?p=AMZN230616C00155000" TargetMode="External"/><Relationship Id="rId2240" Type="http://schemas.openxmlformats.org/officeDocument/2006/relationships/hyperlink" Target="https://finance.yahoo.com/quote/AMZN/options?strike=160.5&amp;straddle=false" TargetMode="External"/><Relationship Id="rId5396" Type="http://schemas.openxmlformats.org/officeDocument/2006/relationships/hyperlink" Target="https://finance.yahoo.com/quote/AMZN/options?strike=3400&amp;straddle=false" TargetMode="External"/><Relationship Id="rId6447" Type="http://schemas.openxmlformats.org/officeDocument/2006/relationships/hyperlink" Target="https://finance.yahoo.com/quote/AMZN230616P00174500?p=AMZN230616P00174500" TargetMode="External"/><Relationship Id="rId6861" Type="http://schemas.openxmlformats.org/officeDocument/2006/relationships/hyperlink" Target="https://finance.yahoo.com/quote/AMZN230616P03820000?p=AMZN230616P03820000" TargetMode="External"/><Relationship Id="rId212" Type="http://schemas.openxmlformats.org/officeDocument/2006/relationships/hyperlink" Target="https://finance.yahoo.com/quote/AMZN/options?strike=171.5&amp;straddle=false" TargetMode="External"/><Relationship Id="rId5049" Type="http://schemas.openxmlformats.org/officeDocument/2006/relationships/hyperlink" Target="https://finance.yahoo.com/quote/AMZN230616P00171000?p=AMZN230616P00171000" TargetMode="External"/><Relationship Id="rId5463" Type="http://schemas.openxmlformats.org/officeDocument/2006/relationships/hyperlink" Target="https://finance.yahoo.com/quote/AMZN230616P03740000?p=AMZN230616P03740000" TargetMode="External"/><Relationship Id="rId6514" Type="http://schemas.openxmlformats.org/officeDocument/2006/relationships/hyperlink" Target="https://finance.yahoo.com/quote/AMZN/options?strike=191&amp;straddle=false" TargetMode="External"/><Relationship Id="rId7912" Type="http://schemas.openxmlformats.org/officeDocument/2006/relationships/hyperlink" Target="https://finance.yahoo.com/quote/AMZN/options?strike=194.5&amp;straddle=false" TargetMode="External"/><Relationship Id="rId4065" Type="http://schemas.openxmlformats.org/officeDocument/2006/relationships/hyperlink" Target="https://finance.yahoo.com/quote/AMZN230616P03670000?p=AMZN230616P03670000" TargetMode="External"/><Relationship Id="rId5116" Type="http://schemas.openxmlformats.org/officeDocument/2006/relationships/hyperlink" Target="https://finance.yahoo.com/quote/AMZN/options?strike=187.5&amp;straddle=false" TargetMode="External"/><Relationship Id="rId1659" Type="http://schemas.openxmlformats.org/officeDocument/2006/relationships/hyperlink" Target="https://finance.yahoo.com/quote/AMZN230616C00187500?p=AMZN230616C00187500" TargetMode="External"/><Relationship Id="rId3081" Type="http://schemas.openxmlformats.org/officeDocument/2006/relationships/hyperlink" Target="https://finance.yahoo.com/quote/AMZN230616C00197000?p=AMZN230616C00197000" TargetMode="External"/><Relationship Id="rId4132" Type="http://schemas.openxmlformats.org/officeDocument/2006/relationships/hyperlink" Target="https://finance.yahoo.com/quote/AMZN/options?strike=4500&amp;straddle=false" TargetMode="External"/><Relationship Id="rId5530" Type="http://schemas.openxmlformats.org/officeDocument/2006/relationships/hyperlink" Target="https://finance.yahoo.com/quote/AMZN/options?strike=5200&amp;straddle=false" TargetMode="External"/><Relationship Id="rId7288" Type="http://schemas.openxmlformats.org/officeDocument/2006/relationships/hyperlink" Target="https://finance.yahoo.com/quote/AMZN/options?strike=1340&amp;straddle=false" TargetMode="External"/><Relationship Id="rId8686" Type="http://schemas.openxmlformats.org/officeDocument/2006/relationships/hyperlink" Target="https://finance.yahoo.com/quote/AMZN/options?strike=1460&amp;straddle=false" TargetMode="External"/><Relationship Id="rId1726" Type="http://schemas.openxmlformats.org/officeDocument/2006/relationships/hyperlink" Target="https://finance.yahoo.com/quote/AMZN/options?strike=240&amp;straddle=false" TargetMode="External"/><Relationship Id="rId8339" Type="http://schemas.openxmlformats.org/officeDocument/2006/relationships/hyperlink" Target="https://finance.yahoo.com/quote/AMZN230616C00067000?p=AMZN230616C00067000" TargetMode="External"/><Relationship Id="rId8753" Type="http://schemas.openxmlformats.org/officeDocument/2006/relationships/hyperlink" Target="https://finance.yahoo.com/quote/AMZN230616C02600000?p=AMZN230616C02600000" TargetMode="External"/><Relationship Id="rId18" Type="http://schemas.openxmlformats.org/officeDocument/2006/relationships/hyperlink" Target="https://finance.yahoo.com/quote/AMZN/options?strike=58&amp;straddle=false" TargetMode="External"/><Relationship Id="rId3898" Type="http://schemas.openxmlformats.org/officeDocument/2006/relationships/hyperlink" Target="https://finance.yahoo.com/quote/AMZN/options?strike=1860&amp;straddle=false" TargetMode="External"/><Relationship Id="rId4949" Type="http://schemas.openxmlformats.org/officeDocument/2006/relationships/hyperlink" Target="https://finance.yahoo.com/quote/AMZN230616P00110000?p=AMZN230616P00110000" TargetMode="External"/><Relationship Id="rId7355" Type="http://schemas.openxmlformats.org/officeDocument/2006/relationships/hyperlink" Target="https://finance.yahoo.com/quote/AMZN230616C01980000?p=AMZN230616C01980000" TargetMode="External"/><Relationship Id="rId8406" Type="http://schemas.openxmlformats.org/officeDocument/2006/relationships/hyperlink" Target="https://finance.yahoo.com/quote/AMZN/options?strike=98&amp;straddle=false" TargetMode="External"/><Relationship Id="rId8820" Type="http://schemas.openxmlformats.org/officeDocument/2006/relationships/hyperlink" Target="https://finance.yahoo.com/quote/AMZN/options?strike=3290&amp;straddle=false" TargetMode="External"/><Relationship Id="rId3965" Type="http://schemas.openxmlformats.org/officeDocument/2006/relationships/hyperlink" Target="https://finance.yahoo.com/quote/AMZN230616P03170000?p=AMZN230616P03170000" TargetMode="External"/><Relationship Id="rId6371" Type="http://schemas.openxmlformats.org/officeDocument/2006/relationships/hyperlink" Target="https://finance.yahoo.com/quote/AMZN230616P00155500?p=AMZN230616P00155500" TargetMode="External"/><Relationship Id="rId7008" Type="http://schemas.openxmlformats.org/officeDocument/2006/relationships/hyperlink" Target="https://finance.yahoo.com/quote/AMZN/options?strike=91&amp;straddle=false" TargetMode="External"/><Relationship Id="rId7422" Type="http://schemas.openxmlformats.org/officeDocument/2006/relationships/hyperlink" Target="https://finance.yahoo.com/quote/AMZN/options?strike=3220&amp;straddle=false" TargetMode="External"/><Relationship Id="rId886" Type="http://schemas.openxmlformats.org/officeDocument/2006/relationships/hyperlink" Target="https://finance.yahoo.com/quote/AMZN/options?strike=168&amp;straddle=false" TargetMode="External"/><Relationship Id="rId2567" Type="http://schemas.openxmlformats.org/officeDocument/2006/relationships/hyperlink" Target="https://finance.yahoo.com/quote/AMZN230616P03100000?p=AMZN230616P03100000" TargetMode="External"/><Relationship Id="rId3618" Type="http://schemas.openxmlformats.org/officeDocument/2006/relationships/hyperlink" Target="https://finance.yahoo.com/quote/AMZN/options?strike=159&amp;straddle=false" TargetMode="External"/><Relationship Id="rId6024" Type="http://schemas.openxmlformats.org/officeDocument/2006/relationships/hyperlink" Target="https://finance.yahoo.com/quote/AMZN/options?strike=3150&amp;straddle=false" TargetMode="External"/><Relationship Id="rId9594" Type="http://schemas.openxmlformats.org/officeDocument/2006/relationships/hyperlink" Target="https://finance.yahoo.com/quote/AMZN/options?strike=3630&amp;straddle=false" TargetMode="External"/><Relationship Id="rId2" Type="http://schemas.openxmlformats.org/officeDocument/2006/relationships/hyperlink" Target="https://finance.yahoo.com/quote/AMZN/options?strike=45&amp;straddle=false" TargetMode="External"/><Relationship Id="rId539" Type="http://schemas.openxmlformats.org/officeDocument/2006/relationships/hyperlink" Target="https://finance.yahoo.com/quote/AMZN230616C03410000?p=AMZN230616C03410000" TargetMode="External"/><Relationship Id="rId1169" Type="http://schemas.openxmlformats.org/officeDocument/2006/relationships/hyperlink" Target="https://finance.yahoo.com/quote/AMZN230616P03030000?p=AMZN230616P03030000" TargetMode="External"/><Relationship Id="rId1583" Type="http://schemas.openxmlformats.org/officeDocument/2006/relationships/hyperlink" Target="https://finance.yahoo.com/quote/AMZN230616C00168500?p=AMZN230616C00168500" TargetMode="External"/><Relationship Id="rId2981" Type="http://schemas.openxmlformats.org/officeDocument/2006/relationships/hyperlink" Target="https://finance.yahoo.com/quote/AMZN230616C00172000?p=AMZN230616C00172000" TargetMode="External"/><Relationship Id="rId5040" Type="http://schemas.openxmlformats.org/officeDocument/2006/relationships/hyperlink" Target="https://finance.yahoo.com/quote/AMZN/options?strike=168.5&amp;straddle=false" TargetMode="External"/><Relationship Id="rId8196" Type="http://schemas.openxmlformats.org/officeDocument/2006/relationships/hyperlink" Target="https://finance.yahoo.com/quote/AMZN/options?strike=3560&amp;straddle=false" TargetMode="External"/><Relationship Id="rId9247" Type="http://schemas.openxmlformats.org/officeDocument/2006/relationships/hyperlink" Target="https://finance.yahoo.com/quote/AMZN230616P00182500?p=AMZN230616P00182500" TargetMode="External"/><Relationship Id="rId953" Type="http://schemas.openxmlformats.org/officeDocument/2006/relationships/hyperlink" Target="https://finance.yahoo.com/quote/AMZN230616P00185000?p=AMZN230616P00185000" TargetMode="External"/><Relationship Id="rId1236" Type="http://schemas.openxmlformats.org/officeDocument/2006/relationships/hyperlink" Target="https://finance.yahoo.com/quote/AMZN/options?strike=3360&amp;straddle=false" TargetMode="External"/><Relationship Id="rId2634" Type="http://schemas.openxmlformats.org/officeDocument/2006/relationships/hyperlink" Target="https://finance.yahoo.com/quote/AMZN/options?strike=3430&amp;straddle=false" TargetMode="External"/><Relationship Id="rId8263" Type="http://schemas.openxmlformats.org/officeDocument/2006/relationships/hyperlink" Target="https://finance.yahoo.com/quote/AMZN230616P03950000?p=AMZN230616P03950000" TargetMode="External"/><Relationship Id="rId9661" Type="http://schemas.openxmlformats.org/officeDocument/2006/relationships/hyperlink" Target="https://finance.yahoo.com/quote/AMZN230616P04200000?p=AMZN230616P04200000" TargetMode="External"/><Relationship Id="rId606" Type="http://schemas.openxmlformats.org/officeDocument/2006/relationships/hyperlink" Target="https://finance.yahoo.com/quote/AMZN/options?strike=3740&amp;straddle=false" TargetMode="External"/><Relationship Id="rId1650" Type="http://schemas.openxmlformats.org/officeDocument/2006/relationships/hyperlink" Target="https://finance.yahoo.com/quote/AMZN/options?strike=185&amp;straddle=false" TargetMode="External"/><Relationship Id="rId2701" Type="http://schemas.openxmlformats.org/officeDocument/2006/relationships/hyperlink" Target="https://finance.yahoo.com/quote/AMZN230616P03770000?p=AMZN230616P03770000" TargetMode="External"/><Relationship Id="rId5857" Type="http://schemas.openxmlformats.org/officeDocument/2006/relationships/hyperlink" Target="https://finance.yahoo.com/quote/AMZN230616C00199000?p=AMZN230616C00199000" TargetMode="External"/><Relationship Id="rId6908" Type="http://schemas.openxmlformats.org/officeDocument/2006/relationships/hyperlink" Target="https://finance.yahoo.com/quote/AMZN/options?strike=4900&amp;straddle=false" TargetMode="External"/><Relationship Id="rId9314" Type="http://schemas.openxmlformats.org/officeDocument/2006/relationships/hyperlink" Target="https://finance.yahoo.com/quote/AMZN/options?strike=199&amp;straddle=false" TargetMode="External"/><Relationship Id="rId1303" Type="http://schemas.openxmlformats.org/officeDocument/2006/relationships/hyperlink" Target="https://finance.yahoo.com/quote/AMZN230616P03700000?p=AMZN230616P03700000" TargetMode="External"/><Relationship Id="rId4459" Type="http://schemas.openxmlformats.org/officeDocument/2006/relationships/hyperlink" Target="https://finance.yahoo.com/quote/AMZN230616C00195500?p=AMZN230616C00195500" TargetMode="External"/><Relationship Id="rId4873" Type="http://schemas.openxmlformats.org/officeDocument/2006/relationships/hyperlink" Target="https://finance.yahoo.com/quote/AMZN230616P00066000?p=AMZN230616P00066000" TargetMode="External"/><Relationship Id="rId5924" Type="http://schemas.openxmlformats.org/officeDocument/2006/relationships/hyperlink" Target="https://finance.yahoo.com/quote/AMZN/options?strike=1520&amp;straddle=false" TargetMode="External"/><Relationship Id="rId8330" Type="http://schemas.openxmlformats.org/officeDocument/2006/relationships/hyperlink" Target="https://finance.yahoo.com/quote/AMZN/options?strike=62&amp;straddle=false" TargetMode="External"/><Relationship Id="rId3475" Type="http://schemas.openxmlformats.org/officeDocument/2006/relationships/hyperlink" Target="https://finance.yahoo.com/quote/AMZN230616P00059000?p=AMZN230616P00059000" TargetMode="External"/><Relationship Id="rId4526" Type="http://schemas.openxmlformats.org/officeDocument/2006/relationships/hyperlink" Target="https://finance.yahoo.com/quote/AMZN/options?strike=1400&amp;straddle=false" TargetMode="External"/><Relationship Id="rId4940" Type="http://schemas.openxmlformats.org/officeDocument/2006/relationships/hyperlink" Target="https://finance.yahoo.com/quote/AMZN/options?strike=97&amp;straddle=false" TargetMode="External"/><Relationship Id="rId396" Type="http://schemas.openxmlformats.org/officeDocument/2006/relationships/hyperlink" Target="https://finance.yahoo.com/quote/AMZN/options?strike=1580&amp;straddle=false" TargetMode="External"/><Relationship Id="rId2077" Type="http://schemas.openxmlformats.org/officeDocument/2006/relationships/hyperlink" Target="https://finance.yahoo.com/quote/AMZN230616P00052000?p=AMZN230616P00052000" TargetMode="External"/><Relationship Id="rId2491" Type="http://schemas.openxmlformats.org/officeDocument/2006/relationships/hyperlink" Target="https://finance.yahoo.com/quote/AMZN230616P01640000?p=AMZN230616P01640000" TargetMode="External"/><Relationship Id="rId3128" Type="http://schemas.openxmlformats.org/officeDocument/2006/relationships/hyperlink" Target="https://finance.yahoo.com/quote/AMZN/options?strike=1240&amp;straddle=false" TargetMode="External"/><Relationship Id="rId3542" Type="http://schemas.openxmlformats.org/officeDocument/2006/relationships/hyperlink" Target="https://finance.yahoo.com/quote/AMZN/options?strike=90&amp;straddle=false" TargetMode="External"/><Relationship Id="rId6698" Type="http://schemas.openxmlformats.org/officeDocument/2006/relationships/hyperlink" Target="https://finance.yahoo.com/quote/AMZN/options?strike=2900&amp;straddle=false" TargetMode="External"/><Relationship Id="rId7749" Type="http://schemas.openxmlformats.org/officeDocument/2006/relationships/hyperlink" Target="https://finance.yahoo.com/quote/AMZN230616P00154000?p=AMZN230616P00154000" TargetMode="External"/><Relationship Id="rId463" Type="http://schemas.openxmlformats.org/officeDocument/2006/relationships/hyperlink" Target="https://finance.yahoo.com/quote/AMZN230616C03030000?p=AMZN230616C03030000" TargetMode="External"/><Relationship Id="rId1093" Type="http://schemas.openxmlformats.org/officeDocument/2006/relationships/hyperlink" Target="https://finance.yahoo.com/quote/AMZN230616P01520000?p=AMZN230616P01520000" TargetMode="External"/><Relationship Id="rId2144" Type="http://schemas.openxmlformats.org/officeDocument/2006/relationships/hyperlink" Target="https://finance.yahoo.com/quote/AMZN/options?strike=83&amp;straddle=false" TargetMode="External"/><Relationship Id="rId9171" Type="http://schemas.openxmlformats.org/officeDocument/2006/relationships/hyperlink" Target="https://finance.yahoo.com/quote/AMZN230616P00163500?p=AMZN230616P00163500" TargetMode="External"/><Relationship Id="rId116" Type="http://schemas.openxmlformats.org/officeDocument/2006/relationships/hyperlink" Target="https://finance.yahoo.com/quote/AMZN/options?strike=125&amp;straddle=false" TargetMode="External"/><Relationship Id="rId530" Type="http://schemas.openxmlformats.org/officeDocument/2006/relationships/hyperlink" Target="https://finance.yahoo.com/quote/AMZN/options?strike=3360&amp;straddle=false" TargetMode="External"/><Relationship Id="rId1160" Type="http://schemas.openxmlformats.org/officeDocument/2006/relationships/hyperlink" Target="https://finance.yahoo.com/quote/AMZN/options?strike=2800&amp;straddle=false" TargetMode="External"/><Relationship Id="rId2211" Type="http://schemas.openxmlformats.org/officeDocument/2006/relationships/hyperlink" Target="https://finance.yahoo.com/quote/AMZN230616P00153500?p=AMZN230616P00153500" TargetMode="External"/><Relationship Id="rId5367" Type="http://schemas.openxmlformats.org/officeDocument/2006/relationships/hyperlink" Target="https://finance.yahoo.com/quote/AMZN230616P03260000?p=AMZN230616P03260000" TargetMode="External"/><Relationship Id="rId6765" Type="http://schemas.openxmlformats.org/officeDocument/2006/relationships/hyperlink" Target="https://finance.yahoo.com/quote/AMZN230616P03330000?p=AMZN230616P03330000" TargetMode="External"/><Relationship Id="rId7816" Type="http://schemas.openxmlformats.org/officeDocument/2006/relationships/hyperlink" Target="https://finance.yahoo.com/quote/AMZN/options?strike=170.5&amp;straddle=false" TargetMode="External"/><Relationship Id="rId5781" Type="http://schemas.openxmlformats.org/officeDocument/2006/relationships/hyperlink" Target="https://finance.yahoo.com/quote/AMZN230616C00180000?p=AMZN230616C00180000" TargetMode="External"/><Relationship Id="rId6418" Type="http://schemas.openxmlformats.org/officeDocument/2006/relationships/hyperlink" Target="https://finance.yahoo.com/quote/AMZN/options?strike=167&amp;straddle=false" TargetMode="External"/><Relationship Id="rId6832" Type="http://schemas.openxmlformats.org/officeDocument/2006/relationships/hyperlink" Target="https://finance.yahoo.com/quote/AMZN/options?strike=3660&amp;straddle=false" TargetMode="External"/><Relationship Id="rId1977" Type="http://schemas.openxmlformats.org/officeDocument/2006/relationships/hyperlink" Target="https://finance.yahoo.com/quote/AMZN230616C03680000?p=AMZN230616C03680000" TargetMode="External"/><Relationship Id="rId4383" Type="http://schemas.openxmlformats.org/officeDocument/2006/relationships/hyperlink" Target="https://finance.yahoo.com/quote/AMZN230616C00176500?p=AMZN230616C00176500" TargetMode="External"/><Relationship Id="rId5434" Type="http://schemas.openxmlformats.org/officeDocument/2006/relationships/hyperlink" Target="https://finance.yahoo.com/quote/AMZN/options?strike=3590&amp;straddle=false" TargetMode="External"/><Relationship Id="rId4036" Type="http://schemas.openxmlformats.org/officeDocument/2006/relationships/hyperlink" Target="https://finance.yahoo.com/quote/AMZN/options?strike=3520&amp;straddle=false" TargetMode="External"/><Relationship Id="rId4450" Type="http://schemas.openxmlformats.org/officeDocument/2006/relationships/hyperlink" Target="https://finance.yahoo.com/quote/AMZN/options?strike=193&amp;straddle=false" TargetMode="External"/><Relationship Id="rId5501" Type="http://schemas.openxmlformats.org/officeDocument/2006/relationships/hyperlink" Target="https://finance.yahoo.com/quote/AMZN230616P03980000?p=AMZN230616P03980000" TargetMode="External"/><Relationship Id="rId8657" Type="http://schemas.openxmlformats.org/officeDocument/2006/relationships/hyperlink" Target="https://finance.yahoo.com/quote/AMZN230616C00270000?p=AMZN230616C00270000" TargetMode="External"/><Relationship Id="rId3052" Type="http://schemas.openxmlformats.org/officeDocument/2006/relationships/hyperlink" Target="https://finance.yahoo.com/quote/AMZN/options?strike=189.5&amp;straddle=false" TargetMode="External"/><Relationship Id="rId4103" Type="http://schemas.openxmlformats.org/officeDocument/2006/relationships/hyperlink" Target="https://finance.yahoo.com/quote/AMZN230616P03900000?p=AMZN230616P03900000" TargetMode="External"/><Relationship Id="rId7259" Type="http://schemas.openxmlformats.org/officeDocument/2006/relationships/hyperlink" Target="https://finance.yahoo.com/quote/AMZN230616C00235000?p=AMZN230616C00235000" TargetMode="External"/><Relationship Id="rId7673" Type="http://schemas.openxmlformats.org/officeDocument/2006/relationships/hyperlink" Target="https://finance.yahoo.com/quote/AMZN230616P00080000?p=AMZN230616P00080000" TargetMode="External"/><Relationship Id="rId8724" Type="http://schemas.openxmlformats.org/officeDocument/2006/relationships/hyperlink" Target="https://finance.yahoo.com/quote/AMZN/options?strike=1820&amp;straddle=false" TargetMode="External"/><Relationship Id="rId6275" Type="http://schemas.openxmlformats.org/officeDocument/2006/relationships/hyperlink" Target="https://finance.yahoo.com/quote/AMZN230616P00074000?p=AMZN230616P00074000" TargetMode="External"/><Relationship Id="rId7326" Type="http://schemas.openxmlformats.org/officeDocument/2006/relationships/hyperlink" Target="https://finance.yahoo.com/quote/AMZN/options?strike=1680&amp;straddle=false" TargetMode="External"/><Relationship Id="rId3869" Type="http://schemas.openxmlformats.org/officeDocument/2006/relationships/hyperlink" Target="https://finance.yahoo.com/quote/AMZN230616P01580000?p=AMZN230616P01580000" TargetMode="External"/><Relationship Id="rId5291" Type="http://schemas.openxmlformats.org/officeDocument/2006/relationships/hyperlink" Target="https://finance.yahoo.com/quote/AMZN230616P01960000?p=AMZN230616P01960000" TargetMode="External"/><Relationship Id="rId6342" Type="http://schemas.openxmlformats.org/officeDocument/2006/relationships/hyperlink" Target="https://finance.yahoo.com/quote/AMZN/options?strike=130&amp;straddle=false" TargetMode="External"/><Relationship Id="rId7740" Type="http://schemas.openxmlformats.org/officeDocument/2006/relationships/hyperlink" Target="https://finance.yahoo.com/quote/AMZN/options?strike=151.5&amp;straddle=false" TargetMode="External"/><Relationship Id="rId9498" Type="http://schemas.openxmlformats.org/officeDocument/2006/relationships/hyperlink" Target="https://finance.yahoo.com/quote/AMZN/options?strike=3150&amp;straddle=false" TargetMode="External"/><Relationship Id="rId2885" Type="http://schemas.openxmlformats.org/officeDocument/2006/relationships/hyperlink" Target="https://finance.yahoo.com/quote/AMZN230616C00130000?p=AMZN230616C00130000" TargetMode="External"/><Relationship Id="rId3936" Type="http://schemas.openxmlformats.org/officeDocument/2006/relationships/hyperlink" Target="https://finance.yahoo.com/quote/AMZN/options?strike=3020&amp;straddle=false" TargetMode="External"/><Relationship Id="rId857" Type="http://schemas.openxmlformats.org/officeDocument/2006/relationships/hyperlink" Target="https://finance.yahoo.com/quote/AMZN230616P00161000?p=AMZN230616P00161000" TargetMode="External"/><Relationship Id="rId1487" Type="http://schemas.openxmlformats.org/officeDocument/2006/relationships/hyperlink" Target="https://finance.yahoo.com/quote/AMZN230616C00099000?p=AMZN230616C00099000" TargetMode="External"/><Relationship Id="rId2538" Type="http://schemas.openxmlformats.org/officeDocument/2006/relationships/hyperlink" Target="https://finance.yahoo.com/quote/AMZN/options?strike=2500&amp;straddle=false" TargetMode="External"/><Relationship Id="rId2952" Type="http://schemas.openxmlformats.org/officeDocument/2006/relationships/hyperlink" Target="https://finance.yahoo.com/quote/AMZN/options?strike=164.5&amp;straddle=false" TargetMode="External"/><Relationship Id="rId9565" Type="http://schemas.openxmlformats.org/officeDocument/2006/relationships/hyperlink" Target="https://finance.yahoo.com/quote/AMZN230616P03490000?p=AMZN230616P03490000" TargetMode="External"/><Relationship Id="rId924" Type="http://schemas.openxmlformats.org/officeDocument/2006/relationships/hyperlink" Target="https://finance.yahoo.com/quote/AMZN/options?strike=177.5&amp;straddle=false" TargetMode="External"/><Relationship Id="rId1554" Type="http://schemas.openxmlformats.org/officeDocument/2006/relationships/hyperlink" Target="https://finance.yahoo.com/quote/AMZN/options?strike=161&amp;straddle=false" TargetMode="External"/><Relationship Id="rId2605" Type="http://schemas.openxmlformats.org/officeDocument/2006/relationships/hyperlink" Target="https://finance.yahoo.com/quote/AMZN230616P03290000?p=AMZN230616P03290000" TargetMode="External"/><Relationship Id="rId5011" Type="http://schemas.openxmlformats.org/officeDocument/2006/relationships/hyperlink" Target="https://finance.yahoo.com/quote/AMZN230616P00161500?p=AMZN230616P00161500" TargetMode="External"/><Relationship Id="rId8167" Type="http://schemas.openxmlformats.org/officeDocument/2006/relationships/hyperlink" Target="https://finance.yahoo.com/quote/AMZN230616P03420000?p=AMZN230616P03420000" TargetMode="External"/><Relationship Id="rId8581" Type="http://schemas.openxmlformats.org/officeDocument/2006/relationships/hyperlink" Target="https://finance.yahoo.com/quote/AMZN230616C00188000?p=AMZN230616C00188000" TargetMode="External"/><Relationship Id="rId9218" Type="http://schemas.openxmlformats.org/officeDocument/2006/relationships/hyperlink" Target="https://finance.yahoo.com/quote/AMZN/options?strike=175&amp;straddle=false" TargetMode="External"/><Relationship Id="rId9632" Type="http://schemas.openxmlformats.org/officeDocument/2006/relationships/hyperlink" Target="https://finance.yahoo.com/quote/AMZN/options?strike=3830&amp;straddle=false" TargetMode="External"/><Relationship Id="rId1207" Type="http://schemas.openxmlformats.org/officeDocument/2006/relationships/hyperlink" Target="https://finance.yahoo.com/quote/AMZN230616P03220000?p=AMZN230616P03220000" TargetMode="External"/><Relationship Id="rId1621" Type="http://schemas.openxmlformats.org/officeDocument/2006/relationships/hyperlink" Target="https://finance.yahoo.com/quote/AMZN230616C00178000?p=AMZN230616C00178000" TargetMode="External"/><Relationship Id="rId4777" Type="http://schemas.openxmlformats.org/officeDocument/2006/relationships/hyperlink" Target="https://finance.yahoo.com/quote/AMZN230616C03840000?p=AMZN230616C03840000" TargetMode="External"/><Relationship Id="rId5828" Type="http://schemas.openxmlformats.org/officeDocument/2006/relationships/hyperlink" Target="https://finance.yahoo.com/quote/AMZN/options?strike=191.5&amp;straddle=false" TargetMode="External"/><Relationship Id="rId7183" Type="http://schemas.openxmlformats.org/officeDocument/2006/relationships/hyperlink" Target="https://finance.yahoo.com/quote/AMZN230616C00184500?p=AMZN230616C00184500" TargetMode="External"/><Relationship Id="rId8234" Type="http://schemas.openxmlformats.org/officeDocument/2006/relationships/hyperlink" Target="https://finance.yahoo.com/quote/AMZN/options?strike=3750&amp;straddle=false" TargetMode="External"/><Relationship Id="rId3379" Type="http://schemas.openxmlformats.org/officeDocument/2006/relationships/hyperlink" Target="https://finance.yahoo.com/quote/AMZN230616C03770000?p=AMZN230616C03770000" TargetMode="External"/><Relationship Id="rId3793" Type="http://schemas.openxmlformats.org/officeDocument/2006/relationships/hyperlink" Target="https://finance.yahoo.com/quote/AMZN230616P00230000?p=AMZN230616P00230000" TargetMode="External"/><Relationship Id="rId7250" Type="http://schemas.openxmlformats.org/officeDocument/2006/relationships/hyperlink" Target="https://finance.yahoo.com/quote/AMZN/options?strike=210&amp;straddle=false" TargetMode="External"/><Relationship Id="rId8301" Type="http://schemas.openxmlformats.org/officeDocument/2006/relationships/hyperlink" Target="https://finance.yahoo.com/quote/AMZN230616P05400000?p=AMZN230616P05400000" TargetMode="External"/><Relationship Id="rId2395" Type="http://schemas.openxmlformats.org/officeDocument/2006/relationships/hyperlink" Target="https://finance.yahoo.com/quote/AMZN230616P00199500?p=AMZN230616P00199500" TargetMode="External"/><Relationship Id="rId3446" Type="http://schemas.openxmlformats.org/officeDocument/2006/relationships/hyperlink" Target="https://finance.yahoo.com/quote/AMZN/options?strike=5000&amp;straddle=false" TargetMode="External"/><Relationship Id="rId4844" Type="http://schemas.openxmlformats.org/officeDocument/2006/relationships/hyperlink" Target="https://finance.yahoo.com/quote/AMZN/options?strike=50&amp;straddle=false" TargetMode="External"/><Relationship Id="rId367" Type="http://schemas.openxmlformats.org/officeDocument/2006/relationships/hyperlink" Target="https://finance.yahoo.com/quote/AMZN230616C01340000?p=AMZN230616C01340000" TargetMode="External"/><Relationship Id="rId2048" Type="http://schemas.openxmlformats.org/officeDocument/2006/relationships/hyperlink" Target="https://finance.yahoo.com/quote/AMZN/options?strike=4300&amp;straddle=false" TargetMode="External"/><Relationship Id="rId3860" Type="http://schemas.openxmlformats.org/officeDocument/2006/relationships/hyperlink" Target="https://finance.yahoo.com/quote/AMZN/options?strike=1500&amp;straddle=false" TargetMode="External"/><Relationship Id="rId4911" Type="http://schemas.openxmlformats.org/officeDocument/2006/relationships/hyperlink" Target="https://finance.yahoo.com/quote/AMZN230616P00083000?p=AMZN230616P00083000" TargetMode="External"/><Relationship Id="rId9075" Type="http://schemas.openxmlformats.org/officeDocument/2006/relationships/hyperlink" Target="https://finance.yahoo.com/quote/AMZN230616P00089000?p=AMZN230616P00089000" TargetMode="External"/><Relationship Id="rId781" Type="http://schemas.openxmlformats.org/officeDocument/2006/relationships/hyperlink" Target="https://finance.yahoo.com/quote/AMZN230616P00094000?p=AMZN230616P00094000" TargetMode="External"/><Relationship Id="rId2462" Type="http://schemas.openxmlformats.org/officeDocument/2006/relationships/hyperlink" Target="https://finance.yahoo.com/quote/AMZN/options?strike=1380&amp;straddle=false" TargetMode="External"/><Relationship Id="rId3513" Type="http://schemas.openxmlformats.org/officeDocument/2006/relationships/hyperlink" Target="https://finance.yahoo.com/quote/AMZN230616P00077000?p=AMZN230616P00077000" TargetMode="External"/><Relationship Id="rId6669" Type="http://schemas.openxmlformats.org/officeDocument/2006/relationships/hyperlink" Target="https://finance.yahoo.com/quote/AMZN230616P01900000?p=AMZN230616P01900000" TargetMode="External"/><Relationship Id="rId8091" Type="http://schemas.openxmlformats.org/officeDocument/2006/relationships/hyperlink" Target="https://finance.yahoo.com/quote/AMZN230616P03040000?p=AMZN230616P03040000" TargetMode="External"/><Relationship Id="rId434" Type="http://schemas.openxmlformats.org/officeDocument/2006/relationships/hyperlink" Target="https://finance.yahoo.com/quote/AMZN/options?strike=1960&amp;straddle=false" TargetMode="External"/><Relationship Id="rId1064" Type="http://schemas.openxmlformats.org/officeDocument/2006/relationships/hyperlink" Target="https://finance.yahoo.com/quote/AMZN/options?strike=1240&amp;straddle=false" TargetMode="External"/><Relationship Id="rId2115" Type="http://schemas.openxmlformats.org/officeDocument/2006/relationships/hyperlink" Target="https://finance.yahoo.com/quote/AMZN230616P00071000?p=AMZN230616P00071000" TargetMode="External"/><Relationship Id="rId5685" Type="http://schemas.openxmlformats.org/officeDocument/2006/relationships/hyperlink" Target="https://finance.yahoo.com/quote/AMZN230616C00156000?p=AMZN230616C00156000" TargetMode="External"/><Relationship Id="rId6736" Type="http://schemas.openxmlformats.org/officeDocument/2006/relationships/hyperlink" Target="https://finance.yahoo.com/quote/AMZN/options?strike=3180&amp;straddle=false" TargetMode="External"/><Relationship Id="rId9142" Type="http://schemas.openxmlformats.org/officeDocument/2006/relationships/hyperlink" Target="https://finance.yahoo.com/quote/AMZN/options?strike=156&amp;straddle=false" TargetMode="External"/><Relationship Id="rId501" Type="http://schemas.openxmlformats.org/officeDocument/2006/relationships/hyperlink" Target="https://finance.yahoo.com/quote/AMZN230616C03220000?p=AMZN230616C03220000" TargetMode="External"/><Relationship Id="rId1131" Type="http://schemas.openxmlformats.org/officeDocument/2006/relationships/hyperlink" Target="https://finance.yahoo.com/quote/AMZN230616P01880000?p=AMZN230616P01880000" TargetMode="External"/><Relationship Id="rId4287" Type="http://schemas.openxmlformats.org/officeDocument/2006/relationships/hyperlink" Target="https://finance.yahoo.com/quote/AMZN230616C00152500?p=AMZN230616C00152500" TargetMode="External"/><Relationship Id="rId5338" Type="http://schemas.openxmlformats.org/officeDocument/2006/relationships/hyperlink" Target="https://finance.yahoo.com/quote/AMZN/options?strike=3110&amp;straddle=false" TargetMode="External"/><Relationship Id="rId5752" Type="http://schemas.openxmlformats.org/officeDocument/2006/relationships/hyperlink" Target="https://finance.yahoo.com/quote/AMZN/options?strike=172.5&amp;straddle=false" TargetMode="External"/><Relationship Id="rId6803" Type="http://schemas.openxmlformats.org/officeDocument/2006/relationships/hyperlink" Target="https://finance.yahoo.com/quote/AMZN230616P03520000?p=AMZN230616P03520000" TargetMode="External"/><Relationship Id="rId4354" Type="http://schemas.openxmlformats.org/officeDocument/2006/relationships/hyperlink" Target="https://finance.yahoo.com/quote/AMZN/options?strike=169&amp;straddle=false" TargetMode="External"/><Relationship Id="rId5405" Type="http://schemas.openxmlformats.org/officeDocument/2006/relationships/hyperlink" Target="https://finance.yahoo.com/quote/AMZN230616P03450000?p=AMZN230616P03450000" TargetMode="External"/><Relationship Id="rId1948" Type="http://schemas.openxmlformats.org/officeDocument/2006/relationships/hyperlink" Target="https://finance.yahoo.com/quote/AMZN/options?strike=3530&amp;straddle=false" TargetMode="External"/><Relationship Id="rId3370" Type="http://schemas.openxmlformats.org/officeDocument/2006/relationships/hyperlink" Target="https://finance.yahoo.com/quote/AMZN/options?strike=3720&amp;straddle=false" TargetMode="External"/><Relationship Id="rId4007" Type="http://schemas.openxmlformats.org/officeDocument/2006/relationships/hyperlink" Target="https://finance.yahoo.com/quote/AMZN230616P03380000?p=AMZN230616P03380000" TargetMode="External"/><Relationship Id="rId4421" Type="http://schemas.openxmlformats.org/officeDocument/2006/relationships/hyperlink" Target="https://finance.yahoo.com/quote/AMZN230616C00186000?p=AMZN230616C00186000" TargetMode="External"/><Relationship Id="rId7577" Type="http://schemas.openxmlformats.org/officeDocument/2006/relationships/hyperlink" Target="https://finance.yahoo.com/quote/AMZN230616C04000000?p=AMZN230616C04000000" TargetMode="External"/><Relationship Id="rId8975" Type="http://schemas.openxmlformats.org/officeDocument/2006/relationships/hyperlink" Target="https://finance.yahoo.com/quote/AMZN230616C04700000?p=AMZN230616C04700000" TargetMode="External"/><Relationship Id="rId291" Type="http://schemas.openxmlformats.org/officeDocument/2006/relationships/hyperlink" Target="https://finance.yahoo.com/quote/AMZN230616C00191500?p=AMZN230616C00191500" TargetMode="External"/><Relationship Id="rId3023" Type="http://schemas.openxmlformats.org/officeDocument/2006/relationships/hyperlink" Target="https://finance.yahoo.com/quote/AMZN230616C00182500?p=AMZN230616C00182500" TargetMode="External"/><Relationship Id="rId6179" Type="http://schemas.openxmlformats.org/officeDocument/2006/relationships/hyperlink" Target="https://finance.yahoo.com/quote/AMZN230616C03930000?p=AMZN230616C03930000" TargetMode="External"/><Relationship Id="rId7991" Type="http://schemas.openxmlformats.org/officeDocument/2006/relationships/hyperlink" Target="https://finance.yahoo.com/quote/AMZN230616P01320000?p=AMZN230616P01320000" TargetMode="External"/><Relationship Id="rId8628" Type="http://schemas.openxmlformats.org/officeDocument/2006/relationships/hyperlink" Target="https://finance.yahoo.com/quote/AMZN/options?strike=199.5&amp;straddle=false" TargetMode="External"/><Relationship Id="rId5195" Type="http://schemas.openxmlformats.org/officeDocument/2006/relationships/hyperlink" Target="https://finance.yahoo.com/quote/AMZN230616P00275000?p=AMZN230616P00275000" TargetMode="External"/><Relationship Id="rId6593" Type="http://schemas.openxmlformats.org/officeDocument/2006/relationships/hyperlink" Target="https://finance.yahoo.com/quote/AMZN230616P01180000?p=AMZN230616P01180000" TargetMode="External"/><Relationship Id="rId7644" Type="http://schemas.openxmlformats.org/officeDocument/2006/relationships/hyperlink" Target="https://finance.yahoo.com/quote/AMZN/options?strike=67&amp;straddle=false" TargetMode="External"/><Relationship Id="rId2789" Type="http://schemas.openxmlformats.org/officeDocument/2006/relationships/hyperlink" Target="https://finance.yahoo.com/quote/AMZN230616C00060000?p=AMZN230616C00060000" TargetMode="External"/><Relationship Id="rId6246" Type="http://schemas.openxmlformats.org/officeDocument/2006/relationships/hyperlink" Target="https://finance.yahoo.com/quote/AMZN/options?strike=60&amp;straddle=false" TargetMode="External"/><Relationship Id="rId6660" Type="http://schemas.openxmlformats.org/officeDocument/2006/relationships/hyperlink" Target="https://finance.yahoo.com/quote/AMZN/options?strike=1800&amp;straddle=false" TargetMode="External"/><Relationship Id="rId7711" Type="http://schemas.openxmlformats.org/officeDocument/2006/relationships/hyperlink" Target="https://finance.yahoo.com/quote/AMZN230616P00099000?p=AMZN230616P00099000" TargetMode="External"/><Relationship Id="rId2856" Type="http://schemas.openxmlformats.org/officeDocument/2006/relationships/hyperlink" Target="https://finance.yahoo.com/quote/AMZN/options?strike=91&amp;straddle=false" TargetMode="External"/><Relationship Id="rId3907" Type="http://schemas.openxmlformats.org/officeDocument/2006/relationships/hyperlink" Target="https://finance.yahoo.com/quote/AMZN230616P01960000?p=AMZN230616P01960000" TargetMode="External"/><Relationship Id="rId5262" Type="http://schemas.openxmlformats.org/officeDocument/2006/relationships/hyperlink" Target="https://finance.yahoo.com/quote/AMZN/options?strike=1660&amp;straddle=false" TargetMode="External"/><Relationship Id="rId6313" Type="http://schemas.openxmlformats.org/officeDocument/2006/relationships/hyperlink" Target="https://finance.yahoo.com/quote/AMZN230616P00092000?p=AMZN230616P00092000" TargetMode="External"/><Relationship Id="rId9469" Type="http://schemas.openxmlformats.org/officeDocument/2006/relationships/hyperlink" Target="https://finance.yahoo.com/quote/AMZN230616P03010000?p=AMZN230616P03010000" TargetMode="External"/><Relationship Id="rId97" Type="http://schemas.openxmlformats.org/officeDocument/2006/relationships/hyperlink" Target="https://finance.yahoo.com/quote/AMZN230616C00096000?p=AMZN230616C00096000" TargetMode="External"/><Relationship Id="rId828" Type="http://schemas.openxmlformats.org/officeDocument/2006/relationships/hyperlink" Target="https://finance.yahoo.com/quote/AMZN/options?strike=153.5&amp;straddle=false" TargetMode="External"/><Relationship Id="rId1458" Type="http://schemas.openxmlformats.org/officeDocument/2006/relationships/hyperlink" Target="https://finance.yahoo.com/quote/AMZN/options?strike=84&amp;straddle=false" TargetMode="External"/><Relationship Id="rId1872" Type="http://schemas.openxmlformats.org/officeDocument/2006/relationships/hyperlink" Target="https://finance.yahoo.com/quote/AMZN/options?strike=3150&amp;straddle=false" TargetMode="External"/><Relationship Id="rId2509" Type="http://schemas.openxmlformats.org/officeDocument/2006/relationships/hyperlink" Target="https://finance.yahoo.com/quote/AMZN230616P01820000?p=AMZN230616P01820000" TargetMode="External"/><Relationship Id="rId8485" Type="http://schemas.openxmlformats.org/officeDocument/2006/relationships/hyperlink" Target="https://finance.yahoo.com/quote/AMZN230616C00164000?p=AMZN230616C00164000" TargetMode="External"/><Relationship Id="rId9536" Type="http://schemas.openxmlformats.org/officeDocument/2006/relationships/hyperlink" Target="https://finance.yahoo.com/quote/AMZN/options?strike=3340&amp;straddle=false" TargetMode="External"/><Relationship Id="rId1525" Type="http://schemas.openxmlformats.org/officeDocument/2006/relationships/hyperlink" Target="https://finance.yahoo.com/quote/AMZN230616C00154000?p=AMZN230616C00154000" TargetMode="External"/><Relationship Id="rId2923" Type="http://schemas.openxmlformats.org/officeDocument/2006/relationships/hyperlink" Target="https://finance.yahoo.com/quote/AMZN230616C00157500?p=AMZN230616C00157500" TargetMode="External"/><Relationship Id="rId7087" Type="http://schemas.openxmlformats.org/officeDocument/2006/relationships/hyperlink" Target="https://finance.yahoo.com/quote/AMZN230616C00160500?p=AMZN230616C00160500" TargetMode="External"/><Relationship Id="rId8138" Type="http://schemas.openxmlformats.org/officeDocument/2006/relationships/hyperlink" Target="https://finance.yahoo.com/quote/AMZN/options?strike=3270&amp;straddle=false" TargetMode="External"/><Relationship Id="rId8552" Type="http://schemas.openxmlformats.org/officeDocument/2006/relationships/hyperlink" Target="https://finance.yahoo.com/quote/AMZN/options?strike=180.5&amp;straddle=false" TargetMode="External"/><Relationship Id="rId7154" Type="http://schemas.openxmlformats.org/officeDocument/2006/relationships/hyperlink" Target="https://finance.yahoo.com/quote/AMZN/options?strike=177&amp;straddle=false" TargetMode="External"/><Relationship Id="rId8205" Type="http://schemas.openxmlformats.org/officeDocument/2006/relationships/hyperlink" Target="https://finance.yahoo.com/quote/AMZN230616P03610000?p=AMZN230616P03610000" TargetMode="External"/><Relationship Id="rId9603" Type="http://schemas.openxmlformats.org/officeDocument/2006/relationships/hyperlink" Target="https://finance.yahoo.com/quote/AMZN230616P03680000?p=AMZN230616P03680000" TargetMode="External"/><Relationship Id="rId2299" Type="http://schemas.openxmlformats.org/officeDocument/2006/relationships/hyperlink" Target="https://finance.yahoo.com/quote/AMZN230616P00175500?p=AMZN230616P00175500" TargetMode="External"/><Relationship Id="rId3697" Type="http://schemas.openxmlformats.org/officeDocument/2006/relationships/hyperlink" Target="https://finance.yahoo.com/quote/AMZN230616P00179000?p=AMZN230616P00179000" TargetMode="External"/><Relationship Id="rId4748" Type="http://schemas.openxmlformats.org/officeDocument/2006/relationships/hyperlink" Target="https://finance.yahoo.com/quote/AMZN/options?strike=3690&amp;straddle=false" TargetMode="External"/><Relationship Id="rId3764" Type="http://schemas.openxmlformats.org/officeDocument/2006/relationships/hyperlink" Target="https://finance.yahoo.com/quote/AMZN/options?strike=195.5&amp;straddle=false" TargetMode="External"/><Relationship Id="rId4815" Type="http://schemas.openxmlformats.org/officeDocument/2006/relationships/hyperlink" Target="https://finance.yahoo.com/quote/AMZN230616C04300000?p=AMZN230616C04300000" TargetMode="External"/><Relationship Id="rId6170" Type="http://schemas.openxmlformats.org/officeDocument/2006/relationships/hyperlink" Target="https://finance.yahoo.com/quote/AMZN/options?strike=3880&amp;straddle=false" TargetMode="External"/><Relationship Id="rId7221" Type="http://schemas.openxmlformats.org/officeDocument/2006/relationships/hyperlink" Target="https://finance.yahoo.com/quote/AMZN230616C00194000?p=AMZN230616C00194000" TargetMode="External"/><Relationship Id="rId685" Type="http://schemas.openxmlformats.org/officeDocument/2006/relationships/hyperlink" Target="https://finance.yahoo.com/quote/AMZN230616C05400000?p=AMZN230616C05400000" TargetMode="External"/><Relationship Id="rId2366" Type="http://schemas.openxmlformats.org/officeDocument/2006/relationships/hyperlink" Target="https://finance.yahoo.com/quote/AMZN/options?strike=192&amp;straddle=false" TargetMode="External"/><Relationship Id="rId2780" Type="http://schemas.openxmlformats.org/officeDocument/2006/relationships/hyperlink" Target="https://finance.yahoo.com/quote/AMZN/options?strike=55&amp;straddle=false" TargetMode="External"/><Relationship Id="rId3417" Type="http://schemas.openxmlformats.org/officeDocument/2006/relationships/hyperlink" Target="https://finance.yahoo.com/quote/AMZN230616C03960000?p=AMZN230616C03960000" TargetMode="External"/><Relationship Id="rId3831" Type="http://schemas.openxmlformats.org/officeDocument/2006/relationships/hyperlink" Target="https://finance.yahoo.com/quote/AMZN230616P01240000?p=AMZN230616P01240000" TargetMode="External"/><Relationship Id="rId6987" Type="http://schemas.openxmlformats.org/officeDocument/2006/relationships/hyperlink" Target="https://finance.yahoo.com/quote/AMZN230616C00081000?p=AMZN230616C00081000" TargetMode="External"/><Relationship Id="rId9393" Type="http://schemas.openxmlformats.org/officeDocument/2006/relationships/hyperlink" Target="https://finance.yahoo.com/quote/AMZN230616P01480000?p=AMZN230616P01480000" TargetMode="External"/><Relationship Id="rId338" Type="http://schemas.openxmlformats.org/officeDocument/2006/relationships/hyperlink" Target="https://finance.yahoo.com/quote/AMZN/options?strike=230&amp;straddle=false" TargetMode="External"/><Relationship Id="rId752" Type="http://schemas.openxmlformats.org/officeDocument/2006/relationships/hyperlink" Target="https://finance.yahoo.com/quote/AMZN/options?strike=79&amp;straddle=false" TargetMode="External"/><Relationship Id="rId1382" Type="http://schemas.openxmlformats.org/officeDocument/2006/relationships/hyperlink" Target="https://finance.yahoo.com/quote/AMZN/options?strike=5400&amp;straddle=false" TargetMode="External"/><Relationship Id="rId2019" Type="http://schemas.openxmlformats.org/officeDocument/2006/relationships/hyperlink" Target="https://finance.yahoo.com/quote/AMZN230616C03890000?p=AMZN230616C03890000" TargetMode="External"/><Relationship Id="rId2433" Type="http://schemas.openxmlformats.org/officeDocument/2006/relationships/hyperlink" Target="https://finance.yahoo.com/quote/AMZN230616P01100000?p=AMZN230616P01100000" TargetMode="External"/><Relationship Id="rId5589" Type="http://schemas.openxmlformats.org/officeDocument/2006/relationships/hyperlink" Target="https://finance.yahoo.com/quote/AMZN230616C00075000?p=AMZN230616C00075000" TargetMode="External"/><Relationship Id="rId9046" Type="http://schemas.openxmlformats.org/officeDocument/2006/relationships/hyperlink" Target="https://finance.yahoo.com/quote/AMZN/options?strike=75&amp;straddle=false" TargetMode="External"/><Relationship Id="rId9460" Type="http://schemas.openxmlformats.org/officeDocument/2006/relationships/hyperlink" Target="https://finance.yahoo.com/quote/AMZN/options?strike=2600&amp;straddle=false" TargetMode="External"/><Relationship Id="rId405" Type="http://schemas.openxmlformats.org/officeDocument/2006/relationships/hyperlink" Target="https://finance.yahoo.com/quote/AMZN230616C01680000?p=AMZN230616C01680000" TargetMode="External"/><Relationship Id="rId1035" Type="http://schemas.openxmlformats.org/officeDocument/2006/relationships/hyperlink" Target="https://finance.yahoo.com/quote/AMZN230616P00255000?p=AMZN230616P00255000" TargetMode="External"/><Relationship Id="rId2500" Type="http://schemas.openxmlformats.org/officeDocument/2006/relationships/hyperlink" Target="https://finance.yahoo.com/quote/AMZN/options?strike=1720&amp;straddle=false" TargetMode="External"/><Relationship Id="rId5656" Type="http://schemas.openxmlformats.org/officeDocument/2006/relationships/hyperlink" Target="https://finance.yahoo.com/quote/AMZN/options?strike=135&amp;straddle=false" TargetMode="External"/><Relationship Id="rId8062" Type="http://schemas.openxmlformats.org/officeDocument/2006/relationships/hyperlink" Target="https://finance.yahoo.com/quote/AMZN/options?strike=1980&amp;straddle=false" TargetMode="External"/><Relationship Id="rId9113" Type="http://schemas.openxmlformats.org/officeDocument/2006/relationships/hyperlink" Target="https://finance.yahoo.com/quote/AMZN230616P00140000?p=AMZN230616P00140000" TargetMode="External"/><Relationship Id="rId1102" Type="http://schemas.openxmlformats.org/officeDocument/2006/relationships/hyperlink" Target="https://finance.yahoo.com/quote/AMZN/options?strike=1580&amp;straddle=false" TargetMode="External"/><Relationship Id="rId4258" Type="http://schemas.openxmlformats.org/officeDocument/2006/relationships/hyperlink" Target="https://finance.yahoo.com/quote/AMZN/options?strike=100&amp;straddle=false" TargetMode="External"/><Relationship Id="rId5309" Type="http://schemas.openxmlformats.org/officeDocument/2006/relationships/hyperlink" Target="https://finance.yahoo.com/quote/AMZN230616P02700000?p=AMZN230616P02700000" TargetMode="External"/><Relationship Id="rId6707" Type="http://schemas.openxmlformats.org/officeDocument/2006/relationships/hyperlink" Target="https://finance.yahoo.com/quote/AMZN230616P03040000?p=AMZN230616P03040000" TargetMode="External"/><Relationship Id="rId3274" Type="http://schemas.openxmlformats.org/officeDocument/2006/relationships/hyperlink" Target="https://finance.yahoo.com/quote/AMZN/options?strike=3240&amp;straddle=false" TargetMode="External"/><Relationship Id="rId4672" Type="http://schemas.openxmlformats.org/officeDocument/2006/relationships/hyperlink" Target="https://finance.yahoo.com/quote/AMZN/options?strike=3310&amp;straddle=false" TargetMode="External"/><Relationship Id="rId5723" Type="http://schemas.openxmlformats.org/officeDocument/2006/relationships/hyperlink" Target="https://finance.yahoo.com/quote/AMZN230616C00165500?p=AMZN230616C00165500" TargetMode="External"/><Relationship Id="rId8879" Type="http://schemas.openxmlformats.org/officeDocument/2006/relationships/hyperlink" Target="https://finance.yahoo.com/quote/AMZN230616C03590000?p=AMZN230616C03590000" TargetMode="External"/><Relationship Id="rId195" Type="http://schemas.openxmlformats.org/officeDocument/2006/relationships/hyperlink" Target="https://finance.yahoo.com/quote/AMZN230616C00167500?p=AMZN230616C00167500" TargetMode="External"/><Relationship Id="rId1919" Type="http://schemas.openxmlformats.org/officeDocument/2006/relationships/hyperlink" Target="https://finance.yahoo.com/quote/AMZN230616C03390000?p=AMZN230616C03390000" TargetMode="External"/><Relationship Id="rId4325" Type="http://schemas.openxmlformats.org/officeDocument/2006/relationships/hyperlink" Target="https://finance.yahoo.com/quote/AMZN230616C00162000?p=AMZN230616C00162000" TargetMode="External"/><Relationship Id="rId7895" Type="http://schemas.openxmlformats.org/officeDocument/2006/relationships/hyperlink" Target="https://finance.yahoo.com/quote/AMZN230616P00190500?p=AMZN230616P00190500" TargetMode="External"/><Relationship Id="rId8946" Type="http://schemas.openxmlformats.org/officeDocument/2006/relationships/hyperlink" Target="https://finance.yahoo.com/quote/AMZN/options?strike=3920&amp;straddle=false" TargetMode="External"/><Relationship Id="rId2290" Type="http://schemas.openxmlformats.org/officeDocument/2006/relationships/hyperlink" Target="https://finance.yahoo.com/quote/AMZN/options?strike=173&amp;straddle=false" TargetMode="External"/><Relationship Id="rId3341" Type="http://schemas.openxmlformats.org/officeDocument/2006/relationships/hyperlink" Target="https://finance.yahoo.com/quote/AMZN230616C03580000?p=AMZN230616C03580000" TargetMode="External"/><Relationship Id="rId6497" Type="http://schemas.openxmlformats.org/officeDocument/2006/relationships/hyperlink" Target="https://finance.yahoo.com/quote/AMZN230616P00187000?p=AMZN230616P00187000" TargetMode="External"/><Relationship Id="rId7548" Type="http://schemas.openxmlformats.org/officeDocument/2006/relationships/hyperlink" Target="https://finance.yahoo.com/quote/AMZN/options?strike=3850&amp;straddle=false" TargetMode="External"/><Relationship Id="rId7962" Type="http://schemas.openxmlformats.org/officeDocument/2006/relationships/hyperlink" Target="https://finance.yahoo.com/quote/AMZN/options?strike=270&amp;straddle=false" TargetMode="External"/><Relationship Id="rId262" Type="http://schemas.openxmlformats.org/officeDocument/2006/relationships/hyperlink" Target="https://finance.yahoo.com/quote/AMZN/options?strike=184&amp;straddle=false" TargetMode="External"/><Relationship Id="rId5099" Type="http://schemas.openxmlformats.org/officeDocument/2006/relationships/hyperlink" Target="https://finance.yahoo.com/quote/AMZN230616P00183500?p=AMZN230616P00183500" TargetMode="External"/><Relationship Id="rId6564" Type="http://schemas.openxmlformats.org/officeDocument/2006/relationships/hyperlink" Target="https://finance.yahoo.com/quote/AMZN/options?strike=235&amp;straddle=false" TargetMode="External"/><Relationship Id="rId7615" Type="http://schemas.openxmlformats.org/officeDocument/2006/relationships/hyperlink" Target="https://finance.yahoo.com/quote/AMZN230616P00053000?p=AMZN230616P00053000" TargetMode="External"/><Relationship Id="rId2010" Type="http://schemas.openxmlformats.org/officeDocument/2006/relationships/hyperlink" Target="https://finance.yahoo.com/quote/AMZN/options?strike=3840&amp;straddle=false" TargetMode="External"/><Relationship Id="rId5166" Type="http://schemas.openxmlformats.org/officeDocument/2006/relationships/hyperlink" Target="https://finance.yahoo.com/quote/AMZN/options?strike=200&amp;straddle=false" TargetMode="External"/><Relationship Id="rId5580" Type="http://schemas.openxmlformats.org/officeDocument/2006/relationships/hyperlink" Target="https://finance.yahoo.com/quote/AMZN/options?strike=71&amp;straddle=false" TargetMode="External"/><Relationship Id="rId6217" Type="http://schemas.openxmlformats.org/officeDocument/2006/relationships/hyperlink" Target="https://finance.yahoo.com/quote/AMZN230616C05200000?p=AMZN230616C05200000" TargetMode="External"/><Relationship Id="rId6631" Type="http://schemas.openxmlformats.org/officeDocument/2006/relationships/hyperlink" Target="https://finance.yahoo.com/quote/AMZN230616P01540000?p=AMZN230616P01540000" TargetMode="External"/><Relationship Id="rId4182" Type="http://schemas.openxmlformats.org/officeDocument/2006/relationships/hyperlink" Target="https://finance.yahoo.com/quote/AMZN/options?strike=64&amp;straddle=false" TargetMode="External"/><Relationship Id="rId5233" Type="http://schemas.openxmlformats.org/officeDocument/2006/relationships/hyperlink" Target="https://finance.yahoo.com/quote/AMZN230616P01420000?p=AMZN230616P01420000" TargetMode="External"/><Relationship Id="rId8389" Type="http://schemas.openxmlformats.org/officeDocument/2006/relationships/hyperlink" Target="https://finance.yahoo.com/quote/AMZN230616C00090000?p=AMZN230616C00090000" TargetMode="External"/><Relationship Id="rId1776" Type="http://schemas.openxmlformats.org/officeDocument/2006/relationships/hyperlink" Target="https://finance.yahoo.com/quote/AMZN/options?strike=1550&amp;straddle=false" TargetMode="External"/><Relationship Id="rId2827" Type="http://schemas.openxmlformats.org/officeDocument/2006/relationships/hyperlink" Target="https://finance.yahoo.com/quote/AMZN230616C00077500?p=AMZN230616C00077500" TargetMode="External"/><Relationship Id="rId68" Type="http://schemas.openxmlformats.org/officeDocument/2006/relationships/hyperlink" Target="https://finance.yahoo.com/quote/AMZN/options?strike=81&amp;straddle=false" TargetMode="External"/><Relationship Id="rId1429" Type="http://schemas.openxmlformats.org/officeDocument/2006/relationships/hyperlink" Target="https://finance.yahoo.com/quote/AMZN230616C00072000?p=AMZN230616C00072000" TargetMode="External"/><Relationship Id="rId1843" Type="http://schemas.openxmlformats.org/officeDocument/2006/relationships/hyperlink" Target="https://finance.yahoo.com/quote/AMZN230616C03010000?p=AMZN230616C03010000" TargetMode="External"/><Relationship Id="rId4999" Type="http://schemas.openxmlformats.org/officeDocument/2006/relationships/hyperlink" Target="https://finance.yahoo.com/quote/AMZN230616P00158500?p=AMZN230616P00158500" TargetMode="External"/><Relationship Id="rId5300" Type="http://schemas.openxmlformats.org/officeDocument/2006/relationships/hyperlink" Target="https://finance.yahoo.com/quote/AMZN/options?strike=2200&amp;straddle=false" TargetMode="External"/><Relationship Id="rId7058" Type="http://schemas.openxmlformats.org/officeDocument/2006/relationships/hyperlink" Target="https://finance.yahoo.com/quote/AMZN/options?strike=153&amp;straddle=false" TargetMode="External"/><Relationship Id="rId8456" Type="http://schemas.openxmlformats.org/officeDocument/2006/relationships/hyperlink" Target="https://finance.yahoo.com/quote/AMZN/options?strike=156.5&amp;straddle=false" TargetMode="External"/><Relationship Id="rId8870" Type="http://schemas.openxmlformats.org/officeDocument/2006/relationships/hyperlink" Target="https://finance.yahoo.com/quote/AMZN/options?strike=3540&amp;straddle=false" TargetMode="External"/><Relationship Id="rId9507" Type="http://schemas.openxmlformats.org/officeDocument/2006/relationships/hyperlink" Target="https://finance.yahoo.com/quote/AMZN230616P03200000?p=AMZN230616P03200000" TargetMode="External"/><Relationship Id="rId1910" Type="http://schemas.openxmlformats.org/officeDocument/2006/relationships/hyperlink" Target="https://finance.yahoo.com/quote/AMZN/options?strike=3340&amp;straddle=false" TargetMode="External"/><Relationship Id="rId7472" Type="http://schemas.openxmlformats.org/officeDocument/2006/relationships/hyperlink" Target="https://finance.yahoo.com/quote/AMZN/options?strike=3470&amp;straddle=false" TargetMode="External"/><Relationship Id="rId8109" Type="http://schemas.openxmlformats.org/officeDocument/2006/relationships/hyperlink" Target="https://finance.yahoo.com/quote/AMZN230616P03130000?p=AMZN230616P03130000" TargetMode="External"/><Relationship Id="rId8523" Type="http://schemas.openxmlformats.org/officeDocument/2006/relationships/hyperlink" Target="https://finance.yahoo.com/quote/AMZN230616C00173500?p=AMZN230616C00173500" TargetMode="External"/><Relationship Id="rId3668" Type="http://schemas.openxmlformats.org/officeDocument/2006/relationships/hyperlink" Target="https://finance.yahoo.com/quote/AMZN/options?strike=171.5&amp;straddle=false" TargetMode="External"/><Relationship Id="rId4719" Type="http://schemas.openxmlformats.org/officeDocument/2006/relationships/hyperlink" Target="https://finance.yahoo.com/quote/AMZN230616C03550000?p=AMZN230616C03550000" TargetMode="External"/><Relationship Id="rId6074" Type="http://schemas.openxmlformats.org/officeDocument/2006/relationships/hyperlink" Target="https://finance.yahoo.com/quote/AMZN/options?strike=3400&amp;straddle=false" TargetMode="External"/><Relationship Id="rId7125" Type="http://schemas.openxmlformats.org/officeDocument/2006/relationships/hyperlink" Target="https://finance.yahoo.com/quote/AMZN230616C00170000?p=AMZN230616C00170000" TargetMode="External"/><Relationship Id="rId589" Type="http://schemas.openxmlformats.org/officeDocument/2006/relationships/hyperlink" Target="https://finance.yahoo.com/quote/AMZN230616C03660000?p=AMZN230616C03660000" TargetMode="External"/><Relationship Id="rId2684" Type="http://schemas.openxmlformats.org/officeDocument/2006/relationships/hyperlink" Target="https://finance.yahoo.com/quote/AMZN/options?strike=3680&amp;straddle=false" TargetMode="External"/><Relationship Id="rId3735" Type="http://schemas.openxmlformats.org/officeDocument/2006/relationships/hyperlink" Target="https://finance.yahoo.com/quote/AMZN230616P00188500?p=AMZN230616P00188500" TargetMode="External"/><Relationship Id="rId5090" Type="http://schemas.openxmlformats.org/officeDocument/2006/relationships/hyperlink" Target="https://finance.yahoo.com/quote/AMZN/options?strike=181&amp;straddle=false" TargetMode="External"/><Relationship Id="rId6141" Type="http://schemas.openxmlformats.org/officeDocument/2006/relationships/hyperlink" Target="https://finance.yahoo.com/quote/AMZN230616C03740000?p=AMZN230616C03740000" TargetMode="External"/><Relationship Id="rId9297" Type="http://schemas.openxmlformats.org/officeDocument/2006/relationships/hyperlink" Target="https://finance.yahoo.com/quote/AMZN230616P00195000?p=AMZN230616P00195000" TargetMode="External"/><Relationship Id="rId656" Type="http://schemas.openxmlformats.org/officeDocument/2006/relationships/hyperlink" Target="https://finance.yahoo.com/quote/AMZN/options?strike=3990&amp;straddle=false" TargetMode="External"/><Relationship Id="rId1286" Type="http://schemas.openxmlformats.org/officeDocument/2006/relationships/hyperlink" Target="https://finance.yahoo.com/quote/AMZN/options?strike=3610&amp;straddle=false" TargetMode="External"/><Relationship Id="rId2337" Type="http://schemas.openxmlformats.org/officeDocument/2006/relationships/hyperlink" Target="https://finance.yahoo.com/quote/AMZN230616P00185000?p=AMZN230616P00185000" TargetMode="External"/><Relationship Id="rId9364" Type="http://schemas.openxmlformats.org/officeDocument/2006/relationships/hyperlink" Target="https://finance.yahoo.com/quote/AMZN/options?strike=1200&amp;straddle=false" TargetMode="External"/><Relationship Id="rId309" Type="http://schemas.openxmlformats.org/officeDocument/2006/relationships/hyperlink" Target="https://finance.yahoo.com/quote/AMZN230616C00196000?p=AMZN230616C00196000" TargetMode="External"/><Relationship Id="rId2751" Type="http://schemas.openxmlformats.org/officeDocument/2006/relationships/hyperlink" Target="https://finance.yahoo.com/quote/AMZN230616P04700000?p=AMZN230616P04700000" TargetMode="External"/><Relationship Id="rId3802" Type="http://schemas.openxmlformats.org/officeDocument/2006/relationships/hyperlink" Target="https://finance.yahoo.com/quote/AMZN/options?strike=250&amp;straddle=false" TargetMode="External"/><Relationship Id="rId6958" Type="http://schemas.openxmlformats.org/officeDocument/2006/relationships/hyperlink" Target="https://finance.yahoo.com/quote/AMZN/options?strike=68&amp;straddle=false" TargetMode="External"/><Relationship Id="rId8380" Type="http://schemas.openxmlformats.org/officeDocument/2006/relationships/hyperlink" Target="https://finance.yahoo.com/quote/AMZN/options?strike=85&amp;straddle=false" TargetMode="External"/><Relationship Id="rId9017" Type="http://schemas.openxmlformats.org/officeDocument/2006/relationships/hyperlink" Target="https://finance.yahoo.com/quote/AMZN230616P00062000?p=AMZN230616P00062000" TargetMode="External"/><Relationship Id="rId723" Type="http://schemas.openxmlformats.org/officeDocument/2006/relationships/hyperlink" Target="https://finance.yahoo.com/quote/AMZN230616P00067000?p=AMZN230616P00067000" TargetMode="External"/><Relationship Id="rId1006" Type="http://schemas.openxmlformats.org/officeDocument/2006/relationships/hyperlink" Target="https://finance.yahoo.com/quote/AMZN/options?strike=198&amp;straddle=false" TargetMode="External"/><Relationship Id="rId1353" Type="http://schemas.openxmlformats.org/officeDocument/2006/relationships/hyperlink" Target="https://finance.yahoo.com/quote/AMZN230616P04000000?p=AMZN230616P04000000" TargetMode="External"/><Relationship Id="rId2404" Type="http://schemas.openxmlformats.org/officeDocument/2006/relationships/hyperlink" Target="https://finance.yahoo.com/quote/AMZN/options?strike=215&amp;straddle=false" TargetMode="External"/><Relationship Id="rId5974" Type="http://schemas.openxmlformats.org/officeDocument/2006/relationships/hyperlink" Target="https://finance.yahoo.com/quote/AMZN/options?strike=2000&amp;straddle=false" TargetMode="External"/><Relationship Id="rId8033" Type="http://schemas.openxmlformats.org/officeDocument/2006/relationships/hyperlink" Target="https://finance.yahoo.com/quote/AMZN230616P01700000?p=AMZN230616P01700000" TargetMode="External"/><Relationship Id="rId9431" Type="http://schemas.openxmlformats.org/officeDocument/2006/relationships/hyperlink" Target="https://finance.yahoo.com/quote/AMZN230616P01840000?p=AMZN230616P01840000" TargetMode="External"/><Relationship Id="rId1420" Type="http://schemas.openxmlformats.org/officeDocument/2006/relationships/hyperlink" Target="https://finance.yahoo.com/quote/AMZN/options?strike=67&amp;straddle=false" TargetMode="External"/><Relationship Id="rId4576" Type="http://schemas.openxmlformats.org/officeDocument/2006/relationships/hyperlink" Target="https://finance.yahoo.com/quote/AMZN/options?strike=1860&amp;straddle=false" TargetMode="External"/><Relationship Id="rId4990" Type="http://schemas.openxmlformats.org/officeDocument/2006/relationships/hyperlink" Target="https://finance.yahoo.com/quote/AMZN/options?strike=156&amp;straddle=false" TargetMode="External"/><Relationship Id="rId5627" Type="http://schemas.openxmlformats.org/officeDocument/2006/relationships/hyperlink" Target="https://finance.yahoo.com/quote/AMZN230616C00093000?p=AMZN230616C00093000" TargetMode="External"/><Relationship Id="rId3178" Type="http://schemas.openxmlformats.org/officeDocument/2006/relationships/hyperlink" Target="https://finance.yahoo.com/quote/AMZN/options?strike=1720&amp;straddle=false" TargetMode="External"/><Relationship Id="rId3592" Type="http://schemas.openxmlformats.org/officeDocument/2006/relationships/hyperlink" Target="https://finance.yahoo.com/quote/AMZN/options?strike=152.5&amp;straddle=false" TargetMode="External"/><Relationship Id="rId4229" Type="http://schemas.openxmlformats.org/officeDocument/2006/relationships/hyperlink" Target="https://finance.yahoo.com/quote/AMZN230616C00086000?p=AMZN230616C00086000" TargetMode="External"/><Relationship Id="rId4643" Type="http://schemas.openxmlformats.org/officeDocument/2006/relationships/hyperlink" Target="https://finance.yahoo.com/quote/AMZN230616C03170000?p=AMZN230616C03170000" TargetMode="External"/><Relationship Id="rId7799" Type="http://schemas.openxmlformats.org/officeDocument/2006/relationships/hyperlink" Target="https://finance.yahoo.com/quote/AMZN230616P00166500?p=AMZN230616P00166500" TargetMode="External"/><Relationship Id="rId8100" Type="http://schemas.openxmlformats.org/officeDocument/2006/relationships/hyperlink" Target="https://finance.yahoo.com/quote/AMZN/options?strike=3080&amp;straddle=false" TargetMode="External"/><Relationship Id="rId2194" Type="http://schemas.openxmlformats.org/officeDocument/2006/relationships/hyperlink" Target="https://finance.yahoo.com/quote/AMZN/options?strike=140&amp;straddle=false" TargetMode="External"/><Relationship Id="rId3245" Type="http://schemas.openxmlformats.org/officeDocument/2006/relationships/hyperlink" Target="https://finance.yahoo.com/quote/AMZN230616C03100000?p=AMZN230616C03100000" TargetMode="External"/><Relationship Id="rId4710" Type="http://schemas.openxmlformats.org/officeDocument/2006/relationships/hyperlink" Target="https://finance.yahoo.com/quote/AMZN/options?strike=3500&amp;straddle=false" TargetMode="External"/><Relationship Id="rId7866" Type="http://schemas.openxmlformats.org/officeDocument/2006/relationships/hyperlink" Target="https://finance.yahoo.com/quote/AMZN/options?strike=183&amp;straddle=false" TargetMode="External"/><Relationship Id="rId166" Type="http://schemas.openxmlformats.org/officeDocument/2006/relationships/hyperlink" Target="https://finance.yahoo.com/quote/AMZN/options?strike=160&amp;straddle=false" TargetMode="External"/><Relationship Id="rId580" Type="http://schemas.openxmlformats.org/officeDocument/2006/relationships/hyperlink" Target="https://finance.yahoo.com/quote/AMZN/options?strike=3610&amp;straddle=false" TargetMode="External"/><Relationship Id="rId2261" Type="http://schemas.openxmlformats.org/officeDocument/2006/relationships/hyperlink" Target="https://finance.yahoo.com/quote/AMZN230616P00166000?p=AMZN230616P00166000" TargetMode="External"/><Relationship Id="rId3312" Type="http://schemas.openxmlformats.org/officeDocument/2006/relationships/hyperlink" Target="https://finance.yahoo.com/quote/AMZN/options?strike=3430&amp;straddle=false" TargetMode="External"/><Relationship Id="rId6468" Type="http://schemas.openxmlformats.org/officeDocument/2006/relationships/hyperlink" Target="https://finance.yahoo.com/quote/AMZN/options?strike=179.5&amp;straddle=false" TargetMode="External"/><Relationship Id="rId7519" Type="http://schemas.openxmlformats.org/officeDocument/2006/relationships/hyperlink" Target="https://finance.yahoo.com/quote/AMZN230616C03710000?p=AMZN230616C03710000" TargetMode="External"/><Relationship Id="rId8917" Type="http://schemas.openxmlformats.org/officeDocument/2006/relationships/hyperlink" Target="https://finance.yahoo.com/quote/AMZN230616C03780000?p=AMZN230616C03780000" TargetMode="External"/><Relationship Id="rId233" Type="http://schemas.openxmlformats.org/officeDocument/2006/relationships/hyperlink" Target="https://finance.yahoo.com/quote/AMZN230616C00177000?p=AMZN230616C00177000" TargetMode="External"/><Relationship Id="rId5484" Type="http://schemas.openxmlformats.org/officeDocument/2006/relationships/hyperlink" Target="https://finance.yahoo.com/quote/AMZN/options?strike=3880&amp;straddle=false" TargetMode="External"/><Relationship Id="rId6882" Type="http://schemas.openxmlformats.org/officeDocument/2006/relationships/hyperlink" Target="https://finance.yahoo.com/quote/AMZN/options?strike=3960&amp;straddle=false" TargetMode="External"/><Relationship Id="rId7933" Type="http://schemas.openxmlformats.org/officeDocument/2006/relationships/hyperlink" Target="https://finance.yahoo.com/quote/AMZN230616P00200000?p=AMZN230616P00200000" TargetMode="External"/><Relationship Id="rId300" Type="http://schemas.openxmlformats.org/officeDocument/2006/relationships/hyperlink" Target="https://finance.yahoo.com/quote/AMZN/options?strike=193.5&amp;straddle=false" TargetMode="External"/><Relationship Id="rId4086" Type="http://schemas.openxmlformats.org/officeDocument/2006/relationships/hyperlink" Target="https://finance.yahoo.com/quote/AMZN/options?strike=3770&amp;straddle=false" TargetMode="External"/><Relationship Id="rId5137" Type="http://schemas.openxmlformats.org/officeDocument/2006/relationships/hyperlink" Target="https://finance.yahoo.com/quote/AMZN230616P00193000?p=AMZN230616P00193000" TargetMode="External"/><Relationship Id="rId6535" Type="http://schemas.openxmlformats.org/officeDocument/2006/relationships/hyperlink" Target="https://finance.yahoo.com/quote/AMZN230616P00196500?p=AMZN230616P00196500" TargetMode="External"/><Relationship Id="rId5551" Type="http://schemas.openxmlformats.org/officeDocument/2006/relationships/hyperlink" Target="https://finance.yahoo.com/quote/AMZN230616C00057000?p=AMZN230616C00057000" TargetMode="External"/><Relationship Id="rId6602" Type="http://schemas.openxmlformats.org/officeDocument/2006/relationships/hyperlink" Target="https://finance.yahoo.com/quote/AMZN/options?strike=1260&amp;straddle=false" TargetMode="External"/><Relationship Id="rId1747" Type="http://schemas.openxmlformats.org/officeDocument/2006/relationships/hyperlink" Target="https://finance.yahoo.com/quote/AMZN230616C01300000?p=AMZN230616C01300000" TargetMode="External"/><Relationship Id="rId4153" Type="http://schemas.openxmlformats.org/officeDocument/2006/relationships/hyperlink" Target="https://finance.yahoo.com/quote/AMZN230616C00045000?p=AMZN230616C00045000" TargetMode="External"/><Relationship Id="rId5204" Type="http://schemas.openxmlformats.org/officeDocument/2006/relationships/hyperlink" Target="https://finance.yahoo.com/quote/AMZN/options?strike=1120&amp;straddle=false" TargetMode="External"/><Relationship Id="rId8774" Type="http://schemas.openxmlformats.org/officeDocument/2006/relationships/hyperlink" Target="https://finance.yahoo.com/quote/AMZN/options?strike=3060&amp;straddle=false" TargetMode="External"/><Relationship Id="rId39" Type="http://schemas.openxmlformats.org/officeDocument/2006/relationships/hyperlink" Target="https://finance.yahoo.com/quote/AMZN230616C00069000?p=AMZN230616C00069000" TargetMode="External"/><Relationship Id="rId1814" Type="http://schemas.openxmlformats.org/officeDocument/2006/relationships/hyperlink" Target="https://finance.yahoo.com/quote/AMZN/options?strike=1920&amp;straddle=false" TargetMode="External"/><Relationship Id="rId4220" Type="http://schemas.openxmlformats.org/officeDocument/2006/relationships/hyperlink" Target="https://finance.yahoo.com/quote/AMZN/options?strike=81&amp;straddle=false" TargetMode="External"/><Relationship Id="rId7376" Type="http://schemas.openxmlformats.org/officeDocument/2006/relationships/hyperlink" Target="https://finance.yahoo.com/quote/AMZN/options?strike=2900&amp;straddle=false" TargetMode="External"/><Relationship Id="rId7790" Type="http://schemas.openxmlformats.org/officeDocument/2006/relationships/hyperlink" Target="https://finance.yahoo.com/quote/AMZN/options?strike=164&amp;straddle=false" TargetMode="External"/><Relationship Id="rId8427" Type="http://schemas.openxmlformats.org/officeDocument/2006/relationships/hyperlink" Target="https://finance.yahoo.com/quote/AMZN230616C00145000?p=AMZN230616C00145000" TargetMode="External"/><Relationship Id="rId8841" Type="http://schemas.openxmlformats.org/officeDocument/2006/relationships/hyperlink" Target="https://finance.yahoo.com/quote/AMZN230616C03400000?p=AMZN230616C03400000" TargetMode="External"/><Relationship Id="rId6392" Type="http://schemas.openxmlformats.org/officeDocument/2006/relationships/hyperlink" Target="https://finance.yahoo.com/quote/AMZN/options?strike=160.5&amp;straddle=false" TargetMode="External"/><Relationship Id="rId7029" Type="http://schemas.openxmlformats.org/officeDocument/2006/relationships/hyperlink" Target="https://finance.yahoo.com/quote/AMZN230616C00110000?p=AMZN230616C00110000" TargetMode="External"/><Relationship Id="rId7443" Type="http://schemas.openxmlformats.org/officeDocument/2006/relationships/hyperlink" Target="https://finance.yahoo.com/quote/AMZN230616C03330000?p=AMZN230616C03330000" TargetMode="External"/><Relationship Id="rId2588" Type="http://schemas.openxmlformats.org/officeDocument/2006/relationships/hyperlink" Target="https://finance.yahoo.com/quote/AMZN/options?strike=3200&amp;straddle=false" TargetMode="External"/><Relationship Id="rId3986" Type="http://schemas.openxmlformats.org/officeDocument/2006/relationships/hyperlink" Target="https://finance.yahoo.com/quote/AMZN/options?strike=3270&amp;straddle=false" TargetMode="External"/><Relationship Id="rId6045" Type="http://schemas.openxmlformats.org/officeDocument/2006/relationships/hyperlink" Target="https://finance.yahoo.com/quote/AMZN230616C03260000?p=AMZN230616C03260000" TargetMode="External"/><Relationship Id="rId3639" Type="http://schemas.openxmlformats.org/officeDocument/2006/relationships/hyperlink" Target="https://finance.yahoo.com/quote/AMZN230616P00164500?p=AMZN230616P00164500" TargetMode="External"/><Relationship Id="rId5061" Type="http://schemas.openxmlformats.org/officeDocument/2006/relationships/hyperlink" Target="https://finance.yahoo.com/quote/AMZN230616P00174000?p=AMZN230616P00174000" TargetMode="External"/><Relationship Id="rId6112" Type="http://schemas.openxmlformats.org/officeDocument/2006/relationships/hyperlink" Target="https://finance.yahoo.com/quote/AMZN/options?strike=3590&amp;straddle=false" TargetMode="External"/><Relationship Id="rId7510" Type="http://schemas.openxmlformats.org/officeDocument/2006/relationships/hyperlink" Target="https://finance.yahoo.com/quote/AMZN/options?strike=3660&amp;straddle=false" TargetMode="External"/><Relationship Id="rId9268" Type="http://schemas.openxmlformats.org/officeDocument/2006/relationships/hyperlink" Target="https://finance.yahoo.com/quote/AMZN/options?strike=187.5&amp;straddle=false" TargetMode="External"/><Relationship Id="rId974" Type="http://schemas.openxmlformats.org/officeDocument/2006/relationships/hyperlink" Target="https://finance.yahoo.com/quote/AMZN/options?strike=190&amp;straddle=false" TargetMode="External"/><Relationship Id="rId2655" Type="http://schemas.openxmlformats.org/officeDocument/2006/relationships/hyperlink" Target="https://finance.yahoo.com/quote/AMZN230616P03540000?p=AMZN230616P03540000" TargetMode="External"/><Relationship Id="rId3706" Type="http://schemas.openxmlformats.org/officeDocument/2006/relationships/hyperlink" Target="https://finance.yahoo.com/quote/AMZN/options?strike=181&amp;straddle=false" TargetMode="External"/><Relationship Id="rId9682" Type="http://schemas.openxmlformats.org/officeDocument/2006/relationships/hyperlink" Target="https://finance.yahoo.com/quote/AMZN/options?strike=5200&amp;straddle=false" TargetMode="External"/><Relationship Id="rId627" Type="http://schemas.openxmlformats.org/officeDocument/2006/relationships/hyperlink" Target="https://finance.yahoo.com/quote/AMZN230616C03850000?p=AMZN230616C03850000" TargetMode="External"/><Relationship Id="rId1257" Type="http://schemas.openxmlformats.org/officeDocument/2006/relationships/hyperlink" Target="https://finance.yahoo.com/quote/AMZN230616P03470000?p=AMZN230616P03470000" TargetMode="External"/><Relationship Id="rId1671" Type="http://schemas.openxmlformats.org/officeDocument/2006/relationships/hyperlink" Target="https://finance.yahoo.com/quote/AMZN230616C00190500?p=AMZN230616C00190500" TargetMode="External"/><Relationship Id="rId2308" Type="http://schemas.openxmlformats.org/officeDocument/2006/relationships/hyperlink" Target="https://finance.yahoo.com/quote/AMZN/options?strike=177.5&amp;straddle=false" TargetMode="External"/><Relationship Id="rId2722" Type="http://schemas.openxmlformats.org/officeDocument/2006/relationships/hyperlink" Target="https://finance.yahoo.com/quote/AMZN/options?strike=3910&amp;straddle=false" TargetMode="External"/><Relationship Id="rId5878" Type="http://schemas.openxmlformats.org/officeDocument/2006/relationships/hyperlink" Target="https://finance.yahoo.com/quote/AMZN/options?strike=240&amp;straddle=false" TargetMode="External"/><Relationship Id="rId6929" Type="http://schemas.openxmlformats.org/officeDocument/2006/relationships/hyperlink" Target="https://finance.yahoo.com/quote/AMZN230616C00054000?p=AMZN230616C00054000" TargetMode="External"/><Relationship Id="rId8284" Type="http://schemas.openxmlformats.org/officeDocument/2006/relationships/hyperlink" Target="https://finance.yahoo.com/quote/AMZN/options?strike=4500&amp;straddle=false" TargetMode="External"/><Relationship Id="rId9335" Type="http://schemas.openxmlformats.org/officeDocument/2006/relationships/hyperlink" Target="https://finance.yahoo.com/quote/AMZN230616P00245000?p=AMZN230616P00245000" TargetMode="External"/><Relationship Id="rId1324" Type="http://schemas.openxmlformats.org/officeDocument/2006/relationships/hyperlink" Target="https://finance.yahoo.com/quote/AMZN/options?strike=3800&amp;straddle=false" TargetMode="External"/><Relationship Id="rId4894" Type="http://schemas.openxmlformats.org/officeDocument/2006/relationships/hyperlink" Target="https://finance.yahoo.com/quote/AMZN/options?strike=75&amp;straddle=false" TargetMode="External"/><Relationship Id="rId5945" Type="http://schemas.openxmlformats.org/officeDocument/2006/relationships/hyperlink" Target="https://finance.yahoo.com/quote/AMZN230616C01720000?p=AMZN230616C01720000" TargetMode="External"/><Relationship Id="rId8351" Type="http://schemas.openxmlformats.org/officeDocument/2006/relationships/hyperlink" Target="https://finance.yahoo.com/quote/AMZN230616C00072500?p=AMZN230616C00072500" TargetMode="External"/><Relationship Id="rId9402" Type="http://schemas.openxmlformats.org/officeDocument/2006/relationships/hyperlink" Target="https://finance.yahoo.com/quote/AMZN/options?strike=1550&amp;straddle=false" TargetMode="External"/><Relationship Id="rId30" Type="http://schemas.openxmlformats.org/officeDocument/2006/relationships/hyperlink" Target="https://finance.yahoo.com/quote/AMZN/options?strike=64&amp;straddle=false" TargetMode="External"/><Relationship Id="rId3496" Type="http://schemas.openxmlformats.org/officeDocument/2006/relationships/hyperlink" Target="https://finance.yahoo.com/quote/AMZN/options?strike=69&amp;straddle=false" TargetMode="External"/><Relationship Id="rId4547" Type="http://schemas.openxmlformats.org/officeDocument/2006/relationships/hyperlink" Target="https://finance.yahoo.com/quote/AMZN230616C01580000?p=AMZN230616C01580000" TargetMode="External"/><Relationship Id="rId8004" Type="http://schemas.openxmlformats.org/officeDocument/2006/relationships/hyperlink" Target="https://finance.yahoo.com/quote/AMZN/options?strike=1440&amp;straddle=false" TargetMode="External"/><Relationship Id="rId2098" Type="http://schemas.openxmlformats.org/officeDocument/2006/relationships/hyperlink" Target="https://finance.yahoo.com/quote/AMZN/options?strike=62&amp;straddle=false" TargetMode="External"/><Relationship Id="rId3149" Type="http://schemas.openxmlformats.org/officeDocument/2006/relationships/hyperlink" Target="https://finance.yahoo.com/quote/AMZN230616C01460000?p=AMZN230616C01460000" TargetMode="External"/><Relationship Id="rId3563" Type="http://schemas.openxmlformats.org/officeDocument/2006/relationships/hyperlink" Target="https://finance.yahoo.com/quote/AMZN230616P00105000?p=AMZN230616P00105000" TargetMode="External"/><Relationship Id="rId4961" Type="http://schemas.openxmlformats.org/officeDocument/2006/relationships/hyperlink" Target="https://finance.yahoo.com/quote/AMZN230616P00140000?p=AMZN230616P00140000" TargetMode="External"/><Relationship Id="rId7020" Type="http://schemas.openxmlformats.org/officeDocument/2006/relationships/hyperlink" Target="https://finance.yahoo.com/quote/AMZN/options?strike=97&amp;straddle=false" TargetMode="External"/><Relationship Id="rId484" Type="http://schemas.openxmlformats.org/officeDocument/2006/relationships/hyperlink" Target="https://finance.yahoo.com/quote/AMZN/options?strike=3130&amp;straddle=false" TargetMode="External"/><Relationship Id="rId2165" Type="http://schemas.openxmlformats.org/officeDocument/2006/relationships/hyperlink" Target="https://finance.yahoo.com/quote/AMZN230616P00094000?p=AMZN230616P00094000" TargetMode="External"/><Relationship Id="rId3216" Type="http://schemas.openxmlformats.org/officeDocument/2006/relationships/hyperlink" Target="https://finance.yahoo.com/quote/AMZN/options?strike=2500&amp;straddle=false" TargetMode="External"/><Relationship Id="rId4614" Type="http://schemas.openxmlformats.org/officeDocument/2006/relationships/hyperlink" Target="https://finance.yahoo.com/quote/AMZN/options?strike=3020&amp;straddle=false" TargetMode="External"/><Relationship Id="rId9192" Type="http://schemas.openxmlformats.org/officeDocument/2006/relationships/hyperlink" Target="https://finance.yahoo.com/quote/AMZN/options?strike=168.5&amp;straddle=false" TargetMode="External"/><Relationship Id="rId137" Type="http://schemas.openxmlformats.org/officeDocument/2006/relationships/hyperlink" Target="https://finance.yahoo.com/quote/AMZN230616C00153000?p=AMZN230616C00153000" TargetMode="External"/><Relationship Id="rId3630" Type="http://schemas.openxmlformats.org/officeDocument/2006/relationships/hyperlink" Target="https://finance.yahoo.com/quote/AMZN/options?strike=162&amp;straddle=false" TargetMode="External"/><Relationship Id="rId6786" Type="http://schemas.openxmlformats.org/officeDocument/2006/relationships/hyperlink" Target="https://finance.yahoo.com/quote/AMZN/options?strike=3430&amp;straddle=false" TargetMode="External"/><Relationship Id="rId7837" Type="http://schemas.openxmlformats.org/officeDocument/2006/relationships/hyperlink" Target="https://finance.yahoo.com/quote/AMZN230616P00176000?p=AMZN230616P00176000" TargetMode="External"/><Relationship Id="rId551" Type="http://schemas.openxmlformats.org/officeDocument/2006/relationships/hyperlink" Target="https://finance.yahoo.com/quote/AMZN230616C03470000?p=AMZN230616C03470000" TargetMode="External"/><Relationship Id="rId1181" Type="http://schemas.openxmlformats.org/officeDocument/2006/relationships/hyperlink" Target="https://finance.yahoo.com/quote/AMZN230616P03090000?p=AMZN230616P03090000" TargetMode="External"/><Relationship Id="rId2232" Type="http://schemas.openxmlformats.org/officeDocument/2006/relationships/hyperlink" Target="https://finance.yahoo.com/quote/AMZN/options?strike=158.5&amp;straddle=false" TargetMode="External"/><Relationship Id="rId5388" Type="http://schemas.openxmlformats.org/officeDocument/2006/relationships/hyperlink" Target="https://finance.yahoo.com/quote/AMZN/options?strike=3360&amp;straddle=false" TargetMode="External"/><Relationship Id="rId6439" Type="http://schemas.openxmlformats.org/officeDocument/2006/relationships/hyperlink" Target="https://finance.yahoo.com/quote/AMZN230616P00172500?p=AMZN230616P00172500" TargetMode="External"/><Relationship Id="rId6853" Type="http://schemas.openxmlformats.org/officeDocument/2006/relationships/hyperlink" Target="https://finance.yahoo.com/quote/AMZN230616P03770000?p=AMZN230616P03770000" TargetMode="External"/><Relationship Id="rId7904" Type="http://schemas.openxmlformats.org/officeDocument/2006/relationships/hyperlink" Target="https://finance.yahoo.com/quote/AMZN/options?strike=192.5&amp;straddle=false" TargetMode="External"/><Relationship Id="rId204" Type="http://schemas.openxmlformats.org/officeDocument/2006/relationships/hyperlink" Target="https://finance.yahoo.com/quote/AMZN/options?strike=169.5&amp;straddle=false" TargetMode="External"/><Relationship Id="rId1998" Type="http://schemas.openxmlformats.org/officeDocument/2006/relationships/hyperlink" Target="https://finance.yahoo.com/quote/AMZN/options?strike=3780&amp;straddle=false" TargetMode="External"/><Relationship Id="rId5455" Type="http://schemas.openxmlformats.org/officeDocument/2006/relationships/hyperlink" Target="https://finance.yahoo.com/quote/AMZN230616P03700000?p=AMZN230616P03700000" TargetMode="External"/><Relationship Id="rId6506" Type="http://schemas.openxmlformats.org/officeDocument/2006/relationships/hyperlink" Target="https://finance.yahoo.com/quote/AMZN/options?strike=189&amp;straddle=false" TargetMode="External"/><Relationship Id="rId6920" Type="http://schemas.openxmlformats.org/officeDocument/2006/relationships/hyperlink" Target="https://finance.yahoo.com/quote/AMZN/options?strike=5500&amp;straddle=false" TargetMode="External"/><Relationship Id="rId4057" Type="http://schemas.openxmlformats.org/officeDocument/2006/relationships/hyperlink" Target="https://finance.yahoo.com/quote/AMZN230616P03630000?p=AMZN230616P03630000" TargetMode="External"/><Relationship Id="rId4471" Type="http://schemas.openxmlformats.org/officeDocument/2006/relationships/hyperlink" Target="https://finance.yahoo.com/quote/AMZN230616C00198500?p=AMZN230616C00198500" TargetMode="External"/><Relationship Id="rId5108" Type="http://schemas.openxmlformats.org/officeDocument/2006/relationships/hyperlink" Target="https://finance.yahoo.com/quote/AMZN/options?strike=185.5&amp;straddle=false" TargetMode="External"/><Relationship Id="rId5522" Type="http://schemas.openxmlformats.org/officeDocument/2006/relationships/hyperlink" Target="https://finance.yahoo.com/quote/AMZN/options?strike=4800&amp;straddle=false" TargetMode="External"/><Relationship Id="rId8678" Type="http://schemas.openxmlformats.org/officeDocument/2006/relationships/hyperlink" Target="https://finance.yahoo.com/quote/AMZN/options?strike=1400&amp;straddle=false" TargetMode="External"/><Relationship Id="rId3073" Type="http://schemas.openxmlformats.org/officeDocument/2006/relationships/hyperlink" Target="https://finance.yahoo.com/quote/AMZN230616C00195000?p=AMZN230616C00195000" TargetMode="External"/><Relationship Id="rId4124" Type="http://schemas.openxmlformats.org/officeDocument/2006/relationships/hyperlink" Target="https://finance.yahoo.com/quote/AMZN/options?strike=4100&amp;straddle=false" TargetMode="External"/><Relationship Id="rId7694" Type="http://schemas.openxmlformats.org/officeDocument/2006/relationships/hyperlink" Target="https://finance.yahoo.com/quote/AMZN/options?strike=90&amp;straddle=false" TargetMode="External"/><Relationship Id="rId1718" Type="http://schemas.openxmlformats.org/officeDocument/2006/relationships/hyperlink" Target="https://finance.yahoo.com/quote/AMZN/options?strike=220&amp;straddle=false" TargetMode="External"/><Relationship Id="rId3140" Type="http://schemas.openxmlformats.org/officeDocument/2006/relationships/hyperlink" Target="https://finance.yahoo.com/quote/AMZN/options?strike=1380&amp;straddle=false" TargetMode="External"/><Relationship Id="rId6296" Type="http://schemas.openxmlformats.org/officeDocument/2006/relationships/hyperlink" Target="https://finance.yahoo.com/quote/AMZN/options?strike=83&amp;straddle=false" TargetMode="External"/><Relationship Id="rId7347" Type="http://schemas.openxmlformats.org/officeDocument/2006/relationships/hyperlink" Target="https://finance.yahoo.com/quote/AMZN230616C01900000?p=AMZN230616C01900000" TargetMode="External"/><Relationship Id="rId8745" Type="http://schemas.openxmlformats.org/officeDocument/2006/relationships/hyperlink" Target="https://finance.yahoo.com/quote/AMZN230616C02200000?p=AMZN230616C02200000" TargetMode="External"/><Relationship Id="rId7761" Type="http://schemas.openxmlformats.org/officeDocument/2006/relationships/hyperlink" Target="https://finance.yahoo.com/quote/AMZN230616P00157000?p=AMZN230616P00157000" TargetMode="External"/><Relationship Id="rId8812" Type="http://schemas.openxmlformats.org/officeDocument/2006/relationships/hyperlink" Target="https://finance.yahoo.com/quote/AMZN/options?strike=3250&amp;straddle=false" TargetMode="External"/><Relationship Id="rId3957" Type="http://schemas.openxmlformats.org/officeDocument/2006/relationships/hyperlink" Target="https://finance.yahoo.com/quote/AMZN230616P03130000?p=AMZN230616P03130000" TargetMode="External"/><Relationship Id="rId6363" Type="http://schemas.openxmlformats.org/officeDocument/2006/relationships/hyperlink" Target="https://finance.yahoo.com/quote/AMZN230616P00153500?p=AMZN230616P00153500" TargetMode="External"/><Relationship Id="rId7414" Type="http://schemas.openxmlformats.org/officeDocument/2006/relationships/hyperlink" Target="https://finance.yahoo.com/quote/AMZN/options?strike=3180&amp;straddle=false" TargetMode="External"/><Relationship Id="rId878" Type="http://schemas.openxmlformats.org/officeDocument/2006/relationships/hyperlink" Target="https://finance.yahoo.com/quote/AMZN/options?strike=166&amp;straddle=false" TargetMode="External"/><Relationship Id="rId2559" Type="http://schemas.openxmlformats.org/officeDocument/2006/relationships/hyperlink" Target="https://finance.yahoo.com/quote/AMZN230616P03060000?p=AMZN230616P03060000" TargetMode="External"/><Relationship Id="rId2973" Type="http://schemas.openxmlformats.org/officeDocument/2006/relationships/hyperlink" Target="https://finance.yahoo.com/quote/AMZN230616C00170000?p=AMZN230616C00170000" TargetMode="External"/><Relationship Id="rId6016" Type="http://schemas.openxmlformats.org/officeDocument/2006/relationships/hyperlink" Target="https://finance.yahoo.com/quote/AMZN/options?strike=3110&amp;straddle=false" TargetMode="External"/><Relationship Id="rId6430" Type="http://schemas.openxmlformats.org/officeDocument/2006/relationships/hyperlink" Target="https://finance.yahoo.com/quote/AMZN/options?strike=170&amp;straddle=false" TargetMode="External"/><Relationship Id="rId9586" Type="http://schemas.openxmlformats.org/officeDocument/2006/relationships/hyperlink" Target="https://finance.yahoo.com/quote/AMZN/options?strike=3590&amp;straddle=false" TargetMode="External"/><Relationship Id="rId945" Type="http://schemas.openxmlformats.org/officeDocument/2006/relationships/hyperlink" Target="https://finance.yahoo.com/quote/AMZN230616P00183000?p=AMZN230616P00183000" TargetMode="External"/><Relationship Id="rId1575" Type="http://schemas.openxmlformats.org/officeDocument/2006/relationships/hyperlink" Target="https://finance.yahoo.com/quote/AMZN230616C00166500?p=AMZN230616C00166500" TargetMode="External"/><Relationship Id="rId2626" Type="http://schemas.openxmlformats.org/officeDocument/2006/relationships/hyperlink" Target="https://finance.yahoo.com/quote/AMZN/options?strike=3390&amp;straddle=false" TargetMode="External"/><Relationship Id="rId5032" Type="http://schemas.openxmlformats.org/officeDocument/2006/relationships/hyperlink" Target="https://finance.yahoo.com/quote/AMZN/options?strike=166.5&amp;straddle=false" TargetMode="External"/><Relationship Id="rId8188" Type="http://schemas.openxmlformats.org/officeDocument/2006/relationships/hyperlink" Target="https://finance.yahoo.com/quote/AMZN/options?strike=3520&amp;straddle=false" TargetMode="External"/><Relationship Id="rId9239" Type="http://schemas.openxmlformats.org/officeDocument/2006/relationships/hyperlink" Target="https://finance.yahoo.com/quote/AMZN230616P00180500?p=AMZN230616P00180500" TargetMode="External"/><Relationship Id="rId9653" Type="http://schemas.openxmlformats.org/officeDocument/2006/relationships/hyperlink" Target="https://finance.yahoo.com/quote/AMZN230616P03980000?p=AMZN230616P03980000" TargetMode="External"/><Relationship Id="rId1228" Type="http://schemas.openxmlformats.org/officeDocument/2006/relationships/hyperlink" Target="https://finance.yahoo.com/quote/AMZN/options?strike=3320&amp;straddle=false" TargetMode="External"/><Relationship Id="rId4798" Type="http://schemas.openxmlformats.org/officeDocument/2006/relationships/hyperlink" Target="https://finance.yahoo.com/quote/AMZN/options?strike=3940&amp;straddle=false" TargetMode="External"/><Relationship Id="rId8255" Type="http://schemas.openxmlformats.org/officeDocument/2006/relationships/hyperlink" Target="https://finance.yahoo.com/quote/AMZN230616P03900000?p=AMZN230616P03900000" TargetMode="External"/><Relationship Id="rId9306" Type="http://schemas.openxmlformats.org/officeDocument/2006/relationships/hyperlink" Target="https://finance.yahoo.com/quote/AMZN/options?strike=197&amp;straddle=false" TargetMode="External"/><Relationship Id="rId1642" Type="http://schemas.openxmlformats.org/officeDocument/2006/relationships/hyperlink" Target="https://finance.yahoo.com/quote/AMZN/options?strike=183&amp;straddle=false" TargetMode="External"/><Relationship Id="rId5849" Type="http://schemas.openxmlformats.org/officeDocument/2006/relationships/hyperlink" Target="https://finance.yahoo.com/quote/AMZN230616C00197000?p=AMZN230616C00197000" TargetMode="External"/><Relationship Id="rId7271" Type="http://schemas.openxmlformats.org/officeDocument/2006/relationships/hyperlink" Target="https://finance.yahoo.com/quote/AMZN230616C00265000?p=AMZN230616C00265000" TargetMode="External"/><Relationship Id="rId8322" Type="http://schemas.openxmlformats.org/officeDocument/2006/relationships/hyperlink" Target="https://finance.yahoo.com/quote/AMZN/options?strike=58&amp;straddle=false" TargetMode="External"/><Relationship Id="rId4865" Type="http://schemas.openxmlformats.org/officeDocument/2006/relationships/hyperlink" Target="https://finance.yahoo.com/quote/AMZN230616P00062000?p=AMZN230616P00062000" TargetMode="External"/><Relationship Id="rId5916" Type="http://schemas.openxmlformats.org/officeDocument/2006/relationships/hyperlink" Target="https://finance.yahoo.com/quote/AMZN/options?strike=1450&amp;straddle=false" TargetMode="External"/><Relationship Id="rId388" Type="http://schemas.openxmlformats.org/officeDocument/2006/relationships/hyperlink" Target="https://finance.yahoo.com/quote/AMZN/options?strike=1520&amp;straddle=false" TargetMode="External"/><Relationship Id="rId2069" Type="http://schemas.openxmlformats.org/officeDocument/2006/relationships/hyperlink" Target="https://finance.yahoo.com/quote/AMZN230616C05400000?p=AMZN230616C05400000" TargetMode="External"/><Relationship Id="rId3467" Type="http://schemas.openxmlformats.org/officeDocument/2006/relationships/hyperlink" Target="https://finance.yahoo.com/quote/AMZN230616P00055000?p=AMZN230616P00055000" TargetMode="External"/><Relationship Id="rId3881" Type="http://schemas.openxmlformats.org/officeDocument/2006/relationships/hyperlink" Target="https://finance.yahoo.com/quote/AMZN230616P01700000?p=AMZN230616P01700000" TargetMode="External"/><Relationship Id="rId4518" Type="http://schemas.openxmlformats.org/officeDocument/2006/relationships/hyperlink" Target="https://finance.yahoo.com/quote/AMZN/options?strike=1320&amp;straddle=false" TargetMode="External"/><Relationship Id="rId4932" Type="http://schemas.openxmlformats.org/officeDocument/2006/relationships/hyperlink" Target="https://finance.yahoo.com/quote/AMZN/options?strike=93&amp;straddle=false" TargetMode="External"/><Relationship Id="rId9096" Type="http://schemas.openxmlformats.org/officeDocument/2006/relationships/hyperlink" Target="https://finance.yahoo.com/quote/AMZN/options?strike=99&amp;straddle=false" TargetMode="External"/><Relationship Id="rId2483" Type="http://schemas.openxmlformats.org/officeDocument/2006/relationships/hyperlink" Target="https://finance.yahoo.com/quote/AMZN230616P01560000?p=AMZN230616P01560000" TargetMode="External"/><Relationship Id="rId3534" Type="http://schemas.openxmlformats.org/officeDocument/2006/relationships/hyperlink" Target="https://finance.yahoo.com/quote/AMZN/options?strike=86&amp;straddle=false" TargetMode="External"/><Relationship Id="rId455" Type="http://schemas.openxmlformats.org/officeDocument/2006/relationships/hyperlink" Target="https://finance.yahoo.com/quote/AMZN230616C02900000?p=AMZN230616C02900000" TargetMode="External"/><Relationship Id="rId1085" Type="http://schemas.openxmlformats.org/officeDocument/2006/relationships/hyperlink" Target="https://finance.yahoo.com/quote/AMZN230616P01450000?p=AMZN230616P01450000" TargetMode="External"/><Relationship Id="rId2136" Type="http://schemas.openxmlformats.org/officeDocument/2006/relationships/hyperlink" Target="https://finance.yahoo.com/quote/AMZN/options?strike=79&amp;straddle=false" TargetMode="External"/><Relationship Id="rId2550" Type="http://schemas.openxmlformats.org/officeDocument/2006/relationships/hyperlink" Target="https://finance.yahoo.com/quote/AMZN/options?strike=3010&amp;straddle=false" TargetMode="External"/><Relationship Id="rId3601" Type="http://schemas.openxmlformats.org/officeDocument/2006/relationships/hyperlink" Target="https://finance.yahoo.com/quote/AMZN230616P00155000?p=AMZN230616P00155000" TargetMode="External"/><Relationship Id="rId6757" Type="http://schemas.openxmlformats.org/officeDocument/2006/relationships/hyperlink" Target="https://finance.yahoo.com/quote/AMZN230616P03290000?p=AMZN230616P03290000" TargetMode="External"/><Relationship Id="rId7808" Type="http://schemas.openxmlformats.org/officeDocument/2006/relationships/hyperlink" Target="https://finance.yahoo.com/quote/AMZN/options?strike=168.5&amp;straddle=false" TargetMode="External"/><Relationship Id="rId9163" Type="http://schemas.openxmlformats.org/officeDocument/2006/relationships/hyperlink" Target="https://finance.yahoo.com/quote/AMZN230616P00161500?p=AMZN230616P00161500" TargetMode="External"/><Relationship Id="rId108" Type="http://schemas.openxmlformats.org/officeDocument/2006/relationships/hyperlink" Target="https://finance.yahoo.com/quote/AMZN/options?strike=105&amp;straddle=false" TargetMode="External"/><Relationship Id="rId522" Type="http://schemas.openxmlformats.org/officeDocument/2006/relationships/hyperlink" Target="https://finance.yahoo.com/quote/AMZN/options?strike=3320&amp;straddle=false" TargetMode="External"/><Relationship Id="rId1152" Type="http://schemas.openxmlformats.org/officeDocument/2006/relationships/hyperlink" Target="https://finance.yahoo.com/quote/AMZN/options?strike=2400&amp;straddle=false" TargetMode="External"/><Relationship Id="rId2203" Type="http://schemas.openxmlformats.org/officeDocument/2006/relationships/hyperlink" Target="https://finance.yahoo.com/quote/AMZN230616P00151500?p=AMZN230616P00151500" TargetMode="External"/><Relationship Id="rId5359" Type="http://schemas.openxmlformats.org/officeDocument/2006/relationships/hyperlink" Target="https://finance.yahoo.com/quote/AMZN230616P03220000?p=AMZN230616P03220000" TargetMode="External"/><Relationship Id="rId5773" Type="http://schemas.openxmlformats.org/officeDocument/2006/relationships/hyperlink" Target="https://finance.yahoo.com/quote/AMZN230616C00178000?p=AMZN230616C00178000" TargetMode="External"/><Relationship Id="rId9230" Type="http://schemas.openxmlformats.org/officeDocument/2006/relationships/hyperlink" Target="https://finance.yahoo.com/quote/AMZN/options?strike=178&amp;straddle=false" TargetMode="External"/><Relationship Id="rId4375" Type="http://schemas.openxmlformats.org/officeDocument/2006/relationships/hyperlink" Target="https://finance.yahoo.com/quote/AMZN230616C00174500?p=AMZN230616C00174500" TargetMode="External"/><Relationship Id="rId5426" Type="http://schemas.openxmlformats.org/officeDocument/2006/relationships/hyperlink" Target="https://finance.yahoo.com/quote/AMZN/options?strike=3550&amp;straddle=false" TargetMode="External"/><Relationship Id="rId6824" Type="http://schemas.openxmlformats.org/officeDocument/2006/relationships/hyperlink" Target="https://finance.yahoo.com/quote/AMZN/options?strike=3620&amp;straddle=false" TargetMode="External"/><Relationship Id="rId1969" Type="http://schemas.openxmlformats.org/officeDocument/2006/relationships/hyperlink" Target="https://finance.yahoo.com/quote/AMZN230616C03640000?p=AMZN230616C03640000" TargetMode="External"/><Relationship Id="rId4028" Type="http://schemas.openxmlformats.org/officeDocument/2006/relationships/hyperlink" Target="https://finance.yahoo.com/quote/AMZN/options?strike=3480&amp;straddle=false" TargetMode="External"/><Relationship Id="rId5840" Type="http://schemas.openxmlformats.org/officeDocument/2006/relationships/hyperlink" Target="https://finance.yahoo.com/quote/AMZN/options?strike=194.5&amp;straddle=false" TargetMode="External"/><Relationship Id="rId8996" Type="http://schemas.openxmlformats.org/officeDocument/2006/relationships/hyperlink" Target="https://finance.yahoo.com/quote/AMZN/options?strike=50&amp;straddle=false" TargetMode="External"/><Relationship Id="rId3391" Type="http://schemas.openxmlformats.org/officeDocument/2006/relationships/hyperlink" Target="https://finance.yahoo.com/quote/AMZN230616C03830000?p=AMZN230616C03830000" TargetMode="External"/><Relationship Id="rId4442" Type="http://schemas.openxmlformats.org/officeDocument/2006/relationships/hyperlink" Target="https://finance.yahoo.com/quote/AMZN/options?strike=191&amp;straddle=false" TargetMode="External"/><Relationship Id="rId7598" Type="http://schemas.openxmlformats.org/officeDocument/2006/relationships/hyperlink" Target="https://finance.yahoo.com/quote/AMZN/options?strike=5000&amp;straddle=false" TargetMode="External"/><Relationship Id="rId8649" Type="http://schemas.openxmlformats.org/officeDocument/2006/relationships/hyperlink" Target="https://finance.yahoo.com/quote/AMZN230616C00250000?p=AMZN230616C00250000" TargetMode="External"/><Relationship Id="rId3044" Type="http://schemas.openxmlformats.org/officeDocument/2006/relationships/hyperlink" Target="https://finance.yahoo.com/quote/AMZN/options?strike=187.5&amp;straddle=false" TargetMode="External"/><Relationship Id="rId7665" Type="http://schemas.openxmlformats.org/officeDocument/2006/relationships/hyperlink" Target="https://finance.yahoo.com/quote/AMZN230616P00077000?p=AMZN230616P00077000" TargetMode="External"/><Relationship Id="rId8716" Type="http://schemas.openxmlformats.org/officeDocument/2006/relationships/hyperlink" Target="https://finance.yahoo.com/quote/AMZN/options?strike=1740&amp;straddle=false" TargetMode="External"/><Relationship Id="rId2060" Type="http://schemas.openxmlformats.org/officeDocument/2006/relationships/hyperlink" Target="https://finance.yahoo.com/quote/AMZN/options?strike=4900&amp;straddle=false" TargetMode="External"/><Relationship Id="rId3111" Type="http://schemas.openxmlformats.org/officeDocument/2006/relationships/hyperlink" Target="https://finance.yahoo.com/quote/AMZN230616C00245000?p=AMZN230616C00245000" TargetMode="External"/><Relationship Id="rId6267" Type="http://schemas.openxmlformats.org/officeDocument/2006/relationships/hyperlink" Target="https://finance.yahoo.com/quote/AMZN230616P00071000?p=AMZN230616P00071000" TargetMode="External"/><Relationship Id="rId6681" Type="http://schemas.openxmlformats.org/officeDocument/2006/relationships/hyperlink" Target="https://finance.yahoo.com/quote/AMZN230616P02100000?p=AMZN230616P02100000" TargetMode="External"/><Relationship Id="rId7318" Type="http://schemas.openxmlformats.org/officeDocument/2006/relationships/hyperlink" Target="https://finance.yahoo.com/quote/AMZN/options?strike=1600&amp;straddle=false" TargetMode="External"/><Relationship Id="rId7732" Type="http://schemas.openxmlformats.org/officeDocument/2006/relationships/hyperlink" Target="https://finance.yahoo.com/quote/AMZN/options?strike=145&amp;straddle=false" TargetMode="External"/><Relationship Id="rId2877" Type="http://schemas.openxmlformats.org/officeDocument/2006/relationships/hyperlink" Target="https://finance.yahoo.com/quote/AMZN230616C00110000?p=AMZN230616C00110000" TargetMode="External"/><Relationship Id="rId5283" Type="http://schemas.openxmlformats.org/officeDocument/2006/relationships/hyperlink" Target="https://finance.yahoo.com/quote/AMZN230616P01880000?p=AMZN230616P01880000" TargetMode="External"/><Relationship Id="rId6334" Type="http://schemas.openxmlformats.org/officeDocument/2006/relationships/hyperlink" Target="https://finance.yahoo.com/quote/AMZN/options?strike=110&amp;straddle=false" TargetMode="External"/><Relationship Id="rId849" Type="http://schemas.openxmlformats.org/officeDocument/2006/relationships/hyperlink" Target="https://finance.yahoo.com/quote/AMZN230616P00159000?p=AMZN230616P00159000" TargetMode="External"/><Relationship Id="rId1479" Type="http://schemas.openxmlformats.org/officeDocument/2006/relationships/hyperlink" Target="https://finance.yahoo.com/quote/AMZN230616C00095000?p=AMZN230616C00095000" TargetMode="External"/><Relationship Id="rId3928" Type="http://schemas.openxmlformats.org/officeDocument/2006/relationships/hyperlink" Target="https://finance.yahoo.com/quote/AMZN/options?strike=2800&amp;straddle=false" TargetMode="External"/><Relationship Id="rId5350" Type="http://schemas.openxmlformats.org/officeDocument/2006/relationships/hyperlink" Target="https://finance.yahoo.com/quote/AMZN/options?strike=3170&amp;straddle=false" TargetMode="External"/><Relationship Id="rId6401" Type="http://schemas.openxmlformats.org/officeDocument/2006/relationships/hyperlink" Target="https://finance.yahoo.com/quote/AMZN230616P00163000?p=AMZN230616P00163000" TargetMode="External"/><Relationship Id="rId9557" Type="http://schemas.openxmlformats.org/officeDocument/2006/relationships/hyperlink" Target="https://finance.yahoo.com/quote/AMZN230616P03450000?p=AMZN230616P03450000" TargetMode="External"/><Relationship Id="rId1893" Type="http://schemas.openxmlformats.org/officeDocument/2006/relationships/hyperlink" Target="https://finance.yahoo.com/quote/AMZN230616C03260000?p=AMZN230616C03260000" TargetMode="External"/><Relationship Id="rId2944" Type="http://schemas.openxmlformats.org/officeDocument/2006/relationships/hyperlink" Target="https://finance.yahoo.com/quote/AMZN/options?strike=162.5&amp;straddle=false" TargetMode="External"/><Relationship Id="rId5003" Type="http://schemas.openxmlformats.org/officeDocument/2006/relationships/hyperlink" Target="https://finance.yahoo.com/quote/AMZN230616P00159500?p=AMZN230616P00159500" TargetMode="External"/><Relationship Id="rId8159" Type="http://schemas.openxmlformats.org/officeDocument/2006/relationships/hyperlink" Target="https://finance.yahoo.com/quote/AMZN230616P03380000?p=AMZN230616P03380000" TargetMode="External"/><Relationship Id="rId916" Type="http://schemas.openxmlformats.org/officeDocument/2006/relationships/hyperlink" Target="https://finance.yahoo.com/quote/AMZN/options?strike=175.5&amp;straddle=false" TargetMode="External"/><Relationship Id="rId1546" Type="http://schemas.openxmlformats.org/officeDocument/2006/relationships/hyperlink" Target="https://finance.yahoo.com/quote/AMZN/options?strike=159&amp;straddle=false" TargetMode="External"/><Relationship Id="rId1960" Type="http://schemas.openxmlformats.org/officeDocument/2006/relationships/hyperlink" Target="https://finance.yahoo.com/quote/AMZN/options?strike=3590&amp;straddle=false" TargetMode="External"/><Relationship Id="rId7175" Type="http://schemas.openxmlformats.org/officeDocument/2006/relationships/hyperlink" Target="https://finance.yahoo.com/quote/AMZN230616C00182500?p=AMZN230616C00182500" TargetMode="External"/><Relationship Id="rId8573" Type="http://schemas.openxmlformats.org/officeDocument/2006/relationships/hyperlink" Target="https://finance.yahoo.com/quote/AMZN230616C00186000?p=AMZN230616C00186000" TargetMode="External"/><Relationship Id="rId9624" Type="http://schemas.openxmlformats.org/officeDocument/2006/relationships/hyperlink" Target="https://finance.yahoo.com/quote/AMZN/options?strike=3780&amp;straddle=false" TargetMode="External"/><Relationship Id="rId1613" Type="http://schemas.openxmlformats.org/officeDocument/2006/relationships/hyperlink" Target="https://finance.yahoo.com/quote/AMZN230616C00176000?p=AMZN230616C00176000" TargetMode="External"/><Relationship Id="rId4769" Type="http://schemas.openxmlformats.org/officeDocument/2006/relationships/hyperlink" Target="https://finance.yahoo.com/quote/AMZN230616C03800000?p=AMZN230616C03800000" TargetMode="External"/><Relationship Id="rId8226" Type="http://schemas.openxmlformats.org/officeDocument/2006/relationships/hyperlink" Target="https://finance.yahoo.com/quote/AMZN/options?strike=3710&amp;straddle=false" TargetMode="External"/><Relationship Id="rId8640" Type="http://schemas.openxmlformats.org/officeDocument/2006/relationships/hyperlink" Target="https://finance.yahoo.com/quote/AMZN/options?strike=225&amp;straddle=false" TargetMode="External"/><Relationship Id="rId3785" Type="http://schemas.openxmlformats.org/officeDocument/2006/relationships/hyperlink" Target="https://finance.yahoo.com/quote/AMZN230616P00210000?p=AMZN230616P00210000" TargetMode="External"/><Relationship Id="rId4836" Type="http://schemas.openxmlformats.org/officeDocument/2006/relationships/hyperlink" Target="https://finance.yahoo.com/quote/AMZN/options?strike=5300&amp;straddle=false" TargetMode="External"/><Relationship Id="rId6191" Type="http://schemas.openxmlformats.org/officeDocument/2006/relationships/hyperlink" Target="https://finance.yahoo.com/quote/AMZN230616C03990000?p=AMZN230616C03990000" TargetMode="External"/><Relationship Id="rId7242" Type="http://schemas.openxmlformats.org/officeDocument/2006/relationships/hyperlink" Target="https://finance.yahoo.com/quote/AMZN/options?strike=199&amp;straddle=false" TargetMode="External"/><Relationship Id="rId2387" Type="http://schemas.openxmlformats.org/officeDocument/2006/relationships/hyperlink" Target="https://finance.yahoo.com/quote/AMZN230616P00197500?p=AMZN230616P00197500" TargetMode="External"/><Relationship Id="rId3438" Type="http://schemas.openxmlformats.org/officeDocument/2006/relationships/hyperlink" Target="https://finance.yahoo.com/quote/AMZN/options?strike=4600&amp;straddle=false" TargetMode="External"/><Relationship Id="rId3852" Type="http://schemas.openxmlformats.org/officeDocument/2006/relationships/hyperlink" Target="https://finance.yahoo.com/quote/AMZN/options?strike=1440&amp;straddle=false" TargetMode="External"/><Relationship Id="rId359" Type="http://schemas.openxmlformats.org/officeDocument/2006/relationships/hyperlink" Target="https://finance.yahoo.com/quote/AMZN230616C01240000?p=AMZN230616C01240000" TargetMode="External"/><Relationship Id="rId773" Type="http://schemas.openxmlformats.org/officeDocument/2006/relationships/hyperlink" Target="https://finance.yahoo.com/quote/AMZN230616P00090000?p=AMZN230616P00090000" TargetMode="External"/><Relationship Id="rId2454" Type="http://schemas.openxmlformats.org/officeDocument/2006/relationships/hyperlink" Target="https://finance.yahoo.com/quote/AMZN/options?strike=1300&amp;straddle=false" TargetMode="External"/><Relationship Id="rId3505" Type="http://schemas.openxmlformats.org/officeDocument/2006/relationships/hyperlink" Target="https://finance.yahoo.com/quote/AMZN230616P00073000?p=AMZN230616P00073000" TargetMode="External"/><Relationship Id="rId4903" Type="http://schemas.openxmlformats.org/officeDocument/2006/relationships/hyperlink" Target="https://finance.yahoo.com/quote/AMZN230616P00079000?p=AMZN230616P00079000" TargetMode="External"/><Relationship Id="rId9067" Type="http://schemas.openxmlformats.org/officeDocument/2006/relationships/hyperlink" Target="https://finance.yahoo.com/quote/AMZN230616P00085000?p=AMZN230616P00085000" TargetMode="External"/><Relationship Id="rId9481" Type="http://schemas.openxmlformats.org/officeDocument/2006/relationships/hyperlink" Target="https://finance.yahoo.com/quote/AMZN230616P03070000?p=AMZN230616P03070000" TargetMode="External"/><Relationship Id="rId426" Type="http://schemas.openxmlformats.org/officeDocument/2006/relationships/hyperlink" Target="https://finance.yahoo.com/quote/AMZN/options?strike=1880&amp;straddle=false" TargetMode="External"/><Relationship Id="rId1056" Type="http://schemas.openxmlformats.org/officeDocument/2006/relationships/hyperlink" Target="https://finance.yahoo.com/quote/AMZN/options?strike=1160&amp;straddle=false" TargetMode="External"/><Relationship Id="rId2107" Type="http://schemas.openxmlformats.org/officeDocument/2006/relationships/hyperlink" Target="https://finance.yahoo.com/quote/AMZN230616P00067000?p=AMZN230616P00067000" TargetMode="External"/><Relationship Id="rId8083" Type="http://schemas.openxmlformats.org/officeDocument/2006/relationships/hyperlink" Target="https://finance.yahoo.com/quote/AMZN230616P03000000?p=AMZN230616P03000000" TargetMode="External"/><Relationship Id="rId9134" Type="http://schemas.openxmlformats.org/officeDocument/2006/relationships/hyperlink" Target="https://finance.yahoo.com/quote/AMZN/options?strike=154&amp;straddle=false" TargetMode="External"/><Relationship Id="rId840" Type="http://schemas.openxmlformats.org/officeDocument/2006/relationships/hyperlink" Target="https://finance.yahoo.com/quote/AMZN/options?strike=156.5&amp;straddle=false" TargetMode="External"/><Relationship Id="rId1470" Type="http://schemas.openxmlformats.org/officeDocument/2006/relationships/hyperlink" Target="https://finance.yahoo.com/quote/AMZN/options?strike=90&amp;straddle=false" TargetMode="External"/><Relationship Id="rId2521" Type="http://schemas.openxmlformats.org/officeDocument/2006/relationships/hyperlink" Target="https://finance.yahoo.com/quote/AMZN230616P01940000?p=AMZN230616P01940000" TargetMode="External"/><Relationship Id="rId4279" Type="http://schemas.openxmlformats.org/officeDocument/2006/relationships/hyperlink" Target="https://finance.yahoo.com/quote/AMZN230616C00150500?p=AMZN230616C00150500" TargetMode="External"/><Relationship Id="rId5677" Type="http://schemas.openxmlformats.org/officeDocument/2006/relationships/hyperlink" Target="https://finance.yahoo.com/quote/AMZN230616C00154000?p=AMZN230616C00154000" TargetMode="External"/><Relationship Id="rId6728" Type="http://schemas.openxmlformats.org/officeDocument/2006/relationships/hyperlink" Target="https://finance.yahoo.com/quote/AMZN/options?strike=3140&amp;straddle=false" TargetMode="External"/><Relationship Id="rId1123" Type="http://schemas.openxmlformats.org/officeDocument/2006/relationships/hyperlink" Target="https://finance.yahoo.com/quote/AMZN230616P01800000?p=AMZN230616P01800000" TargetMode="External"/><Relationship Id="rId4693" Type="http://schemas.openxmlformats.org/officeDocument/2006/relationships/hyperlink" Target="https://finance.yahoo.com/quote/AMZN230616C03420000?p=AMZN230616C03420000" TargetMode="External"/><Relationship Id="rId5744" Type="http://schemas.openxmlformats.org/officeDocument/2006/relationships/hyperlink" Target="https://finance.yahoo.com/quote/AMZN/options?strike=170.5&amp;straddle=false" TargetMode="External"/><Relationship Id="rId8150" Type="http://schemas.openxmlformats.org/officeDocument/2006/relationships/hyperlink" Target="https://finance.yahoo.com/quote/AMZN/options?strike=3330&amp;straddle=false" TargetMode="External"/><Relationship Id="rId9201" Type="http://schemas.openxmlformats.org/officeDocument/2006/relationships/hyperlink" Target="https://finance.yahoo.com/quote/AMZN230616P00171000?p=AMZN230616P00171000" TargetMode="External"/><Relationship Id="rId3295" Type="http://schemas.openxmlformats.org/officeDocument/2006/relationships/hyperlink" Target="https://finance.yahoo.com/quote/AMZN230616C03350000?p=AMZN230616C03350000" TargetMode="External"/><Relationship Id="rId4346" Type="http://schemas.openxmlformats.org/officeDocument/2006/relationships/hyperlink" Target="https://finance.yahoo.com/quote/AMZN/options?strike=167&amp;straddle=false" TargetMode="External"/><Relationship Id="rId4760" Type="http://schemas.openxmlformats.org/officeDocument/2006/relationships/hyperlink" Target="https://finance.yahoo.com/quote/AMZN/options?strike=3750&amp;straddle=false" TargetMode="External"/><Relationship Id="rId5811" Type="http://schemas.openxmlformats.org/officeDocument/2006/relationships/hyperlink" Target="https://finance.yahoo.com/quote/AMZN230616C00187500?p=AMZN230616C00187500" TargetMode="External"/><Relationship Id="rId8967" Type="http://schemas.openxmlformats.org/officeDocument/2006/relationships/hyperlink" Target="https://finance.yahoo.com/quote/AMZN230616C04300000?p=AMZN230616C04300000" TargetMode="External"/><Relationship Id="rId3362" Type="http://schemas.openxmlformats.org/officeDocument/2006/relationships/hyperlink" Target="https://finance.yahoo.com/quote/AMZN/options?strike=3680&amp;straddle=false" TargetMode="External"/><Relationship Id="rId4413" Type="http://schemas.openxmlformats.org/officeDocument/2006/relationships/hyperlink" Target="https://finance.yahoo.com/quote/AMZN230616C00184000?p=AMZN230616C00184000" TargetMode="External"/><Relationship Id="rId7569" Type="http://schemas.openxmlformats.org/officeDocument/2006/relationships/hyperlink" Target="https://finance.yahoo.com/quote/AMZN230616C03960000?p=AMZN230616C03960000" TargetMode="External"/><Relationship Id="rId7983" Type="http://schemas.openxmlformats.org/officeDocument/2006/relationships/hyperlink" Target="https://finance.yahoo.com/quote/AMZN230616P01240000?p=AMZN230616P01240000" TargetMode="External"/><Relationship Id="rId283" Type="http://schemas.openxmlformats.org/officeDocument/2006/relationships/hyperlink" Target="https://finance.yahoo.com/quote/AMZN230616C00189500?p=AMZN230616C00189500" TargetMode="External"/><Relationship Id="rId3015" Type="http://schemas.openxmlformats.org/officeDocument/2006/relationships/hyperlink" Target="https://finance.yahoo.com/quote/AMZN230616C00180500?p=AMZN230616C00180500" TargetMode="External"/><Relationship Id="rId6585" Type="http://schemas.openxmlformats.org/officeDocument/2006/relationships/hyperlink" Target="https://finance.yahoo.com/quote/AMZN230616P01100000?p=AMZN230616P01100000" TargetMode="External"/><Relationship Id="rId7636" Type="http://schemas.openxmlformats.org/officeDocument/2006/relationships/hyperlink" Target="https://finance.yahoo.com/quote/AMZN/options?strike=63&amp;straddle=false" TargetMode="External"/><Relationship Id="rId350" Type="http://schemas.openxmlformats.org/officeDocument/2006/relationships/hyperlink" Target="https://finance.yahoo.com/quote/AMZN/options?strike=260&amp;straddle=false" TargetMode="External"/><Relationship Id="rId2031" Type="http://schemas.openxmlformats.org/officeDocument/2006/relationships/hyperlink" Target="https://finance.yahoo.com/quote/AMZN230616C03950000?p=AMZN230616C03950000" TargetMode="External"/><Relationship Id="rId5187" Type="http://schemas.openxmlformats.org/officeDocument/2006/relationships/hyperlink" Target="https://finance.yahoo.com/quote/AMZN230616P00255000?p=AMZN230616P00255000" TargetMode="External"/><Relationship Id="rId6238" Type="http://schemas.openxmlformats.org/officeDocument/2006/relationships/hyperlink" Target="https://finance.yahoo.com/quote/AMZN/options?strike=56&amp;straddle=false" TargetMode="External"/><Relationship Id="rId5254" Type="http://schemas.openxmlformats.org/officeDocument/2006/relationships/hyperlink" Target="https://finance.yahoo.com/quote/AMZN/options?strike=1580&amp;straddle=false" TargetMode="External"/><Relationship Id="rId6652" Type="http://schemas.openxmlformats.org/officeDocument/2006/relationships/hyperlink" Target="https://finance.yahoo.com/quote/AMZN/options?strike=1720&amp;straddle=false" TargetMode="External"/><Relationship Id="rId7703" Type="http://schemas.openxmlformats.org/officeDocument/2006/relationships/hyperlink" Target="https://finance.yahoo.com/quote/AMZN230616P00095000?p=AMZN230616P00095000" TargetMode="External"/><Relationship Id="rId1797" Type="http://schemas.openxmlformats.org/officeDocument/2006/relationships/hyperlink" Target="https://finance.yahoo.com/quote/AMZN230616C01760000?p=AMZN230616C01760000" TargetMode="External"/><Relationship Id="rId2848" Type="http://schemas.openxmlformats.org/officeDocument/2006/relationships/hyperlink" Target="https://finance.yahoo.com/quote/AMZN/options?strike=87&amp;straddle=false" TargetMode="External"/><Relationship Id="rId6305" Type="http://schemas.openxmlformats.org/officeDocument/2006/relationships/hyperlink" Target="https://finance.yahoo.com/quote/AMZN230616P00088000?p=AMZN230616P00088000" TargetMode="External"/><Relationship Id="rId89" Type="http://schemas.openxmlformats.org/officeDocument/2006/relationships/hyperlink" Target="https://finance.yahoo.com/quote/AMZN230616C00092000?p=AMZN230616C00092000" TargetMode="External"/><Relationship Id="rId1864" Type="http://schemas.openxmlformats.org/officeDocument/2006/relationships/hyperlink" Target="https://finance.yahoo.com/quote/AMZN/options?strike=3110&amp;straddle=false" TargetMode="External"/><Relationship Id="rId2915" Type="http://schemas.openxmlformats.org/officeDocument/2006/relationships/hyperlink" Target="https://finance.yahoo.com/quote/AMZN230616C00155500?p=AMZN230616C00155500" TargetMode="External"/><Relationship Id="rId4270" Type="http://schemas.openxmlformats.org/officeDocument/2006/relationships/hyperlink" Target="https://finance.yahoo.com/quote/AMZN/options?strike=130&amp;straddle=false" TargetMode="External"/><Relationship Id="rId5321" Type="http://schemas.openxmlformats.org/officeDocument/2006/relationships/hyperlink" Target="https://finance.yahoo.com/quote/AMZN230616P03030000?p=AMZN230616P03030000" TargetMode="External"/><Relationship Id="rId8477" Type="http://schemas.openxmlformats.org/officeDocument/2006/relationships/hyperlink" Target="https://finance.yahoo.com/quote/AMZN230616C00162000?p=AMZN230616C00162000" TargetMode="External"/><Relationship Id="rId8891" Type="http://schemas.openxmlformats.org/officeDocument/2006/relationships/hyperlink" Target="https://finance.yahoo.com/quote/AMZN230616C03650000?p=AMZN230616C03650000" TargetMode="External"/><Relationship Id="rId9528" Type="http://schemas.openxmlformats.org/officeDocument/2006/relationships/hyperlink" Target="https://finance.yahoo.com/quote/AMZN/options?strike=3300&amp;straddle=false" TargetMode="External"/><Relationship Id="rId1517" Type="http://schemas.openxmlformats.org/officeDocument/2006/relationships/hyperlink" Target="https://finance.yahoo.com/quote/AMZN230616C00152000?p=AMZN230616C00152000" TargetMode="External"/><Relationship Id="rId7079" Type="http://schemas.openxmlformats.org/officeDocument/2006/relationships/hyperlink" Target="https://finance.yahoo.com/quote/AMZN230616C00158500?p=AMZN230616C00158500" TargetMode="External"/><Relationship Id="rId7493" Type="http://schemas.openxmlformats.org/officeDocument/2006/relationships/hyperlink" Target="https://finance.yahoo.com/quote/AMZN230616C03580000?p=AMZN230616C03580000" TargetMode="External"/><Relationship Id="rId8544" Type="http://schemas.openxmlformats.org/officeDocument/2006/relationships/hyperlink" Target="https://finance.yahoo.com/quote/AMZN/options?strike=178.5&amp;straddle=false" TargetMode="External"/><Relationship Id="rId1931" Type="http://schemas.openxmlformats.org/officeDocument/2006/relationships/hyperlink" Target="https://finance.yahoo.com/quote/AMZN230616C03450000?p=AMZN230616C03450000" TargetMode="External"/><Relationship Id="rId3689" Type="http://schemas.openxmlformats.org/officeDocument/2006/relationships/hyperlink" Target="https://finance.yahoo.com/quote/AMZN230616P00177000?p=AMZN230616P00177000" TargetMode="External"/><Relationship Id="rId6095" Type="http://schemas.openxmlformats.org/officeDocument/2006/relationships/hyperlink" Target="https://finance.yahoo.com/quote/AMZN230616C03510000?p=AMZN230616C03510000" TargetMode="External"/><Relationship Id="rId7146" Type="http://schemas.openxmlformats.org/officeDocument/2006/relationships/hyperlink" Target="https://finance.yahoo.com/quote/AMZN/options?strike=175&amp;straddle=false" TargetMode="External"/><Relationship Id="rId7560" Type="http://schemas.openxmlformats.org/officeDocument/2006/relationships/hyperlink" Target="https://finance.yahoo.com/quote/AMZN/options?strike=3910&amp;straddle=false" TargetMode="External"/><Relationship Id="rId8611" Type="http://schemas.openxmlformats.org/officeDocument/2006/relationships/hyperlink" Target="https://finance.yahoo.com/quote/AMZN230616C00195500?p=AMZN230616C00195500" TargetMode="External"/><Relationship Id="rId6162" Type="http://schemas.openxmlformats.org/officeDocument/2006/relationships/hyperlink" Target="https://finance.yahoo.com/quote/AMZN/options?strike=3840&amp;straddle=false" TargetMode="External"/><Relationship Id="rId7213" Type="http://schemas.openxmlformats.org/officeDocument/2006/relationships/hyperlink" Target="https://finance.yahoo.com/quote/AMZN230616C00192000?p=AMZN230616C00192000" TargetMode="External"/><Relationship Id="rId677" Type="http://schemas.openxmlformats.org/officeDocument/2006/relationships/hyperlink" Target="https://finance.yahoo.com/quote/AMZN230616C05000000?p=AMZN230616C05000000" TargetMode="External"/><Relationship Id="rId2358" Type="http://schemas.openxmlformats.org/officeDocument/2006/relationships/hyperlink" Target="https://finance.yahoo.com/quote/AMZN/options?strike=190&amp;straddle=false" TargetMode="External"/><Relationship Id="rId3756" Type="http://schemas.openxmlformats.org/officeDocument/2006/relationships/hyperlink" Target="https://finance.yahoo.com/quote/AMZN/options?strike=193.5&amp;straddle=false" TargetMode="External"/><Relationship Id="rId4807" Type="http://schemas.openxmlformats.org/officeDocument/2006/relationships/hyperlink" Target="https://finance.yahoo.com/quote/AMZN230616C03990000?p=AMZN230616C03990000" TargetMode="External"/><Relationship Id="rId9385" Type="http://schemas.openxmlformats.org/officeDocument/2006/relationships/hyperlink" Target="https://finance.yahoo.com/quote/AMZN230616P01420000?p=AMZN230616P01420000" TargetMode="External"/><Relationship Id="rId2772" Type="http://schemas.openxmlformats.org/officeDocument/2006/relationships/hyperlink" Target="https://finance.yahoo.com/quote/AMZN/options?strike=50&amp;straddle=false" TargetMode="External"/><Relationship Id="rId3409" Type="http://schemas.openxmlformats.org/officeDocument/2006/relationships/hyperlink" Target="https://finance.yahoo.com/quote/AMZN230616C03920000?p=AMZN230616C03920000" TargetMode="External"/><Relationship Id="rId3823" Type="http://schemas.openxmlformats.org/officeDocument/2006/relationships/hyperlink" Target="https://finance.yahoo.com/quote/AMZN230616P01160000?p=AMZN230616P01160000" TargetMode="External"/><Relationship Id="rId6979" Type="http://schemas.openxmlformats.org/officeDocument/2006/relationships/hyperlink" Target="https://finance.yahoo.com/quote/AMZN230616C00077500?p=AMZN230616C00077500" TargetMode="External"/><Relationship Id="rId9038" Type="http://schemas.openxmlformats.org/officeDocument/2006/relationships/hyperlink" Target="https://finance.yahoo.com/quote/AMZN/options?strike=72&amp;straddle=false" TargetMode="External"/><Relationship Id="rId744" Type="http://schemas.openxmlformats.org/officeDocument/2006/relationships/hyperlink" Target="https://finance.yahoo.com/quote/AMZN/options?strike=76&amp;straddle=false" TargetMode="External"/><Relationship Id="rId1374" Type="http://schemas.openxmlformats.org/officeDocument/2006/relationships/hyperlink" Target="https://finance.yahoo.com/quote/AMZN/options?strike=5000&amp;straddle=false" TargetMode="External"/><Relationship Id="rId2425" Type="http://schemas.openxmlformats.org/officeDocument/2006/relationships/hyperlink" Target="https://finance.yahoo.com/quote/AMZN230616P00270000?p=AMZN230616P00270000" TargetMode="External"/><Relationship Id="rId5995" Type="http://schemas.openxmlformats.org/officeDocument/2006/relationships/hyperlink" Target="https://finance.yahoo.com/quote/AMZN230616C03010000?p=AMZN230616C03010000" TargetMode="External"/><Relationship Id="rId9452" Type="http://schemas.openxmlformats.org/officeDocument/2006/relationships/hyperlink" Target="https://finance.yahoo.com/quote/AMZN/options?strike=2200&amp;straddle=false" TargetMode="External"/><Relationship Id="rId80" Type="http://schemas.openxmlformats.org/officeDocument/2006/relationships/hyperlink" Target="https://finance.yahoo.com/quote/AMZN/options?strike=87&amp;straddle=false" TargetMode="External"/><Relationship Id="rId811" Type="http://schemas.openxmlformats.org/officeDocument/2006/relationships/hyperlink" Target="https://finance.yahoo.com/quote/AMZN230616P00145000?p=AMZN230616P00145000" TargetMode="External"/><Relationship Id="rId1027" Type="http://schemas.openxmlformats.org/officeDocument/2006/relationships/hyperlink" Target="https://finance.yahoo.com/quote/AMZN230616P00235000?p=AMZN230616P00235000" TargetMode="External"/><Relationship Id="rId1441" Type="http://schemas.openxmlformats.org/officeDocument/2006/relationships/hyperlink" Target="https://finance.yahoo.com/quote/AMZN230616C00077000?p=AMZN230616C00077000" TargetMode="External"/><Relationship Id="rId4597" Type="http://schemas.openxmlformats.org/officeDocument/2006/relationships/hyperlink" Target="https://finance.yahoo.com/quote/AMZN230616C02400000?p=AMZN230616C02400000" TargetMode="External"/><Relationship Id="rId5648" Type="http://schemas.openxmlformats.org/officeDocument/2006/relationships/hyperlink" Target="https://finance.yahoo.com/quote/AMZN/options?strike=115&amp;straddle=false" TargetMode="External"/><Relationship Id="rId8054" Type="http://schemas.openxmlformats.org/officeDocument/2006/relationships/hyperlink" Target="https://finance.yahoo.com/quote/AMZN/options?strike=1900&amp;straddle=false" TargetMode="External"/><Relationship Id="rId9105" Type="http://schemas.openxmlformats.org/officeDocument/2006/relationships/hyperlink" Target="https://finance.yahoo.com/quote/AMZN230616P00120000?p=AMZN230616P00120000" TargetMode="External"/><Relationship Id="rId3199" Type="http://schemas.openxmlformats.org/officeDocument/2006/relationships/hyperlink" Target="https://finance.yahoo.com/quote/AMZN230616C01940000?p=AMZN230616C01940000" TargetMode="External"/><Relationship Id="rId4664" Type="http://schemas.openxmlformats.org/officeDocument/2006/relationships/hyperlink" Target="https://finance.yahoo.com/quote/AMZN/options?strike=3270&amp;straddle=false" TargetMode="External"/><Relationship Id="rId5715" Type="http://schemas.openxmlformats.org/officeDocument/2006/relationships/hyperlink" Target="https://finance.yahoo.com/quote/AMZN230616C00163500?p=AMZN230616C00163500" TargetMode="External"/><Relationship Id="rId7070" Type="http://schemas.openxmlformats.org/officeDocument/2006/relationships/hyperlink" Target="https://finance.yahoo.com/quote/AMZN/options?strike=156&amp;straddle=false" TargetMode="External"/><Relationship Id="rId8121" Type="http://schemas.openxmlformats.org/officeDocument/2006/relationships/hyperlink" Target="https://finance.yahoo.com/quote/AMZN230616P03190000?p=AMZN230616P03190000" TargetMode="External"/><Relationship Id="rId3266" Type="http://schemas.openxmlformats.org/officeDocument/2006/relationships/hyperlink" Target="https://finance.yahoo.com/quote/AMZN/options?strike=3200&amp;straddle=false" TargetMode="External"/><Relationship Id="rId4317" Type="http://schemas.openxmlformats.org/officeDocument/2006/relationships/hyperlink" Target="https://finance.yahoo.com/quote/AMZN230616C00160000?p=AMZN230616C00160000" TargetMode="External"/><Relationship Id="rId187" Type="http://schemas.openxmlformats.org/officeDocument/2006/relationships/hyperlink" Target="https://finance.yahoo.com/quote/AMZN230616C00165500?p=AMZN230616C00165500" TargetMode="External"/><Relationship Id="rId2282" Type="http://schemas.openxmlformats.org/officeDocument/2006/relationships/hyperlink" Target="https://finance.yahoo.com/quote/AMZN/options?strike=171&amp;straddle=false" TargetMode="External"/><Relationship Id="rId3680" Type="http://schemas.openxmlformats.org/officeDocument/2006/relationships/hyperlink" Target="https://finance.yahoo.com/quote/AMZN/options?strike=174.5&amp;straddle=false" TargetMode="External"/><Relationship Id="rId4731" Type="http://schemas.openxmlformats.org/officeDocument/2006/relationships/hyperlink" Target="https://finance.yahoo.com/quote/AMZN230616C03610000?p=AMZN230616C03610000" TargetMode="External"/><Relationship Id="rId6489" Type="http://schemas.openxmlformats.org/officeDocument/2006/relationships/hyperlink" Target="https://finance.yahoo.com/quote/AMZN230616P00185000?p=AMZN230616P00185000" TargetMode="External"/><Relationship Id="rId7887" Type="http://schemas.openxmlformats.org/officeDocument/2006/relationships/hyperlink" Target="https://finance.yahoo.com/quote/AMZN230616P00188500?p=AMZN230616P00188500" TargetMode="External"/><Relationship Id="rId8938" Type="http://schemas.openxmlformats.org/officeDocument/2006/relationships/hyperlink" Target="https://finance.yahoo.com/quote/AMZN/options?strike=3880&amp;straddle=false" TargetMode="External"/><Relationship Id="rId254" Type="http://schemas.openxmlformats.org/officeDocument/2006/relationships/hyperlink" Target="https://finance.yahoo.com/quote/AMZN/options?strike=182&amp;straddle=false" TargetMode="External"/><Relationship Id="rId3333" Type="http://schemas.openxmlformats.org/officeDocument/2006/relationships/hyperlink" Target="https://finance.yahoo.com/quote/AMZN230616C03540000?p=AMZN230616C03540000" TargetMode="External"/><Relationship Id="rId7954" Type="http://schemas.openxmlformats.org/officeDocument/2006/relationships/hyperlink" Target="https://finance.yahoo.com/quote/AMZN/options?strike=250&amp;straddle=false" TargetMode="External"/><Relationship Id="rId3400" Type="http://schemas.openxmlformats.org/officeDocument/2006/relationships/hyperlink" Target="https://finance.yahoo.com/quote/AMZN/options?strike=3870&amp;straddle=false" TargetMode="External"/><Relationship Id="rId6556" Type="http://schemas.openxmlformats.org/officeDocument/2006/relationships/hyperlink" Target="https://finance.yahoo.com/quote/AMZN/options?strike=215&amp;straddle=false" TargetMode="External"/><Relationship Id="rId6970" Type="http://schemas.openxmlformats.org/officeDocument/2006/relationships/hyperlink" Target="https://finance.yahoo.com/quote/AMZN/options?strike=73&amp;straddle=false" TargetMode="External"/><Relationship Id="rId7607" Type="http://schemas.openxmlformats.org/officeDocument/2006/relationships/hyperlink" Target="https://finance.yahoo.com/quote/AMZN230616C05500000?p=AMZN230616C05500000" TargetMode="External"/><Relationship Id="rId321" Type="http://schemas.openxmlformats.org/officeDocument/2006/relationships/hyperlink" Target="https://finance.yahoo.com/quote/AMZN230616C00199000?p=AMZN230616C00199000" TargetMode="External"/><Relationship Id="rId2002" Type="http://schemas.openxmlformats.org/officeDocument/2006/relationships/hyperlink" Target="https://finance.yahoo.com/quote/AMZN/options?strike=3800&amp;straddle=false" TargetMode="External"/><Relationship Id="rId5158" Type="http://schemas.openxmlformats.org/officeDocument/2006/relationships/hyperlink" Target="https://finance.yahoo.com/quote/AMZN/options?strike=198&amp;straddle=false" TargetMode="External"/><Relationship Id="rId5572" Type="http://schemas.openxmlformats.org/officeDocument/2006/relationships/hyperlink" Target="https://finance.yahoo.com/quote/AMZN/options?strike=67&amp;straddle=false" TargetMode="External"/><Relationship Id="rId6209" Type="http://schemas.openxmlformats.org/officeDocument/2006/relationships/hyperlink" Target="https://finance.yahoo.com/quote/AMZN230616C04800000?p=AMZN230616C04800000" TargetMode="External"/><Relationship Id="rId6623" Type="http://schemas.openxmlformats.org/officeDocument/2006/relationships/hyperlink" Target="https://finance.yahoo.com/quote/AMZN230616P01460000?p=AMZN230616P01460000" TargetMode="External"/><Relationship Id="rId1768" Type="http://schemas.openxmlformats.org/officeDocument/2006/relationships/hyperlink" Target="https://finance.yahoo.com/quote/AMZN/options?strike=1480&amp;straddle=false" TargetMode="External"/><Relationship Id="rId2819" Type="http://schemas.openxmlformats.org/officeDocument/2006/relationships/hyperlink" Target="https://finance.yahoo.com/quote/AMZN230616C00074000?p=AMZN230616C00074000" TargetMode="External"/><Relationship Id="rId4174" Type="http://schemas.openxmlformats.org/officeDocument/2006/relationships/hyperlink" Target="https://finance.yahoo.com/quote/AMZN/options?strike=60&amp;straddle=false" TargetMode="External"/><Relationship Id="rId5225" Type="http://schemas.openxmlformats.org/officeDocument/2006/relationships/hyperlink" Target="https://finance.yahoo.com/quote/AMZN230616P01340000?p=AMZN230616P01340000" TargetMode="External"/><Relationship Id="rId8795" Type="http://schemas.openxmlformats.org/officeDocument/2006/relationships/hyperlink" Target="https://finance.yahoo.com/quote/AMZN230616C03170000?p=AMZN230616C03170000" TargetMode="External"/><Relationship Id="rId3190" Type="http://schemas.openxmlformats.org/officeDocument/2006/relationships/hyperlink" Target="https://finance.yahoo.com/quote/AMZN/options?strike=1840&amp;straddle=false" TargetMode="External"/><Relationship Id="rId4241" Type="http://schemas.openxmlformats.org/officeDocument/2006/relationships/hyperlink" Target="https://finance.yahoo.com/quote/AMZN230616C00092000?p=AMZN230616C00092000" TargetMode="External"/><Relationship Id="rId7397" Type="http://schemas.openxmlformats.org/officeDocument/2006/relationships/hyperlink" Target="https://finance.yahoo.com/quote/AMZN230616C03100000?p=AMZN230616C03100000" TargetMode="External"/><Relationship Id="rId8448" Type="http://schemas.openxmlformats.org/officeDocument/2006/relationships/hyperlink" Target="https://finance.yahoo.com/quote/AMZN/options?strike=154.5&amp;straddle=false" TargetMode="External"/><Relationship Id="rId1835" Type="http://schemas.openxmlformats.org/officeDocument/2006/relationships/hyperlink" Target="https://finance.yahoo.com/quote/AMZN230616C02700000?p=AMZN230616C02700000" TargetMode="External"/><Relationship Id="rId7464" Type="http://schemas.openxmlformats.org/officeDocument/2006/relationships/hyperlink" Target="https://finance.yahoo.com/quote/AMZN/options?strike=3430&amp;straddle=false" TargetMode="External"/><Relationship Id="rId8862" Type="http://schemas.openxmlformats.org/officeDocument/2006/relationships/hyperlink" Target="https://finance.yahoo.com/quote/AMZN/options?strike=3500&amp;straddle=false" TargetMode="External"/><Relationship Id="rId1902" Type="http://schemas.openxmlformats.org/officeDocument/2006/relationships/hyperlink" Target="https://finance.yahoo.com/quote/AMZN/options?strike=3300&amp;straddle=false" TargetMode="External"/><Relationship Id="rId6066" Type="http://schemas.openxmlformats.org/officeDocument/2006/relationships/hyperlink" Target="https://finance.yahoo.com/quote/AMZN/options?strike=3360&amp;straddle=false" TargetMode="External"/><Relationship Id="rId7117" Type="http://schemas.openxmlformats.org/officeDocument/2006/relationships/hyperlink" Target="https://finance.yahoo.com/quote/AMZN230616C00168000?p=AMZN230616C00168000" TargetMode="External"/><Relationship Id="rId8515" Type="http://schemas.openxmlformats.org/officeDocument/2006/relationships/hyperlink" Target="https://finance.yahoo.com/quote/AMZN230616C00171500?p=AMZN230616C00171500" TargetMode="External"/><Relationship Id="rId6480" Type="http://schemas.openxmlformats.org/officeDocument/2006/relationships/hyperlink" Target="https://finance.yahoo.com/quote/AMZN/options?strike=182.5&amp;straddle=false" TargetMode="External"/><Relationship Id="rId7531" Type="http://schemas.openxmlformats.org/officeDocument/2006/relationships/hyperlink" Target="https://finance.yahoo.com/quote/AMZN230616C03770000?p=AMZN230616C03770000" TargetMode="External"/><Relationship Id="rId995" Type="http://schemas.openxmlformats.org/officeDocument/2006/relationships/hyperlink" Target="https://finance.yahoo.com/quote/AMZN230616P00195500?p=AMZN230616P00195500" TargetMode="External"/><Relationship Id="rId2676" Type="http://schemas.openxmlformats.org/officeDocument/2006/relationships/hyperlink" Target="https://finance.yahoo.com/quote/AMZN/options?strike=3640&amp;straddle=false" TargetMode="External"/><Relationship Id="rId3727" Type="http://schemas.openxmlformats.org/officeDocument/2006/relationships/hyperlink" Target="https://finance.yahoo.com/quote/AMZN230616P00186500?p=AMZN230616P00186500" TargetMode="External"/><Relationship Id="rId5082" Type="http://schemas.openxmlformats.org/officeDocument/2006/relationships/hyperlink" Target="https://finance.yahoo.com/quote/AMZN/options?strike=179&amp;straddle=false" TargetMode="External"/><Relationship Id="rId6133" Type="http://schemas.openxmlformats.org/officeDocument/2006/relationships/hyperlink" Target="https://finance.yahoo.com/quote/AMZN230616C03700000?p=AMZN230616C03700000" TargetMode="External"/><Relationship Id="rId9289" Type="http://schemas.openxmlformats.org/officeDocument/2006/relationships/hyperlink" Target="https://finance.yahoo.com/quote/AMZN230616P00193000?p=AMZN230616P00193000" TargetMode="External"/><Relationship Id="rId648" Type="http://schemas.openxmlformats.org/officeDocument/2006/relationships/hyperlink" Target="https://finance.yahoo.com/quote/AMZN/options?strike=3950&amp;straddle=false" TargetMode="External"/><Relationship Id="rId1278" Type="http://schemas.openxmlformats.org/officeDocument/2006/relationships/hyperlink" Target="https://finance.yahoo.com/quote/AMZN/options?strike=3570&amp;straddle=false" TargetMode="External"/><Relationship Id="rId1692" Type="http://schemas.openxmlformats.org/officeDocument/2006/relationships/hyperlink" Target="https://finance.yahoo.com/quote/AMZN/options?strike=195.5&amp;straddle=false" TargetMode="External"/><Relationship Id="rId2329" Type="http://schemas.openxmlformats.org/officeDocument/2006/relationships/hyperlink" Target="https://finance.yahoo.com/quote/AMZN230616P00183000?p=AMZN230616P00183000" TargetMode="External"/><Relationship Id="rId2743" Type="http://schemas.openxmlformats.org/officeDocument/2006/relationships/hyperlink" Target="https://finance.yahoo.com/quote/AMZN230616P04300000?p=AMZN230616P04300000" TargetMode="External"/><Relationship Id="rId5899" Type="http://schemas.openxmlformats.org/officeDocument/2006/relationships/hyperlink" Target="https://finance.yahoo.com/quote/AMZN230616C01300000?p=AMZN230616C01300000" TargetMode="External"/><Relationship Id="rId6200" Type="http://schemas.openxmlformats.org/officeDocument/2006/relationships/hyperlink" Target="https://finance.yahoo.com/quote/AMZN/options?strike=4300&amp;straddle=false" TargetMode="External"/><Relationship Id="rId9356" Type="http://schemas.openxmlformats.org/officeDocument/2006/relationships/hyperlink" Target="https://finance.yahoo.com/quote/AMZN/options?strike=1120&amp;straddle=false" TargetMode="External"/><Relationship Id="rId715" Type="http://schemas.openxmlformats.org/officeDocument/2006/relationships/hyperlink" Target="https://finance.yahoo.com/quote/AMZN230616P00063000?p=AMZN230616P00063000" TargetMode="External"/><Relationship Id="rId1345" Type="http://schemas.openxmlformats.org/officeDocument/2006/relationships/hyperlink" Target="https://finance.yahoo.com/quote/AMZN230616P03960000?p=AMZN230616P03960000" TargetMode="External"/><Relationship Id="rId8372" Type="http://schemas.openxmlformats.org/officeDocument/2006/relationships/hyperlink" Target="https://finance.yahoo.com/quote/AMZN/options?strike=81&amp;straddle=false" TargetMode="External"/><Relationship Id="rId9009" Type="http://schemas.openxmlformats.org/officeDocument/2006/relationships/hyperlink" Target="https://finance.yahoo.com/quote/AMZN230616P00058000?p=AMZN230616P00058000" TargetMode="External"/><Relationship Id="rId9423" Type="http://schemas.openxmlformats.org/officeDocument/2006/relationships/hyperlink" Target="https://finance.yahoo.com/quote/AMZN230616P01760000?p=AMZN230616P01760000" TargetMode="External"/><Relationship Id="rId2810" Type="http://schemas.openxmlformats.org/officeDocument/2006/relationships/hyperlink" Target="https://finance.yahoo.com/quote/AMZN/options?strike=70&amp;straddle=false" TargetMode="External"/><Relationship Id="rId4568" Type="http://schemas.openxmlformats.org/officeDocument/2006/relationships/hyperlink" Target="https://finance.yahoo.com/quote/AMZN/options?strike=1780&amp;straddle=false" TargetMode="External"/><Relationship Id="rId5966" Type="http://schemas.openxmlformats.org/officeDocument/2006/relationships/hyperlink" Target="https://finance.yahoo.com/quote/AMZN/options?strike=1920&amp;straddle=false" TargetMode="External"/><Relationship Id="rId8025" Type="http://schemas.openxmlformats.org/officeDocument/2006/relationships/hyperlink" Target="https://finance.yahoo.com/quote/AMZN230616P01620000?p=AMZN230616P01620000" TargetMode="External"/><Relationship Id="rId51" Type="http://schemas.openxmlformats.org/officeDocument/2006/relationships/hyperlink" Target="https://finance.yahoo.com/quote/AMZN230616C00074000?p=AMZN230616C00074000" TargetMode="External"/><Relationship Id="rId1412" Type="http://schemas.openxmlformats.org/officeDocument/2006/relationships/hyperlink" Target="https://finance.yahoo.com/quote/AMZN/options?strike=63&amp;straddle=false" TargetMode="External"/><Relationship Id="rId4982" Type="http://schemas.openxmlformats.org/officeDocument/2006/relationships/hyperlink" Target="https://finance.yahoo.com/quote/AMZN/options?strike=154&amp;straddle=false" TargetMode="External"/><Relationship Id="rId5619" Type="http://schemas.openxmlformats.org/officeDocument/2006/relationships/hyperlink" Target="https://finance.yahoo.com/quote/AMZN230616C00089000?p=AMZN230616C00089000" TargetMode="External"/><Relationship Id="rId7041" Type="http://schemas.openxmlformats.org/officeDocument/2006/relationships/hyperlink" Target="https://finance.yahoo.com/quote/AMZN230616C00140000?p=AMZN230616C00140000" TargetMode="External"/><Relationship Id="rId3584" Type="http://schemas.openxmlformats.org/officeDocument/2006/relationships/hyperlink" Target="https://finance.yahoo.com/quote/AMZN/options?strike=150.5&amp;straddle=false" TargetMode="External"/><Relationship Id="rId4635" Type="http://schemas.openxmlformats.org/officeDocument/2006/relationships/hyperlink" Target="https://finance.yahoo.com/quote/AMZN230616C03130000?p=AMZN230616C03130000" TargetMode="External"/><Relationship Id="rId158" Type="http://schemas.openxmlformats.org/officeDocument/2006/relationships/hyperlink" Target="https://finance.yahoo.com/quote/AMZN/options?strike=158&amp;straddle=false" TargetMode="External"/><Relationship Id="rId2186" Type="http://schemas.openxmlformats.org/officeDocument/2006/relationships/hyperlink" Target="https://finance.yahoo.com/quote/AMZN/options?strike=120&amp;straddle=false" TargetMode="External"/><Relationship Id="rId3237" Type="http://schemas.openxmlformats.org/officeDocument/2006/relationships/hyperlink" Target="https://finance.yahoo.com/quote/AMZN230616C03060000?p=AMZN230616C03060000" TargetMode="External"/><Relationship Id="rId3651" Type="http://schemas.openxmlformats.org/officeDocument/2006/relationships/hyperlink" Target="https://finance.yahoo.com/quote/AMZN230616P00167500?p=AMZN230616P00167500" TargetMode="External"/><Relationship Id="rId4702" Type="http://schemas.openxmlformats.org/officeDocument/2006/relationships/hyperlink" Target="https://finance.yahoo.com/quote/AMZN/options?strike=3460&amp;straddle=false" TargetMode="External"/><Relationship Id="rId7858" Type="http://schemas.openxmlformats.org/officeDocument/2006/relationships/hyperlink" Target="https://finance.yahoo.com/quote/AMZN/options?strike=181&amp;straddle=false" TargetMode="External"/><Relationship Id="rId8909" Type="http://schemas.openxmlformats.org/officeDocument/2006/relationships/hyperlink" Target="https://finance.yahoo.com/quote/AMZN230616C03740000?p=AMZN230616C03740000" TargetMode="External"/><Relationship Id="rId572" Type="http://schemas.openxmlformats.org/officeDocument/2006/relationships/hyperlink" Target="https://finance.yahoo.com/quote/AMZN/options?strike=3570&amp;straddle=false" TargetMode="External"/><Relationship Id="rId2253" Type="http://schemas.openxmlformats.org/officeDocument/2006/relationships/hyperlink" Target="https://finance.yahoo.com/quote/AMZN230616P00164000?p=AMZN230616P00164000" TargetMode="External"/><Relationship Id="rId3304" Type="http://schemas.openxmlformats.org/officeDocument/2006/relationships/hyperlink" Target="https://finance.yahoo.com/quote/AMZN/options?strike=3390&amp;straddle=false" TargetMode="External"/><Relationship Id="rId6874" Type="http://schemas.openxmlformats.org/officeDocument/2006/relationships/hyperlink" Target="https://finance.yahoo.com/quote/AMZN/options?strike=3910&amp;straddle=false" TargetMode="External"/><Relationship Id="rId7925" Type="http://schemas.openxmlformats.org/officeDocument/2006/relationships/hyperlink" Target="https://finance.yahoo.com/quote/AMZN230616P00198000?p=AMZN230616P00198000" TargetMode="External"/><Relationship Id="rId9280" Type="http://schemas.openxmlformats.org/officeDocument/2006/relationships/hyperlink" Target="https://finance.yahoo.com/quote/AMZN/options?strike=190.5&amp;straddle=false" TargetMode="External"/><Relationship Id="rId225" Type="http://schemas.openxmlformats.org/officeDocument/2006/relationships/hyperlink" Target="https://finance.yahoo.com/quote/AMZN230616C00175000?p=AMZN230616C00175000" TargetMode="External"/><Relationship Id="rId2320" Type="http://schemas.openxmlformats.org/officeDocument/2006/relationships/hyperlink" Target="https://finance.yahoo.com/quote/AMZN/options?strike=180.5&amp;straddle=false" TargetMode="External"/><Relationship Id="rId5476" Type="http://schemas.openxmlformats.org/officeDocument/2006/relationships/hyperlink" Target="https://finance.yahoo.com/quote/AMZN/options?strike=3800&amp;straddle=false" TargetMode="External"/><Relationship Id="rId6527" Type="http://schemas.openxmlformats.org/officeDocument/2006/relationships/hyperlink" Target="https://finance.yahoo.com/quote/AMZN230616P00194500?p=AMZN230616P00194500" TargetMode="External"/><Relationship Id="rId4078" Type="http://schemas.openxmlformats.org/officeDocument/2006/relationships/hyperlink" Target="https://finance.yahoo.com/quote/AMZN/options?strike=3730&amp;straddle=false" TargetMode="External"/><Relationship Id="rId4492" Type="http://schemas.openxmlformats.org/officeDocument/2006/relationships/hyperlink" Target="https://finance.yahoo.com/quote/AMZN/options?strike=235&amp;straddle=false" TargetMode="External"/><Relationship Id="rId5129" Type="http://schemas.openxmlformats.org/officeDocument/2006/relationships/hyperlink" Target="https://finance.yahoo.com/quote/AMZN230616P00191000?p=AMZN230616P00191000" TargetMode="External"/><Relationship Id="rId5543" Type="http://schemas.openxmlformats.org/officeDocument/2006/relationships/hyperlink" Target="https://finance.yahoo.com/quote/AMZN230616C00053000?p=AMZN230616C00053000" TargetMode="External"/><Relationship Id="rId5890" Type="http://schemas.openxmlformats.org/officeDocument/2006/relationships/hyperlink" Target="https://finance.yahoo.com/quote/AMZN/options?strike=270&amp;straddle=false" TargetMode="External"/><Relationship Id="rId6941" Type="http://schemas.openxmlformats.org/officeDocument/2006/relationships/hyperlink" Target="https://finance.yahoo.com/quote/AMZN230616C00060000?p=AMZN230616C00060000" TargetMode="External"/><Relationship Id="rId8699" Type="http://schemas.openxmlformats.org/officeDocument/2006/relationships/hyperlink" Target="https://finance.yahoo.com/quote/AMZN230616C01580000?p=AMZN230616C01580000" TargetMode="External"/><Relationship Id="rId9000" Type="http://schemas.openxmlformats.org/officeDocument/2006/relationships/hyperlink" Target="https://finance.yahoo.com/quote/AMZN/options?strike=53&amp;straddle=false" TargetMode="External"/><Relationship Id="rId3094" Type="http://schemas.openxmlformats.org/officeDocument/2006/relationships/hyperlink" Target="https://finance.yahoo.com/quote/AMZN/options?strike=200&amp;straddle=false" TargetMode="External"/><Relationship Id="rId4145" Type="http://schemas.openxmlformats.org/officeDocument/2006/relationships/hyperlink" Target="https://finance.yahoo.com/quote/AMZN230616P05200000?p=AMZN230616P05200000" TargetMode="External"/><Relationship Id="rId1739" Type="http://schemas.openxmlformats.org/officeDocument/2006/relationships/hyperlink" Target="https://finance.yahoo.com/quote/AMZN230616C00275000?p=AMZN230616C00275000" TargetMode="External"/><Relationship Id="rId5610" Type="http://schemas.openxmlformats.org/officeDocument/2006/relationships/hyperlink" Target="https://finance.yahoo.com/quote/AMZN/options?strike=84&amp;straddle=false" TargetMode="External"/><Relationship Id="rId8766" Type="http://schemas.openxmlformats.org/officeDocument/2006/relationships/hyperlink" Target="https://finance.yahoo.com/quote/AMZN/options?strike=3020&amp;straddle=false" TargetMode="External"/><Relationship Id="rId1806" Type="http://schemas.openxmlformats.org/officeDocument/2006/relationships/hyperlink" Target="https://finance.yahoo.com/quote/AMZN/options?strike=1840&amp;straddle=false" TargetMode="External"/><Relationship Id="rId3161" Type="http://schemas.openxmlformats.org/officeDocument/2006/relationships/hyperlink" Target="https://finance.yahoo.com/quote/AMZN230616C01560000?p=AMZN230616C01560000" TargetMode="External"/><Relationship Id="rId4212" Type="http://schemas.openxmlformats.org/officeDocument/2006/relationships/hyperlink" Target="https://finance.yahoo.com/quote/AMZN/options?strike=77.5&amp;straddle=false" TargetMode="External"/><Relationship Id="rId7368" Type="http://schemas.openxmlformats.org/officeDocument/2006/relationships/hyperlink" Target="https://finance.yahoo.com/quote/AMZN/options?strike=2500&amp;straddle=false" TargetMode="External"/><Relationship Id="rId7782" Type="http://schemas.openxmlformats.org/officeDocument/2006/relationships/hyperlink" Target="https://finance.yahoo.com/quote/AMZN/options?strike=162&amp;straddle=false" TargetMode="External"/><Relationship Id="rId8419" Type="http://schemas.openxmlformats.org/officeDocument/2006/relationships/hyperlink" Target="https://finance.yahoo.com/quote/AMZN230616C00125000?p=AMZN230616C00125000" TargetMode="External"/><Relationship Id="rId8833" Type="http://schemas.openxmlformats.org/officeDocument/2006/relationships/hyperlink" Target="https://finance.yahoo.com/quote/AMZN230616C03360000?p=AMZN230616C03360000" TargetMode="External"/><Relationship Id="rId3978" Type="http://schemas.openxmlformats.org/officeDocument/2006/relationships/hyperlink" Target="https://finance.yahoo.com/quote/AMZN/options?strike=3230&amp;straddle=false" TargetMode="External"/><Relationship Id="rId6384" Type="http://schemas.openxmlformats.org/officeDocument/2006/relationships/hyperlink" Target="https://finance.yahoo.com/quote/AMZN/options?strike=158.5&amp;straddle=false" TargetMode="External"/><Relationship Id="rId7435" Type="http://schemas.openxmlformats.org/officeDocument/2006/relationships/hyperlink" Target="https://finance.yahoo.com/quote/AMZN230616C03290000?p=AMZN230616C03290000" TargetMode="External"/><Relationship Id="rId8900" Type="http://schemas.openxmlformats.org/officeDocument/2006/relationships/hyperlink" Target="https://finance.yahoo.com/quote/AMZN/options?strike=3690&amp;straddle=false" TargetMode="External"/><Relationship Id="rId899" Type="http://schemas.openxmlformats.org/officeDocument/2006/relationships/hyperlink" Target="https://finance.yahoo.com/quote/AMZN230616P00171500?p=AMZN230616P00171500" TargetMode="External"/><Relationship Id="rId6037" Type="http://schemas.openxmlformats.org/officeDocument/2006/relationships/hyperlink" Target="https://finance.yahoo.com/quote/AMZN230616C03220000?p=AMZN230616C03220000" TargetMode="External"/><Relationship Id="rId6451" Type="http://schemas.openxmlformats.org/officeDocument/2006/relationships/hyperlink" Target="https://finance.yahoo.com/quote/AMZN230616P00175500?p=AMZN230616P00175500" TargetMode="External"/><Relationship Id="rId7502" Type="http://schemas.openxmlformats.org/officeDocument/2006/relationships/hyperlink" Target="https://finance.yahoo.com/quote/AMZN/options?strike=3620&amp;straddle=false" TargetMode="External"/><Relationship Id="rId966" Type="http://schemas.openxmlformats.org/officeDocument/2006/relationships/hyperlink" Target="https://finance.yahoo.com/quote/AMZN/options?strike=188&amp;straddle=false" TargetMode="External"/><Relationship Id="rId1596" Type="http://schemas.openxmlformats.org/officeDocument/2006/relationships/hyperlink" Target="https://finance.yahoo.com/quote/AMZN/options?strike=171.5&amp;straddle=false" TargetMode="External"/><Relationship Id="rId2647" Type="http://schemas.openxmlformats.org/officeDocument/2006/relationships/hyperlink" Target="https://finance.yahoo.com/quote/AMZN230616P03500000?p=AMZN230616P03500000" TargetMode="External"/><Relationship Id="rId2994" Type="http://schemas.openxmlformats.org/officeDocument/2006/relationships/hyperlink" Target="https://finance.yahoo.com/quote/AMZN/options?strike=175&amp;straddle=false" TargetMode="External"/><Relationship Id="rId5053" Type="http://schemas.openxmlformats.org/officeDocument/2006/relationships/hyperlink" Target="https://finance.yahoo.com/quote/AMZN230616P00172000?p=AMZN230616P00172000" TargetMode="External"/><Relationship Id="rId6104" Type="http://schemas.openxmlformats.org/officeDocument/2006/relationships/hyperlink" Target="https://finance.yahoo.com/quote/AMZN/options?strike=3550&amp;straddle=false" TargetMode="External"/><Relationship Id="rId9674" Type="http://schemas.openxmlformats.org/officeDocument/2006/relationships/hyperlink" Target="https://finance.yahoo.com/quote/AMZN/options?strike=4800&amp;straddle=false" TargetMode="External"/><Relationship Id="rId619" Type="http://schemas.openxmlformats.org/officeDocument/2006/relationships/hyperlink" Target="https://finance.yahoo.com/quote/AMZN230616C03810000?p=AMZN230616C03810000" TargetMode="External"/><Relationship Id="rId1249" Type="http://schemas.openxmlformats.org/officeDocument/2006/relationships/hyperlink" Target="https://finance.yahoo.com/quote/AMZN230616P03430000?p=AMZN230616P03430000" TargetMode="External"/><Relationship Id="rId5120" Type="http://schemas.openxmlformats.org/officeDocument/2006/relationships/hyperlink" Target="https://finance.yahoo.com/quote/AMZN/options?strike=188.5&amp;straddle=false" TargetMode="External"/><Relationship Id="rId8276" Type="http://schemas.openxmlformats.org/officeDocument/2006/relationships/hyperlink" Target="https://finance.yahoo.com/quote/AMZN/options?strike=4100&amp;straddle=false" TargetMode="External"/><Relationship Id="rId9327" Type="http://schemas.openxmlformats.org/officeDocument/2006/relationships/hyperlink" Target="https://finance.yahoo.com/quote/AMZN230616P00225000?p=AMZN230616P00225000" TargetMode="External"/><Relationship Id="rId1663" Type="http://schemas.openxmlformats.org/officeDocument/2006/relationships/hyperlink" Target="https://finance.yahoo.com/quote/AMZN230616C00188500?p=AMZN230616C00188500" TargetMode="External"/><Relationship Id="rId2714" Type="http://schemas.openxmlformats.org/officeDocument/2006/relationships/hyperlink" Target="https://finance.yahoo.com/quote/AMZN/options?strike=3850&amp;straddle=false" TargetMode="External"/><Relationship Id="rId8690" Type="http://schemas.openxmlformats.org/officeDocument/2006/relationships/hyperlink" Target="https://finance.yahoo.com/quote/AMZN/options?strike=1500&amp;straddle=false" TargetMode="External"/><Relationship Id="rId1316" Type="http://schemas.openxmlformats.org/officeDocument/2006/relationships/hyperlink" Target="https://finance.yahoo.com/quote/AMZN/options?strike=3760&amp;straddle=false" TargetMode="External"/><Relationship Id="rId1730" Type="http://schemas.openxmlformats.org/officeDocument/2006/relationships/hyperlink" Target="https://finance.yahoo.com/quote/AMZN/options?strike=250&amp;straddle=false" TargetMode="External"/><Relationship Id="rId4886" Type="http://schemas.openxmlformats.org/officeDocument/2006/relationships/hyperlink" Target="https://finance.yahoo.com/quote/AMZN/options?strike=72&amp;straddle=false" TargetMode="External"/><Relationship Id="rId5937" Type="http://schemas.openxmlformats.org/officeDocument/2006/relationships/hyperlink" Target="https://finance.yahoo.com/quote/AMZN230616C01640000?p=AMZN230616C01640000" TargetMode="External"/><Relationship Id="rId7292" Type="http://schemas.openxmlformats.org/officeDocument/2006/relationships/hyperlink" Target="https://finance.yahoo.com/quote/AMZN/options?strike=1380&amp;straddle=false" TargetMode="External"/><Relationship Id="rId8343" Type="http://schemas.openxmlformats.org/officeDocument/2006/relationships/hyperlink" Target="https://finance.yahoo.com/quote/AMZN230616C00069000?p=AMZN230616C00069000" TargetMode="External"/><Relationship Id="rId22" Type="http://schemas.openxmlformats.org/officeDocument/2006/relationships/hyperlink" Target="https://finance.yahoo.com/quote/AMZN/options?strike=60&amp;straddle=false" TargetMode="External"/><Relationship Id="rId3488" Type="http://schemas.openxmlformats.org/officeDocument/2006/relationships/hyperlink" Target="https://finance.yahoo.com/quote/AMZN/options?strike=65&amp;straddle=false" TargetMode="External"/><Relationship Id="rId4539" Type="http://schemas.openxmlformats.org/officeDocument/2006/relationships/hyperlink" Target="https://finance.yahoo.com/quote/AMZN230616C01520000?p=AMZN230616C01520000" TargetMode="External"/><Relationship Id="rId4953" Type="http://schemas.openxmlformats.org/officeDocument/2006/relationships/hyperlink" Target="https://finance.yahoo.com/quote/AMZN230616P00120000?p=AMZN230616P00120000" TargetMode="External"/><Relationship Id="rId8410" Type="http://schemas.openxmlformats.org/officeDocument/2006/relationships/hyperlink" Target="https://finance.yahoo.com/quote/AMZN/options?strike=100&amp;straddle=false" TargetMode="External"/><Relationship Id="rId3555" Type="http://schemas.openxmlformats.org/officeDocument/2006/relationships/hyperlink" Target="https://finance.yahoo.com/quote/AMZN230616P00097000?p=AMZN230616P00097000" TargetMode="External"/><Relationship Id="rId4606" Type="http://schemas.openxmlformats.org/officeDocument/2006/relationships/hyperlink" Target="https://finance.yahoo.com/quote/AMZN/options?strike=2800&amp;straddle=false" TargetMode="External"/><Relationship Id="rId7012" Type="http://schemas.openxmlformats.org/officeDocument/2006/relationships/hyperlink" Target="https://finance.yahoo.com/quote/AMZN/options?strike=93&amp;straddle=false" TargetMode="External"/><Relationship Id="rId476" Type="http://schemas.openxmlformats.org/officeDocument/2006/relationships/hyperlink" Target="https://finance.yahoo.com/quote/AMZN/options?strike=3090&amp;straddle=false" TargetMode="External"/><Relationship Id="rId890" Type="http://schemas.openxmlformats.org/officeDocument/2006/relationships/hyperlink" Target="https://finance.yahoo.com/quote/AMZN/options?strike=169&amp;straddle=false" TargetMode="External"/><Relationship Id="rId2157" Type="http://schemas.openxmlformats.org/officeDocument/2006/relationships/hyperlink" Target="https://finance.yahoo.com/quote/AMZN230616P00090000?p=AMZN230616P00090000" TargetMode="External"/><Relationship Id="rId2571" Type="http://schemas.openxmlformats.org/officeDocument/2006/relationships/hyperlink" Target="https://finance.yahoo.com/quote/AMZN230616P03120000?p=AMZN230616P03120000" TargetMode="External"/><Relationship Id="rId3208" Type="http://schemas.openxmlformats.org/officeDocument/2006/relationships/hyperlink" Target="https://finance.yahoo.com/quote/AMZN/options?strike=2100&amp;straddle=false" TargetMode="External"/><Relationship Id="rId6778" Type="http://schemas.openxmlformats.org/officeDocument/2006/relationships/hyperlink" Target="https://finance.yahoo.com/quote/AMZN/options?strike=3390&amp;straddle=false" TargetMode="External"/><Relationship Id="rId9184" Type="http://schemas.openxmlformats.org/officeDocument/2006/relationships/hyperlink" Target="https://finance.yahoo.com/quote/AMZN/options?strike=166.5&amp;straddle=false" TargetMode="External"/><Relationship Id="rId129" Type="http://schemas.openxmlformats.org/officeDocument/2006/relationships/hyperlink" Target="https://finance.yahoo.com/quote/AMZN230616C00151000?p=AMZN230616C00151000" TargetMode="External"/><Relationship Id="rId543" Type="http://schemas.openxmlformats.org/officeDocument/2006/relationships/hyperlink" Target="https://finance.yahoo.com/quote/AMZN230616C03430000?p=AMZN230616C03430000" TargetMode="External"/><Relationship Id="rId1173" Type="http://schemas.openxmlformats.org/officeDocument/2006/relationships/hyperlink" Target="https://finance.yahoo.com/quote/AMZN230616P03050000?p=AMZN230616P03050000" TargetMode="External"/><Relationship Id="rId2224" Type="http://schemas.openxmlformats.org/officeDocument/2006/relationships/hyperlink" Target="https://finance.yahoo.com/quote/AMZN/options?strike=156.5&amp;straddle=false" TargetMode="External"/><Relationship Id="rId3622" Type="http://schemas.openxmlformats.org/officeDocument/2006/relationships/hyperlink" Target="https://finance.yahoo.com/quote/AMZN/options?strike=160&amp;straddle=false" TargetMode="External"/><Relationship Id="rId7829" Type="http://schemas.openxmlformats.org/officeDocument/2006/relationships/hyperlink" Target="https://finance.yahoo.com/quote/AMZN230616P00174000?p=AMZN230616P00174000" TargetMode="External"/><Relationship Id="rId9251" Type="http://schemas.openxmlformats.org/officeDocument/2006/relationships/hyperlink" Target="https://finance.yahoo.com/quote/AMZN230616P00183500?p=AMZN230616P00183500" TargetMode="External"/><Relationship Id="rId5794" Type="http://schemas.openxmlformats.org/officeDocument/2006/relationships/hyperlink" Target="https://finance.yahoo.com/quote/AMZN/options?strike=183&amp;straddle=false" TargetMode="External"/><Relationship Id="rId6845" Type="http://schemas.openxmlformats.org/officeDocument/2006/relationships/hyperlink" Target="https://finance.yahoo.com/quote/AMZN230616P03730000?p=AMZN230616P03730000" TargetMode="External"/><Relationship Id="rId610" Type="http://schemas.openxmlformats.org/officeDocument/2006/relationships/hyperlink" Target="https://finance.yahoo.com/quote/AMZN/options?strike=3760&amp;straddle=false" TargetMode="External"/><Relationship Id="rId1240" Type="http://schemas.openxmlformats.org/officeDocument/2006/relationships/hyperlink" Target="https://finance.yahoo.com/quote/AMZN/options?strike=3380&amp;straddle=false" TargetMode="External"/><Relationship Id="rId4049" Type="http://schemas.openxmlformats.org/officeDocument/2006/relationships/hyperlink" Target="https://finance.yahoo.com/quote/AMZN230616P03590000?p=AMZN230616P03590000" TargetMode="External"/><Relationship Id="rId4396" Type="http://schemas.openxmlformats.org/officeDocument/2006/relationships/hyperlink" Target="https://finance.yahoo.com/quote/AMZN/options?strike=179.5&amp;straddle=false" TargetMode="External"/><Relationship Id="rId5447" Type="http://schemas.openxmlformats.org/officeDocument/2006/relationships/hyperlink" Target="https://finance.yahoo.com/quote/AMZN230616P03660000?p=AMZN230616P03660000" TargetMode="External"/><Relationship Id="rId5861" Type="http://schemas.openxmlformats.org/officeDocument/2006/relationships/hyperlink" Target="https://finance.yahoo.com/quote/AMZN230616C00200000?p=AMZN230616C00200000" TargetMode="External"/><Relationship Id="rId6912" Type="http://schemas.openxmlformats.org/officeDocument/2006/relationships/hyperlink" Target="https://finance.yahoo.com/quote/AMZN/options?strike=5100&amp;straddle=false" TargetMode="External"/><Relationship Id="rId4463" Type="http://schemas.openxmlformats.org/officeDocument/2006/relationships/hyperlink" Target="https://finance.yahoo.com/quote/AMZN230616C00196500?p=AMZN230616C00196500" TargetMode="External"/><Relationship Id="rId5514" Type="http://schemas.openxmlformats.org/officeDocument/2006/relationships/hyperlink" Target="https://finance.yahoo.com/quote/AMZN/options?strike=4400&amp;straddle=false" TargetMode="External"/><Relationship Id="rId3065" Type="http://schemas.openxmlformats.org/officeDocument/2006/relationships/hyperlink" Target="https://finance.yahoo.com/quote/AMZN230616C00193000?p=AMZN230616C00193000" TargetMode="External"/><Relationship Id="rId4116" Type="http://schemas.openxmlformats.org/officeDocument/2006/relationships/hyperlink" Target="https://finance.yahoo.com/quote/AMZN/options?strike=3970&amp;straddle=false" TargetMode="External"/><Relationship Id="rId4530" Type="http://schemas.openxmlformats.org/officeDocument/2006/relationships/hyperlink" Target="https://finance.yahoo.com/quote/AMZN/options?strike=1440&amp;straddle=false" TargetMode="External"/><Relationship Id="rId7686" Type="http://schemas.openxmlformats.org/officeDocument/2006/relationships/hyperlink" Target="https://finance.yahoo.com/quote/AMZN/options?strike=86&amp;straddle=false" TargetMode="External"/><Relationship Id="rId8737" Type="http://schemas.openxmlformats.org/officeDocument/2006/relationships/hyperlink" Target="https://finance.yahoo.com/quote/AMZN230616C01960000?p=AMZN230616C01960000" TargetMode="External"/><Relationship Id="rId2081" Type="http://schemas.openxmlformats.org/officeDocument/2006/relationships/hyperlink" Target="https://finance.yahoo.com/quote/AMZN230616P00054000?p=AMZN230616P00054000" TargetMode="External"/><Relationship Id="rId3132" Type="http://schemas.openxmlformats.org/officeDocument/2006/relationships/hyperlink" Target="https://finance.yahoo.com/quote/AMZN/options?strike=1300&amp;straddle=false" TargetMode="External"/><Relationship Id="rId6288" Type="http://schemas.openxmlformats.org/officeDocument/2006/relationships/hyperlink" Target="https://finance.yahoo.com/quote/AMZN/options?strike=79&amp;straddle=false" TargetMode="External"/><Relationship Id="rId7339" Type="http://schemas.openxmlformats.org/officeDocument/2006/relationships/hyperlink" Target="https://finance.yahoo.com/quote/AMZN230616C01820000?p=AMZN230616C01820000" TargetMode="External"/><Relationship Id="rId7753" Type="http://schemas.openxmlformats.org/officeDocument/2006/relationships/hyperlink" Target="https://finance.yahoo.com/quote/AMZN230616P00155000?p=AMZN230616P00155000" TargetMode="External"/><Relationship Id="rId6355" Type="http://schemas.openxmlformats.org/officeDocument/2006/relationships/hyperlink" Target="https://finance.yahoo.com/quote/AMZN230616P00151500?p=AMZN230616P00151500" TargetMode="External"/><Relationship Id="rId7406" Type="http://schemas.openxmlformats.org/officeDocument/2006/relationships/hyperlink" Target="https://finance.yahoo.com/quote/AMZN/options?strike=3140&amp;straddle=false" TargetMode="External"/><Relationship Id="rId8804" Type="http://schemas.openxmlformats.org/officeDocument/2006/relationships/hyperlink" Target="https://finance.yahoo.com/quote/AMZN/options?strike=3210&amp;straddle=false" TargetMode="External"/><Relationship Id="rId120" Type="http://schemas.openxmlformats.org/officeDocument/2006/relationships/hyperlink" Target="https://finance.yahoo.com/quote/AMZN/options?strike=135&amp;straddle=false" TargetMode="External"/><Relationship Id="rId2898" Type="http://schemas.openxmlformats.org/officeDocument/2006/relationships/hyperlink" Target="https://finance.yahoo.com/quote/AMZN/options?strike=151&amp;straddle=false" TargetMode="External"/><Relationship Id="rId3949" Type="http://schemas.openxmlformats.org/officeDocument/2006/relationships/hyperlink" Target="https://finance.yahoo.com/quote/AMZN230616P03090000?p=AMZN230616P03090000" TargetMode="External"/><Relationship Id="rId6008" Type="http://schemas.openxmlformats.org/officeDocument/2006/relationships/hyperlink" Target="https://finance.yahoo.com/quote/AMZN/options?strike=3070&amp;straddle=false" TargetMode="External"/><Relationship Id="rId7820" Type="http://schemas.openxmlformats.org/officeDocument/2006/relationships/hyperlink" Target="https://finance.yahoo.com/quote/AMZN/options?strike=171.5&amp;straddle=false" TargetMode="External"/><Relationship Id="rId2965" Type="http://schemas.openxmlformats.org/officeDocument/2006/relationships/hyperlink" Target="https://finance.yahoo.com/quote/AMZN230616C00168000?p=AMZN230616C00168000" TargetMode="External"/><Relationship Id="rId5024" Type="http://schemas.openxmlformats.org/officeDocument/2006/relationships/hyperlink" Target="https://finance.yahoo.com/quote/AMZN/options?strike=164.5&amp;straddle=false" TargetMode="External"/><Relationship Id="rId5371" Type="http://schemas.openxmlformats.org/officeDocument/2006/relationships/hyperlink" Target="https://finance.yahoo.com/quote/AMZN230616P03280000?p=AMZN230616P03280000" TargetMode="External"/><Relationship Id="rId6422" Type="http://schemas.openxmlformats.org/officeDocument/2006/relationships/hyperlink" Target="https://finance.yahoo.com/quote/AMZN/options?strike=168&amp;straddle=false" TargetMode="External"/><Relationship Id="rId9578" Type="http://schemas.openxmlformats.org/officeDocument/2006/relationships/hyperlink" Target="https://finance.yahoo.com/quote/AMZN/options?strike=3550&amp;straddle=false" TargetMode="External"/><Relationship Id="rId937" Type="http://schemas.openxmlformats.org/officeDocument/2006/relationships/hyperlink" Target="https://finance.yahoo.com/quote/AMZN230616P00181000?p=AMZN230616P00181000" TargetMode="External"/><Relationship Id="rId1567" Type="http://schemas.openxmlformats.org/officeDocument/2006/relationships/hyperlink" Target="https://finance.yahoo.com/quote/AMZN230616C00164500?p=AMZN230616C00164500" TargetMode="External"/><Relationship Id="rId1981" Type="http://schemas.openxmlformats.org/officeDocument/2006/relationships/hyperlink" Target="https://finance.yahoo.com/quote/AMZN230616C03700000?p=AMZN230616C03700000" TargetMode="External"/><Relationship Id="rId2618" Type="http://schemas.openxmlformats.org/officeDocument/2006/relationships/hyperlink" Target="https://finance.yahoo.com/quote/AMZN/options?strike=3350&amp;straddle=false" TargetMode="External"/><Relationship Id="rId8594" Type="http://schemas.openxmlformats.org/officeDocument/2006/relationships/hyperlink" Target="https://finance.yahoo.com/quote/AMZN/options?strike=191&amp;straddle=false" TargetMode="External"/><Relationship Id="rId9645" Type="http://schemas.openxmlformats.org/officeDocument/2006/relationships/hyperlink" Target="https://finance.yahoo.com/quote/AMZN230616P03940000?p=AMZN230616P03940000" TargetMode="External"/><Relationship Id="rId1634" Type="http://schemas.openxmlformats.org/officeDocument/2006/relationships/hyperlink" Target="https://finance.yahoo.com/quote/AMZN/options?strike=181&amp;straddle=false" TargetMode="External"/><Relationship Id="rId4040" Type="http://schemas.openxmlformats.org/officeDocument/2006/relationships/hyperlink" Target="https://finance.yahoo.com/quote/AMZN/options?strike=3540&amp;straddle=false" TargetMode="External"/><Relationship Id="rId7196" Type="http://schemas.openxmlformats.org/officeDocument/2006/relationships/hyperlink" Target="https://finance.yahoo.com/quote/AMZN/options?strike=187.5&amp;straddle=false" TargetMode="External"/><Relationship Id="rId8247" Type="http://schemas.openxmlformats.org/officeDocument/2006/relationships/hyperlink" Target="https://finance.yahoo.com/quote/AMZN230616P03830000?p=AMZN230616P03830000" TargetMode="External"/><Relationship Id="rId8661" Type="http://schemas.openxmlformats.org/officeDocument/2006/relationships/hyperlink" Target="https://finance.yahoo.com/quote/AMZN230616C01200000?p=AMZN230616C01200000" TargetMode="External"/><Relationship Id="rId4857" Type="http://schemas.openxmlformats.org/officeDocument/2006/relationships/hyperlink" Target="https://finance.yahoo.com/quote/AMZN230616P00058000?p=AMZN230616P00058000" TargetMode="External"/><Relationship Id="rId7263" Type="http://schemas.openxmlformats.org/officeDocument/2006/relationships/hyperlink" Target="https://finance.yahoo.com/quote/AMZN230616C00245000?p=AMZN230616C00245000" TargetMode="External"/><Relationship Id="rId8314" Type="http://schemas.openxmlformats.org/officeDocument/2006/relationships/hyperlink" Target="https://finance.yahoo.com/quote/AMZN/options?strike=54&amp;straddle=false" TargetMode="External"/><Relationship Id="rId1701" Type="http://schemas.openxmlformats.org/officeDocument/2006/relationships/hyperlink" Target="https://finance.yahoo.com/quote/AMZN230616C00198000?p=AMZN230616C00198000" TargetMode="External"/><Relationship Id="rId3459" Type="http://schemas.openxmlformats.org/officeDocument/2006/relationships/hyperlink" Target="https://finance.yahoo.com/quote/AMZN230616P00050000?p=AMZN230616P00050000" TargetMode="External"/><Relationship Id="rId5908" Type="http://schemas.openxmlformats.org/officeDocument/2006/relationships/hyperlink" Target="https://finance.yahoo.com/quote/AMZN/options?strike=1380&amp;straddle=false" TargetMode="External"/><Relationship Id="rId7330" Type="http://schemas.openxmlformats.org/officeDocument/2006/relationships/hyperlink" Target="https://finance.yahoo.com/quote/AMZN/options?strike=1720&amp;straddle=false" TargetMode="External"/><Relationship Id="rId3873" Type="http://schemas.openxmlformats.org/officeDocument/2006/relationships/hyperlink" Target="https://finance.yahoo.com/quote/AMZN230616P01620000?p=AMZN230616P01620000" TargetMode="External"/><Relationship Id="rId4924" Type="http://schemas.openxmlformats.org/officeDocument/2006/relationships/hyperlink" Target="https://finance.yahoo.com/quote/AMZN/options?strike=89&amp;straddle=false" TargetMode="External"/><Relationship Id="rId9088" Type="http://schemas.openxmlformats.org/officeDocument/2006/relationships/hyperlink" Target="https://finance.yahoo.com/quote/AMZN/options?strike=95&amp;straddle=false" TargetMode="External"/><Relationship Id="rId447" Type="http://schemas.openxmlformats.org/officeDocument/2006/relationships/hyperlink" Target="https://finance.yahoo.com/quote/AMZN230616C02500000?p=AMZN230616C02500000" TargetMode="External"/><Relationship Id="rId794" Type="http://schemas.openxmlformats.org/officeDocument/2006/relationships/hyperlink" Target="https://finance.yahoo.com/quote/AMZN/options?strike=100&amp;straddle=false" TargetMode="External"/><Relationship Id="rId1077" Type="http://schemas.openxmlformats.org/officeDocument/2006/relationships/hyperlink" Target="https://finance.yahoo.com/quote/AMZN230616P01380000?p=AMZN230616P01380000" TargetMode="External"/><Relationship Id="rId2128" Type="http://schemas.openxmlformats.org/officeDocument/2006/relationships/hyperlink" Target="https://finance.yahoo.com/quote/AMZN/options?strike=76&amp;straddle=false" TargetMode="External"/><Relationship Id="rId2475" Type="http://schemas.openxmlformats.org/officeDocument/2006/relationships/hyperlink" Target="https://finance.yahoo.com/quote/AMZN230616P01500000?p=AMZN230616P01500000" TargetMode="External"/><Relationship Id="rId3526" Type="http://schemas.openxmlformats.org/officeDocument/2006/relationships/hyperlink" Target="https://finance.yahoo.com/quote/AMZN/options?strike=82&amp;straddle=false" TargetMode="External"/><Relationship Id="rId3940" Type="http://schemas.openxmlformats.org/officeDocument/2006/relationships/hyperlink" Target="https://finance.yahoo.com/quote/AMZN/options?strike=3040&amp;straddle=false" TargetMode="External"/><Relationship Id="rId9155" Type="http://schemas.openxmlformats.org/officeDocument/2006/relationships/hyperlink" Target="https://finance.yahoo.com/quote/AMZN230616P00159500?p=AMZN230616P00159500" TargetMode="External"/><Relationship Id="rId861" Type="http://schemas.openxmlformats.org/officeDocument/2006/relationships/hyperlink" Target="https://finance.yahoo.com/quote/AMZN230616P00162000?p=AMZN230616P00162000" TargetMode="External"/><Relationship Id="rId1491" Type="http://schemas.openxmlformats.org/officeDocument/2006/relationships/hyperlink" Target="https://finance.yahoo.com/quote/AMZN230616C00105000?p=AMZN230616C00105000" TargetMode="External"/><Relationship Id="rId2542" Type="http://schemas.openxmlformats.org/officeDocument/2006/relationships/hyperlink" Target="https://finance.yahoo.com/quote/AMZN/options?strike=2700&amp;straddle=false" TargetMode="External"/><Relationship Id="rId5698" Type="http://schemas.openxmlformats.org/officeDocument/2006/relationships/hyperlink" Target="https://finance.yahoo.com/quote/AMZN/options?strike=159&amp;straddle=false" TargetMode="External"/><Relationship Id="rId6749" Type="http://schemas.openxmlformats.org/officeDocument/2006/relationships/hyperlink" Target="https://finance.yahoo.com/quote/AMZN230616P03250000?p=AMZN230616P03250000" TargetMode="External"/><Relationship Id="rId514" Type="http://schemas.openxmlformats.org/officeDocument/2006/relationships/hyperlink" Target="https://finance.yahoo.com/quote/AMZN/options?strike=3280&amp;straddle=false" TargetMode="External"/><Relationship Id="rId1144" Type="http://schemas.openxmlformats.org/officeDocument/2006/relationships/hyperlink" Target="https://finance.yahoo.com/quote/AMZN/options?strike=2000&amp;straddle=false" TargetMode="External"/><Relationship Id="rId5765" Type="http://schemas.openxmlformats.org/officeDocument/2006/relationships/hyperlink" Target="https://finance.yahoo.com/quote/AMZN230616C00176000?p=AMZN230616C00176000" TargetMode="External"/><Relationship Id="rId6816" Type="http://schemas.openxmlformats.org/officeDocument/2006/relationships/hyperlink" Target="https://finance.yahoo.com/quote/AMZN/options?strike=3580&amp;straddle=false" TargetMode="External"/><Relationship Id="rId8171" Type="http://schemas.openxmlformats.org/officeDocument/2006/relationships/hyperlink" Target="https://finance.yahoo.com/quote/AMZN230616P03440000?p=AMZN230616P03440000" TargetMode="External"/><Relationship Id="rId9222" Type="http://schemas.openxmlformats.org/officeDocument/2006/relationships/hyperlink" Target="https://finance.yahoo.com/quote/AMZN/options?strike=176&amp;straddle=false" TargetMode="External"/><Relationship Id="rId1211" Type="http://schemas.openxmlformats.org/officeDocument/2006/relationships/hyperlink" Target="https://finance.yahoo.com/quote/AMZN230616P03240000?p=AMZN230616P03240000" TargetMode="External"/><Relationship Id="rId4367" Type="http://schemas.openxmlformats.org/officeDocument/2006/relationships/hyperlink" Target="https://finance.yahoo.com/quote/AMZN230616C00172500?p=AMZN230616C00172500" TargetMode="External"/><Relationship Id="rId4781" Type="http://schemas.openxmlformats.org/officeDocument/2006/relationships/hyperlink" Target="https://finance.yahoo.com/quote/AMZN230616C03860000?p=AMZN230616C03860000" TargetMode="External"/><Relationship Id="rId5418" Type="http://schemas.openxmlformats.org/officeDocument/2006/relationships/hyperlink" Target="https://finance.yahoo.com/quote/AMZN/options?strike=3510&amp;straddle=false" TargetMode="External"/><Relationship Id="rId5832" Type="http://schemas.openxmlformats.org/officeDocument/2006/relationships/hyperlink" Target="https://finance.yahoo.com/quote/AMZN/options?strike=192.5&amp;straddle=false" TargetMode="External"/><Relationship Id="rId8988" Type="http://schemas.openxmlformats.org/officeDocument/2006/relationships/hyperlink" Target="https://finance.yahoo.com/quote/AMZN/options?strike=5300&amp;straddle=false" TargetMode="External"/><Relationship Id="rId3383" Type="http://schemas.openxmlformats.org/officeDocument/2006/relationships/hyperlink" Target="https://finance.yahoo.com/quote/AMZN230616C03790000?p=AMZN230616C03790000" TargetMode="External"/><Relationship Id="rId4434" Type="http://schemas.openxmlformats.org/officeDocument/2006/relationships/hyperlink" Target="https://finance.yahoo.com/quote/AMZN/options?strike=189&amp;straddle=false" TargetMode="External"/><Relationship Id="rId3036" Type="http://schemas.openxmlformats.org/officeDocument/2006/relationships/hyperlink" Target="https://finance.yahoo.com/quote/AMZN/options?strike=185.5&amp;straddle=false" TargetMode="External"/><Relationship Id="rId371" Type="http://schemas.openxmlformats.org/officeDocument/2006/relationships/hyperlink" Target="https://finance.yahoo.com/quote/AMZN230616C01380000?p=AMZN230616C01380000" TargetMode="External"/><Relationship Id="rId2052" Type="http://schemas.openxmlformats.org/officeDocument/2006/relationships/hyperlink" Target="https://finance.yahoo.com/quote/AMZN/options?strike=4500&amp;straddle=false" TargetMode="External"/><Relationship Id="rId3450" Type="http://schemas.openxmlformats.org/officeDocument/2006/relationships/hyperlink" Target="https://finance.yahoo.com/quote/AMZN/options?strike=5200&amp;straddle=false" TargetMode="External"/><Relationship Id="rId4501" Type="http://schemas.openxmlformats.org/officeDocument/2006/relationships/hyperlink" Target="https://finance.yahoo.com/quote/AMZN230616C00260000?p=AMZN230616C00260000" TargetMode="External"/><Relationship Id="rId6259" Type="http://schemas.openxmlformats.org/officeDocument/2006/relationships/hyperlink" Target="https://finance.yahoo.com/quote/AMZN230616P00067000?p=AMZN230616P00067000" TargetMode="External"/><Relationship Id="rId7657" Type="http://schemas.openxmlformats.org/officeDocument/2006/relationships/hyperlink" Target="https://finance.yahoo.com/quote/AMZN230616P00073000?p=AMZN230616P00073000" TargetMode="External"/><Relationship Id="rId8708" Type="http://schemas.openxmlformats.org/officeDocument/2006/relationships/hyperlink" Target="https://finance.yahoo.com/quote/AMZN/options?strike=1660&amp;straddle=false" TargetMode="External"/><Relationship Id="rId3103" Type="http://schemas.openxmlformats.org/officeDocument/2006/relationships/hyperlink" Target="https://finance.yahoo.com/quote/AMZN230616C00225000?p=AMZN230616C00225000" TargetMode="External"/><Relationship Id="rId6673" Type="http://schemas.openxmlformats.org/officeDocument/2006/relationships/hyperlink" Target="https://finance.yahoo.com/quote/AMZN230616P01940000?p=AMZN230616P01940000" TargetMode="External"/><Relationship Id="rId7724" Type="http://schemas.openxmlformats.org/officeDocument/2006/relationships/hyperlink" Target="https://finance.yahoo.com/quote/AMZN/options?strike=125&amp;straddle=false" TargetMode="External"/><Relationship Id="rId2869" Type="http://schemas.openxmlformats.org/officeDocument/2006/relationships/hyperlink" Target="https://finance.yahoo.com/quote/AMZN230616C00098000?p=AMZN230616C00098000" TargetMode="External"/><Relationship Id="rId5275" Type="http://schemas.openxmlformats.org/officeDocument/2006/relationships/hyperlink" Target="https://finance.yahoo.com/quote/AMZN230616P01800000?p=AMZN230616P01800000" TargetMode="External"/><Relationship Id="rId6326" Type="http://schemas.openxmlformats.org/officeDocument/2006/relationships/hyperlink" Target="https://finance.yahoo.com/quote/AMZN/options?strike=98&amp;straddle=false" TargetMode="External"/><Relationship Id="rId6740" Type="http://schemas.openxmlformats.org/officeDocument/2006/relationships/hyperlink" Target="https://finance.yahoo.com/quote/AMZN/options?strike=3200&amp;straddle=false" TargetMode="External"/><Relationship Id="rId1885" Type="http://schemas.openxmlformats.org/officeDocument/2006/relationships/hyperlink" Target="https://finance.yahoo.com/quote/AMZN230616C03220000?p=AMZN230616C03220000" TargetMode="External"/><Relationship Id="rId2936" Type="http://schemas.openxmlformats.org/officeDocument/2006/relationships/hyperlink" Target="https://finance.yahoo.com/quote/AMZN/options?strike=160.5&amp;straddle=false" TargetMode="External"/><Relationship Id="rId4291" Type="http://schemas.openxmlformats.org/officeDocument/2006/relationships/hyperlink" Target="https://finance.yahoo.com/quote/AMZN230616C00153500?p=AMZN230616C00153500" TargetMode="External"/><Relationship Id="rId5342" Type="http://schemas.openxmlformats.org/officeDocument/2006/relationships/hyperlink" Target="https://finance.yahoo.com/quote/AMZN/options?strike=3130&amp;straddle=false" TargetMode="External"/><Relationship Id="rId8498" Type="http://schemas.openxmlformats.org/officeDocument/2006/relationships/hyperlink" Target="https://finance.yahoo.com/quote/AMZN/options?strike=167&amp;straddle=false" TargetMode="External"/><Relationship Id="rId9549" Type="http://schemas.openxmlformats.org/officeDocument/2006/relationships/hyperlink" Target="https://finance.yahoo.com/quote/AMZN230616P03410000?p=AMZN230616P03410000" TargetMode="External"/><Relationship Id="rId908" Type="http://schemas.openxmlformats.org/officeDocument/2006/relationships/hyperlink" Target="https://finance.yahoo.com/quote/AMZN/options?strike=173.5&amp;straddle=false" TargetMode="External"/><Relationship Id="rId1538" Type="http://schemas.openxmlformats.org/officeDocument/2006/relationships/hyperlink" Target="https://finance.yahoo.com/quote/AMZN/options?strike=157&amp;straddle=false" TargetMode="External"/><Relationship Id="rId8565" Type="http://schemas.openxmlformats.org/officeDocument/2006/relationships/hyperlink" Target="https://finance.yahoo.com/quote/AMZN230616C00184000?p=AMZN230616C00184000" TargetMode="External"/><Relationship Id="rId9616" Type="http://schemas.openxmlformats.org/officeDocument/2006/relationships/hyperlink" Target="https://finance.yahoo.com/quote/AMZN/options?strike=3740&amp;straddle=false" TargetMode="External"/><Relationship Id="rId1952" Type="http://schemas.openxmlformats.org/officeDocument/2006/relationships/hyperlink" Target="https://finance.yahoo.com/quote/AMZN/options?strike=3550&amp;straddle=false" TargetMode="External"/><Relationship Id="rId4011" Type="http://schemas.openxmlformats.org/officeDocument/2006/relationships/hyperlink" Target="https://finance.yahoo.com/quote/AMZN230616P03400000?p=AMZN230616P03400000" TargetMode="External"/><Relationship Id="rId7167" Type="http://schemas.openxmlformats.org/officeDocument/2006/relationships/hyperlink" Target="https://finance.yahoo.com/quote/AMZN230616C00180500?p=AMZN230616C00180500" TargetMode="External"/><Relationship Id="rId8218" Type="http://schemas.openxmlformats.org/officeDocument/2006/relationships/hyperlink" Target="https://finance.yahoo.com/quote/AMZN/options?strike=3670&amp;straddle=false" TargetMode="External"/><Relationship Id="rId1605" Type="http://schemas.openxmlformats.org/officeDocument/2006/relationships/hyperlink" Target="https://finance.yahoo.com/quote/AMZN230616C00174000?p=AMZN230616C00174000" TargetMode="External"/><Relationship Id="rId6183" Type="http://schemas.openxmlformats.org/officeDocument/2006/relationships/hyperlink" Target="https://finance.yahoo.com/quote/AMZN230616C03950000?p=AMZN230616C03950000" TargetMode="External"/><Relationship Id="rId7234" Type="http://schemas.openxmlformats.org/officeDocument/2006/relationships/hyperlink" Target="https://finance.yahoo.com/quote/AMZN/options?strike=197&amp;straddle=false" TargetMode="External"/><Relationship Id="rId7581" Type="http://schemas.openxmlformats.org/officeDocument/2006/relationships/hyperlink" Target="https://finance.yahoo.com/quote/AMZN230616C04200000?p=AMZN230616C04200000" TargetMode="External"/><Relationship Id="rId8632" Type="http://schemas.openxmlformats.org/officeDocument/2006/relationships/hyperlink" Target="https://finance.yahoo.com/quote/AMZN/options?strike=205&amp;straddle=false" TargetMode="External"/><Relationship Id="rId3777" Type="http://schemas.openxmlformats.org/officeDocument/2006/relationships/hyperlink" Target="https://finance.yahoo.com/quote/AMZN230616P00199000?p=AMZN230616P00199000" TargetMode="External"/><Relationship Id="rId4828" Type="http://schemas.openxmlformats.org/officeDocument/2006/relationships/hyperlink" Target="https://finance.yahoo.com/quote/AMZN/options?strike=4900&amp;straddle=false" TargetMode="External"/><Relationship Id="rId698" Type="http://schemas.openxmlformats.org/officeDocument/2006/relationships/hyperlink" Target="https://finance.yahoo.com/quote/AMZN/options?strike=54&amp;straddle=false" TargetMode="External"/><Relationship Id="rId2379" Type="http://schemas.openxmlformats.org/officeDocument/2006/relationships/hyperlink" Target="https://finance.yahoo.com/quote/AMZN230616P00195500?p=AMZN230616P00195500" TargetMode="External"/><Relationship Id="rId2793" Type="http://schemas.openxmlformats.org/officeDocument/2006/relationships/hyperlink" Target="https://finance.yahoo.com/quote/AMZN230616C00062000?p=AMZN230616C00062000" TargetMode="External"/><Relationship Id="rId3844" Type="http://schemas.openxmlformats.org/officeDocument/2006/relationships/hyperlink" Target="https://finance.yahoo.com/quote/AMZN/options?strike=1360&amp;straddle=false" TargetMode="External"/><Relationship Id="rId6250" Type="http://schemas.openxmlformats.org/officeDocument/2006/relationships/hyperlink" Target="https://finance.yahoo.com/quote/AMZN/options?strike=62&amp;straddle=false" TargetMode="External"/><Relationship Id="rId7301" Type="http://schemas.openxmlformats.org/officeDocument/2006/relationships/hyperlink" Target="https://finance.yahoo.com/quote/AMZN230616C01460000?p=AMZN230616C01460000" TargetMode="External"/><Relationship Id="rId765" Type="http://schemas.openxmlformats.org/officeDocument/2006/relationships/hyperlink" Target="https://finance.yahoo.com/quote/AMZN230616P00086000?p=AMZN230616P00086000" TargetMode="External"/><Relationship Id="rId1395" Type="http://schemas.openxmlformats.org/officeDocument/2006/relationships/hyperlink" Target="https://finance.yahoo.com/quote/AMZN230616C00055000?p=AMZN230616C00055000" TargetMode="External"/><Relationship Id="rId2446" Type="http://schemas.openxmlformats.org/officeDocument/2006/relationships/hyperlink" Target="https://finance.yahoo.com/quote/AMZN/options?strike=1220&amp;straddle=false" TargetMode="External"/><Relationship Id="rId2860" Type="http://schemas.openxmlformats.org/officeDocument/2006/relationships/hyperlink" Target="https://finance.yahoo.com/quote/AMZN/options?strike=93&amp;straddle=false" TargetMode="External"/><Relationship Id="rId9059" Type="http://schemas.openxmlformats.org/officeDocument/2006/relationships/hyperlink" Target="https://finance.yahoo.com/quote/AMZN230616P00081000?p=AMZN230616P00081000" TargetMode="External"/><Relationship Id="rId9473" Type="http://schemas.openxmlformats.org/officeDocument/2006/relationships/hyperlink" Target="https://finance.yahoo.com/quote/AMZN230616P03030000?p=AMZN230616P03030000" TargetMode="External"/><Relationship Id="rId418" Type="http://schemas.openxmlformats.org/officeDocument/2006/relationships/hyperlink" Target="https://finance.yahoo.com/quote/AMZN/options?strike=1800&amp;straddle=false" TargetMode="External"/><Relationship Id="rId832" Type="http://schemas.openxmlformats.org/officeDocument/2006/relationships/hyperlink" Target="https://finance.yahoo.com/quote/AMZN/options?strike=154.5&amp;straddle=false" TargetMode="External"/><Relationship Id="rId1048" Type="http://schemas.openxmlformats.org/officeDocument/2006/relationships/hyperlink" Target="https://finance.yahoo.com/quote/AMZN/options?strike=1080&amp;straddle=false" TargetMode="External"/><Relationship Id="rId1462" Type="http://schemas.openxmlformats.org/officeDocument/2006/relationships/hyperlink" Target="https://finance.yahoo.com/quote/AMZN/options?strike=86&amp;straddle=false" TargetMode="External"/><Relationship Id="rId2513" Type="http://schemas.openxmlformats.org/officeDocument/2006/relationships/hyperlink" Target="https://finance.yahoo.com/quote/AMZN230616P01860000?p=AMZN230616P01860000" TargetMode="External"/><Relationship Id="rId3911" Type="http://schemas.openxmlformats.org/officeDocument/2006/relationships/hyperlink" Target="https://finance.yahoo.com/quote/AMZN230616P02000000?p=AMZN230616P02000000" TargetMode="External"/><Relationship Id="rId5669" Type="http://schemas.openxmlformats.org/officeDocument/2006/relationships/hyperlink" Target="https://finance.yahoo.com/quote/AMZN230616C00152000?p=AMZN230616C00152000" TargetMode="External"/><Relationship Id="rId8075" Type="http://schemas.openxmlformats.org/officeDocument/2006/relationships/hyperlink" Target="https://finance.yahoo.com/quote/AMZN230616P02600000?p=AMZN230616P02600000" TargetMode="External"/><Relationship Id="rId9126" Type="http://schemas.openxmlformats.org/officeDocument/2006/relationships/hyperlink" Target="https://finance.yahoo.com/quote/AMZN/options?strike=152&amp;straddle=false" TargetMode="External"/><Relationship Id="rId9540" Type="http://schemas.openxmlformats.org/officeDocument/2006/relationships/hyperlink" Target="https://finance.yahoo.com/quote/AMZN/options?strike=3360&amp;straddle=false" TargetMode="External"/><Relationship Id="rId1115" Type="http://schemas.openxmlformats.org/officeDocument/2006/relationships/hyperlink" Target="https://finance.yahoo.com/quote/AMZN230616P01720000?p=AMZN230616P01720000" TargetMode="External"/><Relationship Id="rId7091" Type="http://schemas.openxmlformats.org/officeDocument/2006/relationships/hyperlink" Target="https://finance.yahoo.com/quote/AMZN230616C00161500?p=AMZN230616C00161500" TargetMode="External"/><Relationship Id="rId8142" Type="http://schemas.openxmlformats.org/officeDocument/2006/relationships/hyperlink" Target="https://finance.yahoo.com/quote/AMZN/options?strike=3290&amp;straddle=false" TargetMode="External"/><Relationship Id="rId3287" Type="http://schemas.openxmlformats.org/officeDocument/2006/relationships/hyperlink" Target="https://finance.yahoo.com/quote/AMZN230616C03310000?p=AMZN230616C03310000" TargetMode="External"/><Relationship Id="rId4338" Type="http://schemas.openxmlformats.org/officeDocument/2006/relationships/hyperlink" Target="https://finance.yahoo.com/quote/AMZN/options?strike=165&amp;straddle=false" TargetMode="External"/><Relationship Id="rId4685" Type="http://schemas.openxmlformats.org/officeDocument/2006/relationships/hyperlink" Target="https://finance.yahoo.com/quote/AMZN230616C03380000?p=AMZN230616C03380000" TargetMode="External"/><Relationship Id="rId5736" Type="http://schemas.openxmlformats.org/officeDocument/2006/relationships/hyperlink" Target="https://finance.yahoo.com/quote/AMZN/options?strike=168.5&amp;straddle=false" TargetMode="External"/><Relationship Id="rId4752" Type="http://schemas.openxmlformats.org/officeDocument/2006/relationships/hyperlink" Target="https://finance.yahoo.com/quote/AMZN/options?strike=3710&amp;straddle=false" TargetMode="External"/><Relationship Id="rId5803" Type="http://schemas.openxmlformats.org/officeDocument/2006/relationships/hyperlink" Target="https://finance.yahoo.com/quote/AMZN230616C00185500?p=AMZN230616C00185500" TargetMode="External"/><Relationship Id="rId8959" Type="http://schemas.openxmlformats.org/officeDocument/2006/relationships/hyperlink" Target="https://finance.yahoo.com/quote/AMZN230616C03990000?p=AMZN230616C03990000" TargetMode="External"/><Relationship Id="rId3354" Type="http://schemas.openxmlformats.org/officeDocument/2006/relationships/hyperlink" Target="https://finance.yahoo.com/quote/AMZN/options?strike=3640&amp;straddle=false" TargetMode="External"/><Relationship Id="rId4405" Type="http://schemas.openxmlformats.org/officeDocument/2006/relationships/hyperlink" Target="https://finance.yahoo.com/quote/AMZN230616C00182000?p=AMZN230616C00182000" TargetMode="External"/><Relationship Id="rId7975" Type="http://schemas.openxmlformats.org/officeDocument/2006/relationships/hyperlink" Target="https://finance.yahoo.com/quote/AMZN230616P01160000?p=AMZN230616P01160000" TargetMode="External"/><Relationship Id="rId275" Type="http://schemas.openxmlformats.org/officeDocument/2006/relationships/hyperlink" Target="https://finance.yahoo.com/quote/AMZN230616C00187500?p=AMZN230616C00187500" TargetMode="External"/><Relationship Id="rId2370" Type="http://schemas.openxmlformats.org/officeDocument/2006/relationships/hyperlink" Target="https://finance.yahoo.com/quote/AMZN/options?strike=193&amp;straddle=false" TargetMode="External"/><Relationship Id="rId3007" Type="http://schemas.openxmlformats.org/officeDocument/2006/relationships/hyperlink" Target="https://finance.yahoo.com/quote/AMZN230616C00178500?p=AMZN230616C00178500" TargetMode="External"/><Relationship Id="rId3421" Type="http://schemas.openxmlformats.org/officeDocument/2006/relationships/hyperlink" Target="https://finance.yahoo.com/quote/AMZN230616C03980000?p=AMZN230616C03980000" TargetMode="External"/><Relationship Id="rId6577" Type="http://schemas.openxmlformats.org/officeDocument/2006/relationships/hyperlink" Target="https://finance.yahoo.com/quote/AMZN230616P00270000?p=AMZN230616P00270000" TargetMode="External"/><Relationship Id="rId6991" Type="http://schemas.openxmlformats.org/officeDocument/2006/relationships/hyperlink" Target="https://finance.yahoo.com/quote/AMZN230616C00083000?p=AMZN230616C00083000" TargetMode="External"/><Relationship Id="rId7628" Type="http://schemas.openxmlformats.org/officeDocument/2006/relationships/hyperlink" Target="https://finance.yahoo.com/quote/AMZN/options?strike=59&amp;straddle=false" TargetMode="External"/><Relationship Id="rId342" Type="http://schemas.openxmlformats.org/officeDocument/2006/relationships/hyperlink" Target="https://finance.yahoo.com/quote/AMZN/options?strike=240&amp;straddle=false" TargetMode="External"/><Relationship Id="rId2023" Type="http://schemas.openxmlformats.org/officeDocument/2006/relationships/hyperlink" Target="https://finance.yahoo.com/quote/AMZN230616C03910000?p=AMZN230616C03910000" TargetMode="External"/><Relationship Id="rId5179" Type="http://schemas.openxmlformats.org/officeDocument/2006/relationships/hyperlink" Target="https://finance.yahoo.com/quote/AMZN230616P00235000?p=AMZN230616P00235000" TargetMode="External"/><Relationship Id="rId5593" Type="http://schemas.openxmlformats.org/officeDocument/2006/relationships/hyperlink" Target="https://finance.yahoo.com/quote/AMZN230616C00077000?p=AMZN230616C00077000" TargetMode="External"/><Relationship Id="rId6644" Type="http://schemas.openxmlformats.org/officeDocument/2006/relationships/hyperlink" Target="https://finance.yahoo.com/quote/AMZN/options?strike=1640&amp;straddle=false" TargetMode="External"/><Relationship Id="rId9050" Type="http://schemas.openxmlformats.org/officeDocument/2006/relationships/hyperlink" Target="https://finance.yahoo.com/quote/AMZN/options?strike=77&amp;straddle=false" TargetMode="External"/><Relationship Id="rId4195" Type="http://schemas.openxmlformats.org/officeDocument/2006/relationships/hyperlink" Target="https://finance.yahoo.com/quote/AMZN230616C00071000?p=AMZN230616C00071000" TargetMode="External"/><Relationship Id="rId5246" Type="http://schemas.openxmlformats.org/officeDocument/2006/relationships/hyperlink" Target="https://finance.yahoo.com/quote/AMZN/options?strike=1520&amp;straddle=false" TargetMode="External"/><Relationship Id="rId1789" Type="http://schemas.openxmlformats.org/officeDocument/2006/relationships/hyperlink" Target="https://finance.yahoo.com/quote/AMZN230616C01680000?p=AMZN230616C01680000" TargetMode="External"/><Relationship Id="rId4262" Type="http://schemas.openxmlformats.org/officeDocument/2006/relationships/hyperlink" Target="https://finance.yahoo.com/quote/AMZN/options?strike=110&amp;straddle=false" TargetMode="External"/><Relationship Id="rId5660" Type="http://schemas.openxmlformats.org/officeDocument/2006/relationships/hyperlink" Target="https://finance.yahoo.com/quote/AMZN/options?strike=145&amp;straddle=false" TargetMode="External"/><Relationship Id="rId6711" Type="http://schemas.openxmlformats.org/officeDocument/2006/relationships/hyperlink" Target="https://finance.yahoo.com/quote/AMZN230616P03060000?p=AMZN230616P03060000" TargetMode="External"/><Relationship Id="rId8469" Type="http://schemas.openxmlformats.org/officeDocument/2006/relationships/hyperlink" Target="https://finance.yahoo.com/quote/AMZN230616C00160000?p=AMZN230616C00160000" TargetMode="External"/><Relationship Id="rId1856" Type="http://schemas.openxmlformats.org/officeDocument/2006/relationships/hyperlink" Target="https://finance.yahoo.com/quote/AMZN/options?strike=3070&amp;straddle=false" TargetMode="External"/><Relationship Id="rId2907" Type="http://schemas.openxmlformats.org/officeDocument/2006/relationships/hyperlink" Target="https://finance.yahoo.com/quote/AMZN230616C00153500?p=AMZN230616C00153500" TargetMode="External"/><Relationship Id="rId5313" Type="http://schemas.openxmlformats.org/officeDocument/2006/relationships/hyperlink" Target="https://finance.yahoo.com/quote/AMZN230616P02900000?p=AMZN230616P02900000" TargetMode="External"/><Relationship Id="rId8883" Type="http://schemas.openxmlformats.org/officeDocument/2006/relationships/hyperlink" Target="https://finance.yahoo.com/quote/AMZN230616C03610000?p=AMZN230616C03610000" TargetMode="External"/><Relationship Id="rId1509" Type="http://schemas.openxmlformats.org/officeDocument/2006/relationships/hyperlink" Target="https://finance.yahoo.com/quote/AMZN230616C00150000?p=AMZN230616C00150000" TargetMode="External"/><Relationship Id="rId1923" Type="http://schemas.openxmlformats.org/officeDocument/2006/relationships/hyperlink" Target="https://finance.yahoo.com/quote/AMZN230616C03410000?p=AMZN230616C03410000" TargetMode="External"/><Relationship Id="rId7485" Type="http://schemas.openxmlformats.org/officeDocument/2006/relationships/hyperlink" Target="https://finance.yahoo.com/quote/AMZN230616C03540000?p=AMZN230616C03540000" TargetMode="External"/><Relationship Id="rId8536" Type="http://schemas.openxmlformats.org/officeDocument/2006/relationships/hyperlink" Target="https://finance.yahoo.com/quote/AMZN/options?strike=176.5&amp;straddle=false" TargetMode="External"/><Relationship Id="rId8950" Type="http://schemas.openxmlformats.org/officeDocument/2006/relationships/hyperlink" Target="https://finance.yahoo.com/quote/AMZN/options?strike=3940&amp;straddle=false" TargetMode="External"/><Relationship Id="rId6087" Type="http://schemas.openxmlformats.org/officeDocument/2006/relationships/hyperlink" Target="https://finance.yahoo.com/quote/AMZN230616C03470000?p=AMZN230616C03470000" TargetMode="External"/><Relationship Id="rId7138" Type="http://schemas.openxmlformats.org/officeDocument/2006/relationships/hyperlink" Target="https://finance.yahoo.com/quote/AMZN/options?strike=173&amp;straddle=false" TargetMode="External"/><Relationship Id="rId7552" Type="http://schemas.openxmlformats.org/officeDocument/2006/relationships/hyperlink" Target="https://finance.yahoo.com/quote/AMZN/options?strike=3870&amp;straddle=false" TargetMode="External"/><Relationship Id="rId8603" Type="http://schemas.openxmlformats.org/officeDocument/2006/relationships/hyperlink" Target="https://finance.yahoo.com/quote/AMZN230616C00193500?p=AMZN230616C00193500" TargetMode="External"/><Relationship Id="rId2697" Type="http://schemas.openxmlformats.org/officeDocument/2006/relationships/hyperlink" Target="https://finance.yahoo.com/quote/AMZN230616P03750000?p=AMZN230616P03750000" TargetMode="External"/><Relationship Id="rId3748" Type="http://schemas.openxmlformats.org/officeDocument/2006/relationships/hyperlink" Target="https://finance.yahoo.com/quote/AMZN/options?strike=191.5&amp;straddle=false" TargetMode="External"/><Relationship Id="rId6154" Type="http://schemas.openxmlformats.org/officeDocument/2006/relationships/hyperlink" Target="https://finance.yahoo.com/quote/AMZN/options?strike=3800&amp;straddle=false" TargetMode="External"/><Relationship Id="rId7205" Type="http://schemas.openxmlformats.org/officeDocument/2006/relationships/hyperlink" Target="https://finance.yahoo.com/quote/AMZN230616C00190000?p=AMZN230616C00190000" TargetMode="External"/><Relationship Id="rId669" Type="http://schemas.openxmlformats.org/officeDocument/2006/relationships/hyperlink" Target="https://finance.yahoo.com/quote/AMZN230616C04600000?p=AMZN230616C04600000" TargetMode="External"/><Relationship Id="rId1299" Type="http://schemas.openxmlformats.org/officeDocument/2006/relationships/hyperlink" Target="https://finance.yahoo.com/quote/AMZN230616P03680000?p=AMZN230616P03680000" TargetMode="External"/><Relationship Id="rId5170" Type="http://schemas.openxmlformats.org/officeDocument/2006/relationships/hyperlink" Target="https://finance.yahoo.com/quote/AMZN/options?strike=210&amp;straddle=false" TargetMode="External"/><Relationship Id="rId6221" Type="http://schemas.openxmlformats.org/officeDocument/2006/relationships/hyperlink" Target="https://finance.yahoo.com/quote/AMZN230616C05400000?p=AMZN230616C05400000" TargetMode="External"/><Relationship Id="rId9377" Type="http://schemas.openxmlformats.org/officeDocument/2006/relationships/hyperlink" Target="https://finance.yahoo.com/quote/AMZN230616P01340000?p=AMZN230616P01340000" TargetMode="External"/><Relationship Id="rId736" Type="http://schemas.openxmlformats.org/officeDocument/2006/relationships/hyperlink" Target="https://finance.yahoo.com/quote/AMZN/options?strike=72.5&amp;straddle=false" TargetMode="External"/><Relationship Id="rId1366" Type="http://schemas.openxmlformats.org/officeDocument/2006/relationships/hyperlink" Target="https://finance.yahoo.com/quote/AMZN/options?strike=4600&amp;straddle=false" TargetMode="External"/><Relationship Id="rId2417" Type="http://schemas.openxmlformats.org/officeDocument/2006/relationships/hyperlink" Target="https://finance.yahoo.com/quote/AMZN230616P00250000?p=AMZN230616P00250000" TargetMode="External"/><Relationship Id="rId2764" Type="http://schemas.openxmlformats.org/officeDocument/2006/relationships/hyperlink" Target="https://finance.yahoo.com/quote/AMZN/options?strike=5300&amp;straddle=false" TargetMode="External"/><Relationship Id="rId3815" Type="http://schemas.openxmlformats.org/officeDocument/2006/relationships/hyperlink" Target="https://finance.yahoo.com/quote/AMZN230616P01080000?p=AMZN230616P01080000" TargetMode="External"/><Relationship Id="rId8393" Type="http://schemas.openxmlformats.org/officeDocument/2006/relationships/hyperlink" Target="https://finance.yahoo.com/quote/AMZN230616C00092000?p=AMZN230616C00092000" TargetMode="External"/><Relationship Id="rId9444" Type="http://schemas.openxmlformats.org/officeDocument/2006/relationships/hyperlink" Target="https://finance.yahoo.com/quote/AMZN/options?strike=1960&amp;straddle=false" TargetMode="External"/><Relationship Id="rId1019" Type="http://schemas.openxmlformats.org/officeDocument/2006/relationships/hyperlink" Target="https://finance.yahoo.com/quote/AMZN230616P00215000?p=AMZN230616P00215000" TargetMode="External"/><Relationship Id="rId1780" Type="http://schemas.openxmlformats.org/officeDocument/2006/relationships/hyperlink" Target="https://finance.yahoo.com/quote/AMZN/options?strike=1580&amp;straddle=false" TargetMode="External"/><Relationship Id="rId2831" Type="http://schemas.openxmlformats.org/officeDocument/2006/relationships/hyperlink" Target="https://finance.yahoo.com/quote/AMZN230616C00079000?p=AMZN230616C00079000" TargetMode="External"/><Relationship Id="rId5987" Type="http://schemas.openxmlformats.org/officeDocument/2006/relationships/hyperlink" Target="https://finance.yahoo.com/quote/AMZN230616C02700000?p=AMZN230616C02700000" TargetMode="External"/><Relationship Id="rId8046" Type="http://schemas.openxmlformats.org/officeDocument/2006/relationships/hyperlink" Target="https://finance.yahoo.com/quote/AMZN/options?strike=1820&amp;straddle=false" TargetMode="External"/><Relationship Id="rId72" Type="http://schemas.openxmlformats.org/officeDocument/2006/relationships/hyperlink" Target="https://finance.yahoo.com/quote/AMZN/options?strike=83&amp;straddle=false" TargetMode="External"/><Relationship Id="rId803" Type="http://schemas.openxmlformats.org/officeDocument/2006/relationships/hyperlink" Target="https://finance.yahoo.com/quote/AMZN230616P00125000?p=AMZN230616P00125000" TargetMode="External"/><Relationship Id="rId1433" Type="http://schemas.openxmlformats.org/officeDocument/2006/relationships/hyperlink" Target="https://finance.yahoo.com/quote/AMZN230616C00073000?p=AMZN230616C00073000" TargetMode="External"/><Relationship Id="rId4589" Type="http://schemas.openxmlformats.org/officeDocument/2006/relationships/hyperlink" Target="https://finance.yahoo.com/quote/AMZN230616C02000000?p=AMZN230616C02000000" TargetMode="External"/><Relationship Id="rId8460" Type="http://schemas.openxmlformats.org/officeDocument/2006/relationships/hyperlink" Target="https://finance.yahoo.com/quote/AMZN/options?strike=157.5&amp;straddle=false" TargetMode="External"/><Relationship Id="rId9511" Type="http://schemas.openxmlformats.org/officeDocument/2006/relationships/hyperlink" Target="https://finance.yahoo.com/quote/AMZN230616P03220000?p=AMZN230616P03220000" TargetMode="External"/><Relationship Id="rId1500" Type="http://schemas.openxmlformats.org/officeDocument/2006/relationships/hyperlink" Target="https://finance.yahoo.com/quote/AMZN/options?strike=125&amp;straddle=false" TargetMode="External"/><Relationship Id="rId4656" Type="http://schemas.openxmlformats.org/officeDocument/2006/relationships/hyperlink" Target="https://finance.yahoo.com/quote/AMZN/options?strike=3230&amp;straddle=false" TargetMode="External"/><Relationship Id="rId5707" Type="http://schemas.openxmlformats.org/officeDocument/2006/relationships/hyperlink" Target="https://finance.yahoo.com/quote/AMZN230616C00161500?p=AMZN230616C00161500" TargetMode="External"/><Relationship Id="rId7062" Type="http://schemas.openxmlformats.org/officeDocument/2006/relationships/hyperlink" Target="https://finance.yahoo.com/quote/AMZN/options?strike=154&amp;straddle=false" TargetMode="External"/><Relationship Id="rId8113" Type="http://schemas.openxmlformats.org/officeDocument/2006/relationships/hyperlink" Target="https://finance.yahoo.com/quote/AMZN230616P03150000?p=AMZN230616P03150000" TargetMode="External"/><Relationship Id="rId3258" Type="http://schemas.openxmlformats.org/officeDocument/2006/relationships/hyperlink" Target="https://finance.yahoo.com/quote/AMZN/options?strike=3160&amp;straddle=false" TargetMode="External"/><Relationship Id="rId3672" Type="http://schemas.openxmlformats.org/officeDocument/2006/relationships/hyperlink" Target="https://finance.yahoo.com/quote/AMZN/options?strike=172.5&amp;straddle=false" TargetMode="External"/><Relationship Id="rId4309" Type="http://schemas.openxmlformats.org/officeDocument/2006/relationships/hyperlink" Target="https://finance.yahoo.com/quote/AMZN230616C00158000?p=AMZN230616C00158000" TargetMode="External"/><Relationship Id="rId4723" Type="http://schemas.openxmlformats.org/officeDocument/2006/relationships/hyperlink" Target="https://finance.yahoo.com/quote/AMZN230616C03570000?p=AMZN230616C03570000" TargetMode="External"/><Relationship Id="rId7879" Type="http://schemas.openxmlformats.org/officeDocument/2006/relationships/hyperlink" Target="https://finance.yahoo.com/quote/AMZN230616P00186500?p=AMZN230616P00186500" TargetMode="External"/><Relationship Id="rId179" Type="http://schemas.openxmlformats.org/officeDocument/2006/relationships/hyperlink" Target="https://finance.yahoo.com/quote/AMZN230616C00163500?p=AMZN230616C00163500" TargetMode="External"/><Relationship Id="rId593" Type="http://schemas.openxmlformats.org/officeDocument/2006/relationships/hyperlink" Target="https://finance.yahoo.com/quote/AMZN230616C03680000?p=AMZN230616C03680000" TargetMode="External"/><Relationship Id="rId2274" Type="http://schemas.openxmlformats.org/officeDocument/2006/relationships/hyperlink" Target="https://finance.yahoo.com/quote/AMZN/options?strike=169&amp;straddle=false" TargetMode="External"/><Relationship Id="rId3325" Type="http://schemas.openxmlformats.org/officeDocument/2006/relationships/hyperlink" Target="https://finance.yahoo.com/quote/AMZN230616C03500000?p=AMZN230616C03500000" TargetMode="External"/><Relationship Id="rId246" Type="http://schemas.openxmlformats.org/officeDocument/2006/relationships/hyperlink" Target="https://finance.yahoo.com/quote/AMZN/options?strike=180&amp;straddle=false" TargetMode="External"/><Relationship Id="rId660" Type="http://schemas.openxmlformats.org/officeDocument/2006/relationships/hyperlink" Target="https://finance.yahoo.com/quote/AMZN/options?strike=4100&amp;straddle=false" TargetMode="External"/><Relationship Id="rId1290" Type="http://schemas.openxmlformats.org/officeDocument/2006/relationships/hyperlink" Target="https://finance.yahoo.com/quote/AMZN/options?strike=3630&amp;straddle=false" TargetMode="External"/><Relationship Id="rId2341" Type="http://schemas.openxmlformats.org/officeDocument/2006/relationships/hyperlink" Target="https://finance.yahoo.com/quote/AMZN230616P00186000?p=AMZN230616P00186000" TargetMode="External"/><Relationship Id="rId5497" Type="http://schemas.openxmlformats.org/officeDocument/2006/relationships/hyperlink" Target="https://finance.yahoo.com/quote/AMZN230616P03960000?p=AMZN230616P03960000" TargetMode="External"/><Relationship Id="rId6548" Type="http://schemas.openxmlformats.org/officeDocument/2006/relationships/hyperlink" Target="https://finance.yahoo.com/quote/AMZN/options?strike=199.5&amp;straddle=false" TargetMode="External"/><Relationship Id="rId6895" Type="http://schemas.openxmlformats.org/officeDocument/2006/relationships/hyperlink" Target="https://finance.yahoo.com/quote/AMZN230616P04300000?p=AMZN230616P04300000" TargetMode="External"/><Relationship Id="rId7946" Type="http://schemas.openxmlformats.org/officeDocument/2006/relationships/hyperlink" Target="https://finance.yahoo.com/quote/AMZN/options?strike=230&amp;straddle=false" TargetMode="External"/><Relationship Id="rId313" Type="http://schemas.openxmlformats.org/officeDocument/2006/relationships/hyperlink" Target="https://finance.yahoo.com/quote/AMZN230616C00197000?p=AMZN230616C00197000" TargetMode="External"/><Relationship Id="rId4099" Type="http://schemas.openxmlformats.org/officeDocument/2006/relationships/hyperlink" Target="https://finance.yahoo.com/quote/AMZN230616P03880000?p=AMZN230616P03880000" TargetMode="External"/><Relationship Id="rId6962" Type="http://schemas.openxmlformats.org/officeDocument/2006/relationships/hyperlink" Target="https://finance.yahoo.com/quote/AMZN/options?strike=70&amp;straddle=false" TargetMode="External"/><Relationship Id="rId9021" Type="http://schemas.openxmlformats.org/officeDocument/2006/relationships/hyperlink" Target="https://finance.yahoo.com/quote/AMZN230616P00064000?p=AMZN230616P00064000" TargetMode="External"/><Relationship Id="rId5564" Type="http://schemas.openxmlformats.org/officeDocument/2006/relationships/hyperlink" Target="https://finance.yahoo.com/quote/AMZN/options?strike=63&amp;straddle=false" TargetMode="External"/><Relationship Id="rId6615" Type="http://schemas.openxmlformats.org/officeDocument/2006/relationships/hyperlink" Target="https://finance.yahoo.com/quote/AMZN230616P01400000?p=AMZN230616P01400000" TargetMode="External"/><Relationship Id="rId1010" Type="http://schemas.openxmlformats.org/officeDocument/2006/relationships/hyperlink" Target="https://finance.yahoo.com/quote/AMZN/options?strike=199&amp;straddle=false" TargetMode="External"/><Relationship Id="rId4166" Type="http://schemas.openxmlformats.org/officeDocument/2006/relationships/hyperlink" Target="https://finance.yahoo.com/quote/AMZN/options?strike=56&amp;straddle=false" TargetMode="External"/><Relationship Id="rId4580" Type="http://schemas.openxmlformats.org/officeDocument/2006/relationships/hyperlink" Target="https://finance.yahoo.com/quote/AMZN/options?strike=1900&amp;straddle=false" TargetMode="External"/><Relationship Id="rId5217" Type="http://schemas.openxmlformats.org/officeDocument/2006/relationships/hyperlink" Target="https://finance.yahoo.com/quote/AMZN230616P01260000?p=AMZN230616P01260000" TargetMode="External"/><Relationship Id="rId5631" Type="http://schemas.openxmlformats.org/officeDocument/2006/relationships/hyperlink" Target="https://finance.yahoo.com/quote/AMZN230616C00095000?p=AMZN230616C00095000" TargetMode="External"/><Relationship Id="rId8787" Type="http://schemas.openxmlformats.org/officeDocument/2006/relationships/hyperlink" Target="https://finance.yahoo.com/quote/AMZN230616C03130000?p=AMZN230616C03130000" TargetMode="External"/><Relationship Id="rId1827" Type="http://schemas.openxmlformats.org/officeDocument/2006/relationships/hyperlink" Target="https://finance.yahoo.com/quote/AMZN230616C02300000?p=AMZN230616C02300000" TargetMode="External"/><Relationship Id="rId7389" Type="http://schemas.openxmlformats.org/officeDocument/2006/relationships/hyperlink" Target="https://finance.yahoo.com/quote/AMZN230616C03060000?p=AMZN230616C03060000" TargetMode="External"/><Relationship Id="rId3999" Type="http://schemas.openxmlformats.org/officeDocument/2006/relationships/hyperlink" Target="https://finance.yahoo.com/quote/AMZN230616P03340000?p=AMZN230616P03340000" TargetMode="External"/><Relationship Id="rId4300" Type="http://schemas.openxmlformats.org/officeDocument/2006/relationships/hyperlink" Target="https://finance.yahoo.com/quote/AMZN/options?strike=155.5&amp;straddle=false" TargetMode="External"/><Relationship Id="rId170" Type="http://schemas.openxmlformats.org/officeDocument/2006/relationships/hyperlink" Target="https://finance.yahoo.com/quote/AMZN/options?strike=161&amp;straddle=false" TargetMode="External"/><Relationship Id="rId6472" Type="http://schemas.openxmlformats.org/officeDocument/2006/relationships/hyperlink" Target="https://finance.yahoo.com/quote/AMZN/options?strike=180.5&amp;straddle=false" TargetMode="External"/><Relationship Id="rId7523" Type="http://schemas.openxmlformats.org/officeDocument/2006/relationships/hyperlink" Target="https://finance.yahoo.com/quote/AMZN230616C03730000?p=AMZN230616C03730000" TargetMode="External"/><Relationship Id="rId7870" Type="http://schemas.openxmlformats.org/officeDocument/2006/relationships/hyperlink" Target="https://finance.yahoo.com/quote/AMZN/options?strike=184&amp;straddle=false" TargetMode="External"/><Relationship Id="rId8921" Type="http://schemas.openxmlformats.org/officeDocument/2006/relationships/hyperlink" Target="https://finance.yahoo.com/quote/AMZN230616C03800000?p=AMZN230616C03800000" TargetMode="External"/><Relationship Id="rId5074" Type="http://schemas.openxmlformats.org/officeDocument/2006/relationships/hyperlink" Target="https://finance.yahoo.com/quote/AMZN/options?strike=177&amp;straddle=false" TargetMode="External"/><Relationship Id="rId6125" Type="http://schemas.openxmlformats.org/officeDocument/2006/relationships/hyperlink" Target="https://finance.yahoo.com/quote/AMZN230616C03660000?p=AMZN230616C03660000" TargetMode="External"/><Relationship Id="rId8297" Type="http://schemas.openxmlformats.org/officeDocument/2006/relationships/hyperlink" Target="https://finance.yahoo.com/quote/AMZN230616P05200000?p=AMZN230616P05200000" TargetMode="External"/><Relationship Id="rId1684" Type="http://schemas.openxmlformats.org/officeDocument/2006/relationships/hyperlink" Target="https://finance.yahoo.com/quote/AMZN/options?strike=193.5&amp;straddle=false" TargetMode="External"/><Relationship Id="rId2735" Type="http://schemas.openxmlformats.org/officeDocument/2006/relationships/hyperlink" Target="https://finance.yahoo.com/quote/AMZN230616P03990000?p=AMZN230616P03990000" TargetMode="External"/><Relationship Id="rId9348" Type="http://schemas.openxmlformats.org/officeDocument/2006/relationships/hyperlink" Target="https://finance.yahoo.com/quote/AMZN/options?strike=275&amp;straddle=false" TargetMode="External"/><Relationship Id="rId707" Type="http://schemas.openxmlformats.org/officeDocument/2006/relationships/hyperlink" Target="https://finance.yahoo.com/quote/AMZN230616P00059000?p=AMZN230616P00059000" TargetMode="External"/><Relationship Id="rId1337" Type="http://schemas.openxmlformats.org/officeDocument/2006/relationships/hyperlink" Target="https://finance.yahoo.com/quote/AMZN230616P03910000?p=AMZN230616P03910000" TargetMode="External"/><Relationship Id="rId5958" Type="http://schemas.openxmlformats.org/officeDocument/2006/relationships/hyperlink" Target="https://finance.yahoo.com/quote/AMZN/options?strike=1840&amp;straddle=false" TargetMode="External"/><Relationship Id="rId43" Type="http://schemas.openxmlformats.org/officeDocument/2006/relationships/hyperlink" Target="https://finance.yahoo.com/quote/AMZN230616C00071000?p=AMZN230616C00071000" TargetMode="External"/><Relationship Id="rId7380" Type="http://schemas.openxmlformats.org/officeDocument/2006/relationships/hyperlink" Target="https://finance.yahoo.com/quote/AMZN/options?strike=3010&amp;straddle=false" TargetMode="External"/><Relationship Id="rId8431" Type="http://schemas.openxmlformats.org/officeDocument/2006/relationships/hyperlink" Target="https://finance.yahoo.com/quote/AMZN230616C00150500?p=AMZN230616C00150500" TargetMode="External"/><Relationship Id="rId7033" Type="http://schemas.openxmlformats.org/officeDocument/2006/relationships/hyperlink" Target="https://finance.yahoo.com/quote/AMZN230616C00120000?p=AMZN230616C00120000" TargetMode="External"/><Relationship Id="rId3990" Type="http://schemas.openxmlformats.org/officeDocument/2006/relationships/hyperlink" Target="https://finance.yahoo.com/quote/AMZN/options?strike=3290&amp;straddle=false" TargetMode="External"/><Relationship Id="rId1194" Type="http://schemas.openxmlformats.org/officeDocument/2006/relationships/hyperlink" Target="https://finance.yahoo.com/quote/AMZN/options?strike=3150&amp;straddle=false" TargetMode="External"/><Relationship Id="rId2592" Type="http://schemas.openxmlformats.org/officeDocument/2006/relationships/hyperlink" Target="https://finance.yahoo.com/quote/AMZN/options?strike=3220&amp;straddle=false" TargetMode="External"/><Relationship Id="rId3643" Type="http://schemas.openxmlformats.org/officeDocument/2006/relationships/hyperlink" Target="https://finance.yahoo.com/quote/AMZN230616P00165500?p=AMZN230616P00165500" TargetMode="External"/><Relationship Id="rId217" Type="http://schemas.openxmlformats.org/officeDocument/2006/relationships/hyperlink" Target="https://finance.yahoo.com/quote/AMZN230616C00173000?p=AMZN230616C00173000" TargetMode="External"/><Relationship Id="rId564" Type="http://schemas.openxmlformats.org/officeDocument/2006/relationships/hyperlink" Target="https://finance.yahoo.com/quote/AMZN/options?strike=3530&amp;straddle=false" TargetMode="External"/><Relationship Id="rId2245" Type="http://schemas.openxmlformats.org/officeDocument/2006/relationships/hyperlink" Target="https://finance.yahoo.com/quote/AMZN230616P00162000?p=AMZN230616P00162000" TargetMode="External"/><Relationship Id="rId6866" Type="http://schemas.openxmlformats.org/officeDocument/2006/relationships/hyperlink" Target="https://finance.yahoo.com/quote/AMZN/options?strike=3850&amp;straddle=false" TargetMode="External"/><Relationship Id="rId7917" Type="http://schemas.openxmlformats.org/officeDocument/2006/relationships/hyperlink" Target="https://finance.yahoo.com/quote/AMZN230616P00196000?p=AMZN230616P00196000" TargetMode="External"/><Relationship Id="rId5468" Type="http://schemas.openxmlformats.org/officeDocument/2006/relationships/hyperlink" Target="https://finance.yahoo.com/quote/AMZN/options?strike=3760&amp;straddle=false" TargetMode="External"/><Relationship Id="rId6519" Type="http://schemas.openxmlformats.org/officeDocument/2006/relationships/hyperlink" Target="https://finance.yahoo.com/quote/AMZN230616P00192500?p=AMZN230616P00192500" TargetMode="External"/><Relationship Id="rId4551" Type="http://schemas.openxmlformats.org/officeDocument/2006/relationships/hyperlink" Target="https://finance.yahoo.com/quote/AMZN230616C01620000?p=AMZN230616C01620000" TargetMode="External"/><Relationship Id="rId3153" Type="http://schemas.openxmlformats.org/officeDocument/2006/relationships/hyperlink" Target="https://finance.yahoo.com/quote/AMZN230616C01500000?p=AMZN230616C01500000" TargetMode="External"/><Relationship Id="rId4204" Type="http://schemas.openxmlformats.org/officeDocument/2006/relationships/hyperlink" Target="https://finance.yahoo.com/quote/AMZN/options?strike=74&amp;straddle=false" TargetMode="External"/><Relationship Id="rId5602" Type="http://schemas.openxmlformats.org/officeDocument/2006/relationships/hyperlink" Target="https://finance.yahoo.com/quote/AMZN/options?strike=80&amp;straddle=false" TargetMode="External"/><Relationship Id="rId7774" Type="http://schemas.openxmlformats.org/officeDocument/2006/relationships/hyperlink" Target="https://finance.yahoo.com/quote/AMZN/options?strike=160&amp;straddle=false" TargetMode="External"/><Relationship Id="rId8825" Type="http://schemas.openxmlformats.org/officeDocument/2006/relationships/hyperlink" Target="https://finance.yahoo.com/quote/AMZN230616C03320000?p=AMZN230616C03320000" TargetMode="External"/><Relationship Id="rId6029" Type="http://schemas.openxmlformats.org/officeDocument/2006/relationships/hyperlink" Target="https://finance.yahoo.com/quote/AMZN230616C03180000?p=AMZN230616C03180000" TargetMode="External"/><Relationship Id="rId6376" Type="http://schemas.openxmlformats.org/officeDocument/2006/relationships/hyperlink" Target="https://finance.yahoo.com/quote/AMZN/options?strike=156.5&amp;straddle=false" TargetMode="External"/><Relationship Id="rId7427" Type="http://schemas.openxmlformats.org/officeDocument/2006/relationships/hyperlink" Target="https://finance.yahoo.com/quote/AMZN230616C03250000?p=AMZN230616C03250000" TargetMode="External"/><Relationship Id="rId2986" Type="http://schemas.openxmlformats.org/officeDocument/2006/relationships/hyperlink" Target="https://finance.yahoo.com/quote/AMZN/options?strike=173&amp;straddle=false" TargetMode="External"/><Relationship Id="rId9599" Type="http://schemas.openxmlformats.org/officeDocument/2006/relationships/hyperlink" Target="https://finance.yahoo.com/quote/AMZN230616P03660000?p=AMZN230616P03660000" TargetMode="External"/><Relationship Id="rId958" Type="http://schemas.openxmlformats.org/officeDocument/2006/relationships/hyperlink" Target="https://finance.yahoo.com/quote/AMZN/options?strike=186&amp;straddle=false" TargetMode="External"/><Relationship Id="rId1588" Type="http://schemas.openxmlformats.org/officeDocument/2006/relationships/hyperlink" Target="https://finance.yahoo.com/quote/AMZN/options?strike=169.5&amp;straddle=false" TargetMode="External"/><Relationship Id="rId2639" Type="http://schemas.openxmlformats.org/officeDocument/2006/relationships/hyperlink" Target="https://finance.yahoo.com/quote/AMZN230616P03460000?p=AMZN230616P03460000" TargetMode="External"/><Relationship Id="rId6510" Type="http://schemas.openxmlformats.org/officeDocument/2006/relationships/hyperlink" Target="https://finance.yahoo.com/quote/AMZN/options?strike=190&amp;straddle=false" TargetMode="External"/><Relationship Id="rId4061" Type="http://schemas.openxmlformats.org/officeDocument/2006/relationships/hyperlink" Target="https://finance.yahoo.com/quote/AMZN230616P03650000?p=AMZN230616P03650000" TargetMode="External"/><Relationship Id="rId5112" Type="http://schemas.openxmlformats.org/officeDocument/2006/relationships/hyperlink" Target="https://finance.yahoo.com/quote/AMZN/options?strike=186.5&amp;straddle=false" TargetMode="External"/><Relationship Id="rId8682" Type="http://schemas.openxmlformats.org/officeDocument/2006/relationships/hyperlink" Target="https://finance.yahoo.com/quote/AMZN/options?strike=1440&amp;straddle=false" TargetMode="External"/><Relationship Id="rId7284" Type="http://schemas.openxmlformats.org/officeDocument/2006/relationships/hyperlink" Target="https://finance.yahoo.com/quote/AMZN/options?strike=1300&amp;straddle=false" TargetMode="External"/><Relationship Id="rId8335" Type="http://schemas.openxmlformats.org/officeDocument/2006/relationships/hyperlink" Target="https://finance.yahoo.com/quote/AMZN230616C00065000?p=AMZN230616C00065000" TargetMode="External"/><Relationship Id="rId1722" Type="http://schemas.openxmlformats.org/officeDocument/2006/relationships/hyperlink" Target="https://finance.yahoo.com/quote/AMZN/options?strike=230&amp;straddle=false" TargetMode="External"/><Relationship Id="rId3894" Type="http://schemas.openxmlformats.org/officeDocument/2006/relationships/hyperlink" Target="https://finance.yahoo.com/quote/AMZN/options?strike=1820&amp;straddle=false" TargetMode="External"/><Relationship Id="rId4945" Type="http://schemas.openxmlformats.org/officeDocument/2006/relationships/hyperlink" Target="https://finance.yahoo.com/quote/AMZN230616P00100000?p=AMZN230616P00100000" TargetMode="External"/><Relationship Id="rId2496" Type="http://schemas.openxmlformats.org/officeDocument/2006/relationships/hyperlink" Target="https://finance.yahoo.com/quote/AMZN/options?strike=1680&amp;straddle=false" TargetMode="External"/><Relationship Id="rId3547" Type="http://schemas.openxmlformats.org/officeDocument/2006/relationships/hyperlink" Target="https://finance.yahoo.com/quote/AMZN230616P00093000?p=AMZN230616P00093000" TargetMode="External"/><Relationship Id="rId468" Type="http://schemas.openxmlformats.org/officeDocument/2006/relationships/hyperlink" Target="https://finance.yahoo.com/quote/AMZN/options?strike=3050&amp;straddle=false" TargetMode="External"/><Relationship Id="rId1098" Type="http://schemas.openxmlformats.org/officeDocument/2006/relationships/hyperlink" Target="https://finance.yahoo.com/quote/AMZN/options?strike=1550&amp;straddle=false" TargetMode="External"/><Relationship Id="rId2149" Type="http://schemas.openxmlformats.org/officeDocument/2006/relationships/hyperlink" Target="https://finance.yahoo.com/quote/AMZN230616P00086000?p=AMZN230616P00086000" TargetMode="External"/><Relationship Id="rId6020" Type="http://schemas.openxmlformats.org/officeDocument/2006/relationships/hyperlink" Target="https://finance.yahoo.com/quote/AMZN/options?strike=3130&amp;straddle=false" TargetMode="External"/><Relationship Id="rId9590" Type="http://schemas.openxmlformats.org/officeDocument/2006/relationships/hyperlink" Target="https://finance.yahoo.com/quote/AMZN/options?strike=3610&amp;straddle=false" TargetMode="External"/><Relationship Id="rId2630" Type="http://schemas.openxmlformats.org/officeDocument/2006/relationships/hyperlink" Target="https://finance.yahoo.com/quote/AMZN/options?strike=3410&amp;straddle=false" TargetMode="External"/><Relationship Id="rId8192" Type="http://schemas.openxmlformats.org/officeDocument/2006/relationships/hyperlink" Target="https://finance.yahoo.com/quote/AMZN/options?strike=3540&amp;straddle=false" TargetMode="External"/><Relationship Id="rId9243" Type="http://schemas.openxmlformats.org/officeDocument/2006/relationships/hyperlink" Target="https://finance.yahoo.com/quote/AMZN230616P00181500?p=AMZN230616P00181500" TargetMode="External"/><Relationship Id="rId602" Type="http://schemas.openxmlformats.org/officeDocument/2006/relationships/hyperlink" Target="https://finance.yahoo.com/quote/AMZN/options?strike=3720&amp;straddle=false" TargetMode="External"/><Relationship Id="rId1232" Type="http://schemas.openxmlformats.org/officeDocument/2006/relationships/hyperlink" Target="https://finance.yahoo.com/quote/AMZN/options?strike=3340&amp;straddle=false" TargetMode="External"/><Relationship Id="rId5853" Type="http://schemas.openxmlformats.org/officeDocument/2006/relationships/hyperlink" Target="https://finance.yahoo.com/quote/AMZN230616C00198000?p=AMZN230616C00198000" TargetMode="External"/><Relationship Id="rId6904" Type="http://schemas.openxmlformats.org/officeDocument/2006/relationships/hyperlink" Target="https://finance.yahoo.com/quote/AMZN/options?strike=4700&amp;straddle=false" TargetMode="External"/><Relationship Id="rId3057" Type="http://schemas.openxmlformats.org/officeDocument/2006/relationships/hyperlink" Target="https://finance.yahoo.com/quote/AMZN230616C00191000?p=AMZN230616C00191000" TargetMode="External"/><Relationship Id="rId4108" Type="http://schemas.openxmlformats.org/officeDocument/2006/relationships/hyperlink" Target="https://finance.yahoo.com/quote/AMZN/options?strike=3930&amp;straddle=false" TargetMode="External"/><Relationship Id="rId4455" Type="http://schemas.openxmlformats.org/officeDocument/2006/relationships/hyperlink" Target="https://finance.yahoo.com/quote/AMZN230616C00194500?p=AMZN230616C00194500" TargetMode="External"/><Relationship Id="rId5506" Type="http://schemas.openxmlformats.org/officeDocument/2006/relationships/hyperlink" Target="https://finance.yahoo.com/quote/AMZN/options?strike=4000&amp;straddle=false" TargetMode="External"/><Relationship Id="rId7678" Type="http://schemas.openxmlformats.org/officeDocument/2006/relationships/hyperlink" Target="https://finance.yahoo.com/quote/AMZN/options?strike=82&amp;straddle=false" TargetMode="External"/><Relationship Id="rId8729" Type="http://schemas.openxmlformats.org/officeDocument/2006/relationships/hyperlink" Target="https://finance.yahoo.com/quote/AMZN230616C01880000?p=AMZN230616C01880000" TargetMode="External"/><Relationship Id="rId2140" Type="http://schemas.openxmlformats.org/officeDocument/2006/relationships/hyperlink" Target="https://finance.yahoo.com/quote/AMZN/options?strike=81&amp;straddle=false" TargetMode="External"/><Relationship Id="rId6761" Type="http://schemas.openxmlformats.org/officeDocument/2006/relationships/hyperlink" Target="https://finance.yahoo.com/quote/AMZN230616P03310000?p=AMZN230616P03310000" TargetMode="External"/><Relationship Id="rId7812" Type="http://schemas.openxmlformats.org/officeDocument/2006/relationships/hyperlink" Target="https://finance.yahoo.com/quote/AMZN/options?strike=169.5&amp;straddle=false" TargetMode="External"/><Relationship Id="rId112" Type="http://schemas.openxmlformats.org/officeDocument/2006/relationships/hyperlink" Target="https://finance.yahoo.com/quote/AMZN/options?strike=115&amp;straddle=false" TargetMode="External"/><Relationship Id="rId5363" Type="http://schemas.openxmlformats.org/officeDocument/2006/relationships/hyperlink" Target="https://finance.yahoo.com/quote/AMZN230616P03240000?p=AMZN230616P03240000" TargetMode="External"/><Relationship Id="rId6414" Type="http://schemas.openxmlformats.org/officeDocument/2006/relationships/hyperlink" Target="https://finance.yahoo.com/quote/AMZN/options?strike=166&amp;straddle=false" TargetMode="External"/><Relationship Id="rId5016" Type="http://schemas.openxmlformats.org/officeDocument/2006/relationships/hyperlink" Target="https://finance.yahoo.com/quote/AMZN/options?strike=162.5&amp;straddle=false" TargetMode="External"/><Relationship Id="rId1973" Type="http://schemas.openxmlformats.org/officeDocument/2006/relationships/hyperlink" Target="https://finance.yahoo.com/quote/AMZN230616C03660000?p=AMZN230616C03660000" TargetMode="External"/><Relationship Id="rId7188" Type="http://schemas.openxmlformats.org/officeDocument/2006/relationships/hyperlink" Target="https://finance.yahoo.com/quote/AMZN/options?strike=185.5&amp;straddle=false" TargetMode="External"/><Relationship Id="rId8239" Type="http://schemas.openxmlformats.org/officeDocument/2006/relationships/hyperlink" Target="https://finance.yahoo.com/quote/AMZN230616P03780000?p=AMZN230616P03780000" TargetMode="External"/><Relationship Id="rId8586" Type="http://schemas.openxmlformats.org/officeDocument/2006/relationships/hyperlink" Target="https://finance.yahoo.com/quote/AMZN/options?strike=189&amp;straddle=false" TargetMode="External"/><Relationship Id="rId9637" Type="http://schemas.openxmlformats.org/officeDocument/2006/relationships/hyperlink" Target="https://finance.yahoo.com/quote/AMZN230616P03890000?p=AMZN230616P03890000" TargetMode="External"/><Relationship Id="rId1626" Type="http://schemas.openxmlformats.org/officeDocument/2006/relationships/hyperlink" Target="https://finance.yahoo.com/quote/AMZN/options?strike=179&amp;straddle=false" TargetMode="External"/><Relationship Id="rId3798" Type="http://schemas.openxmlformats.org/officeDocument/2006/relationships/hyperlink" Target="https://finance.yahoo.com/quote/AMZN/options?strike=240&amp;straddle=false" TargetMode="External"/><Relationship Id="rId4849" Type="http://schemas.openxmlformats.org/officeDocument/2006/relationships/hyperlink" Target="https://finance.yahoo.com/quote/AMZN230616P00054000?p=AMZN230616P00054000" TargetMode="External"/><Relationship Id="rId8720" Type="http://schemas.openxmlformats.org/officeDocument/2006/relationships/hyperlink" Target="https://finance.yahoo.com/quote/AMZN/options?strike=1780&amp;straddle=false" TargetMode="External"/><Relationship Id="rId6271" Type="http://schemas.openxmlformats.org/officeDocument/2006/relationships/hyperlink" Target="https://finance.yahoo.com/quote/AMZN230616P00072500?p=AMZN230616P00072500" TargetMode="External"/><Relationship Id="rId7322" Type="http://schemas.openxmlformats.org/officeDocument/2006/relationships/hyperlink" Target="https://finance.yahoo.com/quote/AMZN/options?strike=1640&amp;straddle=false" TargetMode="External"/><Relationship Id="rId9494" Type="http://schemas.openxmlformats.org/officeDocument/2006/relationships/hyperlink" Target="https://finance.yahoo.com/quote/AMZN/options?strike=3130&amp;straddle=false" TargetMode="External"/><Relationship Id="rId1483" Type="http://schemas.openxmlformats.org/officeDocument/2006/relationships/hyperlink" Target="https://finance.yahoo.com/quote/AMZN230616C00097000?p=AMZN230616C00097000" TargetMode="External"/><Relationship Id="rId2881" Type="http://schemas.openxmlformats.org/officeDocument/2006/relationships/hyperlink" Target="https://finance.yahoo.com/quote/AMZN230616C00120000?p=AMZN230616C00120000" TargetMode="External"/><Relationship Id="rId3932" Type="http://schemas.openxmlformats.org/officeDocument/2006/relationships/hyperlink" Target="https://finance.yahoo.com/quote/AMZN/options?strike=3000&amp;straddle=false" TargetMode="External"/><Relationship Id="rId8096" Type="http://schemas.openxmlformats.org/officeDocument/2006/relationships/hyperlink" Target="https://finance.yahoo.com/quote/AMZN/options?strike=3060&amp;straddle=false" TargetMode="External"/><Relationship Id="rId9147" Type="http://schemas.openxmlformats.org/officeDocument/2006/relationships/hyperlink" Target="https://finance.yahoo.com/quote/AMZN230616P00157500?p=AMZN230616P00157500" TargetMode="External"/><Relationship Id="rId506" Type="http://schemas.openxmlformats.org/officeDocument/2006/relationships/hyperlink" Target="https://finance.yahoo.com/quote/AMZN/options?strike=3240&amp;straddle=false" TargetMode="External"/><Relationship Id="rId853" Type="http://schemas.openxmlformats.org/officeDocument/2006/relationships/hyperlink" Target="https://finance.yahoo.com/quote/AMZN230616P00160000?p=AMZN230616P00160000" TargetMode="External"/><Relationship Id="rId1136" Type="http://schemas.openxmlformats.org/officeDocument/2006/relationships/hyperlink" Target="https://finance.yahoo.com/quote/AMZN/options?strike=1920&amp;straddle=false" TargetMode="External"/><Relationship Id="rId2534" Type="http://schemas.openxmlformats.org/officeDocument/2006/relationships/hyperlink" Target="https://finance.yahoo.com/quote/AMZN/options?strike=2300&amp;straddle=false" TargetMode="External"/><Relationship Id="rId5757" Type="http://schemas.openxmlformats.org/officeDocument/2006/relationships/hyperlink" Target="https://finance.yahoo.com/quote/AMZN230616C00174000?p=AMZN230616C00174000" TargetMode="External"/><Relationship Id="rId6808" Type="http://schemas.openxmlformats.org/officeDocument/2006/relationships/hyperlink" Target="https://finance.yahoo.com/quote/AMZN/options?strike=3540&amp;straddle=false" TargetMode="External"/><Relationship Id="rId4359" Type="http://schemas.openxmlformats.org/officeDocument/2006/relationships/hyperlink" Target="https://finance.yahoo.com/quote/AMZN230616C00170500?p=AMZN230616C00170500" TargetMode="External"/><Relationship Id="rId8230" Type="http://schemas.openxmlformats.org/officeDocument/2006/relationships/hyperlink" Target="https://finance.yahoo.com/quote/AMZN/options?strike=3730&amp;straddle=false" TargetMode="External"/><Relationship Id="rId4840" Type="http://schemas.openxmlformats.org/officeDocument/2006/relationships/hyperlink" Target="https://finance.yahoo.com/quote/AMZN/options?strike=5500&amp;straddle=false" TargetMode="External"/><Relationship Id="rId2391" Type="http://schemas.openxmlformats.org/officeDocument/2006/relationships/hyperlink" Target="https://finance.yahoo.com/quote/AMZN230616P00198500?p=AMZN230616P00198500" TargetMode="External"/><Relationship Id="rId3442" Type="http://schemas.openxmlformats.org/officeDocument/2006/relationships/hyperlink" Target="https://finance.yahoo.com/quote/AMZN/options?strike=4800&amp;straddle=false" TargetMode="External"/><Relationship Id="rId363" Type="http://schemas.openxmlformats.org/officeDocument/2006/relationships/hyperlink" Target="https://finance.yahoo.com/quote/AMZN230616C01300000?p=AMZN230616C01300000" TargetMode="External"/><Relationship Id="rId2044" Type="http://schemas.openxmlformats.org/officeDocument/2006/relationships/hyperlink" Target="https://finance.yahoo.com/quote/AMZN/options?strike=4100&amp;straddle=false" TargetMode="External"/><Relationship Id="rId5267" Type="http://schemas.openxmlformats.org/officeDocument/2006/relationships/hyperlink" Target="https://finance.yahoo.com/quote/AMZN230616P01720000?p=AMZN230616P01720000" TargetMode="External"/><Relationship Id="rId6318" Type="http://schemas.openxmlformats.org/officeDocument/2006/relationships/hyperlink" Target="https://finance.yahoo.com/quote/AMZN/options?strike=94&amp;straddle=false" TargetMode="External"/><Relationship Id="rId6665" Type="http://schemas.openxmlformats.org/officeDocument/2006/relationships/hyperlink" Target="https://finance.yahoo.com/quote/AMZN230616P01860000?p=AMZN230616P01860000" TargetMode="External"/><Relationship Id="rId7716" Type="http://schemas.openxmlformats.org/officeDocument/2006/relationships/hyperlink" Target="https://finance.yahoo.com/quote/AMZN/options?strike=105&amp;straddle=false" TargetMode="External"/><Relationship Id="rId1877" Type="http://schemas.openxmlformats.org/officeDocument/2006/relationships/hyperlink" Target="https://finance.yahoo.com/quote/AMZN230616C03180000?p=AMZN230616C03180000" TargetMode="External"/><Relationship Id="rId2928" Type="http://schemas.openxmlformats.org/officeDocument/2006/relationships/hyperlink" Target="https://finance.yahoo.com/quote/AMZN/options?strike=158.5&amp;straddle=false" TargetMode="External"/><Relationship Id="rId4350" Type="http://schemas.openxmlformats.org/officeDocument/2006/relationships/hyperlink" Target="https://finance.yahoo.com/quote/AMZN/options?strike=168&amp;straddle=false" TargetMode="External"/><Relationship Id="rId5401" Type="http://schemas.openxmlformats.org/officeDocument/2006/relationships/hyperlink" Target="https://finance.yahoo.com/quote/AMZN230616P03430000?p=AMZN230616P03430000" TargetMode="External"/><Relationship Id="rId8971" Type="http://schemas.openxmlformats.org/officeDocument/2006/relationships/hyperlink" Target="https://finance.yahoo.com/quote/AMZN230616C04500000?p=AMZN230616C04500000" TargetMode="External"/><Relationship Id="rId4003" Type="http://schemas.openxmlformats.org/officeDocument/2006/relationships/hyperlink" Target="https://finance.yahoo.com/quote/AMZN230616P03360000?p=AMZN230616P03360000" TargetMode="External"/><Relationship Id="rId7573" Type="http://schemas.openxmlformats.org/officeDocument/2006/relationships/hyperlink" Target="https://finance.yahoo.com/quote/AMZN230616C03980000?p=AMZN230616C03980000" TargetMode="External"/><Relationship Id="rId8624" Type="http://schemas.openxmlformats.org/officeDocument/2006/relationships/hyperlink" Target="https://finance.yahoo.com/quote/AMZN/options?strike=198.5&amp;straddle=false" TargetMode="External"/><Relationship Id="rId6175" Type="http://schemas.openxmlformats.org/officeDocument/2006/relationships/hyperlink" Target="https://finance.yahoo.com/quote/AMZN230616C03910000?p=AMZN230616C03910000" TargetMode="External"/><Relationship Id="rId7226" Type="http://schemas.openxmlformats.org/officeDocument/2006/relationships/hyperlink" Target="https://finance.yahoo.com/quote/AMZN/options?strike=195&amp;straddle=false" TargetMode="External"/><Relationship Id="rId9398" Type="http://schemas.openxmlformats.org/officeDocument/2006/relationships/hyperlink" Target="https://finance.yahoo.com/quote/AMZN/options?strike=1520&amp;straddle=false" TargetMode="External"/><Relationship Id="rId2785" Type="http://schemas.openxmlformats.org/officeDocument/2006/relationships/hyperlink" Target="https://finance.yahoo.com/quote/AMZN230616C00058000?p=AMZN230616C00058000" TargetMode="External"/><Relationship Id="rId3836" Type="http://schemas.openxmlformats.org/officeDocument/2006/relationships/hyperlink" Target="https://finance.yahoo.com/quote/AMZN/options?strike=1280&amp;straddle=false" TargetMode="External"/><Relationship Id="rId757" Type="http://schemas.openxmlformats.org/officeDocument/2006/relationships/hyperlink" Target="https://finance.yahoo.com/quote/AMZN230616P00082000?p=AMZN230616P00082000" TargetMode="External"/><Relationship Id="rId1387" Type="http://schemas.openxmlformats.org/officeDocument/2006/relationships/hyperlink" Target="https://finance.yahoo.com/quote/AMZN230616C00050000?p=AMZN230616C00050000" TargetMode="External"/><Relationship Id="rId2438" Type="http://schemas.openxmlformats.org/officeDocument/2006/relationships/hyperlink" Target="https://finance.yahoo.com/quote/AMZN/options?strike=1140&amp;straddle=false" TargetMode="External"/><Relationship Id="rId93" Type="http://schemas.openxmlformats.org/officeDocument/2006/relationships/hyperlink" Target="https://finance.yahoo.com/quote/AMZN230616C00094000?p=AMZN230616C00094000" TargetMode="External"/><Relationship Id="rId8481" Type="http://schemas.openxmlformats.org/officeDocument/2006/relationships/hyperlink" Target="https://finance.yahoo.com/quote/AMZN230616C00163000?p=AMZN230616C00163000" TargetMode="External"/><Relationship Id="rId9532" Type="http://schemas.openxmlformats.org/officeDocument/2006/relationships/hyperlink" Target="https://finance.yahoo.com/quote/AMZN/options?strike=3320&amp;straddle=false" TargetMode="External"/><Relationship Id="rId1521" Type="http://schemas.openxmlformats.org/officeDocument/2006/relationships/hyperlink" Target="https://finance.yahoo.com/quote/AMZN230616C00153000?p=AMZN230616C00153000" TargetMode="External"/><Relationship Id="rId7083" Type="http://schemas.openxmlformats.org/officeDocument/2006/relationships/hyperlink" Target="https://finance.yahoo.com/quote/AMZN230616C00159500?p=AMZN230616C00159500" TargetMode="External"/><Relationship Id="rId8134" Type="http://schemas.openxmlformats.org/officeDocument/2006/relationships/hyperlink" Target="https://finance.yahoo.com/quote/AMZN/options?strike=3250&amp;straddle=false" TargetMode="External"/><Relationship Id="rId3693" Type="http://schemas.openxmlformats.org/officeDocument/2006/relationships/hyperlink" Target="https://finance.yahoo.com/quote/AMZN230616P00178000?p=AMZN230616P00178000" TargetMode="External"/><Relationship Id="rId2295" Type="http://schemas.openxmlformats.org/officeDocument/2006/relationships/hyperlink" Target="https://finance.yahoo.com/quote/AMZN230616P00174500?p=AMZN230616P00174500" TargetMode="External"/><Relationship Id="rId3346" Type="http://schemas.openxmlformats.org/officeDocument/2006/relationships/hyperlink" Target="https://finance.yahoo.com/quote/AMZN/options?strike=3600&amp;straddle=false" TargetMode="External"/><Relationship Id="rId4744" Type="http://schemas.openxmlformats.org/officeDocument/2006/relationships/hyperlink" Target="https://finance.yahoo.com/quote/AMZN/options?strike=3670&amp;straddle=false" TargetMode="External"/><Relationship Id="rId267" Type="http://schemas.openxmlformats.org/officeDocument/2006/relationships/hyperlink" Target="https://finance.yahoo.com/quote/AMZN230616C00185500?p=AMZN230616C00185500" TargetMode="External"/><Relationship Id="rId7967" Type="http://schemas.openxmlformats.org/officeDocument/2006/relationships/hyperlink" Target="https://finance.yahoo.com/quote/AMZN230616P01080000?p=AMZN230616P01080000" TargetMode="External"/><Relationship Id="rId6569" Type="http://schemas.openxmlformats.org/officeDocument/2006/relationships/hyperlink" Target="https://finance.yahoo.com/quote/AMZN230616P00250000?p=AMZN230616P00250000" TargetMode="External"/><Relationship Id="rId9042" Type="http://schemas.openxmlformats.org/officeDocument/2006/relationships/hyperlink" Target="https://finance.yahoo.com/quote/AMZN/options?strike=73&amp;straddle=false" TargetMode="External"/><Relationship Id="rId401" Type="http://schemas.openxmlformats.org/officeDocument/2006/relationships/hyperlink" Target="https://finance.yahoo.com/quote/AMZN230616C01640000?p=AMZN230616C01640000" TargetMode="External"/><Relationship Id="rId1031" Type="http://schemas.openxmlformats.org/officeDocument/2006/relationships/hyperlink" Target="https://finance.yahoo.com/quote/AMZN230616P00245000?p=AMZN230616P00245000" TargetMode="External"/><Relationship Id="rId5652" Type="http://schemas.openxmlformats.org/officeDocument/2006/relationships/hyperlink" Target="https://finance.yahoo.com/quote/AMZN/options?strike=125&amp;straddle=false" TargetMode="External"/><Relationship Id="rId6703" Type="http://schemas.openxmlformats.org/officeDocument/2006/relationships/hyperlink" Target="https://finance.yahoo.com/quote/AMZN230616P03020000?p=AMZN230616P03020000" TargetMode="External"/><Relationship Id="rId4254" Type="http://schemas.openxmlformats.org/officeDocument/2006/relationships/hyperlink" Target="https://finance.yahoo.com/quote/AMZN/options?strike=98&amp;straddle=false" TargetMode="External"/><Relationship Id="rId5305" Type="http://schemas.openxmlformats.org/officeDocument/2006/relationships/hyperlink" Target="https://finance.yahoo.com/quote/AMZN230616P02500000?p=AMZN230616P02500000" TargetMode="External"/><Relationship Id="rId7477" Type="http://schemas.openxmlformats.org/officeDocument/2006/relationships/hyperlink" Target="https://finance.yahoo.com/quote/AMZN230616C03500000?p=AMZN230616C03500000" TargetMode="External"/><Relationship Id="rId8528" Type="http://schemas.openxmlformats.org/officeDocument/2006/relationships/hyperlink" Target="https://finance.yahoo.com/quote/AMZN/options?strike=174.5&amp;straddle=false" TargetMode="External"/><Relationship Id="rId8875" Type="http://schemas.openxmlformats.org/officeDocument/2006/relationships/hyperlink" Target="https://finance.yahoo.com/quote/AMZN230616C03570000?p=AMZN230616C03570000" TargetMode="External"/><Relationship Id="rId1915" Type="http://schemas.openxmlformats.org/officeDocument/2006/relationships/hyperlink" Target="https://finance.yahoo.com/quote/AMZN230616C03370000?p=AMZN230616C03370000" TargetMode="External"/><Relationship Id="rId6079" Type="http://schemas.openxmlformats.org/officeDocument/2006/relationships/hyperlink" Target="https://finance.yahoo.com/quote/AMZN230616C03430000?p=AMZN230616C03430000" TargetMode="External"/><Relationship Id="rId2689" Type="http://schemas.openxmlformats.org/officeDocument/2006/relationships/hyperlink" Target="https://finance.yahoo.com/quote/AMZN230616P03710000?p=AMZN230616P03710000" TargetMode="External"/><Relationship Id="rId6560" Type="http://schemas.openxmlformats.org/officeDocument/2006/relationships/hyperlink" Target="https://finance.yahoo.com/quote/AMZN/options?strike=225&amp;straddle=false" TargetMode="External"/><Relationship Id="rId7611" Type="http://schemas.openxmlformats.org/officeDocument/2006/relationships/hyperlink" Target="https://finance.yahoo.com/quote/AMZN230616P00050000?p=AMZN230616P00050000" TargetMode="External"/><Relationship Id="rId5162" Type="http://schemas.openxmlformats.org/officeDocument/2006/relationships/hyperlink" Target="https://finance.yahoo.com/quote/AMZN/options?strike=199&amp;straddle=false" TargetMode="External"/><Relationship Id="rId6213" Type="http://schemas.openxmlformats.org/officeDocument/2006/relationships/hyperlink" Target="https://finance.yahoo.com/quote/AMZN230616C05000000?p=AMZN230616C05000000" TargetMode="External"/><Relationship Id="rId1772" Type="http://schemas.openxmlformats.org/officeDocument/2006/relationships/hyperlink" Target="https://finance.yahoo.com/quote/AMZN/options?strike=1520&amp;straddle=false" TargetMode="External"/><Relationship Id="rId8385" Type="http://schemas.openxmlformats.org/officeDocument/2006/relationships/hyperlink" Target="https://finance.yahoo.com/quote/AMZN230616C00088000?p=AMZN230616C00088000" TargetMode="External"/><Relationship Id="rId9436" Type="http://schemas.openxmlformats.org/officeDocument/2006/relationships/hyperlink" Target="https://finance.yahoo.com/quote/AMZN/options?strike=1880&amp;straddle=false" TargetMode="External"/><Relationship Id="rId1425" Type="http://schemas.openxmlformats.org/officeDocument/2006/relationships/hyperlink" Target="https://finance.yahoo.com/quote/AMZN230616C00070000?p=AMZN230616C00070000" TargetMode="External"/><Relationship Id="rId2823" Type="http://schemas.openxmlformats.org/officeDocument/2006/relationships/hyperlink" Target="https://finance.yahoo.com/quote/AMZN230616C00076000?p=AMZN230616C00076000" TargetMode="External"/><Relationship Id="rId8038" Type="http://schemas.openxmlformats.org/officeDocument/2006/relationships/hyperlink" Target="https://finance.yahoo.com/quote/AMZN/options?strike=1740&amp;straddle=false" TargetMode="External"/><Relationship Id="rId4995" Type="http://schemas.openxmlformats.org/officeDocument/2006/relationships/hyperlink" Target="https://finance.yahoo.com/quote/AMZN230616P00157500?p=AMZN230616P00157500" TargetMode="External"/><Relationship Id="rId2199" Type="http://schemas.openxmlformats.org/officeDocument/2006/relationships/hyperlink" Target="https://finance.yahoo.com/quote/AMZN230616P00150500?p=AMZN230616P00150500" TargetMode="External"/><Relationship Id="rId3597" Type="http://schemas.openxmlformats.org/officeDocument/2006/relationships/hyperlink" Target="https://finance.yahoo.com/quote/AMZN230616P00154000?p=AMZN230616P00154000" TargetMode="External"/><Relationship Id="rId4648" Type="http://schemas.openxmlformats.org/officeDocument/2006/relationships/hyperlink" Target="https://finance.yahoo.com/quote/AMZN/options?strike=3190&amp;straddle=false" TargetMode="External"/><Relationship Id="rId6070" Type="http://schemas.openxmlformats.org/officeDocument/2006/relationships/hyperlink" Target="https://finance.yahoo.com/quote/AMZN/options?strike=3380&amp;straddle=false" TargetMode="External"/><Relationship Id="rId7121" Type="http://schemas.openxmlformats.org/officeDocument/2006/relationships/hyperlink" Target="https://finance.yahoo.com/quote/AMZN230616C00169000?p=AMZN230616C00169000" TargetMode="External"/><Relationship Id="rId2680" Type="http://schemas.openxmlformats.org/officeDocument/2006/relationships/hyperlink" Target="https://finance.yahoo.com/quote/AMZN/options?strike=3660&amp;straddle=false" TargetMode="External"/><Relationship Id="rId3731" Type="http://schemas.openxmlformats.org/officeDocument/2006/relationships/hyperlink" Target="https://finance.yahoo.com/quote/AMZN230616P00187500?p=AMZN230616P00187500" TargetMode="External"/><Relationship Id="rId9293" Type="http://schemas.openxmlformats.org/officeDocument/2006/relationships/hyperlink" Target="https://finance.yahoo.com/quote/AMZN230616P00194000?p=AMZN230616P00194000" TargetMode="External"/><Relationship Id="rId652" Type="http://schemas.openxmlformats.org/officeDocument/2006/relationships/hyperlink" Target="https://finance.yahoo.com/quote/AMZN/options?strike=3970&amp;straddle=false" TargetMode="External"/><Relationship Id="rId1282" Type="http://schemas.openxmlformats.org/officeDocument/2006/relationships/hyperlink" Target="https://finance.yahoo.com/quote/AMZN/options?strike=3590&amp;straddle=false" TargetMode="External"/><Relationship Id="rId2333" Type="http://schemas.openxmlformats.org/officeDocument/2006/relationships/hyperlink" Target="https://finance.yahoo.com/quote/AMZN230616P00184000?p=AMZN230616P00184000" TargetMode="External"/><Relationship Id="rId305" Type="http://schemas.openxmlformats.org/officeDocument/2006/relationships/hyperlink" Target="https://finance.yahoo.com/quote/AMZN230616C00195000?p=AMZN230616C00195000" TargetMode="External"/><Relationship Id="rId5556" Type="http://schemas.openxmlformats.org/officeDocument/2006/relationships/hyperlink" Target="https://finance.yahoo.com/quote/AMZN/options?strike=59&amp;straddle=false" TargetMode="External"/><Relationship Id="rId6607" Type="http://schemas.openxmlformats.org/officeDocument/2006/relationships/hyperlink" Target="https://finance.yahoo.com/quote/AMZN230616P01320000?p=AMZN230616P01320000" TargetMode="External"/><Relationship Id="rId6954" Type="http://schemas.openxmlformats.org/officeDocument/2006/relationships/hyperlink" Target="https://finance.yahoo.com/quote/AMZN/options?strike=66&amp;straddle=false" TargetMode="External"/><Relationship Id="rId4158" Type="http://schemas.openxmlformats.org/officeDocument/2006/relationships/hyperlink" Target="https://finance.yahoo.com/quote/AMZN/options?strike=52&amp;straddle=false" TargetMode="External"/><Relationship Id="rId5209" Type="http://schemas.openxmlformats.org/officeDocument/2006/relationships/hyperlink" Target="https://finance.yahoo.com/quote/AMZN230616P01180000?p=AMZN230616P01180000" TargetMode="External"/><Relationship Id="rId8779" Type="http://schemas.openxmlformats.org/officeDocument/2006/relationships/hyperlink" Target="https://finance.yahoo.com/quote/AMZN230616C03090000?p=AMZN230616C03090000" TargetMode="External"/><Relationship Id="rId1819" Type="http://schemas.openxmlformats.org/officeDocument/2006/relationships/hyperlink" Target="https://finance.yahoo.com/quote/AMZN230616C01980000?p=AMZN230616C01980000" TargetMode="External"/><Relationship Id="rId2190" Type="http://schemas.openxmlformats.org/officeDocument/2006/relationships/hyperlink" Target="https://finance.yahoo.com/quote/AMZN/options?strike=130&amp;straddle=false" TargetMode="External"/><Relationship Id="rId3241" Type="http://schemas.openxmlformats.org/officeDocument/2006/relationships/hyperlink" Target="https://finance.yahoo.com/quote/AMZN230616C03080000?p=AMZN230616C03080000" TargetMode="External"/><Relationship Id="rId7862" Type="http://schemas.openxmlformats.org/officeDocument/2006/relationships/hyperlink" Target="https://finance.yahoo.com/quote/AMZN/options?strike=182&amp;straddle=false" TargetMode="External"/><Relationship Id="rId8913" Type="http://schemas.openxmlformats.org/officeDocument/2006/relationships/hyperlink" Target="https://finance.yahoo.com/quote/AMZN230616C03760000?p=AMZN230616C03760000" TargetMode="External"/><Relationship Id="rId162" Type="http://schemas.openxmlformats.org/officeDocument/2006/relationships/hyperlink" Target="https://finance.yahoo.com/quote/AMZN/options?strike=159&amp;straddle=false" TargetMode="External"/><Relationship Id="rId6464" Type="http://schemas.openxmlformats.org/officeDocument/2006/relationships/hyperlink" Target="https://finance.yahoo.com/quote/AMZN/options?strike=178.5&amp;straddle=false" TargetMode="External"/><Relationship Id="rId7515" Type="http://schemas.openxmlformats.org/officeDocument/2006/relationships/hyperlink" Target="https://finance.yahoo.com/quote/AMZN230616C03690000?p=AMZN230616C03690000" TargetMode="External"/><Relationship Id="rId5066" Type="http://schemas.openxmlformats.org/officeDocument/2006/relationships/hyperlink" Target="https://finance.yahoo.com/quote/AMZN/options?strike=175&amp;straddle=false" TargetMode="External"/><Relationship Id="rId6117" Type="http://schemas.openxmlformats.org/officeDocument/2006/relationships/hyperlink" Target="https://finance.yahoo.com/quote/AMZN230616C03620000?p=AMZN230616C03620000" TargetMode="External"/><Relationship Id="rId9687" Type="http://schemas.openxmlformats.org/officeDocument/2006/relationships/hyperlink" Target="https://finance.yahoo.com/quote/AMZN230616P05500000?p=AMZN230616P05500000" TargetMode="External"/><Relationship Id="rId8289" Type="http://schemas.openxmlformats.org/officeDocument/2006/relationships/hyperlink" Target="https://finance.yahoo.com/quote/AMZN230616P04800000?p=AMZN230616P04800000" TargetMode="External"/><Relationship Id="rId1676" Type="http://schemas.openxmlformats.org/officeDocument/2006/relationships/hyperlink" Target="https://finance.yahoo.com/quote/AMZN/options?strike=191.5&amp;straddle=false" TargetMode="External"/><Relationship Id="rId2727" Type="http://schemas.openxmlformats.org/officeDocument/2006/relationships/hyperlink" Target="https://finance.yahoo.com/quote/AMZN230616P03950000?p=AMZN230616P03950000" TargetMode="External"/><Relationship Id="rId1329" Type="http://schemas.openxmlformats.org/officeDocument/2006/relationships/hyperlink" Target="https://finance.yahoo.com/quote/AMZN230616P03850000?p=AMZN230616P03850000" TargetMode="External"/><Relationship Id="rId4899" Type="http://schemas.openxmlformats.org/officeDocument/2006/relationships/hyperlink" Target="https://finance.yahoo.com/quote/AMZN230616P00077500?p=AMZN230616P00077500" TargetMode="External"/><Relationship Id="rId5200" Type="http://schemas.openxmlformats.org/officeDocument/2006/relationships/hyperlink" Target="https://finance.yahoo.com/quote/AMZN/options?strike=1080&amp;straddle=false" TargetMode="External"/><Relationship Id="rId8770" Type="http://schemas.openxmlformats.org/officeDocument/2006/relationships/hyperlink" Target="https://finance.yahoo.com/quote/AMZN/options?strike=3040&amp;straddle=false" TargetMode="External"/><Relationship Id="rId35" Type="http://schemas.openxmlformats.org/officeDocument/2006/relationships/hyperlink" Target="https://finance.yahoo.com/quote/AMZN230616C00067000?p=AMZN230616C00067000" TargetMode="External"/><Relationship Id="rId1810" Type="http://schemas.openxmlformats.org/officeDocument/2006/relationships/hyperlink" Target="https://finance.yahoo.com/quote/AMZN/options?strike=1880&amp;straddle=false" TargetMode="External"/><Relationship Id="rId7372" Type="http://schemas.openxmlformats.org/officeDocument/2006/relationships/hyperlink" Target="https://finance.yahoo.com/quote/AMZN/options?strike=2700&amp;straddle=false" TargetMode="External"/><Relationship Id="rId8423" Type="http://schemas.openxmlformats.org/officeDocument/2006/relationships/hyperlink" Target="https://finance.yahoo.com/quote/AMZN230616C00135000?p=AMZN230616C00135000" TargetMode="External"/><Relationship Id="rId3982" Type="http://schemas.openxmlformats.org/officeDocument/2006/relationships/hyperlink" Target="https://finance.yahoo.com/quote/AMZN/options?strike=3250&amp;straddle=false" TargetMode="External"/><Relationship Id="rId7025" Type="http://schemas.openxmlformats.org/officeDocument/2006/relationships/hyperlink" Target="https://finance.yahoo.com/quote/AMZN230616C00100000?p=AMZN230616C00100000" TargetMode="External"/><Relationship Id="rId2584" Type="http://schemas.openxmlformats.org/officeDocument/2006/relationships/hyperlink" Target="https://finance.yahoo.com/quote/AMZN/options?strike=3180&amp;straddle=false" TargetMode="External"/><Relationship Id="rId3635" Type="http://schemas.openxmlformats.org/officeDocument/2006/relationships/hyperlink" Target="https://finance.yahoo.com/quote/AMZN230616P00163500?p=AMZN230616P00163500" TargetMode="External"/><Relationship Id="rId9197" Type="http://schemas.openxmlformats.org/officeDocument/2006/relationships/hyperlink" Target="https://finance.yahoo.com/quote/AMZN230616P00170000?p=AMZN230616P00170000" TargetMode="External"/><Relationship Id="rId556" Type="http://schemas.openxmlformats.org/officeDocument/2006/relationships/hyperlink" Target="https://finance.yahoo.com/quote/AMZN/options?strike=3490&amp;straddle=false" TargetMode="External"/><Relationship Id="rId1186" Type="http://schemas.openxmlformats.org/officeDocument/2006/relationships/hyperlink" Target="https://finance.yahoo.com/quote/AMZN/options?strike=3110&amp;straddle=false" TargetMode="External"/><Relationship Id="rId2237" Type="http://schemas.openxmlformats.org/officeDocument/2006/relationships/hyperlink" Target="https://finance.yahoo.com/quote/AMZN230616P00160000?p=AMZN230616P00160000" TargetMode="External"/><Relationship Id="rId209" Type="http://schemas.openxmlformats.org/officeDocument/2006/relationships/hyperlink" Target="https://finance.yahoo.com/quote/AMZN230616C00171000?p=AMZN230616C00171000" TargetMode="External"/><Relationship Id="rId6858" Type="http://schemas.openxmlformats.org/officeDocument/2006/relationships/hyperlink" Target="https://finance.yahoo.com/quote/AMZN/options?strike=3790&amp;straddle=false" TargetMode="External"/><Relationship Id="rId7909" Type="http://schemas.openxmlformats.org/officeDocument/2006/relationships/hyperlink" Target="https://finance.yahoo.com/quote/AMZN230616P00194000?p=AMZN230616P00194000" TargetMode="External"/><Relationship Id="rId8280" Type="http://schemas.openxmlformats.org/officeDocument/2006/relationships/hyperlink" Target="https://finance.yahoo.com/quote/AMZN/options?strike=4300&amp;straddle=false" TargetMode="External"/><Relationship Id="rId9331" Type="http://schemas.openxmlformats.org/officeDocument/2006/relationships/hyperlink" Target="https://finance.yahoo.com/quote/AMZN230616P00235000?p=AMZN230616P00235000" TargetMode="External"/><Relationship Id="rId1320" Type="http://schemas.openxmlformats.org/officeDocument/2006/relationships/hyperlink" Target="https://finance.yahoo.com/quote/AMZN/options?strike=3780&amp;straddle=false" TargetMode="External"/><Relationship Id="rId4890" Type="http://schemas.openxmlformats.org/officeDocument/2006/relationships/hyperlink" Target="https://finance.yahoo.com/quote/AMZN/options?strike=73&amp;straddle=false" TargetMode="External"/><Relationship Id="rId5941" Type="http://schemas.openxmlformats.org/officeDocument/2006/relationships/hyperlink" Target="https://finance.yahoo.com/quote/AMZN230616C01680000?p=AMZN230616C01680000" TargetMode="External"/><Relationship Id="rId3492" Type="http://schemas.openxmlformats.org/officeDocument/2006/relationships/hyperlink" Target="https://finance.yahoo.com/quote/AMZN/options?strike=67&amp;straddle=false" TargetMode="External"/><Relationship Id="rId4543" Type="http://schemas.openxmlformats.org/officeDocument/2006/relationships/hyperlink" Target="https://finance.yahoo.com/quote/AMZN230616C01550000?p=AMZN230616C01550000" TargetMode="External"/><Relationship Id="rId2094" Type="http://schemas.openxmlformats.org/officeDocument/2006/relationships/hyperlink" Target="https://finance.yahoo.com/quote/AMZN/options?strike=60&amp;straddle=false" TargetMode="External"/><Relationship Id="rId3145" Type="http://schemas.openxmlformats.org/officeDocument/2006/relationships/hyperlink" Target="https://finance.yahoo.com/quote/AMZN230616C01440000?p=AMZN230616C01440000" TargetMode="External"/><Relationship Id="rId7766" Type="http://schemas.openxmlformats.org/officeDocument/2006/relationships/hyperlink" Target="https://finance.yahoo.com/quote/AMZN/options?strike=158&amp;straddle=false" TargetMode="External"/><Relationship Id="rId8817" Type="http://schemas.openxmlformats.org/officeDocument/2006/relationships/hyperlink" Target="https://finance.yahoo.com/quote/AMZN230616C03280000?p=AMZN230616C03280000" TargetMode="External"/><Relationship Id="rId6368" Type="http://schemas.openxmlformats.org/officeDocument/2006/relationships/hyperlink" Target="https://finance.yahoo.com/quote/AMZN/options?strike=154.5&amp;straddle=false" TargetMode="External"/><Relationship Id="rId7419" Type="http://schemas.openxmlformats.org/officeDocument/2006/relationships/hyperlink" Target="https://finance.yahoo.com/quote/AMZN230616C03210000?p=AMZN230616C03210000" TargetMode="External"/><Relationship Id="rId200" Type="http://schemas.openxmlformats.org/officeDocument/2006/relationships/hyperlink" Target="https://finance.yahoo.com/quote/AMZN/options?strike=168.5&amp;straddle=false" TargetMode="External"/><Relationship Id="rId2978" Type="http://schemas.openxmlformats.org/officeDocument/2006/relationships/hyperlink" Target="https://finance.yahoo.com/quote/AMZN/options?strike=171&amp;straddle=false" TargetMode="External"/><Relationship Id="rId7900" Type="http://schemas.openxmlformats.org/officeDocument/2006/relationships/hyperlink" Target="https://finance.yahoo.com/quote/AMZN/options?strike=191.5&amp;straddle=false" TargetMode="External"/><Relationship Id="rId5451" Type="http://schemas.openxmlformats.org/officeDocument/2006/relationships/hyperlink" Target="https://finance.yahoo.com/quote/AMZN230616P03680000?p=AMZN230616P03680000" TargetMode="External"/><Relationship Id="rId6502" Type="http://schemas.openxmlformats.org/officeDocument/2006/relationships/hyperlink" Target="https://finance.yahoo.com/quote/AMZN/options?strike=188&amp;straddle=false" TargetMode="External"/><Relationship Id="rId4053" Type="http://schemas.openxmlformats.org/officeDocument/2006/relationships/hyperlink" Target="https://finance.yahoo.com/quote/AMZN230616P03610000?p=AMZN230616P03610000" TargetMode="External"/><Relationship Id="rId5104" Type="http://schemas.openxmlformats.org/officeDocument/2006/relationships/hyperlink" Target="https://finance.yahoo.com/quote/AMZN/options?strike=184.5&amp;straddle=false" TargetMode="External"/><Relationship Id="rId8674" Type="http://schemas.openxmlformats.org/officeDocument/2006/relationships/hyperlink" Target="https://finance.yahoo.com/quote/AMZN/options?strike=1360&amp;straddle=false" TargetMode="External"/><Relationship Id="rId1714" Type="http://schemas.openxmlformats.org/officeDocument/2006/relationships/hyperlink" Target="https://finance.yahoo.com/quote/AMZN/options?strike=210&amp;straddle=false" TargetMode="External"/><Relationship Id="rId7276" Type="http://schemas.openxmlformats.org/officeDocument/2006/relationships/hyperlink" Target="https://finance.yahoo.com/quote/AMZN/options?strike=275&amp;straddle=false" TargetMode="External"/><Relationship Id="rId8327" Type="http://schemas.openxmlformats.org/officeDocument/2006/relationships/hyperlink" Target="https://finance.yahoo.com/quote/AMZN230616C00061000?p=AMZN230616C00061000" TargetMode="External"/><Relationship Id="rId2488" Type="http://schemas.openxmlformats.org/officeDocument/2006/relationships/hyperlink" Target="https://finance.yahoo.com/quote/AMZN/options?strike=1600&amp;straddle=false" TargetMode="External"/><Relationship Id="rId3886" Type="http://schemas.openxmlformats.org/officeDocument/2006/relationships/hyperlink" Target="https://finance.yahoo.com/quote/AMZN/options?strike=1740&amp;straddle=false" TargetMode="External"/><Relationship Id="rId4937" Type="http://schemas.openxmlformats.org/officeDocument/2006/relationships/hyperlink" Target="https://finance.yahoo.com/quote/AMZN230616P00096000?p=AMZN230616P00096000" TargetMode="External"/><Relationship Id="rId3539" Type="http://schemas.openxmlformats.org/officeDocument/2006/relationships/hyperlink" Target="https://finance.yahoo.com/quote/AMZN230616P00089000?p=AMZN230616P00089000" TargetMode="External"/><Relationship Id="rId6012" Type="http://schemas.openxmlformats.org/officeDocument/2006/relationships/hyperlink" Target="https://finance.yahoo.com/quote/AMZN/options?strike=3090&amp;straddle=false" TargetMode="External"/><Relationship Id="rId7410" Type="http://schemas.openxmlformats.org/officeDocument/2006/relationships/hyperlink" Target="https://finance.yahoo.com/quote/AMZN/options?strike=3160&amp;straddle=false" TargetMode="External"/><Relationship Id="rId9582" Type="http://schemas.openxmlformats.org/officeDocument/2006/relationships/hyperlink" Target="https://finance.yahoo.com/quote/AMZN/options?strike=3570&amp;straddle=false" TargetMode="External"/><Relationship Id="rId941" Type="http://schemas.openxmlformats.org/officeDocument/2006/relationships/hyperlink" Target="https://finance.yahoo.com/quote/AMZN230616P00182000?p=AMZN230616P00182000" TargetMode="External"/><Relationship Id="rId1571" Type="http://schemas.openxmlformats.org/officeDocument/2006/relationships/hyperlink" Target="https://finance.yahoo.com/quote/AMZN230616C00165500?p=AMZN230616C00165500" TargetMode="External"/><Relationship Id="rId2622" Type="http://schemas.openxmlformats.org/officeDocument/2006/relationships/hyperlink" Target="https://finance.yahoo.com/quote/AMZN/options?strike=3370&amp;straddle=false" TargetMode="External"/><Relationship Id="rId8184" Type="http://schemas.openxmlformats.org/officeDocument/2006/relationships/hyperlink" Target="https://finance.yahoo.com/quote/AMZN/options?strike=3500&amp;straddle=false" TargetMode="External"/><Relationship Id="rId9235" Type="http://schemas.openxmlformats.org/officeDocument/2006/relationships/hyperlink" Target="https://finance.yahoo.com/quote/AMZN230616P00179500?p=AMZN230616P00179500" TargetMode="External"/><Relationship Id="rId1224" Type="http://schemas.openxmlformats.org/officeDocument/2006/relationships/hyperlink" Target="https://finance.yahoo.com/quote/AMZN/options?strike=3300&amp;straddle=false" TargetMode="External"/><Relationship Id="rId4794" Type="http://schemas.openxmlformats.org/officeDocument/2006/relationships/hyperlink" Target="https://finance.yahoo.com/quote/AMZN/options?strike=3920&amp;straddle=false" TargetMode="External"/><Relationship Id="rId5845" Type="http://schemas.openxmlformats.org/officeDocument/2006/relationships/hyperlink" Target="https://finance.yahoo.com/quote/AMZN230616C00196000?p=AMZN230616C00196000" TargetMode="External"/><Relationship Id="rId3396" Type="http://schemas.openxmlformats.org/officeDocument/2006/relationships/hyperlink" Target="https://finance.yahoo.com/quote/AMZN/options?strike=3850&amp;straddle=false" TargetMode="External"/><Relationship Id="rId4447" Type="http://schemas.openxmlformats.org/officeDocument/2006/relationships/hyperlink" Target="https://finance.yahoo.com/quote/AMZN230616C00192500?p=AMZN230616C00192500" TargetMode="External"/><Relationship Id="rId3049" Type="http://schemas.openxmlformats.org/officeDocument/2006/relationships/hyperlink" Target="https://finance.yahoo.com/quote/AMZN230616C00189000?p=AMZN230616C00189000" TargetMode="External"/><Relationship Id="rId9092" Type="http://schemas.openxmlformats.org/officeDocument/2006/relationships/hyperlink" Target="https://finance.yahoo.com/quote/AMZN/options?strike=97&amp;straddle=false" TargetMode="External"/><Relationship Id="rId1081" Type="http://schemas.openxmlformats.org/officeDocument/2006/relationships/hyperlink" Target="https://finance.yahoo.com/quote/AMZN230616P01420000?p=AMZN230616P01420000" TargetMode="External"/><Relationship Id="rId3530" Type="http://schemas.openxmlformats.org/officeDocument/2006/relationships/hyperlink" Target="https://finance.yahoo.com/quote/AMZN/options?strike=84&amp;straddle=false" TargetMode="External"/><Relationship Id="rId451" Type="http://schemas.openxmlformats.org/officeDocument/2006/relationships/hyperlink" Target="https://finance.yahoo.com/quote/AMZN230616C02700000?p=AMZN230616C02700000" TargetMode="External"/><Relationship Id="rId2132" Type="http://schemas.openxmlformats.org/officeDocument/2006/relationships/hyperlink" Target="https://finance.yahoo.com/quote/AMZN/options?strike=77.5&amp;straddle=false" TargetMode="External"/><Relationship Id="rId6753" Type="http://schemas.openxmlformats.org/officeDocument/2006/relationships/hyperlink" Target="https://finance.yahoo.com/quote/AMZN230616P03270000?p=AMZN230616P03270000" TargetMode="External"/><Relationship Id="rId7804" Type="http://schemas.openxmlformats.org/officeDocument/2006/relationships/hyperlink" Target="https://finance.yahoo.com/quote/AMZN/options?strike=167.5&amp;straddle=false" TargetMode="External"/><Relationship Id="rId104" Type="http://schemas.openxmlformats.org/officeDocument/2006/relationships/hyperlink" Target="https://finance.yahoo.com/quote/AMZN/options?strike=99&amp;straddle=false" TargetMode="External"/><Relationship Id="rId5355" Type="http://schemas.openxmlformats.org/officeDocument/2006/relationships/hyperlink" Target="https://finance.yahoo.com/quote/AMZN230616P03200000?p=AMZN230616P03200000" TargetMode="External"/><Relationship Id="rId6406" Type="http://schemas.openxmlformats.org/officeDocument/2006/relationships/hyperlink" Target="https://finance.yahoo.com/quote/AMZN/options?strike=164&amp;straddle=false" TargetMode="External"/><Relationship Id="rId5008" Type="http://schemas.openxmlformats.org/officeDocument/2006/relationships/hyperlink" Target="https://finance.yahoo.com/quote/AMZN/options?strike=160.5&amp;straddle=false" TargetMode="External"/><Relationship Id="rId8578" Type="http://schemas.openxmlformats.org/officeDocument/2006/relationships/hyperlink" Target="https://finance.yahoo.com/quote/AMZN/options?strike=187&amp;straddle=false" TargetMode="External"/><Relationship Id="rId9629" Type="http://schemas.openxmlformats.org/officeDocument/2006/relationships/hyperlink" Target="https://finance.yahoo.com/quote/AMZN230616P03820000?p=AMZN230616P03820000" TargetMode="External"/><Relationship Id="rId1965" Type="http://schemas.openxmlformats.org/officeDocument/2006/relationships/hyperlink" Target="https://finance.yahoo.com/quote/AMZN230616C03620000?p=AMZN230616C03620000" TargetMode="External"/><Relationship Id="rId1618" Type="http://schemas.openxmlformats.org/officeDocument/2006/relationships/hyperlink" Target="https://finance.yahoo.com/quote/AMZN/options?strike=177&amp;straddle=false" TargetMode="External"/><Relationship Id="rId3040" Type="http://schemas.openxmlformats.org/officeDocument/2006/relationships/hyperlink" Target="https://finance.yahoo.com/quote/AMZN/options?strike=186.5&amp;straddle=false" TargetMode="External"/><Relationship Id="rId7661" Type="http://schemas.openxmlformats.org/officeDocument/2006/relationships/hyperlink" Target="https://finance.yahoo.com/quote/AMZN230616P00075000?p=AMZN230616P00075000" TargetMode="External"/><Relationship Id="rId8712" Type="http://schemas.openxmlformats.org/officeDocument/2006/relationships/hyperlink" Target="https://finance.yahoo.com/quote/AMZN/options?strike=1700&amp;straddle=false" TargetMode="External"/><Relationship Id="rId6263" Type="http://schemas.openxmlformats.org/officeDocument/2006/relationships/hyperlink" Target="https://finance.yahoo.com/quote/AMZN230616P00069000?p=AMZN230616P00069000" TargetMode="External"/><Relationship Id="rId7314" Type="http://schemas.openxmlformats.org/officeDocument/2006/relationships/hyperlink" Target="https://finance.yahoo.com/quote/AMZN/options?strike=1560&amp;straddle=false" TargetMode="External"/><Relationship Id="rId2873" Type="http://schemas.openxmlformats.org/officeDocument/2006/relationships/hyperlink" Target="https://finance.yahoo.com/quote/AMZN230616C00100000?p=AMZN230616C00100000" TargetMode="External"/><Relationship Id="rId3924" Type="http://schemas.openxmlformats.org/officeDocument/2006/relationships/hyperlink" Target="https://finance.yahoo.com/quote/AMZN/options?strike=2600&amp;straddle=false" TargetMode="External"/><Relationship Id="rId9486" Type="http://schemas.openxmlformats.org/officeDocument/2006/relationships/hyperlink" Target="https://finance.yahoo.com/quote/AMZN/options?strike=3090&amp;straddle=false" TargetMode="External"/><Relationship Id="rId845" Type="http://schemas.openxmlformats.org/officeDocument/2006/relationships/hyperlink" Target="https://finance.yahoo.com/quote/AMZN230616P00158000?p=AMZN230616P00158000" TargetMode="External"/><Relationship Id="rId1475" Type="http://schemas.openxmlformats.org/officeDocument/2006/relationships/hyperlink" Target="https://finance.yahoo.com/quote/AMZN230616C00093000?p=AMZN230616C00093000" TargetMode="External"/><Relationship Id="rId2526" Type="http://schemas.openxmlformats.org/officeDocument/2006/relationships/hyperlink" Target="https://finance.yahoo.com/quote/AMZN/options?strike=1980&amp;straddle=false" TargetMode="External"/><Relationship Id="rId8088" Type="http://schemas.openxmlformats.org/officeDocument/2006/relationships/hyperlink" Target="https://finance.yahoo.com/quote/AMZN/options?strike=3020&amp;straddle=false" TargetMode="External"/><Relationship Id="rId9139" Type="http://schemas.openxmlformats.org/officeDocument/2006/relationships/hyperlink" Target="https://finance.yahoo.com/quote/AMZN230616P00155500?p=AMZN230616P00155500" TargetMode="External"/><Relationship Id="rId1128" Type="http://schemas.openxmlformats.org/officeDocument/2006/relationships/hyperlink" Target="https://finance.yahoo.com/quote/AMZN/options?strike=1840&amp;straddle=false" TargetMode="External"/><Relationship Id="rId4698" Type="http://schemas.openxmlformats.org/officeDocument/2006/relationships/hyperlink" Target="https://finance.yahoo.com/quote/AMZN/options?strike=3440&amp;straddle=false" TargetMode="External"/><Relationship Id="rId5749" Type="http://schemas.openxmlformats.org/officeDocument/2006/relationships/hyperlink" Target="https://finance.yahoo.com/quote/AMZN230616C00172000?p=AMZN230616C00172000" TargetMode="External"/><Relationship Id="rId7171" Type="http://schemas.openxmlformats.org/officeDocument/2006/relationships/hyperlink" Target="https://finance.yahoo.com/quote/AMZN230616C00181500?p=AMZN230616C00181500" TargetMode="External"/><Relationship Id="rId8222" Type="http://schemas.openxmlformats.org/officeDocument/2006/relationships/hyperlink" Target="https://finance.yahoo.com/quote/AMZN/options?strike=3690&amp;straddle=false" TargetMode="External"/><Relationship Id="rId9620" Type="http://schemas.openxmlformats.org/officeDocument/2006/relationships/hyperlink" Target="https://finance.yahoo.com/quote/AMZN/options?strike=3760&amp;straddle=false" TargetMode="External"/><Relationship Id="rId3781" Type="http://schemas.openxmlformats.org/officeDocument/2006/relationships/hyperlink" Target="https://finance.yahoo.com/quote/AMZN230616P00200000?p=AMZN230616P00200000" TargetMode="External"/><Relationship Id="rId4832" Type="http://schemas.openxmlformats.org/officeDocument/2006/relationships/hyperlink" Target="https://finance.yahoo.com/quote/AMZN/options?strike=5100&amp;straddle=false" TargetMode="External"/><Relationship Id="rId2383" Type="http://schemas.openxmlformats.org/officeDocument/2006/relationships/hyperlink" Target="https://finance.yahoo.com/quote/AMZN230616P00196500?p=AMZN230616P00196500" TargetMode="External"/><Relationship Id="rId3434" Type="http://schemas.openxmlformats.org/officeDocument/2006/relationships/hyperlink" Target="https://finance.yahoo.com/quote/AMZN/options?strike=4400&amp;straddle=false" TargetMode="External"/><Relationship Id="rId355" Type="http://schemas.openxmlformats.org/officeDocument/2006/relationships/hyperlink" Target="https://finance.yahoo.com/quote/AMZN230616C00275000?p=AMZN230616C00275000" TargetMode="External"/><Relationship Id="rId2036" Type="http://schemas.openxmlformats.org/officeDocument/2006/relationships/hyperlink" Target="https://finance.yahoo.com/quote/AMZN/options?strike=3970&amp;straddle=false" TargetMode="External"/><Relationship Id="rId6657" Type="http://schemas.openxmlformats.org/officeDocument/2006/relationships/hyperlink" Target="https://finance.yahoo.com/quote/AMZN230616P01780000?p=AMZN230616P01780000" TargetMode="External"/><Relationship Id="rId7708" Type="http://schemas.openxmlformats.org/officeDocument/2006/relationships/hyperlink" Target="https://finance.yahoo.com/quote/AMZN/options?strike=97&amp;straddle=false" TargetMode="External"/><Relationship Id="rId5259" Type="http://schemas.openxmlformats.org/officeDocument/2006/relationships/hyperlink" Target="https://finance.yahoo.com/quote/AMZN230616P01640000?p=AMZN230616P01640000" TargetMode="External"/><Relationship Id="rId9130" Type="http://schemas.openxmlformats.org/officeDocument/2006/relationships/hyperlink" Target="https://finance.yahoo.com/quote/AMZN/options?strike=153&amp;straddle=false" TargetMode="External"/><Relationship Id="rId1869" Type="http://schemas.openxmlformats.org/officeDocument/2006/relationships/hyperlink" Target="https://finance.yahoo.com/quote/AMZN230616C03140000?p=AMZN230616C03140000" TargetMode="External"/><Relationship Id="rId3291" Type="http://schemas.openxmlformats.org/officeDocument/2006/relationships/hyperlink" Target="https://finance.yahoo.com/quote/AMZN230616C03330000?p=AMZN230616C03330000" TargetMode="External"/><Relationship Id="rId5740" Type="http://schemas.openxmlformats.org/officeDocument/2006/relationships/hyperlink" Target="https://finance.yahoo.com/quote/AMZN/options?strike=169.5&amp;straddle=false" TargetMode="External"/><Relationship Id="rId4342" Type="http://schemas.openxmlformats.org/officeDocument/2006/relationships/hyperlink" Target="https://finance.yahoo.com/quote/AMZN/options?strike=166&amp;straddle=false" TargetMode="External"/><Relationship Id="rId8963" Type="http://schemas.openxmlformats.org/officeDocument/2006/relationships/hyperlink" Target="https://finance.yahoo.com/quote/AMZN230616C04100000?p=AMZN230616C04100000" TargetMode="External"/><Relationship Id="rId7565" Type="http://schemas.openxmlformats.org/officeDocument/2006/relationships/hyperlink" Target="https://finance.yahoo.com/quote/AMZN230616C03940000?p=AMZN230616C03940000" TargetMode="External"/><Relationship Id="rId8616" Type="http://schemas.openxmlformats.org/officeDocument/2006/relationships/hyperlink" Target="https://finance.yahoo.com/quote/AMZN/options?strike=196.5&amp;straddle=false" TargetMode="External"/><Relationship Id="rId6167" Type="http://schemas.openxmlformats.org/officeDocument/2006/relationships/hyperlink" Target="https://finance.yahoo.com/quote/AMZN230616C03870000?p=AMZN230616C03870000" TargetMode="External"/><Relationship Id="rId7218" Type="http://schemas.openxmlformats.org/officeDocument/2006/relationships/hyperlink" Target="https://finance.yahoo.com/quote/AMZN/options?strike=193&amp;straddle=false" TargetMode="External"/><Relationship Id="rId2777" Type="http://schemas.openxmlformats.org/officeDocument/2006/relationships/hyperlink" Target="https://finance.yahoo.com/quote/AMZN230616C00054000?p=AMZN230616C00054000" TargetMode="External"/><Relationship Id="rId749" Type="http://schemas.openxmlformats.org/officeDocument/2006/relationships/hyperlink" Target="https://finance.yahoo.com/quote/AMZN230616P00078000?p=AMZN230616P00078000" TargetMode="External"/><Relationship Id="rId1379" Type="http://schemas.openxmlformats.org/officeDocument/2006/relationships/hyperlink" Target="https://finance.yahoo.com/quote/AMZN230616P05300000?p=AMZN230616P05300000" TargetMode="External"/><Relationship Id="rId3828" Type="http://schemas.openxmlformats.org/officeDocument/2006/relationships/hyperlink" Target="https://finance.yahoo.com/quote/AMZN/options?strike=1200&amp;straddle=false" TargetMode="External"/><Relationship Id="rId5250" Type="http://schemas.openxmlformats.org/officeDocument/2006/relationships/hyperlink" Target="https://finance.yahoo.com/quote/AMZN/options?strike=1550&amp;straddle=false" TargetMode="External"/><Relationship Id="rId6301" Type="http://schemas.openxmlformats.org/officeDocument/2006/relationships/hyperlink" Target="https://finance.yahoo.com/quote/AMZN230616P00086000?p=AMZN230616P00086000" TargetMode="External"/><Relationship Id="rId85" Type="http://schemas.openxmlformats.org/officeDocument/2006/relationships/hyperlink" Target="https://finance.yahoo.com/quote/AMZN230616C00090000?p=AMZN230616C00090000" TargetMode="External"/><Relationship Id="rId1860" Type="http://schemas.openxmlformats.org/officeDocument/2006/relationships/hyperlink" Target="https://finance.yahoo.com/quote/AMZN/options?strike=3090&amp;straddle=false" TargetMode="External"/><Relationship Id="rId2911" Type="http://schemas.openxmlformats.org/officeDocument/2006/relationships/hyperlink" Target="https://finance.yahoo.com/quote/AMZN230616C00154500?p=AMZN230616C00154500" TargetMode="External"/><Relationship Id="rId7075" Type="http://schemas.openxmlformats.org/officeDocument/2006/relationships/hyperlink" Target="https://finance.yahoo.com/quote/AMZN230616C00157500?p=AMZN230616C00157500" TargetMode="External"/><Relationship Id="rId8473" Type="http://schemas.openxmlformats.org/officeDocument/2006/relationships/hyperlink" Target="https://finance.yahoo.com/quote/AMZN230616C00161000?p=AMZN230616C00161000" TargetMode="External"/><Relationship Id="rId9524" Type="http://schemas.openxmlformats.org/officeDocument/2006/relationships/hyperlink" Target="https://finance.yahoo.com/quote/AMZN/options?strike=3280&amp;straddle=false" TargetMode="External"/><Relationship Id="rId1513" Type="http://schemas.openxmlformats.org/officeDocument/2006/relationships/hyperlink" Target="https://finance.yahoo.com/quote/AMZN230616C00151000?p=AMZN230616C00151000" TargetMode="External"/><Relationship Id="rId8126" Type="http://schemas.openxmlformats.org/officeDocument/2006/relationships/hyperlink" Target="https://finance.yahoo.com/quote/AMZN/options?strike=3210&amp;straddle=false" TargetMode="External"/><Relationship Id="rId3685" Type="http://schemas.openxmlformats.org/officeDocument/2006/relationships/hyperlink" Target="https://finance.yahoo.com/quote/AMZN230616P00176000?p=AMZN230616P00176000" TargetMode="External"/><Relationship Id="rId4736" Type="http://schemas.openxmlformats.org/officeDocument/2006/relationships/hyperlink" Target="https://finance.yahoo.com/quote/AMZN/options?strike=3630&amp;straddle=false" TargetMode="External"/><Relationship Id="rId2287" Type="http://schemas.openxmlformats.org/officeDocument/2006/relationships/hyperlink" Target="https://finance.yahoo.com/quote/AMZN230616P00172500?p=AMZN230616P00172500" TargetMode="External"/><Relationship Id="rId3338" Type="http://schemas.openxmlformats.org/officeDocument/2006/relationships/hyperlink" Target="https://finance.yahoo.com/quote/AMZN/options?strike=3560&amp;straddle=false" TargetMode="External"/><Relationship Id="rId7959" Type="http://schemas.openxmlformats.org/officeDocument/2006/relationships/hyperlink" Target="https://finance.yahoo.com/quote/AMZN230616P00265000?p=AMZN230616P00265000" TargetMode="External"/><Relationship Id="rId259" Type="http://schemas.openxmlformats.org/officeDocument/2006/relationships/hyperlink" Target="https://finance.yahoo.com/quote/AMZN230616C00183500?p=AMZN230616C00183500" TargetMode="External"/><Relationship Id="rId9381" Type="http://schemas.openxmlformats.org/officeDocument/2006/relationships/hyperlink" Target="https://finance.yahoo.com/quote/AMZN230616P01380000?p=AMZN230616P01380000" TargetMode="External"/><Relationship Id="rId1370" Type="http://schemas.openxmlformats.org/officeDocument/2006/relationships/hyperlink" Target="https://finance.yahoo.com/quote/AMZN/options?strike=4800&amp;straddle=false" TargetMode="External"/><Relationship Id="rId9034" Type="http://schemas.openxmlformats.org/officeDocument/2006/relationships/hyperlink" Target="https://finance.yahoo.com/quote/AMZN/options?strike=70&amp;straddle=false" TargetMode="External"/><Relationship Id="rId740" Type="http://schemas.openxmlformats.org/officeDocument/2006/relationships/hyperlink" Target="https://finance.yahoo.com/quote/AMZN/options?strike=74&amp;straddle=false" TargetMode="External"/><Relationship Id="rId1023" Type="http://schemas.openxmlformats.org/officeDocument/2006/relationships/hyperlink" Target="https://finance.yahoo.com/quote/AMZN230616P00225000?p=AMZN230616P00225000" TargetMode="External"/><Relationship Id="rId2421" Type="http://schemas.openxmlformats.org/officeDocument/2006/relationships/hyperlink" Target="https://finance.yahoo.com/quote/AMZN230616P00260000?p=AMZN230616P00260000" TargetMode="External"/><Relationship Id="rId5991" Type="http://schemas.openxmlformats.org/officeDocument/2006/relationships/hyperlink" Target="https://finance.yahoo.com/quote/AMZN230616C02900000?p=AMZN230616C02900000" TargetMode="External"/><Relationship Id="rId4593" Type="http://schemas.openxmlformats.org/officeDocument/2006/relationships/hyperlink" Target="https://finance.yahoo.com/quote/AMZN230616C02200000?p=AMZN230616C02200000" TargetMode="External"/><Relationship Id="rId5644" Type="http://schemas.openxmlformats.org/officeDocument/2006/relationships/hyperlink" Target="https://finance.yahoo.com/quote/AMZN/options?strike=105&amp;straddle=false" TargetMode="External"/><Relationship Id="rId3195" Type="http://schemas.openxmlformats.org/officeDocument/2006/relationships/hyperlink" Target="https://finance.yahoo.com/quote/AMZN230616C01900000?p=AMZN230616C01900000" TargetMode="External"/><Relationship Id="rId4246" Type="http://schemas.openxmlformats.org/officeDocument/2006/relationships/hyperlink" Target="https://finance.yahoo.com/quote/AMZN/options?strike=94&amp;straddle=false" TargetMode="External"/><Relationship Id="rId8867" Type="http://schemas.openxmlformats.org/officeDocument/2006/relationships/hyperlink" Target="https://finance.yahoo.com/quote/AMZN230616C03530000?p=AMZN230616C03530000" TargetMode="External"/><Relationship Id="rId7469" Type="http://schemas.openxmlformats.org/officeDocument/2006/relationships/hyperlink" Target="https://finance.yahoo.com/quote/AMZN230616C03460000?p=AMZN230616C03460000" TargetMode="External"/><Relationship Id="rId1907" Type="http://schemas.openxmlformats.org/officeDocument/2006/relationships/hyperlink" Target="https://finance.yahoo.com/quote/AMZN230616C03330000?p=AMZN230616C03330000" TargetMode="External"/><Relationship Id="rId250" Type="http://schemas.openxmlformats.org/officeDocument/2006/relationships/hyperlink" Target="https://finance.yahoo.com/quote/AMZN/options?strike=181&amp;straddle=false" TargetMode="External"/><Relationship Id="rId7950" Type="http://schemas.openxmlformats.org/officeDocument/2006/relationships/hyperlink" Target="https://finance.yahoo.com/quote/AMZN/options?strike=240&amp;straddle=false" TargetMode="External"/><Relationship Id="rId5154" Type="http://schemas.openxmlformats.org/officeDocument/2006/relationships/hyperlink" Target="https://finance.yahoo.com/quote/AMZN/options?strike=197&amp;straddle=false" TargetMode="External"/><Relationship Id="rId6552" Type="http://schemas.openxmlformats.org/officeDocument/2006/relationships/hyperlink" Target="https://finance.yahoo.com/quote/AMZN/options?strike=205&amp;straddle=false" TargetMode="External"/><Relationship Id="rId7603" Type="http://schemas.openxmlformats.org/officeDocument/2006/relationships/hyperlink" Target="https://finance.yahoo.com/quote/AMZN230616C05300000?p=AMZN230616C05300000" TargetMode="External"/><Relationship Id="rId6205" Type="http://schemas.openxmlformats.org/officeDocument/2006/relationships/hyperlink" Target="https://finance.yahoo.com/quote/AMZN230616C04600000?p=AMZN230616C04600000" TargetMode="External"/><Relationship Id="rId1764" Type="http://schemas.openxmlformats.org/officeDocument/2006/relationships/hyperlink" Target="https://finance.yahoo.com/quote/AMZN/options?strike=1450&amp;straddle=false" TargetMode="External"/><Relationship Id="rId2815" Type="http://schemas.openxmlformats.org/officeDocument/2006/relationships/hyperlink" Target="https://finance.yahoo.com/quote/AMZN230616C00072500?p=AMZN230616C00072500" TargetMode="External"/><Relationship Id="rId8377" Type="http://schemas.openxmlformats.org/officeDocument/2006/relationships/hyperlink" Target="https://finance.yahoo.com/quote/AMZN230616C00084000?p=AMZN230616C00084000" TargetMode="External"/><Relationship Id="rId9428" Type="http://schemas.openxmlformats.org/officeDocument/2006/relationships/hyperlink" Target="https://finance.yahoo.com/quote/AMZN/options?strike=1800&amp;straddle=false" TargetMode="External"/><Relationship Id="rId1417" Type="http://schemas.openxmlformats.org/officeDocument/2006/relationships/hyperlink" Target="https://finance.yahoo.com/quote/AMZN230616C00066000?p=AMZN230616C00066000" TargetMode="External"/><Relationship Id="rId4987" Type="http://schemas.openxmlformats.org/officeDocument/2006/relationships/hyperlink" Target="https://finance.yahoo.com/quote/AMZN230616P00155500?p=AMZN230616P00155500" TargetMode="External"/><Relationship Id="rId3589" Type="http://schemas.openxmlformats.org/officeDocument/2006/relationships/hyperlink" Target="https://finance.yahoo.com/quote/AMZN230616P00152000?p=AMZN230616P00152000" TargetMode="External"/><Relationship Id="rId7460" Type="http://schemas.openxmlformats.org/officeDocument/2006/relationships/hyperlink" Target="https://finance.yahoo.com/quote/AMZN/options?strike=3410&amp;straddle=false" TargetMode="External"/><Relationship Id="rId8511" Type="http://schemas.openxmlformats.org/officeDocument/2006/relationships/hyperlink" Target="https://finance.yahoo.com/quote/AMZN230616C00170500?p=AMZN230616C00170500" TargetMode="External"/><Relationship Id="rId6062" Type="http://schemas.openxmlformats.org/officeDocument/2006/relationships/hyperlink" Target="https://finance.yahoo.com/quote/AMZN/options?strike=3340&amp;straddle=false" TargetMode="External"/><Relationship Id="rId7113" Type="http://schemas.openxmlformats.org/officeDocument/2006/relationships/hyperlink" Target="https://finance.yahoo.com/quote/AMZN230616C00167000?p=AMZN230616C00167000" TargetMode="External"/><Relationship Id="rId9285" Type="http://schemas.openxmlformats.org/officeDocument/2006/relationships/hyperlink" Target="https://finance.yahoo.com/quote/AMZN230616P00192000?p=AMZN230616P00192000" TargetMode="External"/><Relationship Id="rId991" Type="http://schemas.openxmlformats.org/officeDocument/2006/relationships/hyperlink" Target="https://finance.yahoo.com/quote/AMZN230616P00194500?p=AMZN230616P00194500" TargetMode="External"/><Relationship Id="rId2672" Type="http://schemas.openxmlformats.org/officeDocument/2006/relationships/hyperlink" Target="https://finance.yahoo.com/quote/AMZN/options?strike=3620&amp;straddle=false" TargetMode="External"/><Relationship Id="rId3723" Type="http://schemas.openxmlformats.org/officeDocument/2006/relationships/hyperlink" Target="https://finance.yahoo.com/quote/AMZN230616P00185500?p=AMZN230616P00185500" TargetMode="External"/><Relationship Id="rId644" Type="http://schemas.openxmlformats.org/officeDocument/2006/relationships/hyperlink" Target="https://finance.yahoo.com/quote/AMZN/options?strike=3930&amp;straddle=false" TargetMode="External"/><Relationship Id="rId1274" Type="http://schemas.openxmlformats.org/officeDocument/2006/relationships/hyperlink" Target="https://finance.yahoo.com/quote/AMZN/options?strike=3550&amp;straddle=false" TargetMode="External"/><Relationship Id="rId2325" Type="http://schemas.openxmlformats.org/officeDocument/2006/relationships/hyperlink" Target="https://finance.yahoo.com/quote/AMZN230616P00182000?p=AMZN230616P00182000" TargetMode="External"/><Relationship Id="rId5895" Type="http://schemas.openxmlformats.org/officeDocument/2006/relationships/hyperlink" Target="https://finance.yahoo.com/quote/AMZN230616C01240000?p=AMZN230616C01240000" TargetMode="External"/><Relationship Id="rId6946" Type="http://schemas.openxmlformats.org/officeDocument/2006/relationships/hyperlink" Target="https://finance.yahoo.com/quote/AMZN/options?strike=62&amp;straddle=false" TargetMode="External"/><Relationship Id="rId4497" Type="http://schemas.openxmlformats.org/officeDocument/2006/relationships/hyperlink" Target="https://finance.yahoo.com/quote/AMZN230616C00250000?p=AMZN230616C00250000" TargetMode="External"/><Relationship Id="rId5548" Type="http://schemas.openxmlformats.org/officeDocument/2006/relationships/hyperlink" Target="https://finance.yahoo.com/quote/AMZN/options?strike=55&amp;straddle=false" TargetMode="External"/><Relationship Id="rId3099" Type="http://schemas.openxmlformats.org/officeDocument/2006/relationships/hyperlink" Target="https://finance.yahoo.com/quote/AMZN230616C00215000?p=AMZN230616C00215000" TargetMode="External"/><Relationship Id="rId8021" Type="http://schemas.openxmlformats.org/officeDocument/2006/relationships/hyperlink" Target="https://finance.yahoo.com/quote/AMZN230616P01580000?p=AMZN230616P01580000" TargetMode="External"/><Relationship Id="rId3580" Type="http://schemas.openxmlformats.org/officeDocument/2006/relationships/hyperlink" Target="https://finance.yahoo.com/quote/AMZN/options?strike=145&amp;straddle=false" TargetMode="External"/><Relationship Id="rId2182" Type="http://schemas.openxmlformats.org/officeDocument/2006/relationships/hyperlink" Target="https://finance.yahoo.com/quote/AMZN/options?strike=110&amp;straddle=false" TargetMode="External"/><Relationship Id="rId3233" Type="http://schemas.openxmlformats.org/officeDocument/2006/relationships/hyperlink" Target="https://finance.yahoo.com/quote/AMZN230616C03040000?p=AMZN230616C03040000" TargetMode="External"/><Relationship Id="rId4631" Type="http://schemas.openxmlformats.org/officeDocument/2006/relationships/hyperlink" Target="https://finance.yahoo.com/quote/AMZN230616C03110000?p=AMZN230616C03110000" TargetMode="External"/><Relationship Id="rId154" Type="http://schemas.openxmlformats.org/officeDocument/2006/relationships/hyperlink" Target="https://finance.yahoo.com/quote/AMZN/options?strike=157&amp;straddle=false" TargetMode="External"/><Relationship Id="rId7854" Type="http://schemas.openxmlformats.org/officeDocument/2006/relationships/hyperlink" Target="https://finance.yahoo.com/quote/AMZN/options?strike=180&amp;straddle=false" TargetMode="External"/><Relationship Id="rId8905" Type="http://schemas.openxmlformats.org/officeDocument/2006/relationships/hyperlink" Target="https://finance.yahoo.com/quote/AMZN230616C03720000?p=AMZN230616C03720000" TargetMode="External"/><Relationship Id="rId6456" Type="http://schemas.openxmlformats.org/officeDocument/2006/relationships/hyperlink" Target="https://finance.yahoo.com/quote/AMZN/options?strike=176.5&amp;straddle=false" TargetMode="External"/><Relationship Id="rId7507" Type="http://schemas.openxmlformats.org/officeDocument/2006/relationships/hyperlink" Target="https://finance.yahoo.com/quote/AMZN230616C03650000?p=AMZN230616C03650000" TargetMode="External"/><Relationship Id="rId5058" Type="http://schemas.openxmlformats.org/officeDocument/2006/relationships/hyperlink" Target="https://finance.yahoo.com/quote/AMZN/options?strike=173&amp;straddle=false" TargetMode="External"/><Relationship Id="rId6109" Type="http://schemas.openxmlformats.org/officeDocument/2006/relationships/hyperlink" Target="https://finance.yahoo.com/quote/AMZN230616C03580000?p=AMZN230616C03580000" TargetMode="External"/><Relationship Id="rId9679" Type="http://schemas.openxmlformats.org/officeDocument/2006/relationships/hyperlink" Target="https://finance.yahoo.com/quote/AMZN230616P05100000?p=AMZN230616P05100000" TargetMode="External"/><Relationship Id="rId1668" Type="http://schemas.openxmlformats.org/officeDocument/2006/relationships/hyperlink" Target="https://finance.yahoo.com/quote/AMZN/options?strike=189.5&amp;straddle=false" TargetMode="External"/><Relationship Id="rId2719" Type="http://schemas.openxmlformats.org/officeDocument/2006/relationships/hyperlink" Target="https://finance.yahoo.com/quote/AMZN230616P03900000?p=AMZN230616P03900000" TargetMode="External"/><Relationship Id="rId3090" Type="http://schemas.openxmlformats.org/officeDocument/2006/relationships/hyperlink" Target="https://finance.yahoo.com/quote/AMZN/options?strike=199&amp;straddle=false" TargetMode="External"/><Relationship Id="rId4141" Type="http://schemas.openxmlformats.org/officeDocument/2006/relationships/hyperlink" Target="https://finance.yahoo.com/quote/AMZN230616P05000000?p=AMZN230616P05000000" TargetMode="External"/><Relationship Id="rId7364" Type="http://schemas.openxmlformats.org/officeDocument/2006/relationships/hyperlink" Target="https://finance.yahoo.com/quote/AMZN/options?strike=2300&amp;straddle=false" TargetMode="External"/><Relationship Id="rId8762" Type="http://schemas.openxmlformats.org/officeDocument/2006/relationships/hyperlink" Target="https://finance.yahoo.com/quote/AMZN/options?strike=3000&amp;straddle=false" TargetMode="External"/><Relationship Id="rId27" Type="http://schemas.openxmlformats.org/officeDocument/2006/relationships/hyperlink" Target="https://finance.yahoo.com/quote/AMZN230616C00063000?p=AMZN230616C00063000" TargetMode="External"/><Relationship Id="rId1802" Type="http://schemas.openxmlformats.org/officeDocument/2006/relationships/hyperlink" Target="https://finance.yahoo.com/quote/AMZN/options?strike=1800&amp;straddle=false" TargetMode="External"/><Relationship Id="rId7017" Type="http://schemas.openxmlformats.org/officeDocument/2006/relationships/hyperlink" Target="https://finance.yahoo.com/quote/AMZN230616C00096000?p=AMZN230616C00096000" TargetMode="External"/><Relationship Id="rId8415" Type="http://schemas.openxmlformats.org/officeDocument/2006/relationships/hyperlink" Target="https://finance.yahoo.com/quote/AMZN230616C00115000?p=AMZN230616C00115000" TargetMode="External"/><Relationship Id="rId3974" Type="http://schemas.openxmlformats.org/officeDocument/2006/relationships/hyperlink" Target="https://finance.yahoo.com/quote/AMZN/options?strike=3210&amp;straddle=false" TargetMode="External"/><Relationship Id="rId895" Type="http://schemas.openxmlformats.org/officeDocument/2006/relationships/hyperlink" Target="https://finance.yahoo.com/quote/AMZN230616P00170500?p=AMZN230616P00170500" TargetMode="External"/><Relationship Id="rId2576" Type="http://schemas.openxmlformats.org/officeDocument/2006/relationships/hyperlink" Target="https://finance.yahoo.com/quote/AMZN/options?strike=3140&amp;straddle=false" TargetMode="External"/><Relationship Id="rId3627" Type="http://schemas.openxmlformats.org/officeDocument/2006/relationships/hyperlink" Target="https://finance.yahoo.com/quote/AMZN230616P00161500?p=AMZN230616P00161500" TargetMode="External"/><Relationship Id="rId9189" Type="http://schemas.openxmlformats.org/officeDocument/2006/relationships/hyperlink" Target="https://finance.yahoo.com/quote/AMZN230616P00168000?p=AMZN230616P00168000" TargetMode="External"/><Relationship Id="rId548" Type="http://schemas.openxmlformats.org/officeDocument/2006/relationships/hyperlink" Target="https://finance.yahoo.com/quote/AMZN/options?strike=3450&amp;straddle=false" TargetMode="External"/><Relationship Id="rId1178" Type="http://schemas.openxmlformats.org/officeDocument/2006/relationships/hyperlink" Target="https://finance.yahoo.com/quote/AMZN/options?strike=3070&amp;straddle=false" TargetMode="External"/><Relationship Id="rId2229" Type="http://schemas.openxmlformats.org/officeDocument/2006/relationships/hyperlink" Target="https://finance.yahoo.com/quote/AMZN230616P00158000?p=AMZN230616P00158000" TargetMode="External"/><Relationship Id="rId5799" Type="http://schemas.openxmlformats.org/officeDocument/2006/relationships/hyperlink" Target="https://finance.yahoo.com/quote/AMZN230616C00184500?p=AMZN230616C00184500" TargetMode="External"/><Relationship Id="rId6100" Type="http://schemas.openxmlformats.org/officeDocument/2006/relationships/hyperlink" Target="https://finance.yahoo.com/quote/AMZN/options?strike=3530&amp;straddle=false" TargetMode="External"/><Relationship Id="rId9670" Type="http://schemas.openxmlformats.org/officeDocument/2006/relationships/hyperlink" Target="https://finance.yahoo.com/quote/AMZN/options?strike=4600&amp;straddle=false" TargetMode="External"/><Relationship Id="rId8272" Type="http://schemas.openxmlformats.org/officeDocument/2006/relationships/hyperlink" Target="https://finance.yahoo.com/quote/AMZN/options?strike=3990&amp;straddle=false" TargetMode="External"/><Relationship Id="rId9323" Type="http://schemas.openxmlformats.org/officeDocument/2006/relationships/hyperlink" Target="https://finance.yahoo.com/quote/AMZN230616P00215000?p=AMZN230616P00215000" TargetMode="External"/><Relationship Id="rId1312" Type="http://schemas.openxmlformats.org/officeDocument/2006/relationships/hyperlink" Target="https://finance.yahoo.com/quote/AMZN/options?strike=3740&amp;straddle=false" TargetMode="External"/><Relationship Id="rId2710" Type="http://schemas.openxmlformats.org/officeDocument/2006/relationships/hyperlink" Target="https://finance.yahoo.com/quote/AMZN/options?strike=3820&amp;straddle=false" TargetMode="External"/><Relationship Id="rId4882" Type="http://schemas.openxmlformats.org/officeDocument/2006/relationships/hyperlink" Target="https://finance.yahoo.com/quote/AMZN/options?strike=70&amp;straddle=false" TargetMode="External"/><Relationship Id="rId5933" Type="http://schemas.openxmlformats.org/officeDocument/2006/relationships/hyperlink" Target="https://finance.yahoo.com/quote/AMZN230616C01600000?p=AMZN230616C01600000" TargetMode="External"/><Relationship Id="rId2086" Type="http://schemas.openxmlformats.org/officeDocument/2006/relationships/hyperlink" Target="https://finance.yahoo.com/quote/AMZN/options?strike=56&amp;straddle=false" TargetMode="External"/><Relationship Id="rId3484" Type="http://schemas.openxmlformats.org/officeDocument/2006/relationships/hyperlink" Target="https://finance.yahoo.com/quote/AMZN/options?strike=63&amp;straddle=false" TargetMode="External"/><Relationship Id="rId4535" Type="http://schemas.openxmlformats.org/officeDocument/2006/relationships/hyperlink" Target="https://finance.yahoo.com/quote/AMZN230616C01480000?p=AMZN230616C01480000" TargetMode="External"/><Relationship Id="rId3137" Type="http://schemas.openxmlformats.org/officeDocument/2006/relationships/hyperlink" Target="https://finance.yahoo.com/quote/AMZN230616C01360000?p=AMZN230616C01360000" TargetMode="External"/><Relationship Id="rId7758" Type="http://schemas.openxmlformats.org/officeDocument/2006/relationships/hyperlink" Target="https://finance.yahoo.com/quote/AMZN/options?strike=156&amp;straddle=false" TargetMode="External"/><Relationship Id="rId8809" Type="http://schemas.openxmlformats.org/officeDocument/2006/relationships/hyperlink" Target="https://finance.yahoo.com/quote/AMZN230616C03240000?p=AMZN230616C03240000" TargetMode="External"/><Relationship Id="rId9180" Type="http://schemas.openxmlformats.org/officeDocument/2006/relationships/hyperlink" Target="https://finance.yahoo.com/quote/AMZN/options?strike=165.5&amp;straddle=false" TargetMode="External"/><Relationship Id="rId2220" Type="http://schemas.openxmlformats.org/officeDocument/2006/relationships/hyperlink" Target="https://finance.yahoo.com/quote/AMZN/options?strike=155.5&amp;straddle=false" TargetMode="External"/><Relationship Id="rId5790" Type="http://schemas.openxmlformats.org/officeDocument/2006/relationships/hyperlink" Target="https://finance.yahoo.com/quote/AMZN/options?strike=182&amp;straddle=false" TargetMode="External"/><Relationship Id="rId4392" Type="http://schemas.openxmlformats.org/officeDocument/2006/relationships/hyperlink" Target="https://finance.yahoo.com/quote/AMZN/options?strike=178.5&amp;straddle=false" TargetMode="External"/><Relationship Id="rId5443" Type="http://schemas.openxmlformats.org/officeDocument/2006/relationships/hyperlink" Target="https://finance.yahoo.com/quote/AMZN230616P03640000?p=AMZN230616P03640000" TargetMode="External"/><Relationship Id="rId6841" Type="http://schemas.openxmlformats.org/officeDocument/2006/relationships/hyperlink" Target="https://finance.yahoo.com/quote/AMZN230616P03710000?p=AMZN230616P03710000" TargetMode="External"/><Relationship Id="rId4045" Type="http://schemas.openxmlformats.org/officeDocument/2006/relationships/hyperlink" Target="https://finance.yahoo.com/quote/AMZN230616P03570000?p=AMZN230616P03570000" TargetMode="External"/><Relationship Id="rId8666" Type="http://schemas.openxmlformats.org/officeDocument/2006/relationships/hyperlink" Target="https://finance.yahoo.com/quote/AMZN/options?strike=1280&amp;straddle=false" TargetMode="External"/><Relationship Id="rId1706" Type="http://schemas.openxmlformats.org/officeDocument/2006/relationships/hyperlink" Target="https://finance.yahoo.com/quote/AMZN/options?strike=199&amp;straddle=false" TargetMode="External"/><Relationship Id="rId7268" Type="http://schemas.openxmlformats.org/officeDocument/2006/relationships/hyperlink" Target="https://finance.yahoo.com/quote/AMZN/options?strike=255&amp;straddle=false" TargetMode="External"/><Relationship Id="rId8319" Type="http://schemas.openxmlformats.org/officeDocument/2006/relationships/hyperlink" Target="https://finance.yahoo.com/quote/AMZN230616C00057000?p=AMZN230616C00057000" TargetMode="External"/><Relationship Id="rId3878" Type="http://schemas.openxmlformats.org/officeDocument/2006/relationships/hyperlink" Target="https://finance.yahoo.com/quote/AMZN/options?strike=1660&amp;straddle=false" TargetMode="External"/><Relationship Id="rId4929" Type="http://schemas.openxmlformats.org/officeDocument/2006/relationships/hyperlink" Target="https://finance.yahoo.com/quote/AMZN230616P00092000?p=AMZN230616P00092000" TargetMode="External"/><Relationship Id="rId8800" Type="http://schemas.openxmlformats.org/officeDocument/2006/relationships/hyperlink" Target="https://finance.yahoo.com/quote/AMZN/options?strike=3190&amp;straddle=false" TargetMode="External"/><Relationship Id="rId799" Type="http://schemas.openxmlformats.org/officeDocument/2006/relationships/hyperlink" Target="https://finance.yahoo.com/quote/AMZN230616P00115000?p=AMZN230616P00115000" TargetMode="External"/><Relationship Id="rId6351" Type="http://schemas.openxmlformats.org/officeDocument/2006/relationships/hyperlink" Target="https://finance.yahoo.com/quote/AMZN230616P00150500?p=AMZN230616P00150500" TargetMode="External"/><Relationship Id="rId7402" Type="http://schemas.openxmlformats.org/officeDocument/2006/relationships/hyperlink" Target="https://finance.yahoo.com/quote/AMZN/options?strike=3120&amp;straddle=false" TargetMode="External"/><Relationship Id="rId6004" Type="http://schemas.openxmlformats.org/officeDocument/2006/relationships/hyperlink" Target="https://finance.yahoo.com/quote/AMZN/options?strike=3050&amp;straddle=false" TargetMode="External"/><Relationship Id="rId9574" Type="http://schemas.openxmlformats.org/officeDocument/2006/relationships/hyperlink" Target="https://finance.yahoo.com/quote/AMZN/options?strike=3530&amp;straddle=false" TargetMode="External"/><Relationship Id="rId2961" Type="http://schemas.openxmlformats.org/officeDocument/2006/relationships/hyperlink" Target="https://finance.yahoo.com/quote/AMZN230616C00167000?p=AMZN230616C00167000" TargetMode="External"/><Relationship Id="rId8176" Type="http://schemas.openxmlformats.org/officeDocument/2006/relationships/hyperlink" Target="https://finance.yahoo.com/quote/AMZN/options?strike=3460&amp;straddle=false" TargetMode="External"/><Relationship Id="rId9227" Type="http://schemas.openxmlformats.org/officeDocument/2006/relationships/hyperlink" Target="https://finance.yahoo.com/quote/AMZN230616P00177500?p=AMZN230616P00177500" TargetMode="External"/><Relationship Id="rId933" Type="http://schemas.openxmlformats.org/officeDocument/2006/relationships/hyperlink" Target="https://finance.yahoo.com/quote/AMZN230616P00180000?p=AMZN230616P00180000" TargetMode="External"/><Relationship Id="rId1563" Type="http://schemas.openxmlformats.org/officeDocument/2006/relationships/hyperlink" Target="https://finance.yahoo.com/quote/AMZN230616C00163500?p=AMZN230616C00163500" TargetMode="External"/><Relationship Id="rId2614" Type="http://schemas.openxmlformats.org/officeDocument/2006/relationships/hyperlink" Target="https://finance.yahoo.com/quote/AMZN/options?strike=3330&amp;straddle=false" TargetMode="External"/><Relationship Id="rId1216" Type="http://schemas.openxmlformats.org/officeDocument/2006/relationships/hyperlink" Target="https://finance.yahoo.com/quote/AMZN/options?strike=3260&amp;straddle=false" TargetMode="External"/><Relationship Id="rId4786" Type="http://schemas.openxmlformats.org/officeDocument/2006/relationships/hyperlink" Target="https://finance.yahoo.com/quote/AMZN/options?strike=3880&amp;straddle=false" TargetMode="External"/><Relationship Id="rId5837" Type="http://schemas.openxmlformats.org/officeDocument/2006/relationships/hyperlink" Target="https://finance.yahoo.com/quote/AMZN230616C00194000?p=AMZN230616C00194000" TargetMode="External"/><Relationship Id="rId3388" Type="http://schemas.openxmlformats.org/officeDocument/2006/relationships/hyperlink" Target="https://finance.yahoo.com/quote/AMZN/options?strike=3810&amp;straddle=false" TargetMode="External"/><Relationship Id="rId4439" Type="http://schemas.openxmlformats.org/officeDocument/2006/relationships/hyperlink" Target="https://finance.yahoo.com/quote/AMZN230616C00190500?p=AMZN230616C00190500" TargetMode="External"/><Relationship Id="rId8310" Type="http://schemas.openxmlformats.org/officeDocument/2006/relationships/hyperlink" Target="https://finance.yahoo.com/quote/AMZN/options?strike=52&amp;straddle=false" TargetMode="External"/><Relationship Id="rId790" Type="http://schemas.openxmlformats.org/officeDocument/2006/relationships/hyperlink" Target="https://finance.yahoo.com/quote/AMZN/options?strike=98&amp;straddle=false" TargetMode="External"/><Relationship Id="rId2471" Type="http://schemas.openxmlformats.org/officeDocument/2006/relationships/hyperlink" Target="https://finance.yahoo.com/quote/AMZN230616P01460000?p=AMZN230616P01460000" TargetMode="External"/><Relationship Id="rId3522" Type="http://schemas.openxmlformats.org/officeDocument/2006/relationships/hyperlink" Target="https://finance.yahoo.com/quote/AMZN/options?strike=80&amp;straddle=false" TargetMode="External"/><Relationship Id="rId4920" Type="http://schemas.openxmlformats.org/officeDocument/2006/relationships/hyperlink" Target="https://finance.yahoo.com/quote/AMZN/options?strike=87&amp;straddle=false" TargetMode="External"/><Relationship Id="rId9084" Type="http://schemas.openxmlformats.org/officeDocument/2006/relationships/hyperlink" Target="https://finance.yahoo.com/quote/AMZN/options?strike=93&amp;straddle=false" TargetMode="External"/><Relationship Id="rId443" Type="http://schemas.openxmlformats.org/officeDocument/2006/relationships/hyperlink" Target="https://finance.yahoo.com/quote/AMZN230616C02300000?p=AMZN230616C02300000" TargetMode="External"/><Relationship Id="rId1073" Type="http://schemas.openxmlformats.org/officeDocument/2006/relationships/hyperlink" Target="https://finance.yahoo.com/quote/AMZN230616P01340000?p=AMZN230616P01340000" TargetMode="External"/><Relationship Id="rId2124" Type="http://schemas.openxmlformats.org/officeDocument/2006/relationships/hyperlink" Target="https://finance.yahoo.com/quote/AMZN/options?strike=74&amp;straddle=false" TargetMode="External"/><Relationship Id="rId4296" Type="http://schemas.openxmlformats.org/officeDocument/2006/relationships/hyperlink" Target="https://finance.yahoo.com/quote/AMZN/options?strike=154.5&amp;straddle=false" TargetMode="External"/><Relationship Id="rId5694" Type="http://schemas.openxmlformats.org/officeDocument/2006/relationships/hyperlink" Target="https://finance.yahoo.com/quote/AMZN/options?strike=158&amp;straddle=false" TargetMode="External"/><Relationship Id="rId6745" Type="http://schemas.openxmlformats.org/officeDocument/2006/relationships/hyperlink" Target="https://finance.yahoo.com/quote/AMZN230616P03230000?p=AMZN230616P03230000" TargetMode="External"/><Relationship Id="rId5347" Type="http://schemas.openxmlformats.org/officeDocument/2006/relationships/hyperlink" Target="https://finance.yahoo.com/quote/AMZN230616P03160000?p=AMZN230616P03160000" TargetMode="External"/><Relationship Id="rId1957" Type="http://schemas.openxmlformats.org/officeDocument/2006/relationships/hyperlink" Target="https://finance.yahoo.com/quote/AMZN230616C03580000?p=AMZN230616C03580000" TargetMode="External"/><Relationship Id="rId4430" Type="http://schemas.openxmlformats.org/officeDocument/2006/relationships/hyperlink" Target="https://finance.yahoo.com/quote/AMZN/options?strike=188&amp;straddle=false" TargetMode="External"/><Relationship Id="rId3032" Type="http://schemas.openxmlformats.org/officeDocument/2006/relationships/hyperlink" Target="https://finance.yahoo.com/quote/AMZN/options?strike=184.5&amp;straddle=false" TargetMode="External"/><Relationship Id="rId7653" Type="http://schemas.openxmlformats.org/officeDocument/2006/relationships/hyperlink" Target="https://finance.yahoo.com/quote/AMZN230616P00072000?p=AMZN230616P00072000" TargetMode="External"/><Relationship Id="rId6255" Type="http://schemas.openxmlformats.org/officeDocument/2006/relationships/hyperlink" Target="https://finance.yahoo.com/quote/AMZN230616P00065000?p=AMZN230616P00065000" TargetMode="External"/><Relationship Id="rId7306" Type="http://schemas.openxmlformats.org/officeDocument/2006/relationships/hyperlink" Target="https://finance.yahoo.com/quote/AMZN/options?strike=1500&amp;straddle=false" TargetMode="External"/><Relationship Id="rId8704" Type="http://schemas.openxmlformats.org/officeDocument/2006/relationships/hyperlink" Target="https://finance.yahoo.com/quote/AMZN/options?strike=1620&amp;straddle=false" TargetMode="External"/><Relationship Id="rId2865" Type="http://schemas.openxmlformats.org/officeDocument/2006/relationships/hyperlink" Target="https://finance.yahoo.com/quote/AMZN230616C00096000?p=AMZN230616C00096000" TargetMode="External"/><Relationship Id="rId3916" Type="http://schemas.openxmlformats.org/officeDocument/2006/relationships/hyperlink" Target="https://finance.yahoo.com/quote/AMZN/options?strike=2200&amp;straddle=false" TargetMode="External"/><Relationship Id="rId9478" Type="http://schemas.openxmlformats.org/officeDocument/2006/relationships/hyperlink" Target="https://finance.yahoo.com/quote/AMZN/options?strike=3050&amp;straddle=false" TargetMode="External"/><Relationship Id="rId837" Type="http://schemas.openxmlformats.org/officeDocument/2006/relationships/hyperlink" Target="https://finance.yahoo.com/quote/AMZN230616P00156000?p=AMZN230616P00156000" TargetMode="External"/><Relationship Id="rId1467" Type="http://schemas.openxmlformats.org/officeDocument/2006/relationships/hyperlink" Target="https://finance.yahoo.com/quote/AMZN230616C00089000?p=AMZN230616C00089000" TargetMode="External"/><Relationship Id="rId2518" Type="http://schemas.openxmlformats.org/officeDocument/2006/relationships/hyperlink" Target="https://finance.yahoo.com/quote/AMZN/options?strike=1900&amp;straddle=false" TargetMode="External"/><Relationship Id="rId8561" Type="http://schemas.openxmlformats.org/officeDocument/2006/relationships/hyperlink" Target="https://finance.yahoo.com/quote/AMZN230616C00183000?p=AMZN230616C00183000" TargetMode="External"/><Relationship Id="rId9612" Type="http://schemas.openxmlformats.org/officeDocument/2006/relationships/hyperlink" Target="https://finance.yahoo.com/quote/AMZN/options?strike=3720&amp;straddle=false" TargetMode="External"/><Relationship Id="rId1601" Type="http://schemas.openxmlformats.org/officeDocument/2006/relationships/hyperlink" Target="https://finance.yahoo.com/quote/AMZN230616C00173000?p=AMZN230616C00173000" TargetMode="External"/><Relationship Id="rId7163" Type="http://schemas.openxmlformats.org/officeDocument/2006/relationships/hyperlink" Target="https://finance.yahoo.com/quote/AMZN230616C00179500?p=AMZN230616C00179500" TargetMode="External"/><Relationship Id="rId8214" Type="http://schemas.openxmlformats.org/officeDocument/2006/relationships/hyperlink" Target="https://finance.yahoo.com/quote/AMZN/options?strike=3650&amp;straddle=false" TargetMode="External"/><Relationship Id="rId694" Type="http://schemas.openxmlformats.org/officeDocument/2006/relationships/hyperlink" Target="https://finance.yahoo.com/quote/AMZN/options?strike=52&amp;straddle=false" TargetMode="External"/><Relationship Id="rId2375" Type="http://schemas.openxmlformats.org/officeDocument/2006/relationships/hyperlink" Target="https://finance.yahoo.com/quote/AMZN230616P00194500?p=AMZN230616P00194500" TargetMode="External"/><Relationship Id="rId3773" Type="http://schemas.openxmlformats.org/officeDocument/2006/relationships/hyperlink" Target="https://finance.yahoo.com/quote/AMZN230616P00198000?p=AMZN230616P00198000" TargetMode="External"/><Relationship Id="rId4824" Type="http://schemas.openxmlformats.org/officeDocument/2006/relationships/hyperlink" Target="https://finance.yahoo.com/quote/AMZN/options?strike=4700&amp;straddle=false" TargetMode="External"/><Relationship Id="rId347" Type="http://schemas.openxmlformats.org/officeDocument/2006/relationships/hyperlink" Target="https://finance.yahoo.com/quote/AMZN230616C00255000?p=AMZN230616C00255000" TargetMode="External"/><Relationship Id="rId2028" Type="http://schemas.openxmlformats.org/officeDocument/2006/relationships/hyperlink" Target="https://finance.yahoo.com/quote/AMZN/options?strike=3930&amp;straddle=false" TargetMode="External"/><Relationship Id="rId3426" Type="http://schemas.openxmlformats.org/officeDocument/2006/relationships/hyperlink" Target="https://finance.yahoo.com/quote/AMZN/options?strike=4000&amp;straddle=false" TargetMode="External"/><Relationship Id="rId6996" Type="http://schemas.openxmlformats.org/officeDocument/2006/relationships/hyperlink" Target="https://finance.yahoo.com/quote/AMZN/options?strike=85&amp;straddle=false" TargetMode="External"/><Relationship Id="rId5598" Type="http://schemas.openxmlformats.org/officeDocument/2006/relationships/hyperlink" Target="https://finance.yahoo.com/quote/AMZN/options?strike=78&amp;straddle=false" TargetMode="External"/><Relationship Id="rId6649" Type="http://schemas.openxmlformats.org/officeDocument/2006/relationships/hyperlink" Target="https://finance.yahoo.com/quote/AMZN230616P01700000?p=AMZN230616P01700000" TargetMode="External"/><Relationship Id="rId8071" Type="http://schemas.openxmlformats.org/officeDocument/2006/relationships/hyperlink" Target="https://finance.yahoo.com/quote/AMZN230616P02400000?p=AMZN230616P02400000" TargetMode="External"/><Relationship Id="rId9122" Type="http://schemas.openxmlformats.org/officeDocument/2006/relationships/hyperlink" Target="https://finance.yahoo.com/quote/AMZN/options?strike=151&amp;straddle=false" TargetMode="External"/><Relationship Id="rId1111" Type="http://schemas.openxmlformats.org/officeDocument/2006/relationships/hyperlink" Target="https://finance.yahoo.com/quote/AMZN230616P01680000?p=AMZN230616P01680000" TargetMode="External"/><Relationship Id="rId4681" Type="http://schemas.openxmlformats.org/officeDocument/2006/relationships/hyperlink" Target="https://finance.yahoo.com/quote/AMZN230616C03360000?p=AMZN230616C03360000" TargetMode="External"/><Relationship Id="rId5732" Type="http://schemas.openxmlformats.org/officeDocument/2006/relationships/hyperlink" Target="https://finance.yahoo.com/quote/AMZN/options?strike=167.5&amp;straddle=false" TargetMode="External"/><Relationship Id="rId3283" Type="http://schemas.openxmlformats.org/officeDocument/2006/relationships/hyperlink" Target="https://finance.yahoo.com/quote/AMZN230616C03290000?p=AMZN230616C03290000" TargetMode="External"/><Relationship Id="rId4334" Type="http://schemas.openxmlformats.org/officeDocument/2006/relationships/hyperlink" Target="https://finance.yahoo.com/quote/AMZN/options?strike=164&amp;straddle=false" TargetMode="External"/><Relationship Id="rId8955" Type="http://schemas.openxmlformats.org/officeDocument/2006/relationships/hyperlink" Target="https://finance.yahoo.com/quote/AMZN230616C03970000?p=AMZN230616C03970000" TargetMode="External"/><Relationship Id="rId6159" Type="http://schemas.openxmlformats.org/officeDocument/2006/relationships/hyperlink" Target="https://finance.yahoo.com/quote/AMZN230616C03830000?p=AMZN230616C03830000" TargetMode="External"/><Relationship Id="rId7557" Type="http://schemas.openxmlformats.org/officeDocument/2006/relationships/hyperlink" Target="https://finance.yahoo.com/quote/AMZN230616C03900000?p=AMZN230616C03900000" TargetMode="External"/><Relationship Id="rId8608" Type="http://schemas.openxmlformats.org/officeDocument/2006/relationships/hyperlink" Target="https://finance.yahoo.com/quote/AMZN/options?strike=194.5&amp;straddle=false" TargetMode="External"/><Relationship Id="rId2769" Type="http://schemas.openxmlformats.org/officeDocument/2006/relationships/hyperlink" Target="https://finance.yahoo.com/quote/AMZN230616C00045000?p=AMZN230616C00045000" TargetMode="External"/><Relationship Id="rId6640" Type="http://schemas.openxmlformats.org/officeDocument/2006/relationships/hyperlink" Target="https://finance.yahoo.com/quote/AMZN/options?strike=1600&amp;straddle=false" TargetMode="External"/><Relationship Id="rId4191" Type="http://schemas.openxmlformats.org/officeDocument/2006/relationships/hyperlink" Target="https://finance.yahoo.com/quote/AMZN230616C00069000?p=AMZN230616C00069000" TargetMode="External"/><Relationship Id="rId5242" Type="http://schemas.openxmlformats.org/officeDocument/2006/relationships/hyperlink" Target="https://finance.yahoo.com/quote/AMZN/options?strike=1480&amp;straddle=false" TargetMode="External"/><Relationship Id="rId77" Type="http://schemas.openxmlformats.org/officeDocument/2006/relationships/hyperlink" Target="https://finance.yahoo.com/quote/AMZN230616C00086000?p=AMZN230616C00086000" TargetMode="External"/><Relationship Id="rId8465" Type="http://schemas.openxmlformats.org/officeDocument/2006/relationships/hyperlink" Target="https://finance.yahoo.com/quote/AMZN230616C00159000?p=AMZN230616C00159000" TargetMode="External"/><Relationship Id="rId9516" Type="http://schemas.openxmlformats.org/officeDocument/2006/relationships/hyperlink" Target="https://finance.yahoo.com/quote/AMZN/options?strike=3240&amp;straddle=false" TargetMode="External"/><Relationship Id="rId1852" Type="http://schemas.openxmlformats.org/officeDocument/2006/relationships/hyperlink" Target="https://finance.yahoo.com/quote/AMZN/options?strike=3050&amp;straddle=false" TargetMode="External"/><Relationship Id="rId2903" Type="http://schemas.openxmlformats.org/officeDocument/2006/relationships/hyperlink" Target="https://finance.yahoo.com/quote/AMZN230616C00152500?p=AMZN230616C00152500" TargetMode="External"/><Relationship Id="rId7067" Type="http://schemas.openxmlformats.org/officeDocument/2006/relationships/hyperlink" Target="https://finance.yahoo.com/quote/AMZN230616C00155500?p=AMZN230616C00155500" TargetMode="External"/><Relationship Id="rId8118" Type="http://schemas.openxmlformats.org/officeDocument/2006/relationships/hyperlink" Target="https://finance.yahoo.com/quote/AMZN/options?strike=3170&amp;straddle=false" TargetMode="External"/><Relationship Id="rId1505" Type="http://schemas.openxmlformats.org/officeDocument/2006/relationships/hyperlink" Target="https://finance.yahoo.com/quote/AMZN230616C00140000?p=AMZN230616C00140000" TargetMode="External"/><Relationship Id="rId3677" Type="http://schemas.openxmlformats.org/officeDocument/2006/relationships/hyperlink" Target="https://finance.yahoo.com/quote/AMZN230616P00174000?p=AMZN230616P00174000" TargetMode="External"/><Relationship Id="rId4728" Type="http://schemas.openxmlformats.org/officeDocument/2006/relationships/hyperlink" Target="https://finance.yahoo.com/quote/AMZN/options?strike=3590&amp;straddle=false" TargetMode="External"/><Relationship Id="rId598" Type="http://schemas.openxmlformats.org/officeDocument/2006/relationships/hyperlink" Target="https://finance.yahoo.com/quote/AMZN/options?strike=3700&amp;straddle=false" TargetMode="External"/><Relationship Id="rId2279" Type="http://schemas.openxmlformats.org/officeDocument/2006/relationships/hyperlink" Target="https://finance.yahoo.com/quote/AMZN230616P00170500?p=AMZN230616P00170500" TargetMode="External"/><Relationship Id="rId6150" Type="http://schemas.openxmlformats.org/officeDocument/2006/relationships/hyperlink" Target="https://finance.yahoo.com/quote/AMZN/options?strike=3780&amp;straddle=false" TargetMode="External"/><Relationship Id="rId7201" Type="http://schemas.openxmlformats.org/officeDocument/2006/relationships/hyperlink" Target="https://finance.yahoo.com/quote/AMZN230616C00189000?p=AMZN230616C00189000" TargetMode="External"/><Relationship Id="rId2760" Type="http://schemas.openxmlformats.org/officeDocument/2006/relationships/hyperlink" Target="https://finance.yahoo.com/quote/AMZN/options?strike=5100&amp;straddle=false" TargetMode="External"/><Relationship Id="rId3811" Type="http://schemas.openxmlformats.org/officeDocument/2006/relationships/hyperlink" Target="https://finance.yahoo.com/quote/AMZN230616P00275000?p=AMZN230616P00275000" TargetMode="External"/><Relationship Id="rId9373" Type="http://schemas.openxmlformats.org/officeDocument/2006/relationships/hyperlink" Target="https://finance.yahoo.com/quote/AMZN230616P01300000?p=AMZN230616P01300000" TargetMode="External"/><Relationship Id="rId732" Type="http://schemas.openxmlformats.org/officeDocument/2006/relationships/hyperlink" Target="https://finance.yahoo.com/quote/AMZN/options?strike=71&amp;straddle=false" TargetMode="External"/><Relationship Id="rId1362" Type="http://schemas.openxmlformats.org/officeDocument/2006/relationships/hyperlink" Target="https://finance.yahoo.com/quote/AMZN/options?strike=4400&amp;straddle=false" TargetMode="External"/><Relationship Id="rId2413" Type="http://schemas.openxmlformats.org/officeDocument/2006/relationships/hyperlink" Target="https://finance.yahoo.com/quote/AMZN230616P00240000?p=AMZN230616P00240000" TargetMode="External"/><Relationship Id="rId9026" Type="http://schemas.openxmlformats.org/officeDocument/2006/relationships/hyperlink" Target="https://finance.yahoo.com/quote/AMZN/options?strike=66&amp;straddle=false" TargetMode="External"/><Relationship Id="rId1015" Type="http://schemas.openxmlformats.org/officeDocument/2006/relationships/hyperlink" Target="https://finance.yahoo.com/quote/AMZN230616P00205000?p=AMZN230616P00205000" TargetMode="External"/><Relationship Id="rId4585" Type="http://schemas.openxmlformats.org/officeDocument/2006/relationships/hyperlink" Target="https://finance.yahoo.com/quote/AMZN230616C01960000?p=AMZN230616C01960000" TargetMode="External"/><Relationship Id="rId5983" Type="http://schemas.openxmlformats.org/officeDocument/2006/relationships/hyperlink" Target="https://finance.yahoo.com/quote/AMZN230616C02500000?p=AMZN230616C02500000" TargetMode="External"/><Relationship Id="rId3187" Type="http://schemas.openxmlformats.org/officeDocument/2006/relationships/hyperlink" Target="https://finance.yahoo.com/quote/AMZN230616C01820000?p=AMZN230616C01820000" TargetMode="External"/><Relationship Id="rId4238" Type="http://schemas.openxmlformats.org/officeDocument/2006/relationships/hyperlink" Target="https://finance.yahoo.com/quote/AMZN/options?strike=90&amp;straddle=false" TargetMode="External"/><Relationship Id="rId5636" Type="http://schemas.openxmlformats.org/officeDocument/2006/relationships/hyperlink" Target="https://finance.yahoo.com/quote/AMZN/options?strike=97&amp;straddle=false" TargetMode="External"/><Relationship Id="rId8859" Type="http://schemas.openxmlformats.org/officeDocument/2006/relationships/hyperlink" Target="https://finance.yahoo.com/quote/AMZN230616C03490000?p=AMZN230616C03490000" TargetMode="External"/><Relationship Id="rId2270" Type="http://schemas.openxmlformats.org/officeDocument/2006/relationships/hyperlink" Target="https://finance.yahoo.com/quote/AMZN/options?strike=168&amp;straddle=false" TargetMode="External"/><Relationship Id="rId3321" Type="http://schemas.openxmlformats.org/officeDocument/2006/relationships/hyperlink" Target="https://finance.yahoo.com/quote/AMZN230616C03480000?p=AMZN230616C03480000" TargetMode="External"/><Relationship Id="rId6891" Type="http://schemas.openxmlformats.org/officeDocument/2006/relationships/hyperlink" Target="https://finance.yahoo.com/quote/AMZN230616P04100000?p=AMZN230616P04100000" TargetMode="External"/><Relationship Id="rId7942" Type="http://schemas.openxmlformats.org/officeDocument/2006/relationships/hyperlink" Target="https://finance.yahoo.com/quote/AMZN/options?strike=220&amp;straddle=false" TargetMode="External"/><Relationship Id="rId242" Type="http://schemas.openxmlformats.org/officeDocument/2006/relationships/hyperlink" Target="https://finance.yahoo.com/quote/AMZN/options?strike=179&amp;straddle=false" TargetMode="External"/><Relationship Id="rId5493" Type="http://schemas.openxmlformats.org/officeDocument/2006/relationships/hyperlink" Target="https://finance.yahoo.com/quote/AMZN230616P03940000?p=AMZN230616P03940000" TargetMode="External"/><Relationship Id="rId6544" Type="http://schemas.openxmlformats.org/officeDocument/2006/relationships/hyperlink" Target="https://finance.yahoo.com/quote/AMZN/options?strike=198.5&amp;straddle=false" TargetMode="External"/><Relationship Id="rId4095" Type="http://schemas.openxmlformats.org/officeDocument/2006/relationships/hyperlink" Target="https://finance.yahoo.com/quote/AMZN230616P03830000?p=AMZN230616P03830000" TargetMode="External"/><Relationship Id="rId5146" Type="http://schemas.openxmlformats.org/officeDocument/2006/relationships/hyperlink" Target="https://finance.yahoo.com/quote/AMZN/options?strike=195&amp;straddle=false" TargetMode="External"/><Relationship Id="rId8369" Type="http://schemas.openxmlformats.org/officeDocument/2006/relationships/hyperlink" Target="https://finance.yahoo.com/quote/AMZN230616C00080000?p=AMZN230616C00080000" TargetMode="External"/><Relationship Id="rId1756" Type="http://schemas.openxmlformats.org/officeDocument/2006/relationships/hyperlink" Target="https://finance.yahoo.com/quote/AMZN/options?strike=1380&amp;straddle=false" TargetMode="External"/><Relationship Id="rId2807" Type="http://schemas.openxmlformats.org/officeDocument/2006/relationships/hyperlink" Target="https://finance.yahoo.com/quote/AMZN230616C00069000?p=AMZN230616C00069000" TargetMode="External"/><Relationship Id="rId1409" Type="http://schemas.openxmlformats.org/officeDocument/2006/relationships/hyperlink" Target="https://finance.yahoo.com/quote/AMZN230616C00062000?p=AMZN230616C00062000" TargetMode="External"/><Relationship Id="rId4979" Type="http://schemas.openxmlformats.org/officeDocument/2006/relationships/hyperlink" Target="https://finance.yahoo.com/quote/AMZN230616P00153500?p=AMZN230616P00153500" TargetMode="External"/><Relationship Id="rId8850" Type="http://schemas.openxmlformats.org/officeDocument/2006/relationships/hyperlink" Target="https://finance.yahoo.com/quote/AMZN/options?strike=3440&amp;straddle=false" TargetMode="External"/><Relationship Id="rId7452" Type="http://schemas.openxmlformats.org/officeDocument/2006/relationships/hyperlink" Target="https://finance.yahoo.com/quote/AMZN/options?strike=3370&amp;straddle=false" TargetMode="External"/><Relationship Id="rId8503" Type="http://schemas.openxmlformats.org/officeDocument/2006/relationships/hyperlink" Target="https://finance.yahoo.com/quote/AMZN230616C00168500?p=AMZN230616C00168500" TargetMode="External"/><Relationship Id="rId6054" Type="http://schemas.openxmlformats.org/officeDocument/2006/relationships/hyperlink" Target="https://finance.yahoo.com/quote/AMZN/options?strike=3300&amp;straddle=false" TargetMode="External"/><Relationship Id="rId7105" Type="http://schemas.openxmlformats.org/officeDocument/2006/relationships/hyperlink" Target="https://finance.yahoo.com/quote/AMZN230616C00165000?p=AMZN230616C00165000" TargetMode="External"/><Relationship Id="rId983" Type="http://schemas.openxmlformats.org/officeDocument/2006/relationships/hyperlink" Target="https://finance.yahoo.com/quote/AMZN230616P00192500?p=AMZN230616P00192500" TargetMode="External"/><Relationship Id="rId2664" Type="http://schemas.openxmlformats.org/officeDocument/2006/relationships/hyperlink" Target="https://finance.yahoo.com/quote/AMZN/options?strike=3580&amp;straddle=false" TargetMode="External"/><Relationship Id="rId9277" Type="http://schemas.openxmlformats.org/officeDocument/2006/relationships/hyperlink" Target="https://finance.yahoo.com/quote/AMZN230616P00190000?p=AMZN230616P00190000" TargetMode="External"/><Relationship Id="rId636" Type="http://schemas.openxmlformats.org/officeDocument/2006/relationships/hyperlink" Target="https://finance.yahoo.com/quote/AMZN/options?strike=3890&amp;straddle=false" TargetMode="External"/><Relationship Id="rId1266" Type="http://schemas.openxmlformats.org/officeDocument/2006/relationships/hyperlink" Target="https://finance.yahoo.com/quote/AMZN/options?strike=3510&amp;straddle=false" TargetMode="External"/><Relationship Id="rId2317" Type="http://schemas.openxmlformats.org/officeDocument/2006/relationships/hyperlink" Target="https://finance.yahoo.com/quote/AMZN230616P00180000?p=AMZN230616P00180000" TargetMode="External"/><Relationship Id="rId3715" Type="http://schemas.openxmlformats.org/officeDocument/2006/relationships/hyperlink" Target="https://finance.yahoo.com/quote/AMZN230616P00183500?p=AMZN230616P00183500" TargetMode="External"/><Relationship Id="rId5887" Type="http://schemas.openxmlformats.org/officeDocument/2006/relationships/hyperlink" Target="https://finance.yahoo.com/quote/AMZN230616C00265000?p=AMZN230616C00265000" TargetMode="External"/><Relationship Id="rId6938" Type="http://schemas.openxmlformats.org/officeDocument/2006/relationships/hyperlink" Target="https://finance.yahoo.com/quote/AMZN/options?strike=58&amp;straddle=false" TargetMode="External"/><Relationship Id="rId4489" Type="http://schemas.openxmlformats.org/officeDocument/2006/relationships/hyperlink" Target="https://finance.yahoo.com/quote/AMZN230616C00230000?p=AMZN230616C00230000" TargetMode="External"/><Relationship Id="rId8360" Type="http://schemas.openxmlformats.org/officeDocument/2006/relationships/hyperlink" Target="https://finance.yahoo.com/quote/AMZN/options?strike=76&amp;straddle=false" TargetMode="External"/><Relationship Id="rId9411" Type="http://schemas.openxmlformats.org/officeDocument/2006/relationships/hyperlink" Target="https://finance.yahoo.com/quote/AMZN230616P01640000?p=AMZN230616P01640000" TargetMode="External"/><Relationship Id="rId1400" Type="http://schemas.openxmlformats.org/officeDocument/2006/relationships/hyperlink" Target="https://finance.yahoo.com/quote/AMZN/options?strike=57&amp;straddle=false" TargetMode="External"/><Relationship Id="rId4970" Type="http://schemas.openxmlformats.org/officeDocument/2006/relationships/hyperlink" Target="https://finance.yahoo.com/quote/AMZN/options?strike=151&amp;straddle=false" TargetMode="External"/><Relationship Id="rId8013" Type="http://schemas.openxmlformats.org/officeDocument/2006/relationships/hyperlink" Target="https://finance.yahoo.com/quote/AMZN230616P01520000?p=AMZN230616P01520000" TargetMode="External"/><Relationship Id="rId3572" Type="http://schemas.openxmlformats.org/officeDocument/2006/relationships/hyperlink" Target="https://finance.yahoo.com/quote/AMZN/options?strike=125&amp;straddle=false" TargetMode="External"/><Relationship Id="rId4623" Type="http://schemas.openxmlformats.org/officeDocument/2006/relationships/hyperlink" Target="https://finance.yahoo.com/quote/AMZN230616C03070000?p=AMZN230616C03070000" TargetMode="External"/><Relationship Id="rId493" Type="http://schemas.openxmlformats.org/officeDocument/2006/relationships/hyperlink" Target="https://finance.yahoo.com/quote/AMZN230616C03180000?p=AMZN230616C03180000" TargetMode="External"/><Relationship Id="rId2174" Type="http://schemas.openxmlformats.org/officeDocument/2006/relationships/hyperlink" Target="https://finance.yahoo.com/quote/AMZN/options?strike=98&amp;straddle=false" TargetMode="External"/><Relationship Id="rId3225" Type="http://schemas.openxmlformats.org/officeDocument/2006/relationships/hyperlink" Target="https://finance.yahoo.com/quote/AMZN230616C03000000?p=AMZN230616C03000000" TargetMode="External"/><Relationship Id="rId6795" Type="http://schemas.openxmlformats.org/officeDocument/2006/relationships/hyperlink" Target="https://finance.yahoo.com/quote/AMZN230616P03480000?p=AMZN230616P03480000" TargetMode="External"/><Relationship Id="rId146" Type="http://schemas.openxmlformats.org/officeDocument/2006/relationships/hyperlink" Target="https://finance.yahoo.com/quote/AMZN/options?strike=155&amp;straddle=false" TargetMode="External"/><Relationship Id="rId5397" Type="http://schemas.openxmlformats.org/officeDocument/2006/relationships/hyperlink" Target="https://finance.yahoo.com/quote/AMZN230616P03410000?p=AMZN230616P03410000" TargetMode="External"/><Relationship Id="rId6448" Type="http://schemas.openxmlformats.org/officeDocument/2006/relationships/hyperlink" Target="https://finance.yahoo.com/quote/AMZN/options?strike=174.5&amp;straddle=false" TargetMode="External"/><Relationship Id="rId7846" Type="http://schemas.openxmlformats.org/officeDocument/2006/relationships/hyperlink" Target="https://finance.yahoo.com/quote/AMZN/options?strike=178&amp;straddle=false" TargetMode="External"/><Relationship Id="rId4480" Type="http://schemas.openxmlformats.org/officeDocument/2006/relationships/hyperlink" Target="https://finance.yahoo.com/quote/AMZN/options?strike=205&amp;straddle=false" TargetMode="External"/><Relationship Id="rId5531" Type="http://schemas.openxmlformats.org/officeDocument/2006/relationships/hyperlink" Target="https://finance.yahoo.com/quote/AMZN230616P05300000?p=AMZN230616P05300000" TargetMode="External"/><Relationship Id="rId3082" Type="http://schemas.openxmlformats.org/officeDocument/2006/relationships/hyperlink" Target="https://finance.yahoo.com/quote/AMZN/options?strike=197&amp;straddle=false" TargetMode="External"/><Relationship Id="rId4133" Type="http://schemas.openxmlformats.org/officeDocument/2006/relationships/hyperlink" Target="https://finance.yahoo.com/quote/AMZN230616P04600000?p=AMZN230616P04600000" TargetMode="External"/><Relationship Id="rId8754" Type="http://schemas.openxmlformats.org/officeDocument/2006/relationships/hyperlink" Target="https://finance.yahoo.com/quote/AMZN/options?strike=2600&amp;straddle=false" TargetMode="External"/><Relationship Id="rId19" Type="http://schemas.openxmlformats.org/officeDocument/2006/relationships/hyperlink" Target="https://finance.yahoo.com/quote/AMZN230616C00059000?p=AMZN230616C00059000" TargetMode="External"/><Relationship Id="rId7356" Type="http://schemas.openxmlformats.org/officeDocument/2006/relationships/hyperlink" Target="https://finance.yahoo.com/quote/AMZN/options?strike=1980&amp;straddle=false" TargetMode="External"/><Relationship Id="rId8407" Type="http://schemas.openxmlformats.org/officeDocument/2006/relationships/hyperlink" Target="https://finance.yahoo.com/quote/AMZN230616C00099000?p=AMZN230616C00099000" TargetMode="External"/><Relationship Id="rId7009" Type="http://schemas.openxmlformats.org/officeDocument/2006/relationships/hyperlink" Target="https://finance.yahoo.com/quote/AMZN230616C00092000?p=AMZN230616C00092000" TargetMode="External"/><Relationship Id="rId3966" Type="http://schemas.openxmlformats.org/officeDocument/2006/relationships/hyperlink" Target="https://finance.yahoo.com/quote/AMZN/options?strike=3170&amp;straddle=false" TargetMode="External"/><Relationship Id="rId3" Type="http://schemas.openxmlformats.org/officeDocument/2006/relationships/hyperlink" Target="https://finance.yahoo.com/quote/AMZN230616C00050000?p=AMZN230616C00050000" TargetMode="External"/><Relationship Id="rId887" Type="http://schemas.openxmlformats.org/officeDocument/2006/relationships/hyperlink" Target="https://finance.yahoo.com/quote/AMZN230616P00168500?p=AMZN230616P00168500" TargetMode="External"/><Relationship Id="rId2568" Type="http://schemas.openxmlformats.org/officeDocument/2006/relationships/hyperlink" Target="https://finance.yahoo.com/quote/AMZN/options?strike=3100&amp;straddle=false" TargetMode="External"/><Relationship Id="rId3619" Type="http://schemas.openxmlformats.org/officeDocument/2006/relationships/hyperlink" Target="https://finance.yahoo.com/quote/AMZN230616P00159500?p=AMZN230616P00159500" TargetMode="External"/><Relationship Id="rId5041" Type="http://schemas.openxmlformats.org/officeDocument/2006/relationships/hyperlink" Target="https://finance.yahoo.com/quote/AMZN230616P00169000?p=AMZN230616P00169000" TargetMode="External"/><Relationship Id="rId9662" Type="http://schemas.openxmlformats.org/officeDocument/2006/relationships/hyperlink" Target="https://finance.yahoo.com/quote/AMZN/options?strike=4200&amp;straddle=false" TargetMode="External"/><Relationship Id="rId1651" Type="http://schemas.openxmlformats.org/officeDocument/2006/relationships/hyperlink" Target="https://finance.yahoo.com/quote/AMZN230616C00185500?p=AMZN230616C00185500" TargetMode="External"/><Relationship Id="rId2702" Type="http://schemas.openxmlformats.org/officeDocument/2006/relationships/hyperlink" Target="https://finance.yahoo.com/quote/AMZN/options?strike=3770&amp;straddle=false" TargetMode="External"/><Relationship Id="rId8264" Type="http://schemas.openxmlformats.org/officeDocument/2006/relationships/hyperlink" Target="https://finance.yahoo.com/quote/AMZN/options?strike=3950&amp;straddle=false" TargetMode="External"/><Relationship Id="rId9315" Type="http://schemas.openxmlformats.org/officeDocument/2006/relationships/hyperlink" Target="https://finance.yahoo.com/quote/AMZN230616P00199500?p=AMZN230616P00199500" TargetMode="External"/><Relationship Id="rId1304" Type="http://schemas.openxmlformats.org/officeDocument/2006/relationships/hyperlink" Target="https://finance.yahoo.com/quote/AMZN/options?strike=3700&amp;straddle=false" TargetMode="External"/><Relationship Id="rId4874" Type="http://schemas.openxmlformats.org/officeDocument/2006/relationships/hyperlink" Target="https://finance.yahoo.com/quote/AMZN/options?strike=66&amp;straddle=false" TargetMode="External"/><Relationship Id="rId3476" Type="http://schemas.openxmlformats.org/officeDocument/2006/relationships/hyperlink" Target="https://finance.yahoo.com/quote/AMZN/options?strike=59&amp;straddle=false" TargetMode="External"/><Relationship Id="rId4527" Type="http://schemas.openxmlformats.org/officeDocument/2006/relationships/hyperlink" Target="https://finance.yahoo.com/quote/AMZN230616C01420000?p=AMZN230616C01420000" TargetMode="External"/><Relationship Id="rId5925" Type="http://schemas.openxmlformats.org/officeDocument/2006/relationships/hyperlink" Target="https://finance.yahoo.com/quote/AMZN230616C01540000?p=AMZN230616C01540000" TargetMode="External"/><Relationship Id="rId10" Type="http://schemas.openxmlformats.org/officeDocument/2006/relationships/hyperlink" Target="https://finance.yahoo.com/quote/AMZN/options?strike=54&amp;straddle=false" TargetMode="External"/><Relationship Id="rId397" Type="http://schemas.openxmlformats.org/officeDocument/2006/relationships/hyperlink" Target="https://finance.yahoo.com/quote/AMZN230616C01600000?p=AMZN230616C01600000" TargetMode="External"/><Relationship Id="rId2078" Type="http://schemas.openxmlformats.org/officeDocument/2006/relationships/hyperlink" Target="https://finance.yahoo.com/quote/AMZN/options?strike=52&amp;straddle=false" TargetMode="External"/><Relationship Id="rId3129" Type="http://schemas.openxmlformats.org/officeDocument/2006/relationships/hyperlink" Target="https://finance.yahoo.com/quote/AMZN230616C01280000?p=AMZN230616C01280000" TargetMode="External"/><Relationship Id="rId7000" Type="http://schemas.openxmlformats.org/officeDocument/2006/relationships/hyperlink" Target="https://finance.yahoo.com/quote/AMZN/options?strike=87&amp;straddle=false" TargetMode="External"/><Relationship Id="rId6699" Type="http://schemas.openxmlformats.org/officeDocument/2006/relationships/hyperlink" Target="https://finance.yahoo.com/quote/AMZN230616P03000000?p=AMZN230616P03000000" TargetMode="External"/><Relationship Id="rId9172" Type="http://schemas.openxmlformats.org/officeDocument/2006/relationships/hyperlink" Target="https://finance.yahoo.com/quote/AMZN/options?strike=163.5&amp;straddle=false" TargetMode="External"/><Relationship Id="rId3610" Type="http://schemas.openxmlformats.org/officeDocument/2006/relationships/hyperlink" Target="https://finance.yahoo.com/quote/AMZN/options?strike=157&amp;straddle=false" TargetMode="External"/><Relationship Id="rId531" Type="http://schemas.openxmlformats.org/officeDocument/2006/relationships/hyperlink" Target="https://finance.yahoo.com/quote/AMZN230616C03370000?p=AMZN230616C03370000" TargetMode="External"/><Relationship Id="rId1161" Type="http://schemas.openxmlformats.org/officeDocument/2006/relationships/hyperlink" Target="https://finance.yahoo.com/quote/AMZN230616P02900000?p=AMZN230616P02900000" TargetMode="External"/><Relationship Id="rId2212" Type="http://schemas.openxmlformats.org/officeDocument/2006/relationships/hyperlink" Target="https://finance.yahoo.com/quote/AMZN/options?strike=153.5&amp;straddle=false" TargetMode="External"/><Relationship Id="rId5782" Type="http://schemas.openxmlformats.org/officeDocument/2006/relationships/hyperlink" Target="https://finance.yahoo.com/quote/AMZN/options?strike=180&amp;straddle=false" TargetMode="External"/><Relationship Id="rId6833" Type="http://schemas.openxmlformats.org/officeDocument/2006/relationships/hyperlink" Target="https://finance.yahoo.com/quote/AMZN230616P03670000?p=AMZN230616P03670000" TargetMode="External"/><Relationship Id="rId4384" Type="http://schemas.openxmlformats.org/officeDocument/2006/relationships/hyperlink" Target="https://finance.yahoo.com/quote/AMZN/options?strike=176.5&amp;straddle=false" TargetMode="External"/><Relationship Id="rId5435" Type="http://schemas.openxmlformats.org/officeDocument/2006/relationships/hyperlink" Target="https://finance.yahoo.com/quote/AMZN230616P03600000?p=AMZN230616P03600000" TargetMode="External"/><Relationship Id="rId4037" Type="http://schemas.openxmlformats.org/officeDocument/2006/relationships/hyperlink" Target="https://finance.yahoo.com/quote/AMZN230616P03530000?p=AMZN230616P03530000" TargetMode="External"/><Relationship Id="rId8658" Type="http://schemas.openxmlformats.org/officeDocument/2006/relationships/hyperlink" Target="https://finance.yahoo.com/quote/AMZN/options?strike=270&amp;straddle=false" TargetMode="External"/><Relationship Id="rId3120" Type="http://schemas.openxmlformats.org/officeDocument/2006/relationships/hyperlink" Target="https://finance.yahoo.com/quote/AMZN/options?strike=265&amp;straddle=false" TargetMode="External"/><Relationship Id="rId6690" Type="http://schemas.openxmlformats.org/officeDocument/2006/relationships/hyperlink" Target="https://finance.yahoo.com/quote/AMZN/options?strike=2500&amp;straddle=false" TargetMode="External"/><Relationship Id="rId7741" Type="http://schemas.openxmlformats.org/officeDocument/2006/relationships/hyperlink" Target="https://finance.yahoo.com/quote/AMZN230616P00152000?p=AMZN230616P00152000" TargetMode="External"/><Relationship Id="rId5292" Type="http://schemas.openxmlformats.org/officeDocument/2006/relationships/hyperlink" Target="https://finance.yahoo.com/quote/AMZN/options?strike=1960&amp;straddle=false" TargetMode="External"/><Relationship Id="rId6343" Type="http://schemas.openxmlformats.org/officeDocument/2006/relationships/hyperlink" Target="https://finance.yahoo.com/quote/AMZN230616P00135000?p=AMZN230616P00135000" TargetMode="External"/><Relationship Id="rId2953" Type="http://schemas.openxmlformats.org/officeDocument/2006/relationships/hyperlink" Target="https://finance.yahoo.com/quote/AMZN230616C00165000?p=AMZN230616C00165000" TargetMode="External"/><Relationship Id="rId9566" Type="http://schemas.openxmlformats.org/officeDocument/2006/relationships/hyperlink" Target="https://finance.yahoo.com/quote/AMZN/options?strike=3490&amp;straddle=false" TargetMode="External"/><Relationship Id="rId925" Type="http://schemas.openxmlformats.org/officeDocument/2006/relationships/hyperlink" Target="https://finance.yahoo.com/quote/AMZN230616P00178000?p=AMZN230616P00178000" TargetMode="External"/><Relationship Id="rId1555" Type="http://schemas.openxmlformats.org/officeDocument/2006/relationships/hyperlink" Target="https://finance.yahoo.com/quote/AMZN230616C00161500?p=AMZN230616C00161500" TargetMode="External"/><Relationship Id="rId2606" Type="http://schemas.openxmlformats.org/officeDocument/2006/relationships/hyperlink" Target="https://finance.yahoo.com/quote/AMZN/options?strike=3290&amp;straddle=false" TargetMode="External"/><Relationship Id="rId8168" Type="http://schemas.openxmlformats.org/officeDocument/2006/relationships/hyperlink" Target="https://finance.yahoo.com/quote/AMZN/options?strike=3420&amp;straddle=false" TargetMode="External"/><Relationship Id="rId9219" Type="http://schemas.openxmlformats.org/officeDocument/2006/relationships/hyperlink" Target="https://finance.yahoo.com/quote/AMZN230616P00175500?p=AMZN230616P00175500" TargetMode="External"/><Relationship Id="rId1208" Type="http://schemas.openxmlformats.org/officeDocument/2006/relationships/hyperlink" Target="https://finance.yahoo.com/quote/AMZN/options?strike=3220&amp;straddle=false" TargetMode="External"/><Relationship Id="rId4778" Type="http://schemas.openxmlformats.org/officeDocument/2006/relationships/hyperlink" Target="https://finance.yahoo.com/quote/AMZN/options?strike=3840&amp;straddle=false" TargetMode="External"/><Relationship Id="rId5829" Type="http://schemas.openxmlformats.org/officeDocument/2006/relationships/hyperlink" Target="https://finance.yahoo.com/quote/AMZN230616C00192000?p=AMZN230616C00192000" TargetMode="External"/><Relationship Id="rId7251" Type="http://schemas.openxmlformats.org/officeDocument/2006/relationships/hyperlink" Target="https://finance.yahoo.com/quote/AMZN230616C00215000?p=AMZN230616C00215000" TargetMode="External"/><Relationship Id="rId8302" Type="http://schemas.openxmlformats.org/officeDocument/2006/relationships/hyperlink" Target="https://finance.yahoo.com/quote/AMZN/options?strike=5400&amp;straddle=false" TargetMode="External"/><Relationship Id="rId3861" Type="http://schemas.openxmlformats.org/officeDocument/2006/relationships/hyperlink" Target="https://finance.yahoo.com/quote/AMZN230616P01520000?p=AMZN230616P01520000" TargetMode="External"/><Relationship Id="rId4912" Type="http://schemas.openxmlformats.org/officeDocument/2006/relationships/hyperlink" Target="https://finance.yahoo.com/quote/AMZN/options?strike=83&amp;straddle=false" TargetMode="External"/><Relationship Id="rId782" Type="http://schemas.openxmlformats.org/officeDocument/2006/relationships/hyperlink" Target="https://finance.yahoo.com/quote/AMZN/options?strike=94&amp;straddle=false" TargetMode="External"/><Relationship Id="rId2463" Type="http://schemas.openxmlformats.org/officeDocument/2006/relationships/hyperlink" Target="https://finance.yahoo.com/quote/AMZN230616P01400000?p=AMZN230616P01400000" TargetMode="External"/><Relationship Id="rId3514" Type="http://schemas.openxmlformats.org/officeDocument/2006/relationships/hyperlink" Target="https://finance.yahoo.com/quote/AMZN/options?strike=77&amp;straddle=false" TargetMode="External"/><Relationship Id="rId9076" Type="http://schemas.openxmlformats.org/officeDocument/2006/relationships/hyperlink" Target="https://finance.yahoo.com/quote/AMZN/options?strike=89&amp;straddle=false" TargetMode="External"/><Relationship Id="rId435" Type="http://schemas.openxmlformats.org/officeDocument/2006/relationships/hyperlink" Target="https://finance.yahoo.com/quote/AMZN230616C01980000?p=AMZN230616C01980000" TargetMode="External"/><Relationship Id="rId1065" Type="http://schemas.openxmlformats.org/officeDocument/2006/relationships/hyperlink" Target="https://finance.yahoo.com/quote/AMZN230616P01260000?p=AMZN230616P01260000" TargetMode="External"/><Relationship Id="rId2116" Type="http://schemas.openxmlformats.org/officeDocument/2006/relationships/hyperlink" Target="https://finance.yahoo.com/quote/AMZN/options?strike=71&amp;straddle=false" TargetMode="External"/><Relationship Id="rId5686" Type="http://schemas.openxmlformats.org/officeDocument/2006/relationships/hyperlink" Target="https://finance.yahoo.com/quote/AMZN/options?strike=156&amp;straddle=false" TargetMode="External"/><Relationship Id="rId6737" Type="http://schemas.openxmlformats.org/officeDocument/2006/relationships/hyperlink" Target="https://finance.yahoo.com/quote/AMZN230616P03190000?p=AMZN230616P03190000" TargetMode="External"/><Relationship Id="rId4288" Type="http://schemas.openxmlformats.org/officeDocument/2006/relationships/hyperlink" Target="https://finance.yahoo.com/quote/AMZN/options?strike=152.5&amp;straddle=false" TargetMode="External"/><Relationship Id="rId5339" Type="http://schemas.openxmlformats.org/officeDocument/2006/relationships/hyperlink" Target="https://finance.yahoo.com/quote/AMZN230616P03120000?p=AMZN230616P03120000" TargetMode="External"/><Relationship Id="rId9210" Type="http://schemas.openxmlformats.org/officeDocument/2006/relationships/hyperlink" Target="https://finance.yahoo.com/quote/AMZN/options?strike=173&amp;straddle=false" TargetMode="External"/><Relationship Id="rId1949" Type="http://schemas.openxmlformats.org/officeDocument/2006/relationships/hyperlink" Target="https://finance.yahoo.com/quote/AMZN230616C03540000?p=AMZN230616C03540000" TargetMode="External"/><Relationship Id="rId5820" Type="http://schemas.openxmlformats.org/officeDocument/2006/relationships/hyperlink" Target="https://finance.yahoo.com/quote/AMZN/options?strike=189.5&amp;straddle=false" TargetMode="External"/><Relationship Id="rId292" Type="http://schemas.openxmlformats.org/officeDocument/2006/relationships/hyperlink" Target="https://finance.yahoo.com/quote/AMZN/options?strike=191.5&amp;straddle=false" TargetMode="External"/><Relationship Id="rId3371" Type="http://schemas.openxmlformats.org/officeDocument/2006/relationships/hyperlink" Target="https://finance.yahoo.com/quote/AMZN230616C03730000?p=AMZN230616C03730000" TargetMode="External"/><Relationship Id="rId4422" Type="http://schemas.openxmlformats.org/officeDocument/2006/relationships/hyperlink" Target="https://finance.yahoo.com/quote/AMZN/options?strike=186&amp;straddle=false" TargetMode="External"/><Relationship Id="rId7992" Type="http://schemas.openxmlformats.org/officeDocument/2006/relationships/hyperlink" Target="https://finance.yahoo.com/quote/AMZN/options?strike=1320&amp;straddle=false" TargetMode="External"/><Relationship Id="rId3024" Type="http://schemas.openxmlformats.org/officeDocument/2006/relationships/hyperlink" Target="https://finance.yahoo.com/quote/AMZN/options?strike=182.5&amp;straddle=false" TargetMode="External"/><Relationship Id="rId6594" Type="http://schemas.openxmlformats.org/officeDocument/2006/relationships/hyperlink" Target="https://finance.yahoo.com/quote/AMZN/options?strike=1180&amp;straddle=false" TargetMode="External"/><Relationship Id="rId7645" Type="http://schemas.openxmlformats.org/officeDocument/2006/relationships/hyperlink" Target="https://finance.yahoo.com/quote/AMZN230616P00068000?p=AMZN230616P00068000" TargetMode="External"/><Relationship Id="rId5196" Type="http://schemas.openxmlformats.org/officeDocument/2006/relationships/hyperlink" Target="https://finance.yahoo.com/quote/AMZN/options?strike=275&amp;straddle=false" TargetMode="External"/><Relationship Id="rId6247" Type="http://schemas.openxmlformats.org/officeDocument/2006/relationships/hyperlink" Target="https://finance.yahoo.com/quote/AMZN230616P00061000?p=AMZN230616P00061000" TargetMode="External"/><Relationship Id="rId1459" Type="http://schemas.openxmlformats.org/officeDocument/2006/relationships/hyperlink" Target="https://finance.yahoo.com/quote/AMZN230616C00085000?p=AMZN230616C00085000" TargetMode="External"/><Relationship Id="rId2857" Type="http://schemas.openxmlformats.org/officeDocument/2006/relationships/hyperlink" Target="https://finance.yahoo.com/quote/AMZN230616C00092000?p=AMZN230616C00092000" TargetMode="External"/><Relationship Id="rId3908" Type="http://schemas.openxmlformats.org/officeDocument/2006/relationships/hyperlink" Target="https://finance.yahoo.com/quote/AMZN/options?strike=1960&amp;straddle=false" TargetMode="External"/><Relationship Id="rId5330" Type="http://schemas.openxmlformats.org/officeDocument/2006/relationships/hyperlink" Target="https://finance.yahoo.com/quote/AMZN/options?strike=3070&amp;straddle=false" TargetMode="External"/><Relationship Id="rId829" Type="http://schemas.openxmlformats.org/officeDocument/2006/relationships/hyperlink" Target="https://finance.yahoo.com/quote/AMZN230616P00154000?p=AMZN230616P00154000" TargetMode="External"/><Relationship Id="rId1940" Type="http://schemas.openxmlformats.org/officeDocument/2006/relationships/hyperlink" Target="https://finance.yahoo.com/quote/AMZN/options?strike=3490&amp;straddle=false" TargetMode="External"/><Relationship Id="rId8553" Type="http://schemas.openxmlformats.org/officeDocument/2006/relationships/hyperlink" Target="https://finance.yahoo.com/quote/AMZN230616C00181000?p=AMZN230616C00181000" TargetMode="External"/><Relationship Id="rId9604" Type="http://schemas.openxmlformats.org/officeDocument/2006/relationships/hyperlink" Target="https://finance.yahoo.com/quote/AMZN/options?strike=3680&amp;straddle=false" TargetMode="External"/><Relationship Id="rId7155" Type="http://schemas.openxmlformats.org/officeDocument/2006/relationships/hyperlink" Target="https://finance.yahoo.com/quote/AMZN230616C00177500?p=AMZN230616C00177500" TargetMode="External"/><Relationship Id="rId8206" Type="http://schemas.openxmlformats.org/officeDocument/2006/relationships/hyperlink" Target="https://finance.yahoo.com/quote/AMZN/options?strike=3610&amp;straddle=false" TargetMode="External"/><Relationship Id="rId3765" Type="http://schemas.openxmlformats.org/officeDocument/2006/relationships/hyperlink" Target="https://finance.yahoo.com/quote/AMZN230616P00196000?p=AMZN230616P00196000" TargetMode="External"/><Relationship Id="rId4816" Type="http://schemas.openxmlformats.org/officeDocument/2006/relationships/hyperlink" Target="https://finance.yahoo.com/quote/AMZN/options?strike=4300&amp;straddle=false" TargetMode="External"/><Relationship Id="rId686" Type="http://schemas.openxmlformats.org/officeDocument/2006/relationships/hyperlink" Target="https://finance.yahoo.com/quote/AMZN/options?strike=5400&amp;straddle=false" TargetMode="External"/><Relationship Id="rId2367" Type="http://schemas.openxmlformats.org/officeDocument/2006/relationships/hyperlink" Target="https://finance.yahoo.com/quote/AMZN230616P00192500?p=AMZN230616P00192500" TargetMode="External"/><Relationship Id="rId3418" Type="http://schemas.openxmlformats.org/officeDocument/2006/relationships/hyperlink" Target="https://finance.yahoo.com/quote/AMZN/options?strike=3960&amp;straddle=false" TargetMode="External"/><Relationship Id="rId339" Type="http://schemas.openxmlformats.org/officeDocument/2006/relationships/hyperlink" Target="https://finance.yahoo.com/quote/AMZN230616C00235000?p=AMZN230616C00235000" TargetMode="External"/><Relationship Id="rId6988" Type="http://schemas.openxmlformats.org/officeDocument/2006/relationships/hyperlink" Target="https://finance.yahoo.com/quote/AMZN/options?strike=81&amp;straddle=false" TargetMode="External"/><Relationship Id="rId9461" Type="http://schemas.openxmlformats.org/officeDocument/2006/relationships/hyperlink" Target="https://finance.yahoo.com/quote/AMZN230616P02700000?p=AMZN230616P02700000" TargetMode="External"/><Relationship Id="rId8063" Type="http://schemas.openxmlformats.org/officeDocument/2006/relationships/hyperlink" Target="https://finance.yahoo.com/quote/AMZN230616P02000000?p=AMZN230616P02000000" TargetMode="External"/><Relationship Id="rId9114" Type="http://schemas.openxmlformats.org/officeDocument/2006/relationships/hyperlink" Target="https://finance.yahoo.com/quote/AMZN/options?strike=140&amp;straddle=false" TargetMode="External"/><Relationship Id="rId820" Type="http://schemas.openxmlformats.org/officeDocument/2006/relationships/hyperlink" Target="https://finance.yahoo.com/quote/AMZN/options?strike=151.5&amp;straddle=false" TargetMode="External"/><Relationship Id="rId1450" Type="http://schemas.openxmlformats.org/officeDocument/2006/relationships/hyperlink" Target="https://finance.yahoo.com/quote/AMZN/options?strike=80&amp;straddle=false" TargetMode="External"/><Relationship Id="rId2501" Type="http://schemas.openxmlformats.org/officeDocument/2006/relationships/hyperlink" Target="https://finance.yahoo.com/quote/AMZN230616P01740000?p=AMZN230616P01740000" TargetMode="External"/><Relationship Id="rId1103" Type="http://schemas.openxmlformats.org/officeDocument/2006/relationships/hyperlink" Target="https://finance.yahoo.com/quote/AMZN230616P01600000?p=AMZN230616P01600000" TargetMode="External"/><Relationship Id="rId4673" Type="http://schemas.openxmlformats.org/officeDocument/2006/relationships/hyperlink" Target="https://finance.yahoo.com/quote/AMZN230616C03320000?p=AMZN230616C03320000" TargetMode="External"/><Relationship Id="rId5724" Type="http://schemas.openxmlformats.org/officeDocument/2006/relationships/hyperlink" Target="https://finance.yahoo.com/quote/AMZN/options?strike=165.5&amp;straddle=false" TargetMode="External"/><Relationship Id="rId3275" Type="http://schemas.openxmlformats.org/officeDocument/2006/relationships/hyperlink" Target="https://finance.yahoo.com/quote/AMZN230616C03250000?p=AMZN230616C03250000" TargetMode="External"/><Relationship Id="rId4326" Type="http://schemas.openxmlformats.org/officeDocument/2006/relationships/hyperlink" Target="https://finance.yahoo.com/quote/AMZN/options?strike=162&amp;straddle=false" TargetMode="External"/><Relationship Id="rId7896" Type="http://schemas.openxmlformats.org/officeDocument/2006/relationships/hyperlink" Target="https://finance.yahoo.com/quote/AMZN/options?strike=190.5&amp;straddle=false" TargetMode="External"/><Relationship Id="rId8947" Type="http://schemas.openxmlformats.org/officeDocument/2006/relationships/hyperlink" Target="https://finance.yahoo.com/quote/AMZN230616C03930000?p=AMZN230616C03930000" TargetMode="External"/><Relationship Id="rId196" Type="http://schemas.openxmlformats.org/officeDocument/2006/relationships/hyperlink" Target="https://finance.yahoo.com/quote/AMZN/options?strike=167.5&amp;straddle=false" TargetMode="External"/><Relationship Id="rId6498" Type="http://schemas.openxmlformats.org/officeDocument/2006/relationships/hyperlink" Target="https://finance.yahoo.com/quote/AMZN/options?strike=187&amp;straddle=false" TargetMode="External"/><Relationship Id="rId7549" Type="http://schemas.openxmlformats.org/officeDocument/2006/relationships/hyperlink" Target="https://finance.yahoo.com/quote/AMZN230616C03860000?p=AMZN230616C03860000" TargetMode="External"/><Relationship Id="rId330" Type="http://schemas.openxmlformats.org/officeDocument/2006/relationships/hyperlink" Target="https://finance.yahoo.com/quote/AMZN/options?strike=210&amp;straddle=false" TargetMode="External"/><Relationship Id="rId2011" Type="http://schemas.openxmlformats.org/officeDocument/2006/relationships/hyperlink" Target="https://finance.yahoo.com/quote/AMZN230616C03850000?p=AMZN230616C03850000" TargetMode="External"/><Relationship Id="rId4183" Type="http://schemas.openxmlformats.org/officeDocument/2006/relationships/hyperlink" Target="https://finance.yahoo.com/quote/AMZN230616C00065000?p=AMZN230616C00065000" TargetMode="External"/><Relationship Id="rId5581" Type="http://schemas.openxmlformats.org/officeDocument/2006/relationships/hyperlink" Target="https://finance.yahoo.com/quote/AMZN230616C00072000?p=AMZN230616C00072000" TargetMode="External"/><Relationship Id="rId6632" Type="http://schemas.openxmlformats.org/officeDocument/2006/relationships/hyperlink" Target="https://finance.yahoo.com/quote/AMZN/options?strike=1540&amp;straddle=false" TargetMode="External"/><Relationship Id="rId5234" Type="http://schemas.openxmlformats.org/officeDocument/2006/relationships/hyperlink" Target="https://finance.yahoo.com/quote/AMZN/options?strike=1420&amp;straddle=false" TargetMode="External"/><Relationship Id="rId69" Type="http://schemas.openxmlformats.org/officeDocument/2006/relationships/hyperlink" Target="https://finance.yahoo.com/quote/AMZN230616C00082000?p=AMZN230616C00082000" TargetMode="External"/><Relationship Id="rId1844" Type="http://schemas.openxmlformats.org/officeDocument/2006/relationships/hyperlink" Target="https://finance.yahoo.com/quote/AMZN/options?strike=3010&amp;straddle=false" TargetMode="External"/><Relationship Id="rId8457" Type="http://schemas.openxmlformats.org/officeDocument/2006/relationships/hyperlink" Target="https://finance.yahoo.com/quote/AMZN230616C00157000?p=AMZN230616C00157000" TargetMode="External"/><Relationship Id="rId9508" Type="http://schemas.openxmlformats.org/officeDocument/2006/relationships/hyperlink" Target="https://finance.yahoo.com/quote/AMZN/options?strike=3200&amp;straddle=false" TargetMode="External"/><Relationship Id="rId7059" Type="http://schemas.openxmlformats.org/officeDocument/2006/relationships/hyperlink" Target="https://finance.yahoo.com/quote/AMZN230616C00153500?p=AMZN230616C00153500" TargetMode="External"/><Relationship Id="rId3669" Type="http://schemas.openxmlformats.org/officeDocument/2006/relationships/hyperlink" Target="https://finance.yahoo.com/quote/AMZN230616P00172000?p=AMZN230616P00172000" TargetMode="External"/><Relationship Id="rId7540" Type="http://schemas.openxmlformats.org/officeDocument/2006/relationships/hyperlink" Target="https://finance.yahoo.com/quote/AMZN/options?strike=3810&amp;straddle=false" TargetMode="External"/><Relationship Id="rId5091" Type="http://schemas.openxmlformats.org/officeDocument/2006/relationships/hyperlink" Target="https://finance.yahoo.com/quote/AMZN230616P00181500?p=AMZN230616P00181500" TargetMode="External"/><Relationship Id="rId6142" Type="http://schemas.openxmlformats.org/officeDocument/2006/relationships/hyperlink" Target="https://finance.yahoo.com/quote/AMZN/options?strike=3740&amp;straddle=false" TargetMode="External"/><Relationship Id="rId2752" Type="http://schemas.openxmlformats.org/officeDocument/2006/relationships/hyperlink" Target="https://finance.yahoo.com/quote/AMZN/options?strike=4700&amp;straddle=false" TargetMode="External"/><Relationship Id="rId3803" Type="http://schemas.openxmlformats.org/officeDocument/2006/relationships/hyperlink" Target="https://finance.yahoo.com/quote/AMZN230616P00255000?p=AMZN230616P00255000" TargetMode="External"/><Relationship Id="rId9365" Type="http://schemas.openxmlformats.org/officeDocument/2006/relationships/hyperlink" Target="https://finance.yahoo.com/quote/AMZN230616P01220000?p=AMZN230616P01220000" TargetMode="External"/><Relationship Id="rId724" Type="http://schemas.openxmlformats.org/officeDocument/2006/relationships/hyperlink" Target="https://finance.yahoo.com/quote/AMZN/options?strike=67&amp;straddle=false" TargetMode="External"/><Relationship Id="rId1354" Type="http://schemas.openxmlformats.org/officeDocument/2006/relationships/hyperlink" Target="https://finance.yahoo.com/quote/AMZN/options?strike=4000&amp;straddle=false" TargetMode="External"/><Relationship Id="rId2405" Type="http://schemas.openxmlformats.org/officeDocument/2006/relationships/hyperlink" Target="https://finance.yahoo.com/quote/AMZN230616P00220000?p=AMZN230616P00220000" TargetMode="External"/><Relationship Id="rId5975" Type="http://schemas.openxmlformats.org/officeDocument/2006/relationships/hyperlink" Target="https://finance.yahoo.com/quote/AMZN230616C02100000?p=AMZN230616C02100000" TargetMode="External"/><Relationship Id="rId9018" Type="http://schemas.openxmlformats.org/officeDocument/2006/relationships/hyperlink" Target="https://finance.yahoo.com/quote/AMZN/options?strike=62&amp;straddle=false" TargetMode="External"/><Relationship Id="rId60" Type="http://schemas.openxmlformats.org/officeDocument/2006/relationships/hyperlink" Target="https://finance.yahoo.com/quote/AMZN/options?strike=77.5&amp;straddle=false" TargetMode="External"/><Relationship Id="rId1007" Type="http://schemas.openxmlformats.org/officeDocument/2006/relationships/hyperlink" Target="https://finance.yahoo.com/quote/AMZN230616P00198500?p=AMZN230616P00198500" TargetMode="External"/><Relationship Id="rId4577" Type="http://schemas.openxmlformats.org/officeDocument/2006/relationships/hyperlink" Target="https://finance.yahoo.com/quote/AMZN230616C01880000?p=AMZN230616C01880000" TargetMode="External"/><Relationship Id="rId5628" Type="http://schemas.openxmlformats.org/officeDocument/2006/relationships/hyperlink" Target="https://finance.yahoo.com/quote/AMZN/options?strike=93&amp;straddle=false" TargetMode="External"/><Relationship Id="rId3179" Type="http://schemas.openxmlformats.org/officeDocument/2006/relationships/hyperlink" Target="https://finance.yahoo.com/quote/AMZN230616C01740000?p=AMZN230616C01740000" TargetMode="External"/><Relationship Id="rId7050" Type="http://schemas.openxmlformats.org/officeDocument/2006/relationships/hyperlink" Target="https://finance.yahoo.com/quote/AMZN/options?strike=151&amp;straddle=false" TargetMode="External"/><Relationship Id="rId8101" Type="http://schemas.openxmlformats.org/officeDocument/2006/relationships/hyperlink" Target="https://finance.yahoo.com/quote/AMZN230616P03090000?p=AMZN230616P03090000" TargetMode="External"/><Relationship Id="rId581" Type="http://schemas.openxmlformats.org/officeDocument/2006/relationships/hyperlink" Target="https://finance.yahoo.com/quote/AMZN230616C03620000?p=AMZN230616C03620000" TargetMode="External"/><Relationship Id="rId2262" Type="http://schemas.openxmlformats.org/officeDocument/2006/relationships/hyperlink" Target="https://finance.yahoo.com/quote/AMZN/options?strike=166&amp;straddle=false" TargetMode="External"/><Relationship Id="rId3660" Type="http://schemas.openxmlformats.org/officeDocument/2006/relationships/hyperlink" Target="https://finance.yahoo.com/quote/AMZN/options?strike=169.5&amp;straddle=false" TargetMode="External"/><Relationship Id="rId4711" Type="http://schemas.openxmlformats.org/officeDocument/2006/relationships/hyperlink" Target="https://finance.yahoo.com/quote/AMZN230616C03510000?p=AMZN230616C03510000" TargetMode="External"/><Relationship Id="rId234" Type="http://schemas.openxmlformats.org/officeDocument/2006/relationships/hyperlink" Target="https://finance.yahoo.com/quote/AMZN/options?strike=177&amp;straddle=false" TargetMode="External"/><Relationship Id="rId3313" Type="http://schemas.openxmlformats.org/officeDocument/2006/relationships/hyperlink" Target="https://finance.yahoo.com/quote/AMZN230616C03440000?p=AMZN230616C03440000" TargetMode="External"/><Relationship Id="rId6883" Type="http://schemas.openxmlformats.org/officeDocument/2006/relationships/hyperlink" Target="https://finance.yahoo.com/quote/AMZN230616P03970000?p=AMZN230616P03970000" TargetMode="External"/><Relationship Id="rId7934" Type="http://schemas.openxmlformats.org/officeDocument/2006/relationships/hyperlink" Target="https://finance.yahoo.com/quote/AMZN/options?strike=200&amp;straddle=false" TargetMode="External"/><Relationship Id="rId5485" Type="http://schemas.openxmlformats.org/officeDocument/2006/relationships/hyperlink" Target="https://finance.yahoo.com/quote/AMZN230616P03890000?p=AMZN230616P03890000" TargetMode="External"/><Relationship Id="rId6536" Type="http://schemas.openxmlformats.org/officeDocument/2006/relationships/hyperlink" Target="https://finance.yahoo.com/quote/AMZN/options?strike=196.5&amp;straddle=false" TargetMode="External"/><Relationship Id="rId4087" Type="http://schemas.openxmlformats.org/officeDocument/2006/relationships/hyperlink" Target="https://finance.yahoo.com/quote/AMZN230616P03780000?p=AMZN230616P03780000" TargetMode="External"/><Relationship Id="rId5138" Type="http://schemas.openxmlformats.org/officeDocument/2006/relationships/hyperlink" Target="https://finance.yahoo.com/quote/AMZN/options?strike=193&amp;straddle=false" TargetMode="External"/><Relationship Id="rId1748" Type="http://schemas.openxmlformats.org/officeDocument/2006/relationships/hyperlink" Target="https://finance.yahoo.com/quote/AMZN/options?strike=1300&amp;straddle=false" TargetMode="External"/><Relationship Id="rId3170" Type="http://schemas.openxmlformats.org/officeDocument/2006/relationships/hyperlink" Target="https://finance.yahoo.com/quote/AMZN/options?strike=1640&amp;straddle=false" TargetMode="External"/><Relationship Id="rId4221" Type="http://schemas.openxmlformats.org/officeDocument/2006/relationships/hyperlink" Target="https://finance.yahoo.com/quote/AMZN230616C00082000?p=AMZN230616C00082000" TargetMode="External"/><Relationship Id="rId6393" Type="http://schemas.openxmlformats.org/officeDocument/2006/relationships/hyperlink" Target="https://finance.yahoo.com/quote/AMZN230616P00161000?p=AMZN230616P00161000" TargetMode="External"/><Relationship Id="rId7791" Type="http://schemas.openxmlformats.org/officeDocument/2006/relationships/hyperlink" Target="https://finance.yahoo.com/quote/AMZN230616P00164500?p=AMZN230616P00164500" TargetMode="External"/><Relationship Id="rId8842" Type="http://schemas.openxmlformats.org/officeDocument/2006/relationships/hyperlink" Target="https://finance.yahoo.com/quote/AMZN/options?strike=3400&amp;straddle=false" TargetMode="External"/><Relationship Id="rId6046" Type="http://schemas.openxmlformats.org/officeDocument/2006/relationships/hyperlink" Target="https://finance.yahoo.com/quote/AMZN/options?strike=3260&amp;straddle=false" TargetMode="External"/><Relationship Id="rId7444" Type="http://schemas.openxmlformats.org/officeDocument/2006/relationships/hyperlink" Target="https://finance.yahoo.com/quote/AMZN/options?strike=3330&amp;straddle=false" TargetMode="External"/><Relationship Id="rId975" Type="http://schemas.openxmlformats.org/officeDocument/2006/relationships/hyperlink" Target="https://finance.yahoo.com/quote/AMZN230616P00190500?p=AMZN230616P00190500" TargetMode="External"/><Relationship Id="rId2656" Type="http://schemas.openxmlformats.org/officeDocument/2006/relationships/hyperlink" Target="https://finance.yahoo.com/quote/AMZN/options?strike=3540&amp;straddle=false" TargetMode="External"/><Relationship Id="rId3707" Type="http://schemas.openxmlformats.org/officeDocument/2006/relationships/hyperlink" Target="https://finance.yahoo.com/quote/AMZN230616P00181500?p=AMZN230616P00181500" TargetMode="External"/><Relationship Id="rId9269" Type="http://schemas.openxmlformats.org/officeDocument/2006/relationships/hyperlink" Target="https://finance.yahoo.com/quote/AMZN230616P00188000?p=AMZN230616P00188000" TargetMode="External"/><Relationship Id="rId628" Type="http://schemas.openxmlformats.org/officeDocument/2006/relationships/hyperlink" Target="https://finance.yahoo.com/quote/AMZN/options?strike=3850&amp;straddle=false" TargetMode="External"/><Relationship Id="rId1258" Type="http://schemas.openxmlformats.org/officeDocument/2006/relationships/hyperlink" Target="https://finance.yahoo.com/quote/AMZN/options?strike=3470&amp;straddle=false" TargetMode="External"/><Relationship Id="rId2309" Type="http://schemas.openxmlformats.org/officeDocument/2006/relationships/hyperlink" Target="https://finance.yahoo.com/quote/AMZN230616P00178000?p=AMZN230616P00178000" TargetMode="External"/><Relationship Id="rId5879" Type="http://schemas.openxmlformats.org/officeDocument/2006/relationships/hyperlink" Target="https://finance.yahoo.com/quote/AMZN230616C00245000?p=AMZN230616C00245000" TargetMode="External"/><Relationship Id="rId8352" Type="http://schemas.openxmlformats.org/officeDocument/2006/relationships/hyperlink" Target="https://finance.yahoo.com/quote/AMZN/options?strike=72.5&amp;straddle=false" TargetMode="External"/><Relationship Id="rId9403" Type="http://schemas.openxmlformats.org/officeDocument/2006/relationships/hyperlink" Target="https://finance.yahoo.com/quote/AMZN230616P01560000?p=AMZN230616P01560000" TargetMode="External"/><Relationship Id="rId8005" Type="http://schemas.openxmlformats.org/officeDocument/2006/relationships/hyperlink" Target="https://finance.yahoo.com/quote/AMZN230616P01450000?p=AMZN230616P01450000" TargetMode="External"/><Relationship Id="rId4962" Type="http://schemas.openxmlformats.org/officeDocument/2006/relationships/hyperlink" Target="https://finance.yahoo.com/quote/AMZN/options?strike=140&amp;straddle=false" TargetMode="External"/><Relationship Id="rId3564" Type="http://schemas.openxmlformats.org/officeDocument/2006/relationships/hyperlink" Target="https://finance.yahoo.com/quote/AMZN/options?strike=105&amp;straddle=false" TargetMode="External"/><Relationship Id="rId4615" Type="http://schemas.openxmlformats.org/officeDocument/2006/relationships/hyperlink" Target="https://finance.yahoo.com/quote/AMZN230616C03030000?p=AMZN230616C03030000" TargetMode="External"/><Relationship Id="rId485" Type="http://schemas.openxmlformats.org/officeDocument/2006/relationships/hyperlink" Target="https://finance.yahoo.com/quote/AMZN230616C03140000?p=AMZN230616C03140000" TargetMode="External"/><Relationship Id="rId2166" Type="http://schemas.openxmlformats.org/officeDocument/2006/relationships/hyperlink" Target="https://finance.yahoo.com/quote/AMZN/options?strike=94&amp;straddle=false" TargetMode="External"/><Relationship Id="rId3217" Type="http://schemas.openxmlformats.org/officeDocument/2006/relationships/hyperlink" Target="https://finance.yahoo.com/quote/AMZN230616C02600000?p=AMZN230616C02600000" TargetMode="External"/><Relationship Id="rId6787" Type="http://schemas.openxmlformats.org/officeDocument/2006/relationships/hyperlink" Target="https://finance.yahoo.com/quote/AMZN230616P03440000?p=AMZN230616P03440000" TargetMode="External"/><Relationship Id="rId7838" Type="http://schemas.openxmlformats.org/officeDocument/2006/relationships/hyperlink" Target="https://finance.yahoo.com/quote/AMZN/options?strike=176&amp;straddle=false" TargetMode="External"/><Relationship Id="rId138" Type="http://schemas.openxmlformats.org/officeDocument/2006/relationships/hyperlink" Target="https://finance.yahoo.com/quote/AMZN/options?strike=153&amp;straddle=false" TargetMode="External"/><Relationship Id="rId5389" Type="http://schemas.openxmlformats.org/officeDocument/2006/relationships/hyperlink" Target="https://finance.yahoo.com/quote/AMZN230616P03370000?p=AMZN230616P03370000" TargetMode="External"/><Relationship Id="rId9260" Type="http://schemas.openxmlformats.org/officeDocument/2006/relationships/hyperlink" Target="https://finance.yahoo.com/quote/AMZN/options?strike=185.5&amp;straddle=false" TargetMode="External"/><Relationship Id="rId2300" Type="http://schemas.openxmlformats.org/officeDocument/2006/relationships/hyperlink" Target="https://finance.yahoo.com/quote/AMZN/options?strike=175.5&amp;straddle=false" TargetMode="External"/><Relationship Id="rId1999" Type="http://schemas.openxmlformats.org/officeDocument/2006/relationships/hyperlink" Target="https://finance.yahoo.com/quote/AMZN230616C03790000?p=AMZN230616C03790000" TargetMode="External"/><Relationship Id="rId4472" Type="http://schemas.openxmlformats.org/officeDocument/2006/relationships/hyperlink" Target="https://finance.yahoo.com/quote/AMZN/options?strike=198.5&amp;straddle=false" TargetMode="External"/><Relationship Id="rId5870" Type="http://schemas.openxmlformats.org/officeDocument/2006/relationships/hyperlink" Target="https://finance.yahoo.com/quote/AMZN/options?strike=220&amp;straddle=false" TargetMode="External"/><Relationship Id="rId6921" Type="http://schemas.openxmlformats.org/officeDocument/2006/relationships/hyperlink" Target="https://finance.yahoo.com/quote/AMZN230616C00045000?p=AMZN230616C00045000" TargetMode="External"/><Relationship Id="rId3074" Type="http://schemas.openxmlformats.org/officeDocument/2006/relationships/hyperlink" Target="https://finance.yahoo.com/quote/AMZN/options?strike=195&amp;straddle=false" TargetMode="External"/><Relationship Id="rId4125" Type="http://schemas.openxmlformats.org/officeDocument/2006/relationships/hyperlink" Target="https://finance.yahoo.com/quote/AMZN230616P04200000?p=AMZN230616P04200000" TargetMode="External"/><Relationship Id="rId5523" Type="http://schemas.openxmlformats.org/officeDocument/2006/relationships/hyperlink" Target="https://finance.yahoo.com/quote/AMZN230616P04900000?p=AMZN230616P04900000" TargetMode="External"/><Relationship Id="rId7695" Type="http://schemas.openxmlformats.org/officeDocument/2006/relationships/hyperlink" Target="https://finance.yahoo.com/quote/AMZN230616P00091000?p=AMZN230616P00091000" TargetMode="External"/><Relationship Id="rId8746" Type="http://schemas.openxmlformats.org/officeDocument/2006/relationships/hyperlink" Target="https://finance.yahoo.com/quote/AMZN/options?strike=2200&amp;straddle=false" TargetMode="External"/><Relationship Id="rId6297" Type="http://schemas.openxmlformats.org/officeDocument/2006/relationships/hyperlink" Target="https://finance.yahoo.com/quote/AMZN230616P00084000?p=AMZN230616P00084000" TargetMode="External"/><Relationship Id="rId7348" Type="http://schemas.openxmlformats.org/officeDocument/2006/relationships/hyperlink" Target="https://finance.yahoo.com/quote/AMZN/options?strike=1900&amp;straddle=false" TargetMode="External"/><Relationship Id="rId3958" Type="http://schemas.openxmlformats.org/officeDocument/2006/relationships/hyperlink" Target="https://finance.yahoo.com/quote/AMZN/options?strike=3130&amp;straddle=false" TargetMode="External"/><Relationship Id="rId879" Type="http://schemas.openxmlformats.org/officeDocument/2006/relationships/hyperlink" Target="https://finance.yahoo.com/quote/AMZN230616P00166500?p=AMZN230616P00166500" TargetMode="External"/><Relationship Id="rId5380" Type="http://schemas.openxmlformats.org/officeDocument/2006/relationships/hyperlink" Target="https://finance.yahoo.com/quote/AMZN/options?strike=3320&amp;straddle=false" TargetMode="External"/><Relationship Id="rId6431" Type="http://schemas.openxmlformats.org/officeDocument/2006/relationships/hyperlink" Target="https://finance.yahoo.com/quote/AMZN230616P00170500?p=AMZN230616P00170500" TargetMode="External"/><Relationship Id="rId5033" Type="http://schemas.openxmlformats.org/officeDocument/2006/relationships/hyperlink" Target="https://finance.yahoo.com/quote/AMZN230616P00167000?p=AMZN230616P00167000" TargetMode="External"/><Relationship Id="rId1990" Type="http://schemas.openxmlformats.org/officeDocument/2006/relationships/hyperlink" Target="https://finance.yahoo.com/quote/AMZN/options?strike=3740&amp;straddle=false" TargetMode="External"/><Relationship Id="rId8256" Type="http://schemas.openxmlformats.org/officeDocument/2006/relationships/hyperlink" Target="https://finance.yahoo.com/quote/AMZN/options?strike=3900&amp;straddle=false" TargetMode="External"/><Relationship Id="rId9654" Type="http://schemas.openxmlformats.org/officeDocument/2006/relationships/hyperlink" Target="https://finance.yahoo.com/quote/AMZN/options?strike=3980&amp;straddle=false" TargetMode="External"/><Relationship Id="rId1643" Type="http://schemas.openxmlformats.org/officeDocument/2006/relationships/hyperlink" Target="https://finance.yahoo.com/quote/AMZN230616C00183500?p=AMZN230616C00183500" TargetMode="External"/><Relationship Id="rId9307" Type="http://schemas.openxmlformats.org/officeDocument/2006/relationships/hyperlink" Target="https://finance.yahoo.com/quote/AMZN230616P00197500?p=AMZN230616P00197500" TargetMode="External"/><Relationship Id="rId4866" Type="http://schemas.openxmlformats.org/officeDocument/2006/relationships/hyperlink" Target="https://finance.yahoo.com/quote/AMZN/options?strike=62&amp;straddle=false" TargetMode="External"/><Relationship Id="rId5917" Type="http://schemas.openxmlformats.org/officeDocument/2006/relationships/hyperlink" Target="https://finance.yahoo.com/quote/AMZN230616C01460000?p=AMZN230616C01460000" TargetMode="External"/><Relationship Id="rId3468" Type="http://schemas.openxmlformats.org/officeDocument/2006/relationships/hyperlink" Target="https://finance.yahoo.com/quote/AMZN/options?strike=55&amp;straddle=false" TargetMode="External"/><Relationship Id="rId4519" Type="http://schemas.openxmlformats.org/officeDocument/2006/relationships/hyperlink" Target="https://finance.yahoo.com/quote/AMZN230616C01340000?p=AMZN230616C01340000" TargetMode="External"/><Relationship Id="rId389" Type="http://schemas.openxmlformats.org/officeDocument/2006/relationships/hyperlink" Target="https://finance.yahoo.com/quote/AMZN230616C01540000?p=AMZN230616C01540000" TargetMode="External"/><Relationship Id="rId870" Type="http://schemas.openxmlformats.org/officeDocument/2006/relationships/hyperlink" Target="https://finance.yahoo.com/quote/AMZN/options?strike=164&amp;straddle=false" TargetMode="External"/><Relationship Id="rId2551" Type="http://schemas.openxmlformats.org/officeDocument/2006/relationships/hyperlink" Target="https://finance.yahoo.com/quote/AMZN230616P03020000?p=AMZN230616P03020000" TargetMode="External"/><Relationship Id="rId9164" Type="http://schemas.openxmlformats.org/officeDocument/2006/relationships/hyperlink" Target="https://finance.yahoo.com/quote/AMZN/options?strike=161.5&amp;straddle=false" TargetMode="External"/><Relationship Id="rId523" Type="http://schemas.openxmlformats.org/officeDocument/2006/relationships/hyperlink" Target="https://finance.yahoo.com/quote/AMZN230616C03330000?p=AMZN230616C03330000" TargetMode="External"/><Relationship Id="rId1153" Type="http://schemas.openxmlformats.org/officeDocument/2006/relationships/hyperlink" Target="https://finance.yahoo.com/quote/AMZN230616P02500000?p=AMZN230616P02500000" TargetMode="External"/><Relationship Id="rId2204" Type="http://schemas.openxmlformats.org/officeDocument/2006/relationships/hyperlink" Target="https://finance.yahoo.com/quote/AMZN/options?strike=151.5&amp;straddle=false" TargetMode="External"/><Relationship Id="rId3602" Type="http://schemas.openxmlformats.org/officeDocument/2006/relationships/hyperlink" Target="https://finance.yahoo.com/quote/AMZN/options?strike=155&amp;straddle=false" TargetMode="External"/><Relationship Id="rId5774" Type="http://schemas.openxmlformats.org/officeDocument/2006/relationships/hyperlink" Target="https://finance.yahoo.com/quote/AMZN/options?strike=178&amp;straddle=false" TargetMode="External"/><Relationship Id="rId6825" Type="http://schemas.openxmlformats.org/officeDocument/2006/relationships/hyperlink" Target="https://finance.yahoo.com/quote/AMZN230616P03630000?p=AMZN230616P03630000" TargetMode="External"/><Relationship Id="rId4376" Type="http://schemas.openxmlformats.org/officeDocument/2006/relationships/hyperlink" Target="https://finance.yahoo.com/quote/AMZN/options?strike=174.5&amp;straddle=false" TargetMode="External"/><Relationship Id="rId5427" Type="http://schemas.openxmlformats.org/officeDocument/2006/relationships/hyperlink" Target="https://finance.yahoo.com/quote/AMZN230616P03560000?p=AMZN230616P03560000" TargetMode="External"/><Relationship Id="rId8997" Type="http://schemas.openxmlformats.org/officeDocument/2006/relationships/hyperlink" Target="https://finance.yahoo.com/quote/AMZN230616P00052000?p=AMZN230616P00052000" TargetMode="External"/><Relationship Id="rId4029" Type="http://schemas.openxmlformats.org/officeDocument/2006/relationships/hyperlink" Target="https://finance.yahoo.com/quote/AMZN230616P03490000?p=AMZN230616P03490000" TargetMode="External"/><Relationship Id="rId7599" Type="http://schemas.openxmlformats.org/officeDocument/2006/relationships/hyperlink" Target="https://finance.yahoo.com/quote/AMZN230616C05100000?p=AMZN230616C05100000" TargetMode="External"/><Relationship Id="rId4510" Type="http://schemas.openxmlformats.org/officeDocument/2006/relationships/hyperlink" Target="https://finance.yahoo.com/quote/AMZN/options?strike=1200&amp;straddle=false" TargetMode="External"/><Relationship Id="rId380" Type="http://schemas.openxmlformats.org/officeDocument/2006/relationships/hyperlink" Target="https://finance.yahoo.com/quote/AMZN/options?strike=1450&amp;straddle=false" TargetMode="External"/><Relationship Id="rId2061" Type="http://schemas.openxmlformats.org/officeDocument/2006/relationships/hyperlink" Target="https://finance.yahoo.com/quote/AMZN230616C05000000?p=AMZN230616C05000000" TargetMode="External"/><Relationship Id="rId3112" Type="http://schemas.openxmlformats.org/officeDocument/2006/relationships/hyperlink" Target="https://finance.yahoo.com/quote/AMZN/options?strike=245&amp;straddle=false" TargetMode="External"/><Relationship Id="rId6682" Type="http://schemas.openxmlformats.org/officeDocument/2006/relationships/hyperlink" Target="https://finance.yahoo.com/quote/AMZN/options?strike=2100&amp;straddle=false" TargetMode="External"/><Relationship Id="rId5284" Type="http://schemas.openxmlformats.org/officeDocument/2006/relationships/hyperlink" Target="https://finance.yahoo.com/quote/AMZN/options?strike=1880&amp;straddle=false" TargetMode="External"/><Relationship Id="rId6335" Type="http://schemas.openxmlformats.org/officeDocument/2006/relationships/hyperlink" Target="https://finance.yahoo.com/quote/AMZN230616P00115000?p=AMZN230616P00115000" TargetMode="External"/><Relationship Id="rId7733" Type="http://schemas.openxmlformats.org/officeDocument/2006/relationships/hyperlink" Target="https://finance.yahoo.com/quote/AMZN230616P00150000?p=AMZN230616P00150000" TargetMode="External"/><Relationship Id="rId1894" Type="http://schemas.openxmlformats.org/officeDocument/2006/relationships/hyperlink" Target="https://finance.yahoo.com/quote/AMZN/options?strike=3260&amp;straddle=false" TargetMode="External"/><Relationship Id="rId2945" Type="http://schemas.openxmlformats.org/officeDocument/2006/relationships/hyperlink" Target="https://finance.yahoo.com/quote/AMZN230616C00163000?p=AMZN230616C00163000" TargetMode="External"/><Relationship Id="rId9558" Type="http://schemas.openxmlformats.org/officeDocument/2006/relationships/hyperlink" Target="https://finance.yahoo.com/quote/AMZN/options?strike=3450&amp;straddle=false" TargetMode="External"/><Relationship Id="rId917" Type="http://schemas.openxmlformats.org/officeDocument/2006/relationships/hyperlink" Target="https://finance.yahoo.com/quote/AMZN230616P00176000?p=AMZN230616P00176000" TargetMode="External"/><Relationship Id="rId1547" Type="http://schemas.openxmlformats.org/officeDocument/2006/relationships/hyperlink" Target="https://finance.yahoo.com/quote/AMZN230616C00159500?p=AMZN230616C00159500" TargetMode="External"/><Relationship Id="rId4020" Type="http://schemas.openxmlformats.org/officeDocument/2006/relationships/hyperlink" Target="https://finance.yahoo.com/quote/AMZN/options?strike=3440&amp;straddle=false" TargetMode="External"/><Relationship Id="rId7590" Type="http://schemas.openxmlformats.org/officeDocument/2006/relationships/hyperlink" Target="https://finance.yahoo.com/quote/AMZN/options?strike=4600&amp;straddle=false" TargetMode="External"/><Relationship Id="rId8641" Type="http://schemas.openxmlformats.org/officeDocument/2006/relationships/hyperlink" Target="https://finance.yahoo.com/quote/AMZN230616C00230000?p=AMZN230616C00230000" TargetMode="External"/><Relationship Id="rId6192" Type="http://schemas.openxmlformats.org/officeDocument/2006/relationships/hyperlink" Target="https://finance.yahoo.com/quote/AMZN/options?strike=3990&amp;straddle=false" TargetMode="External"/><Relationship Id="rId7243" Type="http://schemas.openxmlformats.org/officeDocument/2006/relationships/hyperlink" Target="https://finance.yahoo.com/quote/AMZN230616C00199500?p=AMZN230616C00199500" TargetMode="External"/><Relationship Id="rId3853" Type="http://schemas.openxmlformats.org/officeDocument/2006/relationships/hyperlink" Target="https://finance.yahoo.com/quote/AMZN230616P01450000?p=AMZN230616P01450000" TargetMode="External"/><Relationship Id="rId4904" Type="http://schemas.openxmlformats.org/officeDocument/2006/relationships/hyperlink" Target="https://finance.yahoo.com/quote/AMZN/options?strike=79&amp;straddle=false" TargetMode="External"/><Relationship Id="rId9068" Type="http://schemas.openxmlformats.org/officeDocument/2006/relationships/hyperlink" Target="https://finance.yahoo.com/quote/AMZN/options?strike=85&amp;straddle=false" TargetMode="External"/><Relationship Id="rId774" Type="http://schemas.openxmlformats.org/officeDocument/2006/relationships/hyperlink" Target="https://finance.yahoo.com/quote/AMZN/options?strike=90&amp;straddle=false" TargetMode="External"/><Relationship Id="rId1057" Type="http://schemas.openxmlformats.org/officeDocument/2006/relationships/hyperlink" Target="https://finance.yahoo.com/quote/AMZN230616P01180000?p=AMZN230616P01180000" TargetMode="External"/><Relationship Id="rId2455" Type="http://schemas.openxmlformats.org/officeDocument/2006/relationships/hyperlink" Target="https://finance.yahoo.com/quote/AMZN230616P01320000?p=AMZN230616P01320000" TargetMode="External"/><Relationship Id="rId3506" Type="http://schemas.openxmlformats.org/officeDocument/2006/relationships/hyperlink" Target="https://finance.yahoo.com/quote/AMZN/options?strike=73&amp;straddle=false" TargetMode="External"/><Relationship Id="rId427" Type="http://schemas.openxmlformats.org/officeDocument/2006/relationships/hyperlink" Target="https://finance.yahoo.com/quote/AMZN230616C01900000?p=AMZN230616C01900000" TargetMode="External"/><Relationship Id="rId2108" Type="http://schemas.openxmlformats.org/officeDocument/2006/relationships/hyperlink" Target="https://finance.yahoo.com/quote/AMZN/options?strike=67&amp;straddle=false" TargetMode="External"/><Relationship Id="rId5678" Type="http://schemas.openxmlformats.org/officeDocument/2006/relationships/hyperlink" Target="https://finance.yahoo.com/quote/AMZN/options?strike=154&amp;straddle=false" TargetMode="External"/><Relationship Id="rId6729" Type="http://schemas.openxmlformats.org/officeDocument/2006/relationships/hyperlink" Target="https://finance.yahoo.com/quote/AMZN230616P03150000?p=AMZN230616P03150000" TargetMode="External"/><Relationship Id="rId8151" Type="http://schemas.openxmlformats.org/officeDocument/2006/relationships/hyperlink" Target="https://finance.yahoo.com/quote/AMZN230616P03340000?p=AMZN230616P03340000" TargetMode="External"/><Relationship Id="rId9202" Type="http://schemas.openxmlformats.org/officeDocument/2006/relationships/hyperlink" Target="https://finance.yahoo.com/quote/AMZN/options?strike=171&amp;straddle=false" TargetMode="External"/><Relationship Id="rId4761" Type="http://schemas.openxmlformats.org/officeDocument/2006/relationships/hyperlink" Target="https://finance.yahoo.com/quote/AMZN230616C03760000?p=AMZN230616C03760000" TargetMode="External"/><Relationship Id="rId3363" Type="http://schemas.openxmlformats.org/officeDocument/2006/relationships/hyperlink" Target="https://finance.yahoo.com/quote/AMZN230616C03690000?p=AMZN230616C03690000" TargetMode="External"/><Relationship Id="rId4414" Type="http://schemas.openxmlformats.org/officeDocument/2006/relationships/hyperlink" Target="https://finance.yahoo.com/quote/AMZN/options?strike=184&amp;straddle=false" TargetMode="External"/><Relationship Id="rId5812" Type="http://schemas.openxmlformats.org/officeDocument/2006/relationships/hyperlink" Target="https://finance.yahoo.com/quote/AMZN/options?strike=187.5&amp;straddle=false" TargetMode="External"/><Relationship Id="rId284" Type="http://schemas.openxmlformats.org/officeDocument/2006/relationships/hyperlink" Target="https://finance.yahoo.com/quote/AMZN/options?strike=189.5&amp;straddle=false" TargetMode="External"/><Relationship Id="rId3016" Type="http://schemas.openxmlformats.org/officeDocument/2006/relationships/hyperlink" Target="https://finance.yahoo.com/quote/AMZN/options?strike=180.5&amp;straddle=false" TargetMode="External"/><Relationship Id="rId7984" Type="http://schemas.openxmlformats.org/officeDocument/2006/relationships/hyperlink" Target="https://finance.yahoo.com/quote/AMZN/options?strike=1240&amp;straddle=false" TargetMode="External"/><Relationship Id="rId5188" Type="http://schemas.openxmlformats.org/officeDocument/2006/relationships/hyperlink" Target="https://finance.yahoo.com/quote/AMZN/options?strike=255&amp;straddle=false" TargetMode="External"/><Relationship Id="rId6586" Type="http://schemas.openxmlformats.org/officeDocument/2006/relationships/hyperlink" Target="https://finance.yahoo.com/quote/AMZN/options?strike=1100&amp;straddle=false" TargetMode="External"/><Relationship Id="rId7637" Type="http://schemas.openxmlformats.org/officeDocument/2006/relationships/hyperlink" Target="https://finance.yahoo.com/quote/AMZN230616P00064000?p=AMZN230616P00064000" TargetMode="External"/><Relationship Id="rId6239" Type="http://schemas.openxmlformats.org/officeDocument/2006/relationships/hyperlink" Target="https://finance.yahoo.com/quote/AMZN230616P00057000?p=AMZN230616P00057000" TargetMode="External"/><Relationship Id="rId1798" Type="http://schemas.openxmlformats.org/officeDocument/2006/relationships/hyperlink" Target="https://finance.yahoo.com/quote/AMZN/options?strike=1760&amp;straddle=false" TargetMode="External"/><Relationship Id="rId2849" Type="http://schemas.openxmlformats.org/officeDocument/2006/relationships/hyperlink" Target="https://finance.yahoo.com/quote/AMZN230616C00088000?p=AMZN230616C00088000" TargetMode="External"/><Relationship Id="rId6720" Type="http://schemas.openxmlformats.org/officeDocument/2006/relationships/hyperlink" Target="https://finance.yahoo.com/quote/AMZN/options?strike=3100&amp;straddle=false" TargetMode="External"/><Relationship Id="rId4271" Type="http://schemas.openxmlformats.org/officeDocument/2006/relationships/hyperlink" Target="https://finance.yahoo.com/quote/AMZN230616C00135000?p=AMZN230616C00135000" TargetMode="External"/><Relationship Id="rId5322" Type="http://schemas.openxmlformats.org/officeDocument/2006/relationships/hyperlink" Target="https://finance.yahoo.com/quote/AMZN/options?strike=3030&amp;straddle=false" TargetMode="External"/><Relationship Id="rId8892" Type="http://schemas.openxmlformats.org/officeDocument/2006/relationships/hyperlink" Target="https://finance.yahoo.com/quote/AMZN/options?strike=3650&amp;straddle=false" TargetMode="External"/><Relationship Id="rId7494" Type="http://schemas.openxmlformats.org/officeDocument/2006/relationships/hyperlink" Target="https://finance.yahoo.com/quote/AMZN/options?strike=3580&amp;straddle=false" TargetMode="External"/><Relationship Id="rId8545" Type="http://schemas.openxmlformats.org/officeDocument/2006/relationships/hyperlink" Target="https://finance.yahoo.com/quote/AMZN230616C00179000?p=AMZN230616C00179000" TargetMode="External"/><Relationship Id="rId1932" Type="http://schemas.openxmlformats.org/officeDocument/2006/relationships/hyperlink" Target="https://finance.yahoo.com/quote/AMZN/options?strike=3450&amp;straddle=false" TargetMode="External"/><Relationship Id="rId6096" Type="http://schemas.openxmlformats.org/officeDocument/2006/relationships/hyperlink" Target="https://finance.yahoo.com/quote/AMZN/options?strike=3510&amp;straddle=false" TargetMode="External"/><Relationship Id="rId7147" Type="http://schemas.openxmlformats.org/officeDocument/2006/relationships/hyperlink" Target="https://finance.yahoo.com/quote/AMZN230616C00175500?p=AMZN230616C00175500" TargetMode="External"/><Relationship Id="rId3757" Type="http://schemas.openxmlformats.org/officeDocument/2006/relationships/hyperlink" Target="https://finance.yahoo.com/quote/AMZN230616P00194000?p=AMZN230616P00194000" TargetMode="External"/><Relationship Id="rId4808" Type="http://schemas.openxmlformats.org/officeDocument/2006/relationships/hyperlink" Target="https://finance.yahoo.com/quote/AMZN/options?strike=3990&amp;straddle=false" TargetMode="External"/><Relationship Id="rId678" Type="http://schemas.openxmlformats.org/officeDocument/2006/relationships/hyperlink" Target="https://finance.yahoo.com/quote/AMZN/options?strike=5000&amp;straddle=false" TargetMode="External"/><Relationship Id="rId2359" Type="http://schemas.openxmlformats.org/officeDocument/2006/relationships/hyperlink" Target="https://finance.yahoo.com/quote/AMZN230616P00190500?p=AMZN230616P00190500" TargetMode="External"/><Relationship Id="rId6230" Type="http://schemas.openxmlformats.org/officeDocument/2006/relationships/hyperlink" Target="https://finance.yahoo.com/quote/AMZN/options?strike=52&amp;straddle=false" TargetMode="External"/><Relationship Id="rId9453" Type="http://schemas.openxmlformats.org/officeDocument/2006/relationships/hyperlink" Target="https://finance.yahoo.com/quote/AMZN230616P02300000?p=AMZN230616P02300000" TargetMode="External"/><Relationship Id="rId812" Type="http://schemas.openxmlformats.org/officeDocument/2006/relationships/hyperlink" Target="https://finance.yahoo.com/quote/AMZN/options?strike=145&amp;straddle=false" TargetMode="External"/><Relationship Id="rId1442" Type="http://schemas.openxmlformats.org/officeDocument/2006/relationships/hyperlink" Target="https://finance.yahoo.com/quote/AMZN/options?strike=77&amp;straddle=false" TargetMode="External"/><Relationship Id="rId2840" Type="http://schemas.openxmlformats.org/officeDocument/2006/relationships/hyperlink" Target="https://finance.yahoo.com/quote/AMZN/options?strike=83&amp;straddle=false" TargetMode="External"/><Relationship Id="rId8055" Type="http://schemas.openxmlformats.org/officeDocument/2006/relationships/hyperlink" Target="https://finance.yahoo.com/quote/AMZN230616P01920000?p=AMZN230616P01920000" TargetMode="External"/><Relationship Id="rId9106" Type="http://schemas.openxmlformats.org/officeDocument/2006/relationships/hyperlink" Target="https://finance.yahoo.com/quote/AMZN/options?strike=120&amp;straddle=false" TargetMode="External"/><Relationship Id="rId3267" Type="http://schemas.openxmlformats.org/officeDocument/2006/relationships/hyperlink" Target="https://finance.yahoo.com/quote/AMZN230616C03210000?p=AMZN230616C03210000" TargetMode="External"/><Relationship Id="rId4665" Type="http://schemas.openxmlformats.org/officeDocument/2006/relationships/hyperlink" Target="https://finance.yahoo.com/quote/AMZN230616C03280000?p=AMZN230616C03280000" TargetMode="External"/><Relationship Id="rId5716" Type="http://schemas.openxmlformats.org/officeDocument/2006/relationships/hyperlink" Target="https://finance.yahoo.com/quote/AMZN/options?strike=163.5&amp;straddle=false" TargetMode="External"/><Relationship Id="rId188" Type="http://schemas.openxmlformats.org/officeDocument/2006/relationships/hyperlink" Target="https://finance.yahoo.com/quote/AMZN/options?strike=165.5&amp;straddle=false" TargetMode="External"/><Relationship Id="rId4318" Type="http://schemas.openxmlformats.org/officeDocument/2006/relationships/hyperlink" Target="https://finance.yahoo.com/quote/AMZN/options?strike=160&amp;straddle=false" TargetMode="External"/><Relationship Id="rId7888" Type="http://schemas.openxmlformats.org/officeDocument/2006/relationships/hyperlink" Target="https://finance.yahoo.com/quote/AMZN/options?strike=188.5&amp;straddle=false" TargetMode="External"/><Relationship Id="rId8939" Type="http://schemas.openxmlformats.org/officeDocument/2006/relationships/hyperlink" Target="https://finance.yahoo.com/quote/AMZN230616C03890000?p=AMZN230616C03890000" TargetMode="External"/><Relationship Id="rId2350" Type="http://schemas.openxmlformats.org/officeDocument/2006/relationships/hyperlink" Target="https://finance.yahoo.com/quote/AMZN/options?strike=188&amp;straddle=false" TargetMode="External"/><Relationship Id="rId3401" Type="http://schemas.openxmlformats.org/officeDocument/2006/relationships/hyperlink" Target="https://finance.yahoo.com/quote/AMZN230616C03880000?p=AMZN230616C03880000" TargetMode="External"/><Relationship Id="rId6971" Type="http://schemas.openxmlformats.org/officeDocument/2006/relationships/hyperlink" Target="https://finance.yahoo.com/quote/AMZN230616C00074000?p=AMZN230616C00074000" TargetMode="External"/><Relationship Id="rId322" Type="http://schemas.openxmlformats.org/officeDocument/2006/relationships/hyperlink" Target="https://finance.yahoo.com/quote/AMZN/options?strike=199&amp;straddle=false" TargetMode="External"/><Relationship Id="rId2003" Type="http://schemas.openxmlformats.org/officeDocument/2006/relationships/hyperlink" Target="https://finance.yahoo.com/quote/AMZN230616C03810000?p=AMZN230616C03810000" TargetMode="External"/><Relationship Id="rId5573" Type="http://schemas.openxmlformats.org/officeDocument/2006/relationships/hyperlink" Target="https://finance.yahoo.com/quote/AMZN230616C00068000?p=AMZN230616C00068000" TargetMode="External"/><Relationship Id="rId6624" Type="http://schemas.openxmlformats.org/officeDocument/2006/relationships/hyperlink" Target="https://finance.yahoo.com/quote/AMZN/options?strike=1460&amp;straddle=false" TargetMode="External"/><Relationship Id="rId4175" Type="http://schemas.openxmlformats.org/officeDocument/2006/relationships/hyperlink" Target="https://finance.yahoo.com/quote/AMZN230616C00061000?p=AMZN230616C00061000" TargetMode="External"/><Relationship Id="rId5226" Type="http://schemas.openxmlformats.org/officeDocument/2006/relationships/hyperlink" Target="https://finance.yahoo.com/quote/AMZN/options?strike=1340&amp;straddle=false" TargetMode="External"/><Relationship Id="rId7398" Type="http://schemas.openxmlformats.org/officeDocument/2006/relationships/hyperlink" Target="https://finance.yahoo.com/quote/AMZN/options?strike=3100&amp;straddle=false" TargetMode="External"/><Relationship Id="rId8796" Type="http://schemas.openxmlformats.org/officeDocument/2006/relationships/hyperlink" Target="https://finance.yahoo.com/quote/AMZN/options?strike=3170&amp;straddle=fal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24591-A415-4EAF-8887-1E74C4D73452}">
  <sheetPr filterMode="1"/>
  <dimension ref="A1:N6989"/>
  <sheetViews>
    <sheetView zoomScale="90" zoomScaleNormal="90" workbookViewId="0">
      <selection activeCell="J37" sqref="J37"/>
    </sheetView>
  </sheetViews>
  <sheetFormatPr defaultColWidth="19" defaultRowHeight="11.5" x14ac:dyDescent="0.35"/>
  <cols>
    <col min="1" max="1" width="21.90625" style="2" customWidth="1"/>
    <col min="2" max="2" width="21.36328125" style="2" bestFit="1" customWidth="1"/>
    <col min="3" max="3" width="10.54296875" style="2" bestFit="1" customWidth="1"/>
    <col min="4" max="4" width="14.1796875" style="2" bestFit="1" customWidth="1"/>
    <col min="5" max="5" width="8.36328125" style="2" bestFit="1" customWidth="1"/>
    <col min="6" max="6" width="8.6328125" style="2" bestFit="1" customWidth="1"/>
    <col min="7" max="7" width="12.08984375" style="2" bestFit="1" customWidth="1"/>
    <col min="8" max="8" width="14.453125" style="2" bestFit="1" customWidth="1"/>
    <col min="9" max="9" width="11.90625" style="2" bestFit="1" customWidth="1"/>
    <col min="10" max="10" width="17.36328125" style="2" bestFit="1" customWidth="1"/>
    <col min="11" max="11" width="19.54296875" style="2" bestFit="1" customWidth="1"/>
    <col min="12" max="12" width="9.6328125" style="2" bestFit="1" customWidth="1"/>
    <col min="13" max="13" width="16.08984375" style="2" bestFit="1" customWidth="1"/>
    <col min="14" max="14" width="15.36328125" style="2" bestFit="1" customWidth="1"/>
    <col min="15" max="16384" width="19" style="2"/>
  </cols>
  <sheetData>
    <row r="1" spans="1:14" ht="13" x14ac:dyDescent="0.35">
      <c r="A1" s="1" t="s">
        <v>1280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1277</v>
      </c>
      <c r="M1" s="1" t="s">
        <v>1278</v>
      </c>
      <c r="N1" s="1" t="s">
        <v>1279</v>
      </c>
    </row>
    <row r="2" spans="1:14" ht="15.5" hidden="1" x14ac:dyDescent="0.35">
      <c r="A2" s="3" t="s">
        <v>10</v>
      </c>
      <c r="B2" s="2" t="s">
        <v>11</v>
      </c>
      <c r="C2" s="3">
        <v>45</v>
      </c>
      <c r="D2" s="2">
        <v>52</v>
      </c>
      <c r="E2" s="2">
        <v>50.5</v>
      </c>
      <c r="F2" s="2">
        <v>50.85</v>
      </c>
      <c r="G2" s="2">
        <v>0</v>
      </c>
      <c r="H2" s="2" t="s">
        <v>12</v>
      </c>
      <c r="I2" s="2">
        <v>1</v>
      </c>
      <c r="J2" s="2">
        <v>129</v>
      </c>
      <c r="K2" s="4">
        <v>0.86040000000000005</v>
      </c>
      <c r="L2" s="2" t="s">
        <v>1275</v>
      </c>
      <c r="M2" s="5">
        <v>45093</v>
      </c>
      <c r="N2" s="6">
        <v>94.23</v>
      </c>
    </row>
    <row r="3" spans="1:14" ht="15.5" hidden="1" x14ac:dyDescent="0.35">
      <c r="A3" s="3" t="s">
        <v>13</v>
      </c>
      <c r="B3" s="2" t="s">
        <v>14</v>
      </c>
      <c r="C3" s="3">
        <v>50</v>
      </c>
      <c r="D3" s="2">
        <v>48.8</v>
      </c>
      <c r="E3" s="2">
        <v>45.75</v>
      </c>
      <c r="F3" s="2">
        <v>46.05</v>
      </c>
      <c r="G3" s="2">
        <v>0</v>
      </c>
      <c r="H3" s="2" t="s">
        <v>12</v>
      </c>
      <c r="I3" s="2">
        <v>1</v>
      </c>
      <c r="J3" s="2">
        <v>337</v>
      </c>
      <c r="K3" s="4">
        <v>0.78639999999999999</v>
      </c>
      <c r="L3" s="2" t="s">
        <v>1275</v>
      </c>
      <c r="M3" s="5">
        <v>45093</v>
      </c>
      <c r="N3" s="6">
        <v>94.23</v>
      </c>
    </row>
    <row r="4" spans="1:14" ht="15.5" hidden="1" x14ac:dyDescent="0.35">
      <c r="A4" s="3" t="s">
        <v>15</v>
      </c>
      <c r="B4" s="2" t="s">
        <v>16</v>
      </c>
      <c r="C4" s="3">
        <v>52</v>
      </c>
      <c r="D4" s="2">
        <v>46.85</v>
      </c>
      <c r="E4" s="2">
        <v>43.85</v>
      </c>
      <c r="F4" s="2">
        <v>44.2</v>
      </c>
      <c r="G4" s="2">
        <v>0</v>
      </c>
      <c r="H4" s="2" t="s">
        <v>12</v>
      </c>
      <c r="I4" s="2">
        <v>23</v>
      </c>
      <c r="J4" s="2">
        <v>2441</v>
      </c>
      <c r="K4" s="4">
        <v>0.76200000000000001</v>
      </c>
      <c r="L4" s="2" t="s">
        <v>1275</v>
      </c>
      <c r="M4" s="5">
        <v>45093</v>
      </c>
      <c r="N4" s="6">
        <v>94.23</v>
      </c>
    </row>
    <row r="5" spans="1:14" ht="15.5" hidden="1" x14ac:dyDescent="0.35">
      <c r="A5" s="3" t="s">
        <v>17</v>
      </c>
      <c r="B5" s="2" t="s">
        <v>18</v>
      </c>
      <c r="C5" s="3">
        <v>53</v>
      </c>
      <c r="D5" s="2">
        <v>49.27</v>
      </c>
      <c r="E5" s="2">
        <v>37.4</v>
      </c>
      <c r="F5" s="2">
        <v>37.9</v>
      </c>
      <c r="G5" s="2">
        <v>0</v>
      </c>
      <c r="H5" s="2" t="s">
        <v>12</v>
      </c>
      <c r="I5" s="2">
        <v>2</v>
      </c>
      <c r="J5" s="2">
        <v>453</v>
      </c>
      <c r="K5" s="4">
        <v>0</v>
      </c>
      <c r="L5" s="2" t="s">
        <v>1275</v>
      </c>
      <c r="M5" s="5">
        <v>45093</v>
      </c>
      <c r="N5" s="6">
        <v>94.23</v>
      </c>
    </row>
    <row r="6" spans="1:14" ht="15.5" hidden="1" x14ac:dyDescent="0.35">
      <c r="A6" s="3" t="s">
        <v>19</v>
      </c>
      <c r="B6" s="2" t="s">
        <v>20</v>
      </c>
      <c r="C6" s="3">
        <v>54</v>
      </c>
      <c r="D6" s="2">
        <v>47.98</v>
      </c>
      <c r="E6" s="2">
        <v>39.799999999999997</v>
      </c>
      <c r="F6" s="2">
        <v>40.549999999999997</v>
      </c>
      <c r="G6" s="2">
        <v>0</v>
      </c>
      <c r="H6" s="2" t="s">
        <v>12</v>
      </c>
      <c r="I6" s="2">
        <v>18</v>
      </c>
      <c r="J6" s="2">
        <v>400</v>
      </c>
      <c r="K6" s="4">
        <v>0.48580000000000001</v>
      </c>
      <c r="L6" s="2" t="s">
        <v>1275</v>
      </c>
      <c r="M6" s="5">
        <v>45093</v>
      </c>
      <c r="N6" s="6">
        <v>94.23</v>
      </c>
    </row>
    <row r="7" spans="1:14" ht="15.5" hidden="1" x14ac:dyDescent="0.35">
      <c r="A7" s="3" t="s">
        <v>21</v>
      </c>
      <c r="B7" s="2" t="s">
        <v>22</v>
      </c>
      <c r="C7" s="3">
        <v>55</v>
      </c>
      <c r="D7" s="2">
        <v>40.82</v>
      </c>
      <c r="E7" s="2">
        <v>40.9</v>
      </c>
      <c r="F7" s="2">
        <v>41.25</v>
      </c>
      <c r="G7" s="2">
        <v>0</v>
      </c>
      <c r="H7" s="2" t="s">
        <v>12</v>
      </c>
      <c r="I7" s="2">
        <v>2</v>
      </c>
      <c r="J7" s="2">
        <v>332</v>
      </c>
      <c r="K7" s="4">
        <v>0.70920000000000005</v>
      </c>
      <c r="L7" s="2" t="s">
        <v>1275</v>
      </c>
      <c r="M7" s="5">
        <v>45093</v>
      </c>
      <c r="N7" s="6">
        <v>94.23</v>
      </c>
    </row>
    <row r="8" spans="1:14" ht="15.5" hidden="1" x14ac:dyDescent="0.35">
      <c r="A8" s="3" t="s">
        <v>23</v>
      </c>
      <c r="B8" s="2" t="s">
        <v>24</v>
      </c>
      <c r="C8" s="3">
        <v>56</v>
      </c>
      <c r="D8" s="2">
        <v>40.450000000000003</v>
      </c>
      <c r="E8" s="2">
        <v>40.049999999999997</v>
      </c>
      <c r="F8" s="2">
        <v>40.35</v>
      </c>
      <c r="G8" s="2">
        <v>-3.05</v>
      </c>
      <c r="H8" s="2">
        <v>-7.0099999999999996E-2</v>
      </c>
      <c r="I8" s="2">
        <v>1</v>
      </c>
      <c r="J8" s="2">
        <v>293</v>
      </c>
      <c r="K8" s="4">
        <v>0.70409999999999995</v>
      </c>
      <c r="L8" s="2" t="s">
        <v>1275</v>
      </c>
      <c r="M8" s="5">
        <v>45093</v>
      </c>
      <c r="N8" s="6">
        <v>94.23</v>
      </c>
    </row>
    <row r="9" spans="1:14" ht="15.5" hidden="1" x14ac:dyDescent="0.35">
      <c r="A9" s="3" t="s">
        <v>25</v>
      </c>
      <c r="B9" s="2" t="s">
        <v>26</v>
      </c>
      <c r="C9" s="3">
        <v>57</v>
      </c>
      <c r="D9" s="2">
        <v>45.55</v>
      </c>
      <c r="E9" s="2">
        <v>37.15</v>
      </c>
      <c r="F9" s="2">
        <v>37.75</v>
      </c>
      <c r="G9" s="2">
        <v>0</v>
      </c>
      <c r="H9" s="2" t="s">
        <v>12</v>
      </c>
      <c r="I9" s="2">
        <v>38</v>
      </c>
      <c r="J9" s="2">
        <v>169</v>
      </c>
      <c r="K9" s="4">
        <v>0.48930000000000001</v>
      </c>
      <c r="L9" s="2" t="s">
        <v>1275</v>
      </c>
      <c r="M9" s="5">
        <v>45093</v>
      </c>
      <c r="N9" s="6">
        <v>94.23</v>
      </c>
    </row>
    <row r="10" spans="1:14" ht="15.5" hidden="1" x14ac:dyDescent="0.35">
      <c r="A10" s="3" t="s">
        <v>27</v>
      </c>
      <c r="B10" s="2" t="s">
        <v>28</v>
      </c>
      <c r="C10" s="3">
        <v>58</v>
      </c>
      <c r="D10" s="2">
        <v>34.4</v>
      </c>
      <c r="E10" s="2">
        <v>39.15</v>
      </c>
      <c r="F10" s="2">
        <v>39.549999999999997</v>
      </c>
      <c r="G10" s="2">
        <v>0</v>
      </c>
      <c r="H10" s="2" t="s">
        <v>12</v>
      </c>
      <c r="I10" s="2">
        <v>1</v>
      </c>
      <c r="J10" s="2">
        <v>345</v>
      </c>
      <c r="K10" s="4">
        <v>0.77600000000000002</v>
      </c>
      <c r="L10" s="2" t="s">
        <v>1275</v>
      </c>
      <c r="M10" s="5">
        <v>45093</v>
      </c>
      <c r="N10" s="6">
        <v>94.23</v>
      </c>
    </row>
    <row r="11" spans="1:14" ht="15.5" hidden="1" x14ac:dyDescent="0.35">
      <c r="A11" s="3" t="s">
        <v>29</v>
      </c>
      <c r="B11" s="2" t="s">
        <v>30</v>
      </c>
      <c r="C11" s="3">
        <v>59</v>
      </c>
      <c r="D11" s="2">
        <v>43.85</v>
      </c>
      <c r="E11" s="2">
        <v>35.35</v>
      </c>
      <c r="F11" s="2">
        <v>36.15</v>
      </c>
      <c r="G11" s="2">
        <v>0</v>
      </c>
      <c r="H11" s="2" t="s">
        <v>12</v>
      </c>
      <c r="I11" s="2">
        <v>19</v>
      </c>
      <c r="J11" s="2">
        <v>195</v>
      </c>
      <c r="K11" s="4">
        <v>0.5252</v>
      </c>
      <c r="L11" s="2" t="s">
        <v>1275</v>
      </c>
      <c r="M11" s="5">
        <v>45093</v>
      </c>
      <c r="N11" s="6">
        <v>94.23</v>
      </c>
    </row>
    <row r="12" spans="1:14" ht="15.5" hidden="1" x14ac:dyDescent="0.35">
      <c r="A12" s="3" t="s">
        <v>31</v>
      </c>
      <c r="B12" s="2" t="s">
        <v>32</v>
      </c>
      <c r="C12" s="3">
        <v>60</v>
      </c>
      <c r="D12" s="2">
        <v>35.5</v>
      </c>
      <c r="E12" s="2">
        <v>36.35</v>
      </c>
      <c r="F12" s="2">
        <v>36.799999999999997</v>
      </c>
      <c r="G12" s="2">
        <v>-3</v>
      </c>
      <c r="H12" s="2">
        <v>-7.7899999999999997E-2</v>
      </c>
      <c r="I12" s="2">
        <v>2</v>
      </c>
      <c r="J12" s="2">
        <v>1384</v>
      </c>
      <c r="K12" s="4">
        <v>0.66649999999999998</v>
      </c>
      <c r="L12" s="2" t="s">
        <v>1275</v>
      </c>
      <c r="M12" s="5">
        <v>45093</v>
      </c>
      <c r="N12" s="6">
        <v>94.23</v>
      </c>
    </row>
    <row r="13" spans="1:14" ht="15.5" hidden="1" x14ac:dyDescent="0.35">
      <c r="A13" s="3" t="s">
        <v>33</v>
      </c>
      <c r="B13" s="2" t="s">
        <v>34</v>
      </c>
      <c r="C13" s="3">
        <v>61</v>
      </c>
      <c r="D13" s="2">
        <v>36.35</v>
      </c>
      <c r="E13" s="2">
        <v>35.450000000000003</v>
      </c>
      <c r="F13" s="2">
        <v>35.75</v>
      </c>
      <c r="G13" s="2">
        <v>0</v>
      </c>
      <c r="H13" s="2" t="s">
        <v>12</v>
      </c>
      <c r="I13" s="2">
        <v>1</v>
      </c>
      <c r="J13" s="2">
        <v>151</v>
      </c>
      <c r="K13" s="4">
        <v>0.65039999999999998</v>
      </c>
      <c r="L13" s="2" t="s">
        <v>1275</v>
      </c>
      <c r="M13" s="5">
        <v>45093</v>
      </c>
      <c r="N13" s="6">
        <v>94.23</v>
      </c>
    </row>
    <row r="14" spans="1:14" ht="15.5" hidden="1" x14ac:dyDescent="0.35">
      <c r="A14" s="3" t="s">
        <v>35</v>
      </c>
      <c r="B14" s="2" t="s">
        <v>36</v>
      </c>
      <c r="C14" s="3">
        <v>62</v>
      </c>
      <c r="D14" s="2">
        <v>35.9</v>
      </c>
      <c r="E14" s="2">
        <v>34.549999999999997</v>
      </c>
      <c r="F14" s="2">
        <v>34.9</v>
      </c>
      <c r="G14" s="2">
        <v>0</v>
      </c>
      <c r="H14" s="2" t="s">
        <v>12</v>
      </c>
      <c r="I14" s="2">
        <v>5</v>
      </c>
      <c r="J14" s="2">
        <v>316</v>
      </c>
      <c r="K14" s="4">
        <v>0.64329999999999998</v>
      </c>
      <c r="L14" s="2" t="s">
        <v>1275</v>
      </c>
      <c r="M14" s="5">
        <v>45093</v>
      </c>
      <c r="N14" s="6">
        <v>94.23</v>
      </c>
    </row>
    <row r="15" spans="1:14" ht="15.5" hidden="1" x14ac:dyDescent="0.35">
      <c r="A15" s="3" t="s">
        <v>37</v>
      </c>
      <c r="B15" s="2" t="s">
        <v>38</v>
      </c>
      <c r="C15" s="3">
        <v>63</v>
      </c>
      <c r="D15" s="2">
        <v>36.26</v>
      </c>
      <c r="E15" s="2">
        <v>33.700000000000003</v>
      </c>
      <c r="F15" s="2">
        <v>34.049999999999997</v>
      </c>
      <c r="G15" s="2">
        <v>0</v>
      </c>
      <c r="H15" s="2" t="s">
        <v>12</v>
      </c>
      <c r="I15" s="2">
        <v>1</v>
      </c>
      <c r="J15" s="2">
        <v>152</v>
      </c>
      <c r="K15" s="4">
        <v>0.63790000000000002</v>
      </c>
      <c r="L15" s="2" t="s">
        <v>1275</v>
      </c>
      <c r="M15" s="5">
        <v>45093</v>
      </c>
      <c r="N15" s="6">
        <v>94.23</v>
      </c>
    </row>
    <row r="16" spans="1:14" ht="15.5" hidden="1" x14ac:dyDescent="0.35">
      <c r="A16" s="3" t="s">
        <v>39</v>
      </c>
      <c r="B16" s="2" t="s">
        <v>40</v>
      </c>
      <c r="C16" s="3">
        <v>64</v>
      </c>
      <c r="D16" s="2">
        <v>33.94</v>
      </c>
      <c r="E16" s="2">
        <v>32.85</v>
      </c>
      <c r="F16" s="2">
        <v>33.25</v>
      </c>
      <c r="G16" s="2">
        <v>0</v>
      </c>
      <c r="H16" s="2" t="s">
        <v>12</v>
      </c>
      <c r="I16" s="2">
        <v>6</v>
      </c>
      <c r="J16" s="2">
        <v>267</v>
      </c>
      <c r="K16" s="4">
        <v>0.63400000000000001</v>
      </c>
      <c r="L16" s="2" t="s">
        <v>1275</v>
      </c>
      <c r="M16" s="5">
        <v>45093</v>
      </c>
      <c r="N16" s="6">
        <v>94.23</v>
      </c>
    </row>
    <row r="17" spans="1:14" ht="15.5" hidden="1" x14ac:dyDescent="0.35">
      <c r="A17" s="3" t="s">
        <v>41</v>
      </c>
      <c r="B17" s="2" t="s">
        <v>42</v>
      </c>
      <c r="C17" s="3">
        <v>65</v>
      </c>
      <c r="D17" s="2">
        <v>33.93</v>
      </c>
      <c r="E17" s="2">
        <v>32</v>
      </c>
      <c r="F17" s="2">
        <v>32.35</v>
      </c>
      <c r="G17" s="2">
        <v>0</v>
      </c>
      <c r="H17" s="2" t="s">
        <v>12</v>
      </c>
      <c r="I17" s="2">
        <v>4</v>
      </c>
      <c r="J17" s="2">
        <v>194</v>
      </c>
      <c r="K17" s="4">
        <v>0.62570000000000003</v>
      </c>
      <c r="L17" s="2" t="s">
        <v>1275</v>
      </c>
      <c r="M17" s="5">
        <v>45093</v>
      </c>
      <c r="N17" s="6">
        <v>94.23</v>
      </c>
    </row>
    <row r="18" spans="1:14" ht="15.5" hidden="1" x14ac:dyDescent="0.35">
      <c r="A18" s="3" t="s">
        <v>43</v>
      </c>
      <c r="B18" s="2" t="s">
        <v>44</v>
      </c>
      <c r="C18" s="3">
        <v>66</v>
      </c>
      <c r="D18" s="2">
        <v>33.25</v>
      </c>
      <c r="E18" s="2">
        <v>31</v>
      </c>
      <c r="F18" s="2">
        <v>31.35</v>
      </c>
      <c r="G18" s="2">
        <v>0</v>
      </c>
      <c r="H18" s="2" t="s">
        <v>12</v>
      </c>
      <c r="I18" s="2">
        <v>1</v>
      </c>
      <c r="J18" s="2">
        <v>222</v>
      </c>
      <c r="K18" s="4">
        <v>0.60740000000000005</v>
      </c>
      <c r="L18" s="2" t="s">
        <v>1275</v>
      </c>
      <c r="M18" s="5">
        <v>45093</v>
      </c>
      <c r="N18" s="6">
        <v>94.23</v>
      </c>
    </row>
    <row r="19" spans="1:14" ht="15.5" hidden="1" x14ac:dyDescent="0.35">
      <c r="A19" s="3" t="s">
        <v>45</v>
      </c>
      <c r="B19" s="2" t="s">
        <v>46</v>
      </c>
      <c r="C19" s="3">
        <v>67</v>
      </c>
      <c r="D19" s="2">
        <v>31.9</v>
      </c>
      <c r="E19" s="2">
        <v>30.3</v>
      </c>
      <c r="F19" s="2">
        <v>30.6</v>
      </c>
      <c r="G19" s="2">
        <v>0</v>
      </c>
      <c r="H19" s="2" t="s">
        <v>12</v>
      </c>
      <c r="I19" s="2">
        <v>1</v>
      </c>
      <c r="J19" s="2">
        <v>1048</v>
      </c>
      <c r="K19" s="4">
        <v>0.61</v>
      </c>
      <c r="L19" s="2" t="s">
        <v>1275</v>
      </c>
      <c r="M19" s="5">
        <v>45093</v>
      </c>
      <c r="N19" s="6">
        <v>94.23</v>
      </c>
    </row>
    <row r="20" spans="1:14" ht="15.5" hidden="1" x14ac:dyDescent="0.35">
      <c r="A20" s="3" t="s">
        <v>47</v>
      </c>
      <c r="B20" s="2" t="s">
        <v>48</v>
      </c>
      <c r="C20" s="3">
        <v>68</v>
      </c>
      <c r="D20" s="2">
        <v>31.35</v>
      </c>
      <c r="E20" s="2">
        <v>29.4</v>
      </c>
      <c r="F20" s="2">
        <v>29.55</v>
      </c>
      <c r="G20" s="2">
        <v>0</v>
      </c>
      <c r="H20" s="2" t="s">
        <v>12</v>
      </c>
      <c r="I20" s="2">
        <v>1</v>
      </c>
      <c r="J20" s="2">
        <v>454</v>
      </c>
      <c r="K20" s="4">
        <v>0.59360000000000002</v>
      </c>
      <c r="L20" s="2" t="s">
        <v>1275</v>
      </c>
      <c r="M20" s="5">
        <v>45093</v>
      </c>
      <c r="N20" s="6">
        <v>94.23</v>
      </c>
    </row>
    <row r="21" spans="1:14" ht="15.5" hidden="1" x14ac:dyDescent="0.35">
      <c r="A21" s="3" t="s">
        <v>49</v>
      </c>
      <c r="B21" s="2" t="s">
        <v>50</v>
      </c>
      <c r="C21" s="3">
        <v>69</v>
      </c>
      <c r="D21" s="2">
        <v>22.07</v>
      </c>
      <c r="E21" s="2">
        <v>28.55</v>
      </c>
      <c r="F21" s="2">
        <v>28.85</v>
      </c>
      <c r="G21" s="2">
        <v>0</v>
      </c>
      <c r="H21" s="2" t="s">
        <v>12</v>
      </c>
      <c r="I21" s="2">
        <v>4</v>
      </c>
      <c r="J21" s="2">
        <v>313</v>
      </c>
      <c r="K21" s="4">
        <v>0.59130000000000005</v>
      </c>
      <c r="L21" s="2" t="s">
        <v>1275</v>
      </c>
      <c r="M21" s="5">
        <v>45093</v>
      </c>
      <c r="N21" s="6">
        <v>94.23</v>
      </c>
    </row>
    <row r="22" spans="1:14" ht="15.5" hidden="1" x14ac:dyDescent="0.35">
      <c r="A22" s="3" t="s">
        <v>51</v>
      </c>
      <c r="B22" s="2" t="s">
        <v>52</v>
      </c>
      <c r="C22" s="3">
        <v>70</v>
      </c>
      <c r="D22" s="2">
        <v>29.86</v>
      </c>
      <c r="E22" s="2">
        <v>27.75</v>
      </c>
      <c r="F22" s="2">
        <v>28.05</v>
      </c>
      <c r="G22" s="2">
        <v>0</v>
      </c>
      <c r="H22" s="2" t="s">
        <v>12</v>
      </c>
      <c r="I22" s="2">
        <v>12</v>
      </c>
      <c r="J22" s="2">
        <v>5850</v>
      </c>
      <c r="K22" s="4">
        <v>0.58679999999999999</v>
      </c>
      <c r="L22" s="2" t="s">
        <v>1275</v>
      </c>
      <c r="M22" s="5">
        <v>45093</v>
      </c>
      <c r="N22" s="6">
        <v>94.23</v>
      </c>
    </row>
    <row r="23" spans="1:14" ht="15.5" hidden="1" x14ac:dyDescent="0.35">
      <c r="A23" s="3" t="s">
        <v>53</v>
      </c>
      <c r="B23" s="2" t="s">
        <v>54</v>
      </c>
      <c r="C23" s="3">
        <v>71</v>
      </c>
      <c r="D23" s="2">
        <v>23.15</v>
      </c>
      <c r="E23" s="2">
        <v>26.8</v>
      </c>
      <c r="F23" s="2">
        <v>27.1</v>
      </c>
      <c r="G23" s="2">
        <v>0</v>
      </c>
      <c r="H23" s="2" t="s">
        <v>12</v>
      </c>
      <c r="I23" s="2">
        <v>2</v>
      </c>
      <c r="J23" s="2">
        <v>945</v>
      </c>
      <c r="K23" s="4">
        <v>0.57179999999999997</v>
      </c>
      <c r="L23" s="2" t="s">
        <v>1275</v>
      </c>
      <c r="M23" s="5">
        <v>45093</v>
      </c>
      <c r="N23" s="6">
        <v>94.23</v>
      </c>
    </row>
    <row r="24" spans="1:14" ht="15.5" hidden="1" x14ac:dyDescent="0.35">
      <c r="A24" s="3" t="s">
        <v>55</v>
      </c>
      <c r="B24" s="2" t="s">
        <v>56</v>
      </c>
      <c r="C24" s="3">
        <v>72</v>
      </c>
      <c r="D24" s="2">
        <v>24.93</v>
      </c>
      <c r="E24" s="2">
        <v>26.05</v>
      </c>
      <c r="F24" s="2">
        <v>26.3</v>
      </c>
      <c r="G24" s="2">
        <v>-1.42</v>
      </c>
      <c r="H24" s="2">
        <v>-5.3900000000000003E-2</v>
      </c>
      <c r="I24" s="2">
        <v>20</v>
      </c>
      <c r="J24" s="2">
        <v>552</v>
      </c>
      <c r="K24" s="4">
        <v>0.56810000000000005</v>
      </c>
      <c r="L24" s="2" t="s">
        <v>1275</v>
      </c>
      <c r="M24" s="5">
        <v>45093</v>
      </c>
      <c r="N24" s="6">
        <v>94.23</v>
      </c>
    </row>
    <row r="25" spans="1:14" ht="15.5" hidden="1" x14ac:dyDescent="0.35">
      <c r="A25" s="3" t="s">
        <v>57</v>
      </c>
      <c r="B25" s="2" t="s">
        <v>58</v>
      </c>
      <c r="C25" s="3">
        <v>72.5</v>
      </c>
      <c r="D25" s="2">
        <v>25.2</v>
      </c>
      <c r="E25" s="2">
        <v>25.65</v>
      </c>
      <c r="F25" s="2">
        <v>25.9</v>
      </c>
      <c r="G25" s="2">
        <v>-1.65</v>
      </c>
      <c r="H25" s="2">
        <v>-6.1499999999999999E-2</v>
      </c>
      <c r="I25" s="2">
        <v>14</v>
      </c>
      <c r="J25" s="2">
        <v>765</v>
      </c>
      <c r="K25" s="4">
        <v>0.56520000000000004</v>
      </c>
      <c r="L25" s="2" t="s">
        <v>1275</v>
      </c>
      <c r="M25" s="5">
        <v>45093</v>
      </c>
      <c r="N25" s="6">
        <v>94.23</v>
      </c>
    </row>
    <row r="26" spans="1:14" ht="15.5" hidden="1" x14ac:dyDescent="0.35">
      <c r="A26" s="3" t="s">
        <v>59</v>
      </c>
      <c r="B26" s="2" t="s">
        <v>60</v>
      </c>
      <c r="C26" s="3">
        <v>73</v>
      </c>
      <c r="D26" s="2">
        <v>27.2</v>
      </c>
      <c r="E26" s="2">
        <v>25.25</v>
      </c>
      <c r="F26" s="2">
        <v>25.5</v>
      </c>
      <c r="G26" s="2">
        <v>0</v>
      </c>
      <c r="H26" s="2" t="s">
        <v>12</v>
      </c>
      <c r="I26" s="2">
        <v>1</v>
      </c>
      <c r="J26" s="2">
        <v>247</v>
      </c>
      <c r="K26" s="4">
        <v>0.56230000000000002</v>
      </c>
      <c r="L26" s="2" t="s">
        <v>1275</v>
      </c>
      <c r="M26" s="5">
        <v>45093</v>
      </c>
      <c r="N26" s="6">
        <v>94.23</v>
      </c>
    </row>
    <row r="27" spans="1:14" ht="15.5" hidden="1" x14ac:dyDescent="0.35">
      <c r="A27" s="3" t="s">
        <v>61</v>
      </c>
      <c r="B27" s="2" t="s">
        <v>62</v>
      </c>
      <c r="C27" s="3">
        <v>74</v>
      </c>
      <c r="D27" s="2">
        <v>24.35</v>
      </c>
      <c r="E27" s="2">
        <v>24.35</v>
      </c>
      <c r="F27" s="2">
        <v>24.75</v>
      </c>
      <c r="G27" s="2">
        <v>7.86</v>
      </c>
      <c r="H27" s="2">
        <v>0.47670000000000001</v>
      </c>
      <c r="I27" s="2">
        <v>6</v>
      </c>
      <c r="J27" s="2">
        <v>370</v>
      </c>
      <c r="K27" s="4">
        <v>0.5544</v>
      </c>
      <c r="L27" s="2" t="s">
        <v>1275</v>
      </c>
      <c r="M27" s="5">
        <v>45093</v>
      </c>
      <c r="N27" s="6">
        <v>94.23</v>
      </c>
    </row>
    <row r="28" spans="1:14" ht="15.5" hidden="1" x14ac:dyDescent="0.35">
      <c r="A28" s="3" t="s">
        <v>63</v>
      </c>
      <c r="B28" s="2" t="s">
        <v>64</v>
      </c>
      <c r="C28" s="3">
        <v>75</v>
      </c>
      <c r="D28" s="2">
        <v>22.83</v>
      </c>
      <c r="E28" s="2">
        <v>23.6</v>
      </c>
      <c r="F28" s="2">
        <v>23.95</v>
      </c>
      <c r="G28" s="2">
        <v>-2.12</v>
      </c>
      <c r="H28" s="2">
        <v>-8.5000000000000006E-2</v>
      </c>
      <c r="I28" s="2">
        <v>4</v>
      </c>
      <c r="J28" s="2">
        <v>808</v>
      </c>
      <c r="K28" s="4">
        <v>0.54930000000000001</v>
      </c>
      <c r="L28" s="2" t="s">
        <v>1275</v>
      </c>
      <c r="M28" s="5">
        <v>45093</v>
      </c>
      <c r="N28" s="6">
        <v>94.23</v>
      </c>
    </row>
    <row r="29" spans="1:14" ht="15.5" hidden="1" x14ac:dyDescent="0.35">
      <c r="A29" s="3" t="s">
        <v>65</v>
      </c>
      <c r="B29" s="2" t="s">
        <v>66</v>
      </c>
      <c r="C29" s="3">
        <v>76</v>
      </c>
      <c r="D29" s="2">
        <v>24.8</v>
      </c>
      <c r="E29" s="2">
        <v>22.75</v>
      </c>
      <c r="F29" s="2">
        <v>22.95</v>
      </c>
      <c r="G29" s="2">
        <v>0</v>
      </c>
      <c r="H29" s="2" t="s">
        <v>12</v>
      </c>
      <c r="I29" s="2">
        <v>7</v>
      </c>
      <c r="J29" s="2">
        <v>421</v>
      </c>
      <c r="K29" s="4">
        <v>0.53510000000000002</v>
      </c>
      <c r="L29" s="2" t="s">
        <v>1275</v>
      </c>
      <c r="M29" s="5">
        <v>45093</v>
      </c>
      <c r="N29" s="6">
        <v>94.23</v>
      </c>
    </row>
    <row r="30" spans="1:14" ht="15.5" hidden="1" x14ac:dyDescent="0.35">
      <c r="A30" s="3" t="s">
        <v>67</v>
      </c>
      <c r="B30" s="2" t="s">
        <v>68</v>
      </c>
      <c r="C30" s="3">
        <v>77</v>
      </c>
      <c r="D30" s="2">
        <v>21.66</v>
      </c>
      <c r="E30" s="2">
        <v>22.1</v>
      </c>
      <c r="F30" s="2">
        <v>22.3</v>
      </c>
      <c r="G30" s="2">
        <v>-3.69</v>
      </c>
      <c r="H30" s="2">
        <v>-0.14560000000000001</v>
      </c>
      <c r="I30" s="2">
        <v>1</v>
      </c>
      <c r="J30" s="2">
        <v>202</v>
      </c>
      <c r="K30" s="4">
        <v>0.53610000000000002</v>
      </c>
      <c r="L30" s="2" t="s">
        <v>1275</v>
      </c>
      <c r="M30" s="5">
        <v>45093</v>
      </c>
      <c r="N30" s="6">
        <v>94.23</v>
      </c>
    </row>
    <row r="31" spans="1:14" ht="15.5" hidden="1" x14ac:dyDescent="0.35">
      <c r="A31" s="3" t="s">
        <v>69</v>
      </c>
      <c r="B31" s="2" t="s">
        <v>70</v>
      </c>
      <c r="C31" s="3">
        <v>77.5</v>
      </c>
      <c r="D31" s="2">
        <v>22.4</v>
      </c>
      <c r="E31" s="2">
        <v>21.75</v>
      </c>
      <c r="F31" s="2">
        <v>21.95</v>
      </c>
      <c r="G31" s="2">
        <v>-1.19</v>
      </c>
      <c r="H31" s="2">
        <v>-5.04E-2</v>
      </c>
      <c r="I31" s="2">
        <v>25</v>
      </c>
      <c r="J31" s="2">
        <v>603</v>
      </c>
      <c r="K31" s="4">
        <v>0.53500000000000003</v>
      </c>
      <c r="L31" s="2" t="s">
        <v>1275</v>
      </c>
      <c r="M31" s="5">
        <v>45093</v>
      </c>
      <c r="N31" s="6">
        <v>94.23</v>
      </c>
    </row>
    <row r="32" spans="1:14" ht="15.5" hidden="1" x14ac:dyDescent="0.35">
      <c r="A32" s="3" t="s">
        <v>71</v>
      </c>
      <c r="B32" s="2" t="s">
        <v>72</v>
      </c>
      <c r="C32" s="3">
        <v>78</v>
      </c>
      <c r="D32" s="2">
        <v>24.7</v>
      </c>
      <c r="E32" s="2">
        <v>21.35</v>
      </c>
      <c r="F32" s="2">
        <v>21.6</v>
      </c>
      <c r="G32" s="2">
        <v>0</v>
      </c>
      <c r="H32" s="2" t="s">
        <v>12</v>
      </c>
      <c r="I32" s="2">
        <v>12</v>
      </c>
      <c r="J32" s="2">
        <v>607</v>
      </c>
      <c r="K32" s="4">
        <v>0.53239999999999998</v>
      </c>
      <c r="L32" s="2" t="s">
        <v>1275</v>
      </c>
      <c r="M32" s="5">
        <v>45093</v>
      </c>
      <c r="N32" s="6">
        <v>94.23</v>
      </c>
    </row>
    <row r="33" spans="1:14" ht="15.5" hidden="1" x14ac:dyDescent="0.35">
      <c r="A33" s="3" t="s">
        <v>73</v>
      </c>
      <c r="B33" s="2" t="s">
        <v>74</v>
      </c>
      <c r="C33" s="3">
        <v>79</v>
      </c>
      <c r="D33" s="2">
        <v>20.45</v>
      </c>
      <c r="E33" s="2">
        <v>20.45</v>
      </c>
      <c r="F33" s="2">
        <v>20.75</v>
      </c>
      <c r="G33" s="2">
        <v>-2.15</v>
      </c>
      <c r="H33" s="2">
        <v>-9.5100000000000004E-2</v>
      </c>
      <c r="I33" s="2">
        <v>26</v>
      </c>
      <c r="J33" s="2">
        <v>475</v>
      </c>
      <c r="K33" s="4">
        <v>0.52010000000000001</v>
      </c>
      <c r="L33" s="2" t="s">
        <v>1275</v>
      </c>
      <c r="M33" s="5">
        <v>45093</v>
      </c>
      <c r="N33" s="6">
        <v>94.23</v>
      </c>
    </row>
    <row r="34" spans="1:14" ht="15.5" hidden="1" x14ac:dyDescent="0.35">
      <c r="A34" s="3" t="s">
        <v>75</v>
      </c>
      <c r="B34" s="2" t="s">
        <v>76</v>
      </c>
      <c r="C34" s="3">
        <v>80</v>
      </c>
      <c r="D34" s="2">
        <v>19.45</v>
      </c>
      <c r="E34" s="2">
        <v>19.850000000000001</v>
      </c>
      <c r="F34" s="2">
        <v>20.100000000000001</v>
      </c>
      <c r="G34" s="2">
        <v>-2.5499999999999998</v>
      </c>
      <c r="H34" s="2">
        <v>-0.1159</v>
      </c>
      <c r="I34" s="2">
        <v>29</v>
      </c>
      <c r="J34" s="2">
        <v>2821</v>
      </c>
      <c r="K34" s="4">
        <v>0.52059999999999995</v>
      </c>
      <c r="L34" s="2" t="s">
        <v>1275</v>
      </c>
      <c r="M34" s="5">
        <v>45093</v>
      </c>
      <c r="N34" s="6">
        <v>94.23</v>
      </c>
    </row>
    <row r="35" spans="1:14" ht="15.5" hidden="1" x14ac:dyDescent="0.35">
      <c r="A35" s="3" t="s">
        <v>77</v>
      </c>
      <c r="B35" s="2" t="s">
        <v>72</v>
      </c>
      <c r="C35" s="3">
        <v>81</v>
      </c>
      <c r="D35" s="2">
        <v>22.35</v>
      </c>
      <c r="E35" s="2">
        <v>19.100000000000001</v>
      </c>
      <c r="F35" s="2">
        <v>19.350000000000001</v>
      </c>
      <c r="G35" s="2">
        <v>0</v>
      </c>
      <c r="H35" s="2" t="s">
        <v>12</v>
      </c>
      <c r="I35" s="2">
        <v>6</v>
      </c>
      <c r="J35" s="2">
        <v>622</v>
      </c>
      <c r="K35" s="4">
        <v>0.51419999999999999</v>
      </c>
      <c r="L35" s="2" t="s">
        <v>1275</v>
      </c>
      <c r="M35" s="5">
        <v>45093</v>
      </c>
      <c r="N35" s="6">
        <v>94.23</v>
      </c>
    </row>
    <row r="36" spans="1:14" ht="15.5" hidden="1" x14ac:dyDescent="0.35">
      <c r="A36" s="3" t="s">
        <v>78</v>
      </c>
      <c r="B36" s="2" t="s">
        <v>79</v>
      </c>
      <c r="C36" s="3">
        <v>82</v>
      </c>
      <c r="D36" s="2">
        <v>21.59</v>
      </c>
      <c r="E36" s="2">
        <v>18.399999999999999</v>
      </c>
      <c r="F36" s="2">
        <v>18.7</v>
      </c>
      <c r="G36" s="2">
        <v>0</v>
      </c>
      <c r="H36" s="2" t="s">
        <v>12</v>
      </c>
      <c r="I36" s="2">
        <v>2</v>
      </c>
      <c r="J36" s="2">
        <v>393</v>
      </c>
      <c r="K36" s="4">
        <v>0.51090000000000002</v>
      </c>
      <c r="L36" s="2" t="s">
        <v>1275</v>
      </c>
      <c r="M36" s="5">
        <v>45093</v>
      </c>
      <c r="N36" s="6">
        <v>94.23</v>
      </c>
    </row>
    <row r="37" spans="1:14" ht="15.5" hidden="1" x14ac:dyDescent="0.35">
      <c r="A37" s="3" t="s">
        <v>80</v>
      </c>
      <c r="B37" s="2" t="s">
        <v>81</v>
      </c>
      <c r="C37" s="3">
        <v>83</v>
      </c>
      <c r="D37" s="2">
        <v>16.899999999999999</v>
      </c>
      <c r="E37" s="2">
        <v>17.7</v>
      </c>
      <c r="F37" s="2">
        <v>17.95</v>
      </c>
      <c r="G37" s="2">
        <v>-2</v>
      </c>
      <c r="H37" s="2">
        <v>-0.10580000000000001</v>
      </c>
      <c r="I37" s="2">
        <v>26</v>
      </c>
      <c r="J37" s="2">
        <v>540</v>
      </c>
      <c r="K37" s="4">
        <v>0.50460000000000005</v>
      </c>
      <c r="L37" s="2" t="s">
        <v>1275</v>
      </c>
      <c r="M37" s="5">
        <v>45093</v>
      </c>
      <c r="N37" s="6">
        <v>94.23</v>
      </c>
    </row>
    <row r="38" spans="1:14" ht="15.5" hidden="1" x14ac:dyDescent="0.35">
      <c r="A38" s="3" t="s">
        <v>82</v>
      </c>
      <c r="B38" s="2" t="s">
        <v>83</v>
      </c>
      <c r="C38" s="3">
        <v>84</v>
      </c>
      <c r="D38" s="2">
        <v>17.43</v>
      </c>
      <c r="E38" s="2">
        <v>16.899999999999999</v>
      </c>
      <c r="F38" s="2">
        <v>17.100000000000001</v>
      </c>
      <c r="G38" s="2">
        <v>-1.19</v>
      </c>
      <c r="H38" s="2">
        <v>-6.3899999999999998E-2</v>
      </c>
      <c r="I38" s="2">
        <v>4</v>
      </c>
      <c r="J38" s="2">
        <v>961</v>
      </c>
      <c r="K38" s="4">
        <v>0.49790000000000001</v>
      </c>
      <c r="L38" s="2" t="s">
        <v>1275</v>
      </c>
      <c r="M38" s="5">
        <v>45093</v>
      </c>
      <c r="N38" s="6">
        <v>94.23</v>
      </c>
    </row>
    <row r="39" spans="1:14" ht="15.5" hidden="1" x14ac:dyDescent="0.35">
      <c r="A39" s="3" t="s">
        <v>84</v>
      </c>
      <c r="B39" s="2" t="s">
        <v>85</v>
      </c>
      <c r="C39" s="3">
        <v>85</v>
      </c>
      <c r="D39" s="2">
        <v>16.3</v>
      </c>
      <c r="E39" s="2">
        <v>16.3</v>
      </c>
      <c r="F39" s="2">
        <v>16.55</v>
      </c>
      <c r="G39" s="2">
        <v>-1.2</v>
      </c>
      <c r="H39" s="2">
        <v>-6.8599999999999994E-2</v>
      </c>
      <c r="I39" s="2">
        <v>29</v>
      </c>
      <c r="J39" s="2">
        <v>2294</v>
      </c>
      <c r="K39" s="4">
        <v>0.499</v>
      </c>
      <c r="L39" s="2" t="s">
        <v>1275</v>
      </c>
      <c r="M39" s="5">
        <v>45093</v>
      </c>
      <c r="N39" s="6">
        <v>94.23</v>
      </c>
    </row>
    <row r="40" spans="1:14" ht="15.5" hidden="1" x14ac:dyDescent="0.35">
      <c r="A40" s="3" t="s">
        <v>86</v>
      </c>
      <c r="B40" s="2" t="s">
        <v>87</v>
      </c>
      <c r="C40" s="3">
        <v>86</v>
      </c>
      <c r="D40" s="2">
        <v>15.44</v>
      </c>
      <c r="E40" s="2">
        <v>15.7</v>
      </c>
      <c r="F40" s="2">
        <v>15.9</v>
      </c>
      <c r="G40" s="2">
        <v>-1.81</v>
      </c>
      <c r="H40" s="2">
        <v>-0.10489999999999999</v>
      </c>
      <c r="I40" s="2">
        <v>9</v>
      </c>
      <c r="J40" s="2">
        <v>630</v>
      </c>
      <c r="K40" s="4">
        <v>0.49480000000000002</v>
      </c>
      <c r="L40" s="2" t="s">
        <v>1275</v>
      </c>
      <c r="M40" s="5">
        <v>45093</v>
      </c>
      <c r="N40" s="6">
        <v>94.23</v>
      </c>
    </row>
    <row r="41" spans="1:14" ht="15.5" hidden="1" x14ac:dyDescent="0.35">
      <c r="A41" s="3" t="s">
        <v>88</v>
      </c>
      <c r="B41" s="2" t="s">
        <v>89</v>
      </c>
      <c r="C41" s="3">
        <v>87</v>
      </c>
      <c r="D41" s="2">
        <v>14.21</v>
      </c>
      <c r="E41" s="2">
        <v>14.9</v>
      </c>
      <c r="F41" s="2">
        <v>15.15</v>
      </c>
      <c r="G41" s="2">
        <v>-2.64</v>
      </c>
      <c r="H41" s="2">
        <v>-0.15670000000000001</v>
      </c>
      <c r="I41" s="2">
        <v>2</v>
      </c>
      <c r="J41" s="2">
        <v>886</v>
      </c>
      <c r="K41" s="4">
        <v>0.48549999999999999</v>
      </c>
      <c r="L41" s="2" t="s">
        <v>1275</v>
      </c>
      <c r="M41" s="5">
        <v>45093</v>
      </c>
      <c r="N41" s="6">
        <v>94.23</v>
      </c>
    </row>
    <row r="42" spans="1:14" ht="15.5" hidden="1" x14ac:dyDescent="0.35">
      <c r="A42" s="3" t="s">
        <v>90</v>
      </c>
      <c r="B42" s="2" t="s">
        <v>91</v>
      </c>
      <c r="C42" s="3">
        <v>88</v>
      </c>
      <c r="D42" s="2">
        <v>14.25</v>
      </c>
      <c r="E42" s="2">
        <v>14.35</v>
      </c>
      <c r="F42" s="2">
        <v>14.5</v>
      </c>
      <c r="G42" s="2">
        <v>-2.2000000000000002</v>
      </c>
      <c r="H42" s="2">
        <v>-0.13370000000000001</v>
      </c>
      <c r="I42" s="2">
        <v>6</v>
      </c>
      <c r="J42" s="2">
        <v>1298</v>
      </c>
      <c r="K42" s="4">
        <v>0.48020000000000002</v>
      </c>
      <c r="L42" s="2" t="s">
        <v>1275</v>
      </c>
      <c r="M42" s="5">
        <v>45093</v>
      </c>
      <c r="N42" s="6">
        <v>94.23</v>
      </c>
    </row>
    <row r="43" spans="1:14" ht="15.5" hidden="1" x14ac:dyDescent="0.35">
      <c r="A43" s="3" t="s">
        <v>92</v>
      </c>
      <c r="B43" s="2" t="s">
        <v>93</v>
      </c>
      <c r="C43" s="3">
        <v>89</v>
      </c>
      <c r="D43" s="2">
        <v>13.25</v>
      </c>
      <c r="E43" s="2">
        <v>13.75</v>
      </c>
      <c r="F43" s="2">
        <v>14.05</v>
      </c>
      <c r="G43" s="2">
        <v>-1.7</v>
      </c>
      <c r="H43" s="2">
        <v>-0.1137</v>
      </c>
      <c r="I43" s="2">
        <v>13</v>
      </c>
      <c r="J43" s="2">
        <v>1199</v>
      </c>
      <c r="K43" s="4">
        <v>0.4834</v>
      </c>
      <c r="L43" s="2" t="s">
        <v>1275</v>
      </c>
      <c r="M43" s="5">
        <v>45093</v>
      </c>
      <c r="N43" s="6">
        <v>94.23</v>
      </c>
    </row>
    <row r="44" spans="1:14" ht="15.5" hidden="1" x14ac:dyDescent="0.35">
      <c r="A44" s="3" t="s">
        <v>94</v>
      </c>
      <c r="B44" s="2" t="s">
        <v>95</v>
      </c>
      <c r="C44" s="3">
        <v>90</v>
      </c>
      <c r="D44" s="2">
        <v>12.95</v>
      </c>
      <c r="E44" s="2">
        <v>13.15</v>
      </c>
      <c r="F44" s="2">
        <v>13.3</v>
      </c>
      <c r="G44" s="2">
        <v>-1.22</v>
      </c>
      <c r="H44" s="2">
        <v>-8.6099999999999996E-2</v>
      </c>
      <c r="I44" s="2">
        <v>49</v>
      </c>
      <c r="J44" s="2">
        <v>7643</v>
      </c>
      <c r="K44" s="4">
        <v>0.47270000000000001</v>
      </c>
      <c r="L44" s="2" t="s">
        <v>1275</v>
      </c>
      <c r="M44" s="5">
        <v>45093</v>
      </c>
      <c r="N44" s="6">
        <v>94.23</v>
      </c>
    </row>
    <row r="45" spans="1:14" ht="15.5" x14ac:dyDescent="0.35">
      <c r="A45" s="3" t="s">
        <v>96</v>
      </c>
      <c r="B45" s="2" t="s">
        <v>97</v>
      </c>
      <c r="C45" s="3">
        <v>91</v>
      </c>
      <c r="D45" s="2">
        <v>14.4</v>
      </c>
      <c r="E45" s="2">
        <v>12.5</v>
      </c>
      <c r="F45" s="2">
        <v>12.65</v>
      </c>
      <c r="G45" s="2">
        <v>0</v>
      </c>
      <c r="H45" s="2" t="s">
        <v>12</v>
      </c>
      <c r="I45" s="2">
        <v>5</v>
      </c>
      <c r="J45" s="2">
        <v>976</v>
      </c>
      <c r="K45" s="4">
        <v>0.46589999999999998</v>
      </c>
      <c r="L45" s="2" t="s">
        <v>1275</v>
      </c>
      <c r="M45" s="5">
        <v>45093</v>
      </c>
      <c r="N45" s="6">
        <v>94.23</v>
      </c>
    </row>
    <row r="46" spans="1:14" ht="15.5" hidden="1" x14ac:dyDescent="0.35">
      <c r="A46" s="3" t="s">
        <v>98</v>
      </c>
      <c r="B46" s="2" t="s">
        <v>99</v>
      </c>
      <c r="C46" s="3">
        <v>92</v>
      </c>
      <c r="D46" s="2">
        <v>11.7</v>
      </c>
      <c r="E46" s="2">
        <v>11.95</v>
      </c>
      <c r="F46" s="2">
        <v>12.2</v>
      </c>
      <c r="G46" s="2">
        <v>-1.95</v>
      </c>
      <c r="H46" s="2">
        <v>-0.1429</v>
      </c>
      <c r="I46" s="2">
        <v>1</v>
      </c>
      <c r="J46" s="2">
        <v>1958</v>
      </c>
      <c r="K46" s="4">
        <v>0.4672</v>
      </c>
      <c r="L46" s="2" t="s">
        <v>1275</v>
      </c>
      <c r="M46" s="5">
        <v>45093</v>
      </c>
      <c r="N46" s="6">
        <v>94.23</v>
      </c>
    </row>
    <row r="47" spans="1:14" ht="15.5" hidden="1" x14ac:dyDescent="0.35">
      <c r="A47" s="3" t="s">
        <v>100</v>
      </c>
      <c r="B47" s="2" t="s">
        <v>101</v>
      </c>
      <c r="C47" s="3">
        <v>93</v>
      </c>
      <c r="D47" s="2">
        <v>11.29</v>
      </c>
      <c r="E47" s="2">
        <v>11.45</v>
      </c>
      <c r="F47" s="2">
        <v>11.65</v>
      </c>
      <c r="G47" s="2">
        <v>-1.1499999999999999</v>
      </c>
      <c r="H47" s="2">
        <v>-9.2399999999999996E-2</v>
      </c>
      <c r="I47" s="2">
        <v>12</v>
      </c>
      <c r="J47" s="2">
        <v>3002</v>
      </c>
      <c r="K47" s="4">
        <v>0.46360000000000001</v>
      </c>
      <c r="L47" s="2" t="s">
        <v>1275</v>
      </c>
      <c r="M47" s="5">
        <v>45093</v>
      </c>
      <c r="N47" s="6">
        <v>94.23</v>
      </c>
    </row>
    <row r="48" spans="1:14" ht="15.5" x14ac:dyDescent="0.35">
      <c r="A48" s="3" t="s">
        <v>102</v>
      </c>
      <c r="B48" s="2" t="s">
        <v>103</v>
      </c>
      <c r="C48" s="3">
        <v>94</v>
      </c>
      <c r="D48" s="2">
        <v>10.8</v>
      </c>
      <c r="E48" s="2">
        <v>10.95</v>
      </c>
      <c r="F48" s="2">
        <v>11.05</v>
      </c>
      <c r="G48" s="2">
        <v>-1.4</v>
      </c>
      <c r="H48" s="2">
        <v>-0.1148</v>
      </c>
      <c r="I48" s="2">
        <v>42</v>
      </c>
      <c r="J48" s="2">
        <v>1459</v>
      </c>
      <c r="K48" s="4">
        <v>0.45739999999999997</v>
      </c>
      <c r="L48" s="2" t="s">
        <v>1275</v>
      </c>
      <c r="M48" s="5">
        <v>45093</v>
      </c>
      <c r="N48" s="6">
        <v>94.23</v>
      </c>
    </row>
    <row r="49" spans="1:14" ht="15.5" hidden="1" x14ac:dyDescent="0.35">
      <c r="A49" s="3" t="s">
        <v>104</v>
      </c>
      <c r="B49" s="2" t="s">
        <v>105</v>
      </c>
      <c r="C49" s="3">
        <v>95</v>
      </c>
      <c r="D49" s="2">
        <v>10.45</v>
      </c>
      <c r="E49" s="2">
        <v>10.35</v>
      </c>
      <c r="F49" s="2">
        <v>10.5</v>
      </c>
      <c r="G49" s="2">
        <v>-0.85</v>
      </c>
      <c r="H49" s="2">
        <v>-7.5200000000000003E-2</v>
      </c>
      <c r="I49" s="2">
        <v>116</v>
      </c>
      <c r="J49" s="2">
        <v>5239</v>
      </c>
      <c r="K49" s="4">
        <v>0.4526</v>
      </c>
      <c r="L49" s="2" t="s">
        <v>1275</v>
      </c>
      <c r="M49" s="5">
        <v>45093</v>
      </c>
      <c r="N49" s="6">
        <v>94.23</v>
      </c>
    </row>
    <row r="50" spans="1:14" ht="15.5" hidden="1" x14ac:dyDescent="0.35">
      <c r="A50" s="3" t="s">
        <v>106</v>
      </c>
      <c r="B50" s="2" t="s">
        <v>107</v>
      </c>
      <c r="C50" s="3">
        <v>96</v>
      </c>
      <c r="D50" s="2">
        <v>9.58</v>
      </c>
      <c r="E50" s="2">
        <v>9.85</v>
      </c>
      <c r="F50" s="2">
        <v>9.9499999999999993</v>
      </c>
      <c r="G50" s="2">
        <v>-1.32</v>
      </c>
      <c r="H50" s="2">
        <v>-0.1211</v>
      </c>
      <c r="I50" s="2">
        <v>25</v>
      </c>
      <c r="J50" s="2">
        <v>1419</v>
      </c>
      <c r="K50" s="4">
        <v>0.44740000000000002</v>
      </c>
      <c r="L50" s="2" t="s">
        <v>1275</v>
      </c>
      <c r="M50" s="5">
        <v>45093</v>
      </c>
      <c r="N50" s="6">
        <v>94.23</v>
      </c>
    </row>
    <row r="51" spans="1:14" ht="15.5" x14ac:dyDescent="0.35">
      <c r="A51" s="3" t="s">
        <v>108</v>
      </c>
      <c r="B51" s="2" t="s">
        <v>109</v>
      </c>
      <c r="C51" s="3">
        <v>97</v>
      </c>
      <c r="D51" s="2">
        <v>8.89</v>
      </c>
      <c r="E51" s="2">
        <v>9.4</v>
      </c>
      <c r="F51" s="2">
        <v>9.5</v>
      </c>
      <c r="G51" s="2">
        <v>-1.31</v>
      </c>
      <c r="H51" s="2">
        <v>-0.12839999999999999</v>
      </c>
      <c r="I51" s="2">
        <v>39</v>
      </c>
      <c r="J51" s="2">
        <v>1355</v>
      </c>
      <c r="K51" s="4">
        <v>0.44579999999999997</v>
      </c>
      <c r="L51" s="2" t="s">
        <v>1275</v>
      </c>
      <c r="M51" s="5">
        <v>45093</v>
      </c>
      <c r="N51" s="6">
        <v>94.23</v>
      </c>
    </row>
    <row r="52" spans="1:14" ht="15.5" hidden="1" x14ac:dyDescent="0.35">
      <c r="A52" s="3" t="s">
        <v>110</v>
      </c>
      <c r="B52" s="2" t="s">
        <v>111</v>
      </c>
      <c r="C52" s="3">
        <v>98</v>
      </c>
      <c r="D52" s="2">
        <v>8.9</v>
      </c>
      <c r="E52" s="2">
        <v>8.9499999999999993</v>
      </c>
      <c r="F52" s="2">
        <v>9</v>
      </c>
      <c r="G52" s="2">
        <v>-1.17</v>
      </c>
      <c r="H52" s="2">
        <v>-0.1162</v>
      </c>
      <c r="I52" s="2">
        <v>90</v>
      </c>
      <c r="J52" s="2">
        <v>2759</v>
      </c>
      <c r="K52" s="4">
        <v>0.4415</v>
      </c>
      <c r="L52" s="2" t="s">
        <v>1275</v>
      </c>
      <c r="M52" s="5">
        <v>45093</v>
      </c>
      <c r="N52" s="6">
        <v>94.23</v>
      </c>
    </row>
    <row r="53" spans="1:14" ht="15.5" hidden="1" x14ac:dyDescent="0.35">
      <c r="A53" s="3" t="s">
        <v>112</v>
      </c>
      <c r="B53" s="2" t="s">
        <v>113</v>
      </c>
      <c r="C53" s="3">
        <v>99</v>
      </c>
      <c r="D53" s="2">
        <v>8.5</v>
      </c>
      <c r="E53" s="2">
        <v>8.5</v>
      </c>
      <c r="F53" s="2">
        <v>8.5500000000000007</v>
      </c>
      <c r="G53" s="2">
        <v>-0.91</v>
      </c>
      <c r="H53" s="2">
        <v>-9.6699999999999994E-2</v>
      </c>
      <c r="I53" s="2">
        <v>121</v>
      </c>
      <c r="J53" s="2">
        <v>2244</v>
      </c>
      <c r="K53" s="4">
        <v>0.43869999999999998</v>
      </c>
      <c r="L53" s="2" t="s">
        <v>1275</v>
      </c>
      <c r="M53" s="5">
        <v>45093</v>
      </c>
      <c r="N53" s="6">
        <v>94.23</v>
      </c>
    </row>
    <row r="54" spans="1:14" ht="15.5" x14ac:dyDescent="0.35">
      <c r="A54" s="3" t="s">
        <v>114</v>
      </c>
      <c r="B54" s="2" t="s">
        <v>115</v>
      </c>
      <c r="C54" s="3">
        <v>100</v>
      </c>
      <c r="D54" s="2">
        <v>8</v>
      </c>
      <c r="E54" s="2">
        <v>8.0500000000000007</v>
      </c>
      <c r="F54" s="2">
        <v>8.15</v>
      </c>
      <c r="G54" s="2">
        <v>-0.65</v>
      </c>
      <c r="H54" s="2">
        <v>-7.51E-2</v>
      </c>
      <c r="I54" s="2">
        <v>214</v>
      </c>
      <c r="J54" s="2">
        <v>12317</v>
      </c>
      <c r="K54" s="4">
        <v>0.43740000000000001</v>
      </c>
      <c r="L54" s="2" t="s">
        <v>1275</v>
      </c>
      <c r="M54" s="5">
        <v>45093</v>
      </c>
      <c r="N54" s="6">
        <v>94.23</v>
      </c>
    </row>
    <row r="55" spans="1:14" ht="15.5" hidden="1" x14ac:dyDescent="0.35">
      <c r="A55" s="3" t="s">
        <v>116</v>
      </c>
      <c r="B55" s="2" t="s">
        <v>117</v>
      </c>
      <c r="C55" s="3">
        <v>105</v>
      </c>
      <c r="D55" s="2">
        <v>5.78</v>
      </c>
      <c r="E55" s="2">
        <v>6</v>
      </c>
      <c r="F55" s="2">
        <v>6.15</v>
      </c>
      <c r="G55" s="2">
        <v>-0.87</v>
      </c>
      <c r="H55" s="2">
        <v>-0.1308</v>
      </c>
      <c r="I55" s="2">
        <v>139</v>
      </c>
      <c r="J55" s="2">
        <v>11504</v>
      </c>
      <c r="K55" s="4">
        <v>0.4224</v>
      </c>
      <c r="L55" s="2" t="s">
        <v>1275</v>
      </c>
      <c r="M55" s="5">
        <v>45093</v>
      </c>
      <c r="N55" s="6">
        <v>94.23</v>
      </c>
    </row>
    <row r="56" spans="1:14" ht="15.5" x14ac:dyDescent="0.35">
      <c r="A56" s="3" t="s">
        <v>118</v>
      </c>
      <c r="B56" s="2" t="s">
        <v>113</v>
      </c>
      <c r="C56" s="3">
        <v>110</v>
      </c>
      <c r="D56" s="2">
        <v>4.5</v>
      </c>
      <c r="E56" s="2">
        <v>4.4000000000000004</v>
      </c>
      <c r="F56" s="2">
        <v>4.5</v>
      </c>
      <c r="G56" s="2">
        <v>-0.45</v>
      </c>
      <c r="H56" s="2">
        <v>-9.0899999999999995E-2</v>
      </c>
      <c r="I56" s="2">
        <v>478</v>
      </c>
      <c r="J56" s="2">
        <v>18362</v>
      </c>
      <c r="K56" s="4">
        <v>0.4078</v>
      </c>
      <c r="L56" s="2" t="s">
        <v>1275</v>
      </c>
      <c r="M56" s="5">
        <v>45093</v>
      </c>
      <c r="N56" s="6">
        <v>94.23</v>
      </c>
    </row>
    <row r="57" spans="1:14" ht="15.5" x14ac:dyDescent="0.35">
      <c r="A57" s="3" t="s">
        <v>119</v>
      </c>
      <c r="B57" s="2" t="s">
        <v>120</v>
      </c>
      <c r="C57" s="3">
        <v>115</v>
      </c>
      <c r="D57" s="2">
        <v>3.17</v>
      </c>
      <c r="E57" s="2">
        <v>3.25</v>
      </c>
      <c r="F57" s="2">
        <v>3.3</v>
      </c>
      <c r="G57" s="2">
        <v>-0.43</v>
      </c>
      <c r="H57" s="2">
        <v>-0.11940000000000001</v>
      </c>
      <c r="I57" s="2">
        <v>148</v>
      </c>
      <c r="J57" s="2">
        <v>10188</v>
      </c>
      <c r="K57" s="4">
        <v>0.4</v>
      </c>
      <c r="L57" s="2" t="s">
        <v>1275</v>
      </c>
      <c r="M57" s="5">
        <v>45093</v>
      </c>
      <c r="N57" s="6">
        <v>94.23</v>
      </c>
    </row>
    <row r="58" spans="1:14" ht="15.5" x14ac:dyDescent="0.35">
      <c r="A58" s="3" t="s">
        <v>121</v>
      </c>
      <c r="B58" s="2" t="s">
        <v>122</v>
      </c>
      <c r="C58" s="3">
        <v>120</v>
      </c>
      <c r="D58" s="2">
        <v>2.31</v>
      </c>
      <c r="E58" s="2">
        <v>2.36</v>
      </c>
      <c r="F58" s="2">
        <v>2.39</v>
      </c>
      <c r="G58" s="2">
        <v>-0.35</v>
      </c>
      <c r="H58" s="2">
        <v>-0.13159999999999999</v>
      </c>
      <c r="I58" s="2">
        <v>384</v>
      </c>
      <c r="J58" s="2">
        <v>21665</v>
      </c>
      <c r="K58" s="4">
        <v>0.39379999999999998</v>
      </c>
      <c r="L58" s="2" t="s">
        <v>1275</v>
      </c>
      <c r="M58" s="5">
        <v>45093</v>
      </c>
      <c r="N58" s="6">
        <v>94.23</v>
      </c>
    </row>
    <row r="59" spans="1:14" ht="15.5" hidden="1" x14ac:dyDescent="0.35">
      <c r="A59" s="3" t="s">
        <v>123</v>
      </c>
      <c r="B59" s="2" t="s">
        <v>124</v>
      </c>
      <c r="C59" s="3">
        <v>125</v>
      </c>
      <c r="D59" s="2">
        <v>1.71</v>
      </c>
      <c r="E59" s="2">
        <v>1.7</v>
      </c>
      <c r="F59" s="2">
        <v>1.73</v>
      </c>
      <c r="G59" s="2">
        <v>-0.19</v>
      </c>
      <c r="H59" s="2">
        <v>-0.1</v>
      </c>
      <c r="I59" s="2">
        <v>184</v>
      </c>
      <c r="J59" s="2">
        <v>15402</v>
      </c>
      <c r="K59" s="4">
        <v>0.39029999999999998</v>
      </c>
      <c r="L59" s="2" t="s">
        <v>1275</v>
      </c>
      <c r="M59" s="5">
        <v>45093</v>
      </c>
      <c r="N59" s="6">
        <v>94.23</v>
      </c>
    </row>
    <row r="60" spans="1:14" ht="15.5" x14ac:dyDescent="0.35">
      <c r="A60" s="3" t="s">
        <v>125</v>
      </c>
      <c r="B60" s="2" t="s">
        <v>126</v>
      </c>
      <c r="C60" s="3">
        <v>130</v>
      </c>
      <c r="D60" s="2">
        <v>1.25</v>
      </c>
      <c r="E60" s="2">
        <v>1.24</v>
      </c>
      <c r="F60" s="2">
        <v>1.26</v>
      </c>
      <c r="G60" s="2">
        <v>-0.14000000000000001</v>
      </c>
      <c r="H60" s="2">
        <v>-0.1007</v>
      </c>
      <c r="I60" s="2">
        <v>321</v>
      </c>
      <c r="J60" s="2">
        <v>16068</v>
      </c>
      <c r="K60" s="4">
        <v>0.38890000000000002</v>
      </c>
      <c r="L60" s="2" t="s">
        <v>1275</v>
      </c>
      <c r="M60" s="5">
        <v>45093</v>
      </c>
      <c r="N60" s="6">
        <v>94.23</v>
      </c>
    </row>
    <row r="61" spans="1:14" ht="15.5" hidden="1" x14ac:dyDescent="0.35">
      <c r="A61" s="3" t="s">
        <v>127</v>
      </c>
      <c r="B61" s="2" t="s">
        <v>128</v>
      </c>
      <c r="C61" s="3">
        <v>135</v>
      </c>
      <c r="D61" s="2">
        <v>0.87</v>
      </c>
      <c r="E61" s="2">
        <v>0.9</v>
      </c>
      <c r="F61" s="2">
        <v>0.92</v>
      </c>
      <c r="G61" s="2">
        <v>-0.19</v>
      </c>
      <c r="H61" s="2">
        <v>-0.1792</v>
      </c>
      <c r="I61" s="2">
        <v>60</v>
      </c>
      <c r="J61" s="2">
        <v>11860</v>
      </c>
      <c r="K61" s="4">
        <v>0.38879999999999998</v>
      </c>
      <c r="L61" s="2" t="s">
        <v>1275</v>
      </c>
      <c r="M61" s="5">
        <v>45093</v>
      </c>
      <c r="N61" s="6">
        <v>94.23</v>
      </c>
    </row>
    <row r="62" spans="1:14" ht="15.5" x14ac:dyDescent="0.35">
      <c r="A62" s="3" t="s">
        <v>129</v>
      </c>
      <c r="B62" s="2" t="s">
        <v>130</v>
      </c>
      <c r="C62" s="3">
        <v>140</v>
      </c>
      <c r="D62" s="2">
        <v>0.67</v>
      </c>
      <c r="E62" s="2">
        <v>0.67</v>
      </c>
      <c r="F62" s="2">
        <v>0.7</v>
      </c>
      <c r="G62" s="2">
        <v>-0.1</v>
      </c>
      <c r="H62" s="2">
        <v>-0.12989999999999999</v>
      </c>
      <c r="I62" s="2">
        <v>2101</v>
      </c>
      <c r="J62" s="2">
        <v>16879</v>
      </c>
      <c r="K62" s="4">
        <v>0.3926</v>
      </c>
      <c r="L62" s="2" t="s">
        <v>1275</v>
      </c>
      <c r="M62" s="5">
        <v>45093</v>
      </c>
      <c r="N62" s="6">
        <v>94.23</v>
      </c>
    </row>
    <row r="63" spans="1:14" ht="15.5" x14ac:dyDescent="0.35">
      <c r="A63" s="3" t="s">
        <v>131</v>
      </c>
      <c r="B63" s="2" t="s">
        <v>132</v>
      </c>
      <c r="C63" s="3">
        <v>145</v>
      </c>
      <c r="D63" s="2">
        <v>0.5</v>
      </c>
      <c r="E63" s="2">
        <v>0.51</v>
      </c>
      <c r="F63" s="2">
        <v>0.53</v>
      </c>
      <c r="G63" s="2">
        <v>-0.1</v>
      </c>
      <c r="H63" s="2">
        <v>-0.16669999999999999</v>
      </c>
      <c r="I63" s="2">
        <v>120</v>
      </c>
      <c r="J63" s="2">
        <v>12580</v>
      </c>
      <c r="K63" s="4">
        <v>0.39550000000000002</v>
      </c>
      <c r="L63" s="2" t="s">
        <v>1275</v>
      </c>
      <c r="M63" s="5">
        <v>45093</v>
      </c>
      <c r="N63" s="6">
        <v>94.23</v>
      </c>
    </row>
    <row r="64" spans="1:14" ht="15.5" hidden="1" x14ac:dyDescent="0.35">
      <c r="A64" s="3" t="s">
        <v>133</v>
      </c>
      <c r="B64" s="2" t="s">
        <v>134</v>
      </c>
      <c r="C64" s="3">
        <v>150</v>
      </c>
      <c r="D64" s="2">
        <v>0.39</v>
      </c>
      <c r="E64" s="2">
        <v>0.4</v>
      </c>
      <c r="F64" s="2">
        <v>0.42</v>
      </c>
      <c r="G64" s="2">
        <v>-7.0000000000000007E-2</v>
      </c>
      <c r="H64" s="2">
        <v>-0.1522</v>
      </c>
      <c r="I64" s="2">
        <v>121</v>
      </c>
      <c r="J64" s="2">
        <v>23151</v>
      </c>
      <c r="K64" s="4">
        <v>0.40160000000000001</v>
      </c>
      <c r="L64" s="2" t="s">
        <v>1275</v>
      </c>
      <c r="M64" s="5">
        <v>45093</v>
      </c>
      <c r="N64" s="6">
        <v>94.23</v>
      </c>
    </row>
    <row r="65" spans="1:14" ht="15.5" hidden="1" x14ac:dyDescent="0.35">
      <c r="A65" s="3" t="s">
        <v>135</v>
      </c>
      <c r="B65" s="2" t="s">
        <v>136</v>
      </c>
      <c r="C65" s="3">
        <v>150.5</v>
      </c>
      <c r="D65" s="2">
        <v>0.49</v>
      </c>
      <c r="E65" s="2">
        <v>0.39</v>
      </c>
      <c r="F65" s="2">
        <v>0.41</v>
      </c>
      <c r="G65" s="2">
        <v>0</v>
      </c>
      <c r="H65" s="2" t="s">
        <v>12</v>
      </c>
      <c r="I65" s="2">
        <v>18</v>
      </c>
      <c r="J65" s="2">
        <v>3889</v>
      </c>
      <c r="K65" s="4">
        <v>0.40210000000000001</v>
      </c>
      <c r="L65" s="2" t="s">
        <v>1275</v>
      </c>
      <c r="M65" s="5">
        <v>45093</v>
      </c>
      <c r="N65" s="6">
        <v>94.23</v>
      </c>
    </row>
    <row r="66" spans="1:14" ht="15.5" hidden="1" x14ac:dyDescent="0.35">
      <c r="A66" s="3" t="s">
        <v>137</v>
      </c>
      <c r="B66" s="2" t="s">
        <v>48</v>
      </c>
      <c r="C66" s="3">
        <v>151</v>
      </c>
      <c r="D66" s="2">
        <v>0.45</v>
      </c>
      <c r="E66" s="2">
        <v>0.38</v>
      </c>
      <c r="F66" s="2">
        <v>0.4</v>
      </c>
      <c r="G66" s="2">
        <v>0</v>
      </c>
      <c r="H66" s="2" t="s">
        <v>12</v>
      </c>
      <c r="I66" s="2">
        <v>4</v>
      </c>
      <c r="J66" s="2">
        <v>2769</v>
      </c>
      <c r="K66" s="4">
        <v>0.40260000000000001</v>
      </c>
      <c r="L66" s="2" t="s">
        <v>1275</v>
      </c>
      <c r="M66" s="5">
        <v>45093</v>
      </c>
      <c r="N66" s="6">
        <v>94.23</v>
      </c>
    </row>
    <row r="67" spans="1:14" ht="15.5" hidden="1" x14ac:dyDescent="0.35">
      <c r="A67" s="3" t="s">
        <v>138</v>
      </c>
      <c r="B67" s="2" t="s">
        <v>139</v>
      </c>
      <c r="C67" s="3">
        <v>151.5</v>
      </c>
      <c r="D67" s="2">
        <v>0.55000000000000004</v>
      </c>
      <c r="E67" s="2">
        <v>0.37</v>
      </c>
      <c r="F67" s="2">
        <v>0.39</v>
      </c>
      <c r="G67" s="2">
        <v>0</v>
      </c>
      <c r="H67" s="2" t="s">
        <v>12</v>
      </c>
      <c r="I67" s="2">
        <v>2</v>
      </c>
      <c r="J67" s="2">
        <v>980</v>
      </c>
      <c r="K67" s="4">
        <v>0.40279999999999999</v>
      </c>
      <c r="L67" s="2" t="s">
        <v>1275</v>
      </c>
      <c r="M67" s="5">
        <v>45093</v>
      </c>
      <c r="N67" s="6">
        <v>94.23</v>
      </c>
    </row>
    <row r="68" spans="1:14" ht="15.5" hidden="1" x14ac:dyDescent="0.35">
      <c r="A68" s="3" t="s">
        <v>140</v>
      </c>
      <c r="B68" s="2" t="s">
        <v>141</v>
      </c>
      <c r="C68" s="3">
        <v>152</v>
      </c>
      <c r="D68" s="2">
        <v>0.55000000000000004</v>
      </c>
      <c r="E68" s="2">
        <v>0.36</v>
      </c>
      <c r="F68" s="2">
        <v>0.38</v>
      </c>
      <c r="G68" s="2">
        <v>0</v>
      </c>
      <c r="H68" s="2" t="s">
        <v>12</v>
      </c>
      <c r="I68" s="2">
        <v>10</v>
      </c>
      <c r="J68" s="2">
        <v>1035</v>
      </c>
      <c r="K68" s="4">
        <v>0.40329999999999999</v>
      </c>
      <c r="L68" s="2" t="s">
        <v>1275</v>
      </c>
      <c r="M68" s="5">
        <v>45093</v>
      </c>
      <c r="N68" s="6">
        <v>94.23</v>
      </c>
    </row>
    <row r="69" spans="1:14" ht="15.5" hidden="1" x14ac:dyDescent="0.35">
      <c r="A69" s="3" t="s">
        <v>142</v>
      </c>
      <c r="B69" s="2" t="s">
        <v>95</v>
      </c>
      <c r="C69" s="3">
        <v>152.5</v>
      </c>
      <c r="D69" s="2">
        <v>0.36</v>
      </c>
      <c r="E69" s="2">
        <v>0.35</v>
      </c>
      <c r="F69" s="2">
        <v>0.37</v>
      </c>
      <c r="G69" s="2">
        <v>-7.0000000000000007E-2</v>
      </c>
      <c r="H69" s="2">
        <v>-0.1628</v>
      </c>
      <c r="I69" s="2">
        <v>4</v>
      </c>
      <c r="J69" s="2">
        <v>851</v>
      </c>
      <c r="K69" s="4">
        <v>0.40360000000000001</v>
      </c>
      <c r="L69" s="2" t="s">
        <v>1275</v>
      </c>
      <c r="M69" s="5">
        <v>45093</v>
      </c>
      <c r="N69" s="6">
        <v>94.23</v>
      </c>
    </row>
    <row r="70" spans="1:14" ht="15.5" hidden="1" x14ac:dyDescent="0.35">
      <c r="A70" s="3" t="s">
        <v>143</v>
      </c>
      <c r="B70" s="2" t="s">
        <v>144</v>
      </c>
      <c r="C70" s="3">
        <v>153</v>
      </c>
      <c r="D70" s="2">
        <v>0.35</v>
      </c>
      <c r="E70" s="2">
        <v>0.35</v>
      </c>
      <c r="F70" s="2">
        <v>0.37</v>
      </c>
      <c r="G70" s="2">
        <v>0.03</v>
      </c>
      <c r="H70" s="2">
        <v>9.3799999999999994E-2</v>
      </c>
      <c r="I70" s="2">
        <v>8</v>
      </c>
      <c r="J70" s="2">
        <v>625</v>
      </c>
      <c r="K70" s="4">
        <v>0.40579999999999999</v>
      </c>
      <c r="L70" s="2" t="s">
        <v>1275</v>
      </c>
      <c r="M70" s="5">
        <v>45093</v>
      </c>
      <c r="N70" s="6">
        <v>94.23</v>
      </c>
    </row>
    <row r="71" spans="1:14" ht="15.5" hidden="1" x14ac:dyDescent="0.35">
      <c r="A71" s="3" t="s">
        <v>145</v>
      </c>
      <c r="B71" s="2" t="s">
        <v>146</v>
      </c>
      <c r="C71" s="3">
        <v>153.5</v>
      </c>
      <c r="D71" s="2">
        <v>0.34</v>
      </c>
      <c r="E71" s="2">
        <v>0.34</v>
      </c>
      <c r="F71" s="2">
        <v>0.36</v>
      </c>
      <c r="G71" s="2">
        <v>-0.05</v>
      </c>
      <c r="H71" s="2">
        <v>-0.12820000000000001</v>
      </c>
      <c r="I71" s="2">
        <v>5</v>
      </c>
      <c r="J71" s="2">
        <v>553</v>
      </c>
      <c r="K71" s="4">
        <v>0.40600000000000003</v>
      </c>
      <c r="L71" s="2" t="s">
        <v>1275</v>
      </c>
      <c r="M71" s="5">
        <v>45093</v>
      </c>
      <c r="N71" s="6">
        <v>94.23</v>
      </c>
    </row>
    <row r="72" spans="1:14" ht="15.5" hidden="1" x14ac:dyDescent="0.35">
      <c r="A72" s="3" t="s">
        <v>147</v>
      </c>
      <c r="B72" s="2" t="s">
        <v>148</v>
      </c>
      <c r="C72" s="3">
        <v>154</v>
      </c>
      <c r="D72" s="2">
        <v>0.33</v>
      </c>
      <c r="E72" s="2">
        <v>0.33</v>
      </c>
      <c r="F72" s="2">
        <v>0.35</v>
      </c>
      <c r="G72" s="2">
        <v>-7.0000000000000007E-2</v>
      </c>
      <c r="H72" s="2">
        <v>-0.17499999999999999</v>
      </c>
      <c r="I72" s="2">
        <v>8</v>
      </c>
      <c r="J72" s="2">
        <v>1141</v>
      </c>
      <c r="K72" s="4">
        <v>0.40629999999999999</v>
      </c>
      <c r="L72" s="2" t="s">
        <v>1275</v>
      </c>
      <c r="M72" s="5">
        <v>45093</v>
      </c>
      <c r="N72" s="6">
        <v>94.23</v>
      </c>
    </row>
    <row r="73" spans="1:14" ht="15.5" hidden="1" x14ac:dyDescent="0.35">
      <c r="A73" s="3" t="s">
        <v>149</v>
      </c>
      <c r="B73" s="2" t="s">
        <v>150</v>
      </c>
      <c r="C73" s="3">
        <v>154.5</v>
      </c>
      <c r="D73" s="2">
        <v>0.32</v>
      </c>
      <c r="E73" s="2">
        <v>0.32</v>
      </c>
      <c r="F73" s="2">
        <v>0.34</v>
      </c>
      <c r="G73" s="2">
        <v>-0.11</v>
      </c>
      <c r="H73" s="2">
        <v>-0.25580000000000003</v>
      </c>
      <c r="I73" s="2">
        <v>2</v>
      </c>
      <c r="J73" s="2">
        <v>714</v>
      </c>
      <c r="K73" s="4">
        <v>0.40629999999999999</v>
      </c>
      <c r="L73" s="2" t="s">
        <v>1275</v>
      </c>
      <c r="M73" s="5">
        <v>45093</v>
      </c>
      <c r="N73" s="6">
        <v>94.23</v>
      </c>
    </row>
    <row r="74" spans="1:14" ht="15.5" hidden="1" x14ac:dyDescent="0.35">
      <c r="A74" s="3" t="s">
        <v>151</v>
      </c>
      <c r="B74" s="2" t="s">
        <v>81</v>
      </c>
      <c r="C74" s="3">
        <v>155</v>
      </c>
      <c r="D74" s="2">
        <v>0.31</v>
      </c>
      <c r="E74" s="2">
        <v>0.32</v>
      </c>
      <c r="F74" s="2">
        <v>0.34</v>
      </c>
      <c r="G74" s="2">
        <v>-0.09</v>
      </c>
      <c r="H74" s="2">
        <v>-0.22500000000000001</v>
      </c>
      <c r="I74" s="2">
        <v>4</v>
      </c>
      <c r="J74" s="2">
        <v>6521</v>
      </c>
      <c r="K74" s="4">
        <v>0.40849999999999997</v>
      </c>
      <c r="L74" s="2" t="s">
        <v>1275</v>
      </c>
      <c r="M74" s="5">
        <v>45093</v>
      </c>
      <c r="N74" s="6">
        <v>94.23</v>
      </c>
    </row>
    <row r="75" spans="1:14" ht="15.5" hidden="1" x14ac:dyDescent="0.35">
      <c r="A75" s="3" t="s">
        <v>152</v>
      </c>
      <c r="B75" s="2" t="s">
        <v>153</v>
      </c>
      <c r="C75" s="3">
        <v>155.5</v>
      </c>
      <c r="D75" s="2">
        <v>0.48</v>
      </c>
      <c r="E75" s="2">
        <v>0.31</v>
      </c>
      <c r="F75" s="2">
        <v>0.33</v>
      </c>
      <c r="G75" s="2">
        <v>0</v>
      </c>
      <c r="H75" s="2" t="s">
        <v>12</v>
      </c>
      <c r="I75" s="2">
        <v>5</v>
      </c>
      <c r="J75" s="2">
        <v>1256</v>
      </c>
      <c r="K75" s="4">
        <v>0.40849999999999997</v>
      </c>
      <c r="L75" s="2" t="s">
        <v>1275</v>
      </c>
      <c r="M75" s="5">
        <v>45093</v>
      </c>
      <c r="N75" s="6">
        <v>94.23</v>
      </c>
    </row>
    <row r="76" spans="1:14" ht="15.5" hidden="1" x14ac:dyDescent="0.35">
      <c r="A76" s="3" t="s">
        <v>154</v>
      </c>
      <c r="B76" s="2" t="s">
        <v>155</v>
      </c>
      <c r="C76" s="3">
        <v>156</v>
      </c>
      <c r="D76" s="2">
        <v>0.35</v>
      </c>
      <c r="E76" s="2">
        <v>0.3</v>
      </c>
      <c r="F76" s="2">
        <v>0.32</v>
      </c>
      <c r="G76" s="2">
        <v>0</v>
      </c>
      <c r="H76" s="2" t="s">
        <v>12</v>
      </c>
      <c r="I76" s="2">
        <v>15</v>
      </c>
      <c r="J76" s="2">
        <v>1074</v>
      </c>
      <c r="K76" s="4">
        <v>0.40849999999999997</v>
      </c>
      <c r="L76" s="2" t="s">
        <v>1275</v>
      </c>
      <c r="M76" s="5">
        <v>45093</v>
      </c>
      <c r="N76" s="6">
        <v>94.23</v>
      </c>
    </row>
    <row r="77" spans="1:14" ht="15.5" hidden="1" x14ac:dyDescent="0.35">
      <c r="A77" s="3" t="s">
        <v>156</v>
      </c>
      <c r="B77" s="2" t="s">
        <v>157</v>
      </c>
      <c r="C77" s="3">
        <v>156.5</v>
      </c>
      <c r="D77" s="2">
        <v>0.35</v>
      </c>
      <c r="E77" s="2">
        <v>0.3</v>
      </c>
      <c r="F77" s="2">
        <v>0.32</v>
      </c>
      <c r="G77" s="2">
        <v>0</v>
      </c>
      <c r="H77" s="2" t="s">
        <v>12</v>
      </c>
      <c r="I77" s="2">
        <v>1</v>
      </c>
      <c r="J77" s="2">
        <v>453</v>
      </c>
      <c r="K77" s="4">
        <v>0.41070000000000001</v>
      </c>
      <c r="L77" s="2" t="s">
        <v>1275</v>
      </c>
      <c r="M77" s="5">
        <v>45093</v>
      </c>
      <c r="N77" s="6">
        <v>94.23</v>
      </c>
    </row>
    <row r="78" spans="1:14" ht="15.5" hidden="1" x14ac:dyDescent="0.35">
      <c r="A78" s="3" t="s">
        <v>158</v>
      </c>
      <c r="B78" s="2" t="s">
        <v>159</v>
      </c>
      <c r="C78" s="3">
        <v>157</v>
      </c>
      <c r="D78" s="2">
        <v>0.35</v>
      </c>
      <c r="E78" s="2">
        <v>0.28999999999999998</v>
      </c>
      <c r="F78" s="2">
        <v>0.31</v>
      </c>
      <c r="G78" s="2">
        <v>0</v>
      </c>
      <c r="H78" s="2" t="s">
        <v>12</v>
      </c>
      <c r="I78" s="2">
        <v>1</v>
      </c>
      <c r="J78" s="2">
        <v>1522</v>
      </c>
      <c r="K78" s="4">
        <v>0.41039999999999999</v>
      </c>
      <c r="L78" s="2" t="s">
        <v>1275</v>
      </c>
      <c r="M78" s="5">
        <v>45093</v>
      </c>
      <c r="N78" s="6">
        <v>94.23</v>
      </c>
    </row>
    <row r="79" spans="1:14" ht="15.5" hidden="1" x14ac:dyDescent="0.35">
      <c r="A79" s="3" t="s">
        <v>160</v>
      </c>
      <c r="B79" s="2" t="s">
        <v>161</v>
      </c>
      <c r="C79" s="3">
        <v>157.5</v>
      </c>
      <c r="D79" s="2">
        <v>0.33</v>
      </c>
      <c r="E79" s="2">
        <v>0.28000000000000003</v>
      </c>
      <c r="F79" s="2">
        <v>0.3</v>
      </c>
      <c r="G79" s="2">
        <v>0</v>
      </c>
      <c r="H79" s="2" t="s">
        <v>12</v>
      </c>
      <c r="I79" s="2">
        <v>6</v>
      </c>
      <c r="J79" s="2">
        <v>3138</v>
      </c>
      <c r="K79" s="4">
        <v>0.41020000000000001</v>
      </c>
      <c r="L79" s="2" t="s">
        <v>1275</v>
      </c>
      <c r="M79" s="5">
        <v>45093</v>
      </c>
      <c r="N79" s="6">
        <v>94.23</v>
      </c>
    </row>
    <row r="80" spans="1:14" ht="15.5" hidden="1" x14ac:dyDescent="0.35">
      <c r="A80" s="3" t="s">
        <v>162</v>
      </c>
      <c r="B80" s="2" t="s">
        <v>163</v>
      </c>
      <c r="C80" s="3">
        <v>158</v>
      </c>
      <c r="D80" s="2">
        <v>0.28999999999999998</v>
      </c>
      <c r="E80" s="2">
        <v>0.28000000000000003</v>
      </c>
      <c r="F80" s="2">
        <v>0.3</v>
      </c>
      <c r="G80" s="2">
        <v>0.01</v>
      </c>
      <c r="H80" s="2">
        <v>3.5700000000000003E-2</v>
      </c>
      <c r="I80" s="2">
        <v>10</v>
      </c>
      <c r="J80" s="2">
        <v>2155</v>
      </c>
      <c r="K80" s="4">
        <v>0.41210000000000002</v>
      </c>
      <c r="L80" s="2" t="s">
        <v>1275</v>
      </c>
      <c r="M80" s="5">
        <v>45093</v>
      </c>
      <c r="N80" s="6">
        <v>94.23</v>
      </c>
    </row>
    <row r="81" spans="1:14" ht="15.5" hidden="1" x14ac:dyDescent="0.35">
      <c r="A81" s="3" t="s">
        <v>164</v>
      </c>
      <c r="B81" s="2" t="s">
        <v>165</v>
      </c>
      <c r="C81" s="3">
        <v>158.5</v>
      </c>
      <c r="D81" s="2">
        <v>0.3</v>
      </c>
      <c r="E81" s="2">
        <v>0.27</v>
      </c>
      <c r="F81" s="2">
        <v>0.28999999999999998</v>
      </c>
      <c r="G81" s="2">
        <v>0</v>
      </c>
      <c r="H81" s="2" t="s">
        <v>12</v>
      </c>
      <c r="I81" s="2">
        <v>4</v>
      </c>
      <c r="J81" s="2">
        <v>1333</v>
      </c>
      <c r="K81" s="4">
        <v>0.41210000000000002</v>
      </c>
      <c r="L81" s="2" t="s">
        <v>1275</v>
      </c>
      <c r="M81" s="5">
        <v>45093</v>
      </c>
      <c r="N81" s="6">
        <v>94.23</v>
      </c>
    </row>
    <row r="82" spans="1:14" ht="15.5" hidden="1" x14ac:dyDescent="0.35">
      <c r="A82" s="3" t="s">
        <v>166</v>
      </c>
      <c r="B82" s="2" t="s">
        <v>167</v>
      </c>
      <c r="C82" s="3">
        <v>159</v>
      </c>
      <c r="D82" s="2">
        <v>0.28999999999999998</v>
      </c>
      <c r="E82" s="2">
        <v>0.27</v>
      </c>
      <c r="F82" s="2">
        <v>0.28000000000000003</v>
      </c>
      <c r="G82" s="2">
        <v>-0.02</v>
      </c>
      <c r="H82" s="2">
        <v>-6.4500000000000002E-2</v>
      </c>
      <c r="I82" s="2">
        <v>1</v>
      </c>
      <c r="J82" s="2">
        <v>3029</v>
      </c>
      <c r="K82" s="4">
        <v>0.41160000000000002</v>
      </c>
      <c r="L82" s="2" t="s">
        <v>1275</v>
      </c>
      <c r="M82" s="5">
        <v>45093</v>
      </c>
      <c r="N82" s="6">
        <v>94.23</v>
      </c>
    </row>
    <row r="83" spans="1:14" ht="15.5" hidden="1" x14ac:dyDescent="0.35">
      <c r="A83" s="3" t="s">
        <v>168</v>
      </c>
      <c r="B83" s="2" t="s">
        <v>105</v>
      </c>
      <c r="C83" s="3">
        <v>159.5</v>
      </c>
      <c r="D83" s="2">
        <v>0.27</v>
      </c>
      <c r="E83" s="2">
        <v>0.26</v>
      </c>
      <c r="F83" s="2">
        <v>0.31</v>
      </c>
      <c r="G83" s="2">
        <v>-0.06</v>
      </c>
      <c r="H83" s="2">
        <v>-0.18179999999999999</v>
      </c>
      <c r="I83" s="2">
        <v>1</v>
      </c>
      <c r="J83" s="2">
        <v>852</v>
      </c>
      <c r="K83" s="4">
        <v>0.4204</v>
      </c>
      <c r="L83" s="2" t="s">
        <v>1275</v>
      </c>
      <c r="M83" s="5">
        <v>45093</v>
      </c>
      <c r="N83" s="6">
        <v>94.23</v>
      </c>
    </row>
    <row r="84" spans="1:14" ht="15.5" hidden="1" x14ac:dyDescent="0.35">
      <c r="A84" s="3" t="s">
        <v>169</v>
      </c>
      <c r="B84" s="2" t="s">
        <v>170</v>
      </c>
      <c r="C84" s="3">
        <v>160</v>
      </c>
      <c r="D84" s="2">
        <v>0.26</v>
      </c>
      <c r="E84" s="2">
        <v>0.26</v>
      </c>
      <c r="F84" s="2">
        <v>0.27</v>
      </c>
      <c r="G84" s="2">
        <v>-0.04</v>
      </c>
      <c r="H84" s="2">
        <v>-0.1333</v>
      </c>
      <c r="I84" s="2">
        <v>12</v>
      </c>
      <c r="J84" s="2">
        <v>11060</v>
      </c>
      <c r="K84" s="4">
        <v>0.41310000000000002</v>
      </c>
      <c r="L84" s="2" t="s">
        <v>1275</v>
      </c>
      <c r="M84" s="5">
        <v>45093</v>
      </c>
      <c r="N84" s="6">
        <v>94.23</v>
      </c>
    </row>
    <row r="85" spans="1:14" ht="15.5" hidden="1" x14ac:dyDescent="0.35">
      <c r="A85" s="3" t="s">
        <v>171</v>
      </c>
      <c r="B85" s="2" t="s">
        <v>24</v>
      </c>
      <c r="C85" s="3">
        <v>160.5</v>
      </c>
      <c r="D85" s="2">
        <v>0.28000000000000003</v>
      </c>
      <c r="E85" s="2">
        <v>0.25</v>
      </c>
      <c r="F85" s="2">
        <v>0.27</v>
      </c>
      <c r="G85" s="2">
        <v>-0.02</v>
      </c>
      <c r="H85" s="2">
        <v>-6.6699999999999995E-2</v>
      </c>
      <c r="I85" s="2">
        <v>1</v>
      </c>
      <c r="J85" s="2">
        <v>838</v>
      </c>
      <c r="K85" s="4">
        <v>0.41499999999999998</v>
      </c>
      <c r="L85" s="2" t="s">
        <v>1275</v>
      </c>
      <c r="M85" s="5">
        <v>45093</v>
      </c>
      <c r="N85" s="6">
        <v>94.23</v>
      </c>
    </row>
    <row r="86" spans="1:14" ht="15.5" hidden="1" x14ac:dyDescent="0.35">
      <c r="A86" s="3" t="s">
        <v>172</v>
      </c>
      <c r="B86" s="2" t="s">
        <v>173</v>
      </c>
      <c r="C86" s="3">
        <v>161</v>
      </c>
      <c r="D86" s="2">
        <v>0.25</v>
      </c>
      <c r="E86" s="2">
        <v>0.25</v>
      </c>
      <c r="F86" s="2">
        <v>0.26</v>
      </c>
      <c r="G86" s="2">
        <v>-0.04</v>
      </c>
      <c r="H86" s="2">
        <v>-0.13789999999999999</v>
      </c>
      <c r="I86" s="2">
        <v>2</v>
      </c>
      <c r="J86" s="2">
        <v>1058</v>
      </c>
      <c r="K86" s="4">
        <v>0.41460000000000002</v>
      </c>
      <c r="L86" s="2" t="s">
        <v>1275</v>
      </c>
      <c r="M86" s="5">
        <v>45093</v>
      </c>
      <c r="N86" s="6">
        <v>94.23</v>
      </c>
    </row>
    <row r="87" spans="1:14" ht="15.5" hidden="1" x14ac:dyDescent="0.35">
      <c r="A87" s="3" t="s">
        <v>174</v>
      </c>
      <c r="B87" s="2" t="s">
        <v>24</v>
      </c>
      <c r="C87" s="3">
        <v>161.5</v>
      </c>
      <c r="D87" s="2">
        <v>0.27</v>
      </c>
      <c r="E87" s="2">
        <v>0.24</v>
      </c>
      <c r="F87" s="2">
        <v>0.26</v>
      </c>
      <c r="G87" s="2">
        <v>-0.02</v>
      </c>
      <c r="H87" s="2">
        <v>-6.9000000000000006E-2</v>
      </c>
      <c r="I87" s="2">
        <v>1</v>
      </c>
      <c r="J87" s="2">
        <v>754</v>
      </c>
      <c r="K87" s="4">
        <v>0.41649999999999998</v>
      </c>
      <c r="L87" s="2" t="s">
        <v>1275</v>
      </c>
      <c r="M87" s="5">
        <v>45093</v>
      </c>
      <c r="N87" s="6">
        <v>94.23</v>
      </c>
    </row>
    <row r="88" spans="1:14" ht="15.5" hidden="1" x14ac:dyDescent="0.35">
      <c r="A88" s="3" t="s">
        <v>175</v>
      </c>
      <c r="B88" s="2" t="s">
        <v>176</v>
      </c>
      <c r="C88" s="3">
        <v>162</v>
      </c>
      <c r="D88" s="2">
        <v>0.3</v>
      </c>
      <c r="E88" s="2">
        <v>0.24</v>
      </c>
      <c r="F88" s="2">
        <v>0.25</v>
      </c>
      <c r="G88" s="2">
        <v>0</v>
      </c>
      <c r="H88" s="2" t="s">
        <v>12</v>
      </c>
      <c r="I88" s="2">
        <v>2</v>
      </c>
      <c r="J88" s="2">
        <v>1721</v>
      </c>
      <c r="K88" s="4">
        <v>0.41599999999999998</v>
      </c>
      <c r="L88" s="2" t="s">
        <v>1275</v>
      </c>
      <c r="M88" s="5">
        <v>45093</v>
      </c>
      <c r="N88" s="6">
        <v>94.23</v>
      </c>
    </row>
    <row r="89" spans="1:14" ht="15.5" hidden="1" x14ac:dyDescent="0.35">
      <c r="A89" s="3" t="s">
        <v>177</v>
      </c>
      <c r="B89" s="2" t="s">
        <v>178</v>
      </c>
      <c r="C89" s="3">
        <v>162.5</v>
      </c>
      <c r="D89" s="2">
        <v>0.3</v>
      </c>
      <c r="E89" s="2">
        <v>0.23</v>
      </c>
      <c r="F89" s="2">
        <v>0.25</v>
      </c>
      <c r="G89" s="2">
        <v>0</v>
      </c>
      <c r="H89" s="2" t="s">
        <v>12</v>
      </c>
      <c r="I89" s="2">
        <v>2</v>
      </c>
      <c r="J89" s="2">
        <v>2022</v>
      </c>
      <c r="K89" s="4">
        <v>0.41799999999999998</v>
      </c>
      <c r="L89" s="2" t="s">
        <v>1275</v>
      </c>
      <c r="M89" s="5">
        <v>45093</v>
      </c>
      <c r="N89" s="6">
        <v>94.23</v>
      </c>
    </row>
    <row r="90" spans="1:14" ht="15.5" hidden="1" x14ac:dyDescent="0.35">
      <c r="A90" s="3" t="s">
        <v>179</v>
      </c>
      <c r="B90" s="2" t="s">
        <v>180</v>
      </c>
      <c r="C90" s="3">
        <v>163</v>
      </c>
      <c r="D90" s="2">
        <v>0.24</v>
      </c>
      <c r="E90" s="2">
        <v>0.23</v>
      </c>
      <c r="F90" s="2">
        <v>0.25</v>
      </c>
      <c r="G90" s="2">
        <v>-0.02</v>
      </c>
      <c r="H90" s="2">
        <v>-7.6899999999999996E-2</v>
      </c>
      <c r="I90" s="2">
        <v>1</v>
      </c>
      <c r="J90" s="2">
        <v>513</v>
      </c>
      <c r="K90" s="4">
        <v>0.4199</v>
      </c>
      <c r="L90" s="2" t="s">
        <v>1275</v>
      </c>
      <c r="M90" s="5">
        <v>45093</v>
      </c>
      <c r="N90" s="6">
        <v>94.23</v>
      </c>
    </row>
    <row r="91" spans="1:14" ht="15.5" hidden="1" x14ac:dyDescent="0.35">
      <c r="A91" s="3" t="s">
        <v>181</v>
      </c>
      <c r="B91" s="2" t="s">
        <v>182</v>
      </c>
      <c r="C91" s="3">
        <v>163.5</v>
      </c>
      <c r="D91" s="2">
        <v>0.23</v>
      </c>
      <c r="E91" s="2">
        <v>0.22</v>
      </c>
      <c r="F91" s="2">
        <v>0.24</v>
      </c>
      <c r="G91" s="2">
        <v>0</v>
      </c>
      <c r="H91" s="2" t="s">
        <v>12</v>
      </c>
      <c r="I91" s="2">
        <v>2</v>
      </c>
      <c r="J91" s="2">
        <v>388</v>
      </c>
      <c r="K91" s="4">
        <v>0.41899999999999998</v>
      </c>
      <c r="L91" s="2" t="s">
        <v>1275</v>
      </c>
      <c r="M91" s="5">
        <v>45093</v>
      </c>
      <c r="N91" s="6">
        <v>94.23</v>
      </c>
    </row>
    <row r="92" spans="1:14" ht="15.5" hidden="1" x14ac:dyDescent="0.35">
      <c r="A92" s="3" t="s">
        <v>183</v>
      </c>
      <c r="B92" s="2" t="s">
        <v>184</v>
      </c>
      <c r="C92" s="3">
        <v>164</v>
      </c>
      <c r="D92" s="2">
        <v>0.22</v>
      </c>
      <c r="E92" s="2">
        <v>0.22</v>
      </c>
      <c r="F92" s="2">
        <v>0.24</v>
      </c>
      <c r="G92" s="2">
        <v>0</v>
      </c>
      <c r="H92" s="2" t="s">
        <v>12</v>
      </c>
      <c r="I92" s="2">
        <v>1</v>
      </c>
      <c r="J92" s="2">
        <v>1418</v>
      </c>
      <c r="K92" s="4">
        <v>0.4209</v>
      </c>
      <c r="L92" s="2" t="s">
        <v>1275</v>
      </c>
      <c r="M92" s="5">
        <v>45093</v>
      </c>
      <c r="N92" s="6">
        <v>94.23</v>
      </c>
    </row>
    <row r="93" spans="1:14" ht="15.5" hidden="1" x14ac:dyDescent="0.35">
      <c r="A93" s="3" t="s">
        <v>185</v>
      </c>
      <c r="B93" s="2" t="s">
        <v>186</v>
      </c>
      <c r="C93" s="3">
        <v>164.5</v>
      </c>
      <c r="D93" s="2">
        <v>0.23</v>
      </c>
      <c r="E93" s="2">
        <v>0.21</v>
      </c>
      <c r="F93" s="2">
        <v>0.23</v>
      </c>
      <c r="G93" s="2">
        <v>-0.03</v>
      </c>
      <c r="H93" s="2">
        <v>-0.1154</v>
      </c>
      <c r="I93" s="2">
        <v>1</v>
      </c>
      <c r="J93" s="2">
        <v>2010</v>
      </c>
      <c r="K93" s="4">
        <v>0.4204</v>
      </c>
      <c r="L93" s="2" t="s">
        <v>1275</v>
      </c>
      <c r="M93" s="5">
        <v>45093</v>
      </c>
      <c r="N93" s="6">
        <v>94.23</v>
      </c>
    </row>
    <row r="94" spans="1:14" ht="15.5" hidden="1" x14ac:dyDescent="0.35">
      <c r="A94" s="3" t="s">
        <v>187</v>
      </c>
      <c r="B94" s="2" t="s">
        <v>188</v>
      </c>
      <c r="C94" s="3">
        <v>165</v>
      </c>
      <c r="D94" s="2">
        <v>0.22</v>
      </c>
      <c r="E94" s="2">
        <v>0.21</v>
      </c>
      <c r="F94" s="2">
        <v>0.23</v>
      </c>
      <c r="G94" s="2">
        <v>-7.0000000000000007E-2</v>
      </c>
      <c r="H94" s="2">
        <v>-0.2414</v>
      </c>
      <c r="I94" s="2">
        <v>10</v>
      </c>
      <c r="J94" s="2">
        <v>7798</v>
      </c>
      <c r="K94" s="4">
        <v>0.4219</v>
      </c>
      <c r="L94" s="2" t="s">
        <v>1275</v>
      </c>
      <c r="M94" s="5">
        <v>45093</v>
      </c>
      <c r="N94" s="6">
        <v>94.23</v>
      </c>
    </row>
    <row r="95" spans="1:14" ht="15.5" hidden="1" x14ac:dyDescent="0.35">
      <c r="A95" s="3" t="s">
        <v>189</v>
      </c>
      <c r="B95" s="2" t="s">
        <v>190</v>
      </c>
      <c r="C95" s="3">
        <v>165.5</v>
      </c>
      <c r="D95" s="2">
        <v>0.22</v>
      </c>
      <c r="E95" s="2">
        <v>0.21</v>
      </c>
      <c r="F95" s="2">
        <v>0.23</v>
      </c>
      <c r="G95" s="2">
        <v>-0.02</v>
      </c>
      <c r="H95" s="2">
        <v>-8.3299999999999999E-2</v>
      </c>
      <c r="I95" s="2">
        <v>1</v>
      </c>
      <c r="J95" s="2">
        <v>1654</v>
      </c>
      <c r="K95" s="4">
        <v>0.42380000000000001</v>
      </c>
      <c r="L95" s="2" t="s">
        <v>1275</v>
      </c>
      <c r="M95" s="5">
        <v>45093</v>
      </c>
      <c r="N95" s="6">
        <v>94.23</v>
      </c>
    </row>
    <row r="96" spans="1:14" ht="15.5" hidden="1" x14ac:dyDescent="0.35">
      <c r="A96" s="3" t="s">
        <v>191</v>
      </c>
      <c r="B96" s="2" t="s">
        <v>192</v>
      </c>
      <c r="C96" s="3">
        <v>166</v>
      </c>
      <c r="D96" s="2">
        <v>0.24</v>
      </c>
      <c r="E96" s="2">
        <v>0.2</v>
      </c>
      <c r="F96" s="2">
        <v>0.22</v>
      </c>
      <c r="G96" s="2">
        <v>0</v>
      </c>
      <c r="H96" s="2" t="s">
        <v>12</v>
      </c>
      <c r="I96" s="2">
        <v>100</v>
      </c>
      <c r="J96" s="2">
        <v>1040</v>
      </c>
      <c r="K96" s="4">
        <v>0.4229</v>
      </c>
      <c r="L96" s="2" t="s">
        <v>1275</v>
      </c>
      <c r="M96" s="5">
        <v>45093</v>
      </c>
      <c r="N96" s="6">
        <v>94.23</v>
      </c>
    </row>
    <row r="97" spans="1:14" ht="15.5" hidden="1" x14ac:dyDescent="0.35">
      <c r="A97" s="3" t="s">
        <v>193</v>
      </c>
      <c r="B97" s="2" t="s">
        <v>194</v>
      </c>
      <c r="C97" s="3">
        <v>166.5</v>
      </c>
      <c r="D97" s="2">
        <v>0.22</v>
      </c>
      <c r="E97" s="2">
        <v>0.2</v>
      </c>
      <c r="F97" s="2">
        <v>0.22</v>
      </c>
      <c r="G97" s="2">
        <v>-0.01</v>
      </c>
      <c r="H97" s="2">
        <v>-4.3499999999999997E-2</v>
      </c>
      <c r="I97" s="2">
        <v>1</v>
      </c>
      <c r="J97" s="2">
        <v>1103</v>
      </c>
      <c r="K97" s="4">
        <v>0.42480000000000001</v>
      </c>
      <c r="L97" s="2" t="s">
        <v>1275</v>
      </c>
      <c r="M97" s="5">
        <v>45093</v>
      </c>
      <c r="N97" s="6">
        <v>94.23</v>
      </c>
    </row>
    <row r="98" spans="1:14" ht="15.5" hidden="1" x14ac:dyDescent="0.35">
      <c r="A98" s="3" t="s">
        <v>195</v>
      </c>
      <c r="B98" s="2" t="s">
        <v>196</v>
      </c>
      <c r="C98" s="3">
        <v>167</v>
      </c>
      <c r="D98" s="2">
        <v>0.21</v>
      </c>
      <c r="E98" s="2">
        <v>0.2</v>
      </c>
      <c r="F98" s="2">
        <v>0.21</v>
      </c>
      <c r="G98" s="2">
        <v>0</v>
      </c>
      <c r="H98" s="2" t="s">
        <v>12</v>
      </c>
      <c r="I98" s="2">
        <v>20</v>
      </c>
      <c r="J98" s="2">
        <v>773</v>
      </c>
      <c r="K98" s="4">
        <v>0.42380000000000001</v>
      </c>
      <c r="L98" s="2" t="s">
        <v>1275</v>
      </c>
      <c r="M98" s="5">
        <v>45093</v>
      </c>
      <c r="N98" s="6">
        <v>94.23</v>
      </c>
    </row>
    <row r="99" spans="1:14" ht="15.5" hidden="1" x14ac:dyDescent="0.35">
      <c r="A99" s="3" t="s">
        <v>197</v>
      </c>
      <c r="B99" s="2" t="s">
        <v>198</v>
      </c>
      <c r="C99" s="3">
        <v>167.5</v>
      </c>
      <c r="D99" s="2">
        <v>0.22</v>
      </c>
      <c r="E99" s="2">
        <v>0.19</v>
      </c>
      <c r="F99" s="2">
        <v>0.21</v>
      </c>
      <c r="G99" s="2">
        <v>0</v>
      </c>
      <c r="H99" s="2" t="s">
        <v>12</v>
      </c>
      <c r="I99" s="2">
        <v>1</v>
      </c>
      <c r="J99" s="2">
        <v>3055</v>
      </c>
      <c r="K99" s="4">
        <v>0.42580000000000001</v>
      </c>
      <c r="L99" s="2" t="s">
        <v>1275</v>
      </c>
      <c r="M99" s="5">
        <v>45093</v>
      </c>
      <c r="N99" s="6">
        <v>94.23</v>
      </c>
    </row>
    <row r="100" spans="1:14" ht="15.5" hidden="1" x14ac:dyDescent="0.35">
      <c r="A100" s="3" t="s">
        <v>199</v>
      </c>
      <c r="B100" s="2" t="s">
        <v>186</v>
      </c>
      <c r="C100" s="3">
        <v>168</v>
      </c>
      <c r="D100" s="2">
        <v>0.21</v>
      </c>
      <c r="E100" s="2">
        <v>0.19</v>
      </c>
      <c r="F100" s="2">
        <v>0.21</v>
      </c>
      <c r="G100" s="2">
        <v>-0.02</v>
      </c>
      <c r="H100" s="2">
        <v>-8.6999999999999994E-2</v>
      </c>
      <c r="I100" s="2">
        <v>1</v>
      </c>
      <c r="J100" s="2">
        <v>1804</v>
      </c>
      <c r="K100" s="4">
        <v>0.42730000000000001</v>
      </c>
      <c r="L100" s="2" t="s">
        <v>1275</v>
      </c>
      <c r="M100" s="5">
        <v>45093</v>
      </c>
      <c r="N100" s="6">
        <v>94.23</v>
      </c>
    </row>
    <row r="101" spans="1:14" ht="15.5" hidden="1" x14ac:dyDescent="0.35">
      <c r="A101" s="3" t="s">
        <v>200</v>
      </c>
      <c r="B101" s="2" t="s">
        <v>201</v>
      </c>
      <c r="C101" s="3">
        <v>168.5</v>
      </c>
      <c r="D101" s="2">
        <v>0.19</v>
      </c>
      <c r="E101" s="2">
        <v>0.19</v>
      </c>
      <c r="F101" s="2">
        <v>0.2</v>
      </c>
      <c r="G101" s="2">
        <v>0</v>
      </c>
      <c r="H101" s="2" t="s">
        <v>12</v>
      </c>
      <c r="I101" s="2">
        <v>20</v>
      </c>
      <c r="J101" s="2">
        <v>3172</v>
      </c>
      <c r="K101" s="4">
        <v>0.42580000000000001</v>
      </c>
      <c r="L101" s="2" t="s">
        <v>1275</v>
      </c>
      <c r="M101" s="5">
        <v>45093</v>
      </c>
      <c r="N101" s="6">
        <v>94.23</v>
      </c>
    </row>
    <row r="102" spans="1:14" ht="15.5" hidden="1" x14ac:dyDescent="0.35">
      <c r="A102" s="3" t="s">
        <v>202</v>
      </c>
      <c r="B102" s="2" t="s">
        <v>203</v>
      </c>
      <c r="C102" s="3">
        <v>169</v>
      </c>
      <c r="D102" s="2">
        <v>0.19</v>
      </c>
      <c r="E102" s="2">
        <v>0.18</v>
      </c>
      <c r="F102" s="2">
        <v>0.2</v>
      </c>
      <c r="G102" s="2">
        <v>-0.02</v>
      </c>
      <c r="H102" s="2">
        <v>-9.5200000000000007E-2</v>
      </c>
      <c r="I102" s="2">
        <v>1</v>
      </c>
      <c r="J102" s="2">
        <v>2545</v>
      </c>
      <c r="K102" s="4">
        <v>0.42770000000000002</v>
      </c>
      <c r="L102" s="2" t="s">
        <v>1275</v>
      </c>
      <c r="M102" s="5">
        <v>45093</v>
      </c>
      <c r="N102" s="6">
        <v>94.23</v>
      </c>
    </row>
    <row r="103" spans="1:14" ht="15.5" hidden="1" x14ac:dyDescent="0.35">
      <c r="A103" s="3" t="s">
        <v>204</v>
      </c>
      <c r="B103" s="2" t="s">
        <v>205</v>
      </c>
      <c r="C103" s="3">
        <v>169.5</v>
      </c>
      <c r="D103" s="2">
        <v>0.19</v>
      </c>
      <c r="E103" s="2">
        <v>0.18</v>
      </c>
      <c r="F103" s="2">
        <v>0.2</v>
      </c>
      <c r="G103" s="2">
        <v>0</v>
      </c>
      <c r="H103" s="2" t="s">
        <v>12</v>
      </c>
      <c r="I103" s="2">
        <v>1</v>
      </c>
      <c r="J103" s="2">
        <v>1630</v>
      </c>
      <c r="K103" s="4">
        <v>0.42970000000000003</v>
      </c>
      <c r="L103" s="2" t="s">
        <v>1275</v>
      </c>
      <c r="M103" s="5">
        <v>45093</v>
      </c>
      <c r="N103" s="6">
        <v>94.23</v>
      </c>
    </row>
    <row r="104" spans="1:14" ht="15.5" hidden="1" x14ac:dyDescent="0.35">
      <c r="A104" s="3" t="s">
        <v>206</v>
      </c>
      <c r="B104" s="2" t="s">
        <v>207</v>
      </c>
      <c r="C104" s="3">
        <v>170</v>
      </c>
      <c r="D104" s="2">
        <v>0.2</v>
      </c>
      <c r="E104" s="2">
        <v>0.18</v>
      </c>
      <c r="F104" s="2">
        <v>0.19</v>
      </c>
      <c r="G104" s="2">
        <v>0</v>
      </c>
      <c r="H104" s="2" t="s">
        <v>12</v>
      </c>
      <c r="I104" s="2">
        <v>34</v>
      </c>
      <c r="J104" s="2">
        <v>6980</v>
      </c>
      <c r="K104" s="4">
        <v>0.42820000000000003</v>
      </c>
      <c r="L104" s="2" t="s">
        <v>1275</v>
      </c>
      <c r="M104" s="5">
        <v>45093</v>
      </c>
      <c r="N104" s="6">
        <v>94.23</v>
      </c>
    </row>
    <row r="105" spans="1:14" ht="15.5" hidden="1" x14ac:dyDescent="0.35">
      <c r="A105" s="3" t="s">
        <v>208</v>
      </c>
      <c r="B105" s="2" t="s">
        <v>203</v>
      </c>
      <c r="C105" s="3">
        <v>170.5</v>
      </c>
      <c r="D105" s="2">
        <v>0.19</v>
      </c>
      <c r="E105" s="2">
        <v>0.17</v>
      </c>
      <c r="F105" s="2">
        <v>0.19</v>
      </c>
      <c r="G105" s="2">
        <v>-0.01</v>
      </c>
      <c r="H105" s="2">
        <v>-0.05</v>
      </c>
      <c r="I105" s="2">
        <v>1</v>
      </c>
      <c r="J105" s="2">
        <v>1970</v>
      </c>
      <c r="K105" s="4">
        <v>0.42970000000000003</v>
      </c>
      <c r="L105" s="2" t="s">
        <v>1275</v>
      </c>
      <c r="M105" s="5">
        <v>45093</v>
      </c>
      <c r="N105" s="6">
        <v>94.23</v>
      </c>
    </row>
    <row r="106" spans="1:14" ht="15.5" hidden="1" x14ac:dyDescent="0.35">
      <c r="A106" s="3" t="s">
        <v>209</v>
      </c>
      <c r="B106" s="2" t="s">
        <v>210</v>
      </c>
      <c r="C106" s="3">
        <v>171</v>
      </c>
      <c r="D106" s="2">
        <v>0.24</v>
      </c>
      <c r="E106" s="2">
        <v>0.17</v>
      </c>
      <c r="F106" s="2">
        <v>0.19</v>
      </c>
      <c r="G106" s="2">
        <v>0</v>
      </c>
      <c r="H106" s="2" t="s">
        <v>12</v>
      </c>
      <c r="I106" s="2">
        <v>18</v>
      </c>
      <c r="J106" s="2">
        <v>1703</v>
      </c>
      <c r="K106" s="4">
        <v>0.43159999999999998</v>
      </c>
      <c r="L106" s="2" t="s">
        <v>1275</v>
      </c>
      <c r="M106" s="5">
        <v>45093</v>
      </c>
      <c r="N106" s="6">
        <v>94.23</v>
      </c>
    </row>
    <row r="107" spans="1:14" ht="15.5" hidden="1" x14ac:dyDescent="0.35">
      <c r="A107" s="3" t="s">
        <v>211</v>
      </c>
      <c r="B107" s="2" t="s">
        <v>212</v>
      </c>
      <c r="C107" s="3">
        <v>171.5</v>
      </c>
      <c r="D107" s="2">
        <v>0.25</v>
      </c>
      <c r="E107" s="2">
        <v>0.17</v>
      </c>
      <c r="F107" s="2">
        <v>0.18</v>
      </c>
      <c r="G107" s="2">
        <v>0</v>
      </c>
      <c r="H107" s="2" t="s">
        <v>12</v>
      </c>
      <c r="I107" s="2">
        <v>2</v>
      </c>
      <c r="J107" s="2">
        <v>846</v>
      </c>
      <c r="K107" s="4">
        <v>0.43020000000000003</v>
      </c>
      <c r="L107" s="2" t="s">
        <v>1275</v>
      </c>
      <c r="M107" s="5">
        <v>45093</v>
      </c>
      <c r="N107" s="6">
        <v>94.23</v>
      </c>
    </row>
    <row r="108" spans="1:14" ht="15.5" hidden="1" x14ac:dyDescent="0.35">
      <c r="A108" s="3" t="s">
        <v>213</v>
      </c>
      <c r="B108" s="2" t="s">
        <v>214</v>
      </c>
      <c r="C108" s="3">
        <v>172</v>
      </c>
      <c r="D108" s="2">
        <v>0.18</v>
      </c>
      <c r="E108" s="2">
        <v>0.16</v>
      </c>
      <c r="F108" s="2">
        <v>0.18</v>
      </c>
      <c r="G108" s="2">
        <v>-0.01</v>
      </c>
      <c r="H108" s="2">
        <v>-5.2600000000000001E-2</v>
      </c>
      <c r="I108" s="2">
        <v>1</v>
      </c>
      <c r="J108" s="2">
        <v>1148</v>
      </c>
      <c r="K108" s="4">
        <v>0.43159999999999998</v>
      </c>
      <c r="L108" s="2" t="s">
        <v>1275</v>
      </c>
      <c r="M108" s="5">
        <v>45093</v>
      </c>
      <c r="N108" s="6">
        <v>94.23</v>
      </c>
    </row>
    <row r="109" spans="1:14" ht="15.5" hidden="1" x14ac:dyDescent="0.35">
      <c r="A109" s="3" t="s">
        <v>215</v>
      </c>
      <c r="B109" s="2" t="s">
        <v>216</v>
      </c>
      <c r="C109" s="3">
        <v>172.5</v>
      </c>
      <c r="D109" s="2">
        <v>0.2</v>
      </c>
      <c r="E109" s="2">
        <v>0.16</v>
      </c>
      <c r="F109" s="2">
        <v>0.18</v>
      </c>
      <c r="G109" s="2">
        <v>0</v>
      </c>
      <c r="H109" s="2" t="s">
        <v>12</v>
      </c>
      <c r="I109" s="2">
        <v>56</v>
      </c>
      <c r="J109" s="2">
        <v>3075</v>
      </c>
      <c r="K109" s="4">
        <v>0.43359999999999999</v>
      </c>
      <c r="L109" s="2" t="s">
        <v>1275</v>
      </c>
      <c r="M109" s="5">
        <v>45093</v>
      </c>
      <c r="N109" s="6">
        <v>94.23</v>
      </c>
    </row>
    <row r="110" spans="1:14" ht="15.5" hidden="1" x14ac:dyDescent="0.35">
      <c r="A110" s="3" t="s">
        <v>217</v>
      </c>
      <c r="B110" s="2" t="s">
        <v>218</v>
      </c>
      <c r="C110" s="3">
        <v>173</v>
      </c>
      <c r="D110" s="2">
        <v>0.19</v>
      </c>
      <c r="E110" s="2">
        <v>0.16</v>
      </c>
      <c r="F110" s="2">
        <v>0.18</v>
      </c>
      <c r="G110" s="2">
        <v>0</v>
      </c>
      <c r="H110" s="2" t="s">
        <v>12</v>
      </c>
      <c r="I110" s="2">
        <v>2</v>
      </c>
      <c r="J110" s="2">
        <v>711</v>
      </c>
      <c r="K110" s="4">
        <v>0.43559999999999999</v>
      </c>
      <c r="L110" s="2" t="s">
        <v>1275</v>
      </c>
      <c r="M110" s="5">
        <v>45093</v>
      </c>
      <c r="N110" s="6">
        <v>94.23</v>
      </c>
    </row>
    <row r="111" spans="1:14" ht="15.5" hidden="1" x14ac:dyDescent="0.35">
      <c r="A111" s="3" t="s">
        <v>219</v>
      </c>
      <c r="B111" s="2" t="s">
        <v>220</v>
      </c>
      <c r="C111" s="3">
        <v>173.5</v>
      </c>
      <c r="D111" s="2">
        <v>0.45</v>
      </c>
      <c r="E111" s="2">
        <v>0.2</v>
      </c>
      <c r="F111" s="2">
        <v>0.25</v>
      </c>
      <c r="G111" s="2">
        <v>0</v>
      </c>
      <c r="H111" s="2" t="s">
        <v>12</v>
      </c>
      <c r="I111" s="2">
        <v>1</v>
      </c>
      <c r="J111" s="2">
        <v>459</v>
      </c>
      <c r="K111" s="4">
        <v>0.45800000000000002</v>
      </c>
      <c r="L111" s="2" t="s">
        <v>1275</v>
      </c>
      <c r="M111" s="5">
        <v>45093</v>
      </c>
      <c r="N111" s="6">
        <v>94.23</v>
      </c>
    </row>
    <row r="112" spans="1:14" ht="15.5" hidden="1" x14ac:dyDescent="0.35">
      <c r="A112" s="3" t="s">
        <v>221</v>
      </c>
      <c r="B112" s="2" t="s">
        <v>91</v>
      </c>
      <c r="C112" s="3">
        <v>174</v>
      </c>
      <c r="D112" s="2">
        <v>0.16</v>
      </c>
      <c r="E112" s="2">
        <v>0.15</v>
      </c>
      <c r="F112" s="2">
        <v>0.17</v>
      </c>
      <c r="G112" s="2">
        <v>-0.02</v>
      </c>
      <c r="H112" s="2">
        <v>-0.1111</v>
      </c>
      <c r="I112" s="2">
        <v>1</v>
      </c>
      <c r="J112" s="2">
        <v>1034</v>
      </c>
      <c r="K112" s="4">
        <v>0.43559999999999999</v>
      </c>
      <c r="L112" s="2" t="s">
        <v>1275</v>
      </c>
      <c r="M112" s="5">
        <v>45093</v>
      </c>
      <c r="N112" s="6">
        <v>94.23</v>
      </c>
    </row>
    <row r="113" spans="1:14" ht="15.5" hidden="1" x14ac:dyDescent="0.35">
      <c r="A113" s="3" t="s">
        <v>222</v>
      </c>
      <c r="B113" s="2" t="s">
        <v>223</v>
      </c>
      <c r="C113" s="3">
        <v>174.5</v>
      </c>
      <c r="D113" s="2">
        <v>0.23</v>
      </c>
      <c r="E113" s="2">
        <v>0.15</v>
      </c>
      <c r="F113" s="2">
        <v>0.17</v>
      </c>
      <c r="G113" s="2">
        <v>0</v>
      </c>
      <c r="H113" s="2" t="s">
        <v>12</v>
      </c>
      <c r="I113" s="2">
        <v>5</v>
      </c>
      <c r="J113" s="2">
        <v>1247</v>
      </c>
      <c r="K113" s="4">
        <v>0.437</v>
      </c>
      <c r="L113" s="2" t="s">
        <v>1275</v>
      </c>
      <c r="M113" s="5">
        <v>45093</v>
      </c>
      <c r="N113" s="6">
        <v>94.23</v>
      </c>
    </row>
    <row r="114" spans="1:14" ht="15.5" hidden="1" x14ac:dyDescent="0.35">
      <c r="A114" s="3" t="s">
        <v>224</v>
      </c>
      <c r="B114" s="2" t="s">
        <v>225</v>
      </c>
      <c r="C114" s="3">
        <v>175</v>
      </c>
      <c r="D114" s="2">
        <v>0.2</v>
      </c>
      <c r="E114" s="2">
        <v>0.15</v>
      </c>
      <c r="F114" s="2">
        <v>0.17</v>
      </c>
      <c r="G114" s="2">
        <v>0</v>
      </c>
      <c r="H114" s="2" t="s">
        <v>12</v>
      </c>
      <c r="I114" s="2">
        <v>56</v>
      </c>
      <c r="J114" s="2">
        <v>11525</v>
      </c>
      <c r="K114" s="4">
        <v>0.4385</v>
      </c>
      <c r="L114" s="2" t="s">
        <v>1275</v>
      </c>
      <c r="M114" s="5">
        <v>45093</v>
      </c>
      <c r="N114" s="6">
        <v>94.23</v>
      </c>
    </row>
    <row r="115" spans="1:14" ht="15.5" hidden="1" x14ac:dyDescent="0.35">
      <c r="A115" s="3" t="s">
        <v>226</v>
      </c>
      <c r="B115" s="2" t="s">
        <v>227</v>
      </c>
      <c r="C115" s="3">
        <v>175.5</v>
      </c>
      <c r="D115" s="2">
        <v>0.15</v>
      </c>
      <c r="E115" s="2">
        <v>0.15</v>
      </c>
      <c r="F115" s="2">
        <v>0.17</v>
      </c>
      <c r="G115" s="2">
        <v>-0.03</v>
      </c>
      <c r="H115" s="2">
        <v>-0.16669999999999999</v>
      </c>
      <c r="I115" s="2">
        <v>1</v>
      </c>
      <c r="J115" s="2">
        <v>2085</v>
      </c>
      <c r="K115" s="4">
        <v>0.44040000000000001</v>
      </c>
      <c r="L115" s="2" t="s">
        <v>1275</v>
      </c>
      <c r="M115" s="5">
        <v>45093</v>
      </c>
      <c r="N115" s="6">
        <v>94.23</v>
      </c>
    </row>
    <row r="116" spans="1:14" ht="15.5" hidden="1" x14ac:dyDescent="0.35">
      <c r="A116" s="3" t="s">
        <v>228</v>
      </c>
      <c r="B116" s="2" t="s">
        <v>229</v>
      </c>
      <c r="C116" s="3">
        <v>176</v>
      </c>
      <c r="D116" s="2">
        <v>0.18</v>
      </c>
      <c r="E116" s="2">
        <v>0.14000000000000001</v>
      </c>
      <c r="F116" s="2">
        <v>0.16</v>
      </c>
      <c r="G116" s="2">
        <v>0</v>
      </c>
      <c r="H116" s="2" t="s">
        <v>12</v>
      </c>
      <c r="I116" s="2">
        <v>140</v>
      </c>
      <c r="J116" s="2">
        <v>1896</v>
      </c>
      <c r="K116" s="4">
        <v>0.4385</v>
      </c>
      <c r="L116" s="2" t="s">
        <v>1275</v>
      </c>
      <c r="M116" s="5">
        <v>45093</v>
      </c>
      <c r="N116" s="6">
        <v>94.23</v>
      </c>
    </row>
    <row r="117" spans="1:14" ht="15.5" hidden="1" x14ac:dyDescent="0.35">
      <c r="A117" s="3" t="s">
        <v>230</v>
      </c>
      <c r="B117" s="2" t="s">
        <v>231</v>
      </c>
      <c r="C117" s="3">
        <v>176.5</v>
      </c>
      <c r="D117" s="2">
        <v>0.18</v>
      </c>
      <c r="E117" s="2">
        <v>0.14000000000000001</v>
      </c>
      <c r="F117" s="2">
        <v>0.16</v>
      </c>
      <c r="G117" s="2">
        <v>0</v>
      </c>
      <c r="H117" s="2" t="s">
        <v>12</v>
      </c>
      <c r="I117" s="2">
        <v>200</v>
      </c>
      <c r="J117" s="2">
        <v>2002</v>
      </c>
      <c r="K117" s="4">
        <v>0.43990000000000001</v>
      </c>
      <c r="L117" s="2" t="s">
        <v>1275</v>
      </c>
      <c r="M117" s="5">
        <v>45093</v>
      </c>
      <c r="N117" s="6">
        <v>94.23</v>
      </c>
    </row>
    <row r="118" spans="1:14" ht="15.5" hidden="1" x14ac:dyDescent="0.35">
      <c r="A118" s="3" t="s">
        <v>232</v>
      </c>
      <c r="B118" s="2" t="s">
        <v>233</v>
      </c>
      <c r="C118" s="3">
        <v>177</v>
      </c>
      <c r="D118" s="2">
        <v>0.17</v>
      </c>
      <c r="E118" s="2">
        <v>0.14000000000000001</v>
      </c>
      <c r="F118" s="2">
        <v>0.16</v>
      </c>
      <c r="G118" s="2">
        <v>0</v>
      </c>
      <c r="H118" s="2" t="s">
        <v>12</v>
      </c>
      <c r="I118" s="2">
        <v>22</v>
      </c>
      <c r="J118" s="2">
        <v>708</v>
      </c>
      <c r="K118" s="4">
        <v>0.44140000000000001</v>
      </c>
      <c r="L118" s="2" t="s">
        <v>1275</v>
      </c>
      <c r="M118" s="5">
        <v>45093</v>
      </c>
      <c r="N118" s="6">
        <v>94.23</v>
      </c>
    </row>
    <row r="119" spans="1:14" ht="15.5" hidden="1" x14ac:dyDescent="0.35">
      <c r="A119" s="3" t="s">
        <v>234</v>
      </c>
      <c r="B119" s="2" t="s">
        <v>214</v>
      </c>
      <c r="C119" s="3">
        <v>177.5</v>
      </c>
      <c r="D119" s="2">
        <v>0.15</v>
      </c>
      <c r="E119" s="2">
        <v>0.14000000000000001</v>
      </c>
      <c r="F119" s="2">
        <v>0.16</v>
      </c>
      <c r="G119" s="2">
        <v>-0.01</v>
      </c>
      <c r="H119" s="2">
        <v>-6.25E-2</v>
      </c>
      <c r="I119" s="2">
        <v>1</v>
      </c>
      <c r="J119" s="2">
        <v>2850</v>
      </c>
      <c r="K119" s="4">
        <v>0.44340000000000002</v>
      </c>
      <c r="L119" s="2" t="s">
        <v>1275</v>
      </c>
      <c r="M119" s="5">
        <v>45093</v>
      </c>
      <c r="N119" s="6">
        <v>94.23</v>
      </c>
    </row>
    <row r="120" spans="1:14" ht="15.5" hidden="1" x14ac:dyDescent="0.35">
      <c r="A120" s="3" t="s">
        <v>235</v>
      </c>
      <c r="B120" s="2" t="s">
        <v>236</v>
      </c>
      <c r="C120" s="3">
        <v>178</v>
      </c>
      <c r="D120" s="2">
        <v>0.2</v>
      </c>
      <c r="E120" s="2">
        <v>0.14000000000000001</v>
      </c>
      <c r="F120" s="2">
        <v>0.15</v>
      </c>
      <c r="G120" s="2">
        <v>0</v>
      </c>
      <c r="H120" s="2" t="s">
        <v>12</v>
      </c>
      <c r="I120" s="2">
        <v>1</v>
      </c>
      <c r="J120" s="2">
        <v>285</v>
      </c>
      <c r="K120" s="4">
        <v>0.44090000000000001</v>
      </c>
      <c r="L120" s="2" t="s">
        <v>1275</v>
      </c>
      <c r="M120" s="5">
        <v>45093</v>
      </c>
      <c r="N120" s="6">
        <v>94.23</v>
      </c>
    </row>
    <row r="121" spans="1:14" ht="15.5" hidden="1" x14ac:dyDescent="0.35">
      <c r="A121" s="3" t="s">
        <v>237</v>
      </c>
      <c r="B121" s="2" t="s">
        <v>238</v>
      </c>
      <c r="C121" s="3">
        <v>178.5</v>
      </c>
      <c r="D121" s="2">
        <v>0.3</v>
      </c>
      <c r="E121" s="2">
        <v>0.26</v>
      </c>
      <c r="F121" s="2">
        <v>0.3</v>
      </c>
      <c r="G121" s="2">
        <v>0</v>
      </c>
      <c r="H121" s="2" t="s">
        <v>12</v>
      </c>
      <c r="I121" s="2">
        <v>2</v>
      </c>
      <c r="J121" s="2">
        <v>652</v>
      </c>
      <c r="K121" s="4">
        <v>0.48830000000000001</v>
      </c>
      <c r="L121" s="2" t="s">
        <v>1275</v>
      </c>
      <c r="M121" s="5">
        <v>45093</v>
      </c>
      <c r="N121" s="6">
        <v>94.23</v>
      </c>
    </row>
    <row r="122" spans="1:14" ht="15.5" hidden="1" x14ac:dyDescent="0.35">
      <c r="A122" s="3" t="s">
        <v>239</v>
      </c>
      <c r="B122" s="2" t="s">
        <v>240</v>
      </c>
      <c r="C122" s="3">
        <v>179</v>
      </c>
      <c r="D122" s="2">
        <v>0.15</v>
      </c>
      <c r="E122" s="2">
        <v>0.13</v>
      </c>
      <c r="F122" s="2">
        <v>0.15</v>
      </c>
      <c r="G122" s="2">
        <v>0</v>
      </c>
      <c r="H122" s="2" t="s">
        <v>12</v>
      </c>
      <c r="I122" s="2">
        <v>20</v>
      </c>
      <c r="J122" s="2">
        <v>509</v>
      </c>
      <c r="K122" s="4">
        <v>0.44429999999999997</v>
      </c>
      <c r="L122" s="2" t="s">
        <v>1275</v>
      </c>
      <c r="M122" s="5">
        <v>45093</v>
      </c>
      <c r="N122" s="6">
        <v>94.23</v>
      </c>
    </row>
    <row r="123" spans="1:14" ht="15.5" hidden="1" x14ac:dyDescent="0.35">
      <c r="A123" s="3" t="s">
        <v>241</v>
      </c>
      <c r="B123" s="2" t="s">
        <v>214</v>
      </c>
      <c r="C123" s="3">
        <v>179.5</v>
      </c>
      <c r="D123" s="2">
        <v>0.13</v>
      </c>
      <c r="E123" s="2">
        <v>0.13</v>
      </c>
      <c r="F123" s="2">
        <v>0.15</v>
      </c>
      <c r="G123" s="2">
        <v>-0.02</v>
      </c>
      <c r="H123" s="2">
        <v>-0.1333</v>
      </c>
      <c r="I123" s="2">
        <v>1</v>
      </c>
      <c r="J123" s="2">
        <v>456</v>
      </c>
      <c r="K123" s="4">
        <v>0.44579999999999997</v>
      </c>
      <c r="L123" s="2" t="s">
        <v>1275</v>
      </c>
      <c r="M123" s="5">
        <v>45093</v>
      </c>
      <c r="N123" s="6">
        <v>94.23</v>
      </c>
    </row>
    <row r="124" spans="1:14" ht="15.5" hidden="1" x14ac:dyDescent="0.35">
      <c r="A124" s="3" t="s">
        <v>242</v>
      </c>
      <c r="B124" s="2" t="s">
        <v>243</v>
      </c>
      <c r="C124" s="3">
        <v>180</v>
      </c>
      <c r="D124" s="2">
        <v>0.14000000000000001</v>
      </c>
      <c r="E124" s="2">
        <v>0.13</v>
      </c>
      <c r="F124" s="2">
        <v>0.15</v>
      </c>
      <c r="G124" s="2">
        <v>0</v>
      </c>
      <c r="H124" s="2" t="s">
        <v>12</v>
      </c>
      <c r="I124" s="2">
        <v>13</v>
      </c>
      <c r="J124" s="2">
        <v>15052</v>
      </c>
      <c r="K124" s="4">
        <v>0.44729999999999998</v>
      </c>
      <c r="L124" s="2" t="s">
        <v>1275</v>
      </c>
      <c r="M124" s="5">
        <v>45093</v>
      </c>
      <c r="N124" s="6">
        <v>94.23</v>
      </c>
    </row>
    <row r="125" spans="1:14" ht="15.5" hidden="1" x14ac:dyDescent="0.35">
      <c r="A125" s="3" t="s">
        <v>244</v>
      </c>
      <c r="B125" s="2" t="s">
        <v>14</v>
      </c>
      <c r="C125" s="3">
        <v>180.5</v>
      </c>
      <c r="D125" s="2">
        <v>0.18</v>
      </c>
      <c r="E125" s="2">
        <v>0.13</v>
      </c>
      <c r="F125" s="2">
        <v>0.14000000000000001</v>
      </c>
      <c r="G125" s="2">
        <v>0</v>
      </c>
      <c r="H125" s="2" t="s">
        <v>12</v>
      </c>
      <c r="I125" s="2">
        <v>72</v>
      </c>
      <c r="J125" s="2">
        <v>1683</v>
      </c>
      <c r="K125" s="4">
        <v>0.44479999999999997</v>
      </c>
      <c r="L125" s="2" t="s">
        <v>1275</v>
      </c>
      <c r="M125" s="5">
        <v>45093</v>
      </c>
      <c r="N125" s="6">
        <v>94.23</v>
      </c>
    </row>
    <row r="126" spans="1:14" ht="15.5" hidden="1" x14ac:dyDescent="0.35">
      <c r="A126" s="3" t="s">
        <v>245</v>
      </c>
      <c r="B126" s="2" t="s">
        <v>246</v>
      </c>
      <c r="C126" s="3">
        <v>181</v>
      </c>
      <c r="D126" s="2">
        <v>0.2</v>
      </c>
      <c r="E126" s="2">
        <v>0.12</v>
      </c>
      <c r="F126" s="2">
        <v>0.14000000000000001</v>
      </c>
      <c r="G126" s="2">
        <v>0</v>
      </c>
      <c r="H126" s="2" t="s">
        <v>12</v>
      </c>
      <c r="I126" s="2">
        <v>21</v>
      </c>
      <c r="J126" s="2">
        <v>742</v>
      </c>
      <c r="K126" s="4">
        <v>0.44629999999999997</v>
      </c>
      <c r="L126" s="2" t="s">
        <v>1275</v>
      </c>
      <c r="M126" s="5">
        <v>45093</v>
      </c>
      <c r="N126" s="6">
        <v>94.23</v>
      </c>
    </row>
    <row r="127" spans="1:14" ht="15.5" hidden="1" x14ac:dyDescent="0.35">
      <c r="A127" s="3" t="s">
        <v>247</v>
      </c>
      <c r="B127" s="2" t="s">
        <v>248</v>
      </c>
      <c r="C127" s="3">
        <v>181.5</v>
      </c>
      <c r="D127" s="2">
        <v>0.17</v>
      </c>
      <c r="E127" s="2">
        <v>0.12</v>
      </c>
      <c r="F127" s="2">
        <v>0.14000000000000001</v>
      </c>
      <c r="G127" s="2">
        <v>0</v>
      </c>
      <c r="H127" s="2" t="s">
        <v>12</v>
      </c>
      <c r="I127" s="2">
        <v>20</v>
      </c>
      <c r="J127" s="2">
        <v>953</v>
      </c>
      <c r="K127" s="4">
        <v>0.44819999999999999</v>
      </c>
      <c r="L127" s="2" t="s">
        <v>1275</v>
      </c>
      <c r="M127" s="5">
        <v>45093</v>
      </c>
      <c r="N127" s="6">
        <v>94.23</v>
      </c>
    </row>
    <row r="128" spans="1:14" ht="15.5" hidden="1" x14ac:dyDescent="0.35">
      <c r="A128" s="3" t="s">
        <v>249</v>
      </c>
      <c r="B128" s="2" t="s">
        <v>250</v>
      </c>
      <c r="C128" s="3">
        <v>182</v>
      </c>
      <c r="D128" s="2">
        <v>0.13</v>
      </c>
      <c r="E128" s="2">
        <v>0.12</v>
      </c>
      <c r="F128" s="2">
        <v>0.14000000000000001</v>
      </c>
      <c r="G128" s="2">
        <v>-0.01</v>
      </c>
      <c r="H128" s="2">
        <v>-7.1400000000000005E-2</v>
      </c>
      <c r="I128" s="2">
        <v>1</v>
      </c>
      <c r="J128" s="2">
        <v>811</v>
      </c>
      <c r="K128" s="4">
        <v>0.44919999999999999</v>
      </c>
      <c r="L128" s="2" t="s">
        <v>1275</v>
      </c>
      <c r="M128" s="5">
        <v>45093</v>
      </c>
      <c r="N128" s="6">
        <v>94.23</v>
      </c>
    </row>
    <row r="129" spans="1:14" ht="15.5" hidden="1" x14ac:dyDescent="0.35">
      <c r="A129" s="3" t="s">
        <v>251</v>
      </c>
      <c r="B129" s="2" t="s">
        <v>210</v>
      </c>
      <c r="C129" s="3">
        <v>182.5</v>
      </c>
      <c r="D129" s="2">
        <v>0.17</v>
      </c>
      <c r="E129" s="2">
        <v>0.12</v>
      </c>
      <c r="F129" s="2">
        <v>0.14000000000000001</v>
      </c>
      <c r="G129" s="2">
        <v>0</v>
      </c>
      <c r="H129" s="2" t="s">
        <v>12</v>
      </c>
      <c r="I129" s="2">
        <v>18</v>
      </c>
      <c r="J129" s="2">
        <v>1585</v>
      </c>
      <c r="K129" s="4">
        <v>0.45119999999999999</v>
      </c>
      <c r="L129" s="2" t="s">
        <v>1275</v>
      </c>
      <c r="M129" s="5">
        <v>45093</v>
      </c>
      <c r="N129" s="6">
        <v>94.23</v>
      </c>
    </row>
    <row r="130" spans="1:14" ht="15.5" hidden="1" x14ac:dyDescent="0.35">
      <c r="A130" s="3" t="s">
        <v>252</v>
      </c>
      <c r="B130" s="2" t="s">
        <v>253</v>
      </c>
      <c r="C130" s="3">
        <v>183</v>
      </c>
      <c r="D130" s="2">
        <v>0.24</v>
      </c>
      <c r="E130" s="2">
        <v>0.16</v>
      </c>
      <c r="F130" s="2">
        <v>0.19</v>
      </c>
      <c r="G130" s="2">
        <v>0</v>
      </c>
      <c r="H130" s="2" t="s">
        <v>12</v>
      </c>
      <c r="I130" s="2">
        <v>174</v>
      </c>
      <c r="J130" s="2">
        <v>567</v>
      </c>
      <c r="K130" s="4">
        <v>0.47170000000000001</v>
      </c>
      <c r="L130" s="2" t="s">
        <v>1275</v>
      </c>
      <c r="M130" s="5">
        <v>45093</v>
      </c>
      <c r="N130" s="6">
        <v>94.23</v>
      </c>
    </row>
    <row r="131" spans="1:14" ht="15.5" hidden="1" x14ac:dyDescent="0.35">
      <c r="A131" s="3" t="s">
        <v>254</v>
      </c>
      <c r="B131" s="2" t="s">
        <v>255</v>
      </c>
      <c r="C131" s="3">
        <v>183.5</v>
      </c>
      <c r="D131" s="2">
        <v>0.2</v>
      </c>
      <c r="E131" s="2">
        <v>0.1</v>
      </c>
      <c r="F131" s="2">
        <v>0.15</v>
      </c>
      <c r="G131" s="2">
        <v>0</v>
      </c>
      <c r="H131" s="2" t="s">
        <v>12</v>
      </c>
      <c r="I131" s="2">
        <v>2</v>
      </c>
      <c r="J131" s="2">
        <v>977</v>
      </c>
      <c r="K131" s="4">
        <v>0.45800000000000002</v>
      </c>
      <c r="L131" s="2" t="s">
        <v>1275</v>
      </c>
      <c r="M131" s="5">
        <v>45093</v>
      </c>
      <c r="N131" s="6">
        <v>94.23</v>
      </c>
    </row>
    <row r="132" spans="1:14" ht="15.5" hidden="1" x14ac:dyDescent="0.35">
      <c r="A132" s="3" t="s">
        <v>256</v>
      </c>
      <c r="B132" s="2" t="s">
        <v>257</v>
      </c>
      <c r="C132" s="3">
        <v>184</v>
      </c>
      <c r="D132" s="2">
        <v>0.16</v>
      </c>
      <c r="E132" s="2">
        <v>0.11</v>
      </c>
      <c r="F132" s="2">
        <v>0.13</v>
      </c>
      <c r="G132" s="2">
        <v>0</v>
      </c>
      <c r="H132" s="2" t="s">
        <v>12</v>
      </c>
      <c r="I132" s="2">
        <v>4</v>
      </c>
      <c r="J132" s="2">
        <v>247</v>
      </c>
      <c r="K132" s="4">
        <v>0.45119999999999999</v>
      </c>
      <c r="L132" s="2" t="s">
        <v>1275</v>
      </c>
      <c r="M132" s="5">
        <v>45093</v>
      </c>
      <c r="N132" s="6">
        <v>94.23</v>
      </c>
    </row>
    <row r="133" spans="1:14" ht="15.5" hidden="1" x14ac:dyDescent="0.35">
      <c r="A133" s="3" t="s">
        <v>258</v>
      </c>
      <c r="B133" s="2" t="s">
        <v>250</v>
      </c>
      <c r="C133" s="3">
        <v>184.5</v>
      </c>
      <c r="D133" s="2">
        <v>0.12</v>
      </c>
      <c r="E133" s="2">
        <v>0.11</v>
      </c>
      <c r="F133" s="2">
        <v>0.13</v>
      </c>
      <c r="G133" s="2">
        <v>-0.01</v>
      </c>
      <c r="H133" s="2">
        <v>-7.6899999999999996E-2</v>
      </c>
      <c r="I133" s="2">
        <v>1</v>
      </c>
      <c r="J133" s="2">
        <v>1622</v>
      </c>
      <c r="K133" s="4">
        <v>0.4531</v>
      </c>
      <c r="L133" s="2" t="s">
        <v>1275</v>
      </c>
      <c r="M133" s="5">
        <v>45093</v>
      </c>
      <c r="N133" s="6">
        <v>94.23</v>
      </c>
    </row>
    <row r="134" spans="1:14" ht="15.5" hidden="1" x14ac:dyDescent="0.35">
      <c r="A134" s="3" t="s">
        <v>259</v>
      </c>
      <c r="B134" s="2" t="s">
        <v>260</v>
      </c>
      <c r="C134" s="3">
        <v>185</v>
      </c>
      <c r="D134" s="2">
        <v>0.15</v>
      </c>
      <c r="E134" s="2">
        <v>0.11</v>
      </c>
      <c r="F134" s="2">
        <v>0.13</v>
      </c>
      <c r="G134" s="2">
        <v>0</v>
      </c>
      <c r="H134" s="2" t="s">
        <v>12</v>
      </c>
      <c r="I134" s="2">
        <v>4</v>
      </c>
      <c r="J134" s="2">
        <v>4370</v>
      </c>
      <c r="K134" s="4">
        <v>0.4541</v>
      </c>
      <c r="L134" s="2" t="s">
        <v>1275</v>
      </c>
      <c r="M134" s="5">
        <v>45093</v>
      </c>
      <c r="N134" s="6">
        <v>94.23</v>
      </c>
    </row>
    <row r="135" spans="1:14" ht="15.5" hidden="1" x14ac:dyDescent="0.35">
      <c r="A135" s="3" t="s">
        <v>261</v>
      </c>
      <c r="B135" s="2" t="s">
        <v>262</v>
      </c>
      <c r="C135" s="3">
        <v>185.5</v>
      </c>
      <c r="D135" s="2">
        <v>0.18</v>
      </c>
      <c r="E135" s="2">
        <v>0.11</v>
      </c>
      <c r="F135" s="2">
        <v>0.13</v>
      </c>
      <c r="G135" s="2">
        <v>0</v>
      </c>
      <c r="H135" s="2" t="s">
        <v>12</v>
      </c>
      <c r="I135" s="2">
        <v>20</v>
      </c>
      <c r="J135" s="2">
        <v>881</v>
      </c>
      <c r="K135" s="4">
        <v>0.45610000000000001</v>
      </c>
      <c r="L135" s="2" t="s">
        <v>1275</v>
      </c>
      <c r="M135" s="5">
        <v>45093</v>
      </c>
      <c r="N135" s="6">
        <v>94.23</v>
      </c>
    </row>
    <row r="136" spans="1:14" ht="15.5" hidden="1" x14ac:dyDescent="0.35">
      <c r="A136" s="3" t="s">
        <v>263</v>
      </c>
      <c r="B136" s="2" t="s">
        <v>264</v>
      </c>
      <c r="C136" s="3">
        <v>186</v>
      </c>
      <c r="D136" s="2">
        <v>0.17</v>
      </c>
      <c r="E136" s="2">
        <v>0.11</v>
      </c>
      <c r="F136" s="2">
        <v>0.12</v>
      </c>
      <c r="G136" s="2">
        <v>0</v>
      </c>
      <c r="H136" s="2" t="s">
        <v>12</v>
      </c>
      <c r="I136" s="2">
        <v>1</v>
      </c>
      <c r="J136" s="2">
        <v>2595</v>
      </c>
      <c r="K136" s="4">
        <v>0.4531</v>
      </c>
      <c r="L136" s="2" t="s">
        <v>1275</v>
      </c>
      <c r="M136" s="5">
        <v>45093</v>
      </c>
      <c r="N136" s="6">
        <v>94.23</v>
      </c>
    </row>
    <row r="137" spans="1:14" ht="15.5" hidden="1" x14ac:dyDescent="0.35">
      <c r="A137" s="3" t="s">
        <v>265</v>
      </c>
      <c r="B137" s="2" t="s">
        <v>266</v>
      </c>
      <c r="C137" s="3">
        <v>186.5</v>
      </c>
      <c r="D137" s="2">
        <v>0.15</v>
      </c>
      <c r="E137" s="2">
        <v>0.11</v>
      </c>
      <c r="F137" s="2">
        <v>0.12</v>
      </c>
      <c r="G137" s="2">
        <v>0</v>
      </c>
      <c r="H137" s="2" t="s">
        <v>12</v>
      </c>
      <c r="I137" s="2">
        <v>10</v>
      </c>
      <c r="J137" s="2">
        <v>2664</v>
      </c>
      <c r="K137" s="4">
        <v>0.4541</v>
      </c>
      <c r="L137" s="2" t="s">
        <v>1275</v>
      </c>
      <c r="M137" s="5">
        <v>45093</v>
      </c>
      <c r="N137" s="6">
        <v>94.23</v>
      </c>
    </row>
    <row r="138" spans="1:14" ht="15.5" hidden="1" x14ac:dyDescent="0.35">
      <c r="A138" s="3" t="s">
        <v>267</v>
      </c>
      <c r="B138" s="2" t="s">
        <v>268</v>
      </c>
      <c r="C138" s="3">
        <v>187</v>
      </c>
      <c r="D138" s="2">
        <v>0.15</v>
      </c>
      <c r="E138" s="2">
        <v>0.1</v>
      </c>
      <c r="F138" s="2">
        <v>0.12</v>
      </c>
      <c r="G138" s="2">
        <v>0</v>
      </c>
      <c r="H138" s="2" t="s">
        <v>12</v>
      </c>
      <c r="I138" s="2">
        <v>1</v>
      </c>
      <c r="J138" s="2">
        <v>523</v>
      </c>
      <c r="K138" s="4">
        <v>0.45610000000000001</v>
      </c>
      <c r="L138" s="2" t="s">
        <v>1275</v>
      </c>
      <c r="M138" s="5">
        <v>45093</v>
      </c>
      <c r="N138" s="6">
        <v>94.23</v>
      </c>
    </row>
    <row r="139" spans="1:14" ht="15.5" hidden="1" x14ac:dyDescent="0.35">
      <c r="A139" s="3" t="s">
        <v>269</v>
      </c>
      <c r="B139" s="2" t="s">
        <v>270</v>
      </c>
      <c r="C139" s="3">
        <v>187.5</v>
      </c>
      <c r="D139" s="2">
        <v>0.12</v>
      </c>
      <c r="E139" s="2">
        <v>0.1</v>
      </c>
      <c r="F139" s="2">
        <v>0.12</v>
      </c>
      <c r="G139" s="2">
        <v>0</v>
      </c>
      <c r="H139" s="2" t="s">
        <v>12</v>
      </c>
      <c r="I139" s="2">
        <v>1</v>
      </c>
      <c r="J139" s="2">
        <v>2370</v>
      </c>
      <c r="K139" s="4">
        <v>0.45700000000000002</v>
      </c>
      <c r="L139" s="2" t="s">
        <v>1275</v>
      </c>
      <c r="M139" s="5">
        <v>45093</v>
      </c>
      <c r="N139" s="6">
        <v>94.23</v>
      </c>
    </row>
    <row r="140" spans="1:14" ht="15.5" hidden="1" x14ac:dyDescent="0.35">
      <c r="A140" s="3" t="s">
        <v>271</v>
      </c>
      <c r="B140" s="2" t="s">
        <v>272</v>
      </c>
      <c r="C140" s="3">
        <v>188</v>
      </c>
      <c r="D140" s="2">
        <v>0.14000000000000001</v>
      </c>
      <c r="E140" s="2">
        <v>0.1</v>
      </c>
      <c r="F140" s="2">
        <v>0.12</v>
      </c>
      <c r="G140" s="2">
        <v>0</v>
      </c>
      <c r="H140" s="2" t="s">
        <v>12</v>
      </c>
      <c r="I140" s="2">
        <v>10</v>
      </c>
      <c r="J140" s="2">
        <v>1112</v>
      </c>
      <c r="K140" s="4">
        <v>0.45900000000000002</v>
      </c>
      <c r="L140" s="2" t="s">
        <v>1275</v>
      </c>
      <c r="M140" s="5">
        <v>45093</v>
      </c>
      <c r="N140" s="6">
        <v>94.23</v>
      </c>
    </row>
    <row r="141" spans="1:14" ht="15.5" hidden="1" x14ac:dyDescent="0.35">
      <c r="A141" s="3" t="s">
        <v>273</v>
      </c>
      <c r="B141" s="2" t="s">
        <v>248</v>
      </c>
      <c r="C141" s="3">
        <v>188.5</v>
      </c>
      <c r="D141" s="2">
        <v>0.14000000000000001</v>
      </c>
      <c r="E141" s="2">
        <v>0.1</v>
      </c>
      <c r="F141" s="2">
        <v>0.12</v>
      </c>
      <c r="G141" s="2">
        <v>0</v>
      </c>
      <c r="H141" s="2" t="s">
        <v>12</v>
      </c>
      <c r="I141" s="2">
        <v>9</v>
      </c>
      <c r="J141" s="2">
        <v>295</v>
      </c>
      <c r="K141" s="4">
        <v>0.46</v>
      </c>
      <c r="L141" s="2" t="s">
        <v>1275</v>
      </c>
      <c r="M141" s="5">
        <v>45093</v>
      </c>
      <c r="N141" s="6">
        <v>94.23</v>
      </c>
    </row>
    <row r="142" spans="1:14" ht="15.5" hidden="1" x14ac:dyDescent="0.35">
      <c r="A142" s="3" t="s">
        <v>274</v>
      </c>
      <c r="B142" s="2" t="s">
        <v>275</v>
      </c>
      <c r="C142" s="3">
        <v>189</v>
      </c>
      <c r="D142" s="2">
        <v>0.14000000000000001</v>
      </c>
      <c r="E142" s="2">
        <v>0.1</v>
      </c>
      <c r="F142" s="2">
        <v>0.12</v>
      </c>
      <c r="G142" s="2">
        <v>0</v>
      </c>
      <c r="H142" s="2" t="s">
        <v>12</v>
      </c>
      <c r="I142" s="2">
        <v>1</v>
      </c>
      <c r="J142" s="2">
        <v>364</v>
      </c>
      <c r="K142" s="4">
        <v>0.46189999999999998</v>
      </c>
      <c r="L142" s="2" t="s">
        <v>1275</v>
      </c>
      <c r="M142" s="5">
        <v>45093</v>
      </c>
      <c r="N142" s="6">
        <v>94.23</v>
      </c>
    </row>
    <row r="143" spans="1:14" ht="15.5" hidden="1" x14ac:dyDescent="0.35">
      <c r="A143" s="3" t="s">
        <v>276</v>
      </c>
      <c r="B143" s="2" t="s">
        <v>277</v>
      </c>
      <c r="C143" s="3">
        <v>189.5</v>
      </c>
      <c r="D143" s="2">
        <v>0.24</v>
      </c>
      <c r="E143" s="2">
        <v>0.12</v>
      </c>
      <c r="F143" s="2">
        <v>0.15</v>
      </c>
      <c r="G143" s="2">
        <v>0</v>
      </c>
      <c r="H143" s="2" t="s">
        <v>12</v>
      </c>
      <c r="I143" s="2">
        <v>18</v>
      </c>
      <c r="J143" s="2">
        <v>456</v>
      </c>
      <c r="K143" s="4">
        <v>0.47660000000000002</v>
      </c>
      <c r="L143" s="2" t="s">
        <v>1275</v>
      </c>
      <c r="M143" s="5">
        <v>45093</v>
      </c>
      <c r="N143" s="6">
        <v>94.23</v>
      </c>
    </row>
    <row r="144" spans="1:14" ht="15.5" hidden="1" x14ac:dyDescent="0.35">
      <c r="A144" s="3" t="s">
        <v>278</v>
      </c>
      <c r="B144" s="2" t="s">
        <v>279</v>
      </c>
      <c r="C144" s="3">
        <v>190</v>
      </c>
      <c r="D144" s="2">
        <v>0.14000000000000001</v>
      </c>
      <c r="E144" s="2">
        <v>0.1</v>
      </c>
      <c r="F144" s="2">
        <v>0.11</v>
      </c>
      <c r="G144" s="2">
        <v>0</v>
      </c>
      <c r="H144" s="2" t="s">
        <v>12</v>
      </c>
      <c r="I144" s="2">
        <v>40</v>
      </c>
      <c r="J144" s="2">
        <v>2502</v>
      </c>
      <c r="K144" s="4">
        <v>0.46</v>
      </c>
      <c r="L144" s="2" t="s">
        <v>1275</v>
      </c>
      <c r="M144" s="5">
        <v>45093</v>
      </c>
      <c r="N144" s="6">
        <v>94.23</v>
      </c>
    </row>
    <row r="145" spans="1:14" ht="15.5" hidden="1" x14ac:dyDescent="0.35">
      <c r="A145" s="3" t="s">
        <v>280</v>
      </c>
      <c r="B145" s="2" t="s">
        <v>281</v>
      </c>
      <c r="C145" s="3">
        <v>190.5</v>
      </c>
      <c r="D145" s="2">
        <v>0.26</v>
      </c>
      <c r="E145" s="2">
        <v>0.22</v>
      </c>
      <c r="F145" s="2">
        <v>0.27</v>
      </c>
      <c r="G145" s="2">
        <v>0</v>
      </c>
      <c r="H145" s="2" t="s">
        <v>12</v>
      </c>
      <c r="I145" s="2">
        <v>20</v>
      </c>
      <c r="J145" s="2">
        <v>2102</v>
      </c>
      <c r="K145" s="4">
        <v>0.51270000000000004</v>
      </c>
      <c r="L145" s="2" t="s">
        <v>1275</v>
      </c>
      <c r="M145" s="5">
        <v>45093</v>
      </c>
      <c r="N145" s="6">
        <v>94.23</v>
      </c>
    </row>
    <row r="146" spans="1:14" ht="15.5" hidden="1" x14ac:dyDescent="0.35">
      <c r="A146" s="3" t="s">
        <v>282</v>
      </c>
      <c r="B146" s="2" t="s">
        <v>194</v>
      </c>
      <c r="C146" s="3">
        <v>191</v>
      </c>
      <c r="D146" s="2">
        <v>0.11</v>
      </c>
      <c r="E146" s="2">
        <v>0.09</v>
      </c>
      <c r="F146" s="2">
        <v>0.11</v>
      </c>
      <c r="G146" s="2">
        <v>-0.01</v>
      </c>
      <c r="H146" s="2">
        <v>-8.3299999999999999E-2</v>
      </c>
      <c r="I146" s="2">
        <v>1</v>
      </c>
      <c r="J146" s="2">
        <v>487</v>
      </c>
      <c r="K146" s="4">
        <v>0.46289999999999998</v>
      </c>
      <c r="L146" s="2" t="s">
        <v>1275</v>
      </c>
      <c r="M146" s="5">
        <v>45093</v>
      </c>
      <c r="N146" s="6">
        <v>94.23</v>
      </c>
    </row>
    <row r="147" spans="1:14" ht="15.5" hidden="1" x14ac:dyDescent="0.35">
      <c r="A147" s="3" t="s">
        <v>283</v>
      </c>
      <c r="B147" s="2" t="s">
        <v>284</v>
      </c>
      <c r="C147" s="3">
        <v>191.5</v>
      </c>
      <c r="D147" s="2">
        <v>0.14000000000000001</v>
      </c>
      <c r="E147" s="2">
        <v>0.09</v>
      </c>
      <c r="F147" s="2">
        <v>0.11</v>
      </c>
      <c r="G147" s="2">
        <v>0</v>
      </c>
      <c r="H147" s="2" t="s">
        <v>12</v>
      </c>
      <c r="I147" s="2">
        <v>20</v>
      </c>
      <c r="J147" s="2">
        <v>350</v>
      </c>
      <c r="K147" s="4">
        <v>0.46389999999999998</v>
      </c>
      <c r="L147" s="2" t="s">
        <v>1275</v>
      </c>
      <c r="M147" s="5">
        <v>45093</v>
      </c>
      <c r="N147" s="6">
        <v>94.23</v>
      </c>
    </row>
    <row r="148" spans="1:14" ht="15.5" hidden="1" x14ac:dyDescent="0.35">
      <c r="A148" s="3" t="s">
        <v>285</v>
      </c>
      <c r="B148" s="2" t="s">
        <v>286</v>
      </c>
      <c r="C148" s="3">
        <v>192</v>
      </c>
      <c r="D148" s="2">
        <v>0.28000000000000003</v>
      </c>
      <c r="E148" s="2">
        <v>0.11</v>
      </c>
      <c r="F148" s="2">
        <v>0.15</v>
      </c>
      <c r="G148" s="2">
        <v>0</v>
      </c>
      <c r="H148" s="2" t="s">
        <v>12</v>
      </c>
      <c r="I148" s="2">
        <v>17</v>
      </c>
      <c r="J148" s="2">
        <v>479</v>
      </c>
      <c r="K148" s="4">
        <v>0.4839</v>
      </c>
      <c r="L148" s="2" t="s">
        <v>1275</v>
      </c>
      <c r="M148" s="5">
        <v>45093</v>
      </c>
      <c r="N148" s="6">
        <v>94.23</v>
      </c>
    </row>
    <row r="149" spans="1:14" ht="15.5" hidden="1" x14ac:dyDescent="0.35">
      <c r="A149" s="3" t="s">
        <v>287</v>
      </c>
      <c r="B149" s="2" t="s">
        <v>288</v>
      </c>
      <c r="C149" s="3">
        <v>192.5</v>
      </c>
      <c r="D149" s="2">
        <v>0.28000000000000003</v>
      </c>
      <c r="E149" s="2">
        <v>0.14000000000000001</v>
      </c>
      <c r="F149" s="2">
        <v>0.19</v>
      </c>
      <c r="G149" s="2">
        <v>0</v>
      </c>
      <c r="H149" s="2" t="s">
        <v>12</v>
      </c>
      <c r="I149" s="2">
        <v>18</v>
      </c>
      <c r="J149" s="2">
        <v>742</v>
      </c>
      <c r="K149" s="4">
        <v>0.501</v>
      </c>
      <c r="L149" s="2" t="s">
        <v>1275</v>
      </c>
      <c r="M149" s="5">
        <v>45093</v>
      </c>
      <c r="N149" s="6">
        <v>94.23</v>
      </c>
    </row>
    <row r="150" spans="1:14" ht="15.5" hidden="1" x14ac:dyDescent="0.35">
      <c r="A150" s="3" t="s">
        <v>289</v>
      </c>
      <c r="B150" s="2" t="s">
        <v>290</v>
      </c>
      <c r="C150" s="3">
        <v>193</v>
      </c>
      <c r="D150" s="2">
        <v>0.44</v>
      </c>
      <c r="E150" s="2">
        <v>0.25</v>
      </c>
      <c r="F150" s="2">
        <v>0.28999999999999998</v>
      </c>
      <c r="G150" s="2">
        <v>0</v>
      </c>
      <c r="H150" s="2" t="s">
        <v>12</v>
      </c>
      <c r="I150" s="2">
        <v>4</v>
      </c>
      <c r="J150" s="2">
        <v>1029</v>
      </c>
      <c r="K150" s="4">
        <v>0.52729999999999999</v>
      </c>
      <c r="L150" s="2" t="s">
        <v>1275</v>
      </c>
      <c r="M150" s="5">
        <v>45093</v>
      </c>
      <c r="N150" s="6">
        <v>94.23</v>
      </c>
    </row>
    <row r="151" spans="1:14" ht="15.5" hidden="1" x14ac:dyDescent="0.35">
      <c r="A151" s="3" t="s">
        <v>291</v>
      </c>
      <c r="B151" s="2" t="s">
        <v>292</v>
      </c>
      <c r="C151" s="3">
        <v>193.5</v>
      </c>
      <c r="D151" s="2">
        <v>0.13</v>
      </c>
      <c r="E151" s="2">
        <v>0.09</v>
      </c>
      <c r="F151" s="2">
        <v>0.1</v>
      </c>
      <c r="G151" s="2">
        <v>0</v>
      </c>
      <c r="H151" s="2" t="s">
        <v>12</v>
      </c>
      <c r="I151" s="2">
        <v>60</v>
      </c>
      <c r="J151" s="2">
        <v>428</v>
      </c>
      <c r="K151" s="4">
        <v>0.46479999999999999</v>
      </c>
      <c r="L151" s="2" t="s">
        <v>1275</v>
      </c>
      <c r="M151" s="5">
        <v>45093</v>
      </c>
      <c r="N151" s="6">
        <v>94.23</v>
      </c>
    </row>
    <row r="152" spans="1:14" ht="15.5" hidden="1" x14ac:dyDescent="0.35">
      <c r="A152" s="3" t="s">
        <v>293</v>
      </c>
      <c r="B152" s="2" t="s">
        <v>294</v>
      </c>
      <c r="C152" s="3">
        <v>194</v>
      </c>
      <c r="D152" s="2">
        <v>0.21</v>
      </c>
      <c r="E152" s="2">
        <v>0.12</v>
      </c>
      <c r="F152" s="2">
        <v>0.15</v>
      </c>
      <c r="G152" s="2">
        <v>0</v>
      </c>
      <c r="H152" s="2" t="s">
        <v>12</v>
      </c>
      <c r="I152" s="2">
        <v>21</v>
      </c>
      <c r="J152" s="2">
        <v>1425</v>
      </c>
      <c r="K152" s="4">
        <v>0.48980000000000001</v>
      </c>
      <c r="L152" s="2" t="s">
        <v>1275</v>
      </c>
      <c r="M152" s="5">
        <v>45093</v>
      </c>
      <c r="N152" s="6">
        <v>94.23</v>
      </c>
    </row>
    <row r="153" spans="1:14" ht="15.5" hidden="1" x14ac:dyDescent="0.35">
      <c r="A153" s="3" t="s">
        <v>295</v>
      </c>
      <c r="B153" s="2" t="s">
        <v>296</v>
      </c>
      <c r="C153" s="3">
        <v>194.5</v>
      </c>
      <c r="D153" s="2">
        <v>0.15</v>
      </c>
      <c r="E153" s="2">
        <v>0.09</v>
      </c>
      <c r="F153" s="2">
        <v>0.1</v>
      </c>
      <c r="G153" s="2">
        <v>0</v>
      </c>
      <c r="H153" s="2" t="s">
        <v>12</v>
      </c>
      <c r="I153" s="2">
        <v>1</v>
      </c>
      <c r="J153" s="2">
        <v>380</v>
      </c>
      <c r="K153" s="4">
        <v>0.46679999999999999</v>
      </c>
      <c r="L153" s="2" t="s">
        <v>1275</v>
      </c>
      <c r="M153" s="5">
        <v>45093</v>
      </c>
      <c r="N153" s="6">
        <v>94.23</v>
      </c>
    </row>
    <row r="154" spans="1:14" ht="15.5" hidden="1" x14ac:dyDescent="0.35">
      <c r="A154" s="3" t="s">
        <v>297</v>
      </c>
      <c r="B154" s="2" t="s">
        <v>298</v>
      </c>
      <c r="C154" s="3">
        <v>195</v>
      </c>
      <c r="D154" s="2">
        <v>0.1</v>
      </c>
      <c r="E154" s="2">
        <v>0.09</v>
      </c>
      <c r="F154" s="2">
        <v>0.1</v>
      </c>
      <c r="G154" s="2">
        <v>0</v>
      </c>
      <c r="H154" s="2" t="s">
        <v>12</v>
      </c>
      <c r="I154" s="2">
        <v>1</v>
      </c>
      <c r="J154" s="2">
        <v>42632</v>
      </c>
      <c r="K154" s="4">
        <v>0.46879999999999999</v>
      </c>
      <c r="L154" s="2" t="s">
        <v>1275</v>
      </c>
      <c r="M154" s="5">
        <v>45093</v>
      </c>
      <c r="N154" s="6">
        <v>94.23</v>
      </c>
    </row>
    <row r="155" spans="1:14" ht="15.5" hidden="1" x14ac:dyDescent="0.35">
      <c r="A155" s="3" t="s">
        <v>299</v>
      </c>
      <c r="B155" s="2" t="s">
        <v>300</v>
      </c>
      <c r="C155" s="3">
        <v>195.5</v>
      </c>
      <c r="D155" s="2">
        <v>0.11</v>
      </c>
      <c r="E155" s="2">
        <v>0.08</v>
      </c>
      <c r="F155" s="2">
        <v>0.1</v>
      </c>
      <c r="G155" s="2">
        <v>0</v>
      </c>
      <c r="H155" s="2" t="s">
        <v>12</v>
      </c>
      <c r="I155" s="2">
        <v>1</v>
      </c>
      <c r="J155" s="2">
        <v>302</v>
      </c>
      <c r="K155" s="4">
        <v>0.46970000000000001</v>
      </c>
      <c r="L155" s="2" t="s">
        <v>1275</v>
      </c>
      <c r="M155" s="5">
        <v>45093</v>
      </c>
      <c r="N155" s="6">
        <v>94.23</v>
      </c>
    </row>
    <row r="156" spans="1:14" ht="15.5" hidden="1" x14ac:dyDescent="0.35">
      <c r="A156" s="3" t="s">
        <v>301</v>
      </c>
      <c r="B156" s="2" t="s">
        <v>302</v>
      </c>
      <c r="C156" s="3">
        <v>196</v>
      </c>
      <c r="D156" s="2">
        <v>0.12</v>
      </c>
      <c r="E156" s="2">
        <v>0.08</v>
      </c>
      <c r="F156" s="2">
        <v>0.1</v>
      </c>
      <c r="G156" s="2">
        <v>0</v>
      </c>
      <c r="H156" s="2" t="s">
        <v>12</v>
      </c>
      <c r="I156" s="2">
        <v>5</v>
      </c>
      <c r="J156" s="2">
        <v>420</v>
      </c>
      <c r="K156" s="4">
        <v>0.47070000000000001</v>
      </c>
      <c r="L156" s="2" t="s">
        <v>1275</v>
      </c>
      <c r="M156" s="5">
        <v>45093</v>
      </c>
      <c r="N156" s="6">
        <v>94.23</v>
      </c>
    </row>
    <row r="157" spans="1:14" ht="15.5" hidden="1" x14ac:dyDescent="0.35">
      <c r="A157" s="3" t="s">
        <v>303</v>
      </c>
      <c r="B157" s="2" t="s">
        <v>304</v>
      </c>
      <c r="C157" s="3">
        <v>196.5</v>
      </c>
      <c r="D157" s="2">
        <v>0.25</v>
      </c>
      <c r="E157" s="2">
        <v>0.11</v>
      </c>
      <c r="F157" s="2">
        <v>0.14000000000000001</v>
      </c>
      <c r="G157" s="2">
        <v>0</v>
      </c>
      <c r="H157" s="2" t="s">
        <v>12</v>
      </c>
      <c r="I157" s="2">
        <v>16</v>
      </c>
      <c r="J157" s="2">
        <v>887</v>
      </c>
      <c r="K157" s="4">
        <v>0.49220000000000003</v>
      </c>
      <c r="L157" s="2" t="s">
        <v>1275</v>
      </c>
      <c r="M157" s="5">
        <v>45093</v>
      </c>
      <c r="N157" s="6">
        <v>94.23</v>
      </c>
    </row>
    <row r="158" spans="1:14" ht="15.5" hidden="1" x14ac:dyDescent="0.35">
      <c r="A158" s="3" t="s">
        <v>305</v>
      </c>
      <c r="B158" s="2" t="s">
        <v>306</v>
      </c>
      <c r="C158" s="3">
        <v>197</v>
      </c>
      <c r="D158" s="2">
        <v>0.35</v>
      </c>
      <c r="E158" s="2">
        <v>0.17</v>
      </c>
      <c r="F158" s="2">
        <v>0.2</v>
      </c>
      <c r="G158" s="2">
        <v>0</v>
      </c>
      <c r="H158" s="2" t="s">
        <v>12</v>
      </c>
      <c r="I158" s="2">
        <v>12</v>
      </c>
      <c r="J158" s="2">
        <v>439</v>
      </c>
      <c r="K158" s="4">
        <v>0.51219999999999999</v>
      </c>
      <c r="L158" s="2" t="s">
        <v>1275</v>
      </c>
      <c r="M158" s="5">
        <v>45093</v>
      </c>
      <c r="N158" s="6">
        <v>94.23</v>
      </c>
    </row>
    <row r="159" spans="1:14" ht="15.5" hidden="1" x14ac:dyDescent="0.35">
      <c r="A159" s="3" t="s">
        <v>307</v>
      </c>
      <c r="B159" s="2" t="s">
        <v>308</v>
      </c>
      <c r="C159" s="3">
        <v>197.5</v>
      </c>
      <c r="D159" s="2">
        <v>0.12</v>
      </c>
      <c r="E159" s="2">
        <v>0.08</v>
      </c>
      <c r="F159" s="2">
        <v>0.1</v>
      </c>
      <c r="G159" s="2">
        <v>0</v>
      </c>
      <c r="H159" s="2" t="s">
        <v>12</v>
      </c>
      <c r="I159" s="2">
        <v>25</v>
      </c>
      <c r="J159" s="2">
        <v>803</v>
      </c>
      <c r="K159" s="4">
        <v>0.47560000000000002</v>
      </c>
      <c r="L159" s="2" t="s">
        <v>1275</v>
      </c>
      <c r="M159" s="5">
        <v>45093</v>
      </c>
      <c r="N159" s="6">
        <v>94.23</v>
      </c>
    </row>
    <row r="160" spans="1:14" ht="15.5" hidden="1" x14ac:dyDescent="0.35">
      <c r="A160" s="3" t="s">
        <v>309</v>
      </c>
      <c r="B160" s="2" t="s">
        <v>310</v>
      </c>
      <c r="C160" s="3">
        <v>198</v>
      </c>
      <c r="D160" s="2">
        <v>0.11</v>
      </c>
      <c r="E160" s="2">
        <v>0.08</v>
      </c>
      <c r="F160" s="2">
        <v>0.1</v>
      </c>
      <c r="G160" s="2">
        <v>0</v>
      </c>
      <c r="H160" s="2" t="s">
        <v>12</v>
      </c>
      <c r="I160" s="2">
        <v>20</v>
      </c>
      <c r="J160" s="2">
        <v>361</v>
      </c>
      <c r="K160" s="4">
        <v>0.47660000000000002</v>
      </c>
      <c r="L160" s="2" t="s">
        <v>1275</v>
      </c>
      <c r="M160" s="5">
        <v>45093</v>
      </c>
      <c r="N160" s="6">
        <v>94.23</v>
      </c>
    </row>
    <row r="161" spans="1:14" ht="15.5" hidden="1" x14ac:dyDescent="0.35">
      <c r="A161" s="3" t="s">
        <v>311</v>
      </c>
      <c r="B161" s="2" t="s">
        <v>312</v>
      </c>
      <c r="C161" s="3">
        <v>198.5</v>
      </c>
      <c r="D161" s="2">
        <v>0.1</v>
      </c>
      <c r="E161" s="2">
        <v>0.08</v>
      </c>
      <c r="F161" s="2">
        <v>0.09</v>
      </c>
      <c r="G161" s="2">
        <v>0</v>
      </c>
      <c r="H161" s="2" t="s">
        <v>12</v>
      </c>
      <c r="I161" s="2">
        <v>117</v>
      </c>
      <c r="J161" s="2">
        <v>364</v>
      </c>
      <c r="K161" s="4">
        <v>0.47270000000000001</v>
      </c>
      <c r="L161" s="2" t="s">
        <v>1275</v>
      </c>
      <c r="M161" s="5">
        <v>45093</v>
      </c>
      <c r="N161" s="6">
        <v>94.23</v>
      </c>
    </row>
    <row r="162" spans="1:14" ht="15.5" hidden="1" x14ac:dyDescent="0.35">
      <c r="A162" s="3" t="s">
        <v>313</v>
      </c>
      <c r="B162" s="2" t="s">
        <v>314</v>
      </c>
      <c r="C162" s="3">
        <v>199</v>
      </c>
      <c r="D162" s="2">
        <v>0.08</v>
      </c>
      <c r="E162" s="2">
        <v>0.08</v>
      </c>
      <c r="F162" s="2">
        <v>0.09</v>
      </c>
      <c r="G162" s="2">
        <v>-0.02</v>
      </c>
      <c r="H162" s="2">
        <v>-0.2</v>
      </c>
      <c r="I162" s="2">
        <v>10</v>
      </c>
      <c r="J162" s="2">
        <v>677</v>
      </c>
      <c r="K162" s="4">
        <v>0.47360000000000002</v>
      </c>
      <c r="L162" s="2" t="s">
        <v>1275</v>
      </c>
      <c r="M162" s="5">
        <v>45093</v>
      </c>
      <c r="N162" s="6">
        <v>94.23</v>
      </c>
    </row>
    <row r="163" spans="1:14" ht="15.5" hidden="1" x14ac:dyDescent="0.35">
      <c r="A163" s="3" t="s">
        <v>315</v>
      </c>
      <c r="B163" s="2" t="s">
        <v>312</v>
      </c>
      <c r="C163" s="3">
        <v>199.5</v>
      </c>
      <c r="D163" s="2">
        <v>0.11</v>
      </c>
      <c r="E163" s="2">
        <v>0.08</v>
      </c>
      <c r="F163" s="2">
        <v>0.09</v>
      </c>
      <c r="G163" s="2">
        <v>0</v>
      </c>
      <c r="H163" s="2" t="s">
        <v>12</v>
      </c>
      <c r="I163" s="2">
        <v>49</v>
      </c>
      <c r="J163" s="2">
        <v>2582</v>
      </c>
      <c r="K163" s="4">
        <v>0.47460000000000002</v>
      </c>
      <c r="L163" s="2" t="s">
        <v>1275</v>
      </c>
      <c r="M163" s="5">
        <v>45093</v>
      </c>
      <c r="N163" s="6">
        <v>94.23</v>
      </c>
    </row>
    <row r="164" spans="1:14" ht="15.5" hidden="1" x14ac:dyDescent="0.35">
      <c r="A164" s="3" t="s">
        <v>316</v>
      </c>
      <c r="B164" s="2" t="s">
        <v>144</v>
      </c>
      <c r="C164" s="3">
        <v>200</v>
      </c>
      <c r="D164" s="2">
        <v>0.08</v>
      </c>
      <c r="E164" s="2">
        <v>0.08</v>
      </c>
      <c r="F164" s="2">
        <v>0.09</v>
      </c>
      <c r="G164" s="2">
        <v>-0.02</v>
      </c>
      <c r="H164" s="2">
        <v>-0.2</v>
      </c>
      <c r="I164" s="2">
        <v>321</v>
      </c>
      <c r="J164" s="2">
        <v>21564</v>
      </c>
      <c r="K164" s="4">
        <v>0.47660000000000002</v>
      </c>
      <c r="L164" s="2" t="s">
        <v>1275</v>
      </c>
      <c r="M164" s="5">
        <v>45093</v>
      </c>
      <c r="N164" s="6">
        <v>94.23</v>
      </c>
    </row>
    <row r="165" spans="1:14" ht="15.5" hidden="1" x14ac:dyDescent="0.35">
      <c r="A165" s="3" t="s">
        <v>317</v>
      </c>
      <c r="B165" s="2" t="s">
        <v>318</v>
      </c>
      <c r="C165" s="3">
        <v>205</v>
      </c>
      <c r="D165" s="2">
        <v>0.08</v>
      </c>
      <c r="E165" s="2">
        <v>7.0000000000000007E-2</v>
      </c>
      <c r="F165" s="2">
        <v>0.08</v>
      </c>
      <c r="G165" s="2">
        <v>0</v>
      </c>
      <c r="H165" s="2" t="s">
        <v>12</v>
      </c>
      <c r="I165" s="2">
        <v>71</v>
      </c>
      <c r="J165" s="2">
        <v>5329</v>
      </c>
      <c r="K165" s="4">
        <v>0.4824</v>
      </c>
      <c r="L165" s="2" t="s">
        <v>1275</v>
      </c>
      <c r="M165" s="5">
        <v>45093</v>
      </c>
      <c r="N165" s="6">
        <v>94.23</v>
      </c>
    </row>
    <row r="166" spans="1:14" ht="15.5" hidden="1" x14ac:dyDescent="0.35">
      <c r="A166" s="3" t="s">
        <v>319</v>
      </c>
      <c r="B166" s="2" t="s">
        <v>105</v>
      </c>
      <c r="C166" s="3">
        <v>210</v>
      </c>
      <c r="D166" s="2">
        <v>7.0000000000000007E-2</v>
      </c>
      <c r="E166" s="2">
        <v>0.06</v>
      </c>
      <c r="F166" s="2">
        <v>0.08</v>
      </c>
      <c r="G166" s="2">
        <v>-0.01</v>
      </c>
      <c r="H166" s="2">
        <v>-0.125</v>
      </c>
      <c r="I166" s="2">
        <v>40</v>
      </c>
      <c r="J166" s="2">
        <v>3224</v>
      </c>
      <c r="K166" s="4">
        <v>0.49509999999999998</v>
      </c>
      <c r="L166" s="2" t="s">
        <v>1275</v>
      </c>
      <c r="M166" s="5">
        <v>45093</v>
      </c>
      <c r="N166" s="6">
        <v>94.23</v>
      </c>
    </row>
    <row r="167" spans="1:14" ht="15.5" hidden="1" x14ac:dyDescent="0.35">
      <c r="A167" s="3" t="s">
        <v>320</v>
      </c>
      <c r="B167" s="2" t="s">
        <v>321</v>
      </c>
      <c r="C167" s="3">
        <v>215</v>
      </c>
      <c r="D167" s="2">
        <v>0.08</v>
      </c>
      <c r="E167" s="2">
        <v>0.05</v>
      </c>
      <c r="F167" s="2">
        <v>7.0000000000000007E-2</v>
      </c>
      <c r="G167" s="2">
        <v>0</v>
      </c>
      <c r="H167" s="2" t="s">
        <v>12</v>
      </c>
      <c r="I167" s="2">
        <v>40</v>
      </c>
      <c r="J167" s="2">
        <v>3337</v>
      </c>
      <c r="K167" s="4">
        <v>0.5</v>
      </c>
      <c r="L167" s="2" t="s">
        <v>1275</v>
      </c>
      <c r="M167" s="5">
        <v>45093</v>
      </c>
      <c r="N167" s="6">
        <v>94.23</v>
      </c>
    </row>
    <row r="168" spans="1:14" ht="15.5" hidden="1" x14ac:dyDescent="0.35">
      <c r="A168" s="3" t="s">
        <v>322</v>
      </c>
      <c r="B168" s="2" t="s">
        <v>323</v>
      </c>
      <c r="C168" s="3">
        <v>220</v>
      </c>
      <c r="D168" s="2">
        <v>0.05</v>
      </c>
      <c r="E168" s="2">
        <v>0.05</v>
      </c>
      <c r="F168" s="2">
        <v>7.0000000000000007E-2</v>
      </c>
      <c r="G168" s="2">
        <v>-0.03</v>
      </c>
      <c r="H168" s="2">
        <v>-0.375</v>
      </c>
      <c r="I168" s="2">
        <v>400</v>
      </c>
      <c r="J168" s="2">
        <v>1897</v>
      </c>
      <c r="K168" s="4">
        <v>0.50390000000000001</v>
      </c>
      <c r="L168" s="2" t="s">
        <v>1275</v>
      </c>
      <c r="M168" s="5">
        <v>45093</v>
      </c>
      <c r="N168" s="6">
        <v>94.23</v>
      </c>
    </row>
    <row r="169" spans="1:14" ht="15.5" hidden="1" x14ac:dyDescent="0.35">
      <c r="A169" s="3" t="s">
        <v>324</v>
      </c>
      <c r="B169" s="2" t="s">
        <v>325</v>
      </c>
      <c r="C169" s="3">
        <v>225</v>
      </c>
      <c r="D169" s="2">
        <v>0.06</v>
      </c>
      <c r="E169" s="2">
        <v>0.05</v>
      </c>
      <c r="F169" s="2">
        <v>0.06</v>
      </c>
      <c r="G169" s="2">
        <v>0</v>
      </c>
      <c r="H169" s="2" t="s">
        <v>12</v>
      </c>
      <c r="I169" s="2">
        <v>1</v>
      </c>
      <c r="J169" s="2">
        <v>14343</v>
      </c>
      <c r="K169" s="4">
        <v>0.50980000000000003</v>
      </c>
      <c r="L169" s="2" t="s">
        <v>1275</v>
      </c>
      <c r="M169" s="5">
        <v>45093</v>
      </c>
      <c r="N169" s="6">
        <v>94.23</v>
      </c>
    </row>
    <row r="170" spans="1:14" ht="15.5" hidden="1" x14ac:dyDescent="0.35">
      <c r="A170" s="3" t="s">
        <v>326</v>
      </c>
      <c r="B170" s="2" t="s">
        <v>327</v>
      </c>
      <c r="C170" s="3">
        <v>230</v>
      </c>
      <c r="D170" s="2">
        <v>0.05</v>
      </c>
      <c r="E170" s="2">
        <v>0.04</v>
      </c>
      <c r="F170" s="2">
        <v>0.06</v>
      </c>
      <c r="G170" s="2">
        <v>0</v>
      </c>
      <c r="H170" s="2" t="s">
        <v>12</v>
      </c>
      <c r="I170" s="2">
        <v>201</v>
      </c>
      <c r="J170" s="2">
        <v>2177</v>
      </c>
      <c r="K170" s="4">
        <v>0.51559999999999995</v>
      </c>
      <c r="L170" s="2" t="s">
        <v>1275</v>
      </c>
      <c r="M170" s="5">
        <v>45093</v>
      </c>
      <c r="N170" s="6">
        <v>94.23</v>
      </c>
    </row>
    <row r="171" spans="1:14" ht="15.5" hidden="1" x14ac:dyDescent="0.35">
      <c r="A171" s="3" t="s">
        <v>328</v>
      </c>
      <c r="B171" s="2" t="s">
        <v>329</v>
      </c>
      <c r="C171" s="3">
        <v>235</v>
      </c>
      <c r="D171" s="2">
        <v>0.05</v>
      </c>
      <c r="E171" s="2">
        <v>0.04</v>
      </c>
      <c r="F171" s="2">
        <v>0.05</v>
      </c>
      <c r="G171" s="2">
        <v>0</v>
      </c>
      <c r="H171" s="2" t="s">
        <v>12</v>
      </c>
      <c r="I171" s="2">
        <v>5</v>
      </c>
      <c r="J171" s="2">
        <v>1879</v>
      </c>
      <c r="K171" s="4">
        <v>0.52149999999999996</v>
      </c>
      <c r="L171" s="2" t="s">
        <v>1275</v>
      </c>
      <c r="M171" s="5">
        <v>45093</v>
      </c>
      <c r="N171" s="6">
        <v>94.23</v>
      </c>
    </row>
    <row r="172" spans="1:14" ht="15.5" hidden="1" x14ac:dyDescent="0.35">
      <c r="A172" s="3" t="s">
        <v>330</v>
      </c>
      <c r="B172" s="2" t="s">
        <v>180</v>
      </c>
      <c r="C172" s="3">
        <v>240</v>
      </c>
      <c r="D172" s="2">
        <v>0.04</v>
      </c>
      <c r="E172" s="2">
        <v>0.03</v>
      </c>
      <c r="F172" s="2">
        <v>0.05</v>
      </c>
      <c r="G172" s="2">
        <v>0</v>
      </c>
      <c r="H172" s="2" t="s">
        <v>12</v>
      </c>
      <c r="I172" s="2">
        <v>1</v>
      </c>
      <c r="J172" s="2">
        <v>12153</v>
      </c>
      <c r="K172" s="4">
        <v>0.52539999999999998</v>
      </c>
      <c r="L172" s="2" t="s">
        <v>1275</v>
      </c>
      <c r="M172" s="5">
        <v>45093</v>
      </c>
      <c r="N172" s="6">
        <v>94.23</v>
      </c>
    </row>
    <row r="173" spans="1:14" ht="15.5" hidden="1" x14ac:dyDescent="0.35">
      <c r="A173" s="3" t="s">
        <v>331</v>
      </c>
      <c r="B173" s="2" t="s">
        <v>318</v>
      </c>
      <c r="C173" s="3">
        <v>245</v>
      </c>
      <c r="D173" s="2">
        <v>0.04</v>
      </c>
      <c r="E173" s="2">
        <v>0.03</v>
      </c>
      <c r="F173" s="2">
        <v>0.05</v>
      </c>
      <c r="G173" s="2">
        <v>0</v>
      </c>
      <c r="H173" s="2" t="s">
        <v>12</v>
      </c>
      <c r="I173" s="2">
        <v>1</v>
      </c>
      <c r="J173" s="2">
        <v>1832</v>
      </c>
      <c r="K173" s="4">
        <v>0.53520000000000001</v>
      </c>
      <c r="L173" s="2" t="s">
        <v>1275</v>
      </c>
      <c r="M173" s="5">
        <v>45093</v>
      </c>
      <c r="N173" s="6">
        <v>94.23</v>
      </c>
    </row>
    <row r="174" spans="1:14" ht="15.5" hidden="1" x14ac:dyDescent="0.35">
      <c r="A174" s="3" t="s">
        <v>332</v>
      </c>
      <c r="B174" s="2" t="s">
        <v>333</v>
      </c>
      <c r="C174" s="3">
        <v>250</v>
      </c>
      <c r="D174" s="2">
        <v>0.05</v>
      </c>
      <c r="E174" s="2">
        <v>0.03</v>
      </c>
      <c r="F174" s="2">
        <v>0.05</v>
      </c>
      <c r="G174" s="2">
        <v>0</v>
      </c>
      <c r="H174" s="2" t="s">
        <v>12</v>
      </c>
      <c r="I174" s="2">
        <v>2</v>
      </c>
      <c r="J174" s="2">
        <v>16345</v>
      </c>
      <c r="K174" s="4">
        <v>0.54490000000000005</v>
      </c>
      <c r="L174" s="2" t="s">
        <v>1275</v>
      </c>
      <c r="M174" s="5">
        <v>45093</v>
      </c>
      <c r="N174" s="6">
        <v>94.23</v>
      </c>
    </row>
    <row r="175" spans="1:14" ht="15.5" hidden="1" x14ac:dyDescent="0.35">
      <c r="A175" s="3" t="s">
        <v>334</v>
      </c>
      <c r="B175" s="2" t="s">
        <v>335</v>
      </c>
      <c r="C175" s="3">
        <v>255</v>
      </c>
      <c r="D175" s="2">
        <v>0.05</v>
      </c>
      <c r="E175" s="2">
        <v>0.03</v>
      </c>
      <c r="F175" s="2">
        <v>0.04</v>
      </c>
      <c r="G175" s="2">
        <v>0</v>
      </c>
      <c r="H175" s="2" t="s">
        <v>12</v>
      </c>
      <c r="I175" s="2">
        <v>1</v>
      </c>
      <c r="J175" s="2">
        <v>3298</v>
      </c>
      <c r="K175" s="4">
        <v>0.54690000000000005</v>
      </c>
      <c r="L175" s="2" t="s">
        <v>1275</v>
      </c>
      <c r="M175" s="5">
        <v>45093</v>
      </c>
      <c r="N175" s="6">
        <v>94.23</v>
      </c>
    </row>
    <row r="176" spans="1:14" ht="15.5" hidden="1" x14ac:dyDescent="0.35">
      <c r="A176" s="3" t="s">
        <v>336</v>
      </c>
      <c r="B176" s="2" t="s">
        <v>337</v>
      </c>
      <c r="C176" s="3">
        <v>260</v>
      </c>
      <c r="D176" s="2">
        <v>0.04</v>
      </c>
      <c r="E176" s="2">
        <v>0.02</v>
      </c>
      <c r="F176" s="2">
        <v>0.04</v>
      </c>
      <c r="G176" s="2">
        <v>-0.01</v>
      </c>
      <c r="H176" s="2">
        <v>-0.2</v>
      </c>
      <c r="I176" s="2">
        <v>1</v>
      </c>
      <c r="J176" s="2">
        <v>5253</v>
      </c>
      <c r="K176" s="4">
        <v>0.54879999999999995</v>
      </c>
      <c r="L176" s="2" t="s">
        <v>1275</v>
      </c>
      <c r="M176" s="5">
        <v>45093</v>
      </c>
      <c r="N176" s="6">
        <v>94.23</v>
      </c>
    </row>
    <row r="177" spans="1:14" ht="15.5" hidden="1" x14ac:dyDescent="0.35">
      <c r="A177" s="3" t="s">
        <v>338</v>
      </c>
      <c r="B177" s="2" t="s">
        <v>318</v>
      </c>
      <c r="C177" s="3">
        <v>265</v>
      </c>
      <c r="D177" s="2">
        <v>0.03</v>
      </c>
      <c r="E177" s="2">
        <v>0.02</v>
      </c>
      <c r="F177" s="2">
        <v>0.04</v>
      </c>
      <c r="G177" s="2">
        <v>0</v>
      </c>
      <c r="H177" s="2" t="s">
        <v>12</v>
      </c>
      <c r="I177" s="2">
        <v>1</v>
      </c>
      <c r="J177" s="2">
        <v>11607</v>
      </c>
      <c r="K177" s="4">
        <v>0.55859999999999999</v>
      </c>
      <c r="L177" s="2" t="s">
        <v>1275</v>
      </c>
      <c r="M177" s="5">
        <v>45093</v>
      </c>
      <c r="N177" s="6">
        <v>94.23</v>
      </c>
    </row>
    <row r="178" spans="1:14" ht="15.5" hidden="1" x14ac:dyDescent="0.35">
      <c r="A178" s="3" t="s">
        <v>339</v>
      </c>
      <c r="B178" s="2" t="s">
        <v>340</v>
      </c>
      <c r="C178" s="3">
        <v>270</v>
      </c>
      <c r="D178" s="2">
        <v>0.04</v>
      </c>
      <c r="E178" s="2">
        <v>0.02</v>
      </c>
      <c r="F178" s="2">
        <v>0.04</v>
      </c>
      <c r="G178" s="2">
        <v>0</v>
      </c>
      <c r="H178" s="2" t="s">
        <v>12</v>
      </c>
      <c r="I178" s="2">
        <v>100</v>
      </c>
      <c r="J178" s="2">
        <v>4084</v>
      </c>
      <c r="K178" s="4">
        <v>0.56640000000000001</v>
      </c>
      <c r="L178" s="2" t="s">
        <v>1275</v>
      </c>
      <c r="M178" s="5">
        <v>45093</v>
      </c>
      <c r="N178" s="6">
        <v>94.23</v>
      </c>
    </row>
    <row r="179" spans="1:14" ht="15.5" hidden="1" x14ac:dyDescent="0.35">
      <c r="A179" s="3" t="s">
        <v>341</v>
      </c>
      <c r="B179" s="2" t="s">
        <v>342</v>
      </c>
      <c r="C179" s="3">
        <v>275</v>
      </c>
      <c r="D179" s="2">
        <v>0.03</v>
      </c>
      <c r="E179" s="2">
        <v>0.02</v>
      </c>
      <c r="F179" s="2">
        <v>0.03</v>
      </c>
      <c r="G179" s="2">
        <v>0</v>
      </c>
      <c r="H179" s="2" t="s">
        <v>12</v>
      </c>
      <c r="I179" s="2">
        <v>23</v>
      </c>
      <c r="J179" s="2">
        <v>28471</v>
      </c>
      <c r="K179" s="4">
        <v>0.56640000000000001</v>
      </c>
      <c r="L179" s="2" t="s">
        <v>1275</v>
      </c>
      <c r="M179" s="5">
        <v>45093</v>
      </c>
      <c r="N179" s="6">
        <v>94.23</v>
      </c>
    </row>
    <row r="180" spans="1:14" ht="15.5" hidden="1" x14ac:dyDescent="0.35">
      <c r="A180" s="3" t="s">
        <v>343</v>
      </c>
      <c r="B180" s="2" t="s">
        <v>344</v>
      </c>
      <c r="C180" s="3">
        <v>1200</v>
      </c>
      <c r="D180" s="2">
        <v>1120.2</v>
      </c>
      <c r="E180" s="2">
        <v>1306.05</v>
      </c>
      <c r="F180" s="2">
        <v>1323</v>
      </c>
      <c r="G180" s="2">
        <v>0</v>
      </c>
      <c r="H180" s="2" t="s">
        <v>12</v>
      </c>
      <c r="I180" s="2">
        <v>6</v>
      </c>
      <c r="J180" s="2">
        <v>7</v>
      </c>
      <c r="K180" s="4">
        <v>0</v>
      </c>
      <c r="L180" s="2" t="s">
        <v>1275</v>
      </c>
      <c r="M180" s="5">
        <v>45093</v>
      </c>
      <c r="N180" s="6">
        <v>94.23</v>
      </c>
    </row>
    <row r="181" spans="1:14" ht="15.5" hidden="1" x14ac:dyDescent="0.35">
      <c r="A181" s="3" t="s">
        <v>345</v>
      </c>
      <c r="B181" s="2" t="s">
        <v>346</v>
      </c>
      <c r="C181" s="3">
        <v>1240</v>
      </c>
      <c r="D181" s="2">
        <v>1241.1500000000001</v>
      </c>
      <c r="E181" s="2">
        <v>1270.3499999999999</v>
      </c>
      <c r="F181" s="2">
        <v>1287.5</v>
      </c>
      <c r="G181" s="2">
        <v>0</v>
      </c>
      <c r="H181" s="2" t="s">
        <v>12</v>
      </c>
      <c r="I181" s="2" t="s">
        <v>12</v>
      </c>
      <c r="J181" s="2">
        <v>1</v>
      </c>
      <c r="K181" s="4">
        <v>0</v>
      </c>
      <c r="L181" s="2" t="s">
        <v>1275</v>
      </c>
      <c r="M181" s="5">
        <v>45093</v>
      </c>
      <c r="N181" s="6">
        <v>94.23</v>
      </c>
    </row>
    <row r="182" spans="1:14" ht="15.5" hidden="1" x14ac:dyDescent="0.35">
      <c r="A182" s="3" t="s">
        <v>347</v>
      </c>
      <c r="B182" s="2" t="s">
        <v>348</v>
      </c>
      <c r="C182" s="3">
        <v>1280</v>
      </c>
      <c r="D182" s="2">
        <v>1225.58</v>
      </c>
      <c r="E182" s="2">
        <v>1234.8</v>
      </c>
      <c r="F182" s="2">
        <v>1252</v>
      </c>
      <c r="G182" s="2">
        <v>0</v>
      </c>
      <c r="H182" s="2" t="s">
        <v>12</v>
      </c>
      <c r="I182" s="2">
        <v>2</v>
      </c>
      <c r="J182" s="2">
        <v>5</v>
      </c>
      <c r="K182" s="4">
        <v>0</v>
      </c>
      <c r="L182" s="2" t="s">
        <v>1275</v>
      </c>
      <c r="M182" s="5">
        <v>45093</v>
      </c>
      <c r="N182" s="6">
        <v>94.23</v>
      </c>
    </row>
    <row r="183" spans="1:14" ht="15.5" hidden="1" x14ac:dyDescent="0.35">
      <c r="A183" s="3" t="s">
        <v>349</v>
      </c>
      <c r="B183" s="2" t="s">
        <v>350</v>
      </c>
      <c r="C183" s="3">
        <v>1300</v>
      </c>
      <c r="D183" s="2">
        <v>1221.3</v>
      </c>
      <c r="E183" s="2">
        <v>1217.1500000000001</v>
      </c>
      <c r="F183" s="2">
        <v>1234</v>
      </c>
      <c r="G183" s="2">
        <v>187.1</v>
      </c>
      <c r="H183" s="2">
        <v>0.18090000000000001</v>
      </c>
      <c r="I183" s="2">
        <v>2</v>
      </c>
      <c r="J183" s="2">
        <v>7</v>
      </c>
      <c r="K183" s="4">
        <v>0</v>
      </c>
      <c r="L183" s="2" t="s">
        <v>1275</v>
      </c>
      <c r="M183" s="5">
        <v>45093</v>
      </c>
      <c r="N183" s="6">
        <v>94.23</v>
      </c>
    </row>
    <row r="184" spans="1:14" ht="15.5" hidden="1" x14ac:dyDescent="0.35">
      <c r="A184" s="3" t="s">
        <v>351</v>
      </c>
      <c r="B184" s="2" t="s">
        <v>352</v>
      </c>
      <c r="C184" s="3">
        <v>1320</v>
      </c>
      <c r="D184" s="2">
        <v>886.85</v>
      </c>
      <c r="E184" s="2">
        <v>1199.7</v>
      </c>
      <c r="F184" s="2">
        <v>1216.5</v>
      </c>
      <c r="G184" s="2">
        <v>0</v>
      </c>
      <c r="H184" s="2" t="s">
        <v>12</v>
      </c>
      <c r="I184" s="2" t="s">
        <v>12</v>
      </c>
      <c r="J184" s="2">
        <v>1</v>
      </c>
      <c r="K184" s="4">
        <v>0</v>
      </c>
      <c r="L184" s="2" t="s">
        <v>1275</v>
      </c>
      <c r="M184" s="5">
        <v>45093</v>
      </c>
      <c r="N184" s="6">
        <v>94.23</v>
      </c>
    </row>
    <row r="185" spans="1:14" ht="15.5" hidden="1" x14ac:dyDescent="0.35">
      <c r="A185" s="3" t="s">
        <v>353</v>
      </c>
      <c r="B185" s="2" t="s">
        <v>352</v>
      </c>
      <c r="C185" s="3">
        <v>1340</v>
      </c>
      <c r="D185" s="2">
        <v>872.8</v>
      </c>
      <c r="E185" s="2">
        <v>1182.2</v>
      </c>
      <c r="F185" s="2">
        <v>1199</v>
      </c>
      <c r="G185" s="2">
        <v>0</v>
      </c>
      <c r="H185" s="2" t="s">
        <v>12</v>
      </c>
      <c r="I185" s="2" t="s">
        <v>12</v>
      </c>
      <c r="J185" s="2">
        <v>1</v>
      </c>
      <c r="K185" s="4">
        <v>0</v>
      </c>
      <c r="L185" s="2" t="s">
        <v>1275</v>
      </c>
      <c r="M185" s="5">
        <v>45093</v>
      </c>
      <c r="N185" s="6">
        <v>94.23</v>
      </c>
    </row>
    <row r="186" spans="1:14" ht="15.5" hidden="1" x14ac:dyDescent="0.35">
      <c r="A186" s="3" t="s">
        <v>354</v>
      </c>
      <c r="B186" s="2" t="s">
        <v>355</v>
      </c>
      <c r="C186" s="3">
        <v>1360</v>
      </c>
      <c r="D186" s="2">
        <v>925.38</v>
      </c>
      <c r="E186" s="2">
        <v>1164.7</v>
      </c>
      <c r="F186" s="2">
        <v>1182</v>
      </c>
      <c r="G186" s="2">
        <v>0</v>
      </c>
      <c r="H186" s="2" t="s">
        <v>12</v>
      </c>
      <c r="I186" s="2">
        <v>1</v>
      </c>
      <c r="J186" s="2">
        <v>4</v>
      </c>
      <c r="K186" s="4">
        <v>0</v>
      </c>
      <c r="L186" s="2" t="s">
        <v>1275</v>
      </c>
      <c r="M186" s="5">
        <v>45093</v>
      </c>
      <c r="N186" s="6">
        <v>94.23</v>
      </c>
    </row>
    <row r="187" spans="1:14" ht="15.5" hidden="1" x14ac:dyDescent="0.35">
      <c r="A187" s="3" t="s">
        <v>356</v>
      </c>
      <c r="B187" s="2" t="s">
        <v>357</v>
      </c>
      <c r="C187" s="3">
        <v>1380</v>
      </c>
      <c r="D187" s="2">
        <v>911.54</v>
      </c>
      <c r="E187" s="2">
        <v>1147.5</v>
      </c>
      <c r="F187" s="2">
        <v>1164</v>
      </c>
      <c r="G187" s="2">
        <v>0</v>
      </c>
      <c r="H187" s="2" t="s">
        <v>12</v>
      </c>
      <c r="I187" s="2">
        <v>2</v>
      </c>
      <c r="J187" s="2">
        <v>13</v>
      </c>
      <c r="K187" s="4">
        <v>0</v>
      </c>
      <c r="L187" s="2" t="s">
        <v>1275</v>
      </c>
      <c r="M187" s="5">
        <v>45093</v>
      </c>
      <c r="N187" s="6">
        <v>94.23</v>
      </c>
    </row>
    <row r="188" spans="1:14" ht="15.5" hidden="1" x14ac:dyDescent="0.35">
      <c r="A188" s="3" t="s">
        <v>358</v>
      </c>
      <c r="B188" s="2" t="s">
        <v>359</v>
      </c>
      <c r="C188" s="3">
        <v>1400</v>
      </c>
      <c r="D188" s="2">
        <v>832.85</v>
      </c>
      <c r="E188" s="2">
        <v>1130.25</v>
      </c>
      <c r="F188" s="2">
        <v>1147</v>
      </c>
      <c r="G188" s="2">
        <v>0</v>
      </c>
      <c r="H188" s="2" t="s">
        <v>12</v>
      </c>
      <c r="I188" s="2">
        <v>1</v>
      </c>
      <c r="J188" s="2">
        <v>21</v>
      </c>
      <c r="K188" s="4">
        <v>0</v>
      </c>
      <c r="L188" s="2" t="s">
        <v>1275</v>
      </c>
      <c r="M188" s="5">
        <v>45093</v>
      </c>
      <c r="N188" s="6">
        <v>94.23</v>
      </c>
    </row>
    <row r="189" spans="1:14" ht="15.5" hidden="1" x14ac:dyDescent="0.35">
      <c r="A189" s="3" t="s">
        <v>360</v>
      </c>
      <c r="B189" s="2" t="s">
        <v>361</v>
      </c>
      <c r="C189" s="3">
        <v>1420</v>
      </c>
      <c r="D189" s="2">
        <v>916.65</v>
      </c>
      <c r="E189" s="2">
        <v>1113</v>
      </c>
      <c r="F189" s="2">
        <v>1129.5</v>
      </c>
      <c r="G189" s="2">
        <v>0</v>
      </c>
      <c r="H189" s="2" t="s">
        <v>12</v>
      </c>
      <c r="I189" s="2">
        <v>4</v>
      </c>
      <c r="J189" s="2">
        <v>43</v>
      </c>
      <c r="K189" s="4">
        <v>0</v>
      </c>
      <c r="L189" s="2" t="s">
        <v>1275</v>
      </c>
      <c r="M189" s="5">
        <v>45093</v>
      </c>
      <c r="N189" s="6">
        <v>94.23</v>
      </c>
    </row>
    <row r="190" spans="1:14" ht="15.5" hidden="1" x14ac:dyDescent="0.35">
      <c r="A190" s="3" t="s">
        <v>362</v>
      </c>
      <c r="B190" s="2" t="s">
        <v>363</v>
      </c>
      <c r="C190" s="3">
        <v>1440</v>
      </c>
      <c r="D190" s="2">
        <v>1105.22</v>
      </c>
      <c r="E190" s="2">
        <v>1095.9000000000001</v>
      </c>
      <c r="F190" s="2">
        <v>1112.5</v>
      </c>
      <c r="G190" s="2">
        <v>266.12</v>
      </c>
      <c r="H190" s="2">
        <v>0.31709999999999999</v>
      </c>
      <c r="I190" s="2">
        <v>4</v>
      </c>
      <c r="J190" s="2">
        <v>17</v>
      </c>
      <c r="K190" s="4">
        <v>0</v>
      </c>
      <c r="L190" s="2" t="s">
        <v>1275</v>
      </c>
      <c r="M190" s="5">
        <v>45093</v>
      </c>
      <c r="N190" s="6">
        <v>94.23</v>
      </c>
    </row>
    <row r="191" spans="1:14" ht="15.5" hidden="1" x14ac:dyDescent="0.35">
      <c r="A191" s="3" t="s">
        <v>364</v>
      </c>
      <c r="B191" s="2" t="s">
        <v>365</v>
      </c>
      <c r="C191" s="3">
        <v>1450</v>
      </c>
      <c r="D191" s="2">
        <v>1762.7</v>
      </c>
      <c r="E191" s="2">
        <v>1639.5</v>
      </c>
      <c r="F191" s="2">
        <v>1659</v>
      </c>
      <c r="G191" s="2">
        <v>0</v>
      </c>
      <c r="H191" s="2" t="s">
        <v>12</v>
      </c>
      <c r="I191" s="2">
        <v>2</v>
      </c>
      <c r="J191" s="2">
        <v>20</v>
      </c>
      <c r="K191" s="4">
        <v>0</v>
      </c>
      <c r="L191" s="2" t="s">
        <v>1275</v>
      </c>
      <c r="M191" s="5">
        <v>45093</v>
      </c>
      <c r="N191" s="6">
        <v>94.23</v>
      </c>
    </row>
    <row r="192" spans="1:14" ht="15.5" hidden="1" x14ac:dyDescent="0.35">
      <c r="A192" s="3" t="s">
        <v>366</v>
      </c>
      <c r="B192" s="2" t="s">
        <v>367</v>
      </c>
      <c r="C192" s="3">
        <v>1460</v>
      </c>
      <c r="D192" s="2">
        <v>787.65</v>
      </c>
      <c r="E192" s="2">
        <v>1078.9000000000001</v>
      </c>
      <c r="F192" s="2">
        <v>1095.5</v>
      </c>
      <c r="G192" s="2">
        <v>0</v>
      </c>
      <c r="H192" s="2" t="s">
        <v>12</v>
      </c>
      <c r="I192" s="2">
        <v>10</v>
      </c>
      <c r="J192" s="2">
        <v>6</v>
      </c>
      <c r="K192" s="4">
        <v>0</v>
      </c>
      <c r="L192" s="2" t="s">
        <v>1275</v>
      </c>
      <c r="M192" s="5">
        <v>45093</v>
      </c>
      <c r="N192" s="6">
        <v>94.23</v>
      </c>
    </row>
    <row r="193" spans="1:14" ht="15.5" hidden="1" x14ac:dyDescent="0.35">
      <c r="A193" s="3" t="s">
        <v>368</v>
      </c>
      <c r="B193" s="2" t="s">
        <v>369</v>
      </c>
      <c r="C193" s="3">
        <v>1480</v>
      </c>
      <c r="D193" s="2">
        <v>873.7</v>
      </c>
      <c r="E193" s="2">
        <v>1062</v>
      </c>
      <c r="F193" s="2">
        <v>1078.5</v>
      </c>
      <c r="G193" s="2">
        <v>0</v>
      </c>
      <c r="H193" s="2" t="s">
        <v>12</v>
      </c>
      <c r="I193" s="2">
        <v>10</v>
      </c>
      <c r="J193" s="2">
        <v>13</v>
      </c>
      <c r="K193" s="4">
        <v>0</v>
      </c>
      <c r="L193" s="2" t="s">
        <v>1275</v>
      </c>
      <c r="M193" s="5">
        <v>45093</v>
      </c>
      <c r="N193" s="6">
        <v>94.23</v>
      </c>
    </row>
    <row r="194" spans="1:14" ht="15.5" hidden="1" x14ac:dyDescent="0.35">
      <c r="A194" s="3" t="s">
        <v>370</v>
      </c>
      <c r="B194" s="2" t="s">
        <v>371</v>
      </c>
      <c r="C194" s="3">
        <v>1500</v>
      </c>
      <c r="D194" s="2">
        <v>937.72</v>
      </c>
      <c r="E194" s="2">
        <v>1045.2</v>
      </c>
      <c r="F194" s="2">
        <v>1062</v>
      </c>
      <c r="G194" s="2">
        <v>0</v>
      </c>
      <c r="H194" s="2" t="s">
        <v>12</v>
      </c>
      <c r="I194" s="2">
        <v>6</v>
      </c>
      <c r="J194" s="2">
        <v>40</v>
      </c>
      <c r="K194" s="4">
        <v>0</v>
      </c>
      <c r="L194" s="2" t="s">
        <v>1275</v>
      </c>
      <c r="M194" s="5">
        <v>45093</v>
      </c>
      <c r="N194" s="6">
        <v>94.23</v>
      </c>
    </row>
    <row r="195" spans="1:14" ht="15.5" hidden="1" x14ac:dyDescent="0.35">
      <c r="A195" s="3" t="s">
        <v>372</v>
      </c>
      <c r="B195" s="2" t="s">
        <v>373</v>
      </c>
      <c r="C195" s="3">
        <v>1520</v>
      </c>
      <c r="D195" s="2">
        <v>1030</v>
      </c>
      <c r="E195" s="2">
        <v>1028.4000000000001</v>
      </c>
      <c r="F195" s="2">
        <v>1045</v>
      </c>
      <c r="G195" s="2">
        <v>142.5</v>
      </c>
      <c r="H195" s="2">
        <v>0.16059999999999999</v>
      </c>
      <c r="I195" s="2">
        <v>1</v>
      </c>
      <c r="J195" s="2">
        <v>27</v>
      </c>
      <c r="K195" s="4">
        <v>0</v>
      </c>
      <c r="L195" s="2" t="s">
        <v>1275</v>
      </c>
      <c r="M195" s="5">
        <v>45093</v>
      </c>
      <c r="N195" s="6">
        <v>94.23</v>
      </c>
    </row>
    <row r="196" spans="1:14" ht="15.5" hidden="1" x14ac:dyDescent="0.35">
      <c r="A196" s="3" t="s">
        <v>374</v>
      </c>
      <c r="B196" s="2" t="s">
        <v>375</v>
      </c>
      <c r="C196" s="3">
        <v>1540</v>
      </c>
      <c r="D196" s="2">
        <v>830.6</v>
      </c>
      <c r="E196" s="2">
        <v>1011.85</v>
      </c>
      <c r="F196" s="2">
        <v>1028.5</v>
      </c>
      <c r="G196" s="2">
        <v>0</v>
      </c>
      <c r="H196" s="2" t="s">
        <v>12</v>
      </c>
      <c r="I196" s="2">
        <v>4</v>
      </c>
      <c r="J196" s="2">
        <v>7</v>
      </c>
      <c r="K196" s="4">
        <v>0</v>
      </c>
      <c r="L196" s="2" t="s">
        <v>1275</v>
      </c>
      <c r="M196" s="5">
        <v>45093</v>
      </c>
      <c r="N196" s="6">
        <v>94.23</v>
      </c>
    </row>
    <row r="197" spans="1:14" ht="15.5" hidden="1" x14ac:dyDescent="0.35">
      <c r="A197" s="3" t="s">
        <v>376</v>
      </c>
      <c r="B197" s="2" t="s">
        <v>377</v>
      </c>
      <c r="C197" s="3">
        <v>1550</v>
      </c>
      <c r="D197" s="2">
        <v>744.13</v>
      </c>
      <c r="E197" s="2">
        <v>1003.65</v>
      </c>
      <c r="F197" s="2">
        <v>1020</v>
      </c>
      <c r="G197" s="2">
        <v>0</v>
      </c>
      <c r="H197" s="2" t="s">
        <v>12</v>
      </c>
      <c r="I197" s="2">
        <v>16</v>
      </c>
      <c r="J197" s="2">
        <v>21</v>
      </c>
      <c r="K197" s="4">
        <v>0</v>
      </c>
      <c r="L197" s="2" t="s">
        <v>1275</v>
      </c>
      <c r="M197" s="5">
        <v>45093</v>
      </c>
      <c r="N197" s="6">
        <v>94.23</v>
      </c>
    </row>
    <row r="198" spans="1:14" ht="15.5" hidden="1" x14ac:dyDescent="0.35">
      <c r="A198" s="3" t="s">
        <v>378</v>
      </c>
      <c r="B198" s="2" t="s">
        <v>379</v>
      </c>
      <c r="C198" s="3">
        <v>1560</v>
      </c>
      <c r="D198" s="2">
        <v>723</v>
      </c>
      <c r="E198" s="2">
        <v>996.3</v>
      </c>
      <c r="F198" s="2">
        <v>1012</v>
      </c>
      <c r="G198" s="2">
        <v>0</v>
      </c>
      <c r="H198" s="2" t="s">
        <v>12</v>
      </c>
      <c r="I198" s="2">
        <v>1</v>
      </c>
      <c r="J198" s="2">
        <v>19</v>
      </c>
      <c r="K198" s="4">
        <v>0</v>
      </c>
      <c r="L198" s="2" t="s">
        <v>1275</v>
      </c>
      <c r="M198" s="5">
        <v>45093</v>
      </c>
      <c r="N198" s="6">
        <v>94.23</v>
      </c>
    </row>
    <row r="199" spans="1:14" ht="15.5" hidden="1" x14ac:dyDescent="0.35">
      <c r="A199" s="3" t="s">
        <v>380</v>
      </c>
      <c r="B199" s="2" t="s">
        <v>381</v>
      </c>
      <c r="C199" s="3">
        <v>1580</v>
      </c>
      <c r="D199" s="2">
        <v>800.03</v>
      </c>
      <c r="E199" s="2">
        <v>979.9</v>
      </c>
      <c r="F199" s="2">
        <v>996</v>
      </c>
      <c r="G199" s="2">
        <v>0</v>
      </c>
      <c r="H199" s="2" t="s">
        <v>12</v>
      </c>
      <c r="I199" s="2">
        <v>2</v>
      </c>
      <c r="J199" s="2">
        <v>23</v>
      </c>
      <c r="K199" s="4">
        <v>0</v>
      </c>
      <c r="L199" s="2" t="s">
        <v>1275</v>
      </c>
      <c r="M199" s="5">
        <v>45093</v>
      </c>
      <c r="N199" s="6">
        <v>94.23</v>
      </c>
    </row>
    <row r="200" spans="1:14" ht="15.5" hidden="1" x14ac:dyDescent="0.35">
      <c r="A200" s="3" t="s">
        <v>382</v>
      </c>
      <c r="B200" s="2" t="s">
        <v>383</v>
      </c>
      <c r="C200" s="3">
        <v>1600</v>
      </c>
      <c r="D200" s="2">
        <v>976.06</v>
      </c>
      <c r="E200" s="2">
        <v>962.7</v>
      </c>
      <c r="F200" s="2">
        <v>979.5</v>
      </c>
      <c r="G200" s="2">
        <v>0</v>
      </c>
      <c r="H200" s="2" t="s">
        <v>12</v>
      </c>
      <c r="I200" s="2">
        <v>7</v>
      </c>
      <c r="J200" s="2">
        <v>91</v>
      </c>
      <c r="K200" s="4">
        <v>0</v>
      </c>
      <c r="L200" s="2" t="s">
        <v>1275</v>
      </c>
      <c r="M200" s="5">
        <v>45093</v>
      </c>
      <c r="N200" s="6">
        <v>94.23</v>
      </c>
    </row>
    <row r="201" spans="1:14" ht="15.5" hidden="1" x14ac:dyDescent="0.35">
      <c r="A201" s="3" t="s">
        <v>384</v>
      </c>
      <c r="B201" s="2" t="s">
        <v>385</v>
      </c>
      <c r="C201" s="3">
        <v>1620</v>
      </c>
      <c r="D201" s="2">
        <v>792.11</v>
      </c>
      <c r="E201" s="2">
        <v>947.35</v>
      </c>
      <c r="F201" s="2">
        <v>963</v>
      </c>
      <c r="G201" s="2">
        <v>0</v>
      </c>
      <c r="H201" s="2" t="s">
        <v>12</v>
      </c>
      <c r="I201" s="2">
        <v>2</v>
      </c>
      <c r="J201" s="2">
        <v>19</v>
      </c>
      <c r="K201" s="4">
        <v>0</v>
      </c>
      <c r="L201" s="2" t="s">
        <v>1275</v>
      </c>
      <c r="M201" s="5">
        <v>45093</v>
      </c>
      <c r="N201" s="6">
        <v>94.23</v>
      </c>
    </row>
    <row r="202" spans="1:14" ht="15.5" hidden="1" x14ac:dyDescent="0.35">
      <c r="A202" s="3" t="s">
        <v>386</v>
      </c>
      <c r="B202" s="2" t="s">
        <v>387</v>
      </c>
      <c r="C202" s="3">
        <v>1640</v>
      </c>
      <c r="D202" s="2">
        <v>697.48</v>
      </c>
      <c r="E202" s="2">
        <v>930.6</v>
      </c>
      <c r="F202" s="2">
        <v>947.5</v>
      </c>
      <c r="G202" s="2">
        <v>0</v>
      </c>
      <c r="H202" s="2" t="s">
        <v>12</v>
      </c>
      <c r="I202" s="2">
        <v>14</v>
      </c>
      <c r="J202" s="2">
        <v>18</v>
      </c>
      <c r="K202" s="4">
        <v>0</v>
      </c>
      <c r="L202" s="2" t="s">
        <v>1275</v>
      </c>
      <c r="M202" s="5">
        <v>45093</v>
      </c>
      <c r="N202" s="6">
        <v>94.23</v>
      </c>
    </row>
    <row r="203" spans="1:14" ht="15.5" hidden="1" x14ac:dyDescent="0.35">
      <c r="A203" s="3" t="s">
        <v>388</v>
      </c>
      <c r="B203" s="2" t="s">
        <v>389</v>
      </c>
      <c r="C203" s="3">
        <v>1660</v>
      </c>
      <c r="D203" s="2">
        <v>1473.6</v>
      </c>
      <c r="E203" s="2">
        <v>1701</v>
      </c>
      <c r="F203" s="2">
        <v>1720.5</v>
      </c>
      <c r="G203" s="2">
        <v>0</v>
      </c>
      <c r="H203" s="2" t="s">
        <v>12</v>
      </c>
      <c r="I203" s="2">
        <v>2</v>
      </c>
      <c r="J203" s="2">
        <v>14</v>
      </c>
      <c r="K203" s="4">
        <v>0</v>
      </c>
      <c r="L203" s="2" t="s">
        <v>1275</v>
      </c>
      <c r="M203" s="5">
        <v>45093</v>
      </c>
      <c r="N203" s="6">
        <v>94.23</v>
      </c>
    </row>
    <row r="204" spans="1:14" ht="15.5" hidden="1" x14ac:dyDescent="0.35">
      <c r="A204" s="3" t="s">
        <v>390</v>
      </c>
      <c r="B204" s="2" t="s">
        <v>391</v>
      </c>
      <c r="C204" s="3">
        <v>1680</v>
      </c>
      <c r="D204" s="2">
        <v>669.05</v>
      </c>
      <c r="E204" s="2">
        <v>898.95</v>
      </c>
      <c r="F204" s="2">
        <v>916</v>
      </c>
      <c r="G204" s="2">
        <v>0</v>
      </c>
      <c r="H204" s="2" t="s">
        <v>12</v>
      </c>
      <c r="I204" s="2">
        <v>22</v>
      </c>
      <c r="J204" s="2">
        <v>27</v>
      </c>
      <c r="K204" s="4">
        <v>0</v>
      </c>
      <c r="L204" s="2" t="s">
        <v>1275</v>
      </c>
      <c r="M204" s="5">
        <v>45093</v>
      </c>
      <c r="N204" s="6">
        <v>94.23</v>
      </c>
    </row>
    <row r="205" spans="1:14" ht="15.5" hidden="1" x14ac:dyDescent="0.35">
      <c r="A205" s="3" t="s">
        <v>392</v>
      </c>
      <c r="B205" s="2" t="s">
        <v>371</v>
      </c>
      <c r="C205" s="3">
        <v>1700</v>
      </c>
      <c r="D205" s="2">
        <v>779.72</v>
      </c>
      <c r="E205" s="2">
        <v>883.3</v>
      </c>
      <c r="F205" s="2">
        <v>900</v>
      </c>
      <c r="G205" s="2">
        <v>0</v>
      </c>
      <c r="H205" s="2" t="s">
        <v>12</v>
      </c>
      <c r="I205" s="2">
        <v>6</v>
      </c>
      <c r="J205" s="2">
        <v>53</v>
      </c>
      <c r="K205" s="4">
        <v>0</v>
      </c>
      <c r="L205" s="2" t="s">
        <v>1275</v>
      </c>
      <c r="M205" s="5">
        <v>45093</v>
      </c>
      <c r="N205" s="6">
        <v>94.23</v>
      </c>
    </row>
    <row r="206" spans="1:14" ht="15.5" hidden="1" x14ac:dyDescent="0.35">
      <c r="A206" s="3" t="s">
        <v>393</v>
      </c>
      <c r="B206" s="2" t="s">
        <v>394</v>
      </c>
      <c r="C206" s="3">
        <v>1720</v>
      </c>
      <c r="D206" s="2">
        <v>1512.6</v>
      </c>
      <c r="E206" s="2">
        <v>1347</v>
      </c>
      <c r="F206" s="2">
        <v>1365</v>
      </c>
      <c r="G206" s="2">
        <v>0</v>
      </c>
      <c r="H206" s="2" t="s">
        <v>12</v>
      </c>
      <c r="I206" s="2">
        <v>6</v>
      </c>
      <c r="J206" s="2">
        <v>28</v>
      </c>
      <c r="K206" s="4">
        <v>0</v>
      </c>
      <c r="L206" s="2" t="s">
        <v>1275</v>
      </c>
      <c r="M206" s="5">
        <v>45093</v>
      </c>
      <c r="N206" s="6">
        <v>94.23</v>
      </c>
    </row>
    <row r="207" spans="1:14" ht="15.5" hidden="1" x14ac:dyDescent="0.35">
      <c r="A207" s="3" t="s">
        <v>395</v>
      </c>
      <c r="B207" s="2" t="s">
        <v>396</v>
      </c>
      <c r="C207" s="3">
        <v>1740</v>
      </c>
      <c r="D207" s="2">
        <v>612.63</v>
      </c>
      <c r="E207" s="2">
        <v>852.45</v>
      </c>
      <c r="F207" s="2">
        <v>869</v>
      </c>
      <c r="G207" s="2">
        <v>0</v>
      </c>
      <c r="H207" s="2" t="s">
        <v>12</v>
      </c>
      <c r="I207" s="2">
        <v>4</v>
      </c>
      <c r="J207" s="2">
        <v>21</v>
      </c>
      <c r="K207" s="4">
        <v>0</v>
      </c>
      <c r="L207" s="2" t="s">
        <v>1275</v>
      </c>
      <c r="M207" s="5">
        <v>45093</v>
      </c>
      <c r="N207" s="6">
        <v>94.23</v>
      </c>
    </row>
    <row r="208" spans="1:14" ht="15.5" hidden="1" x14ac:dyDescent="0.35">
      <c r="A208" s="3" t="s">
        <v>397</v>
      </c>
      <c r="B208" s="2" t="s">
        <v>398</v>
      </c>
      <c r="C208" s="3">
        <v>1760</v>
      </c>
      <c r="D208" s="2">
        <v>601.74</v>
      </c>
      <c r="E208" s="2">
        <v>837.9</v>
      </c>
      <c r="F208" s="2">
        <v>854</v>
      </c>
      <c r="G208" s="2">
        <v>0</v>
      </c>
      <c r="H208" s="2" t="s">
        <v>12</v>
      </c>
      <c r="I208" s="2">
        <v>2</v>
      </c>
      <c r="J208" s="2">
        <v>25</v>
      </c>
      <c r="K208" s="4">
        <v>0</v>
      </c>
      <c r="L208" s="2" t="s">
        <v>1275</v>
      </c>
      <c r="M208" s="5">
        <v>45093</v>
      </c>
      <c r="N208" s="6">
        <v>94.23</v>
      </c>
    </row>
    <row r="209" spans="1:14" ht="15.5" hidden="1" x14ac:dyDescent="0.35">
      <c r="A209" s="3" t="s">
        <v>399</v>
      </c>
      <c r="B209" s="2" t="s">
        <v>379</v>
      </c>
      <c r="C209" s="3">
        <v>1780</v>
      </c>
      <c r="D209" s="2">
        <v>573</v>
      </c>
      <c r="E209" s="2">
        <v>822.05</v>
      </c>
      <c r="F209" s="2">
        <v>839</v>
      </c>
      <c r="G209" s="2">
        <v>0</v>
      </c>
      <c r="H209" s="2" t="s">
        <v>12</v>
      </c>
      <c r="I209" s="2">
        <v>1</v>
      </c>
      <c r="J209" s="2">
        <v>24</v>
      </c>
      <c r="K209" s="4">
        <v>0</v>
      </c>
      <c r="L209" s="2" t="s">
        <v>1275</v>
      </c>
      <c r="M209" s="5">
        <v>45093</v>
      </c>
      <c r="N209" s="6">
        <v>94.23</v>
      </c>
    </row>
    <row r="210" spans="1:14" ht="15.5" hidden="1" x14ac:dyDescent="0.35">
      <c r="A210" s="3" t="s">
        <v>400</v>
      </c>
      <c r="B210" s="2" t="s">
        <v>401</v>
      </c>
      <c r="C210" s="3">
        <v>1800</v>
      </c>
      <c r="D210" s="2">
        <v>543.16</v>
      </c>
      <c r="E210" s="2">
        <v>807.05</v>
      </c>
      <c r="F210" s="2">
        <v>824</v>
      </c>
      <c r="G210" s="2">
        <v>0</v>
      </c>
      <c r="H210" s="2" t="s">
        <v>12</v>
      </c>
      <c r="I210" s="2">
        <v>1</v>
      </c>
      <c r="J210" s="2">
        <v>29</v>
      </c>
      <c r="K210" s="4">
        <v>0</v>
      </c>
      <c r="L210" s="2" t="s">
        <v>1275</v>
      </c>
      <c r="M210" s="5">
        <v>45093</v>
      </c>
      <c r="N210" s="6">
        <v>94.23</v>
      </c>
    </row>
    <row r="211" spans="1:14" ht="15.5" hidden="1" x14ac:dyDescent="0.35">
      <c r="A211" s="3" t="s">
        <v>402</v>
      </c>
      <c r="B211" s="2" t="s">
        <v>403</v>
      </c>
      <c r="C211" s="3">
        <v>1820</v>
      </c>
      <c r="D211" s="2">
        <v>579.64</v>
      </c>
      <c r="E211" s="2">
        <v>792.15</v>
      </c>
      <c r="F211" s="2">
        <v>809</v>
      </c>
      <c r="G211" s="2">
        <v>0</v>
      </c>
      <c r="H211" s="2" t="s">
        <v>12</v>
      </c>
      <c r="I211" s="2">
        <v>20</v>
      </c>
      <c r="J211" s="2">
        <v>20</v>
      </c>
      <c r="K211" s="4">
        <v>0</v>
      </c>
      <c r="L211" s="2" t="s">
        <v>1275</v>
      </c>
      <c r="M211" s="5">
        <v>45093</v>
      </c>
      <c r="N211" s="6">
        <v>94.23</v>
      </c>
    </row>
    <row r="212" spans="1:14" ht="15.5" hidden="1" x14ac:dyDescent="0.35">
      <c r="A212" s="3" t="s">
        <v>404</v>
      </c>
      <c r="B212" s="2" t="s">
        <v>405</v>
      </c>
      <c r="C212" s="3">
        <v>1840</v>
      </c>
      <c r="D212" s="2">
        <v>765</v>
      </c>
      <c r="E212" s="2">
        <v>777.45</v>
      </c>
      <c r="F212" s="2">
        <v>794.5</v>
      </c>
      <c r="G212" s="2">
        <v>0</v>
      </c>
      <c r="H212" s="2" t="s">
        <v>12</v>
      </c>
      <c r="I212" s="2">
        <v>1</v>
      </c>
      <c r="J212" s="2">
        <v>29</v>
      </c>
      <c r="K212" s="4">
        <v>0</v>
      </c>
      <c r="L212" s="2" t="s">
        <v>1275</v>
      </c>
      <c r="M212" s="5">
        <v>45093</v>
      </c>
      <c r="N212" s="6">
        <v>94.23</v>
      </c>
    </row>
    <row r="213" spans="1:14" ht="15.5" hidden="1" x14ac:dyDescent="0.35">
      <c r="A213" s="3" t="s">
        <v>406</v>
      </c>
      <c r="B213" s="2" t="s">
        <v>407</v>
      </c>
      <c r="C213" s="3">
        <v>1860</v>
      </c>
      <c r="D213" s="2">
        <v>511.65</v>
      </c>
      <c r="E213" s="2">
        <v>762.85</v>
      </c>
      <c r="F213" s="2">
        <v>780</v>
      </c>
      <c r="G213" s="2">
        <v>0</v>
      </c>
      <c r="H213" s="2" t="s">
        <v>12</v>
      </c>
      <c r="I213" s="2">
        <v>2</v>
      </c>
      <c r="J213" s="2">
        <v>19</v>
      </c>
      <c r="K213" s="4">
        <v>0</v>
      </c>
      <c r="L213" s="2" t="s">
        <v>1275</v>
      </c>
      <c r="M213" s="5">
        <v>45093</v>
      </c>
      <c r="N213" s="6">
        <v>94.23</v>
      </c>
    </row>
    <row r="214" spans="1:14" ht="15.5" hidden="1" x14ac:dyDescent="0.35">
      <c r="A214" s="3" t="s">
        <v>408</v>
      </c>
      <c r="B214" s="2" t="s">
        <v>409</v>
      </c>
      <c r="C214" s="3">
        <v>1880</v>
      </c>
      <c r="D214" s="2">
        <v>504.16</v>
      </c>
      <c r="E214" s="2">
        <v>748.4</v>
      </c>
      <c r="F214" s="2">
        <v>765.5</v>
      </c>
      <c r="G214" s="2">
        <v>0</v>
      </c>
      <c r="H214" s="2" t="s">
        <v>12</v>
      </c>
      <c r="I214" s="2">
        <v>1</v>
      </c>
      <c r="J214" s="2">
        <v>44</v>
      </c>
      <c r="K214" s="4">
        <v>0</v>
      </c>
      <c r="L214" s="2" t="s">
        <v>1275</v>
      </c>
      <c r="M214" s="5">
        <v>45093</v>
      </c>
      <c r="N214" s="6">
        <v>94.23</v>
      </c>
    </row>
    <row r="215" spans="1:14" ht="15.5" hidden="1" x14ac:dyDescent="0.35">
      <c r="A215" s="3" t="s">
        <v>410</v>
      </c>
      <c r="B215" s="2" t="s">
        <v>411</v>
      </c>
      <c r="C215" s="3">
        <v>1900</v>
      </c>
      <c r="D215" s="2">
        <v>735</v>
      </c>
      <c r="E215" s="2">
        <v>734.15</v>
      </c>
      <c r="F215" s="2">
        <v>751</v>
      </c>
      <c r="G215" s="2">
        <v>2.1800000000000002</v>
      </c>
      <c r="H215" s="2">
        <v>3.0000000000000001E-3</v>
      </c>
      <c r="I215" s="2">
        <v>1</v>
      </c>
      <c r="J215" s="2">
        <v>46</v>
      </c>
      <c r="K215" s="4">
        <v>0</v>
      </c>
      <c r="L215" s="2" t="s">
        <v>1275</v>
      </c>
      <c r="M215" s="5">
        <v>45093</v>
      </c>
      <c r="N215" s="6">
        <v>94.23</v>
      </c>
    </row>
    <row r="216" spans="1:14" ht="15.5" hidden="1" x14ac:dyDescent="0.35">
      <c r="A216" s="3" t="s">
        <v>412</v>
      </c>
      <c r="B216" s="2" t="s">
        <v>413</v>
      </c>
      <c r="C216" s="3">
        <v>1920</v>
      </c>
      <c r="D216" s="2">
        <v>1238</v>
      </c>
      <c r="E216" s="2">
        <v>0</v>
      </c>
      <c r="F216" s="2">
        <v>0</v>
      </c>
      <c r="G216" s="2">
        <v>0</v>
      </c>
      <c r="H216" s="2" t="s">
        <v>12</v>
      </c>
      <c r="I216" s="2">
        <v>1</v>
      </c>
      <c r="J216" s="2">
        <v>36</v>
      </c>
      <c r="K216" s="4">
        <v>0.5</v>
      </c>
      <c r="L216" s="2" t="s">
        <v>1275</v>
      </c>
      <c r="M216" s="5">
        <v>45093</v>
      </c>
      <c r="N216" s="6">
        <v>94.23</v>
      </c>
    </row>
    <row r="217" spans="1:14" ht="15.5" hidden="1" x14ac:dyDescent="0.35">
      <c r="A217" s="3" t="s">
        <v>414</v>
      </c>
      <c r="B217" s="2" t="s">
        <v>415</v>
      </c>
      <c r="C217" s="3">
        <v>1940</v>
      </c>
      <c r="D217" s="2">
        <v>478.38</v>
      </c>
      <c r="E217" s="2">
        <v>705.95</v>
      </c>
      <c r="F217" s="2">
        <v>722.5</v>
      </c>
      <c r="G217" s="2">
        <v>0</v>
      </c>
      <c r="H217" s="2" t="s">
        <v>12</v>
      </c>
      <c r="I217" s="2">
        <v>3</v>
      </c>
      <c r="J217" s="2">
        <v>32</v>
      </c>
      <c r="K217" s="4">
        <v>0</v>
      </c>
      <c r="L217" s="2" t="s">
        <v>1275</v>
      </c>
      <c r="M217" s="5">
        <v>45093</v>
      </c>
      <c r="N217" s="6">
        <v>94.23</v>
      </c>
    </row>
    <row r="218" spans="1:14" ht="15.5" hidden="1" x14ac:dyDescent="0.35">
      <c r="A218" s="3" t="s">
        <v>416</v>
      </c>
      <c r="B218" s="2" t="s">
        <v>417</v>
      </c>
      <c r="C218" s="3">
        <v>1960</v>
      </c>
      <c r="D218" s="2">
        <v>701.4</v>
      </c>
      <c r="E218" s="2">
        <v>692.1</v>
      </c>
      <c r="F218" s="2">
        <v>709</v>
      </c>
      <c r="G218" s="2">
        <v>0</v>
      </c>
      <c r="H218" s="2" t="s">
        <v>12</v>
      </c>
      <c r="I218" s="2">
        <v>1</v>
      </c>
      <c r="J218" s="2">
        <v>61</v>
      </c>
      <c r="K218" s="4">
        <v>0</v>
      </c>
      <c r="L218" s="2" t="s">
        <v>1275</v>
      </c>
      <c r="M218" s="5">
        <v>45093</v>
      </c>
      <c r="N218" s="6">
        <v>94.23</v>
      </c>
    </row>
    <row r="219" spans="1:14" ht="15.5" hidden="1" x14ac:dyDescent="0.35">
      <c r="A219" s="3" t="s">
        <v>418</v>
      </c>
      <c r="B219" s="2" t="s">
        <v>419</v>
      </c>
      <c r="C219" s="3">
        <v>1980</v>
      </c>
      <c r="D219" s="2">
        <v>424.18</v>
      </c>
      <c r="E219" s="2">
        <v>679.15</v>
      </c>
      <c r="F219" s="2">
        <v>694.6</v>
      </c>
      <c r="G219" s="2">
        <v>0</v>
      </c>
      <c r="H219" s="2" t="s">
        <v>12</v>
      </c>
      <c r="I219" s="2">
        <v>7</v>
      </c>
      <c r="J219" s="2">
        <v>44</v>
      </c>
      <c r="K219" s="4">
        <v>0</v>
      </c>
      <c r="L219" s="2" t="s">
        <v>1275</v>
      </c>
      <c r="M219" s="5">
        <v>45093</v>
      </c>
      <c r="N219" s="6">
        <v>94.23</v>
      </c>
    </row>
    <row r="220" spans="1:14" ht="15.5" hidden="1" x14ac:dyDescent="0.35">
      <c r="A220" s="3" t="s">
        <v>420</v>
      </c>
      <c r="B220" s="2" t="s">
        <v>421</v>
      </c>
      <c r="C220" s="3">
        <v>2000</v>
      </c>
      <c r="D220" s="2">
        <v>666.1</v>
      </c>
      <c r="E220" s="2">
        <v>665.6</v>
      </c>
      <c r="F220" s="2">
        <v>680.9</v>
      </c>
      <c r="G220" s="2">
        <v>-0.25</v>
      </c>
      <c r="H220" s="2">
        <v>-4.0000000000000002E-4</v>
      </c>
      <c r="I220" s="2">
        <v>1</v>
      </c>
      <c r="J220" s="2">
        <v>107</v>
      </c>
      <c r="K220" s="4">
        <v>0</v>
      </c>
      <c r="L220" s="2" t="s">
        <v>1275</v>
      </c>
      <c r="M220" s="5">
        <v>45093</v>
      </c>
      <c r="N220" s="6">
        <v>94.23</v>
      </c>
    </row>
    <row r="221" spans="1:14" ht="15.5" hidden="1" x14ac:dyDescent="0.35">
      <c r="A221" s="3" t="s">
        <v>422</v>
      </c>
      <c r="B221" s="2" t="s">
        <v>423</v>
      </c>
      <c r="C221" s="3">
        <v>2100</v>
      </c>
      <c r="D221" s="2">
        <v>600.15</v>
      </c>
      <c r="E221" s="2">
        <v>599.45000000000005</v>
      </c>
      <c r="F221" s="2">
        <v>614.95000000000005</v>
      </c>
      <c r="G221" s="2">
        <v>31.29</v>
      </c>
      <c r="H221" s="2">
        <v>5.5E-2</v>
      </c>
      <c r="I221" s="2">
        <v>1</v>
      </c>
      <c r="J221" s="2">
        <v>54</v>
      </c>
      <c r="K221" s="4">
        <v>0</v>
      </c>
      <c r="L221" s="2" t="s">
        <v>1275</v>
      </c>
      <c r="M221" s="5">
        <v>45093</v>
      </c>
      <c r="N221" s="6">
        <v>94.23</v>
      </c>
    </row>
    <row r="222" spans="1:14" ht="15.5" hidden="1" x14ac:dyDescent="0.35">
      <c r="A222" s="3" t="s">
        <v>424</v>
      </c>
      <c r="B222" s="2" t="s">
        <v>425</v>
      </c>
      <c r="C222" s="3">
        <v>2200</v>
      </c>
      <c r="D222" s="2">
        <v>575</v>
      </c>
      <c r="E222" s="2">
        <v>538.4</v>
      </c>
      <c r="F222" s="2">
        <v>553.1</v>
      </c>
      <c r="G222" s="2">
        <v>0</v>
      </c>
      <c r="H222" s="2" t="s">
        <v>12</v>
      </c>
      <c r="I222" s="2">
        <v>10</v>
      </c>
      <c r="J222" s="2">
        <v>198</v>
      </c>
      <c r="K222" s="4">
        <v>0</v>
      </c>
      <c r="L222" s="2" t="s">
        <v>1275</v>
      </c>
      <c r="M222" s="5">
        <v>45093</v>
      </c>
      <c r="N222" s="6">
        <v>94.23</v>
      </c>
    </row>
    <row r="223" spans="1:14" ht="15.5" hidden="1" x14ac:dyDescent="0.35">
      <c r="A223" s="3" t="s">
        <v>426</v>
      </c>
      <c r="B223" s="2" t="s">
        <v>427</v>
      </c>
      <c r="C223" s="3">
        <v>2300</v>
      </c>
      <c r="D223" s="2">
        <v>505</v>
      </c>
      <c r="E223" s="2">
        <v>481.25</v>
      </c>
      <c r="F223" s="2">
        <v>495.15</v>
      </c>
      <c r="G223" s="2">
        <v>0</v>
      </c>
      <c r="H223" s="2" t="s">
        <v>12</v>
      </c>
      <c r="I223" s="2">
        <v>3</v>
      </c>
      <c r="J223" s="2">
        <v>200</v>
      </c>
      <c r="K223" s="4">
        <v>0</v>
      </c>
      <c r="L223" s="2" t="s">
        <v>1275</v>
      </c>
      <c r="M223" s="5">
        <v>45093</v>
      </c>
      <c r="N223" s="6">
        <v>94.23</v>
      </c>
    </row>
    <row r="224" spans="1:14" ht="15.5" hidden="1" x14ac:dyDescent="0.35">
      <c r="A224" s="3" t="s">
        <v>428</v>
      </c>
      <c r="B224" s="2" t="s">
        <v>429</v>
      </c>
      <c r="C224" s="3">
        <v>2400</v>
      </c>
      <c r="D224" s="2">
        <v>427.5</v>
      </c>
      <c r="E224" s="2">
        <v>426.95</v>
      </c>
      <c r="F224" s="2">
        <v>441.1</v>
      </c>
      <c r="G224" s="2">
        <v>7.5</v>
      </c>
      <c r="H224" s="2">
        <v>1.7899999999999999E-2</v>
      </c>
      <c r="I224" s="2">
        <v>4</v>
      </c>
      <c r="J224" s="2">
        <v>133</v>
      </c>
      <c r="K224" s="4">
        <v>0</v>
      </c>
      <c r="L224" s="2" t="s">
        <v>1275</v>
      </c>
      <c r="M224" s="5">
        <v>45093</v>
      </c>
      <c r="N224" s="6">
        <v>94.23</v>
      </c>
    </row>
    <row r="225" spans="1:14" ht="15.5" hidden="1" x14ac:dyDescent="0.35">
      <c r="A225" s="3" t="s">
        <v>430</v>
      </c>
      <c r="B225" s="2" t="s">
        <v>431</v>
      </c>
      <c r="C225" s="3">
        <v>2500</v>
      </c>
      <c r="D225" s="2">
        <v>385.4</v>
      </c>
      <c r="E225" s="2">
        <v>377.4</v>
      </c>
      <c r="F225" s="2">
        <v>391.45</v>
      </c>
      <c r="G225" s="2">
        <v>-37.4</v>
      </c>
      <c r="H225" s="2">
        <v>-8.8499999999999995E-2</v>
      </c>
      <c r="I225" s="2">
        <v>8</v>
      </c>
      <c r="J225" s="2">
        <v>331</v>
      </c>
      <c r="K225" s="4">
        <v>0</v>
      </c>
      <c r="L225" s="2" t="s">
        <v>1275</v>
      </c>
      <c r="M225" s="5">
        <v>45093</v>
      </c>
      <c r="N225" s="6">
        <v>94.23</v>
      </c>
    </row>
    <row r="226" spans="1:14" ht="15.5" hidden="1" x14ac:dyDescent="0.35">
      <c r="A226" s="3" t="s">
        <v>432</v>
      </c>
      <c r="B226" s="2" t="s">
        <v>433</v>
      </c>
      <c r="C226" s="3">
        <v>2600</v>
      </c>
      <c r="D226" s="2">
        <v>333.2</v>
      </c>
      <c r="E226" s="2">
        <v>332.05</v>
      </c>
      <c r="F226" s="2">
        <v>345.95</v>
      </c>
      <c r="G226" s="2">
        <v>-42.05</v>
      </c>
      <c r="H226" s="2">
        <v>-0.11210000000000001</v>
      </c>
      <c r="I226" s="2">
        <v>2</v>
      </c>
      <c r="J226" s="2">
        <v>240</v>
      </c>
      <c r="K226" s="4">
        <v>0</v>
      </c>
      <c r="L226" s="2" t="s">
        <v>1275</v>
      </c>
      <c r="M226" s="5">
        <v>45093</v>
      </c>
      <c r="N226" s="6">
        <v>94.23</v>
      </c>
    </row>
    <row r="227" spans="1:14" ht="15.5" hidden="1" x14ac:dyDescent="0.35">
      <c r="A227" s="3" t="s">
        <v>434</v>
      </c>
      <c r="B227" s="2" t="s">
        <v>435</v>
      </c>
      <c r="C227" s="3">
        <v>2700</v>
      </c>
      <c r="D227" s="2">
        <v>291.39999999999998</v>
      </c>
      <c r="E227" s="2">
        <v>291.3</v>
      </c>
      <c r="F227" s="2">
        <v>304.55</v>
      </c>
      <c r="G227" s="2">
        <v>-9.51</v>
      </c>
      <c r="H227" s="2">
        <v>-3.1600000000000003E-2</v>
      </c>
      <c r="I227" s="2">
        <v>15</v>
      </c>
      <c r="J227" s="2">
        <v>140</v>
      </c>
      <c r="K227" s="4">
        <v>0</v>
      </c>
      <c r="L227" s="2" t="s">
        <v>1275</v>
      </c>
      <c r="M227" s="5">
        <v>45093</v>
      </c>
      <c r="N227" s="6">
        <v>94.23</v>
      </c>
    </row>
    <row r="228" spans="1:14" ht="15.5" hidden="1" x14ac:dyDescent="0.35">
      <c r="A228" s="3" t="s">
        <v>436</v>
      </c>
      <c r="B228" s="2" t="s">
        <v>437</v>
      </c>
      <c r="C228" s="3">
        <v>2800</v>
      </c>
      <c r="D228" s="2">
        <v>265</v>
      </c>
      <c r="E228" s="2">
        <v>253.6</v>
      </c>
      <c r="F228" s="2">
        <v>267.10000000000002</v>
      </c>
      <c r="G228" s="2">
        <v>13</v>
      </c>
      <c r="H228" s="2">
        <v>5.16E-2</v>
      </c>
      <c r="I228" s="2">
        <v>6</v>
      </c>
      <c r="J228" s="2">
        <v>194</v>
      </c>
      <c r="K228" s="4">
        <v>0</v>
      </c>
      <c r="L228" s="2" t="s">
        <v>1275</v>
      </c>
      <c r="M228" s="5">
        <v>45093</v>
      </c>
      <c r="N228" s="6">
        <v>94.23</v>
      </c>
    </row>
    <row r="229" spans="1:14" ht="15.5" hidden="1" x14ac:dyDescent="0.35">
      <c r="A229" s="3" t="s">
        <v>438</v>
      </c>
      <c r="B229" s="2" t="s">
        <v>439</v>
      </c>
      <c r="C229" s="3">
        <v>2900</v>
      </c>
      <c r="D229" s="2">
        <v>217.94</v>
      </c>
      <c r="E229" s="2">
        <v>219.6</v>
      </c>
      <c r="F229" s="2">
        <v>234.05</v>
      </c>
      <c r="G229" s="2">
        <v>-21.54</v>
      </c>
      <c r="H229" s="2">
        <v>-8.9899999999999994E-2</v>
      </c>
      <c r="I229" s="2">
        <v>2</v>
      </c>
      <c r="J229" s="2">
        <v>368</v>
      </c>
      <c r="K229" s="4">
        <v>0</v>
      </c>
      <c r="L229" s="2" t="s">
        <v>1275</v>
      </c>
      <c r="M229" s="5">
        <v>45093</v>
      </c>
      <c r="N229" s="6">
        <v>94.23</v>
      </c>
    </row>
    <row r="230" spans="1:14" ht="15.5" hidden="1" x14ac:dyDescent="0.35">
      <c r="A230" s="3" t="s">
        <v>440</v>
      </c>
      <c r="B230" s="2" t="s">
        <v>441</v>
      </c>
      <c r="C230" s="3">
        <v>3000</v>
      </c>
      <c r="D230" s="2">
        <v>199</v>
      </c>
      <c r="E230" s="2">
        <v>189.9</v>
      </c>
      <c r="F230" s="2">
        <v>204.35</v>
      </c>
      <c r="G230" s="2">
        <v>-18.760000000000002</v>
      </c>
      <c r="H230" s="2">
        <v>-8.6099999999999996E-2</v>
      </c>
      <c r="I230" s="2">
        <v>111</v>
      </c>
      <c r="J230" s="2">
        <v>543</v>
      </c>
      <c r="K230" s="4">
        <v>0</v>
      </c>
      <c r="L230" s="2" t="s">
        <v>1275</v>
      </c>
      <c r="M230" s="5">
        <v>45093</v>
      </c>
      <c r="N230" s="6">
        <v>94.23</v>
      </c>
    </row>
    <row r="231" spans="1:14" ht="15.5" hidden="1" x14ac:dyDescent="0.35">
      <c r="A231" s="3" t="s">
        <v>442</v>
      </c>
      <c r="B231" s="2" t="s">
        <v>443</v>
      </c>
      <c r="C231" s="3">
        <v>3010</v>
      </c>
      <c r="D231" s="2">
        <v>189.54</v>
      </c>
      <c r="E231" s="2">
        <v>187</v>
      </c>
      <c r="F231" s="2">
        <v>201.5</v>
      </c>
      <c r="G231" s="2">
        <v>5.7</v>
      </c>
      <c r="H231" s="2">
        <v>3.1E-2</v>
      </c>
      <c r="I231" s="2">
        <v>1</v>
      </c>
      <c r="J231" s="2">
        <v>166</v>
      </c>
      <c r="K231" s="4">
        <v>0</v>
      </c>
      <c r="L231" s="2" t="s">
        <v>1275</v>
      </c>
      <c r="M231" s="5">
        <v>45093</v>
      </c>
      <c r="N231" s="6">
        <v>94.23</v>
      </c>
    </row>
    <row r="232" spans="1:14" ht="15.5" hidden="1" x14ac:dyDescent="0.35">
      <c r="A232" s="3" t="s">
        <v>444</v>
      </c>
      <c r="B232" s="2" t="s">
        <v>445</v>
      </c>
      <c r="C232" s="3">
        <v>3020</v>
      </c>
      <c r="D232" s="2">
        <v>196</v>
      </c>
      <c r="E232" s="2">
        <v>184.35</v>
      </c>
      <c r="F232" s="2">
        <v>198.85</v>
      </c>
      <c r="G232" s="2">
        <v>-6.49</v>
      </c>
      <c r="H232" s="2">
        <v>-3.2099999999999997E-2</v>
      </c>
      <c r="I232" s="2">
        <v>6</v>
      </c>
      <c r="J232" s="2">
        <v>135</v>
      </c>
      <c r="K232" s="4">
        <v>0</v>
      </c>
      <c r="L232" s="2" t="s">
        <v>1275</v>
      </c>
      <c r="M232" s="5">
        <v>45093</v>
      </c>
      <c r="N232" s="6">
        <v>94.23</v>
      </c>
    </row>
    <row r="233" spans="1:14" ht="15.5" hidden="1" x14ac:dyDescent="0.35">
      <c r="A233" s="3" t="s">
        <v>446</v>
      </c>
      <c r="B233" s="2" t="s">
        <v>445</v>
      </c>
      <c r="C233" s="3">
        <v>3030</v>
      </c>
      <c r="D233" s="2">
        <v>193.2</v>
      </c>
      <c r="E233" s="2">
        <v>181.55</v>
      </c>
      <c r="F233" s="2">
        <v>196</v>
      </c>
      <c r="G233" s="2">
        <v>-15.61</v>
      </c>
      <c r="H233" s="2">
        <v>-7.4800000000000005E-2</v>
      </c>
      <c r="I233" s="2">
        <v>5</v>
      </c>
      <c r="J233" s="2">
        <v>48</v>
      </c>
      <c r="K233" s="4">
        <v>0</v>
      </c>
      <c r="L233" s="2" t="s">
        <v>1275</v>
      </c>
      <c r="M233" s="5">
        <v>45093</v>
      </c>
      <c r="N233" s="6">
        <v>94.23</v>
      </c>
    </row>
    <row r="234" spans="1:14" ht="15.5" hidden="1" x14ac:dyDescent="0.35">
      <c r="A234" s="3" t="s">
        <v>447</v>
      </c>
      <c r="B234" s="2" t="s">
        <v>448</v>
      </c>
      <c r="C234" s="3">
        <v>3040</v>
      </c>
      <c r="D234" s="2">
        <v>77.2</v>
      </c>
      <c r="E234" s="2">
        <v>179.45</v>
      </c>
      <c r="F234" s="2">
        <v>193.25</v>
      </c>
      <c r="G234" s="2">
        <v>0</v>
      </c>
      <c r="H234" s="2" t="s">
        <v>12</v>
      </c>
      <c r="I234" s="2">
        <v>1</v>
      </c>
      <c r="J234" s="2">
        <v>22</v>
      </c>
      <c r="K234" s="4">
        <v>0</v>
      </c>
      <c r="L234" s="2" t="s">
        <v>1275</v>
      </c>
      <c r="M234" s="5">
        <v>45093</v>
      </c>
      <c r="N234" s="6">
        <v>94.23</v>
      </c>
    </row>
    <row r="235" spans="1:14" ht="15.5" hidden="1" x14ac:dyDescent="0.35">
      <c r="A235" s="3" t="s">
        <v>449</v>
      </c>
      <c r="B235" s="2" t="s">
        <v>450</v>
      </c>
      <c r="C235" s="3">
        <v>3050</v>
      </c>
      <c r="D235" s="2">
        <v>183.26</v>
      </c>
      <c r="E235" s="2">
        <v>177.1</v>
      </c>
      <c r="F235" s="2">
        <v>188.75</v>
      </c>
      <c r="G235" s="2">
        <v>0</v>
      </c>
      <c r="H235" s="2" t="s">
        <v>12</v>
      </c>
      <c r="I235" s="2">
        <v>1</v>
      </c>
      <c r="J235" s="2">
        <v>34</v>
      </c>
      <c r="K235" s="4">
        <v>0</v>
      </c>
      <c r="L235" s="2" t="s">
        <v>1275</v>
      </c>
      <c r="M235" s="5">
        <v>45093</v>
      </c>
      <c r="N235" s="6">
        <v>94.23</v>
      </c>
    </row>
    <row r="236" spans="1:14" ht="15.5" hidden="1" x14ac:dyDescent="0.35">
      <c r="A236" s="3" t="s">
        <v>451</v>
      </c>
      <c r="B236" s="2" t="s">
        <v>452</v>
      </c>
      <c r="C236" s="3">
        <v>3060</v>
      </c>
      <c r="D236" s="2">
        <v>173.33</v>
      </c>
      <c r="E236" s="2">
        <v>173.65</v>
      </c>
      <c r="F236" s="2">
        <v>188.15</v>
      </c>
      <c r="G236" s="2">
        <v>0</v>
      </c>
      <c r="H236" s="2" t="s">
        <v>12</v>
      </c>
      <c r="I236" s="2">
        <v>2</v>
      </c>
      <c r="J236" s="2">
        <v>20</v>
      </c>
      <c r="K236" s="4">
        <v>0</v>
      </c>
      <c r="L236" s="2" t="s">
        <v>1275</v>
      </c>
      <c r="M236" s="5">
        <v>45093</v>
      </c>
      <c r="N236" s="6">
        <v>94.23</v>
      </c>
    </row>
    <row r="237" spans="1:14" ht="15.5" hidden="1" x14ac:dyDescent="0.35">
      <c r="A237" s="3" t="s">
        <v>453</v>
      </c>
      <c r="B237" s="2" t="s">
        <v>454</v>
      </c>
      <c r="C237" s="3">
        <v>3070</v>
      </c>
      <c r="D237" s="2">
        <v>383.35</v>
      </c>
      <c r="E237" s="2">
        <v>117.25</v>
      </c>
      <c r="F237" s="2">
        <v>126.6</v>
      </c>
      <c r="G237" s="2">
        <v>0</v>
      </c>
      <c r="H237" s="2" t="s">
        <v>12</v>
      </c>
      <c r="I237" s="2">
        <v>1</v>
      </c>
      <c r="J237" s="2">
        <v>21</v>
      </c>
      <c r="K237" s="4">
        <v>0</v>
      </c>
      <c r="L237" s="2" t="s">
        <v>1275</v>
      </c>
      <c r="M237" s="5">
        <v>45093</v>
      </c>
      <c r="N237" s="6">
        <v>94.23</v>
      </c>
    </row>
    <row r="238" spans="1:14" ht="15.5" hidden="1" x14ac:dyDescent="0.35">
      <c r="A238" s="3" t="s">
        <v>455</v>
      </c>
      <c r="B238" s="2" t="s">
        <v>456</v>
      </c>
      <c r="C238" s="3">
        <v>3080</v>
      </c>
      <c r="D238" s="2">
        <v>194.02</v>
      </c>
      <c r="E238" s="2">
        <v>168.4</v>
      </c>
      <c r="F238" s="2">
        <v>182.9</v>
      </c>
      <c r="G238" s="2">
        <v>0</v>
      </c>
      <c r="H238" s="2" t="s">
        <v>12</v>
      </c>
      <c r="I238" s="2">
        <v>2</v>
      </c>
      <c r="J238" s="2">
        <v>24</v>
      </c>
      <c r="K238" s="4">
        <v>0</v>
      </c>
      <c r="L238" s="2" t="s">
        <v>1275</v>
      </c>
      <c r="M238" s="5">
        <v>45093</v>
      </c>
      <c r="N238" s="6">
        <v>94.23</v>
      </c>
    </row>
    <row r="239" spans="1:14" ht="15.5" hidden="1" x14ac:dyDescent="0.35">
      <c r="A239" s="3" t="s">
        <v>457</v>
      </c>
      <c r="B239" s="2" t="s">
        <v>458</v>
      </c>
      <c r="C239" s="3">
        <v>3090</v>
      </c>
      <c r="D239" s="2">
        <v>192.21</v>
      </c>
      <c r="E239" s="2">
        <v>169</v>
      </c>
      <c r="F239" s="2">
        <v>180.3</v>
      </c>
      <c r="G239" s="2">
        <v>0</v>
      </c>
      <c r="H239" s="2" t="s">
        <v>12</v>
      </c>
      <c r="I239" s="2">
        <v>2</v>
      </c>
      <c r="J239" s="2">
        <v>20</v>
      </c>
      <c r="K239" s="4">
        <v>0</v>
      </c>
      <c r="L239" s="2" t="s">
        <v>1275</v>
      </c>
      <c r="M239" s="5">
        <v>45093</v>
      </c>
      <c r="N239" s="6">
        <v>94.23</v>
      </c>
    </row>
    <row r="240" spans="1:14" ht="15.5" hidden="1" x14ac:dyDescent="0.35">
      <c r="A240" s="3" t="s">
        <v>459</v>
      </c>
      <c r="B240" s="2" t="s">
        <v>460</v>
      </c>
      <c r="C240" s="3">
        <v>3100</v>
      </c>
      <c r="D240" s="2">
        <v>189.63</v>
      </c>
      <c r="E240" s="2">
        <v>163.44999999999999</v>
      </c>
      <c r="F240" s="2">
        <v>178</v>
      </c>
      <c r="G240" s="2">
        <v>0</v>
      </c>
      <c r="H240" s="2" t="s">
        <v>12</v>
      </c>
      <c r="I240" s="2">
        <v>4</v>
      </c>
      <c r="J240" s="2">
        <v>147</v>
      </c>
      <c r="K240" s="4">
        <v>0</v>
      </c>
      <c r="L240" s="2" t="s">
        <v>1275</v>
      </c>
      <c r="M240" s="5">
        <v>45093</v>
      </c>
      <c r="N240" s="6">
        <v>94.23</v>
      </c>
    </row>
    <row r="241" spans="1:14" ht="15.5" hidden="1" x14ac:dyDescent="0.35">
      <c r="A241" s="3" t="s">
        <v>461</v>
      </c>
      <c r="B241" s="2" t="s">
        <v>462</v>
      </c>
      <c r="C241" s="3">
        <v>3110</v>
      </c>
      <c r="D241" s="2">
        <v>165.88</v>
      </c>
      <c r="E241" s="2">
        <v>161.4</v>
      </c>
      <c r="F241" s="2">
        <v>175.4</v>
      </c>
      <c r="G241" s="2">
        <v>32.94</v>
      </c>
      <c r="H241" s="2">
        <v>0.24779999999999999</v>
      </c>
      <c r="I241" s="2">
        <v>2</v>
      </c>
      <c r="J241" s="2">
        <v>46</v>
      </c>
      <c r="K241" s="4">
        <v>0</v>
      </c>
      <c r="L241" s="2" t="s">
        <v>1275</v>
      </c>
      <c r="M241" s="5">
        <v>45093</v>
      </c>
      <c r="N241" s="6">
        <v>94.23</v>
      </c>
    </row>
    <row r="242" spans="1:14" ht="15.5" hidden="1" x14ac:dyDescent="0.35">
      <c r="A242" s="3" t="s">
        <v>463</v>
      </c>
      <c r="B242" s="2" t="s">
        <v>464</v>
      </c>
      <c r="C242" s="3">
        <v>3120</v>
      </c>
      <c r="D242" s="2">
        <v>130.94</v>
      </c>
      <c r="E242" s="2">
        <v>158.75</v>
      </c>
      <c r="F242" s="2">
        <v>173.3</v>
      </c>
      <c r="G242" s="2">
        <v>0</v>
      </c>
      <c r="H242" s="2" t="s">
        <v>12</v>
      </c>
      <c r="I242" s="2">
        <v>20</v>
      </c>
      <c r="J242" s="2">
        <v>47</v>
      </c>
      <c r="K242" s="4">
        <v>0</v>
      </c>
      <c r="L242" s="2" t="s">
        <v>1275</v>
      </c>
      <c r="M242" s="5">
        <v>45093</v>
      </c>
      <c r="N242" s="6">
        <v>94.23</v>
      </c>
    </row>
    <row r="243" spans="1:14" ht="15.5" hidden="1" x14ac:dyDescent="0.35">
      <c r="A243" s="3" t="s">
        <v>465</v>
      </c>
      <c r="B243" s="2" t="s">
        <v>466</v>
      </c>
      <c r="C243" s="3">
        <v>3130</v>
      </c>
      <c r="D243" s="2">
        <v>81.53</v>
      </c>
      <c r="E243" s="2">
        <v>158.85</v>
      </c>
      <c r="F243" s="2">
        <v>170.9</v>
      </c>
      <c r="G243" s="2">
        <v>0</v>
      </c>
      <c r="H243" s="2" t="s">
        <v>12</v>
      </c>
      <c r="I243" s="2">
        <v>1</v>
      </c>
      <c r="J243" s="2">
        <v>17</v>
      </c>
      <c r="K243" s="4">
        <v>0</v>
      </c>
      <c r="L243" s="2" t="s">
        <v>1275</v>
      </c>
      <c r="M243" s="5">
        <v>45093</v>
      </c>
      <c r="N243" s="6">
        <v>94.23</v>
      </c>
    </row>
    <row r="244" spans="1:14" ht="15.5" hidden="1" x14ac:dyDescent="0.35">
      <c r="A244" s="3" t="s">
        <v>467</v>
      </c>
      <c r="B244" s="2" t="s">
        <v>468</v>
      </c>
      <c r="C244" s="3">
        <v>3140</v>
      </c>
      <c r="D244" s="2">
        <v>159.91</v>
      </c>
      <c r="E244" s="2">
        <v>154.30000000000001</v>
      </c>
      <c r="F244" s="2">
        <v>168.45</v>
      </c>
      <c r="G244" s="2">
        <v>0</v>
      </c>
      <c r="H244" s="2" t="s">
        <v>12</v>
      </c>
      <c r="I244" s="2">
        <v>15</v>
      </c>
      <c r="J244" s="2">
        <v>66</v>
      </c>
      <c r="K244" s="4">
        <v>0</v>
      </c>
      <c r="L244" s="2" t="s">
        <v>1275</v>
      </c>
      <c r="M244" s="5">
        <v>45093</v>
      </c>
      <c r="N244" s="6">
        <v>94.23</v>
      </c>
    </row>
    <row r="245" spans="1:14" ht="15.5" hidden="1" x14ac:dyDescent="0.35">
      <c r="A245" s="3" t="s">
        <v>469</v>
      </c>
      <c r="B245" s="2" t="s">
        <v>468</v>
      </c>
      <c r="C245" s="3">
        <v>3150</v>
      </c>
      <c r="D245" s="2">
        <v>157.82</v>
      </c>
      <c r="E245" s="2">
        <v>154.19999999999999</v>
      </c>
      <c r="F245" s="2">
        <v>165.95</v>
      </c>
      <c r="G245" s="2">
        <v>0</v>
      </c>
      <c r="H245" s="2" t="s">
        <v>12</v>
      </c>
      <c r="I245" s="2">
        <v>15</v>
      </c>
      <c r="J245" s="2">
        <v>70</v>
      </c>
      <c r="K245" s="4">
        <v>0</v>
      </c>
      <c r="L245" s="2" t="s">
        <v>1275</v>
      </c>
      <c r="M245" s="5">
        <v>45093</v>
      </c>
      <c r="N245" s="6">
        <v>94.23</v>
      </c>
    </row>
    <row r="246" spans="1:14" ht="15.5" hidden="1" x14ac:dyDescent="0.35">
      <c r="A246" s="3" t="s">
        <v>470</v>
      </c>
      <c r="B246" s="2" t="s">
        <v>471</v>
      </c>
      <c r="C246" s="3">
        <v>3160</v>
      </c>
      <c r="D246" s="2">
        <v>79.099999999999994</v>
      </c>
      <c r="E246" s="2">
        <v>151.9</v>
      </c>
      <c r="F246" s="2">
        <v>163.75</v>
      </c>
      <c r="G246" s="2">
        <v>0</v>
      </c>
      <c r="H246" s="2" t="s">
        <v>12</v>
      </c>
      <c r="I246" s="2">
        <v>4</v>
      </c>
      <c r="J246" s="2">
        <v>48</v>
      </c>
      <c r="K246" s="4">
        <v>0</v>
      </c>
      <c r="L246" s="2" t="s">
        <v>1275</v>
      </c>
      <c r="M246" s="5">
        <v>45093</v>
      </c>
      <c r="N246" s="6">
        <v>94.23</v>
      </c>
    </row>
    <row r="247" spans="1:14" ht="15.5" hidden="1" x14ac:dyDescent="0.35">
      <c r="A247" s="3" t="s">
        <v>472</v>
      </c>
      <c r="B247" s="2" t="s">
        <v>473</v>
      </c>
      <c r="C247" s="3">
        <v>3170</v>
      </c>
      <c r="D247" s="2">
        <v>100</v>
      </c>
      <c r="E247" s="2">
        <v>147.19999999999999</v>
      </c>
      <c r="F247" s="2">
        <v>161.35</v>
      </c>
      <c r="G247" s="2">
        <v>0</v>
      </c>
      <c r="H247" s="2" t="s">
        <v>12</v>
      </c>
      <c r="I247" s="2">
        <v>1</v>
      </c>
      <c r="J247" s="2">
        <v>64</v>
      </c>
      <c r="K247" s="4">
        <v>0</v>
      </c>
      <c r="L247" s="2" t="s">
        <v>1275</v>
      </c>
      <c r="M247" s="5">
        <v>45093</v>
      </c>
      <c r="N247" s="6">
        <v>94.23</v>
      </c>
    </row>
    <row r="248" spans="1:14" ht="15.5" hidden="1" x14ac:dyDescent="0.35">
      <c r="A248" s="3" t="s">
        <v>474</v>
      </c>
      <c r="B248" s="2" t="s">
        <v>475</v>
      </c>
      <c r="C248" s="3">
        <v>3180</v>
      </c>
      <c r="D248" s="2">
        <v>93.56</v>
      </c>
      <c r="E248" s="2">
        <v>147.4</v>
      </c>
      <c r="F248" s="2">
        <v>159.25</v>
      </c>
      <c r="G248" s="2">
        <v>0</v>
      </c>
      <c r="H248" s="2" t="s">
        <v>12</v>
      </c>
      <c r="I248" s="2">
        <v>1</v>
      </c>
      <c r="J248" s="2">
        <v>136</v>
      </c>
      <c r="K248" s="4">
        <v>0</v>
      </c>
      <c r="L248" s="2" t="s">
        <v>1275</v>
      </c>
      <c r="M248" s="5">
        <v>45093</v>
      </c>
      <c r="N248" s="6">
        <v>94.23</v>
      </c>
    </row>
    <row r="249" spans="1:14" ht="15.5" hidden="1" x14ac:dyDescent="0.35">
      <c r="A249" s="3" t="s">
        <v>476</v>
      </c>
      <c r="B249" s="2" t="s">
        <v>477</v>
      </c>
      <c r="C249" s="3">
        <v>3190</v>
      </c>
      <c r="D249" s="2">
        <v>84</v>
      </c>
      <c r="E249" s="2">
        <v>142.94999999999999</v>
      </c>
      <c r="F249" s="2">
        <v>157.05000000000001</v>
      </c>
      <c r="G249" s="2">
        <v>0</v>
      </c>
      <c r="H249" s="2" t="s">
        <v>12</v>
      </c>
      <c r="I249" s="2">
        <v>1</v>
      </c>
      <c r="J249" s="2">
        <v>31</v>
      </c>
      <c r="K249" s="4">
        <v>0</v>
      </c>
      <c r="L249" s="2" t="s">
        <v>1275</v>
      </c>
      <c r="M249" s="5">
        <v>45093</v>
      </c>
      <c r="N249" s="6">
        <v>94.23</v>
      </c>
    </row>
    <row r="250" spans="1:14" ht="15.5" hidden="1" x14ac:dyDescent="0.35">
      <c r="A250" s="3" t="s">
        <v>478</v>
      </c>
      <c r="B250" s="2" t="s">
        <v>479</v>
      </c>
      <c r="C250" s="3">
        <v>3200</v>
      </c>
      <c r="D250" s="2">
        <v>149</v>
      </c>
      <c r="E250" s="2">
        <v>140.69999999999999</v>
      </c>
      <c r="F250" s="2">
        <v>154.69999999999999</v>
      </c>
      <c r="G250" s="2">
        <v>-11.75</v>
      </c>
      <c r="H250" s="2">
        <v>-7.3099999999999998E-2</v>
      </c>
      <c r="I250" s="2">
        <v>2</v>
      </c>
      <c r="J250" s="2">
        <v>238</v>
      </c>
      <c r="K250" s="4">
        <v>0</v>
      </c>
      <c r="L250" s="2" t="s">
        <v>1275</v>
      </c>
      <c r="M250" s="5">
        <v>45093</v>
      </c>
      <c r="N250" s="6">
        <v>94.23</v>
      </c>
    </row>
    <row r="251" spans="1:14" ht="15.5" hidden="1" x14ac:dyDescent="0.35">
      <c r="A251" s="3" t="s">
        <v>480</v>
      </c>
      <c r="B251" s="2" t="s">
        <v>481</v>
      </c>
      <c r="C251" s="3">
        <v>3210</v>
      </c>
      <c r="D251" s="2">
        <v>123.5</v>
      </c>
      <c r="E251" s="2">
        <v>140.75</v>
      </c>
      <c r="F251" s="2">
        <v>152.55000000000001</v>
      </c>
      <c r="G251" s="2">
        <v>0</v>
      </c>
      <c r="H251" s="2" t="s">
        <v>12</v>
      </c>
      <c r="I251" s="2">
        <v>2</v>
      </c>
      <c r="J251" s="2">
        <v>27</v>
      </c>
      <c r="K251" s="4">
        <v>0</v>
      </c>
      <c r="L251" s="2" t="s">
        <v>1275</v>
      </c>
      <c r="M251" s="5">
        <v>45093</v>
      </c>
      <c r="N251" s="6">
        <v>94.23</v>
      </c>
    </row>
    <row r="252" spans="1:14" ht="15.5" hidden="1" x14ac:dyDescent="0.35">
      <c r="A252" s="3" t="s">
        <v>482</v>
      </c>
      <c r="B252" s="2" t="s">
        <v>483</v>
      </c>
      <c r="C252" s="3">
        <v>3220</v>
      </c>
      <c r="D252" s="2">
        <v>105</v>
      </c>
      <c r="E252" s="2">
        <v>138.75</v>
      </c>
      <c r="F252" s="2">
        <v>150.44999999999999</v>
      </c>
      <c r="G252" s="2">
        <v>0</v>
      </c>
      <c r="H252" s="2" t="s">
        <v>12</v>
      </c>
      <c r="I252" s="2">
        <v>1</v>
      </c>
      <c r="J252" s="2">
        <v>38</v>
      </c>
      <c r="K252" s="4">
        <v>0</v>
      </c>
      <c r="L252" s="2" t="s">
        <v>1275</v>
      </c>
      <c r="M252" s="5">
        <v>45093</v>
      </c>
      <c r="N252" s="6">
        <v>94.23</v>
      </c>
    </row>
    <row r="253" spans="1:14" ht="15.5" hidden="1" x14ac:dyDescent="0.35">
      <c r="A253" s="3" t="s">
        <v>484</v>
      </c>
      <c r="B253" s="2" t="s">
        <v>485</v>
      </c>
      <c r="C253" s="3">
        <v>3230</v>
      </c>
      <c r="D253" s="2">
        <v>168.13</v>
      </c>
      <c r="E253" s="2">
        <v>89.3</v>
      </c>
      <c r="F253" s="2">
        <v>98.15</v>
      </c>
      <c r="G253" s="2">
        <v>0</v>
      </c>
      <c r="H253" s="2" t="s">
        <v>12</v>
      </c>
      <c r="I253" s="2">
        <v>8</v>
      </c>
      <c r="J253" s="2">
        <v>29</v>
      </c>
      <c r="K253" s="4">
        <v>10.2676</v>
      </c>
      <c r="L253" s="2" t="s">
        <v>1275</v>
      </c>
      <c r="M253" s="5">
        <v>45093</v>
      </c>
      <c r="N253" s="6">
        <v>94.23</v>
      </c>
    </row>
    <row r="254" spans="1:14" ht="15.5" hidden="1" x14ac:dyDescent="0.35">
      <c r="A254" s="3" t="s">
        <v>486</v>
      </c>
      <c r="B254" s="2" t="s">
        <v>487</v>
      </c>
      <c r="C254" s="3">
        <v>3240</v>
      </c>
      <c r="D254" s="2">
        <v>140</v>
      </c>
      <c r="E254" s="2">
        <v>134.44999999999999</v>
      </c>
      <c r="F254" s="2">
        <v>146.25</v>
      </c>
      <c r="G254" s="2">
        <v>49.87</v>
      </c>
      <c r="H254" s="2">
        <v>0.55330000000000001</v>
      </c>
      <c r="I254" s="2">
        <v>1</v>
      </c>
      <c r="J254" s="2">
        <v>65</v>
      </c>
      <c r="K254" s="4">
        <v>0</v>
      </c>
      <c r="L254" s="2" t="s">
        <v>1275</v>
      </c>
      <c r="M254" s="5">
        <v>45093</v>
      </c>
      <c r="N254" s="6">
        <v>94.23</v>
      </c>
    </row>
    <row r="255" spans="1:14" ht="15.5" hidden="1" x14ac:dyDescent="0.35">
      <c r="A255" s="3" t="s">
        <v>488</v>
      </c>
      <c r="B255" s="2" t="s">
        <v>489</v>
      </c>
      <c r="C255" s="3">
        <v>3250</v>
      </c>
      <c r="D255" s="2">
        <v>134</v>
      </c>
      <c r="E255" s="2">
        <v>132.35</v>
      </c>
      <c r="F255" s="2">
        <v>144.15</v>
      </c>
      <c r="G255" s="2">
        <v>0</v>
      </c>
      <c r="H255" s="2" t="s">
        <v>12</v>
      </c>
      <c r="I255" s="2">
        <v>1</v>
      </c>
      <c r="J255" s="2">
        <v>112</v>
      </c>
      <c r="K255" s="4">
        <v>0</v>
      </c>
      <c r="L255" s="2" t="s">
        <v>1275</v>
      </c>
      <c r="M255" s="5">
        <v>45093</v>
      </c>
      <c r="N255" s="6">
        <v>94.23</v>
      </c>
    </row>
    <row r="256" spans="1:14" ht="15.5" hidden="1" x14ac:dyDescent="0.35">
      <c r="A256" s="3" t="s">
        <v>490</v>
      </c>
      <c r="B256" s="2" t="s">
        <v>491</v>
      </c>
      <c r="C256" s="3">
        <v>3260</v>
      </c>
      <c r="D256" s="2">
        <v>136.22</v>
      </c>
      <c r="E256" s="2">
        <v>128.25</v>
      </c>
      <c r="F256" s="2">
        <v>142.19999999999999</v>
      </c>
      <c r="G256" s="2">
        <v>0</v>
      </c>
      <c r="H256" s="2" t="s">
        <v>12</v>
      </c>
      <c r="I256" s="2">
        <v>2</v>
      </c>
      <c r="J256" s="2">
        <v>15</v>
      </c>
      <c r="K256" s="4">
        <v>0</v>
      </c>
      <c r="L256" s="2" t="s">
        <v>1275</v>
      </c>
      <c r="M256" s="5">
        <v>45093</v>
      </c>
      <c r="N256" s="6">
        <v>94.23</v>
      </c>
    </row>
    <row r="257" spans="1:14" ht="15.5" hidden="1" x14ac:dyDescent="0.35">
      <c r="A257" s="3" t="s">
        <v>492</v>
      </c>
      <c r="B257" s="2" t="s">
        <v>493</v>
      </c>
      <c r="C257" s="3">
        <v>3270</v>
      </c>
      <c r="D257" s="2">
        <v>74</v>
      </c>
      <c r="E257" s="2">
        <v>126.35</v>
      </c>
      <c r="F257" s="2">
        <v>140.4</v>
      </c>
      <c r="G257" s="2">
        <v>0</v>
      </c>
      <c r="H257" s="2" t="s">
        <v>12</v>
      </c>
      <c r="I257" s="2">
        <v>1</v>
      </c>
      <c r="J257" s="2">
        <v>13</v>
      </c>
      <c r="K257" s="4">
        <v>0</v>
      </c>
      <c r="L257" s="2" t="s">
        <v>1275</v>
      </c>
      <c r="M257" s="5">
        <v>45093</v>
      </c>
      <c r="N257" s="6">
        <v>94.23</v>
      </c>
    </row>
    <row r="258" spans="1:14" ht="15.5" hidden="1" x14ac:dyDescent="0.35">
      <c r="A258" s="3" t="s">
        <v>494</v>
      </c>
      <c r="B258" s="2" t="s">
        <v>491</v>
      </c>
      <c r="C258" s="3">
        <v>3280</v>
      </c>
      <c r="D258" s="2">
        <v>132.36000000000001</v>
      </c>
      <c r="E258" s="2">
        <v>126.6</v>
      </c>
      <c r="F258" s="2">
        <v>138.35</v>
      </c>
      <c r="G258" s="2">
        <v>0</v>
      </c>
      <c r="H258" s="2" t="s">
        <v>12</v>
      </c>
      <c r="I258" s="2">
        <v>4</v>
      </c>
      <c r="J258" s="2">
        <v>47</v>
      </c>
      <c r="K258" s="4">
        <v>0</v>
      </c>
      <c r="L258" s="2" t="s">
        <v>1275</v>
      </c>
      <c r="M258" s="5">
        <v>45093</v>
      </c>
      <c r="N258" s="6">
        <v>94.23</v>
      </c>
    </row>
    <row r="259" spans="1:14" ht="15.5" hidden="1" x14ac:dyDescent="0.35">
      <c r="A259" s="3" t="s">
        <v>495</v>
      </c>
      <c r="B259" s="2" t="s">
        <v>496</v>
      </c>
      <c r="C259" s="3">
        <v>3290</v>
      </c>
      <c r="D259" s="2">
        <v>133.94999999999999</v>
      </c>
      <c r="E259" s="2">
        <v>124.55</v>
      </c>
      <c r="F259" s="2">
        <v>136.25</v>
      </c>
      <c r="G259" s="2">
        <v>0</v>
      </c>
      <c r="H259" s="2" t="s">
        <v>12</v>
      </c>
      <c r="I259" s="2">
        <v>1</v>
      </c>
      <c r="J259" s="2">
        <v>96</v>
      </c>
      <c r="K259" s="4">
        <v>0</v>
      </c>
      <c r="L259" s="2" t="s">
        <v>1275</v>
      </c>
      <c r="M259" s="5">
        <v>45093</v>
      </c>
      <c r="N259" s="6">
        <v>94.23</v>
      </c>
    </row>
    <row r="260" spans="1:14" ht="15.5" hidden="1" x14ac:dyDescent="0.35">
      <c r="A260" s="3" t="s">
        <v>497</v>
      </c>
      <c r="B260" s="2" t="s">
        <v>498</v>
      </c>
      <c r="C260" s="3">
        <v>3300</v>
      </c>
      <c r="D260" s="2">
        <v>130</v>
      </c>
      <c r="E260" s="2">
        <v>120.6</v>
      </c>
      <c r="F260" s="2">
        <v>134.5</v>
      </c>
      <c r="G260" s="2">
        <v>0.5</v>
      </c>
      <c r="H260" s="2">
        <v>3.8999999999999998E-3</v>
      </c>
      <c r="I260" s="2">
        <v>7</v>
      </c>
      <c r="J260" s="2">
        <v>400</v>
      </c>
      <c r="K260" s="4">
        <v>0</v>
      </c>
      <c r="L260" s="2" t="s">
        <v>1275</v>
      </c>
      <c r="M260" s="5">
        <v>45093</v>
      </c>
      <c r="N260" s="6">
        <v>94.23</v>
      </c>
    </row>
    <row r="261" spans="1:14" ht="15.5" hidden="1" x14ac:dyDescent="0.35">
      <c r="A261" s="3" t="s">
        <v>499</v>
      </c>
      <c r="B261" s="2" t="s">
        <v>500</v>
      </c>
      <c r="C261" s="3">
        <v>3310</v>
      </c>
      <c r="D261" s="2">
        <v>76</v>
      </c>
      <c r="E261" s="2">
        <v>118.5</v>
      </c>
      <c r="F261" s="2">
        <v>132.6</v>
      </c>
      <c r="G261" s="2">
        <v>0</v>
      </c>
      <c r="H261" s="2" t="s">
        <v>12</v>
      </c>
      <c r="I261" s="2">
        <v>1</v>
      </c>
      <c r="J261" s="2">
        <v>82</v>
      </c>
      <c r="K261" s="4">
        <v>0</v>
      </c>
      <c r="L261" s="2" t="s">
        <v>1275</v>
      </c>
      <c r="M261" s="5">
        <v>45093</v>
      </c>
      <c r="N261" s="6">
        <v>94.23</v>
      </c>
    </row>
    <row r="262" spans="1:14" ht="15.5" hidden="1" x14ac:dyDescent="0.35">
      <c r="A262" s="3" t="s">
        <v>501</v>
      </c>
      <c r="B262" s="2" t="s">
        <v>456</v>
      </c>
      <c r="C262" s="3">
        <v>3320</v>
      </c>
      <c r="D262" s="2">
        <v>137.99</v>
      </c>
      <c r="E262" s="2">
        <v>118.8</v>
      </c>
      <c r="F262" s="2">
        <v>130.69999999999999</v>
      </c>
      <c r="G262" s="2">
        <v>0</v>
      </c>
      <c r="H262" s="2" t="s">
        <v>12</v>
      </c>
      <c r="I262" s="2">
        <v>2</v>
      </c>
      <c r="J262" s="2">
        <v>39</v>
      </c>
      <c r="K262" s="4">
        <v>0</v>
      </c>
      <c r="L262" s="2" t="s">
        <v>1275</v>
      </c>
      <c r="M262" s="5">
        <v>45093</v>
      </c>
      <c r="N262" s="6">
        <v>94.23</v>
      </c>
    </row>
    <row r="263" spans="1:14" ht="15.5" hidden="1" x14ac:dyDescent="0.35">
      <c r="A263" s="3" t="s">
        <v>502</v>
      </c>
      <c r="B263" s="2" t="s">
        <v>458</v>
      </c>
      <c r="C263" s="3">
        <v>3330</v>
      </c>
      <c r="D263" s="2">
        <v>136.88</v>
      </c>
      <c r="E263" s="2">
        <v>117</v>
      </c>
      <c r="F263" s="2">
        <v>128.85</v>
      </c>
      <c r="G263" s="2">
        <v>0</v>
      </c>
      <c r="H263" s="2" t="s">
        <v>12</v>
      </c>
      <c r="I263" s="2">
        <v>2</v>
      </c>
      <c r="J263" s="2">
        <v>64</v>
      </c>
      <c r="K263" s="4">
        <v>0</v>
      </c>
      <c r="L263" s="2" t="s">
        <v>1275</v>
      </c>
      <c r="M263" s="5">
        <v>45093</v>
      </c>
      <c r="N263" s="6">
        <v>94.23</v>
      </c>
    </row>
    <row r="264" spans="1:14" ht="15.5" hidden="1" x14ac:dyDescent="0.35">
      <c r="A264" s="3" t="s">
        <v>503</v>
      </c>
      <c r="B264" s="2" t="s">
        <v>460</v>
      </c>
      <c r="C264" s="3">
        <v>3340</v>
      </c>
      <c r="D264" s="2">
        <v>134.94999999999999</v>
      </c>
      <c r="E264" s="2">
        <v>115.35</v>
      </c>
      <c r="F264" s="2">
        <v>126.95</v>
      </c>
      <c r="G264" s="2">
        <v>0</v>
      </c>
      <c r="H264" s="2" t="s">
        <v>12</v>
      </c>
      <c r="I264" s="2">
        <v>2</v>
      </c>
      <c r="J264" s="2">
        <v>35</v>
      </c>
      <c r="K264" s="4">
        <v>0</v>
      </c>
      <c r="L264" s="2" t="s">
        <v>1275</v>
      </c>
      <c r="M264" s="5">
        <v>45093</v>
      </c>
      <c r="N264" s="6">
        <v>94.23</v>
      </c>
    </row>
    <row r="265" spans="1:14" ht="15.5" hidden="1" x14ac:dyDescent="0.35">
      <c r="A265" s="3" t="s">
        <v>504</v>
      </c>
      <c r="B265" s="2" t="s">
        <v>505</v>
      </c>
      <c r="C265" s="3">
        <v>3350</v>
      </c>
      <c r="D265" s="2">
        <v>109.82</v>
      </c>
      <c r="E265" s="2">
        <v>111.6</v>
      </c>
      <c r="F265" s="2">
        <v>125.3</v>
      </c>
      <c r="G265" s="2">
        <v>0</v>
      </c>
      <c r="H265" s="2" t="s">
        <v>12</v>
      </c>
      <c r="I265" s="2">
        <v>5</v>
      </c>
      <c r="J265" s="2">
        <v>148</v>
      </c>
      <c r="K265" s="4">
        <v>0</v>
      </c>
      <c r="L265" s="2" t="s">
        <v>1275</v>
      </c>
      <c r="M265" s="5">
        <v>45093</v>
      </c>
      <c r="N265" s="6">
        <v>94.23</v>
      </c>
    </row>
    <row r="266" spans="1:14" ht="15.5" hidden="1" x14ac:dyDescent="0.35">
      <c r="A266" s="3" t="s">
        <v>506</v>
      </c>
      <c r="B266" s="2" t="s">
        <v>507</v>
      </c>
      <c r="C266" s="3">
        <v>3360</v>
      </c>
      <c r="D266" s="2">
        <v>87.59</v>
      </c>
      <c r="E266" s="2">
        <v>111.9</v>
      </c>
      <c r="F266" s="2">
        <v>123.5</v>
      </c>
      <c r="G266" s="2">
        <v>0</v>
      </c>
      <c r="H266" s="2" t="s">
        <v>12</v>
      </c>
      <c r="I266" s="2">
        <v>1</v>
      </c>
      <c r="J266" s="2">
        <v>73</v>
      </c>
      <c r="K266" s="4">
        <v>0</v>
      </c>
      <c r="L266" s="2" t="s">
        <v>1275</v>
      </c>
      <c r="M266" s="5">
        <v>45093</v>
      </c>
      <c r="N266" s="6">
        <v>94.23</v>
      </c>
    </row>
    <row r="267" spans="1:14" ht="15.5" hidden="1" x14ac:dyDescent="0.35">
      <c r="A267" s="3" t="s">
        <v>508</v>
      </c>
      <c r="B267" s="2" t="s">
        <v>509</v>
      </c>
      <c r="C267" s="3">
        <v>3370</v>
      </c>
      <c r="D267" s="2">
        <v>109</v>
      </c>
      <c r="E267" s="2">
        <v>110.05</v>
      </c>
      <c r="F267" s="2">
        <v>121.75</v>
      </c>
      <c r="G267" s="2">
        <v>0</v>
      </c>
      <c r="H267" s="2" t="s">
        <v>12</v>
      </c>
      <c r="I267" s="2">
        <v>3</v>
      </c>
      <c r="J267" s="2">
        <v>147</v>
      </c>
      <c r="K267" s="4">
        <v>0</v>
      </c>
      <c r="L267" s="2" t="s">
        <v>1275</v>
      </c>
      <c r="M267" s="5">
        <v>45093</v>
      </c>
      <c r="N267" s="6">
        <v>94.23</v>
      </c>
    </row>
    <row r="268" spans="1:14" ht="15.5" hidden="1" x14ac:dyDescent="0.35">
      <c r="A268" s="3" t="s">
        <v>510</v>
      </c>
      <c r="B268" s="2" t="s">
        <v>511</v>
      </c>
      <c r="C268" s="3">
        <v>3380</v>
      </c>
      <c r="D268" s="2">
        <v>85.62</v>
      </c>
      <c r="E268" s="2">
        <v>106.15</v>
      </c>
      <c r="F268" s="2">
        <v>120</v>
      </c>
      <c r="G268" s="2">
        <v>0</v>
      </c>
      <c r="H268" s="2" t="s">
        <v>12</v>
      </c>
      <c r="I268" s="2">
        <v>1</v>
      </c>
      <c r="J268" s="2">
        <v>120</v>
      </c>
      <c r="K268" s="4">
        <v>0</v>
      </c>
      <c r="L268" s="2" t="s">
        <v>1275</v>
      </c>
      <c r="M268" s="5">
        <v>45093</v>
      </c>
      <c r="N268" s="6">
        <v>94.23</v>
      </c>
    </row>
    <row r="269" spans="1:14" ht="15.5" hidden="1" x14ac:dyDescent="0.35">
      <c r="A269" s="3" t="s">
        <v>512</v>
      </c>
      <c r="B269" s="2" t="s">
        <v>513</v>
      </c>
      <c r="C269" s="3">
        <v>3390</v>
      </c>
      <c r="D269" s="2">
        <v>43.3</v>
      </c>
      <c r="E269" s="2">
        <v>106.75</v>
      </c>
      <c r="F269" s="2">
        <v>118.35</v>
      </c>
      <c r="G269" s="2">
        <v>0</v>
      </c>
      <c r="H269" s="2" t="s">
        <v>12</v>
      </c>
      <c r="I269" s="2">
        <v>1</v>
      </c>
      <c r="J269" s="2">
        <v>62</v>
      </c>
      <c r="K269" s="4">
        <v>0</v>
      </c>
      <c r="L269" s="2" t="s">
        <v>1275</v>
      </c>
      <c r="M269" s="5">
        <v>45093</v>
      </c>
      <c r="N269" s="6">
        <v>94.23</v>
      </c>
    </row>
    <row r="270" spans="1:14" ht="15.5" hidden="1" x14ac:dyDescent="0.35">
      <c r="A270" s="3" t="s">
        <v>514</v>
      </c>
      <c r="B270" s="2" t="s">
        <v>515</v>
      </c>
      <c r="C270" s="3">
        <v>3400</v>
      </c>
      <c r="D270" s="2">
        <v>110.56</v>
      </c>
      <c r="E270" s="2">
        <v>105.05</v>
      </c>
      <c r="F270" s="2">
        <v>116.75</v>
      </c>
      <c r="G270" s="2">
        <v>-5.44</v>
      </c>
      <c r="H270" s="2">
        <v>-4.6899999999999997E-2</v>
      </c>
      <c r="I270" s="2">
        <v>8</v>
      </c>
      <c r="J270" s="2">
        <v>388</v>
      </c>
      <c r="K270" s="4">
        <v>0</v>
      </c>
      <c r="L270" s="2" t="s">
        <v>1275</v>
      </c>
      <c r="M270" s="5">
        <v>45093</v>
      </c>
      <c r="N270" s="6">
        <v>94.23</v>
      </c>
    </row>
    <row r="271" spans="1:14" ht="15.5" hidden="1" x14ac:dyDescent="0.35">
      <c r="A271" s="3" t="s">
        <v>516</v>
      </c>
      <c r="B271" s="2" t="s">
        <v>517</v>
      </c>
      <c r="C271" s="3">
        <v>3410</v>
      </c>
      <c r="D271" s="2">
        <v>323.39999999999998</v>
      </c>
      <c r="E271" s="2">
        <v>46.5</v>
      </c>
      <c r="F271" s="2">
        <v>55.3</v>
      </c>
      <c r="G271" s="2">
        <v>0</v>
      </c>
      <c r="H271" s="2" t="s">
        <v>12</v>
      </c>
      <c r="I271" s="2">
        <v>1</v>
      </c>
      <c r="J271" s="2">
        <v>33</v>
      </c>
      <c r="K271" s="4">
        <v>4.8952999999999998</v>
      </c>
      <c r="L271" s="2" t="s">
        <v>1275</v>
      </c>
      <c r="M271" s="5">
        <v>45093</v>
      </c>
      <c r="N271" s="6">
        <v>94.23</v>
      </c>
    </row>
    <row r="272" spans="1:14" ht="15.5" hidden="1" x14ac:dyDescent="0.35">
      <c r="A272" s="3" t="s">
        <v>518</v>
      </c>
      <c r="B272" s="2" t="s">
        <v>519</v>
      </c>
      <c r="C272" s="3">
        <v>3420</v>
      </c>
      <c r="D272" s="2">
        <v>75.849999999999994</v>
      </c>
      <c r="E272" s="2">
        <v>101.75</v>
      </c>
      <c r="F272" s="2">
        <v>113.45</v>
      </c>
      <c r="G272" s="2">
        <v>0</v>
      </c>
      <c r="H272" s="2" t="s">
        <v>12</v>
      </c>
      <c r="I272" s="2">
        <v>10</v>
      </c>
      <c r="J272" s="2">
        <v>41</v>
      </c>
      <c r="K272" s="4">
        <v>0</v>
      </c>
      <c r="L272" s="2" t="s">
        <v>1275</v>
      </c>
      <c r="M272" s="5">
        <v>45093</v>
      </c>
      <c r="N272" s="6">
        <v>94.23</v>
      </c>
    </row>
    <row r="273" spans="1:14" ht="15.5" hidden="1" x14ac:dyDescent="0.35">
      <c r="A273" s="3" t="s">
        <v>520</v>
      </c>
      <c r="B273" s="2" t="s">
        <v>521</v>
      </c>
      <c r="C273" s="3">
        <v>3430</v>
      </c>
      <c r="D273" s="2">
        <v>266.82</v>
      </c>
      <c r="E273" s="2">
        <v>44.5</v>
      </c>
      <c r="F273" s="2">
        <v>54.5</v>
      </c>
      <c r="G273" s="2">
        <v>0</v>
      </c>
      <c r="H273" s="2" t="s">
        <v>12</v>
      </c>
      <c r="I273" s="2">
        <v>18</v>
      </c>
      <c r="J273" s="2">
        <v>37</v>
      </c>
      <c r="K273" s="4">
        <v>4.8352000000000004</v>
      </c>
      <c r="L273" s="2" t="s">
        <v>1275</v>
      </c>
      <c r="M273" s="5">
        <v>45093</v>
      </c>
      <c r="N273" s="6">
        <v>94.23</v>
      </c>
    </row>
    <row r="274" spans="1:14" ht="15.5" hidden="1" x14ac:dyDescent="0.35">
      <c r="A274" s="3" t="s">
        <v>522</v>
      </c>
      <c r="B274" s="2" t="s">
        <v>523</v>
      </c>
      <c r="C274" s="3">
        <v>3440</v>
      </c>
      <c r="D274" s="2">
        <v>231.73</v>
      </c>
      <c r="E274" s="2">
        <v>62.65</v>
      </c>
      <c r="F274" s="2">
        <v>70.45</v>
      </c>
      <c r="G274" s="2">
        <v>0</v>
      </c>
      <c r="H274" s="2" t="s">
        <v>12</v>
      </c>
      <c r="I274" s="2">
        <v>3</v>
      </c>
      <c r="J274" s="2">
        <v>55</v>
      </c>
      <c r="K274" s="4">
        <v>5.6967999999999996</v>
      </c>
      <c r="L274" s="2" t="s">
        <v>1275</v>
      </c>
      <c r="M274" s="5">
        <v>45093</v>
      </c>
      <c r="N274" s="6">
        <v>94.23</v>
      </c>
    </row>
    <row r="275" spans="1:14" ht="15.5" hidden="1" x14ac:dyDescent="0.35">
      <c r="A275" s="3" t="s">
        <v>524</v>
      </c>
      <c r="B275" s="2" t="s">
        <v>525</v>
      </c>
      <c r="C275" s="3">
        <v>3450</v>
      </c>
      <c r="D275" s="2">
        <v>104.3</v>
      </c>
      <c r="E275" s="2">
        <v>97</v>
      </c>
      <c r="F275" s="2">
        <v>107</v>
      </c>
      <c r="G275" s="2">
        <v>0</v>
      </c>
      <c r="H275" s="2" t="s">
        <v>12</v>
      </c>
      <c r="I275" s="2">
        <v>4</v>
      </c>
      <c r="J275" s="2">
        <v>149</v>
      </c>
      <c r="K275" s="4">
        <v>0</v>
      </c>
      <c r="L275" s="2" t="s">
        <v>1275</v>
      </c>
      <c r="M275" s="5">
        <v>45093</v>
      </c>
      <c r="N275" s="6">
        <v>94.23</v>
      </c>
    </row>
    <row r="276" spans="1:14" ht="15.5" hidden="1" x14ac:dyDescent="0.35">
      <c r="A276" s="3" t="s">
        <v>526</v>
      </c>
      <c r="B276" s="2" t="s">
        <v>527</v>
      </c>
      <c r="C276" s="3">
        <v>3460</v>
      </c>
      <c r="D276" s="2">
        <v>107.7</v>
      </c>
      <c r="E276" s="2">
        <v>110.6</v>
      </c>
      <c r="F276" s="2">
        <v>121</v>
      </c>
      <c r="G276" s="2">
        <v>0</v>
      </c>
      <c r="H276" s="2" t="s">
        <v>12</v>
      </c>
      <c r="I276" s="2">
        <v>1</v>
      </c>
      <c r="J276" s="2">
        <v>40</v>
      </c>
      <c r="K276" s="4">
        <v>0</v>
      </c>
      <c r="L276" s="2" t="s">
        <v>1275</v>
      </c>
      <c r="M276" s="5">
        <v>45093</v>
      </c>
      <c r="N276" s="6">
        <v>94.23</v>
      </c>
    </row>
    <row r="277" spans="1:14" ht="15.5" hidden="1" x14ac:dyDescent="0.35">
      <c r="A277" s="3" t="s">
        <v>528</v>
      </c>
      <c r="B277" s="2" t="s">
        <v>529</v>
      </c>
      <c r="C277" s="3">
        <v>3470</v>
      </c>
      <c r="D277" s="2">
        <v>58</v>
      </c>
      <c r="E277" s="2">
        <v>94</v>
      </c>
      <c r="F277" s="2">
        <v>104</v>
      </c>
      <c r="G277" s="2">
        <v>0</v>
      </c>
      <c r="H277" s="2" t="s">
        <v>12</v>
      </c>
      <c r="I277" s="2">
        <v>1</v>
      </c>
      <c r="J277" s="2">
        <v>21</v>
      </c>
      <c r="K277" s="4">
        <v>0</v>
      </c>
      <c r="L277" s="2" t="s">
        <v>1275</v>
      </c>
      <c r="M277" s="5">
        <v>45093</v>
      </c>
      <c r="N277" s="6">
        <v>94.23</v>
      </c>
    </row>
    <row r="278" spans="1:14" ht="15.5" hidden="1" x14ac:dyDescent="0.35">
      <c r="A278" s="3" t="s">
        <v>530</v>
      </c>
      <c r="B278" s="2" t="s">
        <v>531</v>
      </c>
      <c r="C278" s="3">
        <v>3480</v>
      </c>
      <c r="D278" s="2">
        <v>55.55</v>
      </c>
      <c r="E278" s="2">
        <v>92.55</v>
      </c>
      <c r="F278" s="2">
        <v>102.5</v>
      </c>
      <c r="G278" s="2">
        <v>0</v>
      </c>
      <c r="H278" s="2" t="s">
        <v>12</v>
      </c>
      <c r="I278" s="2">
        <v>3</v>
      </c>
      <c r="J278" s="2">
        <v>55</v>
      </c>
      <c r="K278" s="4">
        <v>0</v>
      </c>
      <c r="L278" s="2" t="s">
        <v>1275</v>
      </c>
      <c r="M278" s="5">
        <v>45093</v>
      </c>
      <c r="N278" s="6">
        <v>94.23</v>
      </c>
    </row>
    <row r="279" spans="1:14" ht="15.5" hidden="1" x14ac:dyDescent="0.35">
      <c r="A279" s="3" t="s">
        <v>532</v>
      </c>
      <c r="B279" s="2" t="s">
        <v>533</v>
      </c>
      <c r="C279" s="3">
        <v>3490</v>
      </c>
      <c r="D279" s="2">
        <v>55</v>
      </c>
      <c r="E279" s="2">
        <v>91</v>
      </c>
      <c r="F279" s="2">
        <v>101</v>
      </c>
      <c r="G279" s="2">
        <v>0</v>
      </c>
      <c r="H279" s="2" t="s">
        <v>12</v>
      </c>
      <c r="I279" s="2">
        <v>1</v>
      </c>
      <c r="J279" s="2">
        <v>56</v>
      </c>
      <c r="K279" s="4">
        <v>0</v>
      </c>
      <c r="L279" s="2" t="s">
        <v>1275</v>
      </c>
      <c r="M279" s="5">
        <v>45093</v>
      </c>
      <c r="N279" s="6">
        <v>94.23</v>
      </c>
    </row>
    <row r="280" spans="1:14" ht="15.5" hidden="1" x14ac:dyDescent="0.35">
      <c r="A280" s="3" t="s">
        <v>534</v>
      </c>
      <c r="B280" s="2" t="s">
        <v>535</v>
      </c>
      <c r="C280" s="3">
        <v>3500</v>
      </c>
      <c r="D280" s="2">
        <v>108</v>
      </c>
      <c r="E280" s="2">
        <v>89.5</v>
      </c>
      <c r="F280" s="2">
        <v>99.5</v>
      </c>
      <c r="G280" s="2">
        <v>0</v>
      </c>
      <c r="H280" s="2" t="s">
        <v>12</v>
      </c>
      <c r="I280" s="2">
        <v>12</v>
      </c>
      <c r="J280" s="2">
        <v>683</v>
      </c>
      <c r="K280" s="4">
        <v>0</v>
      </c>
      <c r="L280" s="2" t="s">
        <v>1275</v>
      </c>
      <c r="M280" s="5">
        <v>45093</v>
      </c>
      <c r="N280" s="6">
        <v>94.23</v>
      </c>
    </row>
    <row r="281" spans="1:14" ht="15.5" hidden="1" x14ac:dyDescent="0.35">
      <c r="A281" s="3" t="s">
        <v>536</v>
      </c>
      <c r="B281" s="2" t="s">
        <v>537</v>
      </c>
      <c r="C281" s="3">
        <v>3510</v>
      </c>
      <c r="D281" s="2">
        <v>42.76</v>
      </c>
      <c r="E281" s="2">
        <v>88.5</v>
      </c>
      <c r="F281" s="2">
        <v>98</v>
      </c>
      <c r="G281" s="2">
        <v>0</v>
      </c>
      <c r="H281" s="2" t="s">
        <v>12</v>
      </c>
      <c r="I281" s="2">
        <v>2</v>
      </c>
      <c r="J281" s="2">
        <v>89</v>
      </c>
      <c r="K281" s="4">
        <v>9.6856000000000009</v>
      </c>
      <c r="L281" s="2" t="s">
        <v>1275</v>
      </c>
      <c r="M281" s="5">
        <v>45093</v>
      </c>
      <c r="N281" s="6">
        <v>94.23</v>
      </c>
    </row>
    <row r="282" spans="1:14" ht="15.5" hidden="1" x14ac:dyDescent="0.35">
      <c r="A282" s="3" t="s">
        <v>538</v>
      </c>
      <c r="B282" s="2" t="s">
        <v>539</v>
      </c>
      <c r="C282" s="3">
        <v>3520</v>
      </c>
      <c r="D282" s="2">
        <v>52.7</v>
      </c>
      <c r="E282" s="2">
        <v>87</v>
      </c>
      <c r="F282" s="2">
        <v>96.5</v>
      </c>
      <c r="G282" s="2">
        <v>0</v>
      </c>
      <c r="H282" s="2" t="s">
        <v>12</v>
      </c>
      <c r="I282" s="2">
        <v>3</v>
      </c>
      <c r="J282" s="2">
        <v>82</v>
      </c>
      <c r="K282" s="4">
        <v>8.7616999999999994</v>
      </c>
      <c r="L282" s="2" t="s">
        <v>1275</v>
      </c>
      <c r="M282" s="5">
        <v>45093</v>
      </c>
      <c r="N282" s="6">
        <v>94.23</v>
      </c>
    </row>
    <row r="283" spans="1:14" ht="15.5" hidden="1" x14ac:dyDescent="0.35">
      <c r="A283" s="3" t="s">
        <v>540</v>
      </c>
      <c r="B283" s="2" t="s">
        <v>541</v>
      </c>
      <c r="C283" s="3">
        <v>3530</v>
      </c>
      <c r="D283" s="2">
        <v>101.52</v>
      </c>
      <c r="E283" s="2">
        <v>54.2</v>
      </c>
      <c r="F283" s="2">
        <v>61</v>
      </c>
      <c r="G283" s="2">
        <v>0</v>
      </c>
      <c r="H283" s="2" t="s">
        <v>12</v>
      </c>
      <c r="I283" s="2">
        <v>1</v>
      </c>
      <c r="J283" s="2">
        <v>82</v>
      </c>
      <c r="K283" s="4">
        <v>5.2297000000000002</v>
      </c>
      <c r="L283" s="2" t="s">
        <v>1275</v>
      </c>
      <c r="M283" s="5">
        <v>45093</v>
      </c>
      <c r="N283" s="6">
        <v>94.23</v>
      </c>
    </row>
    <row r="284" spans="1:14" ht="15.5" hidden="1" x14ac:dyDescent="0.35">
      <c r="A284" s="3" t="s">
        <v>542</v>
      </c>
      <c r="B284" s="2" t="s">
        <v>543</v>
      </c>
      <c r="C284" s="3">
        <v>3540</v>
      </c>
      <c r="D284" s="2">
        <v>52.66</v>
      </c>
      <c r="E284" s="2">
        <v>84</v>
      </c>
      <c r="F284" s="2">
        <v>94</v>
      </c>
      <c r="G284" s="2">
        <v>0</v>
      </c>
      <c r="H284" s="2" t="s">
        <v>12</v>
      </c>
      <c r="I284" s="2">
        <v>5</v>
      </c>
      <c r="J284" s="2">
        <v>25</v>
      </c>
      <c r="K284" s="4">
        <v>7.9467999999999996</v>
      </c>
      <c r="L284" s="2" t="s">
        <v>1275</v>
      </c>
      <c r="M284" s="5">
        <v>45093</v>
      </c>
      <c r="N284" s="6">
        <v>94.23</v>
      </c>
    </row>
    <row r="285" spans="1:14" ht="15.5" hidden="1" x14ac:dyDescent="0.35">
      <c r="A285" s="3" t="s">
        <v>544</v>
      </c>
      <c r="B285" s="2" t="s">
        <v>543</v>
      </c>
      <c r="C285" s="3">
        <v>3550</v>
      </c>
      <c r="D285" s="2">
        <v>51.66</v>
      </c>
      <c r="E285" s="2">
        <v>83</v>
      </c>
      <c r="F285" s="2">
        <v>93</v>
      </c>
      <c r="G285" s="2">
        <v>0</v>
      </c>
      <c r="H285" s="2" t="s">
        <v>12</v>
      </c>
      <c r="I285" s="2">
        <v>5</v>
      </c>
      <c r="J285" s="2">
        <v>148</v>
      </c>
      <c r="K285" s="4">
        <v>7.7441000000000004</v>
      </c>
      <c r="L285" s="2" t="s">
        <v>1275</v>
      </c>
      <c r="M285" s="5">
        <v>45093</v>
      </c>
      <c r="N285" s="6">
        <v>94.23</v>
      </c>
    </row>
    <row r="286" spans="1:14" ht="15.5" hidden="1" x14ac:dyDescent="0.35">
      <c r="A286" s="3" t="s">
        <v>545</v>
      </c>
      <c r="B286" s="2" t="s">
        <v>546</v>
      </c>
      <c r="C286" s="3">
        <v>3560</v>
      </c>
      <c r="D286" s="2">
        <v>49.83</v>
      </c>
      <c r="E286" s="2">
        <v>81.5</v>
      </c>
      <c r="F286" s="2">
        <v>91.5</v>
      </c>
      <c r="G286" s="2">
        <v>0</v>
      </c>
      <c r="H286" s="2" t="s">
        <v>12</v>
      </c>
      <c r="I286" s="2">
        <v>5</v>
      </c>
      <c r="J286" s="2">
        <v>16</v>
      </c>
      <c r="K286" s="4">
        <v>7.4867999999999997</v>
      </c>
      <c r="L286" s="2" t="s">
        <v>1275</v>
      </c>
      <c r="M286" s="5">
        <v>45093</v>
      </c>
      <c r="N286" s="6">
        <v>94.23</v>
      </c>
    </row>
    <row r="287" spans="1:14" ht="15.5" hidden="1" x14ac:dyDescent="0.35">
      <c r="A287" s="3" t="s">
        <v>547</v>
      </c>
      <c r="B287" s="2" t="s">
        <v>548</v>
      </c>
      <c r="C287" s="3">
        <v>3570</v>
      </c>
      <c r="D287" s="2">
        <v>364.1</v>
      </c>
      <c r="E287" s="2">
        <v>213.5</v>
      </c>
      <c r="F287" s="2">
        <v>224.85</v>
      </c>
      <c r="G287" s="2">
        <v>0</v>
      </c>
      <c r="H287" s="2" t="s">
        <v>12</v>
      </c>
      <c r="I287" s="2">
        <v>7</v>
      </c>
      <c r="J287" s="2">
        <v>29</v>
      </c>
      <c r="K287" s="4">
        <v>0</v>
      </c>
      <c r="L287" s="2" t="s">
        <v>1275</v>
      </c>
      <c r="M287" s="5">
        <v>45093</v>
      </c>
      <c r="N287" s="6">
        <v>94.23</v>
      </c>
    </row>
    <row r="288" spans="1:14" ht="15.5" hidden="1" x14ac:dyDescent="0.35">
      <c r="A288" s="3" t="s">
        <v>549</v>
      </c>
      <c r="B288" s="2" t="s">
        <v>550</v>
      </c>
      <c r="C288" s="3">
        <v>3580</v>
      </c>
      <c r="D288" s="2">
        <v>46.07</v>
      </c>
      <c r="E288" s="2">
        <v>79.5</v>
      </c>
      <c r="F288" s="2">
        <v>89</v>
      </c>
      <c r="G288" s="2">
        <v>0</v>
      </c>
      <c r="H288" s="2" t="s">
        <v>12</v>
      </c>
      <c r="I288" s="2">
        <v>18</v>
      </c>
      <c r="J288" s="2">
        <v>28</v>
      </c>
      <c r="K288" s="4">
        <v>7.1708999999999996</v>
      </c>
      <c r="L288" s="2" t="s">
        <v>1275</v>
      </c>
      <c r="M288" s="5">
        <v>45093</v>
      </c>
      <c r="N288" s="6">
        <v>94.23</v>
      </c>
    </row>
    <row r="289" spans="1:14" ht="15.5" hidden="1" x14ac:dyDescent="0.35">
      <c r="A289" s="3" t="s">
        <v>551</v>
      </c>
      <c r="B289" s="2" t="s">
        <v>552</v>
      </c>
      <c r="C289" s="3">
        <v>3590</v>
      </c>
      <c r="D289" s="2">
        <v>47.08</v>
      </c>
      <c r="E289" s="2">
        <v>78</v>
      </c>
      <c r="F289" s="2">
        <v>87.5</v>
      </c>
      <c r="G289" s="2">
        <v>0</v>
      </c>
      <c r="H289" s="2" t="s">
        <v>12</v>
      </c>
      <c r="I289" s="2">
        <v>2</v>
      </c>
      <c r="J289" s="2">
        <v>18</v>
      </c>
      <c r="K289" s="4">
        <v>6.9915000000000003</v>
      </c>
      <c r="L289" s="2" t="s">
        <v>1275</v>
      </c>
      <c r="M289" s="5">
        <v>45093</v>
      </c>
      <c r="N289" s="6">
        <v>94.23</v>
      </c>
    </row>
    <row r="290" spans="1:14" ht="15.5" hidden="1" x14ac:dyDescent="0.35">
      <c r="A290" s="3" t="s">
        <v>553</v>
      </c>
      <c r="B290" s="2" t="s">
        <v>554</v>
      </c>
      <c r="C290" s="3">
        <v>3600</v>
      </c>
      <c r="D290" s="2">
        <v>92.55</v>
      </c>
      <c r="E290" s="2">
        <v>76.5</v>
      </c>
      <c r="F290" s="2">
        <v>86.5</v>
      </c>
      <c r="G290" s="2">
        <v>0</v>
      </c>
      <c r="H290" s="2" t="s">
        <v>12</v>
      </c>
      <c r="I290" s="2">
        <v>3</v>
      </c>
      <c r="J290" s="2">
        <v>417</v>
      </c>
      <c r="K290" s="4">
        <v>6.8563999999999998</v>
      </c>
      <c r="L290" s="2" t="s">
        <v>1275</v>
      </c>
      <c r="M290" s="5">
        <v>45093</v>
      </c>
      <c r="N290" s="6">
        <v>94.23</v>
      </c>
    </row>
    <row r="291" spans="1:14" ht="15.5" hidden="1" x14ac:dyDescent="0.35">
      <c r="A291" s="3" t="s">
        <v>555</v>
      </c>
      <c r="B291" s="2" t="s">
        <v>556</v>
      </c>
      <c r="C291" s="3">
        <v>3610</v>
      </c>
      <c r="D291" s="2">
        <v>41.4</v>
      </c>
      <c r="E291" s="2">
        <v>75.5</v>
      </c>
      <c r="F291" s="2">
        <v>85</v>
      </c>
      <c r="G291" s="2">
        <v>0</v>
      </c>
      <c r="H291" s="2" t="s">
        <v>12</v>
      </c>
      <c r="I291" s="2">
        <v>42</v>
      </c>
      <c r="J291" s="2">
        <v>66</v>
      </c>
      <c r="K291" s="4">
        <v>6.7313999999999998</v>
      </c>
      <c r="L291" s="2" t="s">
        <v>1275</v>
      </c>
      <c r="M291" s="5">
        <v>45093</v>
      </c>
      <c r="N291" s="6">
        <v>94.23</v>
      </c>
    </row>
    <row r="292" spans="1:14" ht="15.5" hidden="1" x14ac:dyDescent="0.35">
      <c r="A292" s="3" t="s">
        <v>557</v>
      </c>
      <c r="B292" s="2" t="s">
        <v>556</v>
      </c>
      <c r="C292" s="3">
        <v>3620</v>
      </c>
      <c r="D292" s="2">
        <v>40.9</v>
      </c>
      <c r="E292" s="2">
        <v>74.5</v>
      </c>
      <c r="F292" s="2">
        <v>84</v>
      </c>
      <c r="G292" s="2">
        <v>0</v>
      </c>
      <c r="H292" s="2" t="s">
        <v>12</v>
      </c>
      <c r="I292" s="2">
        <v>42</v>
      </c>
      <c r="J292" s="2">
        <v>34</v>
      </c>
      <c r="K292" s="4">
        <v>6.6382000000000003</v>
      </c>
      <c r="L292" s="2" t="s">
        <v>1275</v>
      </c>
      <c r="M292" s="5">
        <v>45093</v>
      </c>
      <c r="N292" s="6">
        <v>94.23</v>
      </c>
    </row>
    <row r="293" spans="1:14" ht="15.5" hidden="1" x14ac:dyDescent="0.35">
      <c r="A293" s="3" t="s">
        <v>558</v>
      </c>
      <c r="B293" s="2" t="s">
        <v>559</v>
      </c>
      <c r="C293" s="3">
        <v>3630</v>
      </c>
      <c r="D293" s="2">
        <v>85</v>
      </c>
      <c r="E293" s="2">
        <v>73</v>
      </c>
      <c r="F293" s="2">
        <v>83</v>
      </c>
      <c r="G293" s="2">
        <v>0</v>
      </c>
      <c r="H293" s="2" t="s">
        <v>12</v>
      </c>
      <c r="I293" s="2">
        <v>1</v>
      </c>
      <c r="J293" s="2">
        <v>13</v>
      </c>
      <c r="K293" s="4">
        <v>6.5278</v>
      </c>
      <c r="L293" s="2" t="s">
        <v>1275</v>
      </c>
      <c r="M293" s="5">
        <v>45093</v>
      </c>
      <c r="N293" s="6">
        <v>94.23</v>
      </c>
    </row>
    <row r="294" spans="1:14" ht="15.5" hidden="1" x14ac:dyDescent="0.35">
      <c r="A294" s="3" t="s">
        <v>560</v>
      </c>
      <c r="B294" s="2" t="s">
        <v>561</v>
      </c>
      <c r="C294" s="3">
        <v>3640</v>
      </c>
      <c r="D294" s="2">
        <v>46.57</v>
      </c>
      <c r="E294" s="2">
        <v>72</v>
      </c>
      <c r="F294" s="2">
        <v>82</v>
      </c>
      <c r="G294" s="2">
        <v>0</v>
      </c>
      <c r="H294" s="2" t="s">
        <v>12</v>
      </c>
      <c r="I294" s="2">
        <v>2</v>
      </c>
      <c r="J294" s="2">
        <v>28</v>
      </c>
      <c r="K294" s="4">
        <v>6.4446000000000003</v>
      </c>
      <c r="L294" s="2" t="s">
        <v>1275</v>
      </c>
      <c r="M294" s="5">
        <v>45093</v>
      </c>
      <c r="N294" s="6">
        <v>94.23</v>
      </c>
    </row>
    <row r="295" spans="1:14" ht="15.5" hidden="1" x14ac:dyDescent="0.35">
      <c r="A295" s="3" t="s">
        <v>562</v>
      </c>
      <c r="B295" s="2" t="s">
        <v>563</v>
      </c>
      <c r="C295" s="3">
        <v>3650</v>
      </c>
      <c r="D295" s="2">
        <v>84.49</v>
      </c>
      <c r="E295" s="2">
        <v>71</v>
      </c>
      <c r="F295" s="2">
        <v>80.5</v>
      </c>
      <c r="G295" s="2">
        <v>0</v>
      </c>
      <c r="H295" s="2" t="s">
        <v>12</v>
      </c>
      <c r="I295" s="2">
        <v>1</v>
      </c>
      <c r="J295" s="2">
        <v>85</v>
      </c>
      <c r="K295" s="4">
        <v>6.3452999999999999</v>
      </c>
      <c r="L295" s="2" t="s">
        <v>1275</v>
      </c>
      <c r="M295" s="5">
        <v>45093</v>
      </c>
      <c r="N295" s="6">
        <v>94.23</v>
      </c>
    </row>
    <row r="296" spans="1:14" ht="15.5" hidden="1" x14ac:dyDescent="0.35">
      <c r="A296" s="3" t="s">
        <v>564</v>
      </c>
      <c r="B296" s="2" t="s">
        <v>565</v>
      </c>
      <c r="C296" s="3">
        <v>3660</v>
      </c>
      <c r="D296" s="2">
        <v>82.5</v>
      </c>
      <c r="E296" s="2">
        <v>74</v>
      </c>
      <c r="F296" s="2">
        <v>81.400000000000006</v>
      </c>
      <c r="G296" s="2">
        <v>0</v>
      </c>
      <c r="H296" s="2" t="s">
        <v>12</v>
      </c>
      <c r="I296" s="2">
        <v>2</v>
      </c>
      <c r="J296" s="2">
        <v>14</v>
      </c>
      <c r="K296" s="4">
        <v>6.5061</v>
      </c>
      <c r="L296" s="2" t="s">
        <v>1275</v>
      </c>
      <c r="M296" s="5">
        <v>45093</v>
      </c>
      <c r="N296" s="6">
        <v>94.23</v>
      </c>
    </row>
    <row r="297" spans="1:14" ht="15.5" hidden="1" x14ac:dyDescent="0.35">
      <c r="A297" s="3" t="s">
        <v>566</v>
      </c>
      <c r="B297" s="2" t="s">
        <v>556</v>
      </c>
      <c r="C297" s="3">
        <v>3670</v>
      </c>
      <c r="D297" s="2">
        <v>37.799999999999997</v>
      </c>
      <c r="E297" s="2">
        <v>68.5</v>
      </c>
      <c r="F297" s="2">
        <v>78.5</v>
      </c>
      <c r="G297" s="2">
        <v>0</v>
      </c>
      <c r="H297" s="2" t="s">
        <v>12</v>
      </c>
      <c r="I297" s="2">
        <v>2</v>
      </c>
      <c r="J297" s="2">
        <v>10</v>
      </c>
      <c r="K297" s="4">
        <v>6.1791</v>
      </c>
      <c r="L297" s="2" t="s">
        <v>1275</v>
      </c>
      <c r="M297" s="5">
        <v>45093</v>
      </c>
      <c r="N297" s="6">
        <v>94.23</v>
      </c>
    </row>
    <row r="298" spans="1:14" ht="15.5" hidden="1" x14ac:dyDescent="0.35">
      <c r="A298" s="3" t="s">
        <v>567</v>
      </c>
      <c r="B298" s="2" t="s">
        <v>556</v>
      </c>
      <c r="C298" s="3">
        <v>3680</v>
      </c>
      <c r="D298" s="2">
        <v>37.299999999999997</v>
      </c>
      <c r="E298" s="2">
        <v>68</v>
      </c>
      <c r="F298" s="2">
        <v>77.5</v>
      </c>
      <c r="G298" s="2">
        <v>0</v>
      </c>
      <c r="H298" s="2" t="s">
        <v>12</v>
      </c>
      <c r="I298" s="2">
        <v>2</v>
      </c>
      <c r="J298" s="2">
        <v>7</v>
      </c>
      <c r="K298" s="4">
        <v>6.1272000000000002</v>
      </c>
      <c r="L298" s="2" t="s">
        <v>1275</v>
      </c>
      <c r="M298" s="5">
        <v>45093</v>
      </c>
      <c r="N298" s="6">
        <v>94.23</v>
      </c>
    </row>
    <row r="299" spans="1:14" ht="15.5" hidden="1" x14ac:dyDescent="0.35">
      <c r="A299" s="3" t="s">
        <v>568</v>
      </c>
      <c r="B299" s="2" t="s">
        <v>569</v>
      </c>
      <c r="C299" s="3">
        <v>3690</v>
      </c>
      <c r="D299" s="2">
        <v>29.45</v>
      </c>
      <c r="E299" s="2">
        <v>67</v>
      </c>
      <c r="F299" s="2">
        <v>76</v>
      </c>
      <c r="G299" s="2">
        <v>0</v>
      </c>
      <c r="H299" s="2" t="s">
        <v>12</v>
      </c>
      <c r="I299" s="2">
        <v>1</v>
      </c>
      <c r="J299" s="2">
        <v>33</v>
      </c>
      <c r="K299" s="4">
        <v>6.0426000000000002</v>
      </c>
      <c r="L299" s="2" t="s">
        <v>1275</v>
      </c>
      <c r="M299" s="5">
        <v>45093</v>
      </c>
      <c r="N299" s="6">
        <v>94.23</v>
      </c>
    </row>
    <row r="300" spans="1:14" ht="15.5" hidden="1" x14ac:dyDescent="0.35">
      <c r="A300" s="3" t="s">
        <v>570</v>
      </c>
      <c r="B300" s="2" t="s">
        <v>571</v>
      </c>
      <c r="C300" s="3">
        <v>3700</v>
      </c>
      <c r="D300" s="2">
        <v>30.48</v>
      </c>
      <c r="E300" s="2">
        <v>66</v>
      </c>
      <c r="F300" s="2">
        <v>75</v>
      </c>
      <c r="G300" s="2">
        <v>0</v>
      </c>
      <c r="H300" s="2" t="s">
        <v>12</v>
      </c>
      <c r="I300" s="2">
        <v>8</v>
      </c>
      <c r="J300" s="2">
        <v>131</v>
      </c>
      <c r="K300" s="4">
        <v>5.9776999999999996</v>
      </c>
      <c r="L300" s="2" t="s">
        <v>1275</v>
      </c>
      <c r="M300" s="5">
        <v>45093</v>
      </c>
      <c r="N300" s="6">
        <v>94.23</v>
      </c>
    </row>
    <row r="301" spans="1:14" ht="15.5" hidden="1" x14ac:dyDescent="0.35">
      <c r="A301" s="3" t="s">
        <v>572</v>
      </c>
      <c r="B301" s="2" t="s">
        <v>573</v>
      </c>
      <c r="C301" s="3">
        <v>3710</v>
      </c>
      <c r="D301" s="2">
        <v>71.38</v>
      </c>
      <c r="E301" s="2">
        <v>64.5</v>
      </c>
      <c r="F301" s="2">
        <v>74</v>
      </c>
      <c r="G301" s="2">
        <v>-6.17</v>
      </c>
      <c r="H301" s="2">
        <v>-7.9600000000000004E-2</v>
      </c>
      <c r="I301" s="2">
        <v>1</v>
      </c>
      <c r="J301" s="2">
        <v>46</v>
      </c>
      <c r="K301" s="4">
        <v>5.8989000000000003</v>
      </c>
      <c r="L301" s="2" t="s">
        <v>1275</v>
      </c>
      <c r="M301" s="5">
        <v>45093</v>
      </c>
      <c r="N301" s="6">
        <v>94.23</v>
      </c>
    </row>
    <row r="302" spans="1:14" ht="15.5" hidden="1" x14ac:dyDescent="0.35">
      <c r="A302" s="3" t="s">
        <v>574</v>
      </c>
      <c r="B302" s="2" t="s">
        <v>575</v>
      </c>
      <c r="C302" s="3">
        <v>3720</v>
      </c>
      <c r="D302" s="2">
        <v>35.200000000000003</v>
      </c>
      <c r="E302" s="2">
        <v>63.55</v>
      </c>
      <c r="F302" s="2">
        <v>73</v>
      </c>
      <c r="G302" s="2">
        <v>0</v>
      </c>
      <c r="H302" s="2" t="s">
        <v>12</v>
      </c>
      <c r="I302" s="2">
        <v>2</v>
      </c>
      <c r="J302" s="2">
        <v>120</v>
      </c>
      <c r="K302" s="4">
        <v>5.8395999999999999</v>
      </c>
      <c r="L302" s="2" t="s">
        <v>1275</v>
      </c>
      <c r="M302" s="5">
        <v>45093</v>
      </c>
      <c r="N302" s="6">
        <v>94.23</v>
      </c>
    </row>
    <row r="303" spans="1:14" ht="15.5" hidden="1" x14ac:dyDescent="0.35">
      <c r="A303" s="3" t="s">
        <v>576</v>
      </c>
      <c r="B303" s="2" t="s">
        <v>577</v>
      </c>
      <c r="C303" s="3">
        <v>3730</v>
      </c>
      <c r="D303" s="2">
        <v>33.25</v>
      </c>
      <c r="E303" s="2">
        <v>63</v>
      </c>
      <c r="F303" s="2">
        <v>72</v>
      </c>
      <c r="G303" s="2">
        <v>0</v>
      </c>
      <c r="H303" s="2" t="s">
        <v>12</v>
      </c>
      <c r="I303" s="2">
        <v>2</v>
      </c>
      <c r="J303" s="2">
        <v>135</v>
      </c>
      <c r="K303" s="4">
        <v>5.7938000000000001</v>
      </c>
      <c r="L303" s="2" t="s">
        <v>1275</v>
      </c>
      <c r="M303" s="5">
        <v>45093</v>
      </c>
      <c r="N303" s="6">
        <v>94.23</v>
      </c>
    </row>
    <row r="304" spans="1:14" ht="15.5" hidden="1" x14ac:dyDescent="0.35">
      <c r="A304" s="3" t="s">
        <v>578</v>
      </c>
      <c r="B304" s="2" t="s">
        <v>579</v>
      </c>
      <c r="C304" s="3">
        <v>3740</v>
      </c>
      <c r="D304" s="2">
        <v>35.93</v>
      </c>
      <c r="E304" s="2">
        <v>62.05</v>
      </c>
      <c r="F304" s="2">
        <v>71</v>
      </c>
      <c r="G304" s="2">
        <v>0</v>
      </c>
      <c r="H304" s="2" t="s">
        <v>12</v>
      </c>
      <c r="I304" s="2">
        <v>8</v>
      </c>
      <c r="J304" s="2">
        <v>20</v>
      </c>
      <c r="K304" s="4">
        <v>5.7373000000000003</v>
      </c>
      <c r="L304" s="2" t="s">
        <v>1275</v>
      </c>
      <c r="M304" s="5">
        <v>45093</v>
      </c>
      <c r="N304" s="6">
        <v>94.23</v>
      </c>
    </row>
    <row r="305" spans="1:14" ht="15.5" hidden="1" x14ac:dyDescent="0.35">
      <c r="A305" s="3" t="s">
        <v>580</v>
      </c>
      <c r="B305" s="2" t="s">
        <v>581</v>
      </c>
      <c r="C305" s="3">
        <v>3750</v>
      </c>
      <c r="D305" s="2">
        <v>35.65</v>
      </c>
      <c r="E305" s="2">
        <v>60.5</v>
      </c>
      <c r="F305" s="2">
        <v>70</v>
      </c>
      <c r="G305" s="2">
        <v>0</v>
      </c>
      <c r="H305" s="2" t="s">
        <v>12</v>
      </c>
      <c r="I305" s="2">
        <v>4</v>
      </c>
      <c r="J305" s="2">
        <v>113</v>
      </c>
      <c r="K305" s="4">
        <v>5.6649000000000003</v>
      </c>
      <c r="L305" s="2" t="s">
        <v>1275</v>
      </c>
      <c r="M305" s="5">
        <v>45093</v>
      </c>
      <c r="N305" s="6">
        <v>94.23</v>
      </c>
    </row>
    <row r="306" spans="1:14" ht="15.5" hidden="1" x14ac:dyDescent="0.35">
      <c r="A306" s="3" t="s">
        <v>582</v>
      </c>
      <c r="B306" s="2" t="s">
        <v>583</v>
      </c>
      <c r="C306" s="3">
        <v>3760</v>
      </c>
      <c r="D306" s="2">
        <v>25.1</v>
      </c>
      <c r="E306" s="2">
        <v>59.5</v>
      </c>
      <c r="F306" s="2">
        <v>69.5</v>
      </c>
      <c r="G306" s="2">
        <v>0</v>
      </c>
      <c r="H306" s="2" t="s">
        <v>12</v>
      </c>
      <c r="I306" s="2">
        <v>2</v>
      </c>
      <c r="J306" s="2">
        <v>52</v>
      </c>
      <c r="K306" s="4">
        <v>5.6238999999999999</v>
      </c>
      <c r="L306" s="2" t="s">
        <v>1275</v>
      </c>
      <c r="M306" s="5">
        <v>45093</v>
      </c>
      <c r="N306" s="6">
        <v>94.23</v>
      </c>
    </row>
    <row r="307" spans="1:14" ht="15.5" hidden="1" x14ac:dyDescent="0.35">
      <c r="A307" s="3" t="s">
        <v>584</v>
      </c>
      <c r="B307" s="2" t="s">
        <v>585</v>
      </c>
      <c r="C307" s="3">
        <v>3770</v>
      </c>
      <c r="D307" s="2">
        <v>63</v>
      </c>
      <c r="E307" s="2">
        <v>60.7</v>
      </c>
      <c r="F307" s="2">
        <v>69</v>
      </c>
      <c r="G307" s="2">
        <v>0</v>
      </c>
      <c r="H307" s="2" t="s">
        <v>12</v>
      </c>
      <c r="I307" s="2">
        <v>1</v>
      </c>
      <c r="J307" s="2">
        <v>13</v>
      </c>
      <c r="K307" s="4">
        <v>5.6448999999999998</v>
      </c>
      <c r="L307" s="2" t="s">
        <v>1275</v>
      </c>
      <c r="M307" s="5">
        <v>45093</v>
      </c>
      <c r="N307" s="6">
        <v>94.23</v>
      </c>
    </row>
    <row r="308" spans="1:14" ht="15.5" hidden="1" x14ac:dyDescent="0.35">
      <c r="A308" s="3" t="s">
        <v>586</v>
      </c>
      <c r="B308" s="2" t="s">
        <v>569</v>
      </c>
      <c r="C308" s="3">
        <v>3780</v>
      </c>
      <c r="D308" s="2">
        <v>25.75</v>
      </c>
      <c r="E308" s="2">
        <v>57.5</v>
      </c>
      <c r="F308" s="2">
        <v>67.5</v>
      </c>
      <c r="G308" s="2">
        <v>0</v>
      </c>
      <c r="H308" s="2" t="s">
        <v>12</v>
      </c>
      <c r="I308" s="2">
        <v>1</v>
      </c>
      <c r="J308" s="2">
        <v>10</v>
      </c>
      <c r="K308" s="4">
        <v>5.5167999999999999</v>
      </c>
      <c r="L308" s="2" t="s">
        <v>1275</v>
      </c>
      <c r="M308" s="5">
        <v>45093</v>
      </c>
      <c r="N308" s="6">
        <v>94.23</v>
      </c>
    </row>
    <row r="309" spans="1:14" ht="15.5" hidden="1" x14ac:dyDescent="0.35">
      <c r="A309" s="3" t="s">
        <v>587</v>
      </c>
      <c r="B309" s="2" t="s">
        <v>588</v>
      </c>
      <c r="C309" s="3">
        <v>3790</v>
      </c>
      <c r="D309" s="2">
        <v>27.31</v>
      </c>
      <c r="E309" s="2">
        <v>57.75</v>
      </c>
      <c r="F309" s="2">
        <v>66.5</v>
      </c>
      <c r="G309" s="2">
        <v>0</v>
      </c>
      <c r="H309" s="2" t="s">
        <v>12</v>
      </c>
      <c r="I309" s="2">
        <v>5</v>
      </c>
      <c r="J309" s="2">
        <v>17</v>
      </c>
      <c r="K309" s="4">
        <v>5.4981</v>
      </c>
      <c r="L309" s="2" t="s">
        <v>1275</v>
      </c>
      <c r="M309" s="5">
        <v>45093</v>
      </c>
      <c r="N309" s="6">
        <v>94.23</v>
      </c>
    </row>
    <row r="310" spans="1:14" ht="15.5" hidden="1" x14ac:dyDescent="0.35">
      <c r="A310" s="3" t="s">
        <v>589</v>
      </c>
      <c r="B310" s="2" t="s">
        <v>350</v>
      </c>
      <c r="C310" s="3">
        <v>3800</v>
      </c>
      <c r="D310" s="2">
        <v>62.13</v>
      </c>
      <c r="E310" s="2">
        <v>55.75</v>
      </c>
      <c r="F310" s="2">
        <v>65.5</v>
      </c>
      <c r="G310" s="2">
        <v>-7.49</v>
      </c>
      <c r="H310" s="2">
        <v>-0.1076</v>
      </c>
      <c r="I310" s="2">
        <v>1</v>
      </c>
      <c r="J310" s="2">
        <v>183</v>
      </c>
      <c r="K310" s="4">
        <v>5.4203999999999999</v>
      </c>
      <c r="L310" s="2" t="s">
        <v>1275</v>
      </c>
      <c r="M310" s="5">
        <v>45093</v>
      </c>
      <c r="N310" s="6">
        <v>94.23</v>
      </c>
    </row>
    <row r="311" spans="1:14" ht="15.5" hidden="1" x14ac:dyDescent="0.35">
      <c r="A311" s="3" t="s">
        <v>590</v>
      </c>
      <c r="B311" s="2" t="s">
        <v>591</v>
      </c>
      <c r="C311" s="3">
        <v>3810</v>
      </c>
      <c r="D311" s="2">
        <v>61.35</v>
      </c>
      <c r="E311" s="2">
        <v>55</v>
      </c>
      <c r="F311" s="2">
        <v>65</v>
      </c>
      <c r="G311" s="2">
        <v>0</v>
      </c>
      <c r="H311" s="2" t="s">
        <v>12</v>
      </c>
      <c r="I311" s="2">
        <v>1</v>
      </c>
      <c r="J311" s="2">
        <v>24</v>
      </c>
      <c r="K311" s="4">
        <v>5.3895</v>
      </c>
      <c r="L311" s="2" t="s">
        <v>1275</v>
      </c>
      <c r="M311" s="5">
        <v>45093</v>
      </c>
      <c r="N311" s="6">
        <v>94.23</v>
      </c>
    </row>
    <row r="312" spans="1:14" ht="15.5" hidden="1" x14ac:dyDescent="0.35">
      <c r="A312" s="3" t="s">
        <v>592</v>
      </c>
      <c r="B312" s="2" t="s">
        <v>593</v>
      </c>
      <c r="C312" s="3">
        <v>3820</v>
      </c>
      <c r="D312" s="2">
        <v>22.6</v>
      </c>
      <c r="E312" s="2">
        <v>54.2</v>
      </c>
      <c r="F312" s="2">
        <v>64</v>
      </c>
      <c r="G312" s="2">
        <v>0</v>
      </c>
      <c r="H312" s="2" t="s">
        <v>12</v>
      </c>
      <c r="I312" s="2">
        <v>1</v>
      </c>
      <c r="J312" s="2">
        <v>30</v>
      </c>
      <c r="K312" s="4">
        <v>5.3449999999999998</v>
      </c>
      <c r="L312" s="2" t="s">
        <v>1275</v>
      </c>
      <c r="M312" s="5">
        <v>45093</v>
      </c>
      <c r="N312" s="6">
        <v>94.23</v>
      </c>
    </row>
    <row r="313" spans="1:14" ht="15.5" hidden="1" x14ac:dyDescent="0.35">
      <c r="A313" s="3" t="s">
        <v>594</v>
      </c>
      <c r="B313" s="2" t="s">
        <v>595</v>
      </c>
      <c r="C313" s="3">
        <v>3830</v>
      </c>
      <c r="D313" s="2">
        <v>47.25</v>
      </c>
      <c r="E313" s="2">
        <v>53.25</v>
      </c>
      <c r="F313" s="2">
        <v>63</v>
      </c>
      <c r="G313" s="2">
        <v>0</v>
      </c>
      <c r="H313" s="2" t="s">
        <v>12</v>
      </c>
      <c r="I313" s="2">
        <v>3</v>
      </c>
      <c r="J313" s="2">
        <v>16</v>
      </c>
      <c r="K313" s="4">
        <v>5.2973999999999997</v>
      </c>
      <c r="L313" s="2" t="s">
        <v>1275</v>
      </c>
      <c r="M313" s="5">
        <v>45093</v>
      </c>
      <c r="N313" s="6">
        <v>94.23</v>
      </c>
    </row>
    <row r="314" spans="1:14" ht="15.5" hidden="1" x14ac:dyDescent="0.35">
      <c r="A314" s="3" t="s">
        <v>596</v>
      </c>
      <c r="B314" s="2" t="s">
        <v>597</v>
      </c>
      <c r="C314" s="3">
        <v>3840</v>
      </c>
      <c r="D314" s="2">
        <v>31.24</v>
      </c>
      <c r="E314" s="2">
        <v>52.7</v>
      </c>
      <c r="F314" s="2">
        <v>62</v>
      </c>
      <c r="G314" s="2">
        <v>0</v>
      </c>
      <c r="H314" s="2" t="s">
        <v>12</v>
      </c>
      <c r="I314" s="2">
        <v>5</v>
      </c>
      <c r="J314" s="2">
        <v>23</v>
      </c>
      <c r="K314" s="4">
        <v>5.2603999999999997</v>
      </c>
      <c r="L314" s="2" t="s">
        <v>1275</v>
      </c>
      <c r="M314" s="5">
        <v>45093</v>
      </c>
      <c r="N314" s="6">
        <v>94.23</v>
      </c>
    </row>
    <row r="315" spans="1:14" ht="15.5" hidden="1" x14ac:dyDescent="0.35">
      <c r="A315" s="3" t="s">
        <v>598</v>
      </c>
      <c r="B315" s="2" t="s">
        <v>599</v>
      </c>
      <c r="C315" s="3">
        <v>3850</v>
      </c>
      <c r="D315" s="2">
        <v>33.06</v>
      </c>
      <c r="E315" s="2">
        <v>52</v>
      </c>
      <c r="F315" s="2">
        <v>61.5</v>
      </c>
      <c r="G315" s="2">
        <v>0</v>
      </c>
      <c r="H315" s="2" t="s">
        <v>12</v>
      </c>
      <c r="I315" s="2">
        <v>1</v>
      </c>
      <c r="J315" s="2">
        <v>38</v>
      </c>
      <c r="K315" s="4">
        <v>5.2323000000000004</v>
      </c>
      <c r="L315" s="2" t="s">
        <v>1275</v>
      </c>
      <c r="M315" s="5">
        <v>45093</v>
      </c>
      <c r="N315" s="6">
        <v>94.23</v>
      </c>
    </row>
    <row r="316" spans="1:14" ht="15.5" hidden="1" x14ac:dyDescent="0.35">
      <c r="A316" s="3" t="s">
        <v>600</v>
      </c>
      <c r="B316" s="2" t="s">
        <v>601</v>
      </c>
      <c r="C316" s="3">
        <v>3860</v>
      </c>
      <c r="D316" s="2">
        <v>234</v>
      </c>
      <c r="E316" s="2">
        <v>35.950000000000003</v>
      </c>
      <c r="F316" s="2">
        <v>43.2</v>
      </c>
      <c r="G316" s="2">
        <v>0</v>
      </c>
      <c r="H316" s="2" t="s">
        <v>12</v>
      </c>
      <c r="I316" s="2">
        <v>35</v>
      </c>
      <c r="J316" s="2">
        <v>46</v>
      </c>
      <c r="K316" s="4">
        <v>4.4683000000000002</v>
      </c>
      <c r="L316" s="2" t="s">
        <v>1275</v>
      </c>
      <c r="M316" s="5">
        <v>45093</v>
      </c>
      <c r="N316" s="6">
        <v>94.23</v>
      </c>
    </row>
    <row r="317" spans="1:14" ht="15.5" hidden="1" x14ac:dyDescent="0.35">
      <c r="A317" s="3" t="s">
        <v>602</v>
      </c>
      <c r="B317" s="2" t="s">
        <v>603</v>
      </c>
      <c r="C317" s="3">
        <v>3870</v>
      </c>
      <c r="D317" s="2">
        <v>193.6</v>
      </c>
      <c r="E317" s="2">
        <v>232</v>
      </c>
      <c r="F317" s="2">
        <v>249.7</v>
      </c>
      <c r="G317" s="2">
        <v>0</v>
      </c>
      <c r="H317" s="2" t="s">
        <v>12</v>
      </c>
      <c r="I317" s="2">
        <v>1</v>
      </c>
      <c r="J317" s="2">
        <v>20</v>
      </c>
      <c r="K317" s="4">
        <v>0</v>
      </c>
      <c r="L317" s="2" t="s">
        <v>1275</v>
      </c>
      <c r="M317" s="5">
        <v>45093</v>
      </c>
      <c r="N317" s="6">
        <v>94.23</v>
      </c>
    </row>
    <row r="318" spans="1:14" ht="15.5" hidden="1" x14ac:dyDescent="0.35">
      <c r="A318" s="3" t="s">
        <v>604</v>
      </c>
      <c r="B318" s="2" t="s">
        <v>605</v>
      </c>
      <c r="C318" s="3">
        <v>3880</v>
      </c>
      <c r="D318" s="2">
        <v>26.7</v>
      </c>
      <c r="E318" s="2">
        <v>49.4</v>
      </c>
      <c r="F318" s="2">
        <v>59</v>
      </c>
      <c r="G318" s="2">
        <v>0</v>
      </c>
      <c r="H318" s="2" t="s">
        <v>12</v>
      </c>
      <c r="I318" s="2">
        <v>1</v>
      </c>
      <c r="J318" s="2">
        <v>70</v>
      </c>
      <c r="K318" s="4">
        <v>5.1140999999999996</v>
      </c>
      <c r="L318" s="2" t="s">
        <v>1275</v>
      </c>
      <c r="M318" s="5">
        <v>45093</v>
      </c>
      <c r="N318" s="6">
        <v>94.23</v>
      </c>
    </row>
    <row r="319" spans="1:14" ht="15.5" hidden="1" x14ac:dyDescent="0.35">
      <c r="A319" s="3" t="s">
        <v>606</v>
      </c>
      <c r="B319" s="2" t="s">
        <v>607</v>
      </c>
      <c r="C319" s="3">
        <v>3890</v>
      </c>
      <c r="D319" s="2">
        <v>40.72</v>
      </c>
      <c r="E319" s="2">
        <v>48.85</v>
      </c>
      <c r="F319" s="2">
        <v>58</v>
      </c>
      <c r="G319" s="2">
        <v>0</v>
      </c>
      <c r="H319" s="2" t="s">
        <v>12</v>
      </c>
      <c r="I319" s="2">
        <v>2</v>
      </c>
      <c r="J319" s="2">
        <v>15</v>
      </c>
      <c r="K319" s="4">
        <v>5.0791000000000004</v>
      </c>
      <c r="L319" s="2" t="s">
        <v>1275</v>
      </c>
      <c r="M319" s="5">
        <v>45093</v>
      </c>
      <c r="N319" s="6">
        <v>94.23</v>
      </c>
    </row>
    <row r="320" spans="1:14" ht="15.5" hidden="1" x14ac:dyDescent="0.35">
      <c r="A320" s="3" t="s">
        <v>608</v>
      </c>
      <c r="B320" s="2" t="s">
        <v>479</v>
      </c>
      <c r="C320" s="3">
        <v>3900</v>
      </c>
      <c r="D320" s="2">
        <v>54.4</v>
      </c>
      <c r="E320" s="2">
        <v>49.05</v>
      </c>
      <c r="F320" s="2">
        <v>57.5</v>
      </c>
      <c r="G320" s="2">
        <v>-0.95</v>
      </c>
      <c r="H320" s="2">
        <v>-1.72E-2</v>
      </c>
      <c r="I320" s="2">
        <v>2</v>
      </c>
      <c r="J320" s="2">
        <v>1836</v>
      </c>
      <c r="K320" s="4">
        <v>5.0735000000000001</v>
      </c>
      <c r="L320" s="2" t="s">
        <v>1275</v>
      </c>
      <c r="M320" s="5">
        <v>45093</v>
      </c>
      <c r="N320" s="6">
        <v>94.23</v>
      </c>
    </row>
    <row r="321" spans="1:14" ht="15.5" hidden="1" x14ac:dyDescent="0.35">
      <c r="A321" s="3" t="s">
        <v>609</v>
      </c>
      <c r="B321" s="2" t="s">
        <v>610</v>
      </c>
      <c r="C321" s="3">
        <v>3910</v>
      </c>
      <c r="D321" s="2">
        <v>47.79</v>
      </c>
      <c r="E321" s="2">
        <v>48</v>
      </c>
      <c r="F321" s="2">
        <v>57</v>
      </c>
      <c r="G321" s="2">
        <v>0</v>
      </c>
      <c r="H321" s="2" t="s">
        <v>12</v>
      </c>
      <c r="I321" s="2">
        <v>10</v>
      </c>
      <c r="J321" s="2">
        <v>15</v>
      </c>
      <c r="K321" s="4">
        <v>5.0388000000000002</v>
      </c>
      <c r="L321" s="2" t="s">
        <v>1275</v>
      </c>
      <c r="M321" s="5">
        <v>45093</v>
      </c>
      <c r="N321" s="6">
        <v>94.23</v>
      </c>
    </row>
    <row r="322" spans="1:14" ht="15.5" hidden="1" x14ac:dyDescent="0.35">
      <c r="A322" s="3" t="s">
        <v>611</v>
      </c>
      <c r="B322" s="2" t="s">
        <v>612</v>
      </c>
      <c r="C322" s="3">
        <v>3920</v>
      </c>
      <c r="D322" s="2">
        <v>260</v>
      </c>
      <c r="E322" s="2">
        <v>161.05000000000001</v>
      </c>
      <c r="F322" s="2">
        <v>171.55</v>
      </c>
      <c r="G322" s="2">
        <v>0</v>
      </c>
      <c r="H322" s="2" t="s">
        <v>12</v>
      </c>
      <c r="I322" s="2">
        <v>1</v>
      </c>
      <c r="J322" s="2">
        <v>4</v>
      </c>
      <c r="K322" s="4">
        <v>0</v>
      </c>
      <c r="L322" s="2" t="s">
        <v>1275</v>
      </c>
      <c r="M322" s="5">
        <v>45093</v>
      </c>
      <c r="N322" s="6">
        <v>94.23</v>
      </c>
    </row>
    <row r="323" spans="1:14" ht="15.5" hidden="1" x14ac:dyDescent="0.35">
      <c r="A323" s="3" t="s">
        <v>613</v>
      </c>
      <c r="B323" s="2" t="s">
        <v>614</v>
      </c>
      <c r="C323" s="3">
        <v>3930</v>
      </c>
      <c r="D323" s="2">
        <v>58.35</v>
      </c>
      <c r="E323" s="2">
        <v>46.15</v>
      </c>
      <c r="F323" s="2">
        <v>55.5</v>
      </c>
      <c r="G323" s="2">
        <v>34.590000000000003</v>
      </c>
      <c r="H323" s="2">
        <v>1.4558</v>
      </c>
      <c r="I323" s="2">
        <v>1</v>
      </c>
      <c r="J323" s="2">
        <v>31</v>
      </c>
      <c r="K323" s="4">
        <v>4.9649999999999999</v>
      </c>
      <c r="L323" s="2" t="s">
        <v>1275</v>
      </c>
      <c r="M323" s="5">
        <v>45093</v>
      </c>
      <c r="N323" s="6">
        <v>94.23</v>
      </c>
    </row>
    <row r="324" spans="1:14" ht="15.5" hidden="1" x14ac:dyDescent="0.35">
      <c r="A324" s="3" t="s">
        <v>615</v>
      </c>
      <c r="B324" s="2" t="s">
        <v>616</v>
      </c>
      <c r="C324" s="3">
        <v>3940</v>
      </c>
      <c r="D324" s="2">
        <v>23.42</v>
      </c>
      <c r="E324" s="2">
        <v>45.5</v>
      </c>
      <c r="F324" s="2">
        <v>54.5</v>
      </c>
      <c r="G324" s="2">
        <v>0</v>
      </c>
      <c r="H324" s="2" t="s">
        <v>12</v>
      </c>
      <c r="I324" s="2">
        <v>2</v>
      </c>
      <c r="J324" s="2">
        <v>6</v>
      </c>
      <c r="K324" s="4">
        <v>4.9290000000000003</v>
      </c>
      <c r="L324" s="2" t="s">
        <v>1275</v>
      </c>
      <c r="M324" s="5">
        <v>45093</v>
      </c>
      <c r="N324" s="6">
        <v>94.23</v>
      </c>
    </row>
    <row r="325" spans="1:14" ht="15.5" hidden="1" x14ac:dyDescent="0.35">
      <c r="A325" s="3" t="s">
        <v>617</v>
      </c>
      <c r="B325" s="2" t="s">
        <v>618</v>
      </c>
      <c r="C325" s="3">
        <v>3950</v>
      </c>
      <c r="D325" s="2">
        <v>36.119999999999997</v>
      </c>
      <c r="E325" s="2">
        <v>44.8</v>
      </c>
      <c r="F325" s="2">
        <v>54</v>
      </c>
      <c r="G325" s="2">
        <v>0</v>
      </c>
      <c r="H325" s="2" t="s">
        <v>12</v>
      </c>
      <c r="I325" s="2">
        <v>5</v>
      </c>
      <c r="J325" s="2">
        <v>38</v>
      </c>
      <c r="K325" s="4">
        <v>4.9034000000000004</v>
      </c>
      <c r="L325" s="2" t="s">
        <v>1275</v>
      </c>
      <c r="M325" s="5">
        <v>45093</v>
      </c>
      <c r="N325" s="6">
        <v>94.23</v>
      </c>
    </row>
    <row r="326" spans="1:14" ht="15.5" hidden="1" x14ac:dyDescent="0.35">
      <c r="A326" s="3" t="s">
        <v>619</v>
      </c>
      <c r="B326" s="2" t="s">
        <v>433</v>
      </c>
      <c r="C326" s="3">
        <v>3960</v>
      </c>
      <c r="D326" s="2">
        <v>56.6</v>
      </c>
      <c r="E326" s="2">
        <v>44.15</v>
      </c>
      <c r="F326" s="2">
        <v>53</v>
      </c>
      <c r="G326" s="2">
        <v>0</v>
      </c>
      <c r="H326" s="2" t="s">
        <v>12</v>
      </c>
      <c r="I326" s="2">
        <v>1</v>
      </c>
      <c r="J326" s="2">
        <v>11</v>
      </c>
      <c r="K326" s="4">
        <v>4.8680000000000003</v>
      </c>
      <c r="L326" s="2" t="s">
        <v>1275</v>
      </c>
      <c r="M326" s="5">
        <v>45093</v>
      </c>
      <c r="N326" s="6">
        <v>94.23</v>
      </c>
    </row>
    <row r="327" spans="1:14" ht="15.5" hidden="1" x14ac:dyDescent="0.35">
      <c r="A327" s="3" t="s">
        <v>620</v>
      </c>
      <c r="B327" s="2" t="s">
        <v>621</v>
      </c>
      <c r="C327" s="3">
        <v>3970</v>
      </c>
      <c r="D327" s="2">
        <v>20.440000000000001</v>
      </c>
      <c r="E327" s="2">
        <v>43.5</v>
      </c>
      <c r="F327" s="2">
        <v>52.5</v>
      </c>
      <c r="G327" s="2">
        <v>0</v>
      </c>
      <c r="H327" s="2" t="s">
        <v>12</v>
      </c>
      <c r="I327" s="2">
        <v>1</v>
      </c>
      <c r="J327" s="2">
        <v>10</v>
      </c>
      <c r="K327" s="4">
        <v>4.8438999999999997</v>
      </c>
      <c r="L327" s="2" t="s">
        <v>1275</v>
      </c>
      <c r="M327" s="5">
        <v>45093</v>
      </c>
      <c r="N327" s="6">
        <v>94.23</v>
      </c>
    </row>
    <row r="328" spans="1:14" ht="15.5" hidden="1" x14ac:dyDescent="0.35">
      <c r="A328" s="3" t="s">
        <v>622</v>
      </c>
      <c r="B328" s="2" t="s">
        <v>623</v>
      </c>
      <c r="C328" s="3">
        <v>3980</v>
      </c>
      <c r="D328" s="2">
        <v>55.9</v>
      </c>
      <c r="E328" s="2">
        <v>26.3</v>
      </c>
      <c r="F328" s="2">
        <v>31.5</v>
      </c>
      <c r="G328" s="2">
        <v>0</v>
      </c>
      <c r="H328" s="2" t="s">
        <v>12</v>
      </c>
      <c r="I328" s="2">
        <v>1</v>
      </c>
      <c r="J328" s="2">
        <v>18</v>
      </c>
      <c r="K328" s="4">
        <v>4.0381</v>
      </c>
      <c r="L328" s="2" t="s">
        <v>1275</v>
      </c>
      <c r="M328" s="5">
        <v>45093</v>
      </c>
      <c r="N328" s="6">
        <v>94.23</v>
      </c>
    </row>
    <row r="329" spans="1:14" ht="15.5" hidden="1" x14ac:dyDescent="0.35">
      <c r="A329" s="3" t="s">
        <v>624</v>
      </c>
      <c r="B329" s="2" t="s">
        <v>621</v>
      </c>
      <c r="C329" s="3">
        <v>3990</v>
      </c>
      <c r="D329" s="2">
        <v>19.940000000000001</v>
      </c>
      <c r="E329" s="2">
        <v>42.3</v>
      </c>
      <c r="F329" s="2">
        <v>51</v>
      </c>
      <c r="G329" s="2">
        <v>0</v>
      </c>
      <c r="H329" s="2" t="s">
        <v>12</v>
      </c>
      <c r="I329" s="2">
        <v>2</v>
      </c>
      <c r="J329" s="2">
        <v>72</v>
      </c>
      <c r="K329" s="4">
        <v>4.7873000000000001</v>
      </c>
      <c r="L329" s="2" t="s">
        <v>1275</v>
      </c>
      <c r="M329" s="5">
        <v>45093</v>
      </c>
      <c r="N329" s="6">
        <v>94.23</v>
      </c>
    </row>
    <row r="330" spans="1:14" ht="15.5" hidden="1" x14ac:dyDescent="0.35">
      <c r="A330" s="3" t="s">
        <v>625</v>
      </c>
      <c r="B330" s="2" t="s">
        <v>626</v>
      </c>
      <c r="C330" s="3">
        <v>4000</v>
      </c>
      <c r="D330" s="2">
        <v>46</v>
      </c>
      <c r="E330" s="2">
        <v>42</v>
      </c>
      <c r="F330" s="2">
        <v>50.5</v>
      </c>
      <c r="G330" s="2">
        <v>-7.6</v>
      </c>
      <c r="H330" s="2">
        <v>-0.14180000000000001</v>
      </c>
      <c r="I330" s="2">
        <v>103</v>
      </c>
      <c r="J330" s="2">
        <v>896</v>
      </c>
      <c r="K330" s="4">
        <v>4.7710999999999997</v>
      </c>
      <c r="L330" s="2" t="s">
        <v>1275</v>
      </c>
      <c r="M330" s="5">
        <v>45093</v>
      </c>
      <c r="N330" s="6">
        <v>94.23</v>
      </c>
    </row>
    <row r="331" spans="1:14" ht="15.5" hidden="1" x14ac:dyDescent="0.35">
      <c r="A331" s="3" t="s">
        <v>627</v>
      </c>
      <c r="B331" s="2" t="s">
        <v>628</v>
      </c>
      <c r="C331" s="3">
        <v>4100</v>
      </c>
      <c r="D331" s="2">
        <v>45.07</v>
      </c>
      <c r="E331" s="2">
        <v>36.200000000000003</v>
      </c>
      <c r="F331" s="2">
        <v>44.5</v>
      </c>
      <c r="G331" s="2">
        <v>0</v>
      </c>
      <c r="H331" s="2" t="s">
        <v>12</v>
      </c>
      <c r="I331" s="2">
        <v>1</v>
      </c>
      <c r="J331" s="2">
        <v>343</v>
      </c>
      <c r="K331" s="4">
        <v>4.5319000000000003</v>
      </c>
      <c r="L331" s="2" t="s">
        <v>1275</v>
      </c>
      <c r="M331" s="5">
        <v>45093</v>
      </c>
      <c r="N331" s="6">
        <v>94.23</v>
      </c>
    </row>
    <row r="332" spans="1:14" ht="15.5" hidden="1" x14ac:dyDescent="0.35">
      <c r="A332" s="3" t="s">
        <v>629</v>
      </c>
      <c r="B332" s="2" t="s">
        <v>630</v>
      </c>
      <c r="C332" s="3">
        <v>4200</v>
      </c>
      <c r="D332" s="2">
        <v>38</v>
      </c>
      <c r="E332" s="2">
        <v>31.95</v>
      </c>
      <c r="F332" s="2">
        <v>40</v>
      </c>
      <c r="G332" s="2">
        <v>-3</v>
      </c>
      <c r="H332" s="2">
        <v>-7.3200000000000001E-2</v>
      </c>
      <c r="I332" s="2">
        <v>2</v>
      </c>
      <c r="J332" s="2">
        <v>98</v>
      </c>
      <c r="K332" s="4">
        <v>4.3613</v>
      </c>
      <c r="L332" s="2" t="s">
        <v>1275</v>
      </c>
      <c r="M332" s="5">
        <v>45093</v>
      </c>
      <c r="N332" s="6">
        <v>94.23</v>
      </c>
    </row>
    <row r="333" spans="1:14" ht="15.5" hidden="1" x14ac:dyDescent="0.35">
      <c r="A333" s="3" t="s">
        <v>631</v>
      </c>
      <c r="B333" s="2" t="s">
        <v>632</v>
      </c>
      <c r="C333" s="3">
        <v>4300</v>
      </c>
      <c r="D333" s="2">
        <v>34</v>
      </c>
      <c r="E333" s="2">
        <v>27.4</v>
      </c>
      <c r="F333" s="2">
        <v>35.5</v>
      </c>
      <c r="G333" s="2">
        <v>0</v>
      </c>
      <c r="H333" s="2" t="s">
        <v>12</v>
      </c>
      <c r="I333" s="2">
        <v>25</v>
      </c>
      <c r="J333" s="2">
        <v>205</v>
      </c>
      <c r="K333" s="4">
        <v>4.1847000000000003</v>
      </c>
      <c r="L333" s="2" t="s">
        <v>1275</v>
      </c>
      <c r="M333" s="5">
        <v>45093</v>
      </c>
      <c r="N333" s="6">
        <v>94.23</v>
      </c>
    </row>
    <row r="334" spans="1:14" ht="15.5" hidden="1" x14ac:dyDescent="0.35">
      <c r="A334" s="3" t="s">
        <v>633</v>
      </c>
      <c r="B334" s="2" t="s">
        <v>634</v>
      </c>
      <c r="C334" s="3">
        <v>4400</v>
      </c>
      <c r="D334" s="2">
        <v>27.25</v>
      </c>
      <c r="E334" s="2">
        <v>23.9</v>
      </c>
      <c r="F334" s="2">
        <v>31.9</v>
      </c>
      <c r="G334" s="2">
        <v>-2.37</v>
      </c>
      <c r="H334" s="2">
        <v>-0.08</v>
      </c>
      <c r="I334" s="2">
        <v>2</v>
      </c>
      <c r="J334" s="2">
        <v>116</v>
      </c>
      <c r="K334" s="4">
        <v>4.0471000000000004</v>
      </c>
      <c r="L334" s="2" t="s">
        <v>1275</v>
      </c>
      <c r="M334" s="5">
        <v>45093</v>
      </c>
      <c r="N334" s="6">
        <v>94.23</v>
      </c>
    </row>
    <row r="335" spans="1:14" ht="15.5" hidden="1" x14ac:dyDescent="0.35">
      <c r="A335" s="3" t="s">
        <v>635</v>
      </c>
      <c r="B335" s="2" t="s">
        <v>636</v>
      </c>
      <c r="C335" s="3">
        <v>4500</v>
      </c>
      <c r="D335" s="2">
        <v>25</v>
      </c>
      <c r="E335" s="2">
        <v>21.2</v>
      </c>
      <c r="F335" s="2">
        <v>28.75</v>
      </c>
      <c r="G335" s="2">
        <v>-2.89</v>
      </c>
      <c r="H335" s="2">
        <v>-0.1036</v>
      </c>
      <c r="I335" s="2">
        <v>6</v>
      </c>
      <c r="J335" s="2">
        <v>810</v>
      </c>
      <c r="K335" s="4">
        <v>3.9331999999999998</v>
      </c>
      <c r="L335" s="2" t="s">
        <v>1275</v>
      </c>
      <c r="M335" s="5">
        <v>45093</v>
      </c>
      <c r="N335" s="6">
        <v>94.23</v>
      </c>
    </row>
    <row r="336" spans="1:14" ht="15.5" hidden="1" x14ac:dyDescent="0.35">
      <c r="A336" s="3" t="s">
        <v>637</v>
      </c>
      <c r="B336" s="2" t="s">
        <v>638</v>
      </c>
      <c r="C336" s="3">
        <v>4600</v>
      </c>
      <c r="D336" s="2">
        <v>22</v>
      </c>
      <c r="E336" s="2">
        <v>18.350000000000001</v>
      </c>
      <c r="F336" s="2">
        <v>25.85</v>
      </c>
      <c r="G336" s="2">
        <v>-2.5</v>
      </c>
      <c r="H336" s="2">
        <v>-0.10199999999999999</v>
      </c>
      <c r="I336" s="2">
        <v>1</v>
      </c>
      <c r="J336" s="2">
        <v>71</v>
      </c>
      <c r="K336" s="4">
        <v>3.8178999999999998</v>
      </c>
      <c r="L336" s="2" t="s">
        <v>1275</v>
      </c>
      <c r="M336" s="5">
        <v>45093</v>
      </c>
      <c r="N336" s="6">
        <v>94.23</v>
      </c>
    </row>
    <row r="337" spans="1:14" ht="15.5" hidden="1" x14ac:dyDescent="0.35">
      <c r="A337" s="3" t="s">
        <v>639</v>
      </c>
      <c r="B337" s="2" t="s">
        <v>640</v>
      </c>
      <c r="C337" s="3">
        <v>4700</v>
      </c>
      <c r="D337" s="2">
        <v>19.5</v>
      </c>
      <c r="E337" s="2">
        <v>16.399999999999999</v>
      </c>
      <c r="F337" s="2">
        <v>23.4</v>
      </c>
      <c r="G337" s="2">
        <v>0</v>
      </c>
      <c r="H337" s="2" t="s">
        <v>12</v>
      </c>
      <c r="I337" s="2">
        <v>5</v>
      </c>
      <c r="J337" s="2">
        <v>98</v>
      </c>
      <c r="K337" s="4">
        <v>3.7290000000000001</v>
      </c>
      <c r="L337" s="2" t="s">
        <v>1275</v>
      </c>
      <c r="M337" s="5">
        <v>45093</v>
      </c>
      <c r="N337" s="6">
        <v>94.23</v>
      </c>
    </row>
    <row r="338" spans="1:14" ht="15.5" hidden="1" x14ac:dyDescent="0.35">
      <c r="A338" s="3" t="s">
        <v>641</v>
      </c>
      <c r="B338" s="2" t="s">
        <v>642</v>
      </c>
      <c r="C338" s="3">
        <v>4800</v>
      </c>
      <c r="D338" s="2">
        <v>18.2</v>
      </c>
      <c r="E338" s="2">
        <v>16.5</v>
      </c>
      <c r="F338" s="2">
        <v>21.3</v>
      </c>
      <c r="G338" s="2">
        <v>-0.14000000000000001</v>
      </c>
      <c r="H338" s="2">
        <v>-7.6E-3</v>
      </c>
      <c r="I338" s="2">
        <v>8</v>
      </c>
      <c r="J338" s="2">
        <v>599</v>
      </c>
      <c r="K338" s="4">
        <v>3.6930999999999998</v>
      </c>
      <c r="L338" s="2" t="s">
        <v>1275</v>
      </c>
      <c r="M338" s="5">
        <v>45093</v>
      </c>
      <c r="N338" s="6">
        <v>94.23</v>
      </c>
    </row>
    <row r="339" spans="1:14" ht="15.5" hidden="1" x14ac:dyDescent="0.35">
      <c r="A339" s="3" t="s">
        <v>643</v>
      </c>
      <c r="B339" s="2" t="s">
        <v>644</v>
      </c>
      <c r="C339" s="3">
        <v>4900</v>
      </c>
      <c r="D339" s="2">
        <v>15.95</v>
      </c>
      <c r="E339" s="2">
        <v>12.75</v>
      </c>
      <c r="F339" s="2">
        <v>19.5</v>
      </c>
      <c r="G339" s="2">
        <v>-1.1100000000000001</v>
      </c>
      <c r="H339" s="2">
        <v>-6.5100000000000005E-2</v>
      </c>
      <c r="I339" s="2">
        <v>7</v>
      </c>
      <c r="J339" s="2">
        <v>99</v>
      </c>
      <c r="K339" s="4">
        <v>3.5697000000000001</v>
      </c>
      <c r="L339" s="2" t="s">
        <v>1275</v>
      </c>
      <c r="M339" s="5">
        <v>45093</v>
      </c>
      <c r="N339" s="6">
        <v>94.23</v>
      </c>
    </row>
    <row r="340" spans="1:14" ht="15.5" hidden="1" x14ac:dyDescent="0.35">
      <c r="A340" s="3" t="s">
        <v>645</v>
      </c>
      <c r="B340" s="2" t="s">
        <v>646</v>
      </c>
      <c r="C340" s="3">
        <v>5000</v>
      </c>
      <c r="D340" s="2">
        <v>14.83</v>
      </c>
      <c r="E340" s="2">
        <v>12.3</v>
      </c>
      <c r="F340" s="2">
        <v>18</v>
      </c>
      <c r="G340" s="2">
        <v>-0.17</v>
      </c>
      <c r="H340" s="2">
        <v>-1.1299999999999999E-2</v>
      </c>
      <c r="I340" s="2">
        <v>49</v>
      </c>
      <c r="J340" s="2">
        <v>730</v>
      </c>
      <c r="K340" s="4">
        <v>3.5306000000000002</v>
      </c>
      <c r="L340" s="2" t="s">
        <v>1275</v>
      </c>
      <c r="M340" s="5">
        <v>45093</v>
      </c>
      <c r="N340" s="6">
        <v>94.23</v>
      </c>
    </row>
    <row r="341" spans="1:14" ht="15.5" hidden="1" x14ac:dyDescent="0.35">
      <c r="A341" s="3" t="s">
        <v>647</v>
      </c>
      <c r="B341" s="2" t="s">
        <v>648</v>
      </c>
      <c r="C341" s="3">
        <v>5100</v>
      </c>
      <c r="D341" s="2">
        <v>13.3</v>
      </c>
      <c r="E341" s="2">
        <v>10.050000000000001</v>
      </c>
      <c r="F341" s="2">
        <v>16.55</v>
      </c>
      <c r="G341" s="2">
        <v>-1.5</v>
      </c>
      <c r="H341" s="2">
        <v>-0.1014</v>
      </c>
      <c r="I341" s="2">
        <v>2</v>
      </c>
      <c r="J341" s="2">
        <v>91</v>
      </c>
      <c r="K341" s="4">
        <v>3.4438</v>
      </c>
      <c r="L341" s="2" t="s">
        <v>1275</v>
      </c>
      <c r="M341" s="5">
        <v>45093</v>
      </c>
      <c r="N341" s="6">
        <v>94.23</v>
      </c>
    </row>
    <row r="342" spans="1:14" ht="15.5" hidden="1" x14ac:dyDescent="0.35">
      <c r="A342" s="3" t="s">
        <v>649</v>
      </c>
      <c r="B342" s="2" t="s">
        <v>650</v>
      </c>
      <c r="C342" s="3">
        <v>5200</v>
      </c>
      <c r="D342" s="2">
        <v>13.45</v>
      </c>
      <c r="E342" s="2">
        <v>9.1</v>
      </c>
      <c r="F342" s="2">
        <v>15.4</v>
      </c>
      <c r="G342" s="2">
        <v>0</v>
      </c>
      <c r="H342" s="2" t="s">
        <v>12</v>
      </c>
      <c r="I342" s="2">
        <v>1</v>
      </c>
      <c r="J342" s="2">
        <v>250</v>
      </c>
      <c r="K342" s="4">
        <v>3.3957999999999999</v>
      </c>
      <c r="L342" s="2" t="s">
        <v>1275</v>
      </c>
      <c r="M342" s="5">
        <v>45093</v>
      </c>
      <c r="N342" s="6">
        <v>94.23</v>
      </c>
    </row>
    <row r="343" spans="1:14" ht="15.5" hidden="1" x14ac:dyDescent="0.35">
      <c r="A343" s="3" t="s">
        <v>651</v>
      </c>
      <c r="B343" s="2" t="s">
        <v>652</v>
      </c>
      <c r="C343" s="3">
        <v>5300</v>
      </c>
      <c r="D343" s="2">
        <v>11.6</v>
      </c>
      <c r="E343" s="2">
        <v>10</v>
      </c>
      <c r="F343" s="2">
        <v>12</v>
      </c>
      <c r="G343" s="2">
        <v>-0.7</v>
      </c>
      <c r="H343" s="2">
        <v>-5.6899999999999999E-2</v>
      </c>
      <c r="I343" s="2">
        <v>3</v>
      </c>
      <c r="J343" s="2">
        <v>593</v>
      </c>
      <c r="K343" s="4">
        <v>3.3336000000000001</v>
      </c>
      <c r="L343" s="2" t="s">
        <v>1275</v>
      </c>
      <c r="M343" s="5">
        <v>45093</v>
      </c>
      <c r="N343" s="6">
        <v>94.23</v>
      </c>
    </row>
    <row r="344" spans="1:14" ht="15.5" hidden="1" x14ac:dyDescent="0.35">
      <c r="A344" s="3" t="s">
        <v>653</v>
      </c>
      <c r="B344" s="2" t="s">
        <v>646</v>
      </c>
      <c r="C344" s="3">
        <v>5400</v>
      </c>
      <c r="D344" s="2">
        <v>10.63</v>
      </c>
      <c r="E344" s="2">
        <v>7.3</v>
      </c>
      <c r="F344" s="2">
        <v>13.55</v>
      </c>
      <c r="G344" s="2">
        <v>-0.37</v>
      </c>
      <c r="H344" s="2">
        <v>-3.3599999999999998E-2</v>
      </c>
      <c r="I344" s="2">
        <v>47</v>
      </c>
      <c r="J344" s="2">
        <v>138</v>
      </c>
      <c r="K344" s="4">
        <v>3.3085</v>
      </c>
      <c r="L344" s="2" t="s">
        <v>1275</v>
      </c>
      <c r="M344" s="5">
        <v>45093</v>
      </c>
      <c r="N344" s="6">
        <v>94.23</v>
      </c>
    </row>
    <row r="345" spans="1:14" ht="15.5" hidden="1" x14ac:dyDescent="0.35">
      <c r="A345" s="3" t="s">
        <v>654</v>
      </c>
      <c r="B345" s="2" t="s">
        <v>646</v>
      </c>
      <c r="C345" s="3">
        <v>5500</v>
      </c>
      <c r="D345" s="2">
        <v>9.1999999999999993</v>
      </c>
      <c r="E345" s="2">
        <v>8</v>
      </c>
      <c r="F345" s="2">
        <v>9.1999999999999993</v>
      </c>
      <c r="G345" s="2">
        <v>-1.5</v>
      </c>
      <c r="H345" s="2">
        <v>-0.14019999999999999</v>
      </c>
      <c r="I345" s="2">
        <v>9</v>
      </c>
      <c r="J345" s="2">
        <v>1249</v>
      </c>
      <c r="K345" s="4">
        <v>3.2021999999999999</v>
      </c>
      <c r="L345" s="2" t="s">
        <v>1275</v>
      </c>
      <c r="M345" s="5">
        <v>45093</v>
      </c>
      <c r="N345" s="6">
        <v>94.23</v>
      </c>
    </row>
    <row r="346" spans="1:14" ht="15.5" hidden="1" x14ac:dyDescent="0.35">
      <c r="A346" s="3" t="s">
        <v>655</v>
      </c>
      <c r="B346" s="2" t="s">
        <v>656</v>
      </c>
      <c r="C346" s="3">
        <v>45</v>
      </c>
      <c r="D346" s="2">
        <v>0.27</v>
      </c>
      <c r="E346" s="2">
        <v>0.24</v>
      </c>
      <c r="F346" s="2">
        <v>0.25</v>
      </c>
      <c r="G346" s="2">
        <v>0.06</v>
      </c>
      <c r="H346" s="2">
        <v>0.28570000000000001</v>
      </c>
      <c r="I346" s="2">
        <v>1</v>
      </c>
      <c r="J346" s="2">
        <v>3715</v>
      </c>
      <c r="K346" s="4">
        <v>0.59670000000000001</v>
      </c>
      <c r="L346" s="2" t="s">
        <v>1276</v>
      </c>
      <c r="M346" s="5">
        <v>45093</v>
      </c>
      <c r="N346" s="6">
        <v>94.23</v>
      </c>
    </row>
    <row r="347" spans="1:14" ht="15.5" hidden="1" x14ac:dyDescent="0.35">
      <c r="A347" s="3" t="s">
        <v>657</v>
      </c>
      <c r="B347" s="2" t="s">
        <v>658</v>
      </c>
      <c r="C347" s="3">
        <v>50</v>
      </c>
      <c r="D347" s="2">
        <v>0.42</v>
      </c>
      <c r="E347" s="2">
        <v>0.38</v>
      </c>
      <c r="F347" s="2">
        <v>0.4</v>
      </c>
      <c r="G347" s="2">
        <v>0.08</v>
      </c>
      <c r="H347" s="2">
        <v>0.23530000000000001</v>
      </c>
      <c r="I347" s="2">
        <v>48</v>
      </c>
      <c r="J347" s="2">
        <v>1614</v>
      </c>
      <c r="K347" s="4">
        <v>0.56489999999999996</v>
      </c>
      <c r="L347" s="2" t="s">
        <v>1276</v>
      </c>
      <c r="M347" s="5">
        <v>45093</v>
      </c>
      <c r="N347" s="6">
        <v>94.23</v>
      </c>
    </row>
    <row r="348" spans="1:14" ht="15.5" hidden="1" x14ac:dyDescent="0.35">
      <c r="A348" s="3" t="s">
        <v>659</v>
      </c>
      <c r="B348" s="2" t="s">
        <v>103</v>
      </c>
      <c r="C348" s="3">
        <v>52</v>
      </c>
      <c r="D348" s="2">
        <v>0.48</v>
      </c>
      <c r="E348" s="2">
        <v>0.45</v>
      </c>
      <c r="F348" s="2">
        <v>0.47</v>
      </c>
      <c r="G348" s="2">
        <v>0.1</v>
      </c>
      <c r="H348" s="2">
        <v>0.26319999999999999</v>
      </c>
      <c r="I348" s="2">
        <v>201</v>
      </c>
      <c r="J348" s="2">
        <v>3289</v>
      </c>
      <c r="K348" s="4">
        <v>0.55179999999999996</v>
      </c>
      <c r="L348" s="2" t="s">
        <v>1276</v>
      </c>
      <c r="M348" s="5">
        <v>45093</v>
      </c>
      <c r="N348" s="6">
        <v>94.23</v>
      </c>
    </row>
    <row r="349" spans="1:14" ht="15.5" hidden="1" x14ac:dyDescent="0.35">
      <c r="A349" s="3" t="s">
        <v>660</v>
      </c>
      <c r="B349" s="2" t="s">
        <v>661</v>
      </c>
      <c r="C349" s="3">
        <v>53</v>
      </c>
      <c r="D349" s="2">
        <v>0.59</v>
      </c>
      <c r="E349" s="2">
        <v>0.5</v>
      </c>
      <c r="F349" s="2">
        <v>0.52</v>
      </c>
      <c r="G349" s="2">
        <v>0</v>
      </c>
      <c r="H349" s="2" t="s">
        <v>12</v>
      </c>
      <c r="I349" s="2">
        <v>2</v>
      </c>
      <c r="J349" s="2">
        <v>1918</v>
      </c>
      <c r="K349" s="4">
        <v>0.5474</v>
      </c>
      <c r="L349" s="2" t="s">
        <v>1276</v>
      </c>
      <c r="M349" s="5">
        <v>45093</v>
      </c>
      <c r="N349" s="6">
        <v>94.23</v>
      </c>
    </row>
    <row r="350" spans="1:14" ht="15.5" hidden="1" x14ac:dyDescent="0.35">
      <c r="A350" s="3" t="s">
        <v>662</v>
      </c>
      <c r="B350" s="2" t="s">
        <v>663</v>
      </c>
      <c r="C350" s="3">
        <v>54</v>
      </c>
      <c r="D350" s="2">
        <v>0.52</v>
      </c>
      <c r="E350" s="2">
        <v>0.55000000000000004</v>
      </c>
      <c r="F350" s="2">
        <v>0.56000000000000005</v>
      </c>
      <c r="G350" s="2">
        <v>0</v>
      </c>
      <c r="H350" s="2" t="s">
        <v>12</v>
      </c>
      <c r="I350" s="2">
        <v>77</v>
      </c>
      <c r="J350" s="2">
        <v>820</v>
      </c>
      <c r="K350" s="4">
        <v>0.54149999999999998</v>
      </c>
      <c r="L350" s="2" t="s">
        <v>1276</v>
      </c>
      <c r="M350" s="5">
        <v>45093</v>
      </c>
      <c r="N350" s="6">
        <v>94.23</v>
      </c>
    </row>
    <row r="351" spans="1:14" ht="15.5" hidden="1" x14ac:dyDescent="0.35">
      <c r="A351" s="3" t="s">
        <v>664</v>
      </c>
      <c r="B351" s="2" t="s">
        <v>665</v>
      </c>
      <c r="C351" s="3">
        <v>55</v>
      </c>
      <c r="D351" s="2">
        <v>0.63</v>
      </c>
      <c r="E351" s="2">
        <v>0.6</v>
      </c>
      <c r="F351" s="2">
        <v>0.62</v>
      </c>
      <c r="G351" s="2">
        <v>0.06</v>
      </c>
      <c r="H351" s="2">
        <v>0.1053</v>
      </c>
      <c r="I351" s="2">
        <v>55</v>
      </c>
      <c r="J351" s="2">
        <v>1923</v>
      </c>
      <c r="K351" s="4">
        <v>0.53710000000000002</v>
      </c>
      <c r="L351" s="2" t="s">
        <v>1276</v>
      </c>
      <c r="M351" s="5">
        <v>45093</v>
      </c>
      <c r="N351" s="6">
        <v>94.23</v>
      </c>
    </row>
    <row r="352" spans="1:14" ht="15.5" hidden="1" x14ac:dyDescent="0.35">
      <c r="A352" s="3" t="s">
        <v>666</v>
      </c>
      <c r="B352" s="2" t="s">
        <v>667</v>
      </c>
      <c r="C352" s="3">
        <v>56</v>
      </c>
      <c r="D352" s="2">
        <v>0.6</v>
      </c>
      <c r="E352" s="2">
        <v>0.65</v>
      </c>
      <c r="F352" s="2">
        <v>0.67</v>
      </c>
      <c r="G352" s="2">
        <v>0</v>
      </c>
      <c r="H352" s="2" t="s">
        <v>12</v>
      </c>
      <c r="I352" s="2">
        <v>65</v>
      </c>
      <c r="J352" s="2">
        <v>10077</v>
      </c>
      <c r="K352" s="4">
        <v>0.53080000000000005</v>
      </c>
      <c r="L352" s="2" t="s">
        <v>1276</v>
      </c>
      <c r="M352" s="5">
        <v>45093</v>
      </c>
      <c r="N352" s="6">
        <v>94.23</v>
      </c>
    </row>
    <row r="353" spans="1:14" ht="15.5" hidden="1" x14ac:dyDescent="0.35">
      <c r="A353" s="3" t="s">
        <v>668</v>
      </c>
      <c r="B353" s="2" t="s">
        <v>669</v>
      </c>
      <c r="C353" s="3">
        <v>57</v>
      </c>
      <c r="D353" s="2">
        <v>0.62</v>
      </c>
      <c r="E353" s="2">
        <v>0.72</v>
      </c>
      <c r="F353" s="2">
        <v>0.74</v>
      </c>
      <c r="G353" s="2">
        <v>0</v>
      </c>
      <c r="H353" s="2" t="s">
        <v>12</v>
      </c>
      <c r="I353" s="2">
        <v>4</v>
      </c>
      <c r="J353" s="2">
        <v>1077</v>
      </c>
      <c r="K353" s="4">
        <v>0.52729999999999999</v>
      </c>
      <c r="L353" s="2" t="s">
        <v>1276</v>
      </c>
      <c r="M353" s="5">
        <v>45093</v>
      </c>
      <c r="N353" s="6">
        <v>94.23</v>
      </c>
    </row>
    <row r="354" spans="1:14" ht="15.5" hidden="1" x14ac:dyDescent="0.35">
      <c r="A354" s="3" t="s">
        <v>670</v>
      </c>
      <c r="B354" s="2" t="s">
        <v>671</v>
      </c>
      <c r="C354" s="3">
        <v>58</v>
      </c>
      <c r="D354" s="2">
        <v>0.69</v>
      </c>
      <c r="E354" s="2">
        <v>0.77</v>
      </c>
      <c r="F354" s="2">
        <v>0.79</v>
      </c>
      <c r="G354" s="2">
        <v>0</v>
      </c>
      <c r="H354" s="2" t="s">
        <v>12</v>
      </c>
      <c r="I354" s="2">
        <v>10</v>
      </c>
      <c r="J354" s="2">
        <v>1746</v>
      </c>
      <c r="K354" s="4">
        <v>0.52</v>
      </c>
      <c r="L354" s="2" t="s">
        <v>1276</v>
      </c>
      <c r="M354" s="5">
        <v>45093</v>
      </c>
      <c r="N354" s="6">
        <v>94.23</v>
      </c>
    </row>
    <row r="355" spans="1:14" ht="15.5" hidden="1" x14ac:dyDescent="0.35">
      <c r="A355" s="3" t="s">
        <v>672</v>
      </c>
      <c r="B355" s="2" t="s">
        <v>673</v>
      </c>
      <c r="C355" s="3">
        <v>59</v>
      </c>
      <c r="D355" s="2">
        <v>0.88</v>
      </c>
      <c r="E355" s="2">
        <v>0.84</v>
      </c>
      <c r="F355" s="2">
        <v>0.86</v>
      </c>
      <c r="G355" s="2">
        <v>-7.0000000000000007E-2</v>
      </c>
      <c r="H355" s="2">
        <v>-7.3700000000000002E-2</v>
      </c>
      <c r="I355" s="2">
        <v>2</v>
      </c>
      <c r="J355" s="2">
        <v>1500</v>
      </c>
      <c r="K355" s="4">
        <v>0.51539999999999997</v>
      </c>
      <c r="L355" s="2" t="s">
        <v>1276</v>
      </c>
      <c r="M355" s="5">
        <v>45093</v>
      </c>
      <c r="N355" s="6">
        <v>94.23</v>
      </c>
    </row>
    <row r="356" spans="1:14" ht="15.5" hidden="1" x14ac:dyDescent="0.35">
      <c r="A356" s="3" t="s">
        <v>674</v>
      </c>
      <c r="B356" s="2" t="s">
        <v>113</v>
      </c>
      <c r="C356" s="3">
        <v>60</v>
      </c>
      <c r="D356" s="2">
        <v>0.93</v>
      </c>
      <c r="E356" s="2">
        <v>0.91</v>
      </c>
      <c r="F356" s="2">
        <v>0.94</v>
      </c>
      <c r="G356" s="2">
        <v>7.0000000000000007E-2</v>
      </c>
      <c r="H356" s="2">
        <v>8.14E-2</v>
      </c>
      <c r="I356" s="2">
        <v>23</v>
      </c>
      <c r="J356" s="2">
        <v>5782</v>
      </c>
      <c r="K356" s="4">
        <v>0.51070000000000004</v>
      </c>
      <c r="L356" s="2" t="s">
        <v>1276</v>
      </c>
      <c r="M356" s="5">
        <v>45093</v>
      </c>
      <c r="N356" s="6">
        <v>94.23</v>
      </c>
    </row>
    <row r="357" spans="1:14" ht="15.5" hidden="1" x14ac:dyDescent="0.35">
      <c r="A357" s="3" t="s">
        <v>675</v>
      </c>
      <c r="B357" s="2" t="s">
        <v>676</v>
      </c>
      <c r="C357" s="3">
        <v>61</v>
      </c>
      <c r="D357" s="2">
        <v>0.91</v>
      </c>
      <c r="E357" s="2">
        <v>0.99</v>
      </c>
      <c r="F357" s="2">
        <v>1.01</v>
      </c>
      <c r="G357" s="2">
        <v>0</v>
      </c>
      <c r="H357" s="2" t="s">
        <v>12</v>
      </c>
      <c r="I357" s="2">
        <v>348</v>
      </c>
      <c r="J357" s="2">
        <v>3285</v>
      </c>
      <c r="K357" s="4">
        <v>0.50560000000000005</v>
      </c>
      <c r="L357" s="2" t="s">
        <v>1276</v>
      </c>
      <c r="M357" s="5">
        <v>45093</v>
      </c>
      <c r="N357" s="6">
        <v>94.23</v>
      </c>
    </row>
    <row r="358" spans="1:14" ht="15.5" hidden="1" x14ac:dyDescent="0.35">
      <c r="A358" s="3" t="s">
        <v>677</v>
      </c>
      <c r="B358" s="2" t="s">
        <v>678</v>
      </c>
      <c r="C358" s="3">
        <v>62</v>
      </c>
      <c r="D358" s="2">
        <v>1.05</v>
      </c>
      <c r="E358" s="2">
        <v>1.0900000000000001</v>
      </c>
      <c r="F358" s="2">
        <v>1.1000000000000001</v>
      </c>
      <c r="G358" s="2">
        <v>0</v>
      </c>
      <c r="H358" s="2" t="s">
        <v>12</v>
      </c>
      <c r="I358" s="2">
        <v>6</v>
      </c>
      <c r="J358" s="2">
        <v>4782</v>
      </c>
      <c r="K358" s="4">
        <v>0.50219999999999998</v>
      </c>
      <c r="L358" s="2" t="s">
        <v>1276</v>
      </c>
      <c r="M358" s="5">
        <v>45093</v>
      </c>
      <c r="N358" s="6">
        <v>94.23</v>
      </c>
    </row>
    <row r="359" spans="1:14" ht="15.5" hidden="1" x14ac:dyDescent="0.35">
      <c r="A359" s="3" t="s">
        <v>679</v>
      </c>
      <c r="B359" s="2" t="s">
        <v>680</v>
      </c>
      <c r="C359" s="3">
        <v>63</v>
      </c>
      <c r="D359" s="2">
        <v>1.06</v>
      </c>
      <c r="E359" s="2">
        <v>1.1599999999999999</v>
      </c>
      <c r="F359" s="2">
        <v>1.19</v>
      </c>
      <c r="G359" s="2">
        <v>0</v>
      </c>
      <c r="H359" s="2" t="s">
        <v>12</v>
      </c>
      <c r="I359" s="2">
        <v>240</v>
      </c>
      <c r="J359" s="2">
        <v>1661</v>
      </c>
      <c r="K359" s="4">
        <v>0.49809999999999999</v>
      </c>
      <c r="L359" s="2" t="s">
        <v>1276</v>
      </c>
      <c r="M359" s="5">
        <v>45093</v>
      </c>
      <c r="N359" s="6">
        <v>94.23</v>
      </c>
    </row>
    <row r="360" spans="1:14" ht="15.5" hidden="1" x14ac:dyDescent="0.35">
      <c r="A360" s="3" t="s">
        <v>681</v>
      </c>
      <c r="B360" s="2" t="s">
        <v>682</v>
      </c>
      <c r="C360" s="3">
        <v>64</v>
      </c>
      <c r="D360" s="2">
        <v>1.38</v>
      </c>
      <c r="E360" s="2">
        <v>1.26</v>
      </c>
      <c r="F360" s="2">
        <v>1.29</v>
      </c>
      <c r="G360" s="2">
        <v>0</v>
      </c>
      <c r="H360" s="2" t="s">
        <v>12</v>
      </c>
      <c r="I360" s="2">
        <v>2</v>
      </c>
      <c r="J360" s="2">
        <v>1281</v>
      </c>
      <c r="K360" s="4">
        <v>0.49370000000000003</v>
      </c>
      <c r="L360" s="2" t="s">
        <v>1276</v>
      </c>
      <c r="M360" s="5">
        <v>45093</v>
      </c>
      <c r="N360" s="6">
        <v>94.23</v>
      </c>
    </row>
    <row r="361" spans="1:14" ht="15.5" hidden="1" x14ac:dyDescent="0.35">
      <c r="A361" s="3" t="s">
        <v>683</v>
      </c>
      <c r="B361" s="2" t="s">
        <v>684</v>
      </c>
      <c r="C361" s="3">
        <v>65</v>
      </c>
      <c r="D361" s="2">
        <v>1.41</v>
      </c>
      <c r="E361" s="2">
        <v>1.35</v>
      </c>
      <c r="F361" s="2">
        <v>1.38</v>
      </c>
      <c r="G361" s="2">
        <v>0.13</v>
      </c>
      <c r="H361" s="2">
        <v>0.1016</v>
      </c>
      <c r="I361" s="2">
        <v>58</v>
      </c>
      <c r="J361" s="2">
        <v>5857</v>
      </c>
      <c r="K361" s="4">
        <v>0.48780000000000001</v>
      </c>
      <c r="L361" s="2" t="s">
        <v>1276</v>
      </c>
      <c r="M361" s="5">
        <v>45093</v>
      </c>
      <c r="N361" s="6">
        <v>94.23</v>
      </c>
    </row>
    <row r="362" spans="1:14" ht="15.5" hidden="1" x14ac:dyDescent="0.35">
      <c r="A362" s="3" t="s">
        <v>685</v>
      </c>
      <c r="B362" s="2" t="s">
        <v>686</v>
      </c>
      <c r="C362" s="3">
        <v>66</v>
      </c>
      <c r="D362" s="2">
        <v>1.32</v>
      </c>
      <c r="E362" s="2">
        <v>1.47</v>
      </c>
      <c r="F362" s="2">
        <v>1.49</v>
      </c>
      <c r="G362" s="2">
        <v>0</v>
      </c>
      <c r="H362" s="2" t="s">
        <v>12</v>
      </c>
      <c r="I362" s="2">
        <v>2</v>
      </c>
      <c r="J362" s="2">
        <v>2689</v>
      </c>
      <c r="K362" s="4">
        <v>0.48320000000000002</v>
      </c>
      <c r="L362" s="2" t="s">
        <v>1276</v>
      </c>
      <c r="M362" s="5">
        <v>45093</v>
      </c>
      <c r="N362" s="6">
        <v>94.23</v>
      </c>
    </row>
    <row r="363" spans="1:14" ht="15.5" hidden="1" x14ac:dyDescent="0.35">
      <c r="A363" s="3" t="s">
        <v>687</v>
      </c>
      <c r="B363" s="2" t="s">
        <v>688</v>
      </c>
      <c r="C363" s="3">
        <v>67</v>
      </c>
      <c r="D363" s="2">
        <v>1.49</v>
      </c>
      <c r="E363" s="2">
        <v>1.58</v>
      </c>
      <c r="F363" s="2">
        <v>1.61</v>
      </c>
      <c r="G363" s="2">
        <v>0</v>
      </c>
      <c r="H363" s="2" t="s">
        <v>12</v>
      </c>
      <c r="I363" s="2">
        <v>54</v>
      </c>
      <c r="J363" s="2">
        <v>1722</v>
      </c>
      <c r="K363" s="4">
        <v>0.47910000000000003</v>
      </c>
      <c r="L363" s="2" t="s">
        <v>1276</v>
      </c>
      <c r="M363" s="5">
        <v>45093</v>
      </c>
      <c r="N363" s="6">
        <v>94.23</v>
      </c>
    </row>
    <row r="364" spans="1:14" ht="15.5" hidden="1" x14ac:dyDescent="0.35">
      <c r="A364" s="3" t="s">
        <v>689</v>
      </c>
      <c r="B364" s="2" t="s">
        <v>690</v>
      </c>
      <c r="C364" s="3">
        <v>68</v>
      </c>
      <c r="D364" s="2">
        <v>1.61</v>
      </c>
      <c r="E364" s="2">
        <v>1.71</v>
      </c>
      <c r="F364" s="2">
        <v>1.73</v>
      </c>
      <c r="G364" s="2">
        <v>0</v>
      </c>
      <c r="H364" s="2" t="s">
        <v>12</v>
      </c>
      <c r="I364" s="2">
        <v>170</v>
      </c>
      <c r="J364" s="2">
        <v>3946</v>
      </c>
      <c r="K364" s="4">
        <v>0.47439999999999999</v>
      </c>
      <c r="L364" s="2" t="s">
        <v>1276</v>
      </c>
      <c r="M364" s="5">
        <v>45093</v>
      </c>
      <c r="N364" s="6">
        <v>94.23</v>
      </c>
    </row>
    <row r="365" spans="1:14" ht="15.5" hidden="1" x14ac:dyDescent="0.35">
      <c r="A365" s="3" t="s">
        <v>691</v>
      </c>
      <c r="B365" s="2" t="s">
        <v>692</v>
      </c>
      <c r="C365" s="3">
        <v>69</v>
      </c>
      <c r="D365" s="2">
        <v>1.99</v>
      </c>
      <c r="E365" s="2">
        <v>1.82</v>
      </c>
      <c r="F365" s="2">
        <v>1.85</v>
      </c>
      <c r="G365" s="2">
        <v>0.24</v>
      </c>
      <c r="H365" s="2">
        <v>0.1371</v>
      </c>
      <c r="I365" s="2">
        <v>6</v>
      </c>
      <c r="J365" s="2">
        <v>7195</v>
      </c>
      <c r="K365" s="4">
        <v>0.46899999999999997</v>
      </c>
      <c r="L365" s="2" t="s">
        <v>1276</v>
      </c>
      <c r="M365" s="5">
        <v>45093</v>
      </c>
      <c r="N365" s="6">
        <v>94.23</v>
      </c>
    </row>
    <row r="366" spans="1:14" ht="15.5" hidden="1" x14ac:dyDescent="0.35">
      <c r="A366" s="3" t="s">
        <v>693</v>
      </c>
      <c r="B366" s="2" t="s">
        <v>126</v>
      </c>
      <c r="C366" s="3">
        <v>70</v>
      </c>
      <c r="D366" s="2">
        <v>1.98</v>
      </c>
      <c r="E366" s="2">
        <v>1.97</v>
      </c>
      <c r="F366" s="2">
        <v>2</v>
      </c>
      <c r="G366" s="2">
        <v>0.13</v>
      </c>
      <c r="H366" s="2">
        <v>7.0300000000000001E-2</v>
      </c>
      <c r="I366" s="2">
        <v>74</v>
      </c>
      <c r="J366" s="2">
        <v>11221</v>
      </c>
      <c r="K366" s="4">
        <v>0.46550000000000002</v>
      </c>
      <c r="L366" s="2" t="s">
        <v>1276</v>
      </c>
      <c r="M366" s="5">
        <v>45093</v>
      </c>
      <c r="N366" s="6">
        <v>94.23</v>
      </c>
    </row>
    <row r="367" spans="1:14" ht="15.5" hidden="1" x14ac:dyDescent="0.35">
      <c r="A367" s="3" t="s">
        <v>694</v>
      </c>
      <c r="B367" s="2" t="s">
        <v>695</v>
      </c>
      <c r="C367" s="3">
        <v>71</v>
      </c>
      <c r="D367" s="2">
        <v>2.15</v>
      </c>
      <c r="E367" s="2">
        <v>2.14</v>
      </c>
      <c r="F367" s="2">
        <v>2.15</v>
      </c>
      <c r="G367" s="2">
        <v>0.3</v>
      </c>
      <c r="H367" s="2">
        <v>0.16220000000000001</v>
      </c>
      <c r="I367" s="2">
        <v>189</v>
      </c>
      <c r="J367" s="2">
        <v>1548</v>
      </c>
      <c r="K367" s="4">
        <v>0.46129999999999999</v>
      </c>
      <c r="L367" s="2" t="s">
        <v>1276</v>
      </c>
      <c r="M367" s="5">
        <v>45093</v>
      </c>
      <c r="N367" s="6">
        <v>94.23</v>
      </c>
    </row>
    <row r="368" spans="1:14" ht="15.5" hidden="1" x14ac:dyDescent="0.35">
      <c r="A368" s="3" t="s">
        <v>696</v>
      </c>
      <c r="B368" s="2" t="s">
        <v>342</v>
      </c>
      <c r="C368" s="3">
        <v>72</v>
      </c>
      <c r="D368" s="2">
        <v>2.38</v>
      </c>
      <c r="E368" s="2">
        <v>2.2799999999999998</v>
      </c>
      <c r="F368" s="2">
        <v>2.31</v>
      </c>
      <c r="G368" s="2">
        <v>0.27</v>
      </c>
      <c r="H368" s="2">
        <v>0.128</v>
      </c>
      <c r="I368" s="2">
        <v>10</v>
      </c>
      <c r="J368" s="2">
        <v>1420</v>
      </c>
      <c r="K368" s="4">
        <v>0.45729999999999998</v>
      </c>
      <c r="L368" s="2" t="s">
        <v>1276</v>
      </c>
      <c r="M368" s="5">
        <v>45093</v>
      </c>
      <c r="N368" s="6">
        <v>94.23</v>
      </c>
    </row>
    <row r="369" spans="1:14" ht="15.5" hidden="1" x14ac:dyDescent="0.35">
      <c r="A369" s="3" t="s">
        <v>697</v>
      </c>
      <c r="B369" s="2" t="s">
        <v>698</v>
      </c>
      <c r="C369" s="3">
        <v>72.5</v>
      </c>
      <c r="D369" s="2">
        <v>2.48</v>
      </c>
      <c r="E369" s="2">
        <v>2.36</v>
      </c>
      <c r="F369" s="2">
        <v>2.39</v>
      </c>
      <c r="G369" s="2">
        <v>0.27</v>
      </c>
      <c r="H369" s="2">
        <v>0.1222</v>
      </c>
      <c r="I369" s="2">
        <v>343</v>
      </c>
      <c r="J369" s="2">
        <v>781</v>
      </c>
      <c r="K369" s="4">
        <v>0.4551</v>
      </c>
      <c r="L369" s="2" t="s">
        <v>1276</v>
      </c>
      <c r="M369" s="5">
        <v>45093</v>
      </c>
      <c r="N369" s="6">
        <v>94.23</v>
      </c>
    </row>
    <row r="370" spans="1:14" ht="15.5" hidden="1" x14ac:dyDescent="0.35">
      <c r="A370" s="3" t="s">
        <v>699</v>
      </c>
      <c r="B370" s="2" t="s">
        <v>698</v>
      </c>
      <c r="C370" s="3">
        <v>73</v>
      </c>
      <c r="D370" s="2">
        <v>2.56</v>
      </c>
      <c r="E370" s="2">
        <v>2.4300000000000002</v>
      </c>
      <c r="F370" s="2">
        <v>2.4500000000000002</v>
      </c>
      <c r="G370" s="2">
        <v>0.28999999999999998</v>
      </c>
      <c r="H370" s="2">
        <v>0.1278</v>
      </c>
      <c r="I370" s="2">
        <v>63</v>
      </c>
      <c r="J370" s="2">
        <v>1098</v>
      </c>
      <c r="K370" s="4">
        <v>0.45119999999999999</v>
      </c>
      <c r="L370" s="2" t="s">
        <v>1276</v>
      </c>
      <c r="M370" s="5">
        <v>45093</v>
      </c>
      <c r="N370" s="6">
        <v>94.23</v>
      </c>
    </row>
    <row r="371" spans="1:14" ht="15.5" hidden="1" x14ac:dyDescent="0.35">
      <c r="A371" s="3" t="s">
        <v>700</v>
      </c>
      <c r="B371" s="2" t="s">
        <v>698</v>
      </c>
      <c r="C371" s="3">
        <v>74</v>
      </c>
      <c r="D371" s="2">
        <v>2.74</v>
      </c>
      <c r="E371" s="2">
        <v>2.61</v>
      </c>
      <c r="F371" s="2">
        <v>2.64</v>
      </c>
      <c r="G371" s="2">
        <v>0.65</v>
      </c>
      <c r="H371" s="2">
        <v>0.311</v>
      </c>
      <c r="I371" s="2">
        <v>114</v>
      </c>
      <c r="J371" s="2">
        <v>4074</v>
      </c>
      <c r="K371" s="4">
        <v>0.4481</v>
      </c>
      <c r="L371" s="2" t="s">
        <v>1276</v>
      </c>
      <c r="M371" s="5">
        <v>45093</v>
      </c>
      <c r="N371" s="6">
        <v>94.23</v>
      </c>
    </row>
    <row r="372" spans="1:14" ht="15.5" hidden="1" x14ac:dyDescent="0.35">
      <c r="A372" s="3" t="s">
        <v>701</v>
      </c>
      <c r="B372" s="2" t="s">
        <v>695</v>
      </c>
      <c r="C372" s="3">
        <v>75</v>
      </c>
      <c r="D372" s="2">
        <v>2.83</v>
      </c>
      <c r="E372" s="2">
        <v>2.82</v>
      </c>
      <c r="F372" s="2">
        <v>2.84</v>
      </c>
      <c r="G372" s="2">
        <v>0.18</v>
      </c>
      <c r="H372" s="2">
        <v>6.7900000000000002E-2</v>
      </c>
      <c r="I372" s="2">
        <v>369</v>
      </c>
      <c r="J372" s="2">
        <v>9398</v>
      </c>
      <c r="K372" s="4">
        <v>0.44500000000000001</v>
      </c>
      <c r="L372" s="2" t="s">
        <v>1276</v>
      </c>
      <c r="M372" s="5">
        <v>45093</v>
      </c>
      <c r="N372" s="6">
        <v>94.23</v>
      </c>
    </row>
    <row r="373" spans="1:14" ht="15.5" hidden="1" x14ac:dyDescent="0.35">
      <c r="A373" s="3" t="s">
        <v>702</v>
      </c>
      <c r="B373" s="2" t="s">
        <v>703</v>
      </c>
      <c r="C373" s="3">
        <v>76</v>
      </c>
      <c r="D373" s="2">
        <v>3.03</v>
      </c>
      <c r="E373" s="2">
        <v>2.99</v>
      </c>
      <c r="F373" s="2">
        <v>3.05</v>
      </c>
      <c r="G373" s="2">
        <v>0.17</v>
      </c>
      <c r="H373" s="2">
        <v>5.9400000000000001E-2</v>
      </c>
      <c r="I373" s="2">
        <v>2</v>
      </c>
      <c r="J373" s="2">
        <v>1231</v>
      </c>
      <c r="K373" s="4">
        <v>0.44169999999999998</v>
      </c>
      <c r="L373" s="2" t="s">
        <v>1276</v>
      </c>
      <c r="M373" s="5">
        <v>45093</v>
      </c>
      <c r="N373" s="6">
        <v>94.23</v>
      </c>
    </row>
    <row r="374" spans="1:14" ht="15.5" hidden="1" x14ac:dyDescent="0.35">
      <c r="A374" s="3" t="s">
        <v>704</v>
      </c>
      <c r="B374" s="2" t="s">
        <v>698</v>
      </c>
      <c r="C374" s="3">
        <v>77</v>
      </c>
      <c r="D374" s="2">
        <v>3.35</v>
      </c>
      <c r="E374" s="2">
        <v>3.2</v>
      </c>
      <c r="F374" s="2">
        <v>3.25</v>
      </c>
      <c r="G374" s="2">
        <v>0.38</v>
      </c>
      <c r="H374" s="2">
        <v>0.12790000000000001</v>
      </c>
      <c r="I374" s="2">
        <v>1691</v>
      </c>
      <c r="J374" s="2">
        <v>3564</v>
      </c>
      <c r="K374" s="4">
        <v>0.43709999999999999</v>
      </c>
      <c r="L374" s="2" t="s">
        <v>1276</v>
      </c>
      <c r="M374" s="5">
        <v>45093</v>
      </c>
      <c r="N374" s="6">
        <v>94.23</v>
      </c>
    </row>
    <row r="375" spans="1:14" ht="15.5" hidden="1" x14ac:dyDescent="0.35">
      <c r="A375" s="3" t="s">
        <v>705</v>
      </c>
      <c r="B375" s="2" t="s">
        <v>109</v>
      </c>
      <c r="C375" s="3">
        <v>77.5</v>
      </c>
      <c r="D375" s="2">
        <v>3.63</v>
      </c>
      <c r="E375" s="2">
        <v>3.3</v>
      </c>
      <c r="F375" s="2">
        <v>3.4</v>
      </c>
      <c r="G375" s="2">
        <v>0.54</v>
      </c>
      <c r="H375" s="2">
        <v>0.17480000000000001</v>
      </c>
      <c r="I375" s="2">
        <v>1</v>
      </c>
      <c r="J375" s="2">
        <v>1135</v>
      </c>
      <c r="K375" s="4">
        <v>0.43759999999999999</v>
      </c>
      <c r="L375" s="2" t="s">
        <v>1276</v>
      </c>
      <c r="M375" s="5">
        <v>45093</v>
      </c>
      <c r="N375" s="6">
        <v>94.23</v>
      </c>
    </row>
    <row r="376" spans="1:14" ht="15.5" hidden="1" x14ac:dyDescent="0.35">
      <c r="A376" s="3" t="s">
        <v>706</v>
      </c>
      <c r="B376" s="2" t="s">
        <v>707</v>
      </c>
      <c r="C376" s="3">
        <v>78</v>
      </c>
      <c r="D376" s="2">
        <v>3.55</v>
      </c>
      <c r="E376" s="2">
        <v>3.45</v>
      </c>
      <c r="F376" s="2">
        <v>3.5</v>
      </c>
      <c r="G376" s="2">
        <v>0.4</v>
      </c>
      <c r="H376" s="2">
        <v>0.127</v>
      </c>
      <c r="I376" s="2">
        <v>18</v>
      </c>
      <c r="J376" s="2">
        <v>2108</v>
      </c>
      <c r="K376" s="4">
        <v>0.43490000000000001</v>
      </c>
      <c r="L376" s="2" t="s">
        <v>1276</v>
      </c>
      <c r="M376" s="5">
        <v>45093</v>
      </c>
      <c r="N376" s="6">
        <v>94.23</v>
      </c>
    </row>
    <row r="377" spans="1:14" ht="15.5" hidden="1" x14ac:dyDescent="0.35">
      <c r="A377" s="3" t="s">
        <v>708</v>
      </c>
      <c r="B377" s="2" t="s">
        <v>170</v>
      </c>
      <c r="C377" s="3">
        <v>79</v>
      </c>
      <c r="D377" s="2">
        <v>3.93</v>
      </c>
      <c r="E377" s="2">
        <v>3.6</v>
      </c>
      <c r="F377" s="2">
        <v>3.7</v>
      </c>
      <c r="G377" s="2">
        <v>0.48</v>
      </c>
      <c r="H377" s="2">
        <v>0.1391</v>
      </c>
      <c r="I377" s="2">
        <v>2</v>
      </c>
      <c r="J377" s="2">
        <v>2742</v>
      </c>
      <c r="K377" s="4">
        <v>0.42920000000000003</v>
      </c>
      <c r="L377" s="2" t="s">
        <v>1276</v>
      </c>
      <c r="M377" s="5">
        <v>45093</v>
      </c>
      <c r="N377" s="6">
        <v>94.23</v>
      </c>
    </row>
    <row r="378" spans="1:14" ht="15.5" hidden="1" x14ac:dyDescent="0.35">
      <c r="A378" s="3" t="s">
        <v>709</v>
      </c>
      <c r="B378" s="2" t="s">
        <v>105</v>
      </c>
      <c r="C378" s="3">
        <v>80</v>
      </c>
      <c r="D378" s="2">
        <v>3.93</v>
      </c>
      <c r="E378" s="2">
        <v>3.9</v>
      </c>
      <c r="F378" s="2">
        <v>3.95</v>
      </c>
      <c r="G378" s="2">
        <v>0.3</v>
      </c>
      <c r="H378" s="2">
        <v>8.2600000000000007E-2</v>
      </c>
      <c r="I378" s="2">
        <v>229</v>
      </c>
      <c r="J378" s="2">
        <v>15302</v>
      </c>
      <c r="K378" s="4">
        <v>0.42570000000000002</v>
      </c>
      <c r="L378" s="2" t="s">
        <v>1276</v>
      </c>
      <c r="M378" s="5">
        <v>45093</v>
      </c>
      <c r="N378" s="6">
        <v>94.23</v>
      </c>
    </row>
    <row r="379" spans="1:14" ht="15.5" hidden="1" x14ac:dyDescent="0.35">
      <c r="A379" s="3" t="s">
        <v>710</v>
      </c>
      <c r="B379" s="2" t="s">
        <v>32</v>
      </c>
      <c r="C379" s="3">
        <v>81</v>
      </c>
      <c r="D379" s="2">
        <v>4.55</v>
      </c>
      <c r="E379" s="2">
        <v>4.1500000000000004</v>
      </c>
      <c r="F379" s="2">
        <v>4.25</v>
      </c>
      <c r="G379" s="2">
        <v>0.66</v>
      </c>
      <c r="H379" s="2">
        <v>0.16969999999999999</v>
      </c>
      <c r="I379" s="2">
        <v>40</v>
      </c>
      <c r="J379" s="2">
        <v>2881</v>
      </c>
      <c r="K379" s="4">
        <v>0.42420000000000002</v>
      </c>
      <c r="L379" s="2" t="s">
        <v>1276</v>
      </c>
      <c r="M379" s="5">
        <v>45093</v>
      </c>
      <c r="N379" s="6">
        <v>94.23</v>
      </c>
    </row>
    <row r="380" spans="1:14" ht="15.5" hidden="1" x14ac:dyDescent="0.35">
      <c r="A380" s="3" t="s">
        <v>711</v>
      </c>
      <c r="B380" s="2" t="s">
        <v>712</v>
      </c>
      <c r="C380" s="3">
        <v>82</v>
      </c>
      <c r="D380" s="2">
        <v>4.55</v>
      </c>
      <c r="E380" s="2">
        <v>4.4000000000000004</v>
      </c>
      <c r="F380" s="2">
        <v>4.45</v>
      </c>
      <c r="G380" s="2">
        <v>0.4</v>
      </c>
      <c r="H380" s="2">
        <v>9.64E-2</v>
      </c>
      <c r="I380" s="2">
        <v>27</v>
      </c>
      <c r="J380" s="2">
        <v>2530</v>
      </c>
      <c r="K380" s="4">
        <v>0.4168</v>
      </c>
      <c r="L380" s="2" t="s">
        <v>1276</v>
      </c>
      <c r="M380" s="5">
        <v>45093</v>
      </c>
      <c r="N380" s="6">
        <v>94.23</v>
      </c>
    </row>
    <row r="381" spans="1:14" ht="15.5" hidden="1" x14ac:dyDescent="0.35">
      <c r="A381" s="3" t="s">
        <v>713</v>
      </c>
      <c r="B381" s="2" t="s">
        <v>150</v>
      </c>
      <c r="C381" s="3">
        <v>83</v>
      </c>
      <c r="D381" s="2">
        <v>5.15</v>
      </c>
      <c r="E381" s="2">
        <v>4.7</v>
      </c>
      <c r="F381" s="2">
        <v>4.75</v>
      </c>
      <c r="G381" s="2">
        <v>0.75</v>
      </c>
      <c r="H381" s="2">
        <v>0.17050000000000001</v>
      </c>
      <c r="I381" s="2">
        <v>2</v>
      </c>
      <c r="J381" s="2">
        <v>1563</v>
      </c>
      <c r="K381" s="4">
        <v>0.4138</v>
      </c>
      <c r="L381" s="2" t="s">
        <v>1276</v>
      </c>
      <c r="M381" s="5">
        <v>45093</v>
      </c>
      <c r="N381" s="6">
        <v>94.23</v>
      </c>
    </row>
    <row r="382" spans="1:14" ht="15.5" hidden="1" x14ac:dyDescent="0.35">
      <c r="A382" s="3" t="s">
        <v>714</v>
      </c>
      <c r="B382" s="2" t="s">
        <v>715</v>
      </c>
      <c r="C382" s="3">
        <v>84</v>
      </c>
      <c r="D382" s="2">
        <v>5.35</v>
      </c>
      <c r="E382" s="2">
        <v>5</v>
      </c>
      <c r="F382" s="2">
        <v>5.05</v>
      </c>
      <c r="G382" s="2">
        <v>0.75</v>
      </c>
      <c r="H382" s="2">
        <v>0.16300000000000001</v>
      </c>
      <c r="I382" s="2">
        <v>21</v>
      </c>
      <c r="J382" s="2">
        <v>2101</v>
      </c>
      <c r="K382" s="4">
        <v>0.4103</v>
      </c>
      <c r="L382" s="2" t="s">
        <v>1276</v>
      </c>
      <c r="M382" s="5">
        <v>45093</v>
      </c>
      <c r="N382" s="6">
        <v>94.23</v>
      </c>
    </row>
    <row r="383" spans="1:14" ht="15.5" hidden="1" x14ac:dyDescent="0.35">
      <c r="A383" s="3" t="s">
        <v>716</v>
      </c>
      <c r="B383" s="2" t="s">
        <v>105</v>
      </c>
      <c r="C383" s="3">
        <v>85</v>
      </c>
      <c r="D383" s="2">
        <v>5.33</v>
      </c>
      <c r="E383" s="2">
        <v>5.25</v>
      </c>
      <c r="F383" s="2">
        <v>5.35</v>
      </c>
      <c r="G383" s="2">
        <v>0.33</v>
      </c>
      <c r="H383" s="2">
        <v>6.6000000000000003E-2</v>
      </c>
      <c r="I383" s="2">
        <v>286</v>
      </c>
      <c r="J383" s="2">
        <v>11640</v>
      </c>
      <c r="K383" s="4">
        <v>0.40610000000000002</v>
      </c>
      <c r="L383" s="2" t="s">
        <v>1276</v>
      </c>
      <c r="M383" s="5">
        <v>45093</v>
      </c>
      <c r="N383" s="6">
        <v>94.23</v>
      </c>
    </row>
    <row r="384" spans="1:14" ht="15.5" hidden="1" x14ac:dyDescent="0.35">
      <c r="A384" s="3" t="s">
        <v>717</v>
      </c>
      <c r="B384" s="2" t="s">
        <v>718</v>
      </c>
      <c r="C384" s="3">
        <v>86</v>
      </c>
      <c r="D384" s="2">
        <v>5.95</v>
      </c>
      <c r="E384" s="2">
        <v>5.65</v>
      </c>
      <c r="F384" s="2">
        <v>5.75</v>
      </c>
      <c r="G384" s="2">
        <v>0.65</v>
      </c>
      <c r="H384" s="2">
        <v>0.1226</v>
      </c>
      <c r="I384" s="2">
        <v>56</v>
      </c>
      <c r="J384" s="2">
        <v>2303</v>
      </c>
      <c r="K384" s="4">
        <v>0.40600000000000003</v>
      </c>
      <c r="L384" s="2" t="s">
        <v>1276</v>
      </c>
      <c r="M384" s="5">
        <v>45093</v>
      </c>
      <c r="N384" s="6">
        <v>94.23</v>
      </c>
    </row>
    <row r="385" spans="1:14" ht="15.5" hidden="1" x14ac:dyDescent="0.35">
      <c r="A385" s="3" t="s">
        <v>719</v>
      </c>
      <c r="B385" s="2" t="s">
        <v>720</v>
      </c>
      <c r="C385" s="3">
        <v>87</v>
      </c>
      <c r="D385" s="2">
        <v>6.2</v>
      </c>
      <c r="E385" s="2">
        <v>6</v>
      </c>
      <c r="F385" s="2">
        <v>6.1</v>
      </c>
      <c r="G385" s="2">
        <v>0.55000000000000004</v>
      </c>
      <c r="H385" s="2">
        <v>9.7299999999999998E-2</v>
      </c>
      <c r="I385" s="2">
        <v>127</v>
      </c>
      <c r="J385" s="2">
        <v>2332</v>
      </c>
      <c r="K385" s="4">
        <v>0.4027</v>
      </c>
      <c r="L385" s="2" t="s">
        <v>1276</v>
      </c>
      <c r="M385" s="5">
        <v>45093</v>
      </c>
      <c r="N385" s="6">
        <v>94.23</v>
      </c>
    </row>
    <row r="386" spans="1:14" ht="15.5" hidden="1" x14ac:dyDescent="0.35">
      <c r="A386" s="3" t="s">
        <v>721</v>
      </c>
      <c r="B386" s="2" t="s">
        <v>103</v>
      </c>
      <c r="C386" s="3">
        <v>88</v>
      </c>
      <c r="D386" s="2">
        <v>6.5</v>
      </c>
      <c r="E386" s="2">
        <v>6.3</v>
      </c>
      <c r="F386" s="2">
        <v>6.4</v>
      </c>
      <c r="G386" s="2">
        <v>0.5</v>
      </c>
      <c r="H386" s="2">
        <v>8.3299999999999999E-2</v>
      </c>
      <c r="I386" s="2">
        <v>105</v>
      </c>
      <c r="J386" s="2">
        <v>6054</v>
      </c>
      <c r="K386" s="4">
        <v>0.39660000000000001</v>
      </c>
      <c r="L386" s="2" t="s">
        <v>1276</v>
      </c>
      <c r="M386" s="5">
        <v>45093</v>
      </c>
      <c r="N386" s="6">
        <v>94.23</v>
      </c>
    </row>
    <row r="387" spans="1:14" ht="15.5" hidden="1" x14ac:dyDescent="0.35">
      <c r="A387" s="3" t="s">
        <v>722</v>
      </c>
      <c r="B387" s="2" t="s">
        <v>723</v>
      </c>
      <c r="C387" s="3">
        <v>89</v>
      </c>
      <c r="D387" s="2">
        <v>7</v>
      </c>
      <c r="E387" s="2">
        <v>6.65</v>
      </c>
      <c r="F387" s="2">
        <v>6.75</v>
      </c>
      <c r="G387" s="2">
        <v>0.75</v>
      </c>
      <c r="H387" s="2">
        <v>0.12</v>
      </c>
      <c r="I387" s="2">
        <v>22</v>
      </c>
      <c r="J387" s="2">
        <v>2121</v>
      </c>
      <c r="K387" s="4">
        <v>0.3921</v>
      </c>
      <c r="L387" s="2" t="s">
        <v>1276</v>
      </c>
      <c r="M387" s="5">
        <v>45093</v>
      </c>
      <c r="N387" s="6">
        <v>94.23</v>
      </c>
    </row>
    <row r="388" spans="1:14" ht="15.5" hidden="1" x14ac:dyDescent="0.35">
      <c r="A388" s="3" t="s">
        <v>724</v>
      </c>
      <c r="B388" s="2" t="s">
        <v>725</v>
      </c>
      <c r="C388" s="3">
        <v>90</v>
      </c>
      <c r="D388" s="2">
        <v>7.2</v>
      </c>
      <c r="E388" s="2">
        <v>7.1</v>
      </c>
      <c r="F388" s="2">
        <v>7.15</v>
      </c>
      <c r="G388" s="2">
        <v>0.65</v>
      </c>
      <c r="H388" s="2">
        <v>9.9199999999999997E-2</v>
      </c>
      <c r="I388" s="2">
        <v>46</v>
      </c>
      <c r="J388" s="2">
        <v>18679</v>
      </c>
      <c r="K388" s="4">
        <v>0.3891</v>
      </c>
      <c r="L388" s="2" t="s">
        <v>1276</v>
      </c>
      <c r="M388" s="5">
        <v>45093</v>
      </c>
      <c r="N388" s="6">
        <v>94.23</v>
      </c>
    </row>
    <row r="389" spans="1:14" ht="15.5" x14ac:dyDescent="0.35">
      <c r="A389" s="3" t="s">
        <v>726</v>
      </c>
      <c r="B389" s="2" t="s">
        <v>727</v>
      </c>
      <c r="C389" s="3">
        <v>91</v>
      </c>
      <c r="D389" s="2">
        <v>7.7</v>
      </c>
      <c r="E389" s="2">
        <v>7.5</v>
      </c>
      <c r="F389" s="2">
        <v>7.6</v>
      </c>
      <c r="G389" s="2">
        <v>0.75</v>
      </c>
      <c r="H389" s="2">
        <v>0.1079</v>
      </c>
      <c r="I389" s="2">
        <v>20</v>
      </c>
      <c r="J389" s="2">
        <v>2140</v>
      </c>
      <c r="K389" s="4">
        <v>0.3876</v>
      </c>
      <c r="L389" s="2" t="s">
        <v>1276</v>
      </c>
      <c r="M389" s="5">
        <v>45093</v>
      </c>
      <c r="N389" s="6">
        <v>94.23</v>
      </c>
    </row>
    <row r="390" spans="1:14" ht="15.5" hidden="1" x14ac:dyDescent="0.35">
      <c r="A390" s="3" t="s">
        <v>728</v>
      </c>
      <c r="B390" s="2" t="s">
        <v>170</v>
      </c>
      <c r="C390" s="3">
        <v>92</v>
      </c>
      <c r="D390" s="2">
        <v>8.4</v>
      </c>
      <c r="E390" s="2">
        <v>7.85</v>
      </c>
      <c r="F390" s="2">
        <v>7.95</v>
      </c>
      <c r="G390" s="2">
        <v>1.05</v>
      </c>
      <c r="H390" s="2">
        <v>0.1429</v>
      </c>
      <c r="I390" s="2">
        <v>5</v>
      </c>
      <c r="J390" s="2">
        <v>3251</v>
      </c>
      <c r="K390" s="4">
        <v>0.38109999999999999</v>
      </c>
      <c r="L390" s="2" t="s">
        <v>1276</v>
      </c>
      <c r="M390" s="5">
        <v>45093</v>
      </c>
      <c r="N390" s="6">
        <v>94.23</v>
      </c>
    </row>
    <row r="391" spans="1:14" ht="15.5" hidden="1" x14ac:dyDescent="0.35">
      <c r="A391" s="3" t="s">
        <v>729</v>
      </c>
      <c r="B391" s="2" t="s">
        <v>730</v>
      </c>
      <c r="C391" s="3">
        <v>93</v>
      </c>
      <c r="D391" s="2">
        <v>8.9</v>
      </c>
      <c r="E391" s="2">
        <v>8.35</v>
      </c>
      <c r="F391" s="2">
        <v>8.4</v>
      </c>
      <c r="G391" s="2">
        <v>1</v>
      </c>
      <c r="H391" s="2">
        <v>0.12659999999999999</v>
      </c>
      <c r="I391" s="2">
        <v>120</v>
      </c>
      <c r="J391" s="2">
        <v>4240</v>
      </c>
      <c r="K391" s="4">
        <v>0.37819999999999998</v>
      </c>
      <c r="L391" s="2" t="s">
        <v>1276</v>
      </c>
      <c r="M391" s="5">
        <v>45093</v>
      </c>
      <c r="N391" s="6">
        <v>94.23</v>
      </c>
    </row>
    <row r="392" spans="1:14" ht="15.5" x14ac:dyDescent="0.35">
      <c r="A392" s="3" t="s">
        <v>731</v>
      </c>
      <c r="B392" s="2" t="s">
        <v>732</v>
      </c>
      <c r="C392" s="3">
        <v>94</v>
      </c>
      <c r="D392" s="2">
        <v>9.01</v>
      </c>
      <c r="E392" s="2">
        <v>8.8000000000000007</v>
      </c>
      <c r="F392" s="2">
        <v>8.9</v>
      </c>
      <c r="G392" s="2">
        <v>0.69</v>
      </c>
      <c r="H392" s="2">
        <v>8.2900000000000001E-2</v>
      </c>
      <c r="I392" s="2">
        <v>23</v>
      </c>
      <c r="J392" s="2">
        <v>2666</v>
      </c>
      <c r="K392" s="4">
        <v>0.37680000000000002</v>
      </c>
      <c r="L392" s="2" t="s">
        <v>1276</v>
      </c>
      <c r="M392" s="5">
        <v>45093</v>
      </c>
      <c r="N392" s="6">
        <v>94.23</v>
      </c>
    </row>
    <row r="393" spans="1:14" ht="15.5" hidden="1" x14ac:dyDescent="0.35">
      <c r="A393" s="3" t="s">
        <v>733</v>
      </c>
      <c r="B393" s="2" t="s">
        <v>68</v>
      </c>
      <c r="C393" s="3">
        <v>95</v>
      </c>
      <c r="D393" s="2">
        <v>9.65</v>
      </c>
      <c r="E393" s="2">
        <v>9.1999999999999993</v>
      </c>
      <c r="F393" s="2">
        <v>9.35</v>
      </c>
      <c r="G393" s="2">
        <v>0.9</v>
      </c>
      <c r="H393" s="2">
        <v>0.10290000000000001</v>
      </c>
      <c r="I393" s="2">
        <v>163</v>
      </c>
      <c r="J393" s="2">
        <v>10140</v>
      </c>
      <c r="K393" s="4">
        <v>0.3725</v>
      </c>
      <c r="L393" s="2" t="s">
        <v>1276</v>
      </c>
      <c r="M393" s="5">
        <v>45093</v>
      </c>
      <c r="N393" s="6">
        <v>94.23</v>
      </c>
    </row>
    <row r="394" spans="1:14" ht="15.5" hidden="1" x14ac:dyDescent="0.35">
      <c r="A394" s="3" t="s">
        <v>734</v>
      </c>
      <c r="B394" s="2" t="s">
        <v>735</v>
      </c>
      <c r="C394" s="3">
        <v>96</v>
      </c>
      <c r="D394" s="2">
        <v>9.76</v>
      </c>
      <c r="E394" s="2">
        <v>9.8000000000000007</v>
      </c>
      <c r="F394" s="2">
        <v>9.9</v>
      </c>
      <c r="G394" s="2">
        <v>0.61</v>
      </c>
      <c r="H394" s="2">
        <v>6.6699999999999995E-2</v>
      </c>
      <c r="I394" s="2">
        <v>104</v>
      </c>
      <c r="J394" s="2">
        <v>2795</v>
      </c>
      <c r="K394" s="4">
        <v>0.37169999999999997</v>
      </c>
      <c r="L394" s="2" t="s">
        <v>1276</v>
      </c>
      <c r="M394" s="5">
        <v>45093</v>
      </c>
      <c r="N394" s="6">
        <v>94.23</v>
      </c>
    </row>
    <row r="395" spans="1:14" ht="15.5" x14ac:dyDescent="0.35">
      <c r="A395" s="3" t="s">
        <v>736</v>
      </c>
      <c r="B395" s="2" t="s">
        <v>737</v>
      </c>
      <c r="C395" s="3">
        <v>97</v>
      </c>
      <c r="D395" s="2">
        <v>10.8</v>
      </c>
      <c r="E395" s="2">
        <v>10.3</v>
      </c>
      <c r="F395" s="2">
        <v>10.4</v>
      </c>
      <c r="G395" s="2">
        <v>1.35</v>
      </c>
      <c r="H395" s="2">
        <v>0.1429</v>
      </c>
      <c r="I395" s="2">
        <v>3</v>
      </c>
      <c r="J395" s="2">
        <v>5320</v>
      </c>
      <c r="K395" s="4">
        <v>0.36799999999999999</v>
      </c>
      <c r="L395" s="2" t="s">
        <v>1276</v>
      </c>
      <c r="M395" s="5">
        <v>45093</v>
      </c>
      <c r="N395" s="6">
        <v>94.23</v>
      </c>
    </row>
    <row r="396" spans="1:14" ht="15.5" hidden="1" x14ac:dyDescent="0.35">
      <c r="A396" s="3" t="s">
        <v>738</v>
      </c>
      <c r="B396" s="2" t="s">
        <v>739</v>
      </c>
      <c r="C396" s="3">
        <v>98</v>
      </c>
      <c r="D396" s="2">
        <v>11.45</v>
      </c>
      <c r="E396" s="2">
        <v>10.8</v>
      </c>
      <c r="F396" s="2">
        <v>10.9</v>
      </c>
      <c r="G396" s="2">
        <v>1.55</v>
      </c>
      <c r="H396" s="2">
        <v>0.15659999999999999</v>
      </c>
      <c r="I396" s="2">
        <v>2</v>
      </c>
      <c r="J396" s="2">
        <v>3076</v>
      </c>
      <c r="K396" s="4">
        <v>0.36380000000000001</v>
      </c>
      <c r="L396" s="2" t="s">
        <v>1276</v>
      </c>
      <c r="M396" s="5">
        <v>45093</v>
      </c>
      <c r="N396" s="6">
        <v>94.23</v>
      </c>
    </row>
    <row r="397" spans="1:14" ht="15.5" hidden="1" x14ac:dyDescent="0.35">
      <c r="A397" s="3" t="s">
        <v>740</v>
      </c>
      <c r="B397" s="2" t="s">
        <v>68</v>
      </c>
      <c r="C397" s="3">
        <v>99</v>
      </c>
      <c r="D397" s="2">
        <v>11.75</v>
      </c>
      <c r="E397" s="2">
        <v>11.25</v>
      </c>
      <c r="F397" s="2">
        <v>11.35</v>
      </c>
      <c r="G397" s="2">
        <v>1.1200000000000001</v>
      </c>
      <c r="H397" s="2">
        <v>0.10539999999999999</v>
      </c>
      <c r="I397" s="2">
        <v>82</v>
      </c>
      <c r="J397" s="2">
        <v>4626</v>
      </c>
      <c r="K397" s="4">
        <v>0.35659999999999997</v>
      </c>
      <c r="L397" s="2" t="s">
        <v>1276</v>
      </c>
      <c r="M397" s="5">
        <v>45093</v>
      </c>
      <c r="N397" s="6">
        <v>94.23</v>
      </c>
    </row>
    <row r="398" spans="1:14" ht="15.5" x14ac:dyDescent="0.35">
      <c r="A398" s="3" t="s">
        <v>741</v>
      </c>
      <c r="B398" s="2" t="s">
        <v>742</v>
      </c>
      <c r="C398" s="3">
        <v>100</v>
      </c>
      <c r="D398" s="2">
        <v>11.9</v>
      </c>
      <c r="E398" s="2">
        <v>11.8</v>
      </c>
      <c r="F398" s="2">
        <v>11.9</v>
      </c>
      <c r="G398" s="2">
        <v>0.57999999999999996</v>
      </c>
      <c r="H398" s="2">
        <v>5.1200000000000002E-2</v>
      </c>
      <c r="I398" s="2">
        <v>139</v>
      </c>
      <c r="J398" s="2">
        <v>17829</v>
      </c>
      <c r="K398" s="4">
        <v>0.35289999999999999</v>
      </c>
      <c r="L398" s="2" t="s">
        <v>1276</v>
      </c>
      <c r="M398" s="5">
        <v>45093</v>
      </c>
      <c r="N398" s="6">
        <v>94.23</v>
      </c>
    </row>
    <row r="399" spans="1:14" ht="15.5" hidden="1" x14ac:dyDescent="0.35">
      <c r="A399" s="3" t="s">
        <v>743</v>
      </c>
      <c r="B399" s="2" t="s">
        <v>744</v>
      </c>
      <c r="C399" s="3">
        <v>105</v>
      </c>
      <c r="D399" s="2">
        <v>15.13</v>
      </c>
      <c r="E399" s="2">
        <v>14.85</v>
      </c>
      <c r="F399" s="2">
        <v>15.05</v>
      </c>
      <c r="G399" s="2">
        <v>0.88</v>
      </c>
      <c r="H399" s="2">
        <v>6.1800000000000001E-2</v>
      </c>
      <c r="I399" s="2">
        <v>4</v>
      </c>
      <c r="J399" s="2">
        <v>8310</v>
      </c>
      <c r="K399" s="4">
        <v>0.34050000000000002</v>
      </c>
      <c r="L399" s="2" t="s">
        <v>1276</v>
      </c>
      <c r="M399" s="5">
        <v>45093</v>
      </c>
      <c r="N399" s="6">
        <v>94.23</v>
      </c>
    </row>
    <row r="400" spans="1:14" ht="15.5" x14ac:dyDescent="0.35">
      <c r="A400" s="3" t="s">
        <v>745</v>
      </c>
      <c r="B400" s="2" t="s">
        <v>746</v>
      </c>
      <c r="C400" s="3">
        <v>110</v>
      </c>
      <c r="D400" s="2">
        <v>18.899999999999999</v>
      </c>
      <c r="E400" s="2">
        <v>18.2</v>
      </c>
      <c r="F400" s="2">
        <v>18.55</v>
      </c>
      <c r="G400" s="2">
        <v>1.84</v>
      </c>
      <c r="H400" s="2">
        <v>0.1079</v>
      </c>
      <c r="I400" s="2">
        <v>32</v>
      </c>
      <c r="J400" s="2">
        <v>15008</v>
      </c>
      <c r="K400" s="4">
        <v>0.32479999999999998</v>
      </c>
      <c r="L400" s="2" t="s">
        <v>1276</v>
      </c>
      <c r="M400" s="5">
        <v>45093</v>
      </c>
      <c r="N400" s="6">
        <v>94.23</v>
      </c>
    </row>
    <row r="401" spans="1:14" ht="15.5" x14ac:dyDescent="0.35">
      <c r="A401" s="3" t="s">
        <v>747</v>
      </c>
      <c r="B401" s="2" t="s">
        <v>748</v>
      </c>
      <c r="C401" s="3">
        <v>115</v>
      </c>
      <c r="D401" s="2">
        <v>23.2</v>
      </c>
      <c r="E401" s="2">
        <v>22.15</v>
      </c>
      <c r="F401" s="2">
        <v>22.55</v>
      </c>
      <c r="G401" s="2">
        <v>2.61</v>
      </c>
      <c r="H401" s="2">
        <v>0.1268</v>
      </c>
      <c r="I401" s="2">
        <v>23</v>
      </c>
      <c r="J401" s="2">
        <v>29210</v>
      </c>
      <c r="K401" s="4">
        <v>0.31559999999999999</v>
      </c>
      <c r="L401" s="2" t="s">
        <v>1276</v>
      </c>
      <c r="M401" s="5">
        <v>45093</v>
      </c>
      <c r="N401" s="6">
        <v>94.23</v>
      </c>
    </row>
    <row r="402" spans="1:14" ht="15.5" x14ac:dyDescent="0.35">
      <c r="A402" s="3" t="s">
        <v>749</v>
      </c>
      <c r="B402" s="2" t="s">
        <v>750</v>
      </c>
      <c r="C402" s="3">
        <v>120</v>
      </c>
      <c r="D402" s="2">
        <v>27.6</v>
      </c>
      <c r="E402" s="2">
        <v>26.3</v>
      </c>
      <c r="F402" s="2">
        <v>27</v>
      </c>
      <c r="G402" s="2">
        <v>2.81</v>
      </c>
      <c r="H402" s="2">
        <v>0.1134</v>
      </c>
      <c r="I402" s="2">
        <v>8</v>
      </c>
      <c r="J402" s="2">
        <v>18995</v>
      </c>
      <c r="K402" s="4">
        <v>0.31809999999999999</v>
      </c>
      <c r="L402" s="2" t="s">
        <v>1276</v>
      </c>
      <c r="M402" s="5">
        <v>45093</v>
      </c>
      <c r="N402" s="6">
        <v>94.23</v>
      </c>
    </row>
    <row r="403" spans="1:14" ht="15.5" hidden="1" x14ac:dyDescent="0.35">
      <c r="A403" s="3" t="s">
        <v>751</v>
      </c>
      <c r="B403" s="2" t="s">
        <v>81</v>
      </c>
      <c r="C403" s="3">
        <v>125</v>
      </c>
      <c r="D403" s="2">
        <v>32.299999999999997</v>
      </c>
      <c r="E403" s="2">
        <v>30.85</v>
      </c>
      <c r="F403" s="2">
        <v>31.45</v>
      </c>
      <c r="G403" s="2">
        <v>2.74</v>
      </c>
      <c r="H403" s="2">
        <v>9.2700000000000005E-2</v>
      </c>
      <c r="I403" s="2">
        <v>106</v>
      </c>
      <c r="J403" s="2">
        <v>19255</v>
      </c>
      <c r="K403" s="4">
        <v>0.30420000000000003</v>
      </c>
      <c r="L403" s="2" t="s">
        <v>1276</v>
      </c>
      <c r="M403" s="5">
        <v>45093</v>
      </c>
      <c r="N403" s="6">
        <v>94.23</v>
      </c>
    </row>
    <row r="404" spans="1:14" ht="15.5" x14ac:dyDescent="0.35">
      <c r="A404" s="3" t="s">
        <v>752</v>
      </c>
      <c r="B404" s="2" t="s">
        <v>753</v>
      </c>
      <c r="C404" s="3">
        <v>130</v>
      </c>
      <c r="D404" s="2">
        <v>34.26</v>
      </c>
      <c r="E404" s="2">
        <v>35.6</v>
      </c>
      <c r="F404" s="2">
        <v>36.25</v>
      </c>
      <c r="G404" s="2">
        <v>0</v>
      </c>
      <c r="H404" s="2" t="s">
        <v>12</v>
      </c>
      <c r="I404" s="2">
        <v>16</v>
      </c>
      <c r="J404" s="2">
        <v>7438</v>
      </c>
      <c r="K404" s="4">
        <v>0.31080000000000002</v>
      </c>
      <c r="L404" s="2" t="s">
        <v>1276</v>
      </c>
      <c r="M404" s="5">
        <v>45093</v>
      </c>
      <c r="N404" s="6">
        <v>94.23</v>
      </c>
    </row>
    <row r="405" spans="1:14" ht="15.5" hidden="1" x14ac:dyDescent="0.35">
      <c r="A405" s="3" t="s">
        <v>754</v>
      </c>
      <c r="B405" s="2" t="s">
        <v>755</v>
      </c>
      <c r="C405" s="3">
        <v>135</v>
      </c>
      <c r="D405" s="2">
        <v>42.44</v>
      </c>
      <c r="E405" s="2">
        <v>40.4</v>
      </c>
      <c r="F405" s="2">
        <v>41.05</v>
      </c>
      <c r="G405" s="2">
        <v>0</v>
      </c>
      <c r="H405" s="2" t="s">
        <v>12</v>
      </c>
      <c r="I405" s="2">
        <v>1</v>
      </c>
      <c r="J405" s="2">
        <v>530</v>
      </c>
      <c r="K405" s="4">
        <v>0.30620000000000003</v>
      </c>
      <c r="L405" s="2" t="s">
        <v>1276</v>
      </c>
      <c r="M405" s="5">
        <v>45093</v>
      </c>
      <c r="N405" s="6">
        <v>94.23</v>
      </c>
    </row>
    <row r="406" spans="1:14" ht="15.5" x14ac:dyDescent="0.35">
      <c r="A406" s="3" t="s">
        <v>756</v>
      </c>
      <c r="B406" s="2" t="s">
        <v>757</v>
      </c>
      <c r="C406" s="3">
        <v>140</v>
      </c>
      <c r="D406" s="2">
        <v>45.1</v>
      </c>
      <c r="E406" s="2">
        <v>45.25</v>
      </c>
      <c r="F406" s="2">
        <v>45.95</v>
      </c>
      <c r="G406" s="2">
        <v>1.1000000000000001</v>
      </c>
      <c r="H406" s="2">
        <v>2.5000000000000001E-2</v>
      </c>
      <c r="I406" s="2">
        <v>1</v>
      </c>
      <c r="J406" s="2">
        <v>1345</v>
      </c>
      <c r="K406" s="4">
        <v>0.30809999999999998</v>
      </c>
      <c r="L406" s="2" t="s">
        <v>1276</v>
      </c>
      <c r="M406" s="5">
        <v>45093</v>
      </c>
      <c r="N406" s="6">
        <v>94.23</v>
      </c>
    </row>
    <row r="407" spans="1:14" ht="15.5" x14ac:dyDescent="0.35">
      <c r="A407" s="3" t="s">
        <v>758</v>
      </c>
      <c r="B407" s="2" t="s">
        <v>101</v>
      </c>
      <c r="C407" s="3">
        <v>145</v>
      </c>
      <c r="D407" s="2">
        <v>50.8</v>
      </c>
      <c r="E407" s="2">
        <v>50.35</v>
      </c>
      <c r="F407" s="2">
        <v>51.05</v>
      </c>
      <c r="G407" s="2">
        <v>1.7</v>
      </c>
      <c r="H407" s="2">
        <v>3.4599999999999999E-2</v>
      </c>
      <c r="I407" s="2">
        <v>380</v>
      </c>
      <c r="J407" s="2">
        <v>301</v>
      </c>
      <c r="K407" s="4">
        <v>0.35399999999999998</v>
      </c>
      <c r="L407" s="2" t="s">
        <v>1276</v>
      </c>
      <c r="M407" s="5">
        <v>45093</v>
      </c>
      <c r="N407" s="6">
        <v>94.23</v>
      </c>
    </row>
    <row r="408" spans="1:14" ht="15.5" hidden="1" x14ac:dyDescent="0.35">
      <c r="A408" s="3" t="s">
        <v>759</v>
      </c>
      <c r="B408" s="2" t="s">
        <v>101</v>
      </c>
      <c r="C408" s="3">
        <v>150</v>
      </c>
      <c r="D408" s="2">
        <v>55.8</v>
      </c>
      <c r="E408" s="2">
        <v>55.25</v>
      </c>
      <c r="F408" s="2">
        <v>55.85</v>
      </c>
      <c r="G408" s="2">
        <v>1.65</v>
      </c>
      <c r="H408" s="2">
        <v>3.0499999999999999E-2</v>
      </c>
      <c r="I408" s="2">
        <v>1001</v>
      </c>
      <c r="J408" s="2">
        <v>2726</v>
      </c>
      <c r="K408" s="4">
        <v>0.31540000000000001</v>
      </c>
      <c r="L408" s="2" t="s">
        <v>1276</v>
      </c>
      <c r="M408" s="5">
        <v>45093</v>
      </c>
      <c r="N408" s="6">
        <v>94.23</v>
      </c>
    </row>
    <row r="409" spans="1:14" ht="15.5" hidden="1" x14ac:dyDescent="0.35">
      <c r="A409" s="3" t="s">
        <v>760</v>
      </c>
      <c r="B409" s="2" t="s">
        <v>761</v>
      </c>
      <c r="C409" s="3">
        <v>150.5</v>
      </c>
      <c r="D409" s="2">
        <v>65.5</v>
      </c>
      <c r="E409" s="2">
        <v>55.75</v>
      </c>
      <c r="F409" s="2">
        <v>56.55</v>
      </c>
      <c r="G409" s="2">
        <v>0</v>
      </c>
      <c r="H409" s="2" t="s">
        <v>12</v>
      </c>
      <c r="I409" s="2">
        <v>8</v>
      </c>
      <c r="J409" s="2">
        <v>3</v>
      </c>
      <c r="K409" s="4">
        <v>0.37790000000000001</v>
      </c>
      <c r="L409" s="2" t="s">
        <v>1276</v>
      </c>
      <c r="M409" s="5">
        <v>45093</v>
      </c>
      <c r="N409" s="6">
        <v>94.23</v>
      </c>
    </row>
    <row r="410" spans="1:14" ht="15.5" hidden="1" x14ac:dyDescent="0.35">
      <c r="A410" s="3" t="s">
        <v>762</v>
      </c>
      <c r="B410" s="2" t="s">
        <v>761</v>
      </c>
      <c r="C410" s="3">
        <v>151</v>
      </c>
      <c r="D410" s="2">
        <v>66.099999999999994</v>
      </c>
      <c r="E410" s="2">
        <v>56.3</v>
      </c>
      <c r="F410" s="2">
        <v>56.95</v>
      </c>
      <c r="G410" s="2">
        <v>0</v>
      </c>
      <c r="H410" s="2" t="s">
        <v>12</v>
      </c>
      <c r="I410" s="2">
        <v>5</v>
      </c>
      <c r="J410" s="2">
        <v>2</v>
      </c>
      <c r="K410" s="4">
        <v>0.35549999999999998</v>
      </c>
      <c r="L410" s="2" t="s">
        <v>1276</v>
      </c>
      <c r="M410" s="5">
        <v>45093</v>
      </c>
      <c r="N410" s="6">
        <v>94.23</v>
      </c>
    </row>
    <row r="411" spans="1:14" ht="15.5" hidden="1" x14ac:dyDescent="0.35">
      <c r="A411" s="3" t="s">
        <v>763</v>
      </c>
      <c r="B411" s="2" t="s">
        <v>101</v>
      </c>
      <c r="C411" s="3">
        <v>151.5</v>
      </c>
      <c r="D411" s="2">
        <v>57.35</v>
      </c>
      <c r="E411" s="2">
        <v>56.65</v>
      </c>
      <c r="F411" s="2">
        <v>57.35</v>
      </c>
      <c r="G411" s="2">
        <v>1.5</v>
      </c>
      <c r="H411" s="2">
        <v>2.69E-2</v>
      </c>
      <c r="I411" s="2">
        <v>75</v>
      </c>
      <c r="J411" s="2">
        <v>202</v>
      </c>
      <c r="K411" s="4">
        <v>0.32129999999999997</v>
      </c>
      <c r="L411" s="2" t="s">
        <v>1276</v>
      </c>
      <c r="M411" s="5">
        <v>45093</v>
      </c>
      <c r="N411" s="6">
        <v>94.23</v>
      </c>
    </row>
    <row r="412" spans="1:14" ht="15.5" hidden="1" x14ac:dyDescent="0.35">
      <c r="A412" s="3" t="s">
        <v>764</v>
      </c>
      <c r="B412" s="2" t="s">
        <v>765</v>
      </c>
      <c r="C412" s="3">
        <v>152</v>
      </c>
      <c r="D412" s="2">
        <v>58.9</v>
      </c>
      <c r="E412" s="2">
        <v>57.55</v>
      </c>
      <c r="F412" s="2">
        <v>58.2</v>
      </c>
      <c r="G412" s="2">
        <v>0</v>
      </c>
      <c r="H412" s="2" t="s">
        <v>12</v>
      </c>
      <c r="I412" s="2">
        <v>180</v>
      </c>
      <c r="J412" s="2">
        <v>1</v>
      </c>
      <c r="K412" s="4">
        <v>0.4133</v>
      </c>
      <c r="L412" s="2" t="s">
        <v>1276</v>
      </c>
      <c r="M412" s="5">
        <v>45093</v>
      </c>
      <c r="N412" s="6">
        <v>94.23</v>
      </c>
    </row>
    <row r="413" spans="1:14" ht="15.5" hidden="1" x14ac:dyDescent="0.35">
      <c r="A413" s="3" t="s">
        <v>766</v>
      </c>
      <c r="B413" s="2" t="s">
        <v>767</v>
      </c>
      <c r="C413" s="3">
        <v>152.5</v>
      </c>
      <c r="D413" s="2">
        <v>58.7</v>
      </c>
      <c r="E413" s="2">
        <v>66.900000000000006</v>
      </c>
      <c r="F413" s="2">
        <v>67.7</v>
      </c>
      <c r="G413" s="2">
        <v>0</v>
      </c>
      <c r="H413" s="2" t="s">
        <v>12</v>
      </c>
      <c r="I413" s="2">
        <v>484</v>
      </c>
      <c r="J413" s="2">
        <v>0</v>
      </c>
      <c r="K413" s="4">
        <v>0.96960000000000002</v>
      </c>
      <c r="L413" s="2" t="s">
        <v>1276</v>
      </c>
      <c r="M413" s="5">
        <v>45093</v>
      </c>
      <c r="N413" s="6">
        <v>94.23</v>
      </c>
    </row>
    <row r="414" spans="1:14" ht="15.5" hidden="1" x14ac:dyDescent="0.35">
      <c r="A414" s="3" t="s">
        <v>768</v>
      </c>
      <c r="B414" s="2" t="s">
        <v>769</v>
      </c>
      <c r="C414" s="3">
        <v>153</v>
      </c>
      <c r="D414" s="2">
        <v>62.39</v>
      </c>
      <c r="E414" s="2">
        <v>58.5</v>
      </c>
      <c r="F414" s="2">
        <v>59.3</v>
      </c>
      <c r="G414" s="2">
        <v>0</v>
      </c>
      <c r="H414" s="2" t="s">
        <v>12</v>
      </c>
      <c r="I414" s="2">
        <v>3</v>
      </c>
      <c r="J414" s="2">
        <v>0</v>
      </c>
      <c r="K414" s="4">
        <v>0.43380000000000002</v>
      </c>
      <c r="L414" s="2" t="s">
        <v>1276</v>
      </c>
      <c r="M414" s="5">
        <v>45093</v>
      </c>
      <c r="N414" s="6">
        <v>94.23</v>
      </c>
    </row>
    <row r="415" spans="1:14" ht="15.5" hidden="1" x14ac:dyDescent="0.35">
      <c r="A415" s="3" t="s">
        <v>770</v>
      </c>
      <c r="B415" s="2" t="s">
        <v>771</v>
      </c>
      <c r="C415" s="3">
        <v>153.5</v>
      </c>
      <c r="D415" s="2">
        <v>61.25</v>
      </c>
      <c r="E415" s="2">
        <v>66.3</v>
      </c>
      <c r="F415" s="2">
        <v>67.25</v>
      </c>
      <c r="G415" s="2">
        <v>0</v>
      </c>
      <c r="H415" s="2" t="s">
        <v>12</v>
      </c>
      <c r="I415" s="2">
        <v>1</v>
      </c>
      <c r="J415" s="2">
        <v>0</v>
      </c>
      <c r="K415" s="4">
        <v>0.90359999999999996</v>
      </c>
      <c r="L415" s="2" t="s">
        <v>1276</v>
      </c>
      <c r="M415" s="5">
        <v>45093</v>
      </c>
      <c r="N415" s="6">
        <v>94.23</v>
      </c>
    </row>
    <row r="416" spans="1:14" ht="15.5" hidden="1" x14ac:dyDescent="0.35">
      <c r="A416" s="3" t="s">
        <v>772</v>
      </c>
      <c r="B416" s="2" t="s">
        <v>101</v>
      </c>
      <c r="C416" s="3">
        <v>154</v>
      </c>
      <c r="D416" s="2">
        <v>59.8</v>
      </c>
      <c r="E416" s="2">
        <v>59.15</v>
      </c>
      <c r="F416" s="2">
        <v>60</v>
      </c>
      <c r="G416" s="2">
        <v>1.55</v>
      </c>
      <c r="H416" s="2">
        <v>2.6599999999999999E-2</v>
      </c>
      <c r="I416" s="2">
        <v>75</v>
      </c>
      <c r="J416" s="2">
        <v>200</v>
      </c>
      <c r="K416" s="4">
        <v>0.38090000000000002</v>
      </c>
      <c r="L416" s="2" t="s">
        <v>1276</v>
      </c>
      <c r="M416" s="5">
        <v>45093</v>
      </c>
      <c r="N416" s="6">
        <v>94.23</v>
      </c>
    </row>
    <row r="417" spans="1:14" ht="15.5" hidden="1" x14ac:dyDescent="0.35">
      <c r="A417" s="3" t="s">
        <v>773</v>
      </c>
      <c r="B417" s="2" t="s">
        <v>774</v>
      </c>
      <c r="C417" s="3">
        <v>154.5</v>
      </c>
      <c r="D417" s="2">
        <v>64.55</v>
      </c>
      <c r="E417" s="2">
        <v>60.05</v>
      </c>
      <c r="F417" s="2">
        <v>60.8</v>
      </c>
      <c r="G417" s="2">
        <v>0</v>
      </c>
      <c r="H417" s="2" t="s">
        <v>12</v>
      </c>
      <c r="I417" s="2">
        <v>68</v>
      </c>
      <c r="J417" s="2">
        <v>0</v>
      </c>
      <c r="K417" s="4">
        <v>0.44040000000000001</v>
      </c>
      <c r="L417" s="2" t="s">
        <v>1276</v>
      </c>
      <c r="M417" s="5">
        <v>45093</v>
      </c>
      <c r="N417" s="6">
        <v>94.23</v>
      </c>
    </row>
    <row r="418" spans="1:14" ht="15.5" hidden="1" x14ac:dyDescent="0.35">
      <c r="A418" s="3" t="s">
        <v>775</v>
      </c>
      <c r="B418" s="2" t="s">
        <v>776</v>
      </c>
      <c r="C418" s="3">
        <v>155</v>
      </c>
      <c r="D418" s="2">
        <v>71.25</v>
      </c>
      <c r="E418" s="2">
        <v>60.2</v>
      </c>
      <c r="F418" s="2">
        <v>60.9</v>
      </c>
      <c r="G418" s="2">
        <v>0</v>
      </c>
      <c r="H418" s="2" t="s">
        <v>12</v>
      </c>
      <c r="I418" s="2">
        <v>1</v>
      </c>
      <c r="J418" s="2">
        <v>0</v>
      </c>
      <c r="K418" s="4">
        <v>0.35549999999999998</v>
      </c>
      <c r="L418" s="2" t="s">
        <v>1276</v>
      </c>
      <c r="M418" s="5">
        <v>45093</v>
      </c>
      <c r="N418" s="6">
        <v>94.23</v>
      </c>
    </row>
    <row r="419" spans="1:14" ht="15.5" hidden="1" x14ac:dyDescent="0.35">
      <c r="A419" s="3" t="s">
        <v>777</v>
      </c>
      <c r="B419" s="2" t="s">
        <v>767</v>
      </c>
      <c r="C419" s="3">
        <v>155.5</v>
      </c>
      <c r="D419" s="2">
        <v>61.03</v>
      </c>
      <c r="E419" s="2">
        <v>69.849999999999994</v>
      </c>
      <c r="F419" s="2">
        <v>70.599999999999994</v>
      </c>
      <c r="G419" s="2">
        <v>0</v>
      </c>
      <c r="H419" s="2" t="s">
        <v>12</v>
      </c>
      <c r="I419" s="2">
        <v>67</v>
      </c>
      <c r="J419" s="2">
        <v>0</v>
      </c>
      <c r="K419" s="4">
        <v>0.98509999999999998</v>
      </c>
      <c r="L419" s="2" t="s">
        <v>1276</v>
      </c>
      <c r="M419" s="5">
        <v>45093</v>
      </c>
      <c r="N419" s="6">
        <v>94.23</v>
      </c>
    </row>
    <row r="420" spans="1:14" ht="15.5" hidden="1" x14ac:dyDescent="0.35">
      <c r="A420" s="3" t="s">
        <v>778</v>
      </c>
      <c r="B420" s="2" t="s">
        <v>779</v>
      </c>
      <c r="C420" s="3">
        <v>156</v>
      </c>
      <c r="D420" s="2">
        <v>61.3</v>
      </c>
      <c r="E420" s="2">
        <v>70.400000000000006</v>
      </c>
      <c r="F420" s="2">
        <v>71.150000000000006</v>
      </c>
      <c r="G420" s="2">
        <v>0</v>
      </c>
      <c r="H420" s="2" t="s">
        <v>12</v>
      </c>
      <c r="I420" s="2">
        <v>1059</v>
      </c>
      <c r="J420" s="2">
        <v>0</v>
      </c>
      <c r="K420" s="4">
        <v>0.99050000000000005</v>
      </c>
      <c r="L420" s="2" t="s">
        <v>1276</v>
      </c>
      <c r="M420" s="5">
        <v>45093</v>
      </c>
      <c r="N420" s="6">
        <v>94.23</v>
      </c>
    </row>
    <row r="421" spans="1:14" ht="15.5" hidden="1" x14ac:dyDescent="0.35">
      <c r="A421" s="3" t="s">
        <v>780</v>
      </c>
      <c r="B421" s="2" t="s">
        <v>767</v>
      </c>
      <c r="C421" s="3">
        <v>156.5</v>
      </c>
      <c r="D421" s="2">
        <v>61.8</v>
      </c>
      <c r="E421" s="2">
        <v>70.900000000000006</v>
      </c>
      <c r="F421" s="2">
        <v>71.650000000000006</v>
      </c>
      <c r="G421" s="2">
        <v>0</v>
      </c>
      <c r="H421" s="2" t="s">
        <v>12</v>
      </c>
      <c r="I421" s="2">
        <v>194</v>
      </c>
      <c r="J421" s="2">
        <v>0</v>
      </c>
      <c r="K421" s="4">
        <v>0.99370000000000003</v>
      </c>
      <c r="L421" s="2" t="s">
        <v>1276</v>
      </c>
      <c r="M421" s="5">
        <v>45093</v>
      </c>
      <c r="N421" s="6">
        <v>94.23</v>
      </c>
    </row>
    <row r="422" spans="1:14" ht="15.5" hidden="1" x14ac:dyDescent="0.35">
      <c r="A422" s="3" t="s">
        <v>781</v>
      </c>
      <c r="B422" s="2" t="s">
        <v>782</v>
      </c>
      <c r="C422" s="3">
        <v>157</v>
      </c>
      <c r="D422" s="2">
        <v>61.75</v>
      </c>
      <c r="E422" s="2">
        <v>72.599999999999994</v>
      </c>
      <c r="F422" s="2">
        <v>73.45</v>
      </c>
      <c r="G422" s="2">
        <v>0</v>
      </c>
      <c r="H422" s="2" t="s">
        <v>12</v>
      </c>
      <c r="I422" s="2">
        <v>51</v>
      </c>
      <c r="J422" s="2">
        <v>0</v>
      </c>
      <c r="K422" s="4">
        <v>1.0543</v>
      </c>
      <c r="L422" s="2" t="s">
        <v>1276</v>
      </c>
      <c r="M422" s="5">
        <v>45093</v>
      </c>
      <c r="N422" s="6">
        <v>94.23</v>
      </c>
    </row>
    <row r="423" spans="1:14" ht="15.5" hidden="1" x14ac:dyDescent="0.35">
      <c r="A423" s="3" t="s">
        <v>783</v>
      </c>
      <c r="B423" s="2" t="s">
        <v>101</v>
      </c>
      <c r="C423" s="3">
        <v>157.5</v>
      </c>
      <c r="D423" s="2">
        <v>63.35</v>
      </c>
      <c r="E423" s="2">
        <v>62.75</v>
      </c>
      <c r="F423" s="2">
        <v>63.5</v>
      </c>
      <c r="G423" s="2">
        <v>1.6</v>
      </c>
      <c r="H423" s="2">
        <v>2.5899999999999999E-2</v>
      </c>
      <c r="I423" s="2">
        <v>325</v>
      </c>
      <c r="J423" s="2">
        <v>260</v>
      </c>
      <c r="K423" s="4">
        <v>0.39500000000000002</v>
      </c>
      <c r="L423" s="2" t="s">
        <v>1276</v>
      </c>
      <c r="M423" s="5">
        <v>45093</v>
      </c>
      <c r="N423" s="6">
        <v>94.23</v>
      </c>
    </row>
    <row r="424" spans="1:14" ht="15.5" hidden="1" x14ac:dyDescent="0.35">
      <c r="A424" s="3" t="s">
        <v>784</v>
      </c>
      <c r="B424" s="2" t="s">
        <v>785</v>
      </c>
      <c r="C424" s="3">
        <v>158</v>
      </c>
      <c r="D424" s="2">
        <v>64.2</v>
      </c>
      <c r="E424" s="2">
        <v>69.650000000000006</v>
      </c>
      <c r="F424" s="2">
        <v>70.7</v>
      </c>
      <c r="G424" s="2">
        <v>0</v>
      </c>
      <c r="H424" s="2" t="s">
        <v>12</v>
      </c>
      <c r="I424" s="2">
        <v>40</v>
      </c>
      <c r="J424" s="2">
        <v>0</v>
      </c>
      <c r="K424" s="4">
        <v>0.876</v>
      </c>
      <c r="L424" s="2" t="s">
        <v>1276</v>
      </c>
      <c r="M424" s="5">
        <v>45093</v>
      </c>
      <c r="N424" s="6">
        <v>94.23</v>
      </c>
    </row>
    <row r="425" spans="1:14" ht="15.5" hidden="1" x14ac:dyDescent="0.35">
      <c r="A425" s="3" t="s">
        <v>786</v>
      </c>
      <c r="B425" s="2" t="s">
        <v>774</v>
      </c>
      <c r="C425" s="3">
        <v>158.5</v>
      </c>
      <c r="D425" s="2">
        <v>68.55</v>
      </c>
      <c r="E425" s="2">
        <v>64.099999999999994</v>
      </c>
      <c r="F425" s="2">
        <v>64.7</v>
      </c>
      <c r="G425" s="2">
        <v>0</v>
      </c>
      <c r="H425" s="2" t="s">
        <v>12</v>
      </c>
      <c r="I425" s="2">
        <v>43</v>
      </c>
      <c r="J425" s="2">
        <v>0</v>
      </c>
      <c r="K425" s="4">
        <v>0.44140000000000001</v>
      </c>
      <c r="L425" s="2" t="s">
        <v>1276</v>
      </c>
      <c r="M425" s="5">
        <v>45093</v>
      </c>
      <c r="N425" s="6">
        <v>94.23</v>
      </c>
    </row>
    <row r="426" spans="1:14" ht="15.5" hidden="1" x14ac:dyDescent="0.35">
      <c r="A426" s="3" t="s">
        <v>787</v>
      </c>
      <c r="B426" s="2" t="s">
        <v>788</v>
      </c>
      <c r="C426" s="3">
        <v>159</v>
      </c>
      <c r="D426" s="2">
        <v>64.25</v>
      </c>
      <c r="E426" s="2">
        <v>73.349999999999994</v>
      </c>
      <c r="F426" s="2">
        <v>74.25</v>
      </c>
      <c r="G426" s="2">
        <v>0</v>
      </c>
      <c r="H426" s="2" t="s">
        <v>12</v>
      </c>
      <c r="I426" s="2">
        <v>194</v>
      </c>
      <c r="J426" s="2">
        <v>0</v>
      </c>
      <c r="K426" s="4">
        <v>1.01</v>
      </c>
      <c r="L426" s="2" t="s">
        <v>1276</v>
      </c>
      <c r="M426" s="5">
        <v>45093</v>
      </c>
      <c r="N426" s="6">
        <v>94.23</v>
      </c>
    </row>
    <row r="427" spans="1:14" ht="15.5" hidden="1" x14ac:dyDescent="0.35">
      <c r="A427" s="3" t="s">
        <v>789</v>
      </c>
      <c r="B427" s="2" t="s">
        <v>790</v>
      </c>
      <c r="C427" s="3">
        <v>159.5</v>
      </c>
      <c r="D427" s="2">
        <v>65.45</v>
      </c>
      <c r="E427" s="2">
        <v>73.849999999999994</v>
      </c>
      <c r="F427" s="2">
        <v>74.650000000000006</v>
      </c>
      <c r="G427" s="2">
        <v>0</v>
      </c>
      <c r="H427" s="2" t="s">
        <v>12</v>
      </c>
      <c r="I427" s="2">
        <v>33</v>
      </c>
      <c r="J427" s="2">
        <v>0</v>
      </c>
      <c r="K427" s="4">
        <v>1.0106999999999999</v>
      </c>
      <c r="L427" s="2" t="s">
        <v>1276</v>
      </c>
      <c r="M427" s="5">
        <v>45093</v>
      </c>
      <c r="N427" s="6">
        <v>94.23</v>
      </c>
    </row>
    <row r="428" spans="1:14" ht="15.5" hidden="1" x14ac:dyDescent="0.35">
      <c r="A428" s="3" t="s">
        <v>791</v>
      </c>
      <c r="B428" s="2" t="s">
        <v>792</v>
      </c>
      <c r="C428" s="3">
        <v>160</v>
      </c>
      <c r="D428" s="2">
        <v>64.760000000000005</v>
      </c>
      <c r="E428" s="2">
        <v>65.400000000000006</v>
      </c>
      <c r="F428" s="2">
        <v>66</v>
      </c>
      <c r="G428" s="2">
        <v>0.41</v>
      </c>
      <c r="H428" s="2">
        <v>6.4000000000000003E-3</v>
      </c>
      <c r="I428" s="2">
        <v>4</v>
      </c>
      <c r="J428" s="2">
        <v>22</v>
      </c>
      <c r="K428" s="4">
        <v>0.40479999999999999</v>
      </c>
      <c r="L428" s="2" t="s">
        <v>1276</v>
      </c>
      <c r="M428" s="5">
        <v>45093</v>
      </c>
      <c r="N428" s="6">
        <v>94.23</v>
      </c>
    </row>
    <row r="429" spans="1:14" ht="15.5" hidden="1" x14ac:dyDescent="0.35">
      <c r="A429" s="3" t="s">
        <v>793</v>
      </c>
      <c r="B429" s="2" t="s">
        <v>794</v>
      </c>
      <c r="C429" s="3">
        <v>160.5</v>
      </c>
      <c r="D429" s="2">
        <v>65.900000000000006</v>
      </c>
      <c r="E429" s="2">
        <v>74.900000000000006</v>
      </c>
      <c r="F429" s="2">
        <v>75.599999999999994</v>
      </c>
      <c r="G429" s="2">
        <v>0</v>
      </c>
      <c r="H429" s="2" t="s">
        <v>12</v>
      </c>
      <c r="I429" s="2">
        <v>109</v>
      </c>
      <c r="J429" s="2">
        <v>0</v>
      </c>
      <c r="K429" s="4">
        <v>1.0166999999999999</v>
      </c>
      <c r="L429" s="2" t="s">
        <v>1276</v>
      </c>
      <c r="M429" s="5">
        <v>45093</v>
      </c>
      <c r="N429" s="6">
        <v>94.23</v>
      </c>
    </row>
    <row r="430" spans="1:14" ht="15.5" hidden="1" x14ac:dyDescent="0.35">
      <c r="A430" s="3" t="s">
        <v>795</v>
      </c>
      <c r="B430" s="2" t="s">
        <v>788</v>
      </c>
      <c r="C430" s="3">
        <v>161</v>
      </c>
      <c r="D430" s="2">
        <v>66.25</v>
      </c>
      <c r="E430" s="2">
        <v>75.400000000000006</v>
      </c>
      <c r="F430" s="2">
        <v>76.099999999999994</v>
      </c>
      <c r="G430" s="2">
        <v>0</v>
      </c>
      <c r="H430" s="2" t="s">
        <v>12</v>
      </c>
      <c r="I430" s="2">
        <v>76</v>
      </c>
      <c r="J430" s="2">
        <v>0</v>
      </c>
      <c r="K430" s="4">
        <v>1.0197000000000001</v>
      </c>
      <c r="L430" s="2" t="s">
        <v>1276</v>
      </c>
      <c r="M430" s="5">
        <v>45093</v>
      </c>
      <c r="N430" s="6">
        <v>94.23</v>
      </c>
    </row>
    <row r="431" spans="1:14" ht="15.5" hidden="1" x14ac:dyDescent="0.35">
      <c r="A431" s="3" t="s">
        <v>796</v>
      </c>
      <c r="B431" s="2" t="s">
        <v>788</v>
      </c>
      <c r="C431" s="3">
        <v>161.5</v>
      </c>
      <c r="D431" s="2">
        <v>67.75</v>
      </c>
      <c r="E431" s="2">
        <v>75.8</v>
      </c>
      <c r="F431" s="2">
        <v>76.7</v>
      </c>
      <c r="G431" s="2">
        <v>0</v>
      </c>
      <c r="H431" s="2" t="s">
        <v>12</v>
      </c>
      <c r="I431" s="2">
        <v>707</v>
      </c>
      <c r="J431" s="2">
        <v>0</v>
      </c>
      <c r="K431" s="4">
        <v>1.0226</v>
      </c>
      <c r="L431" s="2" t="s">
        <v>1276</v>
      </c>
      <c r="M431" s="5">
        <v>45093</v>
      </c>
      <c r="N431" s="6">
        <v>94.23</v>
      </c>
    </row>
    <row r="432" spans="1:14" ht="15.5" hidden="1" x14ac:dyDescent="0.35">
      <c r="A432" s="3" t="s">
        <v>797</v>
      </c>
      <c r="B432" s="2" t="s">
        <v>798</v>
      </c>
      <c r="C432" s="3">
        <v>162</v>
      </c>
      <c r="D432" s="2">
        <v>67.900000000000006</v>
      </c>
      <c r="E432" s="2">
        <v>76.45</v>
      </c>
      <c r="F432" s="2">
        <v>77.150000000000006</v>
      </c>
      <c r="G432" s="2">
        <v>0</v>
      </c>
      <c r="H432" s="2" t="s">
        <v>12</v>
      </c>
      <c r="I432" s="2">
        <v>2</v>
      </c>
      <c r="J432" s="2">
        <v>0</v>
      </c>
      <c r="K432" s="4">
        <v>1.0278</v>
      </c>
      <c r="L432" s="2" t="s">
        <v>1276</v>
      </c>
      <c r="M432" s="5">
        <v>45093</v>
      </c>
      <c r="N432" s="6">
        <v>94.23</v>
      </c>
    </row>
    <row r="433" spans="1:14" ht="15.5" hidden="1" x14ac:dyDescent="0.35">
      <c r="A433" s="3" t="s">
        <v>799</v>
      </c>
      <c r="B433" s="2" t="s">
        <v>800</v>
      </c>
      <c r="C433" s="3">
        <v>162.5</v>
      </c>
      <c r="D433" s="2">
        <v>64.16</v>
      </c>
      <c r="E433" s="2">
        <v>67.8</v>
      </c>
      <c r="F433" s="2">
        <v>68.45</v>
      </c>
      <c r="G433" s="2">
        <v>0</v>
      </c>
      <c r="H433" s="2" t="s">
        <v>12</v>
      </c>
      <c r="I433" s="2">
        <v>1</v>
      </c>
      <c r="J433" s="2">
        <v>0</v>
      </c>
      <c r="K433" s="4">
        <v>0.40039999999999998</v>
      </c>
      <c r="L433" s="2" t="s">
        <v>1276</v>
      </c>
      <c r="M433" s="5">
        <v>45093</v>
      </c>
      <c r="N433" s="6">
        <v>94.23</v>
      </c>
    </row>
    <row r="434" spans="1:14" ht="15.5" hidden="1" x14ac:dyDescent="0.35">
      <c r="A434" s="3" t="s">
        <v>801</v>
      </c>
      <c r="B434" s="2" t="s">
        <v>802</v>
      </c>
      <c r="C434" s="3">
        <v>163</v>
      </c>
      <c r="D434" s="2">
        <v>69.150000000000006</v>
      </c>
      <c r="E434" s="2">
        <v>79</v>
      </c>
      <c r="F434" s="2">
        <v>79.7</v>
      </c>
      <c r="G434" s="2">
        <v>0</v>
      </c>
      <c r="H434" s="2" t="s">
        <v>12</v>
      </c>
      <c r="I434" s="2">
        <v>10</v>
      </c>
      <c r="J434" s="2">
        <v>0</v>
      </c>
      <c r="K434" s="4">
        <v>1.1054999999999999</v>
      </c>
      <c r="L434" s="2" t="s">
        <v>1276</v>
      </c>
      <c r="M434" s="5">
        <v>45093</v>
      </c>
      <c r="N434" s="6">
        <v>94.23</v>
      </c>
    </row>
    <row r="435" spans="1:14" ht="15.5" hidden="1" x14ac:dyDescent="0.35">
      <c r="A435" s="3" t="s">
        <v>803</v>
      </c>
      <c r="B435" s="2" t="s">
        <v>804</v>
      </c>
      <c r="C435" s="3">
        <v>163.5</v>
      </c>
      <c r="D435" s="2">
        <v>67</v>
      </c>
      <c r="E435" s="2">
        <v>68.75</v>
      </c>
      <c r="F435" s="2">
        <v>69.55</v>
      </c>
      <c r="G435" s="2">
        <v>0</v>
      </c>
      <c r="H435" s="2" t="s">
        <v>12</v>
      </c>
      <c r="I435" s="2">
        <v>177</v>
      </c>
      <c r="J435" s="2">
        <v>20</v>
      </c>
      <c r="K435" s="4">
        <v>0.43070000000000003</v>
      </c>
      <c r="L435" s="2" t="s">
        <v>1276</v>
      </c>
      <c r="M435" s="5">
        <v>45093</v>
      </c>
      <c r="N435" s="6">
        <v>94.23</v>
      </c>
    </row>
    <row r="436" spans="1:14" ht="15.5" hidden="1" x14ac:dyDescent="0.35">
      <c r="A436" s="3" t="s">
        <v>805</v>
      </c>
      <c r="B436" s="2" t="s">
        <v>806</v>
      </c>
      <c r="C436" s="3">
        <v>164</v>
      </c>
      <c r="D436" s="2">
        <v>68.05</v>
      </c>
      <c r="E436" s="2">
        <v>69.3</v>
      </c>
      <c r="F436" s="2">
        <v>69.95</v>
      </c>
      <c r="G436" s="2">
        <v>0</v>
      </c>
      <c r="H436" s="2" t="s">
        <v>12</v>
      </c>
      <c r="I436" s="2">
        <v>25</v>
      </c>
      <c r="J436" s="2">
        <v>20</v>
      </c>
      <c r="K436" s="4">
        <v>0.40579999999999999</v>
      </c>
      <c r="L436" s="2" t="s">
        <v>1276</v>
      </c>
      <c r="M436" s="5">
        <v>45093</v>
      </c>
      <c r="N436" s="6">
        <v>94.23</v>
      </c>
    </row>
    <row r="437" spans="1:14" ht="15.5" hidden="1" x14ac:dyDescent="0.35">
      <c r="A437" s="3" t="s">
        <v>807</v>
      </c>
      <c r="B437" s="2" t="s">
        <v>808</v>
      </c>
      <c r="C437" s="3">
        <v>164.5</v>
      </c>
      <c r="D437" s="2">
        <v>67.75</v>
      </c>
      <c r="E437" s="2">
        <v>69.75</v>
      </c>
      <c r="F437" s="2">
        <v>70.349999999999994</v>
      </c>
      <c r="G437" s="2">
        <v>0</v>
      </c>
      <c r="H437" s="2" t="s">
        <v>12</v>
      </c>
      <c r="I437" s="2">
        <v>318</v>
      </c>
      <c r="J437" s="2">
        <v>57</v>
      </c>
      <c r="K437" s="4">
        <v>0.36820000000000003</v>
      </c>
      <c r="L437" s="2" t="s">
        <v>1276</v>
      </c>
      <c r="M437" s="5">
        <v>45093</v>
      </c>
      <c r="N437" s="6">
        <v>94.23</v>
      </c>
    </row>
    <row r="438" spans="1:14" ht="15.5" hidden="1" x14ac:dyDescent="0.35">
      <c r="A438" s="3" t="s">
        <v>809</v>
      </c>
      <c r="B438" s="2" t="s">
        <v>101</v>
      </c>
      <c r="C438" s="3">
        <v>165</v>
      </c>
      <c r="D438" s="2">
        <v>70.900000000000006</v>
      </c>
      <c r="E438" s="2">
        <v>70.400000000000006</v>
      </c>
      <c r="F438" s="2">
        <v>70.95</v>
      </c>
      <c r="G438" s="2">
        <v>2.65</v>
      </c>
      <c r="H438" s="2">
        <v>3.8800000000000001E-2</v>
      </c>
      <c r="I438" s="2">
        <v>50</v>
      </c>
      <c r="J438" s="2">
        <v>40</v>
      </c>
      <c r="K438" s="4">
        <v>0.40920000000000001</v>
      </c>
      <c r="L438" s="2" t="s">
        <v>1276</v>
      </c>
      <c r="M438" s="5">
        <v>45093</v>
      </c>
      <c r="N438" s="6">
        <v>94.23</v>
      </c>
    </row>
    <row r="439" spans="1:14" ht="15.5" hidden="1" x14ac:dyDescent="0.35">
      <c r="A439" s="3" t="s">
        <v>810</v>
      </c>
      <c r="B439" s="2" t="s">
        <v>806</v>
      </c>
      <c r="C439" s="3">
        <v>165.5</v>
      </c>
      <c r="D439" s="2">
        <v>69.7</v>
      </c>
      <c r="E439" s="2">
        <v>70.8</v>
      </c>
      <c r="F439" s="2">
        <v>71.5</v>
      </c>
      <c r="G439" s="2">
        <v>0</v>
      </c>
      <c r="H439" s="2" t="s">
        <v>12</v>
      </c>
      <c r="I439" s="2">
        <v>25</v>
      </c>
      <c r="J439" s="2">
        <v>20</v>
      </c>
      <c r="K439" s="4">
        <v>0.42580000000000001</v>
      </c>
      <c r="L439" s="2" t="s">
        <v>1276</v>
      </c>
      <c r="M439" s="5">
        <v>45093</v>
      </c>
      <c r="N439" s="6">
        <v>94.23</v>
      </c>
    </row>
    <row r="440" spans="1:14" ht="15.5" hidden="1" x14ac:dyDescent="0.35">
      <c r="A440" s="3" t="s">
        <v>811</v>
      </c>
      <c r="B440" s="2" t="s">
        <v>812</v>
      </c>
      <c r="C440" s="3">
        <v>166</v>
      </c>
      <c r="D440" s="2">
        <v>70.400000000000006</v>
      </c>
      <c r="E440" s="2">
        <v>71.349999999999994</v>
      </c>
      <c r="F440" s="2">
        <v>71.900000000000006</v>
      </c>
      <c r="G440" s="2">
        <v>0</v>
      </c>
      <c r="H440" s="2" t="s">
        <v>12</v>
      </c>
      <c r="I440" s="2">
        <v>177</v>
      </c>
      <c r="J440" s="2">
        <v>20</v>
      </c>
      <c r="K440" s="4">
        <v>0.39550000000000002</v>
      </c>
      <c r="L440" s="2" t="s">
        <v>1276</v>
      </c>
      <c r="M440" s="5">
        <v>45093</v>
      </c>
      <c r="N440" s="6">
        <v>94.23</v>
      </c>
    </row>
    <row r="441" spans="1:14" ht="15.5" hidden="1" x14ac:dyDescent="0.35">
      <c r="A441" s="3" t="s">
        <v>813</v>
      </c>
      <c r="B441" s="2" t="s">
        <v>806</v>
      </c>
      <c r="C441" s="3">
        <v>166.5</v>
      </c>
      <c r="D441" s="2">
        <v>70.650000000000006</v>
      </c>
      <c r="E441" s="2">
        <v>71.7</v>
      </c>
      <c r="F441" s="2">
        <v>72.349999999999994</v>
      </c>
      <c r="G441" s="2">
        <v>0</v>
      </c>
      <c r="H441" s="2" t="s">
        <v>12</v>
      </c>
      <c r="I441" s="2">
        <v>100</v>
      </c>
      <c r="J441" s="2">
        <v>20</v>
      </c>
      <c r="K441" s="4">
        <v>0.375</v>
      </c>
      <c r="L441" s="2" t="s">
        <v>1276</v>
      </c>
      <c r="M441" s="5">
        <v>45093</v>
      </c>
      <c r="N441" s="6">
        <v>94.23</v>
      </c>
    </row>
    <row r="442" spans="1:14" ht="15.5" hidden="1" x14ac:dyDescent="0.35">
      <c r="A442" s="3" t="s">
        <v>814</v>
      </c>
      <c r="B442" s="2" t="s">
        <v>806</v>
      </c>
      <c r="C442" s="3">
        <v>167</v>
      </c>
      <c r="D442" s="2">
        <v>71.150000000000006</v>
      </c>
      <c r="E442" s="2">
        <v>72.2</v>
      </c>
      <c r="F442" s="2">
        <v>72.95</v>
      </c>
      <c r="G442" s="2">
        <v>0</v>
      </c>
      <c r="H442" s="2" t="s">
        <v>12</v>
      </c>
      <c r="I442" s="2">
        <v>25</v>
      </c>
      <c r="J442" s="2">
        <v>20</v>
      </c>
      <c r="K442" s="4">
        <v>0.41649999999999998</v>
      </c>
      <c r="L442" s="2" t="s">
        <v>1276</v>
      </c>
      <c r="M442" s="5">
        <v>45093</v>
      </c>
      <c r="N442" s="6">
        <v>94.23</v>
      </c>
    </row>
    <row r="443" spans="1:14" ht="15.5" hidden="1" x14ac:dyDescent="0.35">
      <c r="A443" s="3" t="s">
        <v>815</v>
      </c>
      <c r="B443" s="2" t="s">
        <v>806</v>
      </c>
      <c r="C443" s="3">
        <v>167.5</v>
      </c>
      <c r="D443" s="2">
        <v>71.650000000000006</v>
      </c>
      <c r="E443" s="2">
        <v>72.8</v>
      </c>
      <c r="F443" s="2">
        <v>73.3</v>
      </c>
      <c r="G443" s="2">
        <v>0</v>
      </c>
      <c r="H443" s="2" t="s">
        <v>12</v>
      </c>
      <c r="I443" s="2">
        <v>25</v>
      </c>
      <c r="J443" s="2">
        <v>24</v>
      </c>
      <c r="K443" s="4">
        <v>0.34379999999999999</v>
      </c>
      <c r="L443" s="2" t="s">
        <v>1276</v>
      </c>
      <c r="M443" s="5">
        <v>45093</v>
      </c>
      <c r="N443" s="6">
        <v>94.23</v>
      </c>
    </row>
    <row r="444" spans="1:14" ht="15.5" hidden="1" x14ac:dyDescent="0.35">
      <c r="A444" s="3" t="s">
        <v>816</v>
      </c>
      <c r="B444" s="2" t="s">
        <v>817</v>
      </c>
      <c r="C444" s="3">
        <v>168</v>
      </c>
      <c r="D444" s="2">
        <v>72.400000000000006</v>
      </c>
      <c r="E444" s="2">
        <v>73.25</v>
      </c>
      <c r="F444" s="2">
        <v>73.849999999999994</v>
      </c>
      <c r="G444" s="2">
        <v>0</v>
      </c>
      <c r="H444" s="2" t="s">
        <v>12</v>
      </c>
      <c r="I444" s="2">
        <v>55</v>
      </c>
      <c r="J444" s="2">
        <v>20</v>
      </c>
      <c r="K444" s="4">
        <v>0.37990000000000002</v>
      </c>
      <c r="L444" s="2" t="s">
        <v>1276</v>
      </c>
      <c r="M444" s="5">
        <v>45093</v>
      </c>
      <c r="N444" s="6">
        <v>94.23</v>
      </c>
    </row>
    <row r="445" spans="1:14" ht="15.5" hidden="1" x14ac:dyDescent="0.35">
      <c r="A445" s="3" t="s">
        <v>818</v>
      </c>
      <c r="B445" s="2" t="s">
        <v>817</v>
      </c>
      <c r="C445" s="3">
        <v>168.5</v>
      </c>
      <c r="D445" s="2">
        <v>72.900000000000006</v>
      </c>
      <c r="E445" s="2">
        <v>73.75</v>
      </c>
      <c r="F445" s="2">
        <v>74.5</v>
      </c>
      <c r="G445" s="2">
        <v>0</v>
      </c>
      <c r="H445" s="2" t="s">
        <v>12</v>
      </c>
      <c r="I445" s="2">
        <v>55</v>
      </c>
      <c r="J445" s="2">
        <v>20</v>
      </c>
      <c r="K445" s="4">
        <v>0.4365</v>
      </c>
      <c r="L445" s="2" t="s">
        <v>1276</v>
      </c>
      <c r="M445" s="5">
        <v>45093</v>
      </c>
      <c r="N445" s="6">
        <v>94.23</v>
      </c>
    </row>
    <row r="446" spans="1:14" ht="15.5" hidden="1" x14ac:dyDescent="0.35">
      <c r="A446" s="3" t="s">
        <v>819</v>
      </c>
      <c r="B446" s="2" t="s">
        <v>817</v>
      </c>
      <c r="C446" s="3">
        <v>169</v>
      </c>
      <c r="D446" s="2">
        <v>73.2</v>
      </c>
      <c r="E446" s="2">
        <v>74.400000000000006</v>
      </c>
      <c r="F446" s="2">
        <v>74.95</v>
      </c>
      <c r="G446" s="2">
        <v>0</v>
      </c>
      <c r="H446" s="2" t="s">
        <v>12</v>
      </c>
      <c r="I446" s="2">
        <v>50</v>
      </c>
      <c r="J446" s="2">
        <v>20</v>
      </c>
      <c r="K446" s="4">
        <v>0.42380000000000001</v>
      </c>
      <c r="L446" s="2" t="s">
        <v>1276</v>
      </c>
      <c r="M446" s="5">
        <v>45093</v>
      </c>
      <c r="N446" s="6">
        <v>94.23</v>
      </c>
    </row>
    <row r="447" spans="1:14" ht="15.5" hidden="1" x14ac:dyDescent="0.35">
      <c r="A447" s="3" t="s">
        <v>820</v>
      </c>
      <c r="B447" s="2" t="s">
        <v>821</v>
      </c>
      <c r="C447" s="3">
        <v>169.5</v>
      </c>
      <c r="D447" s="2">
        <v>73.44</v>
      </c>
      <c r="E447" s="2">
        <v>74.7</v>
      </c>
      <c r="F447" s="2">
        <v>75.45</v>
      </c>
      <c r="G447" s="2">
        <v>0</v>
      </c>
      <c r="H447" s="2" t="s">
        <v>12</v>
      </c>
      <c r="I447" s="2">
        <v>156</v>
      </c>
      <c r="J447" s="2">
        <v>20</v>
      </c>
      <c r="K447" s="4">
        <v>0.42580000000000001</v>
      </c>
      <c r="L447" s="2" t="s">
        <v>1276</v>
      </c>
      <c r="M447" s="5">
        <v>45093</v>
      </c>
      <c r="N447" s="6">
        <v>94.23</v>
      </c>
    </row>
    <row r="448" spans="1:14" ht="15.5" hidden="1" x14ac:dyDescent="0.35">
      <c r="A448" s="3" t="s">
        <v>822</v>
      </c>
      <c r="B448" s="2" t="s">
        <v>101</v>
      </c>
      <c r="C448" s="3">
        <v>170</v>
      </c>
      <c r="D448" s="2">
        <v>75.8</v>
      </c>
      <c r="E448" s="2">
        <v>75.349999999999994</v>
      </c>
      <c r="F448" s="2">
        <v>76.099999999999994</v>
      </c>
      <c r="G448" s="2">
        <v>1.55</v>
      </c>
      <c r="H448" s="2">
        <v>2.0899999999999998E-2</v>
      </c>
      <c r="I448" s="2">
        <v>276</v>
      </c>
      <c r="J448" s="2">
        <v>221</v>
      </c>
      <c r="K448" s="4">
        <v>0.46679999999999999</v>
      </c>
      <c r="L448" s="2" t="s">
        <v>1276</v>
      </c>
      <c r="M448" s="5">
        <v>45093</v>
      </c>
      <c r="N448" s="6">
        <v>94.23</v>
      </c>
    </row>
    <row r="449" spans="1:14" ht="15.5" hidden="1" x14ac:dyDescent="0.35">
      <c r="A449" s="3" t="s">
        <v>823</v>
      </c>
      <c r="B449" s="2" t="s">
        <v>101</v>
      </c>
      <c r="C449" s="3">
        <v>170.5</v>
      </c>
      <c r="D449" s="2">
        <v>76.3</v>
      </c>
      <c r="E449" s="2">
        <v>75.75</v>
      </c>
      <c r="F449" s="2">
        <v>76.349999999999994</v>
      </c>
      <c r="G449" s="2">
        <v>2.19</v>
      </c>
      <c r="H449" s="2">
        <v>2.9600000000000001E-2</v>
      </c>
      <c r="I449" s="2">
        <v>25</v>
      </c>
      <c r="J449" s="2">
        <v>20</v>
      </c>
      <c r="K449" s="4">
        <v>0.38769999999999999</v>
      </c>
      <c r="L449" s="2" t="s">
        <v>1276</v>
      </c>
      <c r="M449" s="5">
        <v>45093</v>
      </c>
      <c r="N449" s="6">
        <v>94.23</v>
      </c>
    </row>
    <row r="450" spans="1:14" ht="15.5" hidden="1" x14ac:dyDescent="0.35">
      <c r="A450" s="3" t="s">
        <v>824</v>
      </c>
      <c r="B450" s="2" t="s">
        <v>825</v>
      </c>
      <c r="C450" s="3">
        <v>171</v>
      </c>
      <c r="D450" s="2">
        <v>81.45</v>
      </c>
      <c r="E450" s="2">
        <v>80.349999999999994</v>
      </c>
      <c r="F450" s="2">
        <v>81.05</v>
      </c>
      <c r="G450" s="2">
        <v>0</v>
      </c>
      <c r="H450" s="2" t="s">
        <v>12</v>
      </c>
      <c r="I450" s="2">
        <v>83</v>
      </c>
      <c r="J450" s="2">
        <v>0</v>
      </c>
      <c r="K450" s="4">
        <v>0.80740000000000001</v>
      </c>
      <c r="L450" s="2" t="s">
        <v>1276</v>
      </c>
      <c r="M450" s="5">
        <v>45093</v>
      </c>
      <c r="N450" s="6">
        <v>94.23</v>
      </c>
    </row>
    <row r="451" spans="1:14" ht="15.5" hidden="1" x14ac:dyDescent="0.35">
      <c r="A451" s="3" t="s">
        <v>826</v>
      </c>
      <c r="B451" s="2" t="s">
        <v>101</v>
      </c>
      <c r="C451" s="3">
        <v>171.5</v>
      </c>
      <c r="D451" s="2">
        <v>77.3</v>
      </c>
      <c r="E451" s="2">
        <v>76.8</v>
      </c>
      <c r="F451" s="2">
        <v>77.3</v>
      </c>
      <c r="G451" s="2">
        <v>1.86</v>
      </c>
      <c r="H451" s="2">
        <v>2.47E-2</v>
      </c>
      <c r="I451" s="2">
        <v>25</v>
      </c>
      <c r="J451" s="2">
        <v>20</v>
      </c>
      <c r="K451" s="4">
        <v>0.35549999999999998</v>
      </c>
      <c r="L451" s="2" t="s">
        <v>1276</v>
      </c>
      <c r="M451" s="5">
        <v>45093</v>
      </c>
      <c r="N451" s="6">
        <v>94.23</v>
      </c>
    </row>
    <row r="452" spans="1:14" ht="15.5" hidden="1" x14ac:dyDescent="0.35">
      <c r="A452" s="3" t="s">
        <v>827</v>
      </c>
      <c r="B452" s="2" t="s">
        <v>828</v>
      </c>
      <c r="C452" s="3">
        <v>172</v>
      </c>
      <c r="D452" s="2">
        <v>74.37</v>
      </c>
      <c r="E452" s="2">
        <v>77.3</v>
      </c>
      <c r="F452" s="2">
        <v>77.849999999999994</v>
      </c>
      <c r="G452" s="2">
        <v>0</v>
      </c>
      <c r="H452" s="2" t="s">
        <v>12</v>
      </c>
      <c r="I452" s="2">
        <v>80</v>
      </c>
      <c r="J452" s="2">
        <v>0</v>
      </c>
      <c r="K452" s="4">
        <v>0.3926</v>
      </c>
      <c r="L452" s="2" t="s">
        <v>1276</v>
      </c>
      <c r="M452" s="5">
        <v>45093</v>
      </c>
      <c r="N452" s="6">
        <v>94.23</v>
      </c>
    </row>
    <row r="453" spans="1:14" ht="15.5" hidden="1" x14ac:dyDescent="0.35">
      <c r="A453" s="3" t="s">
        <v>829</v>
      </c>
      <c r="B453" s="2" t="s">
        <v>101</v>
      </c>
      <c r="C453" s="3">
        <v>172.5</v>
      </c>
      <c r="D453" s="2">
        <v>78.349999999999994</v>
      </c>
      <c r="E453" s="2">
        <v>77.650000000000006</v>
      </c>
      <c r="F453" s="2">
        <v>78.45</v>
      </c>
      <c r="G453" s="2">
        <v>1.6</v>
      </c>
      <c r="H453" s="2">
        <v>2.0799999999999999E-2</v>
      </c>
      <c r="I453" s="2">
        <v>500</v>
      </c>
      <c r="J453" s="2">
        <v>400</v>
      </c>
      <c r="K453" s="4">
        <v>0.436</v>
      </c>
      <c r="L453" s="2" t="s">
        <v>1276</v>
      </c>
      <c r="M453" s="5">
        <v>45093</v>
      </c>
      <c r="N453" s="6">
        <v>94.23</v>
      </c>
    </row>
    <row r="454" spans="1:14" ht="15.5" hidden="1" x14ac:dyDescent="0.35">
      <c r="A454" s="3" t="s">
        <v>830</v>
      </c>
      <c r="B454" s="2" t="s">
        <v>831</v>
      </c>
      <c r="C454" s="3">
        <v>173</v>
      </c>
      <c r="D454" s="2">
        <v>86.25</v>
      </c>
      <c r="E454" s="2">
        <v>78.2</v>
      </c>
      <c r="F454" s="2">
        <v>78.900000000000006</v>
      </c>
      <c r="G454" s="2">
        <v>0</v>
      </c>
      <c r="H454" s="2" t="s">
        <v>12</v>
      </c>
      <c r="I454" s="2">
        <v>2</v>
      </c>
      <c r="J454" s="2">
        <v>0</v>
      </c>
      <c r="K454" s="4">
        <v>0.4194</v>
      </c>
      <c r="L454" s="2" t="s">
        <v>1276</v>
      </c>
      <c r="M454" s="5">
        <v>45093</v>
      </c>
      <c r="N454" s="6">
        <v>94.23</v>
      </c>
    </row>
    <row r="455" spans="1:14" ht="15.5" hidden="1" x14ac:dyDescent="0.35">
      <c r="A455" s="3" t="s">
        <v>832</v>
      </c>
      <c r="B455" s="2" t="s">
        <v>130</v>
      </c>
      <c r="C455" s="3">
        <v>173.5</v>
      </c>
      <c r="D455" s="2">
        <v>79.55</v>
      </c>
      <c r="E455" s="2">
        <v>78.849999999999994</v>
      </c>
      <c r="F455" s="2">
        <v>79.599999999999994</v>
      </c>
      <c r="G455" s="2">
        <v>1.85</v>
      </c>
      <c r="H455" s="2">
        <v>2.3800000000000002E-2</v>
      </c>
      <c r="I455" s="2">
        <v>52</v>
      </c>
      <c r="J455" s="2">
        <v>180</v>
      </c>
      <c r="K455" s="4">
        <v>0.47949999999999998</v>
      </c>
      <c r="L455" s="2" t="s">
        <v>1276</v>
      </c>
      <c r="M455" s="5">
        <v>45093</v>
      </c>
      <c r="N455" s="6">
        <v>94.23</v>
      </c>
    </row>
    <row r="456" spans="1:14" ht="15.5" hidden="1" x14ac:dyDescent="0.35">
      <c r="A456" s="3" t="s">
        <v>833</v>
      </c>
      <c r="B456" s="2" t="s">
        <v>834</v>
      </c>
      <c r="C456" s="3">
        <v>174</v>
      </c>
      <c r="D456" s="2">
        <v>85.75</v>
      </c>
      <c r="E456" s="2">
        <v>79.25</v>
      </c>
      <c r="F456" s="2">
        <v>79.849999999999994</v>
      </c>
      <c r="G456" s="2">
        <v>0</v>
      </c>
      <c r="H456" s="2" t="s">
        <v>12</v>
      </c>
      <c r="I456" s="2">
        <v>2</v>
      </c>
      <c r="J456" s="2">
        <v>0</v>
      </c>
      <c r="K456" s="4">
        <v>0.39939999999999998</v>
      </c>
      <c r="L456" s="2" t="s">
        <v>1276</v>
      </c>
      <c r="M456" s="5">
        <v>45093</v>
      </c>
      <c r="N456" s="6">
        <v>94.23</v>
      </c>
    </row>
    <row r="457" spans="1:14" ht="15.5" hidden="1" x14ac:dyDescent="0.35">
      <c r="A457" s="3" t="s">
        <v>835</v>
      </c>
      <c r="B457" s="2" t="s">
        <v>836</v>
      </c>
      <c r="C457" s="3">
        <v>174.5</v>
      </c>
      <c r="D457" s="2">
        <v>75.58</v>
      </c>
      <c r="E457" s="2">
        <v>85.7</v>
      </c>
      <c r="F457" s="2">
        <v>86.4</v>
      </c>
      <c r="G457" s="2">
        <v>0</v>
      </c>
      <c r="H457" s="2" t="s">
        <v>12</v>
      </c>
      <c r="I457" s="2">
        <v>150</v>
      </c>
      <c r="J457" s="2">
        <v>0</v>
      </c>
      <c r="K457" s="4">
        <v>0.93210000000000004</v>
      </c>
      <c r="L457" s="2" t="s">
        <v>1276</v>
      </c>
      <c r="M457" s="5">
        <v>45093</v>
      </c>
      <c r="N457" s="6">
        <v>94.23</v>
      </c>
    </row>
    <row r="458" spans="1:14" ht="15.5" hidden="1" x14ac:dyDescent="0.35">
      <c r="A458" s="3" t="s">
        <v>837</v>
      </c>
      <c r="B458" s="2" t="s">
        <v>838</v>
      </c>
      <c r="C458" s="3">
        <v>175</v>
      </c>
      <c r="D458" s="2">
        <v>81.19</v>
      </c>
      <c r="E458" s="2">
        <v>86.65</v>
      </c>
      <c r="F458" s="2">
        <v>87.7</v>
      </c>
      <c r="G458" s="2">
        <v>0</v>
      </c>
      <c r="H458" s="2" t="s">
        <v>12</v>
      </c>
      <c r="I458" s="2">
        <v>20</v>
      </c>
      <c r="J458" s="2">
        <v>0</v>
      </c>
      <c r="K458" s="4">
        <v>0.96809999999999996</v>
      </c>
      <c r="L458" s="2" t="s">
        <v>1276</v>
      </c>
      <c r="M458" s="5">
        <v>45093</v>
      </c>
      <c r="N458" s="6">
        <v>94.23</v>
      </c>
    </row>
    <row r="459" spans="1:14" ht="15.5" hidden="1" x14ac:dyDescent="0.35">
      <c r="A459" s="3" t="s">
        <v>839</v>
      </c>
      <c r="B459" s="2" t="s">
        <v>838</v>
      </c>
      <c r="C459" s="3">
        <v>175.5</v>
      </c>
      <c r="D459" s="2">
        <v>81.709999999999994</v>
      </c>
      <c r="E459" s="2">
        <v>87.15</v>
      </c>
      <c r="F459" s="2">
        <v>88.15</v>
      </c>
      <c r="G459" s="2">
        <v>0</v>
      </c>
      <c r="H459" s="2" t="s">
        <v>12</v>
      </c>
      <c r="I459" s="2">
        <v>20</v>
      </c>
      <c r="J459" s="2">
        <v>0</v>
      </c>
      <c r="K459" s="4">
        <v>0.96940000000000004</v>
      </c>
      <c r="L459" s="2" t="s">
        <v>1276</v>
      </c>
      <c r="M459" s="5">
        <v>45093</v>
      </c>
      <c r="N459" s="6">
        <v>94.23</v>
      </c>
    </row>
    <row r="460" spans="1:14" ht="15.5" hidden="1" x14ac:dyDescent="0.35">
      <c r="A460" s="3" t="s">
        <v>840</v>
      </c>
      <c r="B460" s="2" t="s">
        <v>841</v>
      </c>
      <c r="C460" s="3">
        <v>176</v>
      </c>
      <c r="D460" s="2">
        <v>78.510000000000005</v>
      </c>
      <c r="E460" s="2">
        <v>87.65</v>
      </c>
      <c r="F460" s="2">
        <v>88.7</v>
      </c>
      <c r="G460" s="2">
        <v>0</v>
      </c>
      <c r="H460" s="2" t="s">
        <v>12</v>
      </c>
      <c r="I460" s="2">
        <v>140</v>
      </c>
      <c r="J460" s="2">
        <v>0</v>
      </c>
      <c r="K460" s="4">
        <v>0.97309999999999997</v>
      </c>
      <c r="L460" s="2" t="s">
        <v>1276</v>
      </c>
      <c r="M460" s="5">
        <v>45093</v>
      </c>
      <c r="N460" s="6">
        <v>94.23</v>
      </c>
    </row>
    <row r="461" spans="1:14" ht="15.5" hidden="1" x14ac:dyDescent="0.35">
      <c r="A461" s="3" t="s">
        <v>842</v>
      </c>
      <c r="B461" s="2" t="s">
        <v>843</v>
      </c>
      <c r="C461" s="3">
        <v>176.5</v>
      </c>
      <c r="D461" s="2">
        <v>78.67</v>
      </c>
      <c r="E461" s="2">
        <v>87.65</v>
      </c>
      <c r="F461" s="2">
        <v>88.4</v>
      </c>
      <c r="G461" s="2">
        <v>0</v>
      </c>
      <c r="H461" s="2" t="s">
        <v>12</v>
      </c>
      <c r="I461" s="2">
        <v>50</v>
      </c>
      <c r="J461" s="2">
        <v>0</v>
      </c>
      <c r="K461" s="4">
        <v>0.94069999999999998</v>
      </c>
      <c r="L461" s="2" t="s">
        <v>1276</v>
      </c>
      <c r="M461" s="5">
        <v>45093</v>
      </c>
      <c r="N461" s="6">
        <v>94.23</v>
      </c>
    </row>
    <row r="462" spans="1:14" ht="15.5" hidden="1" x14ac:dyDescent="0.35">
      <c r="A462" s="3" t="s">
        <v>844</v>
      </c>
      <c r="B462" s="2" t="s">
        <v>845</v>
      </c>
      <c r="C462" s="3">
        <v>177</v>
      </c>
      <c r="D462" s="2">
        <v>79.5</v>
      </c>
      <c r="E462" s="2">
        <v>88.65</v>
      </c>
      <c r="F462" s="2">
        <v>89.65</v>
      </c>
      <c r="G462" s="2">
        <v>0</v>
      </c>
      <c r="H462" s="2" t="s">
        <v>12</v>
      </c>
      <c r="I462" s="2">
        <v>140</v>
      </c>
      <c r="J462" s="2">
        <v>0</v>
      </c>
      <c r="K462" s="4">
        <v>0.9768</v>
      </c>
      <c r="L462" s="2" t="s">
        <v>1276</v>
      </c>
      <c r="M462" s="5">
        <v>45093</v>
      </c>
      <c r="N462" s="6">
        <v>94.23</v>
      </c>
    </row>
    <row r="463" spans="1:14" ht="15.5" hidden="1" x14ac:dyDescent="0.35">
      <c r="A463" s="3" t="s">
        <v>846</v>
      </c>
      <c r="B463" s="2" t="s">
        <v>847</v>
      </c>
      <c r="C463" s="3">
        <v>177.5</v>
      </c>
      <c r="D463" s="2">
        <v>83.25</v>
      </c>
      <c r="E463" s="2">
        <v>93.15</v>
      </c>
      <c r="F463" s="2">
        <v>94.05</v>
      </c>
      <c r="G463" s="2">
        <v>0</v>
      </c>
      <c r="H463" s="2" t="s">
        <v>12</v>
      </c>
      <c r="I463" s="2">
        <v>28</v>
      </c>
      <c r="J463" s="2">
        <v>0</v>
      </c>
      <c r="K463" s="4">
        <v>1.1740999999999999</v>
      </c>
      <c r="L463" s="2" t="s">
        <v>1276</v>
      </c>
      <c r="M463" s="5">
        <v>45093</v>
      </c>
      <c r="N463" s="6">
        <v>94.23</v>
      </c>
    </row>
    <row r="464" spans="1:14" ht="15.5" hidden="1" x14ac:dyDescent="0.35">
      <c r="A464" s="3" t="s">
        <v>848</v>
      </c>
      <c r="B464" s="2" t="s">
        <v>849</v>
      </c>
      <c r="C464" s="3">
        <v>178</v>
      </c>
      <c r="D464" s="2">
        <v>81.400000000000006</v>
      </c>
      <c r="E464" s="2">
        <v>89.7</v>
      </c>
      <c r="F464" s="2">
        <v>90.7</v>
      </c>
      <c r="G464" s="2">
        <v>0</v>
      </c>
      <c r="H464" s="2" t="s">
        <v>12</v>
      </c>
      <c r="I464" s="2">
        <v>122</v>
      </c>
      <c r="J464" s="2">
        <v>0</v>
      </c>
      <c r="K464" s="4">
        <v>0.98440000000000005</v>
      </c>
      <c r="L464" s="2" t="s">
        <v>1276</v>
      </c>
      <c r="M464" s="5">
        <v>45093</v>
      </c>
      <c r="N464" s="6">
        <v>94.23</v>
      </c>
    </row>
    <row r="465" spans="1:14" ht="15.5" hidden="1" x14ac:dyDescent="0.35">
      <c r="A465" s="3" t="s">
        <v>850</v>
      </c>
      <c r="B465" s="2" t="s">
        <v>851</v>
      </c>
      <c r="C465" s="3">
        <v>178.5</v>
      </c>
      <c r="D465" s="2">
        <v>80.150000000000006</v>
      </c>
      <c r="E465" s="2">
        <v>90.05</v>
      </c>
      <c r="F465" s="2">
        <v>90.7</v>
      </c>
      <c r="G465" s="2">
        <v>0</v>
      </c>
      <c r="H465" s="2" t="s">
        <v>12</v>
      </c>
      <c r="I465" s="2">
        <v>100</v>
      </c>
      <c r="J465" s="2">
        <v>0</v>
      </c>
      <c r="K465" s="4">
        <v>0.96950000000000003</v>
      </c>
      <c r="L465" s="2" t="s">
        <v>1276</v>
      </c>
      <c r="M465" s="5">
        <v>45093</v>
      </c>
      <c r="N465" s="6">
        <v>94.23</v>
      </c>
    </row>
    <row r="466" spans="1:14" ht="15.5" hidden="1" x14ac:dyDescent="0.35">
      <c r="A466" s="3" t="s">
        <v>852</v>
      </c>
      <c r="B466" s="2" t="s">
        <v>853</v>
      </c>
      <c r="C466" s="3">
        <v>179</v>
      </c>
      <c r="D466" s="2">
        <v>81.5</v>
      </c>
      <c r="E466" s="2">
        <v>90.7</v>
      </c>
      <c r="F466" s="2">
        <v>91.65</v>
      </c>
      <c r="G466" s="2">
        <v>0</v>
      </c>
      <c r="H466" s="2" t="s">
        <v>12</v>
      </c>
      <c r="I466" s="2">
        <v>120</v>
      </c>
      <c r="J466" s="2">
        <v>0</v>
      </c>
      <c r="K466" s="4">
        <v>0.9879</v>
      </c>
      <c r="L466" s="2" t="s">
        <v>1276</v>
      </c>
      <c r="M466" s="5">
        <v>45093</v>
      </c>
      <c r="N466" s="6">
        <v>94.23</v>
      </c>
    </row>
    <row r="467" spans="1:14" ht="15.5" hidden="1" x14ac:dyDescent="0.35">
      <c r="A467" s="3" t="s">
        <v>854</v>
      </c>
      <c r="B467" s="2" t="s">
        <v>855</v>
      </c>
      <c r="C467" s="3">
        <v>179.5</v>
      </c>
      <c r="D467" s="2">
        <v>81.209999999999994</v>
      </c>
      <c r="E467" s="2">
        <v>91.05</v>
      </c>
      <c r="F467" s="2">
        <v>91.95</v>
      </c>
      <c r="G467" s="2">
        <v>0</v>
      </c>
      <c r="H467" s="2" t="s">
        <v>12</v>
      </c>
      <c r="I467" s="2">
        <v>60</v>
      </c>
      <c r="J467" s="2">
        <v>0</v>
      </c>
      <c r="K467" s="4">
        <v>0.98109999999999997</v>
      </c>
      <c r="L467" s="2" t="s">
        <v>1276</v>
      </c>
      <c r="M467" s="5">
        <v>45093</v>
      </c>
      <c r="N467" s="6">
        <v>94.23</v>
      </c>
    </row>
    <row r="468" spans="1:14" ht="15.5" hidden="1" x14ac:dyDescent="0.35">
      <c r="A468" s="3" t="s">
        <v>856</v>
      </c>
      <c r="B468" s="2" t="s">
        <v>857</v>
      </c>
      <c r="C468" s="3">
        <v>180</v>
      </c>
      <c r="D468" s="2">
        <v>91.13</v>
      </c>
      <c r="E468" s="2">
        <v>96.55</v>
      </c>
      <c r="F468" s="2">
        <v>97.25</v>
      </c>
      <c r="G468" s="2">
        <v>0</v>
      </c>
      <c r="H468" s="2" t="s">
        <v>12</v>
      </c>
      <c r="I468" s="2">
        <v>40</v>
      </c>
      <c r="J468" s="2">
        <v>0</v>
      </c>
      <c r="K468" s="4">
        <v>1.2238</v>
      </c>
      <c r="L468" s="2" t="s">
        <v>1276</v>
      </c>
      <c r="M468" s="5">
        <v>45093</v>
      </c>
      <c r="N468" s="6">
        <v>94.23</v>
      </c>
    </row>
    <row r="469" spans="1:14" ht="15.5" hidden="1" x14ac:dyDescent="0.35">
      <c r="A469" s="3" t="s">
        <v>858</v>
      </c>
      <c r="B469" s="2" t="s">
        <v>859</v>
      </c>
      <c r="C469" s="3">
        <v>180.5</v>
      </c>
      <c r="D469" s="2">
        <v>82.78</v>
      </c>
      <c r="E469" s="2">
        <v>92.2</v>
      </c>
      <c r="F469" s="2">
        <v>93.25</v>
      </c>
      <c r="G469" s="2">
        <v>0</v>
      </c>
      <c r="H469" s="2" t="s">
        <v>12</v>
      </c>
      <c r="I469" s="2">
        <v>240</v>
      </c>
      <c r="J469" s="2">
        <v>0</v>
      </c>
      <c r="K469" s="4">
        <v>0.99790000000000001</v>
      </c>
      <c r="L469" s="2" t="s">
        <v>1276</v>
      </c>
      <c r="M469" s="5">
        <v>45093</v>
      </c>
      <c r="N469" s="6">
        <v>94.23</v>
      </c>
    </row>
    <row r="470" spans="1:14" ht="15.5" hidden="1" x14ac:dyDescent="0.35">
      <c r="A470" s="3" t="s">
        <v>860</v>
      </c>
      <c r="B470" s="2" t="s">
        <v>861</v>
      </c>
      <c r="C470" s="3">
        <v>181</v>
      </c>
      <c r="D470" s="2">
        <v>83.69</v>
      </c>
      <c r="E470" s="2">
        <v>92.65</v>
      </c>
      <c r="F470" s="2">
        <v>93.7</v>
      </c>
      <c r="G470" s="2">
        <v>0</v>
      </c>
      <c r="H470" s="2" t="s">
        <v>12</v>
      </c>
      <c r="I470" s="2">
        <v>100</v>
      </c>
      <c r="J470" s="2">
        <v>0</v>
      </c>
      <c r="K470" s="4">
        <v>0.99760000000000004</v>
      </c>
      <c r="L470" s="2" t="s">
        <v>1276</v>
      </c>
      <c r="M470" s="5">
        <v>45093</v>
      </c>
      <c r="N470" s="6">
        <v>94.23</v>
      </c>
    </row>
    <row r="471" spans="1:14" ht="15.5" hidden="1" x14ac:dyDescent="0.35">
      <c r="A471" s="3" t="s">
        <v>862</v>
      </c>
      <c r="B471" s="2" t="s">
        <v>863</v>
      </c>
      <c r="C471" s="3">
        <v>181.5</v>
      </c>
      <c r="D471" s="2">
        <v>88.3</v>
      </c>
      <c r="E471" s="2">
        <v>97.15</v>
      </c>
      <c r="F471" s="2">
        <v>98.15</v>
      </c>
      <c r="G471" s="2">
        <v>0</v>
      </c>
      <c r="H471" s="2" t="s">
        <v>12</v>
      </c>
      <c r="I471" s="2">
        <v>83</v>
      </c>
      <c r="J471" s="2">
        <v>0</v>
      </c>
      <c r="K471" s="4">
        <v>1.1968000000000001</v>
      </c>
      <c r="L471" s="2" t="s">
        <v>1276</v>
      </c>
      <c r="M471" s="5">
        <v>45093</v>
      </c>
      <c r="N471" s="6">
        <v>94.23</v>
      </c>
    </row>
    <row r="472" spans="1:14" ht="15.5" hidden="1" x14ac:dyDescent="0.35">
      <c r="A472" s="3" t="s">
        <v>864</v>
      </c>
      <c r="B472" s="2" t="s">
        <v>865</v>
      </c>
      <c r="C472" s="3">
        <v>182</v>
      </c>
      <c r="D472" s="2">
        <v>85</v>
      </c>
      <c r="E472" s="2">
        <v>93.7</v>
      </c>
      <c r="F472" s="2">
        <v>94.65</v>
      </c>
      <c r="G472" s="2">
        <v>0</v>
      </c>
      <c r="H472" s="2" t="s">
        <v>12</v>
      </c>
      <c r="I472" s="2">
        <v>50</v>
      </c>
      <c r="J472" s="2">
        <v>0</v>
      </c>
      <c r="K472" s="4">
        <v>1.0024</v>
      </c>
      <c r="L472" s="2" t="s">
        <v>1276</v>
      </c>
      <c r="M472" s="5">
        <v>45093</v>
      </c>
      <c r="N472" s="6">
        <v>94.23</v>
      </c>
    </row>
    <row r="473" spans="1:14" ht="15.5" hidden="1" x14ac:dyDescent="0.35">
      <c r="A473" s="3" t="s">
        <v>866</v>
      </c>
      <c r="B473" s="2" t="s">
        <v>867</v>
      </c>
      <c r="C473" s="3">
        <v>182.5</v>
      </c>
      <c r="D473" s="2">
        <v>85.18</v>
      </c>
      <c r="E473" s="2">
        <v>94.15</v>
      </c>
      <c r="F473" s="2">
        <v>95.2</v>
      </c>
      <c r="G473" s="2">
        <v>0</v>
      </c>
      <c r="H473" s="2" t="s">
        <v>12</v>
      </c>
      <c r="I473" s="2">
        <v>242</v>
      </c>
      <c r="J473" s="2">
        <v>0</v>
      </c>
      <c r="K473" s="4">
        <v>1.0047999999999999</v>
      </c>
      <c r="L473" s="2" t="s">
        <v>1276</v>
      </c>
      <c r="M473" s="5">
        <v>45093</v>
      </c>
      <c r="N473" s="6">
        <v>94.23</v>
      </c>
    </row>
    <row r="474" spans="1:14" ht="15.5" hidden="1" x14ac:dyDescent="0.35">
      <c r="A474" s="3" t="s">
        <v>868</v>
      </c>
      <c r="B474" s="2" t="s">
        <v>869</v>
      </c>
      <c r="C474" s="3">
        <v>183</v>
      </c>
      <c r="D474" s="2">
        <v>89</v>
      </c>
      <c r="E474" s="2">
        <v>97.4</v>
      </c>
      <c r="F474" s="2">
        <v>98.1</v>
      </c>
      <c r="G474" s="2">
        <v>0</v>
      </c>
      <c r="H474" s="2" t="s">
        <v>12</v>
      </c>
      <c r="I474" s="2">
        <v>33</v>
      </c>
      <c r="J474" s="2">
        <v>0</v>
      </c>
      <c r="K474" s="4">
        <v>1.1376999999999999</v>
      </c>
      <c r="L474" s="2" t="s">
        <v>1276</v>
      </c>
      <c r="M474" s="5">
        <v>45093</v>
      </c>
      <c r="N474" s="6">
        <v>94.23</v>
      </c>
    </row>
    <row r="475" spans="1:14" ht="15.5" hidden="1" x14ac:dyDescent="0.35">
      <c r="A475" s="3" t="s">
        <v>870</v>
      </c>
      <c r="B475" s="2" t="s">
        <v>867</v>
      </c>
      <c r="C475" s="3">
        <v>183.5</v>
      </c>
      <c r="D475" s="2">
        <v>86.21</v>
      </c>
      <c r="E475" s="2">
        <v>95.2</v>
      </c>
      <c r="F475" s="2">
        <v>96</v>
      </c>
      <c r="G475" s="2">
        <v>0</v>
      </c>
      <c r="H475" s="2" t="s">
        <v>12</v>
      </c>
      <c r="I475" s="2">
        <v>260</v>
      </c>
      <c r="J475" s="2">
        <v>0</v>
      </c>
      <c r="K475" s="4">
        <v>1.0055000000000001</v>
      </c>
      <c r="L475" s="2" t="s">
        <v>1276</v>
      </c>
      <c r="M475" s="5">
        <v>45093</v>
      </c>
      <c r="N475" s="6">
        <v>94.23</v>
      </c>
    </row>
    <row r="476" spans="1:14" ht="15.5" hidden="1" x14ac:dyDescent="0.35">
      <c r="A476" s="3" t="s">
        <v>871</v>
      </c>
      <c r="B476" s="2" t="s">
        <v>872</v>
      </c>
      <c r="C476" s="3">
        <v>184</v>
      </c>
      <c r="D476" s="2">
        <v>89.02</v>
      </c>
      <c r="E476" s="2">
        <v>95.65</v>
      </c>
      <c r="F476" s="2">
        <v>96.8</v>
      </c>
      <c r="G476" s="2">
        <v>0</v>
      </c>
      <c r="H476" s="2" t="s">
        <v>12</v>
      </c>
      <c r="I476" s="2">
        <v>41</v>
      </c>
      <c r="J476" s="2">
        <v>0</v>
      </c>
      <c r="K476" s="4">
        <v>1.0145</v>
      </c>
      <c r="L476" s="2" t="s">
        <v>1276</v>
      </c>
      <c r="M476" s="5">
        <v>45093</v>
      </c>
      <c r="N476" s="6">
        <v>94.23</v>
      </c>
    </row>
    <row r="477" spans="1:14" ht="15.5" hidden="1" x14ac:dyDescent="0.35">
      <c r="A477" s="3" t="s">
        <v>873</v>
      </c>
      <c r="B477" s="2" t="s">
        <v>867</v>
      </c>
      <c r="C477" s="3">
        <v>184.5</v>
      </c>
      <c r="D477" s="2">
        <v>87.21</v>
      </c>
      <c r="E477" s="2">
        <v>96.15</v>
      </c>
      <c r="F477" s="2">
        <v>97.2</v>
      </c>
      <c r="G477" s="2">
        <v>0</v>
      </c>
      <c r="H477" s="2" t="s">
        <v>12</v>
      </c>
      <c r="I477" s="2">
        <v>250</v>
      </c>
      <c r="J477" s="2">
        <v>0</v>
      </c>
      <c r="K477" s="4">
        <v>1.0142</v>
      </c>
      <c r="L477" s="2" t="s">
        <v>1276</v>
      </c>
      <c r="M477" s="5">
        <v>45093</v>
      </c>
      <c r="N477" s="6">
        <v>94.23</v>
      </c>
    </row>
    <row r="478" spans="1:14" ht="15.5" hidden="1" x14ac:dyDescent="0.35">
      <c r="A478" s="3" t="s">
        <v>874</v>
      </c>
      <c r="B478" s="2" t="s">
        <v>875</v>
      </c>
      <c r="C478" s="3">
        <v>185</v>
      </c>
      <c r="D478" s="2">
        <v>89.65</v>
      </c>
      <c r="E478" s="2">
        <v>96.7</v>
      </c>
      <c r="F478" s="2">
        <v>97.7</v>
      </c>
      <c r="G478" s="2">
        <v>0</v>
      </c>
      <c r="H478" s="2" t="s">
        <v>12</v>
      </c>
      <c r="I478" s="2">
        <v>152</v>
      </c>
      <c r="J478" s="2">
        <v>0</v>
      </c>
      <c r="K478" s="4">
        <v>1.0178</v>
      </c>
      <c r="L478" s="2" t="s">
        <v>1276</v>
      </c>
      <c r="M478" s="5">
        <v>45093</v>
      </c>
      <c r="N478" s="6">
        <v>94.23</v>
      </c>
    </row>
    <row r="479" spans="1:14" ht="15.5" hidden="1" x14ac:dyDescent="0.35">
      <c r="A479" s="3" t="s">
        <v>876</v>
      </c>
      <c r="B479" s="2" t="s">
        <v>877</v>
      </c>
      <c r="C479" s="3">
        <v>185.5</v>
      </c>
      <c r="D479" s="2">
        <v>88.21</v>
      </c>
      <c r="E479" s="2">
        <v>97.2</v>
      </c>
      <c r="F479" s="2">
        <v>98.25</v>
      </c>
      <c r="G479" s="2">
        <v>0</v>
      </c>
      <c r="H479" s="2" t="s">
        <v>12</v>
      </c>
      <c r="I479" s="2">
        <v>280</v>
      </c>
      <c r="J479" s="2">
        <v>0</v>
      </c>
      <c r="K479" s="4">
        <v>1.0215000000000001</v>
      </c>
      <c r="L479" s="2" t="s">
        <v>1276</v>
      </c>
      <c r="M479" s="5">
        <v>45093</v>
      </c>
      <c r="N479" s="6">
        <v>94.23</v>
      </c>
    </row>
    <row r="480" spans="1:14" ht="15.5" hidden="1" x14ac:dyDescent="0.35">
      <c r="A480" s="3" t="s">
        <v>878</v>
      </c>
      <c r="B480" s="2" t="s">
        <v>879</v>
      </c>
      <c r="C480" s="3">
        <v>186</v>
      </c>
      <c r="D480" s="2">
        <v>88.9</v>
      </c>
      <c r="E480" s="2">
        <v>97.7</v>
      </c>
      <c r="F480" s="2">
        <v>98.7</v>
      </c>
      <c r="G480" s="2">
        <v>0</v>
      </c>
      <c r="H480" s="2" t="s">
        <v>12</v>
      </c>
      <c r="I480" s="2">
        <v>180</v>
      </c>
      <c r="J480" s="2">
        <v>0</v>
      </c>
      <c r="K480" s="4">
        <v>1.0225</v>
      </c>
      <c r="L480" s="2" t="s">
        <v>1276</v>
      </c>
      <c r="M480" s="5">
        <v>45093</v>
      </c>
      <c r="N480" s="6">
        <v>94.23</v>
      </c>
    </row>
    <row r="481" spans="1:14" ht="15.5" hidden="1" x14ac:dyDescent="0.35">
      <c r="A481" s="3" t="s">
        <v>880</v>
      </c>
      <c r="B481" s="2" t="s">
        <v>881</v>
      </c>
      <c r="C481" s="3">
        <v>186.5</v>
      </c>
      <c r="D481" s="2">
        <v>89.21</v>
      </c>
      <c r="E481" s="2">
        <v>98.15</v>
      </c>
      <c r="F481" s="2">
        <v>99.25</v>
      </c>
      <c r="G481" s="2">
        <v>0</v>
      </c>
      <c r="H481" s="2" t="s">
        <v>12</v>
      </c>
      <c r="I481" s="2">
        <v>280</v>
      </c>
      <c r="J481" s="2">
        <v>0</v>
      </c>
      <c r="K481" s="4">
        <v>1.0247999999999999</v>
      </c>
      <c r="L481" s="2" t="s">
        <v>1276</v>
      </c>
      <c r="M481" s="5">
        <v>45093</v>
      </c>
      <c r="N481" s="6">
        <v>94.23</v>
      </c>
    </row>
    <row r="482" spans="1:14" ht="15.5" hidden="1" x14ac:dyDescent="0.35">
      <c r="A482" s="3" t="s">
        <v>882</v>
      </c>
      <c r="B482" s="2" t="s">
        <v>883</v>
      </c>
      <c r="C482" s="3">
        <v>187</v>
      </c>
      <c r="D482" s="2">
        <v>90.23</v>
      </c>
      <c r="E482" s="2">
        <v>98.7</v>
      </c>
      <c r="F482" s="2">
        <v>99.7</v>
      </c>
      <c r="G482" s="2">
        <v>0</v>
      </c>
      <c r="H482" s="2" t="s">
        <v>12</v>
      </c>
      <c r="I482" s="2">
        <v>224</v>
      </c>
      <c r="J482" s="2">
        <v>0</v>
      </c>
      <c r="K482" s="4">
        <v>1.0269999999999999</v>
      </c>
      <c r="L482" s="2" t="s">
        <v>1276</v>
      </c>
      <c r="M482" s="5">
        <v>45093</v>
      </c>
      <c r="N482" s="6">
        <v>94.23</v>
      </c>
    </row>
    <row r="483" spans="1:14" ht="15.5" hidden="1" x14ac:dyDescent="0.35">
      <c r="A483" s="3" t="s">
        <v>884</v>
      </c>
      <c r="B483" s="2" t="s">
        <v>881</v>
      </c>
      <c r="C483" s="3">
        <v>187.5</v>
      </c>
      <c r="D483" s="2">
        <v>90.31</v>
      </c>
      <c r="E483" s="2">
        <v>99.15</v>
      </c>
      <c r="F483" s="2">
        <v>100.05</v>
      </c>
      <c r="G483" s="2">
        <v>0</v>
      </c>
      <c r="H483" s="2" t="s">
        <v>12</v>
      </c>
      <c r="I483" s="2">
        <v>280</v>
      </c>
      <c r="J483" s="2">
        <v>0</v>
      </c>
      <c r="K483" s="4">
        <v>1.0239</v>
      </c>
      <c r="L483" s="2" t="s">
        <v>1276</v>
      </c>
      <c r="M483" s="5">
        <v>45093</v>
      </c>
      <c r="N483" s="6">
        <v>94.23</v>
      </c>
    </row>
    <row r="484" spans="1:14" ht="15.5" hidden="1" x14ac:dyDescent="0.35">
      <c r="A484" s="3" t="s">
        <v>885</v>
      </c>
      <c r="B484" s="2" t="s">
        <v>886</v>
      </c>
      <c r="C484" s="3">
        <v>188</v>
      </c>
      <c r="D484" s="2">
        <v>94.25</v>
      </c>
      <c r="E484" s="2">
        <v>102.35</v>
      </c>
      <c r="F484" s="2">
        <v>103.2</v>
      </c>
      <c r="G484" s="2">
        <v>0</v>
      </c>
      <c r="H484" s="2" t="s">
        <v>12</v>
      </c>
      <c r="I484" s="2">
        <v>1</v>
      </c>
      <c r="J484" s="2">
        <v>0</v>
      </c>
      <c r="K484" s="4">
        <v>1.1629</v>
      </c>
      <c r="L484" s="2" t="s">
        <v>1276</v>
      </c>
      <c r="M484" s="5">
        <v>45093</v>
      </c>
      <c r="N484" s="6">
        <v>94.23</v>
      </c>
    </row>
    <row r="485" spans="1:14" ht="15.5" hidden="1" x14ac:dyDescent="0.35">
      <c r="A485" s="3" t="s">
        <v>887</v>
      </c>
      <c r="B485" s="2" t="s">
        <v>888</v>
      </c>
      <c r="C485" s="3">
        <v>188.5</v>
      </c>
      <c r="D485" s="2">
        <v>91.36</v>
      </c>
      <c r="E485" s="2">
        <v>100.1</v>
      </c>
      <c r="F485" s="2">
        <v>101.25</v>
      </c>
      <c r="G485" s="2">
        <v>0</v>
      </c>
      <c r="H485" s="2" t="s">
        <v>12</v>
      </c>
      <c r="I485" s="2">
        <v>200</v>
      </c>
      <c r="J485" s="2">
        <v>0</v>
      </c>
      <c r="K485" s="4">
        <v>1.0325</v>
      </c>
      <c r="L485" s="2" t="s">
        <v>1276</v>
      </c>
      <c r="M485" s="5">
        <v>45093</v>
      </c>
      <c r="N485" s="6">
        <v>94.23</v>
      </c>
    </row>
    <row r="486" spans="1:14" ht="15.5" hidden="1" x14ac:dyDescent="0.35">
      <c r="A486" s="3" t="s">
        <v>889</v>
      </c>
      <c r="B486" s="2" t="s">
        <v>890</v>
      </c>
      <c r="C486" s="3">
        <v>189</v>
      </c>
      <c r="D486" s="2">
        <v>93.2</v>
      </c>
      <c r="E486" s="2">
        <v>100.65</v>
      </c>
      <c r="F486" s="2">
        <v>101.7</v>
      </c>
      <c r="G486" s="2">
        <v>0</v>
      </c>
      <c r="H486" s="2" t="s">
        <v>12</v>
      </c>
      <c r="I486" s="2">
        <v>4</v>
      </c>
      <c r="J486" s="2">
        <v>0</v>
      </c>
      <c r="K486" s="4">
        <v>1.0347999999999999</v>
      </c>
      <c r="L486" s="2" t="s">
        <v>1276</v>
      </c>
      <c r="M486" s="5">
        <v>45093</v>
      </c>
      <c r="N486" s="6">
        <v>94.23</v>
      </c>
    </row>
    <row r="487" spans="1:14" ht="15.5" hidden="1" x14ac:dyDescent="0.35">
      <c r="A487" s="3" t="s">
        <v>891</v>
      </c>
      <c r="B487" s="2" t="s">
        <v>892</v>
      </c>
      <c r="C487" s="3">
        <v>189.5</v>
      </c>
      <c r="D487" s="2">
        <v>92.39</v>
      </c>
      <c r="E487" s="2">
        <v>101.2</v>
      </c>
      <c r="F487" s="2">
        <v>102.2</v>
      </c>
      <c r="G487" s="2">
        <v>0</v>
      </c>
      <c r="H487" s="2" t="s">
        <v>12</v>
      </c>
      <c r="I487" s="2">
        <v>316</v>
      </c>
      <c r="J487" s="2">
        <v>0</v>
      </c>
      <c r="K487" s="4">
        <v>1.0383</v>
      </c>
      <c r="L487" s="2" t="s">
        <v>1276</v>
      </c>
      <c r="M487" s="5">
        <v>45093</v>
      </c>
      <c r="N487" s="6">
        <v>94.23</v>
      </c>
    </row>
    <row r="488" spans="1:14" ht="15.5" hidden="1" x14ac:dyDescent="0.35">
      <c r="A488" s="3" t="s">
        <v>893</v>
      </c>
      <c r="B488" s="2" t="s">
        <v>101</v>
      </c>
      <c r="C488" s="3">
        <v>190</v>
      </c>
      <c r="D488" s="2">
        <v>95.9</v>
      </c>
      <c r="E488" s="2">
        <v>95.25</v>
      </c>
      <c r="F488" s="2">
        <v>95.95</v>
      </c>
      <c r="G488" s="2">
        <v>1.65</v>
      </c>
      <c r="H488" s="2">
        <v>1.7500000000000002E-2</v>
      </c>
      <c r="I488" s="2">
        <v>375</v>
      </c>
      <c r="J488" s="2">
        <v>1000</v>
      </c>
      <c r="K488" s="4">
        <v>0.49220000000000003</v>
      </c>
      <c r="L488" s="2" t="s">
        <v>1276</v>
      </c>
      <c r="M488" s="5">
        <v>45093</v>
      </c>
      <c r="N488" s="6">
        <v>94.23</v>
      </c>
    </row>
    <row r="489" spans="1:14" ht="15.5" hidden="1" x14ac:dyDescent="0.35">
      <c r="A489" s="3" t="s">
        <v>894</v>
      </c>
      <c r="B489" s="2" t="s">
        <v>895</v>
      </c>
      <c r="C489" s="3">
        <v>190.5</v>
      </c>
      <c r="D489" s="2">
        <v>95.6</v>
      </c>
      <c r="E489" s="2">
        <v>107.85</v>
      </c>
      <c r="F489" s="2">
        <v>108.4</v>
      </c>
      <c r="G489" s="2">
        <v>0</v>
      </c>
      <c r="H489" s="2" t="s">
        <v>12</v>
      </c>
      <c r="I489" s="2">
        <v>2</v>
      </c>
      <c r="J489" s="2">
        <v>0</v>
      </c>
      <c r="K489" s="4">
        <v>1.3085</v>
      </c>
      <c r="L489" s="2" t="s">
        <v>1276</v>
      </c>
      <c r="M489" s="5">
        <v>45093</v>
      </c>
      <c r="N489" s="6">
        <v>94.23</v>
      </c>
    </row>
    <row r="490" spans="1:14" ht="15.5" hidden="1" x14ac:dyDescent="0.35">
      <c r="A490" s="3" t="s">
        <v>896</v>
      </c>
      <c r="B490" s="2" t="s">
        <v>897</v>
      </c>
      <c r="C490" s="3">
        <v>191</v>
      </c>
      <c r="D490" s="2">
        <v>93.92</v>
      </c>
      <c r="E490" s="2">
        <v>102.7</v>
      </c>
      <c r="F490" s="2">
        <v>103.7</v>
      </c>
      <c r="G490" s="2">
        <v>0</v>
      </c>
      <c r="H490" s="2" t="s">
        <v>12</v>
      </c>
      <c r="I490" s="2">
        <v>420</v>
      </c>
      <c r="J490" s="2">
        <v>0</v>
      </c>
      <c r="K490" s="4">
        <v>1.0449999999999999</v>
      </c>
      <c r="L490" s="2" t="s">
        <v>1276</v>
      </c>
      <c r="M490" s="5">
        <v>45093</v>
      </c>
      <c r="N490" s="6">
        <v>94.23</v>
      </c>
    </row>
    <row r="491" spans="1:14" ht="15.5" hidden="1" x14ac:dyDescent="0.35">
      <c r="A491" s="3" t="s">
        <v>898</v>
      </c>
      <c r="B491" s="2" t="s">
        <v>899</v>
      </c>
      <c r="C491" s="3">
        <v>191.5</v>
      </c>
      <c r="D491" s="2">
        <v>94.36</v>
      </c>
      <c r="E491" s="2">
        <v>103.1</v>
      </c>
      <c r="F491" s="2">
        <v>104.25</v>
      </c>
      <c r="G491" s="2">
        <v>0</v>
      </c>
      <c r="H491" s="2" t="s">
        <v>12</v>
      </c>
      <c r="I491" s="2">
        <v>300</v>
      </c>
      <c r="J491" s="2">
        <v>0</v>
      </c>
      <c r="K491" s="4">
        <v>1.0459000000000001</v>
      </c>
      <c r="L491" s="2" t="s">
        <v>1276</v>
      </c>
      <c r="M491" s="5">
        <v>45093</v>
      </c>
      <c r="N491" s="6">
        <v>94.23</v>
      </c>
    </row>
    <row r="492" spans="1:14" ht="15.5" hidden="1" x14ac:dyDescent="0.35">
      <c r="A492" s="3" t="s">
        <v>900</v>
      </c>
      <c r="B492" s="2" t="s">
        <v>901</v>
      </c>
      <c r="C492" s="3">
        <v>192</v>
      </c>
      <c r="D492" s="2">
        <v>98.1</v>
      </c>
      <c r="E492" s="2">
        <v>103.6</v>
      </c>
      <c r="F492" s="2">
        <v>104.7</v>
      </c>
      <c r="G492" s="2">
        <v>0</v>
      </c>
      <c r="H492" s="2" t="s">
        <v>12</v>
      </c>
      <c r="I492" s="2">
        <v>101</v>
      </c>
      <c r="J492" s="2">
        <v>0</v>
      </c>
      <c r="K492" s="4">
        <v>1.0468</v>
      </c>
      <c r="L492" s="2" t="s">
        <v>1276</v>
      </c>
      <c r="M492" s="5">
        <v>45093</v>
      </c>
      <c r="N492" s="6">
        <v>94.23</v>
      </c>
    </row>
    <row r="493" spans="1:14" ht="15.5" hidden="1" x14ac:dyDescent="0.35">
      <c r="A493" s="3" t="s">
        <v>902</v>
      </c>
      <c r="B493" s="2" t="s">
        <v>903</v>
      </c>
      <c r="C493" s="3">
        <v>192.5</v>
      </c>
      <c r="D493" s="2">
        <v>97.52</v>
      </c>
      <c r="E493" s="2">
        <v>104.1</v>
      </c>
      <c r="F493" s="2">
        <v>105.15</v>
      </c>
      <c r="G493" s="2">
        <v>0</v>
      </c>
      <c r="H493" s="2" t="s">
        <v>12</v>
      </c>
      <c r="I493" s="2">
        <v>114</v>
      </c>
      <c r="J493" s="2">
        <v>0</v>
      </c>
      <c r="K493" s="4">
        <v>1.0476000000000001</v>
      </c>
      <c r="L493" s="2" t="s">
        <v>1276</v>
      </c>
      <c r="M493" s="5">
        <v>45093</v>
      </c>
      <c r="N493" s="6">
        <v>94.23</v>
      </c>
    </row>
    <row r="494" spans="1:14" ht="15.5" hidden="1" x14ac:dyDescent="0.35">
      <c r="A494" s="3" t="s">
        <v>904</v>
      </c>
      <c r="B494" s="2" t="s">
        <v>905</v>
      </c>
      <c r="C494" s="3">
        <v>193</v>
      </c>
      <c r="D494" s="2">
        <v>97.38</v>
      </c>
      <c r="E494" s="2">
        <v>104.65</v>
      </c>
      <c r="F494" s="2">
        <v>105.5</v>
      </c>
      <c r="G494" s="2">
        <v>0</v>
      </c>
      <c r="H494" s="2" t="s">
        <v>12</v>
      </c>
      <c r="I494" s="2">
        <v>100</v>
      </c>
      <c r="J494" s="2">
        <v>0</v>
      </c>
      <c r="K494" s="4">
        <v>1.0470999999999999</v>
      </c>
      <c r="L494" s="2" t="s">
        <v>1276</v>
      </c>
      <c r="M494" s="5">
        <v>45093</v>
      </c>
      <c r="N494" s="6">
        <v>94.23</v>
      </c>
    </row>
    <row r="495" spans="1:14" ht="15.5" hidden="1" x14ac:dyDescent="0.35">
      <c r="A495" s="3" t="s">
        <v>906</v>
      </c>
      <c r="B495" s="2" t="s">
        <v>907</v>
      </c>
      <c r="C495" s="3">
        <v>193.5</v>
      </c>
      <c r="D495" s="2">
        <v>98.5</v>
      </c>
      <c r="E495" s="2">
        <v>105.1</v>
      </c>
      <c r="F495" s="2">
        <v>106</v>
      </c>
      <c r="G495" s="2">
        <v>0</v>
      </c>
      <c r="H495" s="2" t="s">
        <v>12</v>
      </c>
      <c r="I495" s="2">
        <v>38</v>
      </c>
      <c r="J495" s="2">
        <v>0</v>
      </c>
      <c r="K495" s="4">
        <v>1.0479000000000001</v>
      </c>
      <c r="L495" s="2" t="s">
        <v>1276</v>
      </c>
      <c r="M495" s="5">
        <v>45093</v>
      </c>
      <c r="N495" s="6">
        <v>94.23</v>
      </c>
    </row>
    <row r="496" spans="1:14" ht="15.5" hidden="1" x14ac:dyDescent="0.35">
      <c r="A496" s="3" t="s">
        <v>908</v>
      </c>
      <c r="B496" s="2" t="s">
        <v>909</v>
      </c>
      <c r="C496" s="3">
        <v>194</v>
      </c>
      <c r="D496" s="2">
        <v>98.9</v>
      </c>
      <c r="E496" s="2">
        <v>105.6</v>
      </c>
      <c r="F496" s="2">
        <v>106.65</v>
      </c>
      <c r="G496" s="2">
        <v>0</v>
      </c>
      <c r="H496" s="2" t="s">
        <v>12</v>
      </c>
      <c r="I496" s="2">
        <v>4</v>
      </c>
      <c r="J496" s="2">
        <v>0</v>
      </c>
      <c r="K496" s="4">
        <v>1.0542</v>
      </c>
      <c r="L496" s="2" t="s">
        <v>1276</v>
      </c>
      <c r="M496" s="5">
        <v>45093</v>
      </c>
      <c r="N496" s="6">
        <v>94.23</v>
      </c>
    </row>
    <row r="497" spans="1:14" ht="15.5" hidden="1" x14ac:dyDescent="0.35">
      <c r="A497" s="3" t="s">
        <v>910</v>
      </c>
      <c r="B497" s="2" t="s">
        <v>911</v>
      </c>
      <c r="C497" s="3">
        <v>194.5</v>
      </c>
      <c r="D497" s="2">
        <v>99.33</v>
      </c>
      <c r="E497" s="2">
        <v>106.1</v>
      </c>
      <c r="F497" s="2">
        <v>107.2</v>
      </c>
      <c r="G497" s="2">
        <v>0</v>
      </c>
      <c r="H497" s="2" t="s">
        <v>12</v>
      </c>
      <c r="I497" s="2">
        <v>4</v>
      </c>
      <c r="J497" s="2">
        <v>0</v>
      </c>
      <c r="K497" s="4">
        <v>1.0577000000000001</v>
      </c>
      <c r="L497" s="2" t="s">
        <v>1276</v>
      </c>
      <c r="M497" s="5">
        <v>45093</v>
      </c>
      <c r="N497" s="6">
        <v>94.23</v>
      </c>
    </row>
    <row r="498" spans="1:14" ht="15.5" hidden="1" x14ac:dyDescent="0.35">
      <c r="A498" s="3" t="s">
        <v>912</v>
      </c>
      <c r="B498" s="2" t="s">
        <v>913</v>
      </c>
      <c r="C498" s="3">
        <v>195</v>
      </c>
      <c r="D498" s="2">
        <v>102.74</v>
      </c>
      <c r="E498" s="2">
        <v>96.45</v>
      </c>
      <c r="F498" s="2">
        <v>97.25</v>
      </c>
      <c r="G498" s="2">
        <v>0</v>
      </c>
      <c r="H498" s="2" t="s">
        <v>12</v>
      </c>
      <c r="I498" s="2">
        <v>3</v>
      </c>
      <c r="J498" s="2">
        <v>0</v>
      </c>
      <c r="K498" s="4">
        <v>0</v>
      </c>
      <c r="L498" s="2" t="s">
        <v>1276</v>
      </c>
      <c r="M498" s="5">
        <v>45093</v>
      </c>
      <c r="N498" s="6">
        <v>94.23</v>
      </c>
    </row>
    <row r="499" spans="1:14" ht="15.5" hidden="1" x14ac:dyDescent="0.35">
      <c r="A499" s="3" t="s">
        <v>914</v>
      </c>
      <c r="B499" s="2" t="s">
        <v>915</v>
      </c>
      <c r="C499" s="3">
        <v>195.5</v>
      </c>
      <c r="D499" s="2">
        <v>100.44</v>
      </c>
      <c r="E499" s="2">
        <v>107.1</v>
      </c>
      <c r="F499" s="2">
        <v>108.2</v>
      </c>
      <c r="G499" s="2">
        <v>0</v>
      </c>
      <c r="H499" s="2" t="s">
        <v>12</v>
      </c>
      <c r="I499" s="2">
        <v>2</v>
      </c>
      <c r="J499" s="2">
        <v>0</v>
      </c>
      <c r="K499" s="4">
        <v>1.0620000000000001</v>
      </c>
      <c r="L499" s="2" t="s">
        <v>1276</v>
      </c>
      <c r="M499" s="5">
        <v>45093</v>
      </c>
      <c r="N499" s="6">
        <v>94.23</v>
      </c>
    </row>
    <row r="500" spans="1:14" ht="15.5" hidden="1" x14ac:dyDescent="0.35">
      <c r="A500" s="3" t="s">
        <v>916</v>
      </c>
      <c r="B500" s="2" t="s">
        <v>917</v>
      </c>
      <c r="C500" s="3">
        <v>196</v>
      </c>
      <c r="D500" s="2">
        <v>102.38</v>
      </c>
      <c r="E500" s="2">
        <v>107.6</v>
      </c>
      <c r="F500" s="2">
        <v>108.55</v>
      </c>
      <c r="G500" s="2">
        <v>0</v>
      </c>
      <c r="H500" s="2" t="s">
        <v>12</v>
      </c>
      <c r="I500" s="2">
        <v>2</v>
      </c>
      <c r="J500" s="2">
        <v>0</v>
      </c>
      <c r="K500" s="4">
        <v>1.0601</v>
      </c>
      <c r="L500" s="2" t="s">
        <v>1276</v>
      </c>
      <c r="M500" s="5">
        <v>45093</v>
      </c>
      <c r="N500" s="6">
        <v>94.23</v>
      </c>
    </row>
    <row r="501" spans="1:14" ht="15.5" hidden="1" x14ac:dyDescent="0.35">
      <c r="A501" s="3" t="s">
        <v>918</v>
      </c>
      <c r="B501" s="2" t="s">
        <v>919</v>
      </c>
      <c r="C501" s="3">
        <v>196.5</v>
      </c>
      <c r="D501" s="2">
        <v>99.29</v>
      </c>
      <c r="E501" s="2">
        <v>108.1</v>
      </c>
      <c r="F501" s="2">
        <v>109.2</v>
      </c>
      <c r="G501" s="2">
        <v>0</v>
      </c>
      <c r="H501" s="2" t="s">
        <v>12</v>
      </c>
      <c r="I501" s="2">
        <v>376</v>
      </c>
      <c r="J501" s="2">
        <v>0</v>
      </c>
      <c r="K501" s="4">
        <v>1.0663</v>
      </c>
      <c r="L501" s="2" t="s">
        <v>1276</v>
      </c>
      <c r="M501" s="5">
        <v>45093</v>
      </c>
      <c r="N501" s="6">
        <v>94.23</v>
      </c>
    </row>
    <row r="502" spans="1:14" ht="15.5" hidden="1" x14ac:dyDescent="0.35">
      <c r="A502" s="3" t="s">
        <v>920</v>
      </c>
      <c r="B502" s="2" t="s">
        <v>921</v>
      </c>
      <c r="C502" s="3">
        <v>197</v>
      </c>
      <c r="D502" s="2">
        <v>103.01</v>
      </c>
      <c r="E502" s="2">
        <v>108.6</v>
      </c>
      <c r="F502" s="2">
        <v>109.7</v>
      </c>
      <c r="G502" s="2">
        <v>0</v>
      </c>
      <c r="H502" s="2" t="s">
        <v>12</v>
      </c>
      <c r="I502" s="2">
        <v>6</v>
      </c>
      <c r="J502" s="2">
        <v>0</v>
      </c>
      <c r="K502" s="4">
        <v>1.0684</v>
      </c>
      <c r="L502" s="2" t="s">
        <v>1276</v>
      </c>
      <c r="M502" s="5">
        <v>45093</v>
      </c>
      <c r="N502" s="6">
        <v>94.23</v>
      </c>
    </row>
    <row r="503" spans="1:14" ht="15.5" hidden="1" x14ac:dyDescent="0.35">
      <c r="A503" s="3" t="s">
        <v>922</v>
      </c>
      <c r="B503" s="2" t="s">
        <v>923</v>
      </c>
      <c r="C503" s="3">
        <v>197.5</v>
      </c>
      <c r="D503" s="2">
        <v>108.51</v>
      </c>
      <c r="E503" s="2">
        <v>113.55</v>
      </c>
      <c r="F503" s="2">
        <v>114.15</v>
      </c>
      <c r="G503" s="2">
        <v>0</v>
      </c>
      <c r="H503" s="2" t="s">
        <v>12</v>
      </c>
      <c r="I503" s="2">
        <v>1</v>
      </c>
      <c r="J503" s="2">
        <v>0</v>
      </c>
      <c r="K503" s="4">
        <v>1.2817000000000001</v>
      </c>
      <c r="L503" s="2" t="s">
        <v>1276</v>
      </c>
      <c r="M503" s="5">
        <v>45093</v>
      </c>
      <c r="N503" s="6">
        <v>94.23</v>
      </c>
    </row>
    <row r="504" spans="1:14" ht="15.5" hidden="1" x14ac:dyDescent="0.35">
      <c r="A504" s="3" t="s">
        <v>924</v>
      </c>
      <c r="B504" s="2" t="s">
        <v>923</v>
      </c>
      <c r="C504" s="3">
        <v>198</v>
      </c>
      <c r="D504" s="2">
        <v>109.01</v>
      </c>
      <c r="E504" s="2">
        <v>114.15</v>
      </c>
      <c r="F504" s="2">
        <v>114.75</v>
      </c>
      <c r="G504" s="2">
        <v>0</v>
      </c>
      <c r="H504" s="2" t="s">
        <v>12</v>
      </c>
      <c r="I504" s="2">
        <v>1</v>
      </c>
      <c r="J504" s="2">
        <v>0</v>
      </c>
      <c r="K504" s="4">
        <v>1.2886</v>
      </c>
      <c r="L504" s="2" t="s">
        <v>1276</v>
      </c>
      <c r="M504" s="5">
        <v>45093</v>
      </c>
      <c r="N504" s="6">
        <v>94.23</v>
      </c>
    </row>
    <row r="505" spans="1:14" ht="15.5" hidden="1" x14ac:dyDescent="0.35">
      <c r="A505" s="3" t="s">
        <v>925</v>
      </c>
      <c r="B505" s="2" t="s">
        <v>926</v>
      </c>
      <c r="C505" s="3">
        <v>198.5</v>
      </c>
      <c r="D505" s="2">
        <v>103.92</v>
      </c>
      <c r="E505" s="2">
        <v>115.75</v>
      </c>
      <c r="F505" s="2">
        <v>116.5</v>
      </c>
      <c r="G505" s="2">
        <v>0</v>
      </c>
      <c r="H505" s="2" t="s">
        <v>12</v>
      </c>
      <c r="I505" s="2">
        <v>4</v>
      </c>
      <c r="J505" s="2">
        <v>0</v>
      </c>
      <c r="K505" s="4">
        <v>1.3452999999999999</v>
      </c>
      <c r="L505" s="2" t="s">
        <v>1276</v>
      </c>
      <c r="M505" s="5">
        <v>45093</v>
      </c>
      <c r="N505" s="6">
        <v>94.23</v>
      </c>
    </row>
    <row r="506" spans="1:14" ht="15.5" hidden="1" x14ac:dyDescent="0.35">
      <c r="A506" s="3" t="s">
        <v>927</v>
      </c>
      <c r="B506" s="2" t="s">
        <v>923</v>
      </c>
      <c r="C506" s="3">
        <v>199</v>
      </c>
      <c r="D506" s="2">
        <v>110.02</v>
      </c>
      <c r="E506" s="2">
        <v>115.2</v>
      </c>
      <c r="F506" s="2">
        <v>115.85</v>
      </c>
      <c r="G506" s="2">
        <v>0</v>
      </c>
      <c r="H506" s="2" t="s">
        <v>12</v>
      </c>
      <c r="I506" s="2">
        <v>4</v>
      </c>
      <c r="J506" s="2">
        <v>0</v>
      </c>
      <c r="K506" s="4">
        <v>1.2965</v>
      </c>
      <c r="L506" s="2" t="s">
        <v>1276</v>
      </c>
      <c r="M506" s="5">
        <v>45093</v>
      </c>
      <c r="N506" s="6">
        <v>94.23</v>
      </c>
    </row>
    <row r="507" spans="1:14" ht="15.5" hidden="1" x14ac:dyDescent="0.35">
      <c r="A507" s="3" t="s">
        <v>928</v>
      </c>
      <c r="B507" s="2" t="s">
        <v>929</v>
      </c>
      <c r="C507" s="3">
        <v>199.5</v>
      </c>
      <c r="D507" s="2">
        <v>104.75</v>
      </c>
      <c r="E507" s="2">
        <v>111.05</v>
      </c>
      <c r="F507" s="2">
        <v>112.25</v>
      </c>
      <c r="G507" s="2">
        <v>0</v>
      </c>
      <c r="H507" s="2" t="s">
        <v>12</v>
      </c>
      <c r="I507" s="2">
        <v>4</v>
      </c>
      <c r="J507" s="2">
        <v>0</v>
      </c>
      <c r="K507" s="4">
        <v>1.0789</v>
      </c>
      <c r="L507" s="2" t="s">
        <v>1276</v>
      </c>
      <c r="M507" s="5">
        <v>45093</v>
      </c>
      <c r="N507" s="6">
        <v>94.23</v>
      </c>
    </row>
    <row r="508" spans="1:14" ht="15.5" hidden="1" x14ac:dyDescent="0.35">
      <c r="A508" s="3" t="s">
        <v>930</v>
      </c>
      <c r="B508" s="2" t="s">
        <v>931</v>
      </c>
      <c r="C508" s="3">
        <v>200</v>
      </c>
      <c r="D508" s="2">
        <v>110.43</v>
      </c>
      <c r="E508" s="2">
        <v>113.65</v>
      </c>
      <c r="F508" s="2">
        <v>114.25</v>
      </c>
      <c r="G508" s="2">
        <v>0</v>
      </c>
      <c r="H508" s="2" t="s">
        <v>12</v>
      </c>
      <c r="I508" s="2">
        <v>2</v>
      </c>
      <c r="J508" s="2">
        <v>0</v>
      </c>
      <c r="K508" s="4">
        <v>1.1757</v>
      </c>
      <c r="L508" s="2" t="s">
        <v>1276</v>
      </c>
      <c r="M508" s="5">
        <v>45093</v>
      </c>
      <c r="N508" s="6">
        <v>94.23</v>
      </c>
    </row>
    <row r="509" spans="1:14" ht="15.5" hidden="1" x14ac:dyDescent="0.35">
      <c r="A509" s="3" t="s">
        <v>932</v>
      </c>
      <c r="B509" s="2" t="s">
        <v>933</v>
      </c>
      <c r="C509" s="3">
        <v>205</v>
      </c>
      <c r="D509" s="2">
        <v>112.95</v>
      </c>
      <c r="E509" s="2">
        <v>120.65</v>
      </c>
      <c r="F509" s="2">
        <v>121.65</v>
      </c>
      <c r="G509" s="2">
        <v>0</v>
      </c>
      <c r="H509" s="2" t="s">
        <v>12</v>
      </c>
      <c r="I509" s="2">
        <v>37</v>
      </c>
      <c r="J509" s="2">
        <v>0</v>
      </c>
      <c r="K509" s="4">
        <v>1.3047</v>
      </c>
      <c r="L509" s="2" t="s">
        <v>1276</v>
      </c>
      <c r="M509" s="5">
        <v>45093</v>
      </c>
      <c r="N509" s="6">
        <v>94.23</v>
      </c>
    </row>
    <row r="510" spans="1:14" ht="15.5" hidden="1" x14ac:dyDescent="0.35">
      <c r="A510" s="3" t="s">
        <v>934</v>
      </c>
      <c r="B510" s="2" t="s">
        <v>935</v>
      </c>
      <c r="C510" s="3">
        <v>210</v>
      </c>
      <c r="D510" s="2">
        <v>116.08</v>
      </c>
      <c r="E510" s="2">
        <v>124.35</v>
      </c>
      <c r="F510" s="2">
        <v>125.25</v>
      </c>
      <c r="G510" s="2">
        <v>0</v>
      </c>
      <c r="H510" s="2" t="s">
        <v>12</v>
      </c>
      <c r="I510" s="2">
        <v>4</v>
      </c>
      <c r="J510" s="2">
        <v>0</v>
      </c>
      <c r="K510" s="4">
        <v>1.2598</v>
      </c>
      <c r="L510" s="2" t="s">
        <v>1276</v>
      </c>
      <c r="M510" s="5">
        <v>45093</v>
      </c>
      <c r="N510" s="6">
        <v>94.23</v>
      </c>
    </row>
    <row r="511" spans="1:14" ht="15.5" hidden="1" x14ac:dyDescent="0.35">
      <c r="A511" s="3" t="s">
        <v>936</v>
      </c>
      <c r="B511" s="2" t="s">
        <v>937</v>
      </c>
      <c r="C511" s="3">
        <v>215</v>
      </c>
      <c r="D511" s="2">
        <v>117.31</v>
      </c>
      <c r="E511" s="2">
        <v>126.5</v>
      </c>
      <c r="F511" s="2">
        <v>127.7</v>
      </c>
      <c r="G511" s="2">
        <v>0</v>
      </c>
      <c r="H511" s="2" t="s">
        <v>12</v>
      </c>
      <c r="I511" s="2">
        <v>130</v>
      </c>
      <c r="J511" s="2">
        <v>0</v>
      </c>
      <c r="K511" s="4">
        <v>1.1375</v>
      </c>
      <c r="L511" s="2" t="s">
        <v>1276</v>
      </c>
      <c r="M511" s="5">
        <v>45093</v>
      </c>
      <c r="N511" s="6">
        <v>94.23</v>
      </c>
    </row>
    <row r="512" spans="1:14" ht="15.5" hidden="1" x14ac:dyDescent="0.35">
      <c r="A512" s="3" t="s">
        <v>938</v>
      </c>
      <c r="B512" s="2" t="s">
        <v>939</v>
      </c>
      <c r="C512" s="3">
        <v>220</v>
      </c>
      <c r="D512" s="2">
        <v>122.29</v>
      </c>
      <c r="E512" s="2">
        <v>131.44999999999999</v>
      </c>
      <c r="F512" s="2">
        <v>132.69999999999999</v>
      </c>
      <c r="G512" s="2">
        <v>0</v>
      </c>
      <c r="H512" s="2" t="s">
        <v>12</v>
      </c>
      <c r="I512" s="2">
        <v>158</v>
      </c>
      <c r="J512" s="2">
        <v>0</v>
      </c>
      <c r="K512" s="4">
        <v>1.1545000000000001</v>
      </c>
      <c r="L512" s="2" t="s">
        <v>1276</v>
      </c>
      <c r="M512" s="5">
        <v>45093</v>
      </c>
      <c r="N512" s="6">
        <v>94.23</v>
      </c>
    </row>
    <row r="513" spans="1:14" ht="15.5" hidden="1" x14ac:dyDescent="0.35">
      <c r="A513" s="3" t="s">
        <v>940</v>
      </c>
      <c r="B513" s="2" t="s">
        <v>941</v>
      </c>
      <c r="C513" s="3">
        <v>225</v>
      </c>
      <c r="D513" s="2">
        <v>129.4</v>
      </c>
      <c r="E513" s="2">
        <v>0</v>
      </c>
      <c r="F513" s="2">
        <v>0</v>
      </c>
      <c r="G513" s="2">
        <v>0</v>
      </c>
      <c r="H513" s="2" t="s">
        <v>12</v>
      </c>
      <c r="I513" s="2">
        <v>1</v>
      </c>
      <c r="J513" s="2">
        <v>1</v>
      </c>
      <c r="K513" s="4">
        <v>0</v>
      </c>
      <c r="L513" s="2" t="s">
        <v>1276</v>
      </c>
      <c r="M513" s="5">
        <v>45093</v>
      </c>
      <c r="N513" s="6">
        <v>94.23</v>
      </c>
    </row>
    <row r="514" spans="1:14" ht="15.5" hidden="1" x14ac:dyDescent="0.35">
      <c r="A514" s="3" t="s">
        <v>942</v>
      </c>
      <c r="B514" s="2" t="s">
        <v>943</v>
      </c>
      <c r="C514" s="3">
        <v>230</v>
      </c>
      <c r="D514" s="2">
        <v>136.47999999999999</v>
      </c>
      <c r="E514" s="2">
        <v>144.4</v>
      </c>
      <c r="F514" s="2">
        <v>145.19999999999999</v>
      </c>
      <c r="G514" s="2">
        <v>0</v>
      </c>
      <c r="H514" s="2" t="s">
        <v>12</v>
      </c>
      <c r="I514" s="2">
        <v>4</v>
      </c>
      <c r="J514" s="2">
        <v>0</v>
      </c>
      <c r="K514" s="4">
        <v>1.3353999999999999</v>
      </c>
      <c r="L514" s="2" t="s">
        <v>1276</v>
      </c>
      <c r="M514" s="5">
        <v>45093</v>
      </c>
      <c r="N514" s="6">
        <v>94.23</v>
      </c>
    </row>
    <row r="515" spans="1:14" ht="15.5" hidden="1" x14ac:dyDescent="0.35">
      <c r="A515" s="3" t="s">
        <v>944</v>
      </c>
      <c r="B515" s="2" t="s">
        <v>945</v>
      </c>
      <c r="C515" s="3">
        <v>235</v>
      </c>
      <c r="D515" s="2">
        <v>137.09</v>
      </c>
      <c r="E515" s="2">
        <v>146.44999999999999</v>
      </c>
      <c r="F515" s="2">
        <v>147.69999999999999</v>
      </c>
      <c r="G515" s="2">
        <v>0</v>
      </c>
      <c r="H515" s="2" t="s">
        <v>12</v>
      </c>
      <c r="I515" s="2">
        <v>2</v>
      </c>
      <c r="J515" s="2">
        <v>0</v>
      </c>
      <c r="K515" s="4">
        <v>1.2069000000000001</v>
      </c>
      <c r="L515" s="2" t="s">
        <v>1276</v>
      </c>
      <c r="M515" s="5">
        <v>45093</v>
      </c>
      <c r="N515" s="6">
        <v>94.23</v>
      </c>
    </row>
    <row r="516" spans="1:14" ht="15.5" hidden="1" x14ac:dyDescent="0.35">
      <c r="A516" s="3" t="s">
        <v>946</v>
      </c>
      <c r="B516" s="2" t="s">
        <v>947</v>
      </c>
      <c r="C516" s="3">
        <v>240</v>
      </c>
      <c r="D516" s="2">
        <v>128.91999999999999</v>
      </c>
      <c r="E516" s="2">
        <v>145.85</v>
      </c>
      <c r="F516" s="2">
        <v>147</v>
      </c>
      <c r="G516" s="2">
        <v>0</v>
      </c>
      <c r="H516" s="2" t="s">
        <v>12</v>
      </c>
      <c r="I516" s="2">
        <v>2</v>
      </c>
      <c r="J516" s="2">
        <v>0</v>
      </c>
      <c r="K516" s="4">
        <v>0.74709999999999999</v>
      </c>
      <c r="L516" s="2" t="s">
        <v>1276</v>
      </c>
      <c r="M516" s="5">
        <v>45093</v>
      </c>
      <c r="N516" s="6">
        <v>94.23</v>
      </c>
    </row>
    <row r="517" spans="1:14" ht="15.5" hidden="1" x14ac:dyDescent="0.35">
      <c r="A517" s="3" t="s">
        <v>948</v>
      </c>
      <c r="B517" s="2" t="s">
        <v>949</v>
      </c>
      <c r="C517" s="3">
        <v>245</v>
      </c>
      <c r="D517" s="2">
        <v>133.91999999999999</v>
      </c>
      <c r="E517" s="2">
        <v>150.9</v>
      </c>
      <c r="F517" s="2">
        <v>152.05000000000001</v>
      </c>
      <c r="G517" s="2">
        <v>0</v>
      </c>
      <c r="H517" s="2" t="s">
        <v>12</v>
      </c>
      <c r="I517" s="2">
        <v>12</v>
      </c>
      <c r="J517" s="2">
        <v>0</v>
      </c>
      <c r="K517" s="4">
        <v>0.76859999999999995</v>
      </c>
      <c r="L517" s="2" t="s">
        <v>1276</v>
      </c>
      <c r="M517" s="5">
        <v>45093</v>
      </c>
      <c r="N517" s="6">
        <v>94.23</v>
      </c>
    </row>
    <row r="518" spans="1:14" ht="15.5" hidden="1" x14ac:dyDescent="0.35">
      <c r="A518" s="3" t="s">
        <v>950</v>
      </c>
      <c r="B518" s="2" t="s">
        <v>951</v>
      </c>
      <c r="C518" s="3">
        <v>250</v>
      </c>
      <c r="D518" s="2">
        <v>158.69</v>
      </c>
      <c r="E518" s="2">
        <v>162.80000000000001</v>
      </c>
      <c r="F518" s="2">
        <v>163.75</v>
      </c>
      <c r="G518" s="2">
        <v>0</v>
      </c>
      <c r="H518" s="2" t="s">
        <v>12</v>
      </c>
      <c r="I518" s="2">
        <v>40</v>
      </c>
      <c r="J518" s="2">
        <v>0</v>
      </c>
      <c r="K518" s="4">
        <v>1.3223</v>
      </c>
      <c r="L518" s="2" t="s">
        <v>1276</v>
      </c>
      <c r="M518" s="5">
        <v>45093</v>
      </c>
      <c r="N518" s="6">
        <v>94.23</v>
      </c>
    </row>
    <row r="519" spans="1:14" ht="15.5" hidden="1" x14ac:dyDescent="0.35">
      <c r="A519" s="3" t="s">
        <v>952</v>
      </c>
      <c r="B519" s="2" t="s">
        <v>953</v>
      </c>
      <c r="C519" s="3">
        <v>255</v>
      </c>
      <c r="D519" s="2">
        <v>143.96</v>
      </c>
      <c r="E519" s="2">
        <v>160.9</v>
      </c>
      <c r="F519" s="2">
        <v>162</v>
      </c>
      <c r="G519" s="2">
        <v>0</v>
      </c>
      <c r="H519" s="2" t="s">
        <v>12</v>
      </c>
      <c r="I519" s="2">
        <v>2</v>
      </c>
      <c r="J519" s="2">
        <v>0</v>
      </c>
      <c r="K519" s="4">
        <v>0.78859999999999997</v>
      </c>
      <c r="L519" s="2" t="s">
        <v>1276</v>
      </c>
      <c r="M519" s="5">
        <v>45093</v>
      </c>
      <c r="N519" s="6">
        <v>94.23</v>
      </c>
    </row>
    <row r="520" spans="1:14" ht="15.5" hidden="1" x14ac:dyDescent="0.35">
      <c r="A520" s="3" t="s">
        <v>954</v>
      </c>
      <c r="B520" s="2" t="s">
        <v>955</v>
      </c>
      <c r="C520" s="3">
        <v>260</v>
      </c>
      <c r="D520" s="2">
        <v>102.82</v>
      </c>
      <c r="E520" s="2">
        <v>149.94999999999999</v>
      </c>
      <c r="F520" s="2">
        <v>150.65</v>
      </c>
      <c r="G520" s="2">
        <v>0</v>
      </c>
      <c r="H520" s="2" t="s">
        <v>12</v>
      </c>
      <c r="I520" s="2" t="s">
        <v>12</v>
      </c>
      <c r="J520" s="2" t="s">
        <v>12</v>
      </c>
      <c r="K520" s="4">
        <v>0</v>
      </c>
      <c r="L520" s="2" t="s">
        <v>1276</v>
      </c>
      <c r="M520" s="5">
        <v>45093</v>
      </c>
      <c r="N520" s="6">
        <v>94.23</v>
      </c>
    </row>
    <row r="521" spans="1:14" ht="15.5" hidden="1" x14ac:dyDescent="0.35">
      <c r="A521" s="3" t="s">
        <v>956</v>
      </c>
      <c r="B521" s="2" t="s">
        <v>957</v>
      </c>
      <c r="C521" s="3">
        <v>265</v>
      </c>
      <c r="D521" s="2">
        <v>123.08</v>
      </c>
      <c r="E521" s="2">
        <v>137.5</v>
      </c>
      <c r="F521" s="2">
        <v>147.1</v>
      </c>
      <c r="G521" s="2">
        <v>0</v>
      </c>
      <c r="H521" s="2" t="s">
        <v>12</v>
      </c>
      <c r="I521" s="2">
        <v>1</v>
      </c>
      <c r="J521" s="2">
        <v>0</v>
      </c>
      <c r="K521" s="4">
        <v>0</v>
      </c>
      <c r="L521" s="2" t="s">
        <v>1276</v>
      </c>
      <c r="M521" s="5">
        <v>45093</v>
      </c>
      <c r="N521" s="6">
        <v>94.23</v>
      </c>
    </row>
    <row r="522" spans="1:14" ht="15.5" hidden="1" x14ac:dyDescent="0.35">
      <c r="A522" s="3" t="s">
        <v>958</v>
      </c>
      <c r="B522" s="2" t="s">
        <v>955</v>
      </c>
      <c r="C522" s="3">
        <v>270</v>
      </c>
      <c r="D522" s="2">
        <v>146.52000000000001</v>
      </c>
      <c r="E522" s="2">
        <v>159.94999999999999</v>
      </c>
      <c r="F522" s="2">
        <v>160.65</v>
      </c>
      <c r="G522" s="2">
        <v>0</v>
      </c>
      <c r="H522" s="2" t="s">
        <v>12</v>
      </c>
      <c r="I522" s="2" t="s">
        <v>12</v>
      </c>
      <c r="J522" s="2" t="s">
        <v>12</v>
      </c>
      <c r="K522" s="4">
        <v>0</v>
      </c>
      <c r="L522" s="2" t="s">
        <v>1276</v>
      </c>
      <c r="M522" s="5">
        <v>45093</v>
      </c>
      <c r="N522" s="6">
        <v>94.23</v>
      </c>
    </row>
    <row r="523" spans="1:14" ht="15.5" hidden="1" x14ac:dyDescent="0.35">
      <c r="A523" s="3" t="s">
        <v>959</v>
      </c>
      <c r="B523" s="2" t="s">
        <v>960</v>
      </c>
      <c r="C523" s="3">
        <v>275</v>
      </c>
      <c r="D523" s="2">
        <v>184.25</v>
      </c>
      <c r="E523" s="2">
        <v>188.55</v>
      </c>
      <c r="F523" s="2">
        <v>189.4</v>
      </c>
      <c r="G523" s="2">
        <v>0</v>
      </c>
      <c r="H523" s="2" t="s">
        <v>12</v>
      </c>
      <c r="I523" s="2">
        <v>2</v>
      </c>
      <c r="J523" s="2">
        <v>0</v>
      </c>
      <c r="K523" s="4">
        <v>1.4337</v>
      </c>
      <c r="L523" s="2" t="s">
        <v>1276</v>
      </c>
      <c r="M523" s="5">
        <v>45093</v>
      </c>
      <c r="N523" s="6">
        <v>94.23</v>
      </c>
    </row>
    <row r="524" spans="1:14" ht="15.5" hidden="1" x14ac:dyDescent="0.35">
      <c r="A524" s="3" t="s">
        <v>961</v>
      </c>
      <c r="B524" s="2" t="s">
        <v>962</v>
      </c>
      <c r="C524" s="3">
        <v>1060</v>
      </c>
      <c r="D524" s="2">
        <v>29.61</v>
      </c>
      <c r="E524" s="2">
        <v>16.05</v>
      </c>
      <c r="F524" s="2">
        <v>22.15</v>
      </c>
      <c r="G524" s="2">
        <v>0</v>
      </c>
      <c r="H524" s="2" t="s">
        <v>12</v>
      </c>
      <c r="I524" s="2" t="s">
        <v>12</v>
      </c>
      <c r="J524" s="2">
        <v>6</v>
      </c>
      <c r="K524" s="4">
        <v>0</v>
      </c>
      <c r="L524" s="2" t="s">
        <v>1276</v>
      </c>
      <c r="M524" s="5">
        <v>45093</v>
      </c>
      <c r="N524" s="6">
        <v>94.23</v>
      </c>
    </row>
    <row r="525" spans="1:14" ht="15.5" hidden="1" x14ac:dyDescent="0.35">
      <c r="A525" s="3" t="s">
        <v>963</v>
      </c>
      <c r="B525" s="2" t="s">
        <v>964</v>
      </c>
      <c r="C525" s="3">
        <v>1080</v>
      </c>
      <c r="D525" s="2">
        <v>22.6</v>
      </c>
      <c r="E525" s="2">
        <v>17.100000000000001</v>
      </c>
      <c r="F525" s="2">
        <v>23.35</v>
      </c>
      <c r="G525" s="2">
        <v>0</v>
      </c>
      <c r="H525" s="2" t="s">
        <v>12</v>
      </c>
      <c r="I525" s="2">
        <v>4</v>
      </c>
      <c r="J525" s="2">
        <v>21</v>
      </c>
      <c r="K525" s="4">
        <v>0</v>
      </c>
      <c r="L525" s="2" t="s">
        <v>1276</v>
      </c>
      <c r="M525" s="5">
        <v>45093</v>
      </c>
      <c r="N525" s="6">
        <v>94.23</v>
      </c>
    </row>
    <row r="526" spans="1:14" ht="15.5" hidden="1" x14ac:dyDescent="0.35">
      <c r="A526" s="3" t="s">
        <v>965</v>
      </c>
      <c r="B526" s="2" t="s">
        <v>966</v>
      </c>
      <c r="C526" s="3">
        <v>1100</v>
      </c>
      <c r="D526" s="2">
        <v>24.7</v>
      </c>
      <c r="E526" s="2">
        <v>17.95</v>
      </c>
      <c r="F526" s="2">
        <v>24.75</v>
      </c>
      <c r="G526" s="2">
        <v>0</v>
      </c>
      <c r="H526" s="2" t="s">
        <v>12</v>
      </c>
      <c r="I526" s="2">
        <v>5</v>
      </c>
      <c r="J526" s="2">
        <v>26</v>
      </c>
      <c r="K526" s="4">
        <v>0</v>
      </c>
      <c r="L526" s="2" t="s">
        <v>1276</v>
      </c>
      <c r="M526" s="5">
        <v>45093</v>
      </c>
      <c r="N526" s="6">
        <v>94.23</v>
      </c>
    </row>
    <row r="527" spans="1:14" ht="15.5" hidden="1" x14ac:dyDescent="0.35">
      <c r="A527" s="3" t="s">
        <v>967</v>
      </c>
      <c r="B527" s="2" t="s">
        <v>968</v>
      </c>
      <c r="C527" s="3">
        <v>1120</v>
      </c>
      <c r="D527" s="2">
        <v>39.229999999999997</v>
      </c>
      <c r="E527" s="2">
        <v>19.45</v>
      </c>
      <c r="F527" s="2">
        <v>25.85</v>
      </c>
      <c r="G527" s="2">
        <v>0</v>
      </c>
      <c r="H527" s="2" t="s">
        <v>12</v>
      </c>
      <c r="I527" s="2">
        <v>16</v>
      </c>
      <c r="J527" s="2">
        <v>16</v>
      </c>
      <c r="K527" s="4">
        <v>0</v>
      </c>
      <c r="L527" s="2" t="s">
        <v>1276</v>
      </c>
      <c r="M527" s="5">
        <v>45093</v>
      </c>
      <c r="N527" s="6">
        <v>94.23</v>
      </c>
    </row>
    <row r="528" spans="1:14" ht="15.5" hidden="1" x14ac:dyDescent="0.35">
      <c r="A528" s="3" t="s">
        <v>969</v>
      </c>
      <c r="B528" s="2" t="s">
        <v>970</v>
      </c>
      <c r="C528" s="3">
        <v>1140</v>
      </c>
      <c r="D528" s="2">
        <v>37.75</v>
      </c>
      <c r="E528" s="2">
        <v>20.7</v>
      </c>
      <c r="F528" s="2">
        <v>27.2</v>
      </c>
      <c r="G528" s="2">
        <v>0</v>
      </c>
      <c r="H528" s="2" t="s">
        <v>12</v>
      </c>
      <c r="I528" s="2">
        <v>18</v>
      </c>
      <c r="J528" s="2">
        <v>20</v>
      </c>
      <c r="K528" s="4">
        <v>0</v>
      </c>
      <c r="L528" s="2" t="s">
        <v>1276</v>
      </c>
      <c r="M528" s="5">
        <v>45093</v>
      </c>
      <c r="N528" s="6">
        <v>94.23</v>
      </c>
    </row>
    <row r="529" spans="1:14" ht="15.5" hidden="1" x14ac:dyDescent="0.35">
      <c r="A529" s="3" t="s">
        <v>971</v>
      </c>
      <c r="B529" s="2" t="s">
        <v>972</v>
      </c>
      <c r="C529" s="3">
        <v>1160</v>
      </c>
      <c r="D529" s="2">
        <v>26.35</v>
      </c>
      <c r="E529" s="2">
        <v>22</v>
      </c>
      <c r="F529" s="2">
        <v>28.6</v>
      </c>
      <c r="G529" s="2">
        <v>0</v>
      </c>
      <c r="H529" s="2" t="s">
        <v>12</v>
      </c>
      <c r="I529" s="2">
        <v>10</v>
      </c>
      <c r="J529" s="2">
        <v>80</v>
      </c>
      <c r="K529" s="4">
        <v>0</v>
      </c>
      <c r="L529" s="2" t="s">
        <v>1276</v>
      </c>
      <c r="M529" s="5">
        <v>45093</v>
      </c>
      <c r="N529" s="6">
        <v>94.23</v>
      </c>
    </row>
    <row r="530" spans="1:14" ht="15.5" hidden="1" x14ac:dyDescent="0.35">
      <c r="A530" s="3" t="s">
        <v>973</v>
      </c>
      <c r="B530" s="2" t="s">
        <v>974</v>
      </c>
      <c r="C530" s="3">
        <v>1180</v>
      </c>
      <c r="D530" s="2">
        <v>40.450000000000003</v>
      </c>
      <c r="E530" s="2">
        <v>23.35</v>
      </c>
      <c r="F530" s="2">
        <v>30</v>
      </c>
      <c r="G530" s="2">
        <v>0</v>
      </c>
      <c r="H530" s="2" t="s">
        <v>12</v>
      </c>
      <c r="I530" s="2">
        <v>1</v>
      </c>
      <c r="J530" s="2">
        <v>32</v>
      </c>
      <c r="K530" s="4">
        <v>0</v>
      </c>
      <c r="L530" s="2" t="s">
        <v>1276</v>
      </c>
      <c r="M530" s="5">
        <v>45093</v>
      </c>
      <c r="N530" s="6">
        <v>94.23</v>
      </c>
    </row>
    <row r="531" spans="1:14" ht="15.5" hidden="1" x14ac:dyDescent="0.35">
      <c r="A531" s="3" t="s">
        <v>975</v>
      </c>
      <c r="B531" s="2" t="s">
        <v>976</v>
      </c>
      <c r="C531" s="3">
        <v>1200</v>
      </c>
      <c r="D531" s="2">
        <v>27.7</v>
      </c>
      <c r="E531" s="2">
        <v>24.4</v>
      </c>
      <c r="F531" s="2">
        <v>31.65</v>
      </c>
      <c r="G531" s="2">
        <v>-12.4</v>
      </c>
      <c r="H531" s="2">
        <v>-0.30919999999999997</v>
      </c>
      <c r="I531" s="2">
        <v>17</v>
      </c>
      <c r="J531" s="2">
        <v>34</v>
      </c>
      <c r="K531" s="4">
        <v>0</v>
      </c>
      <c r="L531" s="2" t="s">
        <v>1276</v>
      </c>
      <c r="M531" s="5">
        <v>45093</v>
      </c>
      <c r="N531" s="6">
        <v>94.23</v>
      </c>
    </row>
    <row r="532" spans="1:14" ht="15.5" hidden="1" x14ac:dyDescent="0.35">
      <c r="A532" s="3" t="s">
        <v>977</v>
      </c>
      <c r="B532" s="2" t="s">
        <v>978</v>
      </c>
      <c r="C532" s="3">
        <v>1220</v>
      </c>
      <c r="D532" s="2">
        <v>42.48</v>
      </c>
      <c r="E532" s="2">
        <v>27.05</v>
      </c>
      <c r="F532" s="2">
        <v>33</v>
      </c>
      <c r="G532" s="2">
        <v>0</v>
      </c>
      <c r="H532" s="2" t="s">
        <v>12</v>
      </c>
      <c r="I532" s="2" t="s">
        <v>12</v>
      </c>
      <c r="J532" s="2">
        <v>2</v>
      </c>
      <c r="K532" s="4">
        <v>0</v>
      </c>
      <c r="L532" s="2" t="s">
        <v>1276</v>
      </c>
      <c r="M532" s="5">
        <v>45093</v>
      </c>
      <c r="N532" s="6">
        <v>94.23</v>
      </c>
    </row>
    <row r="533" spans="1:14" ht="15.5" hidden="1" x14ac:dyDescent="0.35">
      <c r="A533" s="3" t="s">
        <v>979</v>
      </c>
      <c r="B533" s="2" t="s">
        <v>980</v>
      </c>
      <c r="C533" s="3">
        <v>1240</v>
      </c>
      <c r="D533" s="2">
        <v>45.11</v>
      </c>
      <c r="E533" s="2">
        <v>27.8</v>
      </c>
      <c r="F533" s="2">
        <v>34.799999999999997</v>
      </c>
      <c r="G533" s="2">
        <v>0</v>
      </c>
      <c r="H533" s="2" t="s">
        <v>12</v>
      </c>
      <c r="I533" s="2">
        <v>2</v>
      </c>
      <c r="J533" s="2">
        <v>120</v>
      </c>
      <c r="K533" s="4">
        <v>0</v>
      </c>
      <c r="L533" s="2" t="s">
        <v>1276</v>
      </c>
      <c r="M533" s="5">
        <v>45093</v>
      </c>
      <c r="N533" s="6">
        <v>94.23</v>
      </c>
    </row>
    <row r="534" spans="1:14" ht="15.5" hidden="1" x14ac:dyDescent="0.35">
      <c r="A534" s="3" t="s">
        <v>981</v>
      </c>
      <c r="B534" s="2" t="s">
        <v>982</v>
      </c>
      <c r="C534" s="3">
        <v>1260</v>
      </c>
      <c r="D534" s="2">
        <v>44.85</v>
      </c>
      <c r="E534" s="2">
        <v>29.6</v>
      </c>
      <c r="F534" s="2">
        <v>36.5</v>
      </c>
      <c r="G534" s="2">
        <v>0</v>
      </c>
      <c r="H534" s="2" t="s">
        <v>12</v>
      </c>
      <c r="I534" s="2">
        <v>12</v>
      </c>
      <c r="J534" s="2">
        <v>42</v>
      </c>
      <c r="K534" s="4">
        <v>0</v>
      </c>
      <c r="L534" s="2" t="s">
        <v>1276</v>
      </c>
      <c r="M534" s="5">
        <v>45093</v>
      </c>
      <c r="N534" s="6">
        <v>94.23</v>
      </c>
    </row>
    <row r="535" spans="1:14" ht="15.5" hidden="1" x14ac:dyDescent="0.35">
      <c r="A535" s="3" t="s">
        <v>983</v>
      </c>
      <c r="B535" s="2" t="s">
        <v>984</v>
      </c>
      <c r="C535" s="3">
        <v>1280</v>
      </c>
      <c r="D535" s="2">
        <v>38.96</v>
      </c>
      <c r="E535" s="2">
        <v>30.75</v>
      </c>
      <c r="F535" s="2">
        <v>38.25</v>
      </c>
      <c r="G535" s="2">
        <v>0</v>
      </c>
      <c r="H535" s="2" t="s">
        <v>12</v>
      </c>
      <c r="I535" s="2">
        <v>45</v>
      </c>
      <c r="J535" s="2">
        <v>24</v>
      </c>
      <c r="K535" s="4">
        <v>0</v>
      </c>
      <c r="L535" s="2" t="s">
        <v>1276</v>
      </c>
      <c r="M535" s="5">
        <v>45093</v>
      </c>
      <c r="N535" s="6">
        <v>94.23</v>
      </c>
    </row>
    <row r="536" spans="1:14" ht="15.5" hidden="1" x14ac:dyDescent="0.35">
      <c r="A536" s="3" t="s">
        <v>985</v>
      </c>
      <c r="B536" s="2" t="s">
        <v>986</v>
      </c>
      <c r="C536" s="3">
        <v>1300</v>
      </c>
      <c r="D536" s="2">
        <v>48</v>
      </c>
      <c r="E536" s="2">
        <v>32.450000000000003</v>
      </c>
      <c r="F536" s="2">
        <v>40.1</v>
      </c>
      <c r="G536" s="2">
        <v>0</v>
      </c>
      <c r="H536" s="2" t="s">
        <v>12</v>
      </c>
      <c r="I536" s="2">
        <v>1</v>
      </c>
      <c r="J536" s="2">
        <v>47</v>
      </c>
      <c r="K536" s="4">
        <v>0</v>
      </c>
      <c r="L536" s="2" t="s">
        <v>1276</v>
      </c>
      <c r="M536" s="5">
        <v>45093</v>
      </c>
      <c r="N536" s="6">
        <v>94.23</v>
      </c>
    </row>
    <row r="537" spans="1:14" ht="15.5" hidden="1" x14ac:dyDescent="0.35">
      <c r="A537" s="3" t="s">
        <v>987</v>
      </c>
      <c r="B537" s="2" t="s">
        <v>988</v>
      </c>
      <c r="C537" s="3">
        <v>1320</v>
      </c>
      <c r="D537" s="2">
        <v>43</v>
      </c>
      <c r="E537" s="2">
        <v>34.25</v>
      </c>
      <c r="F537" s="2">
        <v>41.5</v>
      </c>
      <c r="G537" s="2">
        <v>0</v>
      </c>
      <c r="H537" s="2" t="s">
        <v>12</v>
      </c>
      <c r="I537" s="2">
        <v>109</v>
      </c>
      <c r="J537" s="2">
        <v>46</v>
      </c>
      <c r="K537" s="4">
        <v>0</v>
      </c>
      <c r="L537" s="2" t="s">
        <v>1276</v>
      </c>
      <c r="M537" s="5">
        <v>45093</v>
      </c>
      <c r="N537" s="6">
        <v>94.23</v>
      </c>
    </row>
    <row r="538" spans="1:14" ht="15.5" hidden="1" x14ac:dyDescent="0.35">
      <c r="A538" s="3" t="s">
        <v>989</v>
      </c>
      <c r="B538" s="2" t="s">
        <v>990</v>
      </c>
      <c r="C538" s="3">
        <v>1340</v>
      </c>
      <c r="D538" s="2">
        <v>77</v>
      </c>
      <c r="E538" s="2">
        <v>36.15</v>
      </c>
      <c r="F538" s="2">
        <v>43.9</v>
      </c>
      <c r="G538" s="2">
        <v>0</v>
      </c>
      <c r="H538" s="2" t="s">
        <v>12</v>
      </c>
      <c r="I538" s="2">
        <v>1</v>
      </c>
      <c r="J538" s="2">
        <v>41</v>
      </c>
      <c r="K538" s="4">
        <v>0</v>
      </c>
      <c r="L538" s="2" t="s">
        <v>1276</v>
      </c>
      <c r="M538" s="5">
        <v>45093</v>
      </c>
      <c r="N538" s="6">
        <v>94.23</v>
      </c>
    </row>
    <row r="539" spans="1:14" ht="15.5" hidden="1" x14ac:dyDescent="0.35">
      <c r="A539" s="3" t="s">
        <v>991</v>
      </c>
      <c r="B539" s="2" t="s">
        <v>992</v>
      </c>
      <c r="C539" s="3">
        <v>1360</v>
      </c>
      <c r="D539" s="2">
        <v>71.95</v>
      </c>
      <c r="E539" s="2">
        <v>38.25</v>
      </c>
      <c r="F539" s="2">
        <v>45.95</v>
      </c>
      <c r="G539" s="2">
        <v>0</v>
      </c>
      <c r="H539" s="2" t="s">
        <v>12</v>
      </c>
      <c r="I539" s="2">
        <v>50</v>
      </c>
      <c r="J539" s="2">
        <v>134</v>
      </c>
      <c r="K539" s="4">
        <v>0</v>
      </c>
      <c r="L539" s="2" t="s">
        <v>1276</v>
      </c>
      <c r="M539" s="5">
        <v>45093</v>
      </c>
      <c r="N539" s="6">
        <v>94.23</v>
      </c>
    </row>
    <row r="540" spans="1:14" ht="15.5" hidden="1" x14ac:dyDescent="0.35">
      <c r="A540" s="3" t="s">
        <v>993</v>
      </c>
      <c r="B540" s="2" t="s">
        <v>994</v>
      </c>
      <c r="C540" s="3">
        <v>1380</v>
      </c>
      <c r="D540" s="2">
        <v>65.84</v>
      </c>
      <c r="E540" s="2">
        <v>40.200000000000003</v>
      </c>
      <c r="F540" s="2">
        <v>48.1</v>
      </c>
      <c r="G540" s="2">
        <v>0</v>
      </c>
      <c r="H540" s="2" t="s">
        <v>12</v>
      </c>
      <c r="I540" s="2">
        <v>156</v>
      </c>
      <c r="J540" s="2">
        <v>158</v>
      </c>
      <c r="K540" s="4">
        <v>0</v>
      </c>
      <c r="L540" s="2" t="s">
        <v>1276</v>
      </c>
      <c r="M540" s="5">
        <v>45093</v>
      </c>
      <c r="N540" s="6">
        <v>94.23</v>
      </c>
    </row>
    <row r="541" spans="1:14" ht="15.5" hidden="1" x14ac:dyDescent="0.35">
      <c r="A541" s="3" t="s">
        <v>995</v>
      </c>
      <c r="B541" s="2" t="s">
        <v>996</v>
      </c>
      <c r="C541" s="3">
        <v>1400</v>
      </c>
      <c r="D541" s="2">
        <v>75.5</v>
      </c>
      <c r="E541" s="2">
        <v>42.5</v>
      </c>
      <c r="F541" s="2">
        <v>50.35</v>
      </c>
      <c r="G541" s="2">
        <v>0</v>
      </c>
      <c r="H541" s="2" t="s">
        <v>12</v>
      </c>
      <c r="I541" s="2">
        <v>2</v>
      </c>
      <c r="J541" s="2">
        <v>246</v>
      </c>
      <c r="K541" s="4">
        <v>0</v>
      </c>
      <c r="L541" s="2" t="s">
        <v>1276</v>
      </c>
      <c r="M541" s="5">
        <v>45093</v>
      </c>
      <c r="N541" s="6">
        <v>94.23</v>
      </c>
    </row>
    <row r="542" spans="1:14" ht="15.5" hidden="1" x14ac:dyDescent="0.35">
      <c r="A542" s="3" t="s">
        <v>997</v>
      </c>
      <c r="B542" s="2" t="s">
        <v>998</v>
      </c>
      <c r="C542" s="3">
        <v>1420</v>
      </c>
      <c r="D542" s="2">
        <v>81.34</v>
      </c>
      <c r="E542" s="2">
        <v>44.55</v>
      </c>
      <c r="F542" s="2">
        <v>52.65</v>
      </c>
      <c r="G542" s="2">
        <v>0</v>
      </c>
      <c r="H542" s="2" t="s">
        <v>12</v>
      </c>
      <c r="I542" s="2">
        <v>2</v>
      </c>
      <c r="J542" s="2">
        <v>23</v>
      </c>
      <c r="K542" s="4">
        <v>0</v>
      </c>
      <c r="L542" s="2" t="s">
        <v>1276</v>
      </c>
      <c r="M542" s="5">
        <v>45093</v>
      </c>
      <c r="N542" s="6">
        <v>94.23</v>
      </c>
    </row>
    <row r="543" spans="1:14" ht="15.5" hidden="1" x14ac:dyDescent="0.35">
      <c r="A543" s="3" t="s">
        <v>999</v>
      </c>
      <c r="B543" s="2" t="s">
        <v>1000</v>
      </c>
      <c r="C543" s="3">
        <v>1440</v>
      </c>
      <c r="D543" s="2">
        <v>86.39</v>
      </c>
      <c r="E543" s="2">
        <v>47.1</v>
      </c>
      <c r="F543" s="2">
        <v>55</v>
      </c>
      <c r="G543" s="2">
        <v>0</v>
      </c>
      <c r="H543" s="2" t="s">
        <v>12</v>
      </c>
      <c r="I543" s="2">
        <v>1</v>
      </c>
      <c r="J543" s="2">
        <v>24</v>
      </c>
      <c r="K543" s="4">
        <v>0</v>
      </c>
      <c r="L543" s="2" t="s">
        <v>1276</v>
      </c>
      <c r="M543" s="5">
        <v>45093</v>
      </c>
      <c r="N543" s="6">
        <v>94.23</v>
      </c>
    </row>
    <row r="544" spans="1:14" ht="15.5" hidden="1" x14ac:dyDescent="0.35">
      <c r="A544" s="3" t="s">
        <v>1001</v>
      </c>
      <c r="B544" s="2" t="s">
        <v>1002</v>
      </c>
      <c r="C544" s="3">
        <v>1450</v>
      </c>
      <c r="D544" s="2">
        <v>82.48</v>
      </c>
      <c r="E544" s="2">
        <v>48.05</v>
      </c>
      <c r="F544" s="2">
        <v>56.3</v>
      </c>
      <c r="G544" s="2">
        <v>0</v>
      </c>
      <c r="H544" s="2" t="s">
        <v>12</v>
      </c>
      <c r="I544" s="2">
        <v>1</v>
      </c>
      <c r="J544" s="2">
        <v>8</v>
      </c>
      <c r="K544" s="4">
        <v>0</v>
      </c>
      <c r="L544" s="2" t="s">
        <v>1276</v>
      </c>
      <c r="M544" s="5">
        <v>45093</v>
      </c>
      <c r="N544" s="6">
        <v>94.23</v>
      </c>
    </row>
    <row r="545" spans="1:14" ht="15.5" hidden="1" x14ac:dyDescent="0.35">
      <c r="A545" s="3" t="s">
        <v>1003</v>
      </c>
      <c r="B545" s="2" t="s">
        <v>1004</v>
      </c>
      <c r="C545" s="3">
        <v>1460</v>
      </c>
      <c r="D545" s="2">
        <v>67.239999999999995</v>
      </c>
      <c r="E545" s="2">
        <v>49.5</v>
      </c>
      <c r="F545" s="2">
        <v>57.5</v>
      </c>
      <c r="G545" s="2">
        <v>0</v>
      </c>
      <c r="H545" s="2" t="s">
        <v>12</v>
      </c>
      <c r="I545" s="2">
        <v>1</v>
      </c>
      <c r="J545" s="2">
        <v>22</v>
      </c>
      <c r="K545" s="4">
        <v>0</v>
      </c>
      <c r="L545" s="2" t="s">
        <v>1276</v>
      </c>
      <c r="M545" s="5">
        <v>45093</v>
      </c>
      <c r="N545" s="6">
        <v>94.23</v>
      </c>
    </row>
    <row r="546" spans="1:14" ht="15.5" hidden="1" x14ac:dyDescent="0.35">
      <c r="A546" s="3" t="s">
        <v>1005</v>
      </c>
      <c r="B546" s="2" t="s">
        <v>1006</v>
      </c>
      <c r="C546" s="3">
        <v>1480</v>
      </c>
      <c r="D546" s="2">
        <v>93.51</v>
      </c>
      <c r="E546" s="2">
        <v>52</v>
      </c>
      <c r="F546" s="2">
        <v>60</v>
      </c>
      <c r="G546" s="2">
        <v>0</v>
      </c>
      <c r="H546" s="2" t="s">
        <v>12</v>
      </c>
      <c r="I546" s="2">
        <v>4</v>
      </c>
      <c r="J546" s="2">
        <v>20</v>
      </c>
      <c r="K546" s="4">
        <v>0</v>
      </c>
      <c r="L546" s="2" t="s">
        <v>1276</v>
      </c>
      <c r="M546" s="5">
        <v>45093</v>
      </c>
      <c r="N546" s="6">
        <v>94.23</v>
      </c>
    </row>
    <row r="547" spans="1:14" ht="15.5" hidden="1" x14ac:dyDescent="0.35">
      <c r="A547" s="3" t="s">
        <v>1007</v>
      </c>
      <c r="B547" s="2" t="s">
        <v>1008</v>
      </c>
      <c r="C547" s="3">
        <v>1500</v>
      </c>
      <c r="D547" s="2">
        <v>59.48</v>
      </c>
      <c r="E547" s="2">
        <v>54.6</v>
      </c>
      <c r="F547" s="2">
        <v>62.5</v>
      </c>
      <c r="G547" s="2">
        <v>4.2300000000000004</v>
      </c>
      <c r="H547" s="2">
        <v>7.6600000000000001E-2</v>
      </c>
      <c r="I547" s="2">
        <v>2</v>
      </c>
      <c r="J547" s="2">
        <v>129</v>
      </c>
      <c r="K547" s="4">
        <v>0</v>
      </c>
      <c r="L547" s="2" t="s">
        <v>1276</v>
      </c>
      <c r="M547" s="5">
        <v>45093</v>
      </c>
      <c r="N547" s="6">
        <v>94.23</v>
      </c>
    </row>
    <row r="548" spans="1:14" ht="15.5" hidden="1" x14ac:dyDescent="0.35">
      <c r="A548" s="3" t="s">
        <v>1009</v>
      </c>
      <c r="B548" s="2" t="s">
        <v>1008</v>
      </c>
      <c r="C548" s="3">
        <v>1520</v>
      </c>
      <c r="D548" s="2">
        <v>62.57</v>
      </c>
      <c r="E548" s="2">
        <v>57.25</v>
      </c>
      <c r="F548" s="2">
        <v>65.5</v>
      </c>
      <c r="G548" s="2">
        <v>39.93</v>
      </c>
      <c r="H548" s="2">
        <v>1.7637</v>
      </c>
      <c r="I548" s="2">
        <v>2</v>
      </c>
      <c r="J548" s="2">
        <v>10</v>
      </c>
      <c r="K548" s="4">
        <v>0</v>
      </c>
      <c r="L548" s="2" t="s">
        <v>1276</v>
      </c>
      <c r="M548" s="5">
        <v>45093</v>
      </c>
      <c r="N548" s="6">
        <v>94.23</v>
      </c>
    </row>
    <row r="549" spans="1:14" ht="15.5" hidden="1" x14ac:dyDescent="0.35">
      <c r="A549" s="3" t="s">
        <v>1010</v>
      </c>
      <c r="B549" s="2" t="s">
        <v>1011</v>
      </c>
      <c r="C549" s="3">
        <v>1540</v>
      </c>
      <c r="D549" s="2">
        <v>54.5</v>
      </c>
      <c r="E549" s="2">
        <v>61.9</v>
      </c>
      <c r="F549" s="2">
        <v>69.150000000000006</v>
      </c>
      <c r="G549" s="2">
        <v>0</v>
      </c>
      <c r="H549" s="2" t="s">
        <v>12</v>
      </c>
      <c r="I549" s="2">
        <v>2</v>
      </c>
      <c r="J549" s="2">
        <v>5</v>
      </c>
      <c r="K549" s="4">
        <v>0</v>
      </c>
      <c r="L549" s="2" t="s">
        <v>1276</v>
      </c>
      <c r="M549" s="5">
        <v>45093</v>
      </c>
      <c r="N549" s="6">
        <v>94.23</v>
      </c>
    </row>
    <row r="550" spans="1:14" ht="15.5" hidden="1" x14ac:dyDescent="0.35">
      <c r="A550" s="3" t="s">
        <v>1012</v>
      </c>
      <c r="B550" s="2" t="s">
        <v>1013</v>
      </c>
      <c r="C550" s="3">
        <v>1550</v>
      </c>
      <c r="D550" s="2">
        <v>111.65</v>
      </c>
      <c r="E550" s="2">
        <v>62.4</v>
      </c>
      <c r="F550" s="2">
        <v>70.25</v>
      </c>
      <c r="G550" s="2">
        <v>0</v>
      </c>
      <c r="H550" s="2" t="s">
        <v>12</v>
      </c>
      <c r="I550" s="2">
        <v>1</v>
      </c>
      <c r="J550" s="2">
        <v>29</v>
      </c>
      <c r="K550" s="4">
        <v>0</v>
      </c>
      <c r="L550" s="2" t="s">
        <v>1276</v>
      </c>
      <c r="M550" s="5">
        <v>45093</v>
      </c>
      <c r="N550" s="6">
        <v>94.23</v>
      </c>
    </row>
    <row r="551" spans="1:14" ht="15.5" hidden="1" x14ac:dyDescent="0.35">
      <c r="A551" s="3" t="s">
        <v>1014</v>
      </c>
      <c r="B551" s="2" t="s">
        <v>1015</v>
      </c>
      <c r="C551" s="3">
        <v>1560</v>
      </c>
      <c r="D551" s="2">
        <v>71.5</v>
      </c>
      <c r="E551" s="2">
        <v>63.75</v>
      </c>
      <c r="F551" s="2">
        <v>71.8</v>
      </c>
      <c r="G551" s="2">
        <v>0</v>
      </c>
      <c r="H551" s="2" t="s">
        <v>12</v>
      </c>
      <c r="I551" s="2">
        <v>8</v>
      </c>
      <c r="J551" s="2">
        <v>39</v>
      </c>
      <c r="K551" s="4">
        <v>0</v>
      </c>
      <c r="L551" s="2" t="s">
        <v>1276</v>
      </c>
      <c r="M551" s="5">
        <v>45093</v>
      </c>
      <c r="N551" s="6">
        <v>94.23</v>
      </c>
    </row>
    <row r="552" spans="1:14" ht="15.5" hidden="1" x14ac:dyDescent="0.35">
      <c r="A552" s="3" t="s">
        <v>1016</v>
      </c>
      <c r="B552" s="2" t="s">
        <v>1017</v>
      </c>
      <c r="C552" s="3">
        <v>1580</v>
      </c>
      <c r="D552" s="2">
        <v>71.209999999999994</v>
      </c>
      <c r="E552" s="2">
        <v>66.05</v>
      </c>
      <c r="F552" s="2">
        <v>74.5</v>
      </c>
      <c r="G552" s="2">
        <v>-55.24</v>
      </c>
      <c r="H552" s="2">
        <v>-0.43690000000000001</v>
      </c>
      <c r="I552" s="2">
        <v>2</v>
      </c>
      <c r="J552" s="2">
        <v>150</v>
      </c>
      <c r="K552" s="4">
        <v>0</v>
      </c>
      <c r="L552" s="2" t="s">
        <v>1276</v>
      </c>
      <c r="M552" s="5">
        <v>45093</v>
      </c>
      <c r="N552" s="6">
        <v>94.23</v>
      </c>
    </row>
    <row r="553" spans="1:14" ht="15.5" hidden="1" x14ac:dyDescent="0.35">
      <c r="A553" s="3" t="s">
        <v>1018</v>
      </c>
      <c r="B553" s="2" t="s">
        <v>1017</v>
      </c>
      <c r="C553" s="3">
        <v>1600</v>
      </c>
      <c r="D553" s="2">
        <v>74.91</v>
      </c>
      <c r="E553" s="2">
        <v>69.25</v>
      </c>
      <c r="F553" s="2">
        <v>77.5</v>
      </c>
      <c r="G553" s="2">
        <v>5.56</v>
      </c>
      <c r="H553" s="2">
        <v>8.0199999999999994E-2</v>
      </c>
      <c r="I553" s="2">
        <v>2</v>
      </c>
      <c r="J553" s="2">
        <v>204</v>
      </c>
      <c r="K553" s="4">
        <v>0</v>
      </c>
      <c r="L553" s="2" t="s">
        <v>1276</v>
      </c>
      <c r="M553" s="5">
        <v>45093</v>
      </c>
      <c r="N553" s="6">
        <v>94.23</v>
      </c>
    </row>
    <row r="554" spans="1:14" ht="15.5" hidden="1" x14ac:dyDescent="0.35">
      <c r="A554" s="3" t="s">
        <v>1019</v>
      </c>
      <c r="B554" s="2" t="s">
        <v>481</v>
      </c>
      <c r="C554" s="3">
        <v>1620</v>
      </c>
      <c r="D554" s="2">
        <v>82.8</v>
      </c>
      <c r="E554" s="2">
        <v>72.650000000000006</v>
      </c>
      <c r="F554" s="2">
        <v>81</v>
      </c>
      <c r="G554" s="2">
        <v>0</v>
      </c>
      <c r="H554" s="2" t="s">
        <v>12</v>
      </c>
      <c r="I554" s="2">
        <v>6</v>
      </c>
      <c r="J554" s="2">
        <v>24</v>
      </c>
      <c r="K554" s="4">
        <v>0</v>
      </c>
      <c r="L554" s="2" t="s">
        <v>1276</v>
      </c>
      <c r="M554" s="5">
        <v>45093</v>
      </c>
      <c r="N554" s="6">
        <v>94.23</v>
      </c>
    </row>
    <row r="555" spans="1:14" ht="15.5" hidden="1" x14ac:dyDescent="0.35">
      <c r="A555" s="3" t="s">
        <v>1020</v>
      </c>
      <c r="B555" s="2" t="s">
        <v>1021</v>
      </c>
      <c r="C555" s="3">
        <v>1640</v>
      </c>
      <c r="D555" s="2">
        <v>126.59</v>
      </c>
      <c r="E555" s="2">
        <v>76.05</v>
      </c>
      <c r="F555" s="2">
        <v>84.5</v>
      </c>
      <c r="G555" s="2">
        <v>0</v>
      </c>
      <c r="H555" s="2" t="s">
        <v>12</v>
      </c>
      <c r="I555" s="2">
        <v>3</v>
      </c>
      <c r="J555" s="2">
        <v>18</v>
      </c>
      <c r="K555" s="4">
        <v>0</v>
      </c>
      <c r="L555" s="2" t="s">
        <v>1276</v>
      </c>
      <c r="M555" s="5">
        <v>45093</v>
      </c>
      <c r="N555" s="6">
        <v>94.23</v>
      </c>
    </row>
    <row r="556" spans="1:14" ht="15.5" hidden="1" x14ac:dyDescent="0.35">
      <c r="A556" s="3" t="s">
        <v>1022</v>
      </c>
      <c r="B556" s="2" t="s">
        <v>1023</v>
      </c>
      <c r="C556" s="3">
        <v>1660</v>
      </c>
      <c r="D556" s="2">
        <v>126.2</v>
      </c>
      <c r="E556" s="2">
        <v>80</v>
      </c>
      <c r="F556" s="2">
        <v>88</v>
      </c>
      <c r="G556" s="2">
        <v>0</v>
      </c>
      <c r="H556" s="2" t="s">
        <v>12</v>
      </c>
      <c r="I556" s="2">
        <v>5</v>
      </c>
      <c r="J556" s="2">
        <v>24</v>
      </c>
      <c r="K556" s="4">
        <v>0</v>
      </c>
      <c r="L556" s="2" t="s">
        <v>1276</v>
      </c>
      <c r="M556" s="5">
        <v>45093</v>
      </c>
      <c r="N556" s="6">
        <v>94.23</v>
      </c>
    </row>
    <row r="557" spans="1:14" ht="15.5" hidden="1" x14ac:dyDescent="0.35">
      <c r="A557" s="3" t="s">
        <v>1024</v>
      </c>
      <c r="B557" s="2" t="s">
        <v>1025</v>
      </c>
      <c r="C557" s="3">
        <v>1680</v>
      </c>
      <c r="D557" s="2">
        <v>87</v>
      </c>
      <c r="E557" s="2">
        <v>83.25</v>
      </c>
      <c r="F557" s="2">
        <v>91.5</v>
      </c>
      <c r="G557" s="2">
        <v>0</v>
      </c>
      <c r="H557" s="2" t="s">
        <v>12</v>
      </c>
      <c r="I557" s="2">
        <v>1</v>
      </c>
      <c r="J557" s="2">
        <v>80</v>
      </c>
      <c r="K557" s="4">
        <v>0</v>
      </c>
      <c r="L557" s="2" t="s">
        <v>1276</v>
      </c>
      <c r="M557" s="5">
        <v>45093</v>
      </c>
      <c r="N557" s="6">
        <v>94.23</v>
      </c>
    </row>
    <row r="558" spans="1:14" ht="15.5" hidden="1" x14ac:dyDescent="0.35">
      <c r="A558" s="3" t="s">
        <v>1026</v>
      </c>
      <c r="B558" s="2" t="s">
        <v>1027</v>
      </c>
      <c r="C558" s="3">
        <v>1700</v>
      </c>
      <c r="D558" s="2">
        <v>91.09</v>
      </c>
      <c r="E558" s="2">
        <v>87.3</v>
      </c>
      <c r="F558" s="2">
        <v>95</v>
      </c>
      <c r="G558" s="2">
        <v>-18.88</v>
      </c>
      <c r="H558" s="2">
        <v>-0.17169999999999999</v>
      </c>
      <c r="I558" s="2">
        <v>10</v>
      </c>
      <c r="J558" s="2">
        <v>229</v>
      </c>
      <c r="K558" s="4">
        <v>0</v>
      </c>
      <c r="L558" s="2" t="s">
        <v>1276</v>
      </c>
      <c r="M558" s="5">
        <v>45093</v>
      </c>
      <c r="N558" s="6">
        <v>94.23</v>
      </c>
    </row>
    <row r="559" spans="1:14" ht="15.5" hidden="1" x14ac:dyDescent="0.35">
      <c r="A559" s="3" t="s">
        <v>1028</v>
      </c>
      <c r="B559" s="2" t="s">
        <v>1027</v>
      </c>
      <c r="C559" s="3">
        <v>1720</v>
      </c>
      <c r="D559" s="2">
        <v>95.04</v>
      </c>
      <c r="E559" s="2">
        <v>91.05</v>
      </c>
      <c r="F559" s="2">
        <v>99.5</v>
      </c>
      <c r="G559" s="2">
        <v>-17.760000000000002</v>
      </c>
      <c r="H559" s="2">
        <v>-0.15740000000000001</v>
      </c>
      <c r="I559" s="2">
        <v>2</v>
      </c>
      <c r="J559" s="2">
        <v>80</v>
      </c>
      <c r="K559" s="4">
        <v>0</v>
      </c>
      <c r="L559" s="2" t="s">
        <v>1276</v>
      </c>
      <c r="M559" s="5">
        <v>45093</v>
      </c>
      <c r="N559" s="6">
        <v>94.23</v>
      </c>
    </row>
    <row r="560" spans="1:14" ht="15.5" hidden="1" x14ac:dyDescent="0.35">
      <c r="A560" s="3" t="s">
        <v>1029</v>
      </c>
      <c r="B560" s="2" t="s">
        <v>1030</v>
      </c>
      <c r="C560" s="3">
        <v>1740</v>
      </c>
      <c r="D560" s="2">
        <v>101.83</v>
      </c>
      <c r="E560" s="2">
        <v>95</v>
      </c>
      <c r="F560" s="2">
        <v>103</v>
      </c>
      <c r="G560" s="2">
        <v>-58.42</v>
      </c>
      <c r="H560" s="2">
        <v>-0.36459999999999998</v>
      </c>
      <c r="I560" s="2">
        <v>1</v>
      </c>
      <c r="J560" s="2">
        <v>61</v>
      </c>
      <c r="K560" s="4">
        <v>0</v>
      </c>
      <c r="L560" s="2" t="s">
        <v>1276</v>
      </c>
      <c r="M560" s="5">
        <v>45093</v>
      </c>
      <c r="N560" s="6">
        <v>94.23</v>
      </c>
    </row>
    <row r="561" spans="1:14" ht="15.5" hidden="1" x14ac:dyDescent="0.35">
      <c r="A561" s="3" t="s">
        <v>1031</v>
      </c>
      <c r="B561" s="2" t="s">
        <v>1030</v>
      </c>
      <c r="C561" s="3">
        <v>1760</v>
      </c>
      <c r="D561" s="2">
        <v>106.4</v>
      </c>
      <c r="E561" s="2">
        <v>99.25</v>
      </c>
      <c r="F561" s="2">
        <v>107.5</v>
      </c>
      <c r="G561" s="2">
        <v>8.6999999999999993</v>
      </c>
      <c r="H561" s="2">
        <v>8.8999999999999996E-2</v>
      </c>
      <c r="I561" s="2">
        <v>1</v>
      </c>
      <c r="J561" s="2">
        <v>117</v>
      </c>
      <c r="K561" s="4">
        <v>0</v>
      </c>
      <c r="L561" s="2" t="s">
        <v>1276</v>
      </c>
      <c r="M561" s="5">
        <v>45093</v>
      </c>
      <c r="N561" s="6">
        <v>94.23</v>
      </c>
    </row>
    <row r="562" spans="1:14" ht="15.5" hidden="1" x14ac:dyDescent="0.35">
      <c r="A562" s="3" t="s">
        <v>1032</v>
      </c>
      <c r="B562" s="2" t="s">
        <v>970</v>
      </c>
      <c r="C562" s="3">
        <v>1780</v>
      </c>
      <c r="D562" s="2">
        <v>167.52</v>
      </c>
      <c r="E562" s="2">
        <v>103.95</v>
      </c>
      <c r="F562" s="2">
        <v>113.75</v>
      </c>
      <c r="G562" s="2">
        <v>0</v>
      </c>
      <c r="H562" s="2" t="s">
        <v>12</v>
      </c>
      <c r="I562" s="2">
        <v>6</v>
      </c>
      <c r="J562" s="2">
        <v>22</v>
      </c>
      <c r="K562" s="4">
        <v>0</v>
      </c>
      <c r="L562" s="2" t="s">
        <v>1276</v>
      </c>
      <c r="M562" s="5">
        <v>45093</v>
      </c>
      <c r="N562" s="6">
        <v>94.23</v>
      </c>
    </row>
    <row r="563" spans="1:14" ht="15.5" hidden="1" x14ac:dyDescent="0.35">
      <c r="A563" s="3" t="s">
        <v>1033</v>
      </c>
      <c r="B563" s="2" t="s">
        <v>1034</v>
      </c>
      <c r="C563" s="3">
        <v>1800</v>
      </c>
      <c r="D563" s="2">
        <v>112.63</v>
      </c>
      <c r="E563" s="2">
        <v>108.35</v>
      </c>
      <c r="F563" s="2">
        <v>118.35</v>
      </c>
      <c r="G563" s="2">
        <v>-1.0900000000000001</v>
      </c>
      <c r="H563" s="2">
        <v>-9.5999999999999992E-3</v>
      </c>
      <c r="I563" s="2">
        <v>2</v>
      </c>
      <c r="J563" s="2">
        <v>130</v>
      </c>
      <c r="K563" s="4">
        <v>0</v>
      </c>
      <c r="L563" s="2" t="s">
        <v>1276</v>
      </c>
      <c r="M563" s="5">
        <v>45093</v>
      </c>
      <c r="N563" s="6">
        <v>94.23</v>
      </c>
    </row>
    <row r="564" spans="1:14" ht="15.5" hidden="1" x14ac:dyDescent="0.35">
      <c r="A564" s="3" t="s">
        <v>1035</v>
      </c>
      <c r="B564" s="2" t="s">
        <v>1036</v>
      </c>
      <c r="C564" s="3">
        <v>1820</v>
      </c>
      <c r="D564" s="2">
        <v>120.86</v>
      </c>
      <c r="E564" s="2">
        <v>113.1</v>
      </c>
      <c r="F564" s="2">
        <v>123.1</v>
      </c>
      <c r="G564" s="2">
        <v>-76.22</v>
      </c>
      <c r="H564" s="2">
        <v>-0.38669999999999999</v>
      </c>
      <c r="I564" s="2">
        <v>5</v>
      </c>
      <c r="J564" s="2">
        <v>18</v>
      </c>
      <c r="K564" s="4">
        <v>0</v>
      </c>
      <c r="L564" s="2" t="s">
        <v>1276</v>
      </c>
      <c r="M564" s="5">
        <v>45093</v>
      </c>
      <c r="N564" s="6">
        <v>94.23</v>
      </c>
    </row>
    <row r="565" spans="1:14" ht="15.5" hidden="1" x14ac:dyDescent="0.35">
      <c r="A565" s="3" t="s">
        <v>1037</v>
      </c>
      <c r="B565" s="2" t="s">
        <v>1038</v>
      </c>
      <c r="C565" s="3">
        <v>1840</v>
      </c>
      <c r="D565" s="2">
        <v>124.35</v>
      </c>
      <c r="E565" s="2">
        <v>117.65</v>
      </c>
      <c r="F565" s="2">
        <v>127.95</v>
      </c>
      <c r="G565" s="2">
        <v>-60.7</v>
      </c>
      <c r="H565" s="2">
        <v>-0.32800000000000001</v>
      </c>
      <c r="I565" s="2">
        <v>6</v>
      </c>
      <c r="J565" s="2">
        <v>47</v>
      </c>
      <c r="K565" s="4">
        <v>0</v>
      </c>
      <c r="L565" s="2" t="s">
        <v>1276</v>
      </c>
      <c r="M565" s="5">
        <v>45093</v>
      </c>
      <c r="N565" s="6">
        <v>94.23</v>
      </c>
    </row>
    <row r="566" spans="1:14" ht="15.5" hidden="1" x14ac:dyDescent="0.35">
      <c r="A566" s="3" t="s">
        <v>1039</v>
      </c>
      <c r="B566" s="2" t="s">
        <v>1040</v>
      </c>
      <c r="C566" s="3">
        <v>1860</v>
      </c>
      <c r="D566" s="2">
        <v>127.37</v>
      </c>
      <c r="E566" s="2">
        <v>122.7</v>
      </c>
      <c r="F566" s="2">
        <v>133.19999999999999</v>
      </c>
      <c r="G566" s="2">
        <v>-4.63</v>
      </c>
      <c r="H566" s="2">
        <v>-3.5099999999999999E-2</v>
      </c>
      <c r="I566" s="2">
        <v>2</v>
      </c>
      <c r="J566" s="2">
        <v>5</v>
      </c>
      <c r="K566" s="4">
        <v>0</v>
      </c>
      <c r="L566" s="2" t="s">
        <v>1276</v>
      </c>
      <c r="M566" s="5">
        <v>45093</v>
      </c>
      <c r="N566" s="6">
        <v>94.23</v>
      </c>
    </row>
    <row r="567" spans="1:14" ht="15.5" hidden="1" x14ac:dyDescent="0.35">
      <c r="A567" s="3" t="s">
        <v>1041</v>
      </c>
      <c r="B567" s="2" t="s">
        <v>1040</v>
      </c>
      <c r="C567" s="3">
        <v>1880</v>
      </c>
      <c r="D567" s="2">
        <v>132.46</v>
      </c>
      <c r="E567" s="2">
        <v>128.75</v>
      </c>
      <c r="F567" s="2">
        <v>138.19999999999999</v>
      </c>
      <c r="G567" s="2">
        <v>-1.66</v>
      </c>
      <c r="H567" s="2">
        <v>-1.24E-2</v>
      </c>
      <c r="I567" s="2">
        <v>2</v>
      </c>
      <c r="J567" s="2">
        <v>16</v>
      </c>
      <c r="K567" s="4">
        <v>0</v>
      </c>
      <c r="L567" s="2" t="s">
        <v>1276</v>
      </c>
      <c r="M567" s="5">
        <v>45093</v>
      </c>
      <c r="N567" s="6">
        <v>94.23</v>
      </c>
    </row>
    <row r="568" spans="1:14" ht="15.5" hidden="1" x14ac:dyDescent="0.35">
      <c r="A568" s="3" t="s">
        <v>1042</v>
      </c>
      <c r="B568" s="2" t="s">
        <v>1030</v>
      </c>
      <c r="C568" s="3">
        <v>1900</v>
      </c>
      <c r="D568" s="2">
        <v>141.25</v>
      </c>
      <c r="E568" s="2">
        <v>132.94999999999999</v>
      </c>
      <c r="F568" s="2">
        <v>143.44999999999999</v>
      </c>
      <c r="G568" s="2">
        <v>5.25</v>
      </c>
      <c r="H568" s="2">
        <v>3.8600000000000002E-2</v>
      </c>
      <c r="I568" s="2">
        <v>10</v>
      </c>
      <c r="J568" s="2">
        <v>249</v>
      </c>
      <c r="K568" s="4">
        <v>0</v>
      </c>
      <c r="L568" s="2" t="s">
        <v>1276</v>
      </c>
      <c r="M568" s="5">
        <v>45093</v>
      </c>
      <c r="N568" s="6">
        <v>94.23</v>
      </c>
    </row>
    <row r="569" spans="1:14" ht="15.5" hidden="1" x14ac:dyDescent="0.35">
      <c r="A569" s="3" t="s">
        <v>1043</v>
      </c>
      <c r="B569" s="2" t="s">
        <v>1044</v>
      </c>
      <c r="C569" s="3">
        <v>1920</v>
      </c>
      <c r="D569" s="2">
        <v>134.69999999999999</v>
      </c>
      <c r="E569" s="2">
        <v>139.44999999999999</v>
      </c>
      <c r="F569" s="2">
        <v>149.1</v>
      </c>
      <c r="G569" s="2">
        <v>0</v>
      </c>
      <c r="H569" s="2" t="s">
        <v>12</v>
      </c>
      <c r="I569" s="2">
        <v>1</v>
      </c>
      <c r="J569" s="2">
        <v>24</v>
      </c>
      <c r="K569" s="4">
        <v>0</v>
      </c>
      <c r="L569" s="2" t="s">
        <v>1276</v>
      </c>
      <c r="M569" s="5">
        <v>45093</v>
      </c>
      <c r="N569" s="6">
        <v>94.23</v>
      </c>
    </row>
    <row r="570" spans="1:14" ht="15.5" hidden="1" x14ac:dyDescent="0.35">
      <c r="A570" s="3" t="s">
        <v>1045</v>
      </c>
      <c r="B570" s="2" t="s">
        <v>1046</v>
      </c>
      <c r="C570" s="3">
        <v>1940</v>
      </c>
      <c r="D570" s="2">
        <v>246.1</v>
      </c>
      <c r="E570" s="2">
        <v>143.85</v>
      </c>
      <c r="F570" s="2">
        <v>154.80000000000001</v>
      </c>
      <c r="G570" s="2">
        <v>0</v>
      </c>
      <c r="H570" s="2" t="s">
        <v>12</v>
      </c>
      <c r="I570" s="2">
        <v>1</v>
      </c>
      <c r="J570" s="2">
        <v>106</v>
      </c>
      <c r="K570" s="4">
        <v>0</v>
      </c>
      <c r="L570" s="2" t="s">
        <v>1276</v>
      </c>
      <c r="M570" s="5">
        <v>45093</v>
      </c>
      <c r="N570" s="6">
        <v>94.23</v>
      </c>
    </row>
    <row r="571" spans="1:14" ht="15.5" hidden="1" x14ac:dyDescent="0.35">
      <c r="A571" s="3" t="s">
        <v>1047</v>
      </c>
      <c r="B571" s="2" t="s">
        <v>1048</v>
      </c>
      <c r="C571" s="3">
        <v>1960</v>
      </c>
      <c r="D571" s="2">
        <v>188.7</v>
      </c>
      <c r="E571" s="2">
        <v>149.5</v>
      </c>
      <c r="F571" s="2">
        <v>160.5</v>
      </c>
      <c r="G571" s="2">
        <v>0</v>
      </c>
      <c r="H571" s="2" t="s">
        <v>12</v>
      </c>
      <c r="I571" s="2">
        <v>2</v>
      </c>
      <c r="J571" s="2">
        <v>42</v>
      </c>
      <c r="K571" s="4">
        <v>0</v>
      </c>
      <c r="L571" s="2" t="s">
        <v>1276</v>
      </c>
      <c r="M571" s="5">
        <v>45093</v>
      </c>
      <c r="N571" s="6">
        <v>94.23</v>
      </c>
    </row>
    <row r="572" spans="1:14" ht="15.5" hidden="1" x14ac:dyDescent="0.35">
      <c r="A572" s="3" t="s">
        <v>1049</v>
      </c>
      <c r="B572" s="2" t="s">
        <v>1050</v>
      </c>
      <c r="C572" s="3">
        <v>1980</v>
      </c>
      <c r="D572" s="2">
        <v>163.80000000000001</v>
      </c>
      <c r="E572" s="2">
        <v>156.35</v>
      </c>
      <c r="F572" s="2">
        <v>166.45</v>
      </c>
      <c r="G572" s="2">
        <v>-32.56</v>
      </c>
      <c r="H572" s="2">
        <v>-0.1658</v>
      </c>
      <c r="I572" s="2">
        <v>4</v>
      </c>
      <c r="J572" s="2">
        <v>117</v>
      </c>
      <c r="K572" s="4">
        <v>0</v>
      </c>
      <c r="L572" s="2" t="s">
        <v>1276</v>
      </c>
      <c r="M572" s="5">
        <v>45093</v>
      </c>
      <c r="N572" s="6">
        <v>94.23</v>
      </c>
    </row>
    <row r="573" spans="1:14" ht="15.5" hidden="1" x14ac:dyDescent="0.35">
      <c r="A573" s="3" t="s">
        <v>1051</v>
      </c>
      <c r="B573" s="2" t="s">
        <v>1034</v>
      </c>
      <c r="C573" s="3">
        <v>2000</v>
      </c>
      <c r="D573" s="2">
        <v>165.63</v>
      </c>
      <c r="E573" s="2">
        <v>166</v>
      </c>
      <c r="F573" s="2">
        <v>171.8</v>
      </c>
      <c r="G573" s="2">
        <v>-1.52</v>
      </c>
      <c r="H573" s="2">
        <v>-9.1000000000000004E-3</v>
      </c>
      <c r="I573" s="2">
        <v>47</v>
      </c>
      <c r="J573" s="2">
        <v>489</v>
      </c>
      <c r="K573" s="4">
        <v>0</v>
      </c>
      <c r="L573" s="2" t="s">
        <v>1276</v>
      </c>
      <c r="M573" s="5">
        <v>45093</v>
      </c>
      <c r="N573" s="6">
        <v>94.23</v>
      </c>
    </row>
    <row r="574" spans="1:14" ht="15.5" hidden="1" x14ac:dyDescent="0.35">
      <c r="A574" s="3" t="s">
        <v>1052</v>
      </c>
      <c r="B574" s="2" t="s">
        <v>515</v>
      </c>
      <c r="C574" s="3">
        <v>2100</v>
      </c>
      <c r="D574" s="2">
        <v>198</v>
      </c>
      <c r="E574" s="2">
        <v>193.5</v>
      </c>
      <c r="F574" s="2">
        <v>205</v>
      </c>
      <c r="G574" s="2">
        <v>-8.3000000000000007</v>
      </c>
      <c r="H574" s="2">
        <v>-4.02E-2</v>
      </c>
      <c r="I574" s="2">
        <v>14</v>
      </c>
      <c r="J574" s="2">
        <v>387</v>
      </c>
      <c r="K574" s="4">
        <v>0</v>
      </c>
      <c r="L574" s="2" t="s">
        <v>1276</v>
      </c>
      <c r="M574" s="5">
        <v>45093</v>
      </c>
      <c r="N574" s="6">
        <v>94.23</v>
      </c>
    </row>
    <row r="575" spans="1:14" ht="15.5" hidden="1" x14ac:dyDescent="0.35">
      <c r="A575" s="3" t="s">
        <v>1053</v>
      </c>
      <c r="B575" s="2" t="s">
        <v>1054</v>
      </c>
      <c r="C575" s="3">
        <v>2200</v>
      </c>
      <c r="D575" s="2">
        <v>234.65</v>
      </c>
      <c r="E575" s="2">
        <v>229.7</v>
      </c>
      <c r="F575" s="2">
        <v>241.85</v>
      </c>
      <c r="G575" s="2">
        <v>16.7</v>
      </c>
      <c r="H575" s="2">
        <v>7.6600000000000001E-2</v>
      </c>
      <c r="I575" s="2">
        <v>3</v>
      </c>
      <c r="J575" s="2">
        <v>468</v>
      </c>
      <c r="K575" s="4">
        <v>0</v>
      </c>
      <c r="L575" s="2" t="s">
        <v>1276</v>
      </c>
      <c r="M575" s="5">
        <v>45093</v>
      </c>
      <c r="N575" s="6">
        <v>94.23</v>
      </c>
    </row>
    <row r="576" spans="1:14" ht="15.5" hidden="1" x14ac:dyDescent="0.35">
      <c r="A576" s="3" t="s">
        <v>1055</v>
      </c>
      <c r="B576" s="2" t="s">
        <v>1056</v>
      </c>
      <c r="C576" s="3">
        <v>2300</v>
      </c>
      <c r="D576" s="2">
        <v>266.26</v>
      </c>
      <c r="E576" s="2">
        <v>270.5</v>
      </c>
      <c r="F576" s="2">
        <v>282.8</v>
      </c>
      <c r="G576" s="2">
        <v>0</v>
      </c>
      <c r="H576" s="2" t="s">
        <v>12</v>
      </c>
      <c r="I576" s="2">
        <v>2</v>
      </c>
      <c r="J576" s="2">
        <v>1387</v>
      </c>
      <c r="K576" s="4">
        <v>0</v>
      </c>
      <c r="L576" s="2" t="s">
        <v>1276</v>
      </c>
      <c r="M576" s="5">
        <v>45093</v>
      </c>
      <c r="N576" s="6">
        <v>94.23</v>
      </c>
    </row>
    <row r="577" spans="1:14" ht="15.5" hidden="1" x14ac:dyDescent="0.35">
      <c r="A577" s="3" t="s">
        <v>1057</v>
      </c>
      <c r="B577" s="2" t="s">
        <v>1058</v>
      </c>
      <c r="C577" s="3">
        <v>2400</v>
      </c>
      <c r="D577" s="2">
        <v>327.41000000000003</v>
      </c>
      <c r="E577" s="2">
        <v>314.8</v>
      </c>
      <c r="F577" s="2">
        <v>327.8</v>
      </c>
      <c r="G577" s="2">
        <v>22.8</v>
      </c>
      <c r="H577" s="2">
        <v>7.4800000000000005E-2</v>
      </c>
      <c r="I577" s="2">
        <v>8</v>
      </c>
      <c r="J577" s="2">
        <v>636</v>
      </c>
      <c r="K577" s="4">
        <v>0</v>
      </c>
      <c r="L577" s="2" t="s">
        <v>1276</v>
      </c>
      <c r="M577" s="5">
        <v>45093</v>
      </c>
      <c r="N577" s="6">
        <v>94.23</v>
      </c>
    </row>
    <row r="578" spans="1:14" ht="15.5" hidden="1" x14ac:dyDescent="0.35">
      <c r="A578" s="3" t="s">
        <v>1059</v>
      </c>
      <c r="B578" s="2" t="s">
        <v>1060</v>
      </c>
      <c r="C578" s="3">
        <v>2500</v>
      </c>
      <c r="D578" s="2">
        <v>374.91</v>
      </c>
      <c r="E578" s="2">
        <v>364.3</v>
      </c>
      <c r="F578" s="2">
        <v>377.65</v>
      </c>
      <c r="G578" s="2">
        <v>-11.63</v>
      </c>
      <c r="H578" s="2">
        <v>-3.0099999999999998E-2</v>
      </c>
      <c r="I578" s="2">
        <v>8</v>
      </c>
      <c r="J578" s="2">
        <v>739</v>
      </c>
      <c r="K578" s="4">
        <v>0</v>
      </c>
      <c r="L578" s="2" t="s">
        <v>1276</v>
      </c>
      <c r="M578" s="5">
        <v>45093</v>
      </c>
      <c r="N578" s="6">
        <v>94.23</v>
      </c>
    </row>
    <row r="579" spans="1:14" ht="15.5" hidden="1" x14ac:dyDescent="0.35">
      <c r="A579" s="3" t="s">
        <v>1061</v>
      </c>
      <c r="B579" s="2" t="s">
        <v>1062</v>
      </c>
      <c r="C579" s="3">
        <v>2600</v>
      </c>
      <c r="D579" s="2">
        <v>416.59</v>
      </c>
      <c r="E579" s="2">
        <v>418.05</v>
      </c>
      <c r="F579" s="2">
        <v>431.95</v>
      </c>
      <c r="G579" s="2">
        <v>-27.16</v>
      </c>
      <c r="H579" s="2">
        <v>-6.1199999999999997E-2</v>
      </c>
      <c r="I579" s="2">
        <v>1</v>
      </c>
      <c r="J579" s="2">
        <v>846</v>
      </c>
      <c r="K579" s="4">
        <v>0</v>
      </c>
      <c r="L579" s="2" t="s">
        <v>1276</v>
      </c>
      <c r="M579" s="5">
        <v>45093</v>
      </c>
      <c r="N579" s="6">
        <v>94.23</v>
      </c>
    </row>
    <row r="580" spans="1:14" ht="15.5" hidden="1" x14ac:dyDescent="0.35">
      <c r="A580" s="3" t="s">
        <v>1063</v>
      </c>
      <c r="B580" s="2" t="s">
        <v>1058</v>
      </c>
      <c r="C580" s="3">
        <v>2700</v>
      </c>
      <c r="D580" s="2">
        <v>493.35</v>
      </c>
      <c r="E580" s="2">
        <v>475.95</v>
      </c>
      <c r="F580" s="2">
        <v>490.65</v>
      </c>
      <c r="G580" s="2">
        <v>28.85</v>
      </c>
      <c r="H580" s="2">
        <v>6.2100000000000002E-2</v>
      </c>
      <c r="I580" s="2">
        <v>2</v>
      </c>
      <c r="J580" s="2">
        <v>1156</v>
      </c>
      <c r="K580" s="4">
        <v>0</v>
      </c>
      <c r="L580" s="2" t="s">
        <v>1276</v>
      </c>
      <c r="M580" s="5">
        <v>45093</v>
      </c>
      <c r="N580" s="6">
        <v>94.23</v>
      </c>
    </row>
    <row r="581" spans="1:14" ht="15.5" hidden="1" x14ac:dyDescent="0.35">
      <c r="A581" s="3" t="s">
        <v>1064</v>
      </c>
      <c r="B581" s="2" t="s">
        <v>1065</v>
      </c>
      <c r="C581" s="3">
        <v>2800</v>
      </c>
      <c r="D581" s="2">
        <v>537.99</v>
      </c>
      <c r="E581" s="2">
        <v>538.54999999999995</v>
      </c>
      <c r="F581" s="2">
        <v>553.75</v>
      </c>
      <c r="G581" s="2">
        <v>0</v>
      </c>
      <c r="H581" s="2" t="s">
        <v>12</v>
      </c>
      <c r="I581" s="2">
        <v>13</v>
      </c>
      <c r="J581" s="2">
        <v>565</v>
      </c>
      <c r="K581" s="4">
        <v>0</v>
      </c>
      <c r="L581" s="2" t="s">
        <v>1276</v>
      </c>
      <c r="M581" s="5">
        <v>45093</v>
      </c>
      <c r="N581" s="6">
        <v>94.23</v>
      </c>
    </row>
    <row r="582" spans="1:14" ht="15.5" hidden="1" x14ac:dyDescent="0.35">
      <c r="A582" s="3" t="s">
        <v>1066</v>
      </c>
      <c r="B582" s="2" t="s">
        <v>1067</v>
      </c>
      <c r="C582" s="3">
        <v>2900</v>
      </c>
      <c r="D582" s="2">
        <v>616.35</v>
      </c>
      <c r="E582" s="2">
        <v>606.79999999999995</v>
      </c>
      <c r="F582" s="2">
        <v>621.20000000000005</v>
      </c>
      <c r="G582" s="2">
        <v>0</v>
      </c>
      <c r="H582" s="2" t="s">
        <v>12</v>
      </c>
      <c r="I582" s="2">
        <v>3</v>
      </c>
      <c r="J582" s="2">
        <v>616</v>
      </c>
      <c r="K582" s="4">
        <v>0</v>
      </c>
      <c r="L582" s="2" t="s">
        <v>1276</v>
      </c>
      <c r="M582" s="5">
        <v>45093</v>
      </c>
      <c r="N582" s="6">
        <v>94.23</v>
      </c>
    </row>
    <row r="583" spans="1:14" ht="15.5" hidden="1" x14ac:dyDescent="0.35">
      <c r="A583" s="3" t="s">
        <v>1068</v>
      </c>
      <c r="B583" s="2" t="s">
        <v>1069</v>
      </c>
      <c r="C583" s="3">
        <v>3000</v>
      </c>
      <c r="D583" s="2">
        <v>700</v>
      </c>
      <c r="E583" s="2">
        <v>676.6</v>
      </c>
      <c r="F583" s="2">
        <v>693.05</v>
      </c>
      <c r="G583" s="2">
        <v>46.6</v>
      </c>
      <c r="H583" s="2">
        <v>7.1300000000000002E-2</v>
      </c>
      <c r="I583" s="2">
        <v>1</v>
      </c>
      <c r="J583" s="2">
        <v>1571</v>
      </c>
      <c r="K583" s="4">
        <v>0</v>
      </c>
      <c r="L583" s="2" t="s">
        <v>1276</v>
      </c>
      <c r="M583" s="5">
        <v>45093</v>
      </c>
      <c r="N583" s="6">
        <v>94.23</v>
      </c>
    </row>
    <row r="584" spans="1:14" ht="15.5" hidden="1" x14ac:dyDescent="0.35">
      <c r="A584" s="3" t="s">
        <v>1070</v>
      </c>
      <c r="B584" s="2" t="s">
        <v>1071</v>
      </c>
      <c r="C584" s="3">
        <v>3010</v>
      </c>
      <c r="D584" s="2">
        <v>696.83</v>
      </c>
      <c r="E584" s="2">
        <v>684.5</v>
      </c>
      <c r="F584" s="2">
        <v>700.25</v>
      </c>
      <c r="G584" s="2">
        <v>0</v>
      </c>
      <c r="H584" s="2" t="s">
        <v>12</v>
      </c>
      <c r="I584" s="2">
        <v>5</v>
      </c>
      <c r="J584" s="2">
        <v>148</v>
      </c>
      <c r="K584" s="4">
        <v>0</v>
      </c>
      <c r="L584" s="2" t="s">
        <v>1276</v>
      </c>
      <c r="M584" s="5">
        <v>45093</v>
      </c>
      <c r="N584" s="6">
        <v>94.23</v>
      </c>
    </row>
    <row r="585" spans="1:14" ht="15.5" hidden="1" x14ac:dyDescent="0.35">
      <c r="A585" s="3" t="s">
        <v>1072</v>
      </c>
      <c r="B585" s="2" t="s">
        <v>1073</v>
      </c>
      <c r="C585" s="3">
        <v>3020</v>
      </c>
      <c r="D585" s="2">
        <v>907.75</v>
      </c>
      <c r="E585" s="2">
        <v>691</v>
      </c>
      <c r="F585" s="2">
        <v>707.6</v>
      </c>
      <c r="G585" s="2">
        <v>0</v>
      </c>
      <c r="H585" s="2" t="s">
        <v>12</v>
      </c>
      <c r="I585" s="2">
        <v>1</v>
      </c>
      <c r="J585" s="2">
        <v>58</v>
      </c>
      <c r="K585" s="4">
        <v>0</v>
      </c>
      <c r="L585" s="2" t="s">
        <v>1276</v>
      </c>
      <c r="M585" s="5">
        <v>45093</v>
      </c>
      <c r="N585" s="6">
        <v>94.23</v>
      </c>
    </row>
    <row r="586" spans="1:14" ht="15.5" hidden="1" x14ac:dyDescent="0.35">
      <c r="A586" s="3" t="s">
        <v>1074</v>
      </c>
      <c r="B586" s="2" t="s">
        <v>1075</v>
      </c>
      <c r="C586" s="3">
        <v>3030</v>
      </c>
      <c r="D586" s="2">
        <v>997.8</v>
      </c>
      <c r="E586" s="2">
        <v>698.5</v>
      </c>
      <c r="F586" s="2">
        <v>715</v>
      </c>
      <c r="G586" s="2">
        <v>0</v>
      </c>
      <c r="H586" s="2" t="s">
        <v>12</v>
      </c>
      <c r="I586" s="2">
        <v>10</v>
      </c>
      <c r="J586" s="2">
        <v>29</v>
      </c>
      <c r="K586" s="4">
        <v>0</v>
      </c>
      <c r="L586" s="2" t="s">
        <v>1276</v>
      </c>
      <c r="M586" s="5">
        <v>45093</v>
      </c>
      <c r="N586" s="6">
        <v>94.23</v>
      </c>
    </row>
    <row r="587" spans="1:14" ht="15.5" hidden="1" x14ac:dyDescent="0.35">
      <c r="A587" s="3" t="s">
        <v>1076</v>
      </c>
      <c r="B587" s="2" t="s">
        <v>1077</v>
      </c>
      <c r="C587" s="3">
        <v>3040</v>
      </c>
      <c r="D587" s="2">
        <v>720</v>
      </c>
      <c r="E587" s="2">
        <v>705.5</v>
      </c>
      <c r="F587" s="2">
        <v>722.15</v>
      </c>
      <c r="G587" s="2">
        <v>336.32</v>
      </c>
      <c r="H587" s="2">
        <v>0.87660000000000005</v>
      </c>
      <c r="I587" s="2">
        <v>2</v>
      </c>
      <c r="J587" s="2">
        <v>7</v>
      </c>
      <c r="K587" s="4">
        <v>0</v>
      </c>
      <c r="L587" s="2" t="s">
        <v>1276</v>
      </c>
      <c r="M587" s="5">
        <v>45093</v>
      </c>
      <c r="N587" s="6">
        <v>94.23</v>
      </c>
    </row>
    <row r="588" spans="1:14" ht="15.5" hidden="1" x14ac:dyDescent="0.35">
      <c r="A588" s="3" t="s">
        <v>1078</v>
      </c>
      <c r="B588" s="2" t="s">
        <v>1079</v>
      </c>
      <c r="C588" s="3">
        <v>3050</v>
      </c>
      <c r="D588" s="2">
        <v>715</v>
      </c>
      <c r="E588" s="2">
        <v>713.35</v>
      </c>
      <c r="F588" s="2">
        <v>729.95</v>
      </c>
      <c r="G588" s="2">
        <v>-76.56</v>
      </c>
      <c r="H588" s="2">
        <v>-9.6699999999999994E-2</v>
      </c>
      <c r="I588" s="2">
        <v>1</v>
      </c>
      <c r="J588" s="2">
        <v>70</v>
      </c>
      <c r="K588" s="4">
        <v>0</v>
      </c>
      <c r="L588" s="2" t="s">
        <v>1276</v>
      </c>
      <c r="M588" s="5">
        <v>45093</v>
      </c>
      <c r="N588" s="6">
        <v>94.23</v>
      </c>
    </row>
    <row r="589" spans="1:14" ht="15.5" hidden="1" x14ac:dyDescent="0.35">
      <c r="A589" s="3" t="s">
        <v>1080</v>
      </c>
      <c r="B589" s="2" t="s">
        <v>1081</v>
      </c>
      <c r="C589" s="3">
        <v>3060</v>
      </c>
      <c r="D589" s="2">
        <v>785</v>
      </c>
      <c r="E589" s="2">
        <v>721</v>
      </c>
      <c r="F589" s="2">
        <v>737.25</v>
      </c>
      <c r="G589" s="2">
        <v>0</v>
      </c>
      <c r="H589" s="2" t="s">
        <v>12</v>
      </c>
      <c r="I589" s="2">
        <v>1</v>
      </c>
      <c r="J589" s="2">
        <v>41</v>
      </c>
      <c r="K589" s="4">
        <v>0</v>
      </c>
      <c r="L589" s="2" t="s">
        <v>1276</v>
      </c>
      <c r="M589" s="5">
        <v>45093</v>
      </c>
      <c r="N589" s="6">
        <v>94.23</v>
      </c>
    </row>
    <row r="590" spans="1:14" ht="15.5" hidden="1" x14ac:dyDescent="0.35">
      <c r="A590" s="3" t="s">
        <v>1082</v>
      </c>
      <c r="B590" s="2" t="s">
        <v>1083</v>
      </c>
      <c r="C590" s="3">
        <v>3070</v>
      </c>
      <c r="D590" s="2">
        <v>1039.7</v>
      </c>
      <c r="E590" s="2">
        <v>728.5</v>
      </c>
      <c r="F590" s="2">
        <v>744.85</v>
      </c>
      <c r="G590" s="2">
        <v>0</v>
      </c>
      <c r="H590" s="2" t="s">
        <v>12</v>
      </c>
      <c r="I590" s="2">
        <v>8</v>
      </c>
      <c r="J590" s="2">
        <v>21</v>
      </c>
      <c r="K590" s="4">
        <v>0</v>
      </c>
      <c r="L590" s="2" t="s">
        <v>1276</v>
      </c>
      <c r="M590" s="5">
        <v>45093</v>
      </c>
      <c r="N590" s="6">
        <v>94.23</v>
      </c>
    </row>
    <row r="591" spans="1:14" ht="15.5" hidden="1" x14ac:dyDescent="0.35">
      <c r="A591" s="3" t="s">
        <v>1084</v>
      </c>
      <c r="B591" s="2" t="s">
        <v>1083</v>
      </c>
      <c r="C591" s="3">
        <v>3080</v>
      </c>
      <c r="D591" s="2">
        <v>1047.3499999999999</v>
      </c>
      <c r="E591" s="2">
        <v>735.95</v>
      </c>
      <c r="F591" s="2">
        <v>752.65</v>
      </c>
      <c r="G591" s="2">
        <v>0</v>
      </c>
      <c r="H591" s="2" t="s">
        <v>12</v>
      </c>
      <c r="I591" s="2">
        <v>10</v>
      </c>
      <c r="J591" s="2">
        <v>13</v>
      </c>
      <c r="K591" s="4">
        <v>0</v>
      </c>
      <c r="L591" s="2" t="s">
        <v>1276</v>
      </c>
      <c r="M591" s="5">
        <v>45093</v>
      </c>
      <c r="N591" s="6">
        <v>94.23</v>
      </c>
    </row>
    <row r="592" spans="1:14" ht="15.5" hidden="1" x14ac:dyDescent="0.35">
      <c r="A592" s="3" t="s">
        <v>1085</v>
      </c>
      <c r="B592" s="2" t="s">
        <v>1086</v>
      </c>
      <c r="C592" s="3">
        <v>3090</v>
      </c>
      <c r="D592" s="2">
        <v>906.35</v>
      </c>
      <c r="E592" s="2">
        <v>743.1</v>
      </c>
      <c r="F592" s="2">
        <v>760.1</v>
      </c>
      <c r="G592" s="2">
        <v>0</v>
      </c>
      <c r="H592" s="2" t="s">
        <v>12</v>
      </c>
      <c r="I592" s="2">
        <v>1</v>
      </c>
      <c r="J592" s="2">
        <v>31</v>
      </c>
      <c r="K592" s="4">
        <v>0</v>
      </c>
      <c r="L592" s="2" t="s">
        <v>1276</v>
      </c>
      <c r="M592" s="5">
        <v>45093</v>
      </c>
      <c r="N592" s="6">
        <v>94.23</v>
      </c>
    </row>
    <row r="593" spans="1:14" ht="15.5" hidden="1" x14ac:dyDescent="0.35">
      <c r="A593" s="3" t="s">
        <v>1087</v>
      </c>
      <c r="B593" s="2" t="s">
        <v>1088</v>
      </c>
      <c r="C593" s="3">
        <v>3100</v>
      </c>
      <c r="D593" s="2">
        <v>1031.8499999999999</v>
      </c>
      <c r="E593" s="2">
        <v>751</v>
      </c>
      <c r="F593" s="2">
        <v>768.15</v>
      </c>
      <c r="G593" s="2">
        <v>0</v>
      </c>
      <c r="H593" s="2" t="s">
        <v>12</v>
      </c>
      <c r="I593" s="2">
        <v>1</v>
      </c>
      <c r="J593" s="2">
        <v>140</v>
      </c>
      <c r="K593" s="4">
        <v>0</v>
      </c>
      <c r="L593" s="2" t="s">
        <v>1276</v>
      </c>
      <c r="M593" s="5">
        <v>45093</v>
      </c>
      <c r="N593" s="6">
        <v>94.23</v>
      </c>
    </row>
    <row r="594" spans="1:14" ht="15.5" hidden="1" x14ac:dyDescent="0.35">
      <c r="A594" s="3" t="s">
        <v>1089</v>
      </c>
      <c r="B594" s="2" t="s">
        <v>1090</v>
      </c>
      <c r="C594" s="3">
        <v>3110</v>
      </c>
      <c r="D594" s="2">
        <v>898.25</v>
      </c>
      <c r="E594" s="2">
        <v>758.85</v>
      </c>
      <c r="F594" s="2">
        <v>775.6</v>
      </c>
      <c r="G594" s="2">
        <v>0</v>
      </c>
      <c r="H594" s="2" t="s">
        <v>12</v>
      </c>
      <c r="I594" s="2">
        <v>1</v>
      </c>
      <c r="J594" s="2">
        <v>27</v>
      </c>
      <c r="K594" s="4">
        <v>0</v>
      </c>
      <c r="L594" s="2" t="s">
        <v>1276</v>
      </c>
      <c r="M594" s="5">
        <v>45093</v>
      </c>
      <c r="N594" s="6">
        <v>94.23</v>
      </c>
    </row>
    <row r="595" spans="1:14" ht="15.5" hidden="1" x14ac:dyDescent="0.35">
      <c r="A595" s="3" t="s">
        <v>1091</v>
      </c>
      <c r="B595" s="2" t="s">
        <v>1092</v>
      </c>
      <c r="C595" s="3">
        <v>3120</v>
      </c>
      <c r="D595" s="2">
        <v>1079.1500000000001</v>
      </c>
      <c r="E595" s="2">
        <v>766.5</v>
      </c>
      <c r="F595" s="2">
        <v>783.6</v>
      </c>
      <c r="G595" s="2">
        <v>0</v>
      </c>
      <c r="H595" s="2" t="s">
        <v>12</v>
      </c>
      <c r="I595" s="2">
        <v>2</v>
      </c>
      <c r="J595" s="2">
        <v>61</v>
      </c>
      <c r="K595" s="4">
        <v>0</v>
      </c>
      <c r="L595" s="2" t="s">
        <v>1276</v>
      </c>
      <c r="M595" s="5">
        <v>45093</v>
      </c>
      <c r="N595" s="6">
        <v>94.23</v>
      </c>
    </row>
    <row r="596" spans="1:14" ht="15.5" hidden="1" x14ac:dyDescent="0.35">
      <c r="A596" s="3" t="s">
        <v>1093</v>
      </c>
      <c r="B596" s="2" t="s">
        <v>1094</v>
      </c>
      <c r="C596" s="3">
        <v>3130</v>
      </c>
      <c r="D596" s="2">
        <v>1049.07</v>
      </c>
      <c r="E596" s="2">
        <v>774.2</v>
      </c>
      <c r="F596" s="2">
        <v>791.4</v>
      </c>
      <c r="G596" s="2">
        <v>0</v>
      </c>
      <c r="H596" s="2" t="s">
        <v>12</v>
      </c>
      <c r="I596" s="2">
        <v>1</v>
      </c>
      <c r="J596" s="2">
        <v>16</v>
      </c>
      <c r="K596" s="4">
        <v>0</v>
      </c>
      <c r="L596" s="2" t="s">
        <v>1276</v>
      </c>
      <c r="M596" s="5">
        <v>45093</v>
      </c>
      <c r="N596" s="6">
        <v>94.23</v>
      </c>
    </row>
    <row r="597" spans="1:14" ht="15.5" hidden="1" x14ac:dyDescent="0.35">
      <c r="A597" s="3" t="s">
        <v>1095</v>
      </c>
      <c r="B597" s="2" t="s">
        <v>1096</v>
      </c>
      <c r="C597" s="3">
        <v>3140</v>
      </c>
      <c r="D597" s="2">
        <v>1098.05</v>
      </c>
      <c r="E597" s="2">
        <v>782.15</v>
      </c>
      <c r="F597" s="2">
        <v>799.05</v>
      </c>
      <c r="G597" s="2">
        <v>0</v>
      </c>
      <c r="H597" s="2" t="s">
        <v>12</v>
      </c>
      <c r="I597" s="2">
        <v>9</v>
      </c>
      <c r="J597" s="2">
        <v>26</v>
      </c>
      <c r="K597" s="4">
        <v>0</v>
      </c>
      <c r="L597" s="2" t="s">
        <v>1276</v>
      </c>
      <c r="M597" s="5">
        <v>45093</v>
      </c>
      <c r="N597" s="6">
        <v>94.23</v>
      </c>
    </row>
    <row r="598" spans="1:14" ht="15.5" hidden="1" x14ac:dyDescent="0.35">
      <c r="A598" s="3" t="s">
        <v>1097</v>
      </c>
      <c r="B598" s="2" t="s">
        <v>1098</v>
      </c>
      <c r="C598" s="3">
        <v>3150</v>
      </c>
      <c r="D598" s="2">
        <v>955.95</v>
      </c>
      <c r="E598" s="2">
        <v>790</v>
      </c>
      <c r="F598" s="2">
        <v>806.85</v>
      </c>
      <c r="G598" s="2">
        <v>0</v>
      </c>
      <c r="H598" s="2" t="s">
        <v>12</v>
      </c>
      <c r="I598" s="2">
        <v>1</v>
      </c>
      <c r="J598" s="2">
        <v>132</v>
      </c>
      <c r="K598" s="4">
        <v>0</v>
      </c>
      <c r="L598" s="2" t="s">
        <v>1276</v>
      </c>
      <c r="M598" s="5">
        <v>45093</v>
      </c>
      <c r="N598" s="6">
        <v>94.23</v>
      </c>
    </row>
    <row r="599" spans="1:14" ht="15.5" hidden="1" x14ac:dyDescent="0.35">
      <c r="A599" s="3" t="s">
        <v>1099</v>
      </c>
      <c r="B599" s="2" t="s">
        <v>1100</v>
      </c>
      <c r="C599" s="3">
        <v>3160</v>
      </c>
      <c r="D599" s="2">
        <v>1120.5</v>
      </c>
      <c r="E599" s="2">
        <v>797.5</v>
      </c>
      <c r="F599" s="2">
        <v>814.8</v>
      </c>
      <c r="G599" s="2">
        <v>0</v>
      </c>
      <c r="H599" s="2" t="s">
        <v>12</v>
      </c>
      <c r="I599" s="2">
        <v>10</v>
      </c>
      <c r="J599" s="2">
        <v>12</v>
      </c>
      <c r="K599" s="4">
        <v>0</v>
      </c>
      <c r="L599" s="2" t="s">
        <v>1276</v>
      </c>
      <c r="M599" s="5">
        <v>45093</v>
      </c>
      <c r="N599" s="6">
        <v>94.23</v>
      </c>
    </row>
    <row r="600" spans="1:14" ht="15.5" hidden="1" x14ac:dyDescent="0.35">
      <c r="A600" s="3" t="s">
        <v>1101</v>
      </c>
      <c r="B600" s="2" t="s">
        <v>1102</v>
      </c>
      <c r="C600" s="3">
        <v>3170</v>
      </c>
      <c r="D600" s="2">
        <v>1104.4000000000001</v>
      </c>
      <c r="E600" s="2">
        <v>805.5</v>
      </c>
      <c r="F600" s="2">
        <v>822.45</v>
      </c>
      <c r="G600" s="2">
        <v>0</v>
      </c>
      <c r="H600" s="2" t="s">
        <v>12</v>
      </c>
      <c r="I600" s="2">
        <v>8</v>
      </c>
      <c r="J600" s="2">
        <v>27</v>
      </c>
      <c r="K600" s="4">
        <v>0</v>
      </c>
      <c r="L600" s="2" t="s">
        <v>1276</v>
      </c>
      <c r="M600" s="5">
        <v>45093</v>
      </c>
      <c r="N600" s="6">
        <v>94.23</v>
      </c>
    </row>
    <row r="601" spans="1:14" ht="15.5" hidden="1" x14ac:dyDescent="0.35">
      <c r="A601" s="3" t="s">
        <v>1103</v>
      </c>
      <c r="B601" s="2" t="s">
        <v>1104</v>
      </c>
      <c r="C601" s="3">
        <v>3180</v>
      </c>
      <c r="D601" s="2">
        <v>1021.62</v>
      </c>
      <c r="E601" s="2">
        <v>813.5</v>
      </c>
      <c r="F601" s="2">
        <v>830.35</v>
      </c>
      <c r="G601" s="2">
        <v>0</v>
      </c>
      <c r="H601" s="2" t="s">
        <v>12</v>
      </c>
      <c r="I601" s="2">
        <v>5</v>
      </c>
      <c r="J601" s="2">
        <v>34</v>
      </c>
      <c r="K601" s="4">
        <v>0</v>
      </c>
      <c r="L601" s="2" t="s">
        <v>1276</v>
      </c>
      <c r="M601" s="5">
        <v>45093</v>
      </c>
      <c r="N601" s="6">
        <v>94.23</v>
      </c>
    </row>
    <row r="602" spans="1:14" ht="15.5" hidden="1" x14ac:dyDescent="0.35">
      <c r="A602" s="3" t="s">
        <v>1105</v>
      </c>
      <c r="B602" s="2" t="s">
        <v>1106</v>
      </c>
      <c r="C602" s="3">
        <v>3190</v>
      </c>
      <c r="D602" s="2">
        <v>1072.4000000000001</v>
      </c>
      <c r="E602" s="2">
        <v>821.5</v>
      </c>
      <c r="F602" s="2">
        <v>838.25</v>
      </c>
      <c r="G602" s="2">
        <v>0</v>
      </c>
      <c r="H602" s="2" t="s">
        <v>12</v>
      </c>
      <c r="I602" s="2">
        <v>5</v>
      </c>
      <c r="J602" s="2">
        <v>63</v>
      </c>
      <c r="K602" s="4">
        <v>0</v>
      </c>
      <c r="L602" s="2" t="s">
        <v>1276</v>
      </c>
      <c r="M602" s="5">
        <v>45093</v>
      </c>
      <c r="N602" s="6">
        <v>94.23</v>
      </c>
    </row>
    <row r="603" spans="1:14" ht="15.5" hidden="1" x14ac:dyDescent="0.35">
      <c r="A603" s="3" t="s">
        <v>1107</v>
      </c>
      <c r="B603" s="2" t="s">
        <v>1108</v>
      </c>
      <c r="C603" s="3">
        <v>3200</v>
      </c>
      <c r="D603" s="2">
        <v>840</v>
      </c>
      <c r="E603" s="2">
        <v>829</v>
      </c>
      <c r="F603" s="2">
        <v>846.15</v>
      </c>
      <c r="G603" s="2">
        <v>0</v>
      </c>
      <c r="H603" s="2" t="s">
        <v>12</v>
      </c>
      <c r="I603" s="2">
        <v>11</v>
      </c>
      <c r="J603" s="2">
        <v>239</v>
      </c>
      <c r="K603" s="4">
        <v>0</v>
      </c>
      <c r="L603" s="2" t="s">
        <v>1276</v>
      </c>
      <c r="M603" s="5">
        <v>45093</v>
      </c>
      <c r="N603" s="6">
        <v>94.23</v>
      </c>
    </row>
    <row r="604" spans="1:14" ht="15.5" hidden="1" x14ac:dyDescent="0.35">
      <c r="A604" s="3" t="s">
        <v>1109</v>
      </c>
      <c r="B604" s="2" t="s">
        <v>1110</v>
      </c>
      <c r="C604" s="3">
        <v>3210</v>
      </c>
      <c r="D604" s="2">
        <v>1103.75</v>
      </c>
      <c r="E604" s="2">
        <v>837.5</v>
      </c>
      <c r="F604" s="2">
        <v>854.2</v>
      </c>
      <c r="G604" s="2">
        <v>0</v>
      </c>
      <c r="H604" s="2" t="s">
        <v>12</v>
      </c>
      <c r="I604" s="2">
        <v>2</v>
      </c>
      <c r="J604" s="2">
        <v>12</v>
      </c>
      <c r="K604" s="4">
        <v>0</v>
      </c>
      <c r="L604" s="2" t="s">
        <v>1276</v>
      </c>
      <c r="M604" s="5">
        <v>45093</v>
      </c>
      <c r="N604" s="6">
        <v>94.23</v>
      </c>
    </row>
    <row r="605" spans="1:14" ht="15.5" hidden="1" x14ac:dyDescent="0.35">
      <c r="A605" s="3" t="s">
        <v>1111</v>
      </c>
      <c r="B605" s="2" t="s">
        <v>1112</v>
      </c>
      <c r="C605" s="3">
        <v>3220</v>
      </c>
      <c r="D605" s="2">
        <v>1132.4000000000001</v>
      </c>
      <c r="E605" s="2">
        <v>845.5</v>
      </c>
      <c r="F605" s="2">
        <v>862.25</v>
      </c>
      <c r="G605" s="2">
        <v>0</v>
      </c>
      <c r="H605" s="2" t="s">
        <v>12</v>
      </c>
      <c r="I605" s="2">
        <v>2</v>
      </c>
      <c r="J605" s="2">
        <v>22</v>
      </c>
      <c r="K605" s="4">
        <v>0</v>
      </c>
      <c r="L605" s="2" t="s">
        <v>1276</v>
      </c>
      <c r="M605" s="5">
        <v>45093</v>
      </c>
      <c r="N605" s="6">
        <v>94.23</v>
      </c>
    </row>
    <row r="606" spans="1:14" ht="15.5" hidden="1" x14ac:dyDescent="0.35">
      <c r="A606" s="3" t="s">
        <v>1113</v>
      </c>
      <c r="B606" s="2" t="s">
        <v>1114</v>
      </c>
      <c r="C606" s="3">
        <v>3230</v>
      </c>
      <c r="D606" s="2">
        <v>1161.19</v>
      </c>
      <c r="E606" s="2">
        <v>853.5</v>
      </c>
      <c r="F606" s="2">
        <v>870.35</v>
      </c>
      <c r="G606" s="2">
        <v>0</v>
      </c>
      <c r="H606" s="2" t="s">
        <v>12</v>
      </c>
      <c r="I606" s="2">
        <v>5</v>
      </c>
      <c r="J606" s="2">
        <v>42</v>
      </c>
      <c r="K606" s="4">
        <v>0</v>
      </c>
      <c r="L606" s="2" t="s">
        <v>1276</v>
      </c>
      <c r="M606" s="5">
        <v>45093</v>
      </c>
      <c r="N606" s="6">
        <v>94.23</v>
      </c>
    </row>
    <row r="607" spans="1:14" ht="15.5" hidden="1" x14ac:dyDescent="0.35">
      <c r="A607" s="3" t="s">
        <v>1115</v>
      </c>
      <c r="B607" s="2" t="s">
        <v>1114</v>
      </c>
      <c r="C607" s="3">
        <v>3240</v>
      </c>
      <c r="D607" s="2">
        <v>1170.3399999999999</v>
      </c>
      <c r="E607" s="2">
        <v>862</v>
      </c>
      <c r="F607" s="2">
        <v>878.5</v>
      </c>
      <c r="G607" s="2">
        <v>0</v>
      </c>
      <c r="H607" s="2" t="s">
        <v>12</v>
      </c>
      <c r="I607" s="2">
        <v>5</v>
      </c>
      <c r="J607" s="2">
        <v>40</v>
      </c>
      <c r="K607" s="4">
        <v>0</v>
      </c>
      <c r="L607" s="2" t="s">
        <v>1276</v>
      </c>
      <c r="M607" s="5">
        <v>45093</v>
      </c>
      <c r="N607" s="6">
        <v>94.23</v>
      </c>
    </row>
    <row r="608" spans="1:14" ht="15.5" hidden="1" x14ac:dyDescent="0.35">
      <c r="A608" s="3" t="s">
        <v>1116</v>
      </c>
      <c r="B608" s="2" t="s">
        <v>1117</v>
      </c>
      <c r="C608" s="3">
        <v>3250</v>
      </c>
      <c r="D608" s="2">
        <v>1133.2</v>
      </c>
      <c r="E608" s="2">
        <v>870</v>
      </c>
      <c r="F608" s="2">
        <v>886.7</v>
      </c>
      <c r="G608" s="2">
        <v>0</v>
      </c>
      <c r="H608" s="2" t="s">
        <v>12</v>
      </c>
      <c r="I608" s="2">
        <v>2</v>
      </c>
      <c r="J608" s="2">
        <v>505</v>
      </c>
      <c r="K608" s="4">
        <v>0</v>
      </c>
      <c r="L608" s="2" t="s">
        <v>1276</v>
      </c>
      <c r="M608" s="5">
        <v>45093</v>
      </c>
      <c r="N608" s="6">
        <v>94.23</v>
      </c>
    </row>
    <row r="609" spans="1:14" ht="15.5" hidden="1" x14ac:dyDescent="0.35">
      <c r="A609" s="3" t="s">
        <v>1118</v>
      </c>
      <c r="B609" s="2" t="s">
        <v>1119</v>
      </c>
      <c r="C609" s="3">
        <v>3260</v>
      </c>
      <c r="D609" s="2">
        <v>1211.55</v>
      </c>
      <c r="E609" s="2">
        <v>878</v>
      </c>
      <c r="F609" s="2">
        <v>894.9</v>
      </c>
      <c r="G609" s="2">
        <v>0</v>
      </c>
      <c r="H609" s="2" t="s">
        <v>12</v>
      </c>
      <c r="I609" s="2">
        <v>2</v>
      </c>
      <c r="J609" s="2">
        <v>26</v>
      </c>
      <c r="K609" s="4">
        <v>0</v>
      </c>
      <c r="L609" s="2" t="s">
        <v>1276</v>
      </c>
      <c r="M609" s="5">
        <v>45093</v>
      </c>
      <c r="N609" s="6">
        <v>94.23</v>
      </c>
    </row>
    <row r="610" spans="1:14" ht="15.5" hidden="1" x14ac:dyDescent="0.35">
      <c r="A610" s="3" t="s">
        <v>1120</v>
      </c>
      <c r="B610" s="2" t="s">
        <v>1121</v>
      </c>
      <c r="C610" s="3">
        <v>3270</v>
      </c>
      <c r="D610" s="2">
        <v>1144.2</v>
      </c>
      <c r="E610" s="2">
        <v>886</v>
      </c>
      <c r="F610" s="2">
        <v>903.15</v>
      </c>
      <c r="G610" s="2">
        <v>0</v>
      </c>
      <c r="H610" s="2" t="s">
        <v>12</v>
      </c>
      <c r="I610" s="2">
        <v>2</v>
      </c>
      <c r="J610" s="2">
        <v>26</v>
      </c>
      <c r="K610" s="4">
        <v>0</v>
      </c>
      <c r="L610" s="2" t="s">
        <v>1276</v>
      </c>
      <c r="M610" s="5">
        <v>45093</v>
      </c>
      <c r="N610" s="6">
        <v>94.23</v>
      </c>
    </row>
    <row r="611" spans="1:14" ht="15.5" hidden="1" x14ac:dyDescent="0.35">
      <c r="A611" s="3" t="s">
        <v>1122</v>
      </c>
      <c r="B611" s="2" t="s">
        <v>1123</v>
      </c>
      <c r="C611" s="3">
        <v>3280</v>
      </c>
      <c r="D611" s="2">
        <v>1177.75</v>
      </c>
      <c r="E611" s="2">
        <v>894.5</v>
      </c>
      <c r="F611" s="2">
        <v>911.45</v>
      </c>
      <c r="G611" s="2">
        <v>0</v>
      </c>
      <c r="H611" s="2" t="s">
        <v>12</v>
      </c>
      <c r="I611" s="2">
        <v>2</v>
      </c>
      <c r="J611" s="2">
        <v>66</v>
      </c>
      <c r="K611" s="4">
        <v>0</v>
      </c>
      <c r="L611" s="2" t="s">
        <v>1276</v>
      </c>
      <c r="M611" s="5">
        <v>45093</v>
      </c>
      <c r="N611" s="6">
        <v>94.23</v>
      </c>
    </row>
    <row r="612" spans="1:14" ht="15.5" hidden="1" x14ac:dyDescent="0.35">
      <c r="A612" s="3" t="s">
        <v>1124</v>
      </c>
      <c r="B612" s="2" t="s">
        <v>1125</v>
      </c>
      <c r="C612" s="3">
        <v>3290</v>
      </c>
      <c r="D612" s="2">
        <v>1138.98</v>
      </c>
      <c r="E612" s="2">
        <v>903</v>
      </c>
      <c r="F612" s="2">
        <v>919.8</v>
      </c>
      <c r="G612" s="2">
        <v>0</v>
      </c>
      <c r="H612" s="2" t="s">
        <v>12</v>
      </c>
      <c r="I612" s="2">
        <v>10</v>
      </c>
      <c r="J612" s="2">
        <v>126</v>
      </c>
      <c r="K612" s="4">
        <v>0</v>
      </c>
      <c r="L612" s="2" t="s">
        <v>1276</v>
      </c>
      <c r="M612" s="5">
        <v>45093</v>
      </c>
      <c r="N612" s="6">
        <v>94.23</v>
      </c>
    </row>
    <row r="613" spans="1:14" ht="15.5" hidden="1" x14ac:dyDescent="0.35">
      <c r="A613" s="3" t="s">
        <v>1126</v>
      </c>
      <c r="B613" s="2" t="s">
        <v>1127</v>
      </c>
      <c r="C613" s="3">
        <v>3300</v>
      </c>
      <c r="D613" s="2">
        <v>953.05</v>
      </c>
      <c r="E613" s="2">
        <v>911.55</v>
      </c>
      <c r="F613" s="2">
        <v>928.15</v>
      </c>
      <c r="G613" s="2">
        <v>0</v>
      </c>
      <c r="H613" s="2" t="s">
        <v>12</v>
      </c>
      <c r="I613" s="2">
        <v>2</v>
      </c>
      <c r="J613" s="2">
        <v>780</v>
      </c>
      <c r="K613" s="4">
        <v>0</v>
      </c>
      <c r="L613" s="2" t="s">
        <v>1276</v>
      </c>
      <c r="M613" s="5">
        <v>45093</v>
      </c>
      <c r="N613" s="6">
        <v>94.23</v>
      </c>
    </row>
    <row r="614" spans="1:14" ht="15.5" hidden="1" x14ac:dyDescent="0.35">
      <c r="A614" s="3" t="s">
        <v>1128</v>
      </c>
      <c r="B614" s="2" t="s">
        <v>1129</v>
      </c>
      <c r="C614" s="3">
        <v>3310</v>
      </c>
      <c r="D614" s="2">
        <v>1201.3499999999999</v>
      </c>
      <c r="E614" s="2">
        <v>920.05</v>
      </c>
      <c r="F614" s="2">
        <v>936.45</v>
      </c>
      <c r="G614" s="2">
        <v>0</v>
      </c>
      <c r="H614" s="2" t="s">
        <v>12</v>
      </c>
      <c r="I614" s="2">
        <v>6</v>
      </c>
      <c r="J614" s="2">
        <v>56</v>
      </c>
      <c r="K614" s="4">
        <v>0</v>
      </c>
      <c r="L614" s="2" t="s">
        <v>1276</v>
      </c>
      <c r="M614" s="5">
        <v>45093</v>
      </c>
      <c r="N614" s="6">
        <v>94.23</v>
      </c>
    </row>
    <row r="615" spans="1:14" ht="15.5" hidden="1" x14ac:dyDescent="0.35">
      <c r="A615" s="3" t="s">
        <v>1130</v>
      </c>
      <c r="B615" s="2" t="s">
        <v>1131</v>
      </c>
      <c r="C615" s="3">
        <v>3320</v>
      </c>
      <c r="D615" s="2">
        <v>1075.42</v>
      </c>
      <c r="E615" s="2">
        <v>928</v>
      </c>
      <c r="F615" s="2">
        <v>944.8</v>
      </c>
      <c r="G615" s="2">
        <v>0</v>
      </c>
      <c r="H615" s="2" t="s">
        <v>12</v>
      </c>
      <c r="I615" s="2">
        <v>4</v>
      </c>
      <c r="J615" s="2">
        <v>24</v>
      </c>
      <c r="K615" s="4">
        <v>0</v>
      </c>
      <c r="L615" s="2" t="s">
        <v>1276</v>
      </c>
      <c r="M615" s="5">
        <v>45093</v>
      </c>
      <c r="N615" s="6">
        <v>94.23</v>
      </c>
    </row>
    <row r="616" spans="1:14" ht="15.5" hidden="1" x14ac:dyDescent="0.35">
      <c r="A616" s="3" t="s">
        <v>1132</v>
      </c>
      <c r="B616" s="2" t="s">
        <v>1133</v>
      </c>
      <c r="C616" s="3">
        <v>3330</v>
      </c>
      <c r="D616" s="2">
        <v>1218.5</v>
      </c>
      <c r="E616" s="2">
        <v>936.45</v>
      </c>
      <c r="F616" s="2">
        <v>953.15</v>
      </c>
      <c r="G616" s="2">
        <v>0</v>
      </c>
      <c r="H616" s="2" t="s">
        <v>12</v>
      </c>
      <c r="I616" s="2">
        <v>3</v>
      </c>
      <c r="J616" s="2">
        <v>140</v>
      </c>
      <c r="K616" s="4">
        <v>0</v>
      </c>
      <c r="L616" s="2" t="s">
        <v>1276</v>
      </c>
      <c r="M616" s="5">
        <v>45093</v>
      </c>
      <c r="N616" s="6">
        <v>94.23</v>
      </c>
    </row>
    <row r="617" spans="1:14" ht="15.5" hidden="1" x14ac:dyDescent="0.35">
      <c r="A617" s="3" t="s">
        <v>1134</v>
      </c>
      <c r="B617" s="2" t="s">
        <v>1135</v>
      </c>
      <c r="C617" s="3">
        <v>3340</v>
      </c>
      <c r="D617" s="2">
        <v>1211.4000000000001</v>
      </c>
      <c r="E617" s="2">
        <v>945</v>
      </c>
      <c r="F617" s="2">
        <v>961.55</v>
      </c>
      <c r="G617" s="2">
        <v>0</v>
      </c>
      <c r="H617" s="2" t="s">
        <v>12</v>
      </c>
      <c r="I617" s="2">
        <v>24</v>
      </c>
      <c r="J617" s="2">
        <v>52</v>
      </c>
      <c r="K617" s="4">
        <v>0</v>
      </c>
      <c r="L617" s="2" t="s">
        <v>1276</v>
      </c>
      <c r="M617" s="5">
        <v>45093</v>
      </c>
      <c r="N617" s="6">
        <v>94.23</v>
      </c>
    </row>
    <row r="618" spans="1:14" ht="15.5" hidden="1" x14ac:dyDescent="0.35">
      <c r="A618" s="3" t="s">
        <v>1136</v>
      </c>
      <c r="B618" s="2" t="s">
        <v>1137</v>
      </c>
      <c r="C618" s="3">
        <v>3350</v>
      </c>
      <c r="D618" s="2">
        <v>1158.3699999999999</v>
      </c>
      <c r="E618" s="2">
        <v>953.6</v>
      </c>
      <c r="F618" s="2">
        <v>969.85</v>
      </c>
      <c r="G618" s="2">
        <v>0</v>
      </c>
      <c r="H618" s="2" t="s">
        <v>12</v>
      </c>
      <c r="I618" s="2">
        <v>1</v>
      </c>
      <c r="J618" s="2">
        <v>1543</v>
      </c>
      <c r="K618" s="4">
        <v>0</v>
      </c>
      <c r="L618" s="2" t="s">
        <v>1276</v>
      </c>
      <c r="M618" s="5">
        <v>45093</v>
      </c>
      <c r="N618" s="6">
        <v>94.23</v>
      </c>
    </row>
    <row r="619" spans="1:14" ht="15.5" hidden="1" x14ac:dyDescent="0.35">
      <c r="A619" s="3" t="s">
        <v>1138</v>
      </c>
      <c r="B619" s="2" t="s">
        <v>1139</v>
      </c>
      <c r="C619" s="3">
        <v>3360</v>
      </c>
      <c r="D619" s="2">
        <v>985.55</v>
      </c>
      <c r="E619" s="2">
        <v>961.5</v>
      </c>
      <c r="F619" s="2">
        <v>978.45</v>
      </c>
      <c r="G619" s="2">
        <v>0</v>
      </c>
      <c r="H619" s="2" t="s">
        <v>12</v>
      </c>
      <c r="I619" s="2">
        <v>3</v>
      </c>
      <c r="J619" s="2">
        <v>49</v>
      </c>
      <c r="K619" s="4">
        <v>0</v>
      </c>
      <c r="L619" s="2" t="s">
        <v>1276</v>
      </c>
      <c r="M619" s="5">
        <v>45093</v>
      </c>
      <c r="N619" s="6">
        <v>94.23</v>
      </c>
    </row>
    <row r="620" spans="1:14" ht="15.5" hidden="1" x14ac:dyDescent="0.35">
      <c r="A620" s="3" t="s">
        <v>1140</v>
      </c>
      <c r="B620" s="2" t="s">
        <v>1141</v>
      </c>
      <c r="C620" s="3">
        <v>3370</v>
      </c>
      <c r="D620" s="2">
        <v>1111.69</v>
      </c>
      <c r="E620" s="2">
        <v>970</v>
      </c>
      <c r="F620" s="2">
        <v>986.95</v>
      </c>
      <c r="G620" s="2">
        <v>0</v>
      </c>
      <c r="H620" s="2" t="s">
        <v>12</v>
      </c>
      <c r="I620" s="2">
        <v>4</v>
      </c>
      <c r="J620" s="2">
        <v>14</v>
      </c>
      <c r="K620" s="4">
        <v>0</v>
      </c>
      <c r="L620" s="2" t="s">
        <v>1276</v>
      </c>
      <c r="M620" s="5">
        <v>45093</v>
      </c>
      <c r="N620" s="6">
        <v>94.23</v>
      </c>
    </row>
    <row r="621" spans="1:14" ht="15.5" hidden="1" x14ac:dyDescent="0.35">
      <c r="A621" s="3" t="s">
        <v>1142</v>
      </c>
      <c r="B621" s="2" t="s">
        <v>1143</v>
      </c>
      <c r="C621" s="3">
        <v>3380</v>
      </c>
      <c r="D621" s="2">
        <v>1306.8</v>
      </c>
      <c r="E621" s="2">
        <v>978.8</v>
      </c>
      <c r="F621" s="2">
        <v>995.5</v>
      </c>
      <c r="G621" s="2">
        <v>0</v>
      </c>
      <c r="H621" s="2" t="s">
        <v>12</v>
      </c>
      <c r="I621" s="2">
        <v>6</v>
      </c>
      <c r="J621" s="2">
        <v>19</v>
      </c>
      <c r="K621" s="4">
        <v>0</v>
      </c>
      <c r="L621" s="2" t="s">
        <v>1276</v>
      </c>
      <c r="M621" s="5">
        <v>45093</v>
      </c>
      <c r="N621" s="6">
        <v>94.23</v>
      </c>
    </row>
    <row r="622" spans="1:14" ht="15.5" hidden="1" x14ac:dyDescent="0.35">
      <c r="A622" s="3" t="s">
        <v>1144</v>
      </c>
      <c r="B622" s="2" t="s">
        <v>1143</v>
      </c>
      <c r="C622" s="3">
        <v>3390</v>
      </c>
      <c r="D622" s="2">
        <v>1315.9</v>
      </c>
      <c r="E622" s="2">
        <v>988.05</v>
      </c>
      <c r="F622" s="2">
        <v>1004.1</v>
      </c>
      <c r="G622" s="2">
        <v>0</v>
      </c>
      <c r="H622" s="2" t="s">
        <v>12</v>
      </c>
      <c r="I622" s="2">
        <v>2</v>
      </c>
      <c r="J622" s="2">
        <v>30</v>
      </c>
      <c r="K622" s="4">
        <v>0</v>
      </c>
      <c r="L622" s="2" t="s">
        <v>1276</v>
      </c>
      <c r="M622" s="5">
        <v>45093</v>
      </c>
      <c r="N622" s="6">
        <v>94.23</v>
      </c>
    </row>
    <row r="623" spans="1:14" ht="15.5" hidden="1" x14ac:dyDescent="0.35">
      <c r="A623" s="3" t="s">
        <v>1145</v>
      </c>
      <c r="B623" s="2" t="s">
        <v>1139</v>
      </c>
      <c r="C623" s="3">
        <v>3400</v>
      </c>
      <c r="D623" s="2">
        <v>1019.51</v>
      </c>
      <c r="E623" s="2">
        <v>996</v>
      </c>
      <c r="F623" s="2">
        <v>1012.7</v>
      </c>
      <c r="G623" s="2">
        <v>0</v>
      </c>
      <c r="H623" s="2" t="s">
        <v>12</v>
      </c>
      <c r="I623" s="2">
        <v>1</v>
      </c>
      <c r="J623" s="2">
        <v>121</v>
      </c>
      <c r="K623" s="4">
        <v>0</v>
      </c>
      <c r="L623" s="2" t="s">
        <v>1276</v>
      </c>
      <c r="M623" s="5">
        <v>45093</v>
      </c>
      <c r="N623" s="6">
        <v>94.23</v>
      </c>
    </row>
    <row r="624" spans="1:14" ht="15.5" hidden="1" x14ac:dyDescent="0.35">
      <c r="A624" s="3" t="s">
        <v>1146</v>
      </c>
      <c r="B624" s="2" t="s">
        <v>1147</v>
      </c>
      <c r="C624" s="3">
        <v>3410</v>
      </c>
      <c r="D624" s="2">
        <v>1321</v>
      </c>
      <c r="E624" s="2">
        <v>1004.55</v>
      </c>
      <c r="F624" s="2">
        <v>1021.35</v>
      </c>
      <c r="G624" s="2">
        <v>0</v>
      </c>
      <c r="H624" s="2" t="s">
        <v>12</v>
      </c>
      <c r="I624" s="2">
        <v>10</v>
      </c>
      <c r="J624" s="2">
        <v>56</v>
      </c>
      <c r="K624" s="4">
        <v>0</v>
      </c>
      <c r="L624" s="2" t="s">
        <v>1276</v>
      </c>
      <c r="M624" s="5">
        <v>45093</v>
      </c>
      <c r="N624" s="6">
        <v>94.23</v>
      </c>
    </row>
    <row r="625" spans="1:14" ht="15.5" hidden="1" x14ac:dyDescent="0.35">
      <c r="A625" s="3" t="s">
        <v>1148</v>
      </c>
      <c r="B625" s="2" t="s">
        <v>1149</v>
      </c>
      <c r="C625" s="3">
        <v>3420</v>
      </c>
      <c r="D625" s="2">
        <v>1369.02</v>
      </c>
      <c r="E625" s="2">
        <v>1013.5</v>
      </c>
      <c r="F625" s="2">
        <v>1030.05</v>
      </c>
      <c r="G625" s="2">
        <v>0</v>
      </c>
      <c r="H625" s="2" t="s">
        <v>12</v>
      </c>
      <c r="I625" s="2">
        <v>2</v>
      </c>
      <c r="J625" s="2">
        <v>17</v>
      </c>
      <c r="K625" s="4">
        <v>0</v>
      </c>
      <c r="L625" s="2" t="s">
        <v>1276</v>
      </c>
      <c r="M625" s="5">
        <v>45093</v>
      </c>
      <c r="N625" s="6">
        <v>94.23</v>
      </c>
    </row>
    <row r="626" spans="1:14" ht="15.5" hidden="1" x14ac:dyDescent="0.35">
      <c r="A626" s="3" t="s">
        <v>1150</v>
      </c>
      <c r="B626" s="2" t="s">
        <v>1151</v>
      </c>
      <c r="C626" s="3">
        <v>3430</v>
      </c>
      <c r="D626" s="2">
        <v>1318.7</v>
      </c>
      <c r="E626" s="2">
        <v>1021.6</v>
      </c>
      <c r="F626" s="2">
        <v>1038.75</v>
      </c>
      <c r="G626" s="2">
        <v>0</v>
      </c>
      <c r="H626" s="2" t="s">
        <v>12</v>
      </c>
      <c r="I626" s="2">
        <v>12</v>
      </c>
      <c r="J626" s="2">
        <v>13</v>
      </c>
      <c r="K626" s="4">
        <v>0</v>
      </c>
      <c r="L626" s="2" t="s">
        <v>1276</v>
      </c>
      <c r="M626" s="5">
        <v>45093</v>
      </c>
      <c r="N626" s="6">
        <v>94.23</v>
      </c>
    </row>
    <row r="627" spans="1:14" ht="15.5" hidden="1" x14ac:dyDescent="0.35">
      <c r="A627" s="3" t="s">
        <v>1152</v>
      </c>
      <c r="B627" s="2" t="s">
        <v>1153</v>
      </c>
      <c r="C627" s="3">
        <v>3440</v>
      </c>
      <c r="D627" s="2">
        <v>1346</v>
      </c>
      <c r="E627" s="2">
        <v>1030.5</v>
      </c>
      <c r="F627" s="2">
        <v>1047.5</v>
      </c>
      <c r="G627" s="2">
        <v>0</v>
      </c>
      <c r="H627" s="2" t="s">
        <v>12</v>
      </c>
      <c r="I627" s="2">
        <v>12</v>
      </c>
      <c r="J627" s="2">
        <v>14</v>
      </c>
      <c r="K627" s="4">
        <v>0</v>
      </c>
      <c r="L627" s="2" t="s">
        <v>1276</v>
      </c>
      <c r="M627" s="5">
        <v>45093</v>
      </c>
      <c r="N627" s="6">
        <v>94.23</v>
      </c>
    </row>
    <row r="628" spans="1:14" ht="15.5" hidden="1" x14ac:dyDescent="0.35">
      <c r="A628" s="3" t="s">
        <v>1154</v>
      </c>
      <c r="B628" s="2" t="s">
        <v>1155</v>
      </c>
      <c r="C628" s="3">
        <v>3450</v>
      </c>
      <c r="D628" s="2">
        <v>1390.43</v>
      </c>
      <c r="E628" s="2">
        <v>1039.5999999999999</v>
      </c>
      <c r="F628" s="2">
        <v>1056.3</v>
      </c>
      <c r="G628" s="2">
        <v>0</v>
      </c>
      <c r="H628" s="2" t="s">
        <v>12</v>
      </c>
      <c r="I628" s="2">
        <v>2</v>
      </c>
      <c r="J628" s="2">
        <v>114</v>
      </c>
      <c r="K628" s="4">
        <v>0</v>
      </c>
      <c r="L628" s="2" t="s">
        <v>1276</v>
      </c>
      <c r="M628" s="5">
        <v>45093</v>
      </c>
      <c r="N628" s="6">
        <v>94.23</v>
      </c>
    </row>
    <row r="629" spans="1:14" ht="15.5" hidden="1" x14ac:dyDescent="0.35">
      <c r="A629" s="3" t="s">
        <v>1156</v>
      </c>
      <c r="B629" s="2" t="s">
        <v>1157</v>
      </c>
      <c r="C629" s="3">
        <v>3460</v>
      </c>
      <c r="D629" s="2">
        <v>1074</v>
      </c>
      <c r="E629" s="2">
        <v>1048</v>
      </c>
      <c r="F629" s="2">
        <v>1065.2</v>
      </c>
      <c r="G629" s="2">
        <v>0</v>
      </c>
      <c r="H629" s="2" t="s">
        <v>12</v>
      </c>
      <c r="I629" s="2">
        <v>1</v>
      </c>
      <c r="J629" s="2">
        <v>32</v>
      </c>
      <c r="K629" s="4">
        <v>0</v>
      </c>
      <c r="L629" s="2" t="s">
        <v>1276</v>
      </c>
      <c r="M629" s="5">
        <v>45093</v>
      </c>
      <c r="N629" s="6">
        <v>94.23</v>
      </c>
    </row>
    <row r="630" spans="1:14" ht="15.5" hidden="1" x14ac:dyDescent="0.35">
      <c r="A630" s="3" t="s">
        <v>1158</v>
      </c>
      <c r="B630" s="2" t="s">
        <v>1159</v>
      </c>
      <c r="C630" s="3">
        <v>3470</v>
      </c>
      <c r="D630" s="2">
        <v>1369.2</v>
      </c>
      <c r="E630" s="2">
        <v>1057.5</v>
      </c>
      <c r="F630" s="2">
        <v>1073.95</v>
      </c>
      <c r="G630" s="2">
        <v>0</v>
      </c>
      <c r="H630" s="2" t="s">
        <v>12</v>
      </c>
      <c r="I630" s="2">
        <v>14</v>
      </c>
      <c r="J630" s="2">
        <v>28</v>
      </c>
      <c r="K630" s="4">
        <v>0</v>
      </c>
      <c r="L630" s="2" t="s">
        <v>1276</v>
      </c>
      <c r="M630" s="5">
        <v>45093</v>
      </c>
      <c r="N630" s="6">
        <v>94.23</v>
      </c>
    </row>
    <row r="631" spans="1:14" ht="15.5" hidden="1" x14ac:dyDescent="0.35">
      <c r="A631" s="3" t="s">
        <v>1160</v>
      </c>
      <c r="B631" s="2" t="s">
        <v>1161</v>
      </c>
      <c r="C631" s="3">
        <v>3480</v>
      </c>
      <c r="D631" s="2">
        <v>1372.05</v>
      </c>
      <c r="E631" s="2">
        <v>1066</v>
      </c>
      <c r="F631" s="2">
        <v>1082.7</v>
      </c>
      <c r="G631" s="2">
        <v>0</v>
      </c>
      <c r="H631" s="2" t="s">
        <v>12</v>
      </c>
      <c r="I631" s="2">
        <v>3</v>
      </c>
      <c r="J631" s="2">
        <v>32</v>
      </c>
      <c r="K631" s="4">
        <v>0</v>
      </c>
      <c r="L631" s="2" t="s">
        <v>1276</v>
      </c>
      <c r="M631" s="5">
        <v>45093</v>
      </c>
      <c r="N631" s="6">
        <v>94.23</v>
      </c>
    </row>
    <row r="632" spans="1:14" ht="15.5" hidden="1" x14ac:dyDescent="0.35">
      <c r="A632" s="3" t="s">
        <v>1162</v>
      </c>
      <c r="B632" s="2" t="s">
        <v>1163</v>
      </c>
      <c r="C632" s="3">
        <v>3490</v>
      </c>
      <c r="D632" s="2">
        <v>1084.31</v>
      </c>
      <c r="E632" s="2">
        <v>1075</v>
      </c>
      <c r="F632" s="2">
        <v>1091.5</v>
      </c>
      <c r="G632" s="2">
        <v>0</v>
      </c>
      <c r="H632" s="2" t="s">
        <v>12</v>
      </c>
      <c r="I632" s="2">
        <v>5</v>
      </c>
      <c r="J632" s="2">
        <v>56</v>
      </c>
      <c r="K632" s="4">
        <v>0</v>
      </c>
      <c r="L632" s="2" t="s">
        <v>1276</v>
      </c>
      <c r="M632" s="5">
        <v>45093</v>
      </c>
      <c r="N632" s="6">
        <v>94.23</v>
      </c>
    </row>
    <row r="633" spans="1:14" ht="15.5" hidden="1" x14ac:dyDescent="0.35">
      <c r="A633" s="3" t="s">
        <v>1164</v>
      </c>
      <c r="B633" s="2" t="s">
        <v>1165</v>
      </c>
      <c r="C633" s="3">
        <v>3500</v>
      </c>
      <c r="D633" s="2">
        <v>1099.1300000000001</v>
      </c>
      <c r="E633" s="2">
        <v>1083.5</v>
      </c>
      <c r="F633" s="2">
        <v>1100.25</v>
      </c>
      <c r="G633" s="2">
        <v>0</v>
      </c>
      <c r="H633" s="2" t="s">
        <v>12</v>
      </c>
      <c r="I633" s="2">
        <v>1</v>
      </c>
      <c r="J633" s="2">
        <v>166</v>
      </c>
      <c r="K633" s="4">
        <v>0</v>
      </c>
      <c r="L633" s="2" t="s">
        <v>1276</v>
      </c>
      <c r="M633" s="5">
        <v>45093</v>
      </c>
      <c r="N633" s="6">
        <v>94.23</v>
      </c>
    </row>
    <row r="634" spans="1:14" ht="15.5" hidden="1" x14ac:dyDescent="0.35">
      <c r="A634" s="3" t="s">
        <v>1166</v>
      </c>
      <c r="B634" s="2" t="s">
        <v>1163</v>
      </c>
      <c r="C634" s="3">
        <v>3510</v>
      </c>
      <c r="D634" s="2">
        <v>1102.31</v>
      </c>
      <c r="E634" s="2">
        <v>1092.5</v>
      </c>
      <c r="F634" s="2">
        <v>1109.0999999999999</v>
      </c>
      <c r="G634" s="2">
        <v>0</v>
      </c>
      <c r="H634" s="2" t="s">
        <v>12</v>
      </c>
      <c r="I634" s="2">
        <v>5</v>
      </c>
      <c r="J634" s="2">
        <v>38</v>
      </c>
      <c r="K634" s="4">
        <v>0</v>
      </c>
      <c r="L634" s="2" t="s">
        <v>1276</v>
      </c>
      <c r="M634" s="5">
        <v>45093</v>
      </c>
      <c r="N634" s="6">
        <v>94.23</v>
      </c>
    </row>
    <row r="635" spans="1:14" ht="15.5" hidden="1" x14ac:dyDescent="0.35">
      <c r="A635" s="3" t="s">
        <v>1167</v>
      </c>
      <c r="B635" s="2" t="s">
        <v>1168</v>
      </c>
      <c r="C635" s="3">
        <v>3520</v>
      </c>
      <c r="D635" s="2">
        <v>1380.05</v>
      </c>
      <c r="E635" s="2">
        <v>1101</v>
      </c>
      <c r="F635" s="2">
        <v>1118</v>
      </c>
      <c r="G635" s="2">
        <v>0</v>
      </c>
      <c r="H635" s="2" t="s">
        <v>12</v>
      </c>
      <c r="I635" s="2">
        <v>2</v>
      </c>
      <c r="J635" s="2">
        <v>12</v>
      </c>
      <c r="K635" s="4">
        <v>0</v>
      </c>
      <c r="L635" s="2" t="s">
        <v>1276</v>
      </c>
      <c r="M635" s="5">
        <v>45093</v>
      </c>
      <c r="N635" s="6">
        <v>94.23</v>
      </c>
    </row>
    <row r="636" spans="1:14" ht="15.5" hidden="1" x14ac:dyDescent="0.35">
      <c r="A636" s="3" t="s">
        <v>1169</v>
      </c>
      <c r="B636" s="2" t="s">
        <v>1170</v>
      </c>
      <c r="C636" s="3">
        <v>3530</v>
      </c>
      <c r="D636" s="2">
        <v>1384</v>
      </c>
      <c r="E636" s="2">
        <v>1110</v>
      </c>
      <c r="F636" s="2">
        <v>1127</v>
      </c>
      <c r="G636" s="2">
        <v>0</v>
      </c>
      <c r="H636" s="2" t="s">
        <v>12</v>
      </c>
      <c r="I636" s="2">
        <v>6</v>
      </c>
      <c r="J636" s="2">
        <v>27</v>
      </c>
      <c r="K636" s="4">
        <v>0</v>
      </c>
      <c r="L636" s="2" t="s">
        <v>1276</v>
      </c>
      <c r="M636" s="5">
        <v>45093</v>
      </c>
      <c r="N636" s="6">
        <v>94.23</v>
      </c>
    </row>
    <row r="637" spans="1:14" ht="15.5" hidden="1" x14ac:dyDescent="0.35">
      <c r="A637" s="3" t="s">
        <v>1171</v>
      </c>
      <c r="B637" s="2" t="s">
        <v>441</v>
      </c>
      <c r="C637" s="3">
        <v>3540</v>
      </c>
      <c r="D637" s="2">
        <v>1122.5</v>
      </c>
      <c r="E637" s="2">
        <v>1119.5</v>
      </c>
      <c r="F637" s="2">
        <v>1135.9000000000001</v>
      </c>
      <c r="G637" s="2">
        <v>421.35</v>
      </c>
      <c r="H637" s="2">
        <v>0.60089999999999999</v>
      </c>
      <c r="I637" s="2">
        <v>1</v>
      </c>
      <c r="J637" s="2">
        <v>26</v>
      </c>
      <c r="K637" s="4">
        <v>0</v>
      </c>
      <c r="L637" s="2" t="s">
        <v>1276</v>
      </c>
      <c r="M637" s="5">
        <v>45093</v>
      </c>
      <c r="N637" s="6">
        <v>94.23</v>
      </c>
    </row>
    <row r="638" spans="1:14" ht="15.5" hidden="1" x14ac:dyDescent="0.35">
      <c r="A638" s="3" t="s">
        <v>1172</v>
      </c>
      <c r="B638" s="2" t="s">
        <v>1173</v>
      </c>
      <c r="C638" s="3">
        <v>3550</v>
      </c>
      <c r="D638" s="2">
        <v>1371.4</v>
      </c>
      <c r="E638" s="2">
        <v>1128</v>
      </c>
      <c r="F638" s="2">
        <v>1144.9000000000001</v>
      </c>
      <c r="G638" s="2">
        <v>0</v>
      </c>
      <c r="H638" s="2" t="s">
        <v>12</v>
      </c>
      <c r="I638" s="2">
        <v>6</v>
      </c>
      <c r="J638" s="2">
        <v>35</v>
      </c>
      <c r="K638" s="4">
        <v>0</v>
      </c>
      <c r="L638" s="2" t="s">
        <v>1276</v>
      </c>
      <c r="M638" s="5">
        <v>45093</v>
      </c>
      <c r="N638" s="6">
        <v>94.23</v>
      </c>
    </row>
    <row r="639" spans="1:14" ht="15.5" hidden="1" x14ac:dyDescent="0.35">
      <c r="A639" s="3" t="s">
        <v>1174</v>
      </c>
      <c r="B639" s="2" t="s">
        <v>1175</v>
      </c>
      <c r="C639" s="3">
        <v>3560</v>
      </c>
      <c r="D639" s="2">
        <v>1461.92</v>
      </c>
      <c r="E639" s="2">
        <v>1137.5</v>
      </c>
      <c r="F639" s="2">
        <v>1153.8</v>
      </c>
      <c r="G639" s="2">
        <v>0</v>
      </c>
      <c r="H639" s="2" t="s">
        <v>12</v>
      </c>
      <c r="I639" s="2">
        <v>2</v>
      </c>
      <c r="J639" s="2">
        <v>14</v>
      </c>
      <c r="K639" s="4">
        <v>0</v>
      </c>
      <c r="L639" s="2" t="s">
        <v>1276</v>
      </c>
      <c r="M639" s="5">
        <v>45093</v>
      </c>
      <c r="N639" s="6">
        <v>94.23</v>
      </c>
    </row>
    <row r="640" spans="1:14" ht="15.5" hidden="1" x14ac:dyDescent="0.35">
      <c r="A640" s="3" t="s">
        <v>1176</v>
      </c>
      <c r="B640" s="2" t="s">
        <v>1177</v>
      </c>
      <c r="C640" s="3">
        <v>3570</v>
      </c>
      <c r="D640" s="2">
        <v>676.66</v>
      </c>
      <c r="E640" s="2">
        <v>803.15</v>
      </c>
      <c r="F640" s="2">
        <v>817.5</v>
      </c>
      <c r="G640" s="2">
        <v>0</v>
      </c>
      <c r="H640" s="2" t="s">
        <v>12</v>
      </c>
      <c r="I640" s="2">
        <v>2</v>
      </c>
      <c r="J640" s="2">
        <v>15</v>
      </c>
      <c r="K640" s="4">
        <v>0</v>
      </c>
      <c r="L640" s="2" t="s">
        <v>1276</v>
      </c>
      <c r="M640" s="5">
        <v>45093</v>
      </c>
      <c r="N640" s="6">
        <v>94.23</v>
      </c>
    </row>
    <row r="641" spans="1:14" ht="15.5" hidden="1" x14ac:dyDescent="0.35">
      <c r="A641" s="3" t="s">
        <v>1178</v>
      </c>
      <c r="B641" s="2" t="s">
        <v>1179</v>
      </c>
      <c r="C641" s="3">
        <v>3580</v>
      </c>
      <c r="D641" s="2">
        <v>653.32000000000005</v>
      </c>
      <c r="E641" s="2">
        <v>810.5</v>
      </c>
      <c r="F641" s="2">
        <v>827.35</v>
      </c>
      <c r="G641" s="2">
        <v>0</v>
      </c>
      <c r="H641" s="2" t="s">
        <v>12</v>
      </c>
      <c r="I641" s="2">
        <v>3</v>
      </c>
      <c r="J641" s="2">
        <v>3</v>
      </c>
      <c r="K641" s="4">
        <v>0</v>
      </c>
      <c r="L641" s="2" t="s">
        <v>1276</v>
      </c>
      <c r="M641" s="5">
        <v>45093</v>
      </c>
      <c r="N641" s="6">
        <v>94.23</v>
      </c>
    </row>
    <row r="642" spans="1:14" ht="15.5" hidden="1" x14ac:dyDescent="0.35">
      <c r="A642" s="3" t="s">
        <v>1180</v>
      </c>
      <c r="B642" s="2" t="s">
        <v>1181</v>
      </c>
      <c r="C642" s="3">
        <v>3590</v>
      </c>
      <c r="D642" s="2">
        <v>943.08</v>
      </c>
      <c r="E642" s="2">
        <v>818.95</v>
      </c>
      <c r="F642" s="2">
        <v>833.25</v>
      </c>
      <c r="G642" s="2">
        <v>0</v>
      </c>
      <c r="H642" s="2" t="s">
        <v>12</v>
      </c>
      <c r="I642" s="2">
        <v>1</v>
      </c>
      <c r="J642" s="2">
        <v>65</v>
      </c>
      <c r="K642" s="4">
        <v>0</v>
      </c>
      <c r="L642" s="2" t="s">
        <v>1276</v>
      </c>
      <c r="M642" s="5">
        <v>45093</v>
      </c>
      <c r="N642" s="6">
        <v>94.23</v>
      </c>
    </row>
    <row r="643" spans="1:14" ht="15.5" hidden="1" x14ac:dyDescent="0.35">
      <c r="A643" s="3" t="s">
        <v>1182</v>
      </c>
      <c r="B643" s="2" t="s">
        <v>1183</v>
      </c>
      <c r="C643" s="3">
        <v>3600</v>
      </c>
      <c r="D643" s="2">
        <v>1173.29</v>
      </c>
      <c r="E643" s="2">
        <v>1173.5</v>
      </c>
      <c r="F643" s="2">
        <v>1190.05</v>
      </c>
      <c r="G643" s="2">
        <v>0</v>
      </c>
      <c r="H643" s="2" t="s">
        <v>12</v>
      </c>
      <c r="I643" s="2">
        <v>4</v>
      </c>
      <c r="J643" s="2">
        <v>401</v>
      </c>
      <c r="K643" s="4">
        <v>0</v>
      </c>
      <c r="L643" s="2" t="s">
        <v>1276</v>
      </c>
      <c r="M643" s="5">
        <v>45093</v>
      </c>
      <c r="N643" s="6">
        <v>94.23</v>
      </c>
    </row>
    <row r="644" spans="1:14" ht="15.5" hidden="1" x14ac:dyDescent="0.35">
      <c r="A644" s="3" t="s">
        <v>1184</v>
      </c>
      <c r="B644" s="2" t="s">
        <v>496</v>
      </c>
      <c r="C644" s="3">
        <v>3610</v>
      </c>
      <c r="D644" s="2">
        <v>1210</v>
      </c>
      <c r="E644" s="2">
        <v>1182.5</v>
      </c>
      <c r="F644" s="2">
        <v>1199.3499999999999</v>
      </c>
      <c r="G644" s="2">
        <v>0</v>
      </c>
      <c r="H644" s="2" t="s">
        <v>12</v>
      </c>
      <c r="I644" s="2">
        <v>5</v>
      </c>
      <c r="J644" s="2">
        <v>33</v>
      </c>
      <c r="K644" s="4">
        <v>0</v>
      </c>
      <c r="L644" s="2" t="s">
        <v>1276</v>
      </c>
      <c r="M644" s="5">
        <v>45093</v>
      </c>
      <c r="N644" s="6">
        <v>94.23</v>
      </c>
    </row>
    <row r="645" spans="1:14" ht="15.5" hidden="1" x14ac:dyDescent="0.35">
      <c r="A645" s="3" t="s">
        <v>1185</v>
      </c>
      <c r="B645" s="2" t="s">
        <v>646</v>
      </c>
      <c r="C645" s="3">
        <v>3620</v>
      </c>
      <c r="D645" s="2">
        <v>1202.8</v>
      </c>
      <c r="E645" s="2">
        <v>1195.5</v>
      </c>
      <c r="F645" s="2">
        <v>1208.55</v>
      </c>
      <c r="G645" s="2">
        <v>650.85</v>
      </c>
      <c r="H645" s="2">
        <v>1.1792</v>
      </c>
      <c r="I645" s="2">
        <v>2</v>
      </c>
      <c r="J645" s="2">
        <v>7</v>
      </c>
      <c r="K645" s="4">
        <v>0</v>
      </c>
      <c r="L645" s="2" t="s">
        <v>1276</v>
      </c>
      <c r="M645" s="5">
        <v>45093</v>
      </c>
      <c r="N645" s="6">
        <v>94.23</v>
      </c>
    </row>
    <row r="646" spans="1:14" ht="15.5" hidden="1" x14ac:dyDescent="0.35">
      <c r="A646" s="3" t="s">
        <v>1186</v>
      </c>
      <c r="B646" s="2" t="s">
        <v>646</v>
      </c>
      <c r="C646" s="3">
        <v>3630</v>
      </c>
      <c r="D646" s="2">
        <v>1209.9000000000001</v>
      </c>
      <c r="E646" s="2">
        <v>1201.2</v>
      </c>
      <c r="F646" s="2">
        <v>1217.7</v>
      </c>
      <c r="G646" s="2">
        <v>673.73</v>
      </c>
      <c r="H646" s="2">
        <v>1.2565999999999999</v>
      </c>
      <c r="I646" s="2">
        <v>2</v>
      </c>
      <c r="J646" s="2">
        <v>7</v>
      </c>
      <c r="K646" s="4">
        <v>0</v>
      </c>
      <c r="L646" s="2" t="s">
        <v>1276</v>
      </c>
      <c r="M646" s="5">
        <v>45093</v>
      </c>
      <c r="N646" s="6">
        <v>94.23</v>
      </c>
    </row>
    <row r="647" spans="1:14" ht="15.5" hidden="1" x14ac:dyDescent="0.35">
      <c r="A647" s="3" t="s">
        <v>1187</v>
      </c>
      <c r="B647" s="2" t="s">
        <v>1188</v>
      </c>
      <c r="C647" s="3">
        <v>3640</v>
      </c>
      <c r="D647" s="2">
        <v>1218.5999999999999</v>
      </c>
      <c r="E647" s="2">
        <v>1210</v>
      </c>
      <c r="F647" s="2">
        <v>1226.8</v>
      </c>
      <c r="G647" s="2">
        <v>-136.9</v>
      </c>
      <c r="H647" s="2">
        <v>-0.10100000000000001</v>
      </c>
      <c r="I647" s="2">
        <v>6</v>
      </c>
      <c r="J647" s="2">
        <v>9</v>
      </c>
      <c r="K647" s="4">
        <v>0</v>
      </c>
      <c r="L647" s="2" t="s">
        <v>1276</v>
      </c>
      <c r="M647" s="5">
        <v>45093</v>
      </c>
      <c r="N647" s="6">
        <v>94.23</v>
      </c>
    </row>
    <row r="648" spans="1:14" ht="15.5" hidden="1" x14ac:dyDescent="0.35">
      <c r="A648" s="3" t="s">
        <v>1189</v>
      </c>
      <c r="B648" s="2" t="s">
        <v>1188</v>
      </c>
      <c r="C648" s="3">
        <v>3650</v>
      </c>
      <c r="D648" s="2">
        <v>1227</v>
      </c>
      <c r="E648" s="2">
        <v>1220</v>
      </c>
      <c r="F648" s="2">
        <v>1235.95</v>
      </c>
      <c r="G648" s="2">
        <v>-256.7</v>
      </c>
      <c r="H648" s="2">
        <v>-0.17299999999999999</v>
      </c>
      <c r="I648" s="2">
        <v>4</v>
      </c>
      <c r="J648" s="2">
        <v>9</v>
      </c>
      <c r="K648" s="4">
        <v>0</v>
      </c>
      <c r="L648" s="2" t="s">
        <v>1276</v>
      </c>
      <c r="M648" s="5">
        <v>45093</v>
      </c>
      <c r="N648" s="6">
        <v>94.23</v>
      </c>
    </row>
    <row r="649" spans="1:14" ht="15.5" hidden="1" x14ac:dyDescent="0.35">
      <c r="A649" s="3" t="s">
        <v>1190</v>
      </c>
      <c r="B649" s="2" t="s">
        <v>630</v>
      </c>
      <c r="C649" s="3">
        <v>3660</v>
      </c>
      <c r="D649" s="2">
        <v>1236.8</v>
      </c>
      <c r="E649" s="2">
        <v>1228.5</v>
      </c>
      <c r="F649" s="2">
        <v>1245.0999999999999</v>
      </c>
      <c r="G649" s="2">
        <v>-272.7</v>
      </c>
      <c r="H649" s="2">
        <v>-0.1807</v>
      </c>
      <c r="I649" s="2">
        <v>2</v>
      </c>
      <c r="J649" s="2">
        <v>0</v>
      </c>
      <c r="K649" s="4">
        <v>0</v>
      </c>
      <c r="L649" s="2" t="s">
        <v>1276</v>
      </c>
      <c r="M649" s="5">
        <v>45093</v>
      </c>
      <c r="N649" s="6">
        <v>94.23</v>
      </c>
    </row>
    <row r="650" spans="1:14" ht="15.5" hidden="1" x14ac:dyDescent="0.35">
      <c r="A650" s="3" t="s">
        <v>1191</v>
      </c>
      <c r="B650" s="2" t="s">
        <v>636</v>
      </c>
      <c r="C650" s="3">
        <v>3670</v>
      </c>
      <c r="D650" s="2">
        <v>1247.5999999999999</v>
      </c>
      <c r="E650" s="2">
        <v>1237.5</v>
      </c>
      <c r="F650" s="2">
        <v>1254.4000000000001</v>
      </c>
      <c r="G650" s="2">
        <v>-247.25</v>
      </c>
      <c r="H650" s="2">
        <v>-0.16539999999999999</v>
      </c>
      <c r="I650" s="2">
        <v>4</v>
      </c>
      <c r="J650" s="2">
        <v>5</v>
      </c>
      <c r="K650" s="4">
        <v>0</v>
      </c>
      <c r="L650" s="2" t="s">
        <v>1276</v>
      </c>
      <c r="M650" s="5">
        <v>45093</v>
      </c>
      <c r="N650" s="6">
        <v>94.23</v>
      </c>
    </row>
    <row r="651" spans="1:14" ht="15.5" hidden="1" x14ac:dyDescent="0.35">
      <c r="A651" s="3" t="s">
        <v>1192</v>
      </c>
      <c r="B651" s="2" t="s">
        <v>1193</v>
      </c>
      <c r="C651" s="3">
        <v>3680</v>
      </c>
      <c r="D651" s="2">
        <v>1245.95</v>
      </c>
      <c r="E651" s="2">
        <v>1246.5</v>
      </c>
      <c r="F651" s="2">
        <v>1263.5999999999999</v>
      </c>
      <c r="G651" s="2">
        <v>0</v>
      </c>
      <c r="H651" s="2" t="s">
        <v>12</v>
      </c>
      <c r="I651" s="2">
        <v>1</v>
      </c>
      <c r="J651" s="2">
        <v>33</v>
      </c>
      <c r="K651" s="4">
        <v>0</v>
      </c>
      <c r="L651" s="2" t="s">
        <v>1276</v>
      </c>
      <c r="M651" s="5">
        <v>45093</v>
      </c>
      <c r="N651" s="6">
        <v>94.23</v>
      </c>
    </row>
    <row r="652" spans="1:14" ht="15.5" hidden="1" x14ac:dyDescent="0.35">
      <c r="A652" s="3" t="s">
        <v>1194</v>
      </c>
      <c r="B652" s="2" t="s">
        <v>1195</v>
      </c>
      <c r="C652" s="3">
        <v>3690</v>
      </c>
      <c r="D652" s="2">
        <v>1538.5</v>
      </c>
      <c r="E652" s="2">
        <v>1256</v>
      </c>
      <c r="F652" s="2">
        <v>1272.8499999999999</v>
      </c>
      <c r="G652" s="2">
        <v>0</v>
      </c>
      <c r="H652" s="2" t="s">
        <v>12</v>
      </c>
      <c r="I652" s="2">
        <v>1</v>
      </c>
      <c r="J652" s="2">
        <v>63</v>
      </c>
      <c r="K652" s="4">
        <v>0</v>
      </c>
      <c r="L652" s="2" t="s">
        <v>1276</v>
      </c>
      <c r="M652" s="5">
        <v>45093</v>
      </c>
      <c r="N652" s="6">
        <v>94.23</v>
      </c>
    </row>
    <row r="653" spans="1:14" ht="15.5" hidden="1" x14ac:dyDescent="0.35">
      <c r="A653" s="3" t="s">
        <v>1196</v>
      </c>
      <c r="B653" s="2" t="s">
        <v>1197</v>
      </c>
      <c r="C653" s="3">
        <v>3700</v>
      </c>
      <c r="D653" s="2">
        <v>1546.5</v>
      </c>
      <c r="E653" s="2">
        <v>1265</v>
      </c>
      <c r="F653" s="2">
        <v>1282.05</v>
      </c>
      <c r="G653" s="2">
        <v>0</v>
      </c>
      <c r="H653" s="2" t="s">
        <v>12</v>
      </c>
      <c r="I653" s="2">
        <v>1</v>
      </c>
      <c r="J653" s="2">
        <v>124</v>
      </c>
      <c r="K653" s="4">
        <v>0</v>
      </c>
      <c r="L653" s="2" t="s">
        <v>1276</v>
      </c>
      <c r="M653" s="5">
        <v>45093</v>
      </c>
      <c r="N653" s="6">
        <v>94.23</v>
      </c>
    </row>
    <row r="654" spans="1:14" ht="15.5" hidden="1" x14ac:dyDescent="0.35">
      <c r="A654" s="3" t="s">
        <v>1198</v>
      </c>
      <c r="B654" s="2" t="s">
        <v>1199</v>
      </c>
      <c r="C654" s="3">
        <v>3710</v>
      </c>
      <c r="D654" s="2">
        <v>1242</v>
      </c>
      <c r="E654" s="2">
        <v>1274.5</v>
      </c>
      <c r="F654" s="2">
        <v>1291.3</v>
      </c>
      <c r="G654" s="2">
        <v>0</v>
      </c>
      <c r="H654" s="2" t="s">
        <v>12</v>
      </c>
      <c r="I654" s="2">
        <v>1</v>
      </c>
      <c r="J654" s="2">
        <v>64</v>
      </c>
      <c r="K654" s="4">
        <v>0</v>
      </c>
      <c r="L654" s="2" t="s">
        <v>1276</v>
      </c>
      <c r="M654" s="5">
        <v>45093</v>
      </c>
      <c r="N654" s="6">
        <v>94.23</v>
      </c>
    </row>
    <row r="655" spans="1:14" ht="15.5" hidden="1" x14ac:dyDescent="0.35">
      <c r="A655" s="3" t="s">
        <v>1200</v>
      </c>
      <c r="B655" s="2" t="s">
        <v>1201</v>
      </c>
      <c r="C655" s="3">
        <v>3720</v>
      </c>
      <c r="D655" s="2">
        <v>1010</v>
      </c>
      <c r="E655" s="2">
        <v>1416</v>
      </c>
      <c r="F655" s="2">
        <v>1434.5</v>
      </c>
      <c r="G655" s="2">
        <v>0</v>
      </c>
      <c r="H655" s="2" t="s">
        <v>12</v>
      </c>
      <c r="I655" s="2">
        <v>3</v>
      </c>
      <c r="J655" s="2">
        <v>11</v>
      </c>
      <c r="K655" s="4">
        <v>0</v>
      </c>
      <c r="L655" s="2" t="s">
        <v>1276</v>
      </c>
      <c r="M655" s="5">
        <v>45093</v>
      </c>
      <c r="N655" s="6">
        <v>94.23</v>
      </c>
    </row>
    <row r="656" spans="1:14" ht="15.5" hidden="1" x14ac:dyDescent="0.35">
      <c r="A656" s="3" t="s">
        <v>1202</v>
      </c>
      <c r="B656" s="2" t="s">
        <v>1203</v>
      </c>
      <c r="C656" s="3">
        <v>3730</v>
      </c>
      <c r="D656" s="2">
        <v>706.55</v>
      </c>
      <c r="E656" s="2">
        <v>939.15</v>
      </c>
      <c r="F656" s="2">
        <v>952.85</v>
      </c>
      <c r="G656" s="2">
        <v>0</v>
      </c>
      <c r="H656" s="2" t="s">
        <v>12</v>
      </c>
      <c r="I656" s="2">
        <v>1</v>
      </c>
      <c r="J656" s="2">
        <v>10</v>
      </c>
      <c r="K656" s="4">
        <v>0</v>
      </c>
      <c r="L656" s="2" t="s">
        <v>1276</v>
      </c>
      <c r="M656" s="5">
        <v>45093</v>
      </c>
      <c r="N656" s="6">
        <v>94.23</v>
      </c>
    </row>
    <row r="657" spans="1:14" ht="15.5" hidden="1" x14ac:dyDescent="0.35">
      <c r="A657" s="3" t="s">
        <v>1204</v>
      </c>
      <c r="B657" s="2" t="s">
        <v>1205</v>
      </c>
      <c r="C657" s="3">
        <v>3740</v>
      </c>
      <c r="D657" s="2">
        <v>655.51</v>
      </c>
      <c r="E657" s="2">
        <v>654.5</v>
      </c>
      <c r="F657" s="2">
        <v>673.5</v>
      </c>
      <c r="G657" s="2">
        <v>0</v>
      </c>
      <c r="H657" s="2" t="s">
        <v>12</v>
      </c>
      <c r="I657" s="2">
        <v>8</v>
      </c>
      <c r="J657" s="2">
        <v>6</v>
      </c>
      <c r="K657" s="4">
        <v>0</v>
      </c>
      <c r="L657" s="2" t="s">
        <v>1276</v>
      </c>
      <c r="M657" s="5">
        <v>45093</v>
      </c>
      <c r="N657" s="6">
        <v>94.23</v>
      </c>
    </row>
    <row r="658" spans="1:14" ht="15.5" hidden="1" x14ac:dyDescent="0.35">
      <c r="A658" s="3" t="s">
        <v>1206</v>
      </c>
      <c r="B658" s="2" t="s">
        <v>1207</v>
      </c>
      <c r="C658" s="3">
        <v>3750</v>
      </c>
      <c r="D658" s="2">
        <v>1608.26</v>
      </c>
      <c r="E658" s="2">
        <v>1311.5</v>
      </c>
      <c r="F658" s="2">
        <v>1328.75</v>
      </c>
      <c r="G658" s="2">
        <v>0</v>
      </c>
      <c r="H658" s="2" t="s">
        <v>12</v>
      </c>
      <c r="I658" s="2">
        <v>5</v>
      </c>
      <c r="J658" s="2">
        <v>79</v>
      </c>
      <c r="K658" s="4">
        <v>0</v>
      </c>
      <c r="L658" s="2" t="s">
        <v>1276</v>
      </c>
      <c r="M658" s="5">
        <v>45093</v>
      </c>
      <c r="N658" s="6">
        <v>94.23</v>
      </c>
    </row>
    <row r="659" spans="1:14" ht="15.5" hidden="1" x14ac:dyDescent="0.35">
      <c r="A659" s="3" t="s">
        <v>1208</v>
      </c>
      <c r="B659" s="2" t="s">
        <v>1207</v>
      </c>
      <c r="C659" s="3">
        <v>3760</v>
      </c>
      <c r="D659" s="2">
        <v>1618.24</v>
      </c>
      <c r="E659" s="2">
        <v>1321</v>
      </c>
      <c r="F659" s="2">
        <v>1338.2</v>
      </c>
      <c r="G659" s="2">
        <v>0</v>
      </c>
      <c r="H659" s="2" t="s">
        <v>12</v>
      </c>
      <c r="I659" s="2">
        <v>5</v>
      </c>
      <c r="J659" s="2">
        <v>7</v>
      </c>
      <c r="K659" s="4">
        <v>0</v>
      </c>
      <c r="L659" s="2" t="s">
        <v>1276</v>
      </c>
      <c r="M659" s="5">
        <v>45093</v>
      </c>
      <c r="N659" s="6">
        <v>94.23</v>
      </c>
    </row>
    <row r="660" spans="1:14" ht="15.5" hidden="1" x14ac:dyDescent="0.35">
      <c r="A660" s="3" t="s">
        <v>1209</v>
      </c>
      <c r="B660" s="2" t="s">
        <v>1210</v>
      </c>
      <c r="C660" s="3">
        <v>3770</v>
      </c>
      <c r="D660" s="2">
        <v>674</v>
      </c>
      <c r="E660" s="2">
        <v>1059.25</v>
      </c>
      <c r="F660" s="2">
        <v>1076.0999999999999</v>
      </c>
      <c r="G660" s="2">
        <v>0</v>
      </c>
      <c r="H660" s="2" t="s">
        <v>12</v>
      </c>
      <c r="I660" s="2">
        <v>1</v>
      </c>
      <c r="J660" s="2">
        <v>3</v>
      </c>
      <c r="K660" s="4">
        <v>0</v>
      </c>
      <c r="L660" s="2" t="s">
        <v>1276</v>
      </c>
      <c r="M660" s="5">
        <v>45093</v>
      </c>
      <c r="N660" s="6">
        <v>94.23</v>
      </c>
    </row>
    <row r="661" spans="1:14" ht="15.5" hidden="1" x14ac:dyDescent="0.35">
      <c r="A661" s="3" t="s">
        <v>1211</v>
      </c>
      <c r="B661" s="2" t="s">
        <v>1212</v>
      </c>
      <c r="C661" s="3">
        <v>3780</v>
      </c>
      <c r="D661" s="2">
        <v>1473.55</v>
      </c>
      <c r="E661" s="2">
        <v>1340</v>
      </c>
      <c r="F661" s="2">
        <v>1357</v>
      </c>
      <c r="G661" s="2">
        <v>0</v>
      </c>
      <c r="H661" s="2" t="s">
        <v>12</v>
      </c>
      <c r="I661" s="2">
        <v>1</v>
      </c>
      <c r="J661" s="2">
        <v>7</v>
      </c>
      <c r="K661" s="4">
        <v>0</v>
      </c>
      <c r="L661" s="2" t="s">
        <v>1276</v>
      </c>
      <c r="M661" s="5">
        <v>45093</v>
      </c>
      <c r="N661" s="6">
        <v>94.23</v>
      </c>
    </row>
    <row r="662" spans="1:14" ht="15.5" hidden="1" x14ac:dyDescent="0.35">
      <c r="A662" s="3" t="s">
        <v>1213</v>
      </c>
      <c r="B662" s="2" t="s">
        <v>1214</v>
      </c>
      <c r="C662" s="3">
        <v>3790</v>
      </c>
      <c r="D662" s="2">
        <v>1485</v>
      </c>
      <c r="E662" s="2">
        <v>1349.5</v>
      </c>
      <c r="F662" s="2">
        <v>1366.5</v>
      </c>
      <c r="G662" s="2">
        <v>0</v>
      </c>
      <c r="H662" s="2" t="s">
        <v>12</v>
      </c>
      <c r="I662" s="2">
        <v>1</v>
      </c>
      <c r="J662" s="2">
        <v>3</v>
      </c>
      <c r="K662" s="4">
        <v>0</v>
      </c>
      <c r="L662" s="2" t="s">
        <v>1276</v>
      </c>
      <c r="M662" s="5">
        <v>45093</v>
      </c>
      <c r="N662" s="6">
        <v>94.23</v>
      </c>
    </row>
    <row r="663" spans="1:14" ht="15.5" hidden="1" x14ac:dyDescent="0.35">
      <c r="A663" s="3" t="s">
        <v>1215</v>
      </c>
      <c r="B663" s="2" t="s">
        <v>1216</v>
      </c>
      <c r="C663" s="3">
        <v>3800</v>
      </c>
      <c r="D663" s="2">
        <v>1613.43</v>
      </c>
      <c r="E663" s="2">
        <v>1359</v>
      </c>
      <c r="F663" s="2">
        <v>1376.1</v>
      </c>
      <c r="G663" s="2">
        <v>0</v>
      </c>
      <c r="H663" s="2" t="s">
        <v>12</v>
      </c>
      <c r="I663" s="2">
        <v>1</v>
      </c>
      <c r="J663" s="2">
        <v>53</v>
      </c>
      <c r="K663" s="4">
        <v>0</v>
      </c>
      <c r="L663" s="2" t="s">
        <v>1276</v>
      </c>
      <c r="M663" s="5">
        <v>45093</v>
      </c>
      <c r="N663" s="6">
        <v>94.23</v>
      </c>
    </row>
    <row r="664" spans="1:14" ht="15.5" hidden="1" x14ac:dyDescent="0.35">
      <c r="A664" s="3" t="s">
        <v>1217</v>
      </c>
      <c r="B664" s="2" t="s">
        <v>1218</v>
      </c>
      <c r="C664" s="3">
        <v>3820</v>
      </c>
      <c r="D664" s="2">
        <v>1726</v>
      </c>
      <c r="E664" s="2">
        <v>1378</v>
      </c>
      <c r="F664" s="2">
        <v>1395</v>
      </c>
      <c r="G664" s="2">
        <v>0</v>
      </c>
      <c r="H664" s="2" t="s">
        <v>12</v>
      </c>
      <c r="I664" s="2">
        <v>1</v>
      </c>
      <c r="J664" s="2">
        <v>7</v>
      </c>
      <c r="K664" s="4">
        <v>0</v>
      </c>
      <c r="L664" s="2" t="s">
        <v>1276</v>
      </c>
      <c r="M664" s="5">
        <v>45093</v>
      </c>
      <c r="N664" s="6">
        <v>94.23</v>
      </c>
    </row>
    <row r="665" spans="1:14" ht="15.5" hidden="1" x14ac:dyDescent="0.35">
      <c r="A665" s="3" t="s">
        <v>1219</v>
      </c>
      <c r="B665" s="2" t="s">
        <v>1220</v>
      </c>
      <c r="C665" s="3">
        <v>3830</v>
      </c>
      <c r="D665" s="2">
        <v>752</v>
      </c>
      <c r="E665" s="2">
        <v>0</v>
      </c>
      <c r="F665" s="2">
        <v>0</v>
      </c>
      <c r="G665" s="2">
        <v>0</v>
      </c>
      <c r="H665" s="2" t="s">
        <v>12</v>
      </c>
      <c r="I665" s="2" t="s">
        <v>12</v>
      </c>
      <c r="J665" s="2">
        <v>2</v>
      </c>
      <c r="K665" s="4">
        <v>0</v>
      </c>
      <c r="L665" s="2" t="s">
        <v>1276</v>
      </c>
      <c r="M665" s="5">
        <v>45093</v>
      </c>
      <c r="N665" s="6">
        <v>94.23</v>
      </c>
    </row>
    <row r="666" spans="1:14" ht="15.5" hidden="1" x14ac:dyDescent="0.35">
      <c r="A666" s="3" t="s">
        <v>1221</v>
      </c>
      <c r="B666" s="2" t="s">
        <v>1222</v>
      </c>
      <c r="C666" s="3">
        <v>3850</v>
      </c>
      <c r="D666" s="2">
        <v>1609.5</v>
      </c>
      <c r="E666" s="2">
        <v>1406</v>
      </c>
      <c r="F666" s="2">
        <v>1423.25</v>
      </c>
      <c r="G666" s="2">
        <v>0</v>
      </c>
      <c r="H666" s="2" t="s">
        <v>12</v>
      </c>
      <c r="I666" s="2">
        <v>1</v>
      </c>
      <c r="J666" s="2">
        <v>8</v>
      </c>
      <c r="K666" s="4">
        <v>0</v>
      </c>
      <c r="L666" s="2" t="s">
        <v>1276</v>
      </c>
      <c r="M666" s="5">
        <v>45093</v>
      </c>
      <c r="N666" s="6">
        <v>94.23</v>
      </c>
    </row>
    <row r="667" spans="1:14" ht="15.5" hidden="1" x14ac:dyDescent="0.35">
      <c r="A667" s="3" t="s">
        <v>1223</v>
      </c>
      <c r="B667" s="2" t="s">
        <v>1224</v>
      </c>
      <c r="C667" s="3">
        <v>3880</v>
      </c>
      <c r="D667" s="2">
        <v>700.65</v>
      </c>
      <c r="E667" s="2">
        <v>737.75</v>
      </c>
      <c r="F667" s="2">
        <v>749.2</v>
      </c>
      <c r="G667" s="2">
        <v>0</v>
      </c>
      <c r="H667" s="2" t="s">
        <v>12</v>
      </c>
      <c r="I667" s="2">
        <v>1</v>
      </c>
      <c r="J667" s="2">
        <v>18</v>
      </c>
      <c r="K667" s="4">
        <v>0</v>
      </c>
      <c r="L667" s="2" t="s">
        <v>1276</v>
      </c>
      <c r="M667" s="5">
        <v>45093</v>
      </c>
      <c r="N667" s="6">
        <v>94.23</v>
      </c>
    </row>
    <row r="668" spans="1:14" ht="15.5" hidden="1" x14ac:dyDescent="0.35">
      <c r="A668" s="3" t="s">
        <v>1225</v>
      </c>
      <c r="B668" s="2" t="s">
        <v>1226</v>
      </c>
      <c r="C668" s="3">
        <v>3890</v>
      </c>
      <c r="D668" s="2">
        <v>1363.5</v>
      </c>
      <c r="E668" s="2">
        <v>1583.5</v>
      </c>
      <c r="F668" s="2">
        <v>1601.5</v>
      </c>
      <c r="G668" s="2">
        <v>0</v>
      </c>
      <c r="H668" s="2" t="s">
        <v>12</v>
      </c>
      <c r="I668" s="2">
        <v>1</v>
      </c>
      <c r="J668" s="2">
        <v>10</v>
      </c>
      <c r="K668" s="4">
        <v>0</v>
      </c>
      <c r="L668" s="2" t="s">
        <v>1276</v>
      </c>
      <c r="M668" s="5">
        <v>45093</v>
      </c>
      <c r="N668" s="6">
        <v>94.23</v>
      </c>
    </row>
    <row r="669" spans="1:14" ht="15.5" hidden="1" x14ac:dyDescent="0.35">
      <c r="A669" s="3" t="s">
        <v>1227</v>
      </c>
      <c r="B669" s="2" t="s">
        <v>1228</v>
      </c>
      <c r="C669" s="3">
        <v>3900</v>
      </c>
      <c r="D669" s="2">
        <v>1705.75</v>
      </c>
      <c r="E669" s="2">
        <v>1455</v>
      </c>
      <c r="F669" s="2">
        <v>1471.05</v>
      </c>
      <c r="G669" s="2">
        <v>0</v>
      </c>
      <c r="H669" s="2" t="s">
        <v>12</v>
      </c>
      <c r="I669" s="2">
        <v>2</v>
      </c>
      <c r="J669" s="2">
        <v>4</v>
      </c>
      <c r="K669" s="4">
        <v>0</v>
      </c>
      <c r="L669" s="2" t="s">
        <v>1276</v>
      </c>
      <c r="M669" s="5">
        <v>45093</v>
      </c>
      <c r="N669" s="6">
        <v>94.23</v>
      </c>
    </row>
    <row r="670" spans="1:14" ht="15.5" hidden="1" x14ac:dyDescent="0.35">
      <c r="A670" s="3" t="s">
        <v>1229</v>
      </c>
      <c r="B670" s="2" t="s">
        <v>1230</v>
      </c>
      <c r="C670" s="3">
        <v>3910</v>
      </c>
      <c r="D670" s="2">
        <v>725.95</v>
      </c>
      <c r="E670" s="2">
        <v>1139.3</v>
      </c>
      <c r="F670" s="2">
        <v>1154.7</v>
      </c>
      <c r="G670" s="2">
        <v>0</v>
      </c>
      <c r="H670" s="2" t="s">
        <v>12</v>
      </c>
      <c r="I670" s="2" t="s">
        <v>12</v>
      </c>
      <c r="J670" s="2">
        <v>2</v>
      </c>
      <c r="K670" s="4">
        <v>0</v>
      </c>
      <c r="L670" s="2" t="s">
        <v>1276</v>
      </c>
      <c r="M670" s="5">
        <v>45093</v>
      </c>
      <c r="N670" s="6">
        <v>94.23</v>
      </c>
    </row>
    <row r="671" spans="1:14" ht="15.5" hidden="1" x14ac:dyDescent="0.35">
      <c r="A671" s="3" t="s">
        <v>1231</v>
      </c>
      <c r="B671" s="2" t="s">
        <v>1232</v>
      </c>
      <c r="C671" s="3">
        <v>3930</v>
      </c>
      <c r="D671" s="2">
        <v>821.95</v>
      </c>
      <c r="E671" s="2">
        <v>960.75</v>
      </c>
      <c r="F671" s="2">
        <v>977.8</v>
      </c>
      <c r="G671" s="2">
        <v>0</v>
      </c>
      <c r="H671" s="2" t="s">
        <v>12</v>
      </c>
      <c r="I671" s="2">
        <v>1</v>
      </c>
      <c r="J671" s="2">
        <v>1</v>
      </c>
      <c r="K671" s="4">
        <v>0</v>
      </c>
      <c r="L671" s="2" t="s">
        <v>1276</v>
      </c>
      <c r="M671" s="5">
        <v>45093</v>
      </c>
      <c r="N671" s="6">
        <v>94.23</v>
      </c>
    </row>
    <row r="672" spans="1:14" ht="15.5" hidden="1" x14ac:dyDescent="0.35">
      <c r="A672" s="3" t="s">
        <v>1233</v>
      </c>
      <c r="B672" s="2" t="s">
        <v>1234</v>
      </c>
      <c r="C672" s="3">
        <v>3940</v>
      </c>
      <c r="D672" s="2">
        <v>1758.9</v>
      </c>
      <c r="E672" s="2">
        <v>1492.5</v>
      </c>
      <c r="F672" s="2">
        <v>1509.5</v>
      </c>
      <c r="G672" s="2">
        <v>0</v>
      </c>
      <c r="H672" s="2" t="s">
        <v>12</v>
      </c>
      <c r="I672" s="2" t="s">
        <v>12</v>
      </c>
      <c r="J672" s="2">
        <v>1</v>
      </c>
      <c r="K672" s="4">
        <v>0</v>
      </c>
      <c r="L672" s="2" t="s">
        <v>1276</v>
      </c>
      <c r="M672" s="5">
        <v>45093</v>
      </c>
      <c r="N672" s="6">
        <v>94.23</v>
      </c>
    </row>
    <row r="673" spans="1:14" ht="15.5" hidden="1" x14ac:dyDescent="0.35">
      <c r="A673" s="3" t="s">
        <v>1235</v>
      </c>
      <c r="B673" s="2" t="s">
        <v>1236</v>
      </c>
      <c r="C673" s="3">
        <v>3950</v>
      </c>
      <c r="D673" s="2">
        <v>1772.65</v>
      </c>
      <c r="E673" s="2">
        <v>1503.5</v>
      </c>
      <c r="F673" s="2">
        <v>1519.2</v>
      </c>
      <c r="G673" s="2">
        <v>0</v>
      </c>
      <c r="H673" s="2" t="s">
        <v>12</v>
      </c>
      <c r="I673" s="2">
        <v>7</v>
      </c>
      <c r="J673" s="2">
        <v>8</v>
      </c>
      <c r="K673" s="4">
        <v>0</v>
      </c>
      <c r="L673" s="2" t="s">
        <v>1276</v>
      </c>
      <c r="M673" s="5">
        <v>45093</v>
      </c>
      <c r="N673" s="6">
        <v>94.23</v>
      </c>
    </row>
    <row r="674" spans="1:14" ht="15.5" hidden="1" x14ac:dyDescent="0.35">
      <c r="A674" s="3" t="s">
        <v>1237</v>
      </c>
      <c r="B674" s="2" t="s">
        <v>1238</v>
      </c>
      <c r="C674" s="3">
        <v>3960</v>
      </c>
      <c r="D674" s="2">
        <v>1710</v>
      </c>
      <c r="E674" s="2">
        <v>1512.5</v>
      </c>
      <c r="F674" s="2">
        <v>1528.9</v>
      </c>
      <c r="G674" s="2">
        <v>0</v>
      </c>
      <c r="H674" s="2" t="s">
        <v>12</v>
      </c>
      <c r="I674" s="2" t="s">
        <v>12</v>
      </c>
      <c r="J674" s="2">
        <v>1</v>
      </c>
      <c r="K674" s="4">
        <v>0</v>
      </c>
      <c r="L674" s="2" t="s">
        <v>1276</v>
      </c>
      <c r="M674" s="5">
        <v>45093</v>
      </c>
      <c r="N674" s="6">
        <v>94.23</v>
      </c>
    </row>
    <row r="675" spans="1:14" ht="15.5" hidden="1" x14ac:dyDescent="0.35">
      <c r="A675" s="3" t="s">
        <v>1239</v>
      </c>
      <c r="B675" s="2" t="s">
        <v>1240</v>
      </c>
      <c r="C675" s="3">
        <v>3970</v>
      </c>
      <c r="D675" s="2">
        <v>1517.5</v>
      </c>
      <c r="E675" s="2">
        <v>1522.5</v>
      </c>
      <c r="F675" s="2">
        <v>1538.6</v>
      </c>
      <c r="G675" s="2">
        <v>0</v>
      </c>
      <c r="H675" s="2" t="s">
        <v>12</v>
      </c>
      <c r="I675" s="2">
        <v>1</v>
      </c>
      <c r="J675" s="2">
        <v>1</v>
      </c>
      <c r="K675" s="4">
        <v>0</v>
      </c>
      <c r="L675" s="2" t="s">
        <v>1276</v>
      </c>
      <c r="M675" s="5">
        <v>45093</v>
      </c>
      <c r="N675" s="6">
        <v>94.23</v>
      </c>
    </row>
    <row r="676" spans="1:14" ht="15.5" hidden="1" x14ac:dyDescent="0.35">
      <c r="A676" s="3" t="s">
        <v>1241</v>
      </c>
      <c r="B676" s="2" t="s">
        <v>1214</v>
      </c>
      <c r="C676" s="3">
        <v>3980</v>
      </c>
      <c r="D676" s="2">
        <v>1671</v>
      </c>
      <c r="E676" s="2">
        <v>1531.5</v>
      </c>
      <c r="F676" s="2">
        <v>1548.3</v>
      </c>
      <c r="G676" s="2">
        <v>0</v>
      </c>
      <c r="H676" s="2" t="s">
        <v>12</v>
      </c>
      <c r="I676" s="2">
        <v>1</v>
      </c>
      <c r="J676" s="2">
        <v>2</v>
      </c>
      <c r="K676" s="4">
        <v>0</v>
      </c>
      <c r="L676" s="2" t="s">
        <v>1276</v>
      </c>
      <c r="M676" s="5">
        <v>45093</v>
      </c>
      <c r="N676" s="6">
        <v>94.23</v>
      </c>
    </row>
    <row r="677" spans="1:14" ht="15.5" hidden="1" x14ac:dyDescent="0.35">
      <c r="A677" s="3" t="s">
        <v>1242</v>
      </c>
      <c r="B677" s="2" t="s">
        <v>1243</v>
      </c>
      <c r="C677" s="3">
        <v>3990</v>
      </c>
      <c r="D677" s="2">
        <v>812.93</v>
      </c>
      <c r="E677" s="2">
        <v>1509.5</v>
      </c>
      <c r="F677" s="2">
        <v>1528.5</v>
      </c>
      <c r="G677" s="2">
        <v>0</v>
      </c>
      <c r="H677" s="2" t="s">
        <v>12</v>
      </c>
      <c r="I677" s="2">
        <v>63</v>
      </c>
      <c r="J677" s="2">
        <v>78</v>
      </c>
      <c r="K677" s="4">
        <v>0</v>
      </c>
      <c r="L677" s="2" t="s">
        <v>1276</v>
      </c>
      <c r="M677" s="5">
        <v>45093</v>
      </c>
      <c r="N677" s="6">
        <v>94.23</v>
      </c>
    </row>
    <row r="678" spans="1:14" ht="15.5" hidden="1" x14ac:dyDescent="0.35">
      <c r="A678" s="3" t="s">
        <v>1244</v>
      </c>
      <c r="B678" s="2" t="s">
        <v>1245</v>
      </c>
      <c r="C678" s="3">
        <v>4000</v>
      </c>
      <c r="D678" s="2">
        <v>1813.62</v>
      </c>
      <c r="E678" s="2">
        <v>1551</v>
      </c>
      <c r="F678" s="2">
        <v>1567.75</v>
      </c>
      <c r="G678" s="2">
        <v>0</v>
      </c>
      <c r="H678" s="2" t="s">
        <v>12</v>
      </c>
      <c r="I678" s="2">
        <v>3</v>
      </c>
      <c r="J678" s="2">
        <v>449</v>
      </c>
      <c r="K678" s="4">
        <v>0</v>
      </c>
      <c r="L678" s="2" t="s">
        <v>1276</v>
      </c>
      <c r="M678" s="5">
        <v>45093</v>
      </c>
      <c r="N678" s="6">
        <v>94.23</v>
      </c>
    </row>
    <row r="679" spans="1:14" ht="15.5" hidden="1" x14ac:dyDescent="0.35">
      <c r="A679" s="3" t="s">
        <v>1246</v>
      </c>
      <c r="B679" s="2" t="s">
        <v>1247</v>
      </c>
      <c r="C679" s="3">
        <v>4100</v>
      </c>
      <c r="D679" s="2">
        <v>1681.98</v>
      </c>
      <c r="E679" s="2">
        <v>1660.7</v>
      </c>
      <c r="F679" s="2">
        <v>1678.55</v>
      </c>
      <c r="G679" s="2">
        <v>0</v>
      </c>
      <c r="H679" s="2" t="s">
        <v>12</v>
      </c>
      <c r="I679" s="2">
        <v>1</v>
      </c>
      <c r="J679" s="2">
        <v>0</v>
      </c>
      <c r="K679" s="4">
        <v>0</v>
      </c>
      <c r="L679" s="2" t="s">
        <v>1276</v>
      </c>
      <c r="M679" s="5">
        <v>45093</v>
      </c>
      <c r="N679" s="6">
        <v>94.23</v>
      </c>
    </row>
    <row r="680" spans="1:14" ht="15.5" hidden="1" x14ac:dyDescent="0.35">
      <c r="A680" s="3" t="s">
        <v>1248</v>
      </c>
      <c r="B680" s="2" t="s">
        <v>1249</v>
      </c>
      <c r="C680" s="3">
        <v>4200</v>
      </c>
      <c r="D680" s="2">
        <v>1857.2</v>
      </c>
      <c r="E680" s="2">
        <v>1747</v>
      </c>
      <c r="F680" s="2">
        <v>1763.8</v>
      </c>
      <c r="G680" s="2">
        <v>0</v>
      </c>
      <c r="H680" s="2" t="s">
        <v>12</v>
      </c>
      <c r="I680" s="2">
        <v>3</v>
      </c>
      <c r="J680" s="2">
        <v>0</v>
      </c>
      <c r="K680" s="4">
        <v>0</v>
      </c>
      <c r="L680" s="2" t="s">
        <v>1276</v>
      </c>
      <c r="M680" s="5">
        <v>45093</v>
      </c>
      <c r="N680" s="6">
        <v>94.23</v>
      </c>
    </row>
    <row r="681" spans="1:14" ht="15.5" hidden="1" x14ac:dyDescent="0.35">
      <c r="A681" s="3" t="s">
        <v>1250</v>
      </c>
      <c r="B681" s="2" t="s">
        <v>1251</v>
      </c>
      <c r="C681" s="3">
        <v>4300</v>
      </c>
      <c r="D681" s="2">
        <v>2088.1999999999998</v>
      </c>
      <c r="E681" s="2">
        <v>1846</v>
      </c>
      <c r="F681" s="2">
        <v>1862.35</v>
      </c>
      <c r="G681" s="2">
        <v>0</v>
      </c>
      <c r="H681" s="2" t="s">
        <v>12</v>
      </c>
      <c r="I681" s="2">
        <v>2</v>
      </c>
      <c r="J681" s="2">
        <v>0</v>
      </c>
      <c r="K681" s="4">
        <v>0</v>
      </c>
      <c r="L681" s="2" t="s">
        <v>1276</v>
      </c>
      <c r="M681" s="5">
        <v>45093</v>
      </c>
      <c r="N681" s="6">
        <v>94.23</v>
      </c>
    </row>
    <row r="682" spans="1:14" ht="15.5" hidden="1" x14ac:dyDescent="0.35">
      <c r="A682" s="3" t="s">
        <v>1252</v>
      </c>
      <c r="B682" s="2" t="s">
        <v>1253</v>
      </c>
      <c r="C682" s="3">
        <v>4400</v>
      </c>
      <c r="D682" s="2">
        <v>2240.59</v>
      </c>
      <c r="E682" s="2">
        <v>1945</v>
      </c>
      <c r="F682" s="2">
        <v>1962.2</v>
      </c>
      <c r="G682" s="2">
        <v>0</v>
      </c>
      <c r="H682" s="2" t="s">
        <v>12</v>
      </c>
      <c r="I682" s="2">
        <v>2</v>
      </c>
      <c r="J682" s="2">
        <v>5</v>
      </c>
      <c r="K682" s="4">
        <v>0</v>
      </c>
      <c r="L682" s="2" t="s">
        <v>1276</v>
      </c>
      <c r="M682" s="5">
        <v>45093</v>
      </c>
      <c r="N682" s="6">
        <v>94.23</v>
      </c>
    </row>
    <row r="683" spans="1:14" ht="15.5" hidden="1" x14ac:dyDescent="0.35">
      <c r="A683" s="3" t="s">
        <v>1254</v>
      </c>
      <c r="B683" s="2" t="s">
        <v>1255</v>
      </c>
      <c r="C683" s="3">
        <v>4500</v>
      </c>
      <c r="D683" s="2">
        <v>2413.17</v>
      </c>
      <c r="E683" s="2">
        <v>2044.5</v>
      </c>
      <c r="F683" s="2">
        <v>2061.6</v>
      </c>
      <c r="G683" s="2">
        <v>0</v>
      </c>
      <c r="H683" s="2" t="s">
        <v>12</v>
      </c>
      <c r="I683" s="2">
        <v>2</v>
      </c>
      <c r="J683" s="2">
        <v>497</v>
      </c>
      <c r="K683" s="4">
        <v>0</v>
      </c>
      <c r="L683" s="2" t="s">
        <v>1276</v>
      </c>
      <c r="M683" s="5">
        <v>45093</v>
      </c>
      <c r="N683" s="6">
        <v>94.23</v>
      </c>
    </row>
    <row r="684" spans="1:14" ht="15.5" hidden="1" x14ac:dyDescent="0.35">
      <c r="A684" s="3" t="s">
        <v>1256</v>
      </c>
      <c r="B684" s="2" t="s">
        <v>1257</v>
      </c>
      <c r="C684" s="3">
        <v>4600</v>
      </c>
      <c r="D684" s="2">
        <v>2470.16</v>
      </c>
      <c r="E684" s="2">
        <v>2144.5</v>
      </c>
      <c r="F684" s="2">
        <v>2161.75</v>
      </c>
      <c r="G684" s="2">
        <v>0</v>
      </c>
      <c r="H684" s="2" t="s">
        <v>12</v>
      </c>
      <c r="I684" s="2">
        <v>1</v>
      </c>
      <c r="J684" s="2">
        <v>0</v>
      </c>
      <c r="K684" s="4">
        <v>0</v>
      </c>
      <c r="L684" s="2" t="s">
        <v>1276</v>
      </c>
      <c r="M684" s="5">
        <v>45093</v>
      </c>
      <c r="N684" s="6">
        <v>94.23</v>
      </c>
    </row>
    <row r="685" spans="1:14" ht="15.5" hidden="1" x14ac:dyDescent="0.35">
      <c r="A685" s="3" t="s">
        <v>1258</v>
      </c>
      <c r="B685" s="2" t="s">
        <v>1259</v>
      </c>
      <c r="C685" s="3">
        <v>4700</v>
      </c>
      <c r="D685" s="2">
        <v>2449.5300000000002</v>
      </c>
      <c r="E685" s="2">
        <v>2244</v>
      </c>
      <c r="F685" s="2">
        <v>2261.6</v>
      </c>
      <c r="G685" s="2">
        <v>0</v>
      </c>
      <c r="H685" s="2" t="s">
        <v>12</v>
      </c>
      <c r="I685" s="2">
        <v>2</v>
      </c>
      <c r="J685" s="2">
        <v>0</v>
      </c>
      <c r="K685" s="4">
        <v>0</v>
      </c>
      <c r="L685" s="2" t="s">
        <v>1276</v>
      </c>
      <c r="M685" s="5">
        <v>45093</v>
      </c>
      <c r="N685" s="6">
        <v>94.23</v>
      </c>
    </row>
    <row r="686" spans="1:14" ht="15.5" hidden="1" x14ac:dyDescent="0.35">
      <c r="A686" s="3" t="s">
        <v>1260</v>
      </c>
      <c r="B686" s="2" t="s">
        <v>1261</v>
      </c>
      <c r="C686" s="3">
        <v>4800</v>
      </c>
      <c r="D686" s="2">
        <v>2216.5</v>
      </c>
      <c r="E686" s="2">
        <v>2488.5</v>
      </c>
      <c r="F686" s="2">
        <v>2506.5</v>
      </c>
      <c r="G686" s="2">
        <v>0</v>
      </c>
      <c r="H686" s="2" t="s">
        <v>12</v>
      </c>
      <c r="I686" s="2">
        <v>3</v>
      </c>
      <c r="J686" s="2">
        <v>0</v>
      </c>
      <c r="K686" s="4">
        <v>0</v>
      </c>
      <c r="L686" s="2" t="s">
        <v>1276</v>
      </c>
      <c r="M686" s="5">
        <v>45093</v>
      </c>
      <c r="N686" s="6">
        <v>94.23</v>
      </c>
    </row>
    <row r="687" spans="1:14" ht="15.5" hidden="1" x14ac:dyDescent="0.35">
      <c r="A687" s="3" t="s">
        <v>1262</v>
      </c>
      <c r="B687" s="2" t="s">
        <v>1263</v>
      </c>
      <c r="C687" s="3">
        <v>4900</v>
      </c>
      <c r="D687" s="2">
        <v>1644.12</v>
      </c>
      <c r="E687" s="2">
        <v>2405.5</v>
      </c>
      <c r="F687" s="2">
        <v>2424.5</v>
      </c>
      <c r="G687" s="2">
        <v>0</v>
      </c>
      <c r="H687" s="2" t="s">
        <v>12</v>
      </c>
      <c r="I687" s="2">
        <v>2</v>
      </c>
      <c r="J687" s="2">
        <v>16</v>
      </c>
      <c r="K687" s="4">
        <v>0</v>
      </c>
      <c r="L687" s="2" t="s">
        <v>1276</v>
      </c>
      <c r="M687" s="5">
        <v>45093</v>
      </c>
      <c r="N687" s="6">
        <v>94.23</v>
      </c>
    </row>
    <row r="688" spans="1:14" ht="15.5" hidden="1" x14ac:dyDescent="0.35">
      <c r="A688" s="3" t="s">
        <v>1264</v>
      </c>
      <c r="B688" s="2" t="s">
        <v>1265</v>
      </c>
      <c r="C688" s="3">
        <v>5000</v>
      </c>
      <c r="D688" s="2">
        <v>2756.55</v>
      </c>
      <c r="E688" s="2">
        <v>2544</v>
      </c>
      <c r="F688" s="2">
        <v>2561.75</v>
      </c>
      <c r="G688" s="2">
        <v>0</v>
      </c>
      <c r="H688" s="2" t="s">
        <v>12</v>
      </c>
      <c r="I688" s="2">
        <v>2</v>
      </c>
      <c r="J688" s="2">
        <v>40</v>
      </c>
      <c r="K688" s="4">
        <v>0</v>
      </c>
      <c r="L688" s="2" t="s">
        <v>1276</v>
      </c>
      <c r="M688" s="5">
        <v>45093</v>
      </c>
      <c r="N688" s="6">
        <v>94.23</v>
      </c>
    </row>
    <row r="689" spans="1:14" ht="15.5" hidden="1" x14ac:dyDescent="0.35">
      <c r="A689" s="3" t="s">
        <v>1266</v>
      </c>
      <c r="B689" s="2" t="s">
        <v>1267</v>
      </c>
      <c r="C689" s="3">
        <v>5100</v>
      </c>
      <c r="D689" s="2">
        <v>1728.08</v>
      </c>
      <c r="E689" s="2">
        <v>2197.5</v>
      </c>
      <c r="F689" s="2">
        <v>2215.5</v>
      </c>
      <c r="G689" s="2">
        <v>0</v>
      </c>
      <c r="H689" s="2" t="s">
        <v>12</v>
      </c>
      <c r="I689" s="2">
        <v>4</v>
      </c>
      <c r="J689" s="2">
        <v>2</v>
      </c>
      <c r="K689" s="4">
        <v>0</v>
      </c>
      <c r="L689" s="2" t="s">
        <v>1276</v>
      </c>
      <c r="M689" s="5">
        <v>45093</v>
      </c>
      <c r="N689" s="6">
        <v>94.23</v>
      </c>
    </row>
    <row r="690" spans="1:14" ht="15.5" hidden="1" x14ac:dyDescent="0.35">
      <c r="A690" s="3" t="s">
        <v>1268</v>
      </c>
      <c r="B690" s="2" t="s">
        <v>1269</v>
      </c>
      <c r="C690" s="3">
        <v>5200</v>
      </c>
      <c r="D690" s="2">
        <v>2056.38</v>
      </c>
      <c r="E690" s="2">
        <v>3044.35</v>
      </c>
      <c r="F690" s="2">
        <v>3062.2</v>
      </c>
      <c r="G690" s="2">
        <v>0</v>
      </c>
      <c r="H690" s="2" t="s">
        <v>12</v>
      </c>
      <c r="I690" s="2">
        <v>4</v>
      </c>
      <c r="J690" s="2">
        <v>0</v>
      </c>
      <c r="K690" s="4">
        <v>0</v>
      </c>
      <c r="L690" s="2" t="s">
        <v>1276</v>
      </c>
      <c r="M690" s="5">
        <v>45093</v>
      </c>
      <c r="N690" s="6">
        <v>94.23</v>
      </c>
    </row>
    <row r="691" spans="1:14" ht="15.5" hidden="1" x14ac:dyDescent="0.35">
      <c r="A691" s="3" t="s">
        <v>1270</v>
      </c>
      <c r="B691" s="2" t="s">
        <v>1271</v>
      </c>
      <c r="C691" s="3">
        <v>5300</v>
      </c>
      <c r="D691" s="2">
        <v>2871.5</v>
      </c>
      <c r="E691" s="2">
        <v>2842.05</v>
      </c>
      <c r="F691" s="2">
        <v>2867.05</v>
      </c>
      <c r="G691" s="2">
        <v>0</v>
      </c>
      <c r="H691" s="2" t="s">
        <v>12</v>
      </c>
      <c r="I691" s="2">
        <v>2</v>
      </c>
      <c r="J691" s="2">
        <v>0</v>
      </c>
      <c r="K691" s="4">
        <v>0</v>
      </c>
      <c r="L691" s="2" t="s">
        <v>1276</v>
      </c>
      <c r="M691" s="5">
        <v>45093</v>
      </c>
      <c r="N691" s="6">
        <v>94.23</v>
      </c>
    </row>
    <row r="692" spans="1:14" ht="15.5" hidden="1" x14ac:dyDescent="0.35">
      <c r="A692" s="3" t="s">
        <v>1272</v>
      </c>
      <c r="B692" s="2" t="s">
        <v>1273</v>
      </c>
      <c r="C692" s="3">
        <v>5400</v>
      </c>
      <c r="D692" s="2">
        <v>2930.39</v>
      </c>
      <c r="E692" s="2">
        <v>3087.5</v>
      </c>
      <c r="F692" s="2">
        <v>3106.5</v>
      </c>
      <c r="G692" s="2">
        <v>0</v>
      </c>
      <c r="H692" s="2" t="s">
        <v>12</v>
      </c>
      <c r="I692" s="2">
        <v>1</v>
      </c>
      <c r="J692" s="2">
        <v>0</v>
      </c>
      <c r="K692" s="4">
        <v>0</v>
      </c>
      <c r="L692" s="2" t="s">
        <v>1276</v>
      </c>
      <c r="M692" s="5">
        <v>45093</v>
      </c>
      <c r="N692" s="6">
        <v>94.23</v>
      </c>
    </row>
    <row r="693" spans="1:14" ht="15.5" hidden="1" x14ac:dyDescent="0.35">
      <c r="A693" s="3" t="s">
        <v>1274</v>
      </c>
      <c r="B693" s="2" t="s">
        <v>1265</v>
      </c>
      <c r="C693" s="3">
        <v>5500</v>
      </c>
      <c r="D693" s="2">
        <v>3256.61</v>
      </c>
      <c r="E693" s="2">
        <v>3044</v>
      </c>
      <c r="F693" s="2">
        <v>3061.75</v>
      </c>
      <c r="G693" s="2">
        <v>0</v>
      </c>
      <c r="H693" s="2" t="s">
        <v>12</v>
      </c>
      <c r="I693" s="2">
        <v>2</v>
      </c>
      <c r="J693" s="2">
        <v>0</v>
      </c>
      <c r="K693" s="4">
        <v>0</v>
      </c>
      <c r="L693" s="2" t="s">
        <v>1276</v>
      </c>
      <c r="M693" s="5">
        <v>45093</v>
      </c>
      <c r="N693" s="6">
        <v>94.23</v>
      </c>
    </row>
    <row r="694" spans="1:14" ht="15.5" hidden="1" x14ac:dyDescent="0.35">
      <c r="A694" s="3" t="s">
        <v>10</v>
      </c>
      <c r="B694" s="2" t="s">
        <v>1281</v>
      </c>
      <c r="C694" s="3">
        <v>45</v>
      </c>
      <c r="D694" s="2">
        <v>50.5</v>
      </c>
      <c r="E694" s="2">
        <v>55.1</v>
      </c>
      <c r="F694" s="2">
        <v>55.45</v>
      </c>
      <c r="G694" s="2">
        <v>0</v>
      </c>
      <c r="H694" s="2" t="s">
        <v>12</v>
      </c>
      <c r="I694" s="2">
        <v>1</v>
      </c>
      <c r="J694" s="2">
        <v>129</v>
      </c>
      <c r="K694" s="4">
        <v>0.85399999999999998</v>
      </c>
      <c r="L694" s="2" t="s">
        <v>1275</v>
      </c>
      <c r="M694" s="5">
        <v>45093</v>
      </c>
      <c r="N694" s="6">
        <v>99.22</v>
      </c>
    </row>
    <row r="695" spans="1:14" ht="15.5" hidden="1" x14ac:dyDescent="0.35">
      <c r="A695" s="3" t="s">
        <v>13</v>
      </c>
      <c r="B695" s="2" t="s">
        <v>1282</v>
      </c>
      <c r="C695" s="3">
        <v>50</v>
      </c>
      <c r="D695" s="2">
        <v>48.98</v>
      </c>
      <c r="E695" s="2">
        <v>50.3</v>
      </c>
      <c r="F695" s="2">
        <v>50.6</v>
      </c>
      <c r="G695" s="2">
        <v>0.38</v>
      </c>
      <c r="H695" s="2">
        <v>7.7999999999999996E-3</v>
      </c>
      <c r="I695" s="2">
        <v>72</v>
      </c>
      <c r="J695" s="2">
        <v>338</v>
      </c>
      <c r="K695" s="4">
        <v>0.78320000000000001</v>
      </c>
      <c r="L695" s="2" t="s">
        <v>1275</v>
      </c>
      <c r="M695" s="5">
        <v>45093</v>
      </c>
      <c r="N695" s="6">
        <v>99.22</v>
      </c>
    </row>
    <row r="696" spans="1:14" ht="15.5" hidden="1" x14ac:dyDescent="0.35">
      <c r="A696" s="3" t="s">
        <v>15</v>
      </c>
      <c r="B696" s="2" t="s">
        <v>1283</v>
      </c>
      <c r="C696" s="3">
        <v>52</v>
      </c>
      <c r="D696" s="2">
        <v>43.39</v>
      </c>
      <c r="E696" s="2">
        <v>48.35</v>
      </c>
      <c r="F696" s="2">
        <v>48.7</v>
      </c>
      <c r="G696" s="2">
        <v>0</v>
      </c>
      <c r="H696" s="2" t="s">
        <v>12</v>
      </c>
      <c r="I696" s="2">
        <v>3</v>
      </c>
      <c r="J696" s="2">
        <v>2442</v>
      </c>
      <c r="K696" s="4">
        <v>0.75639999999999996</v>
      </c>
      <c r="L696" s="2" t="s">
        <v>1275</v>
      </c>
      <c r="M696" s="5">
        <v>45093</v>
      </c>
      <c r="N696" s="6">
        <v>99.22</v>
      </c>
    </row>
    <row r="697" spans="1:14" ht="15.5" hidden="1" x14ac:dyDescent="0.35">
      <c r="A697" s="3" t="s">
        <v>17</v>
      </c>
      <c r="B697" s="2" t="s">
        <v>18</v>
      </c>
      <c r="C697" s="3">
        <v>53</v>
      </c>
      <c r="D697" s="2">
        <v>49.27</v>
      </c>
      <c r="E697" s="2">
        <v>37.4</v>
      </c>
      <c r="F697" s="2">
        <v>37.9</v>
      </c>
      <c r="G697" s="2">
        <v>0</v>
      </c>
      <c r="H697" s="2" t="s">
        <v>12</v>
      </c>
      <c r="I697" s="2">
        <v>2</v>
      </c>
      <c r="J697" s="2">
        <v>453</v>
      </c>
      <c r="K697" s="4">
        <v>0</v>
      </c>
      <c r="L697" s="2" t="s">
        <v>1275</v>
      </c>
      <c r="M697" s="5">
        <v>45093</v>
      </c>
      <c r="N697" s="6">
        <v>99.22</v>
      </c>
    </row>
    <row r="698" spans="1:14" ht="15.5" hidden="1" x14ac:dyDescent="0.35">
      <c r="A698" s="3" t="s">
        <v>19</v>
      </c>
      <c r="B698" s="2" t="s">
        <v>20</v>
      </c>
      <c r="C698" s="3">
        <v>54</v>
      </c>
      <c r="D698" s="2">
        <v>47.98</v>
      </c>
      <c r="E698" s="2">
        <v>39.799999999999997</v>
      </c>
      <c r="F698" s="2">
        <v>40.549999999999997</v>
      </c>
      <c r="G698" s="2">
        <v>0</v>
      </c>
      <c r="H698" s="2" t="s">
        <v>12</v>
      </c>
      <c r="I698" s="2">
        <v>18</v>
      </c>
      <c r="J698" s="2">
        <v>400</v>
      </c>
      <c r="K698" s="4">
        <v>0</v>
      </c>
      <c r="L698" s="2" t="s">
        <v>1275</v>
      </c>
      <c r="M698" s="5">
        <v>45093</v>
      </c>
      <c r="N698" s="6">
        <v>99.22</v>
      </c>
    </row>
    <row r="699" spans="1:14" ht="15.5" hidden="1" x14ac:dyDescent="0.35">
      <c r="A699" s="3" t="s">
        <v>21</v>
      </c>
      <c r="B699" s="2" t="s">
        <v>22</v>
      </c>
      <c r="C699" s="3">
        <v>55</v>
      </c>
      <c r="D699" s="2">
        <v>40.82</v>
      </c>
      <c r="E699" s="2">
        <v>45.45</v>
      </c>
      <c r="F699" s="2">
        <v>45.85</v>
      </c>
      <c r="G699" s="2">
        <v>0</v>
      </c>
      <c r="H699" s="2" t="s">
        <v>12</v>
      </c>
      <c r="I699" s="2">
        <v>2</v>
      </c>
      <c r="J699" s="2">
        <v>332</v>
      </c>
      <c r="K699" s="4">
        <v>0.71830000000000005</v>
      </c>
      <c r="L699" s="2" t="s">
        <v>1275</v>
      </c>
      <c r="M699" s="5">
        <v>45093</v>
      </c>
      <c r="N699" s="6">
        <v>99.22</v>
      </c>
    </row>
    <row r="700" spans="1:14" ht="15.5" hidden="1" x14ac:dyDescent="0.35">
      <c r="A700" s="3" t="s">
        <v>23</v>
      </c>
      <c r="B700" s="2" t="s">
        <v>24</v>
      </c>
      <c r="C700" s="3">
        <v>56</v>
      </c>
      <c r="D700" s="2">
        <v>40.450000000000003</v>
      </c>
      <c r="E700" s="2">
        <v>44.55</v>
      </c>
      <c r="F700" s="2">
        <v>44.9</v>
      </c>
      <c r="G700" s="2">
        <v>0</v>
      </c>
      <c r="H700" s="2" t="s">
        <v>12</v>
      </c>
      <c r="I700" s="2">
        <v>1</v>
      </c>
      <c r="J700" s="2">
        <v>292</v>
      </c>
      <c r="K700" s="4">
        <v>0.71</v>
      </c>
      <c r="L700" s="2" t="s">
        <v>1275</v>
      </c>
      <c r="M700" s="5">
        <v>45093</v>
      </c>
      <c r="N700" s="6">
        <v>99.22</v>
      </c>
    </row>
    <row r="701" spans="1:14" ht="15.5" hidden="1" x14ac:dyDescent="0.35">
      <c r="A701" s="3" t="s">
        <v>25</v>
      </c>
      <c r="B701" s="2" t="s">
        <v>1284</v>
      </c>
      <c r="C701" s="3">
        <v>57</v>
      </c>
      <c r="D701" s="2">
        <v>39.200000000000003</v>
      </c>
      <c r="E701" s="2">
        <v>43.6</v>
      </c>
      <c r="F701" s="2">
        <v>43.95</v>
      </c>
      <c r="G701" s="2">
        <v>0</v>
      </c>
      <c r="H701" s="2" t="s">
        <v>12</v>
      </c>
      <c r="I701" s="2">
        <v>2</v>
      </c>
      <c r="J701" s="2">
        <v>169</v>
      </c>
      <c r="K701" s="4">
        <v>0.69799999999999995</v>
      </c>
      <c r="L701" s="2" t="s">
        <v>1275</v>
      </c>
      <c r="M701" s="5">
        <v>45093</v>
      </c>
      <c r="N701" s="6">
        <v>99.22</v>
      </c>
    </row>
    <row r="702" spans="1:14" ht="15.5" hidden="1" x14ac:dyDescent="0.35">
      <c r="A702" s="3" t="s">
        <v>27</v>
      </c>
      <c r="B702" s="2" t="s">
        <v>28</v>
      </c>
      <c r="C702" s="3">
        <v>58</v>
      </c>
      <c r="D702" s="2">
        <v>34.4</v>
      </c>
      <c r="E702" s="2">
        <v>39.15</v>
      </c>
      <c r="F702" s="2">
        <v>39.549999999999997</v>
      </c>
      <c r="G702" s="2">
        <v>0</v>
      </c>
      <c r="H702" s="2" t="s">
        <v>12</v>
      </c>
      <c r="I702" s="2">
        <v>1</v>
      </c>
      <c r="J702" s="2">
        <v>345</v>
      </c>
      <c r="K702" s="4">
        <v>0</v>
      </c>
      <c r="L702" s="2" t="s">
        <v>1275</v>
      </c>
      <c r="M702" s="5">
        <v>45093</v>
      </c>
      <c r="N702" s="6">
        <v>99.22</v>
      </c>
    </row>
    <row r="703" spans="1:14" ht="15.5" hidden="1" x14ac:dyDescent="0.35">
      <c r="A703" s="3" t="s">
        <v>29</v>
      </c>
      <c r="B703" s="2" t="s">
        <v>30</v>
      </c>
      <c r="C703" s="3">
        <v>59</v>
      </c>
      <c r="D703" s="2">
        <v>43.85</v>
      </c>
      <c r="E703" s="2">
        <v>35.35</v>
      </c>
      <c r="F703" s="2">
        <v>36.15</v>
      </c>
      <c r="G703" s="2">
        <v>0</v>
      </c>
      <c r="H703" s="2" t="s">
        <v>12</v>
      </c>
      <c r="I703" s="2">
        <v>19</v>
      </c>
      <c r="J703" s="2">
        <v>195</v>
      </c>
      <c r="K703" s="4">
        <v>0</v>
      </c>
      <c r="L703" s="2" t="s">
        <v>1275</v>
      </c>
      <c r="M703" s="5">
        <v>45093</v>
      </c>
      <c r="N703" s="6">
        <v>99.22</v>
      </c>
    </row>
    <row r="704" spans="1:14" ht="15.5" hidden="1" x14ac:dyDescent="0.35">
      <c r="A704" s="3" t="s">
        <v>31</v>
      </c>
      <c r="B704" s="2" t="s">
        <v>1285</v>
      </c>
      <c r="C704" s="3">
        <v>60</v>
      </c>
      <c r="D704" s="2">
        <v>39.950000000000003</v>
      </c>
      <c r="E704" s="2">
        <v>40.799999999999997</v>
      </c>
      <c r="F704" s="2">
        <v>41.15</v>
      </c>
      <c r="G704" s="2">
        <v>0.85</v>
      </c>
      <c r="H704" s="2">
        <v>2.1700000000000001E-2</v>
      </c>
      <c r="I704" s="2">
        <v>10</v>
      </c>
      <c r="J704" s="2">
        <v>1385</v>
      </c>
      <c r="K704" s="4">
        <v>0.66820000000000002</v>
      </c>
      <c r="L704" s="2" t="s">
        <v>1275</v>
      </c>
      <c r="M704" s="5">
        <v>45093</v>
      </c>
      <c r="N704" s="6">
        <v>99.22</v>
      </c>
    </row>
    <row r="705" spans="1:14" ht="15.5" hidden="1" x14ac:dyDescent="0.35">
      <c r="A705" s="3" t="s">
        <v>33</v>
      </c>
      <c r="B705" s="2" t="s">
        <v>34</v>
      </c>
      <c r="C705" s="3">
        <v>61</v>
      </c>
      <c r="D705" s="2">
        <v>36.35</v>
      </c>
      <c r="E705" s="2">
        <v>39.9</v>
      </c>
      <c r="F705" s="2">
        <v>40.200000000000003</v>
      </c>
      <c r="G705" s="2">
        <v>0</v>
      </c>
      <c r="H705" s="2" t="s">
        <v>12</v>
      </c>
      <c r="I705" s="2">
        <v>1</v>
      </c>
      <c r="J705" s="2">
        <v>151</v>
      </c>
      <c r="K705" s="4">
        <v>0.65890000000000004</v>
      </c>
      <c r="L705" s="2" t="s">
        <v>1275</v>
      </c>
      <c r="M705" s="5">
        <v>45093</v>
      </c>
      <c r="N705" s="6">
        <v>99.22</v>
      </c>
    </row>
    <row r="706" spans="1:14" ht="15.5" hidden="1" x14ac:dyDescent="0.35">
      <c r="A706" s="3" t="s">
        <v>35</v>
      </c>
      <c r="B706" s="2" t="s">
        <v>36</v>
      </c>
      <c r="C706" s="3">
        <v>62</v>
      </c>
      <c r="D706" s="2">
        <v>35.9</v>
      </c>
      <c r="E706" s="2">
        <v>38.950000000000003</v>
      </c>
      <c r="F706" s="2">
        <v>39.299999999999997</v>
      </c>
      <c r="G706" s="2">
        <v>0</v>
      </c>
      <c r="H706" s="2" t="s">
        <v>12</v>
      </c>
      <c r="I706" s="2">
        <v>5</v>
      </c>
      <c r="J706" s="2">
        <v>316</v>
      </c>
      <c r="K706" s="4">
        <v>0.64929999999999999</v>
      </c>
      <c r="L706" s="2" t="s">
        <v>1275</v>
      </c>
      <c r="M706" s="5">
        <v>45093</v>
      </c>
      <c r="N706" s="6">
        <v>99.22</v>
      </c>
    </row>
    <row r="707" spans="1:14" ht="15.5" hidden="1" x14ac:dyDescent="0.35">
      <c r="A707" s="3" t="s">
        <v>37</v>
      </c>
      <c r="B707" s="2" t="s">
        <v>1286</v>
      </c>
      <c r="C707" s="3">
        <v>63</v>
      </c>
      <c r="D707" s="2">
        <v>36.340000000000003</v>
      </c>
      <c r="E707" s="2">
        <v>38.049999999999997</v>
      </c>
      <c r="F707" s="2">
        <v>38.35</v>
      </c>
      <c r="G707" s="2">
        <v>0</v>
      </c>
      <c r="H707" s="2" t="s">
        <v>12</v>
      </c>
      <c r="I707" s="2">
        <v>1</v>
      </c>
      <c r="J707" s="2">
        <v>153</v>
      </c>
      <c r="K707" s="4">
        <v>0.63970000000000005</v>
      </c>
      <c r="L707" s="2" t="s">
        <v>1275</v>
      </c>
      <c r="M707" s="5">
        <v>45093</v>
      </c>
      <c r="N707" s="6">
        <v>99.22</v>
      </c>
    </row>
    <row r="708" spans="1:14" ht="15.5" hidden="1" x14ac:dyDescent="0.35">
      <c r="A708" s="3" t="s">
        <v>39</v>
      </c>
      <c r="B708" s="2" t="s">
        <v>40</v>
      </c>
      <c r="C708" s="3">
        <v>64</v>
      </c>
      <c r="D708" s="2">
        <v>33.94</v>
      </c>
      <c r="E708" s="2">
        <v>37.1</v>
      </c>
      <c r="F708" s="2">
        <v>37.450000000000003</v>
      </c>
      <c r="G708" s="2">
        <v>0</v>
      </c>
      <c r="H708" s="2" t="s">
        <v>12</v>
      </c>
      <c r="I708" s="2">
        <v>6</v>
      </c>
      <c r="J708" s="2">
        <v>267</v>
      </c>
      <c r="K708" s="4">
        <v>0.62960000000000005</v>
      </c>
      <c r="L708" s="2" t="s">
        <v>1275</v>
      </c>
      <c r="M708" s="5">
        <v>45093</v>
      </c>
      <c r="N708" s="6">
        <v>99.22</v>
      </c>
    </row>
    <row r="709" spans="1:14" ht="15.5" hidden="1" x14ac:dyDescent="0.35">
      <c r="A709" s="3" t="s">
        <v>41</v>
      </c>
      <c r="B709" s="2" t="s">
        <v>1287</v>
      </c>
      <c r="C709" s="3">
        <v>65</v>
      </c>
      <c r="D709" s="2">
        <v>36.369999999999997</v>
      </c>
      <c r="E709" s="2">
        <v>36.200000000000003</v>
      </c>
      <c r="F709" s="2">
        <v>36.549999999999997</v>
      </c>
      <c r="G709" s="2">
        <v>2.44</v>
      </c>
      <c r="H709" s="2">
        <v>7.1900000000000006E-2</v>
      </c>
      <c r="I709" s="2">
        <v>2</v>
      </c>
      <c r="J709" s="2">
        <v>194</v>
      </c>
      <c r="K709" s="4">
        <v>0.62209999999999999</v>
      </c>
      <c r="L709" s="2" t="s">
        <v>1275</v>
      </c>
      <c r="M709" s="5">
        <v>45093</v>
      </c>
      <c r="N709" s="6">
        <v>99.22</v>
      </c>
    </row>
    <row r="710" spans="1:14" ht="15.5" hidden="1" x14ac:dyDescent="0.35">
      <c r="A710" s="3" t="s">
        <v>43</v>
      </c>
      <c r="B710" s="2" t="s">
        <v>1288</v>
      </c>
      <c r="C710" s="3">
        <v>66</v>
      </c>
      <c r="D710" s="2">
        <v>34.729999999999997</v>
      </c>
      <c r="E710" s="2">
        <v>35.299999999999997</v>
      </c>
      <c r="F710" s="2">
        <v>35.6</v>
      </c>
      <c r="G710" s="2">
        <v>1.48</v>
      </c>
      <c r="H710" s="2">
        <v>4.4499999999999998E-2</v>
      </c>
      <c r="I710" s="2">
        <v>3</v>
      </c>
      <c r="J710" s="2">
        <v>222</v>
      </c>
      <c r="K710" s="4">
        <v>0.61180000000000001</v>
      </c>
      <c r="L710" s="2" t="s">
        <v>1275</v>
      </c>
      <c r="M710" s="5">
        <v>45093</v>
      </c>
      <c r="N710" s="6">
        <v>99.22</v>
      </c>
    </row>
    <row r="711" spans="1:14" ht="15.5" hidden="1" x14ac:dyDescent="0.35">
      <c r="A711" s="3" t="s">
        <v>45</v>
      </c>
      <c r="B711" s="2" t="s">
        <v>1289</v>
      </c>
      <c r="C711" s="3">
        <v>67</v>
      </c>
      <c r="D711" s="2">
        <v>32.58</v>
      </c>
      <c r="E711" s="2">
        <v>34.4</v>
      </c>
      <c r="F711" s="2">
        <v>34.75</v>
      </c>
      <c r="G711" s="2">
        <v>0</v>
      </c>
      <c r="H711" s="2" t="s">
        <v>12</v>
      </c>
      <c r="I711" s="2">
        <v>1</v>
      </c>
      <c r="J711" s="2">
        <v>1049</v>
      </c>
      <c r="K711" s="4">
        <v>0.60570000000000002</v>
      </c>
      <c r="L711" s="2" t="s">
        <v>1275</v>
      </c>
      <c r="M711" s="5">
        <v>45093</v>
      </c>
      <c r="N711" s="6">
        <v>99.22</v>
      </c>
    </row>
    <row r="712" spans="1:14" ht="15.5" hidden="1" x14ac:dyDescent="0.35">
      <c r="A712" s="3" t="s">
        <v>47</v>
      </c>
      <c r="B712" s="2" t="s">
        <v>1290</v>
      </c>
      <c r="C712" s="3">
        <v>68</v>
      </c>
      <c r="D712" s="2">
        <v>32.07</v>
      </c>
      <c r="E712" s="2">
        <v>33.5</v>
      </c>
      <c r="F712" s="2">
        <v>33.85</v>
      </c>
      <c r="G712" s="2">
        <v>0</v>
      </c>
      <c r="H712" s="2" t="s">
        <v>12</v>
      </c>
      <c r="I712" s="2">
        <v>1</v>
      </c>
      <c r="J712" s="2">
        <v>454</v>
      </c>
      <c r="K712" s="4">
        <v>0.59719999999999995</v>
      </c>
      <c r="L712" s="2" t="s">
        <v>1275</v>
      </c>
      <c r="M712" s="5">
        <v>45093</v>
      </c>
      <c r="N712" s="6">
        <v>99.22</v>
      </c>
    </row>
    <row r="713" spans="1:14" ht="15.5" hidden="1" x14ac:dyDescent="0.35">
      <c r="A713" s="3" t="s">
        <v>49</v>
      </c>
      <c r="B713" s="2" t="s">
        <v>1291</v>
      </c>
      <c r="C713" s="3">
        <v>69</v>
      </c>
      <c r="D713" s="2">
        <v>31.65</v>
      </c>
      <c r="E713" s="2">
        <v>32.6</v>
      </c>
      <c r="F713" s="2">
        <v>32.9</v>
      </c>
      <c r="G713" s="2">
        <v>0.7</v>
      </c>
      <c r="H713" s="2">
        <v>2.2599999999999999E-2</v>
      </c>
      <c r="I713" s="2">
        <v>20</v>
      </c>
      <c r="J713" s="2">
        <v>314</v>
      </c>
      <c r="K713" s="4">
        <v>0.58640000000000003</v>
      </c>
      <c r="L713" s="2" t="s">
        <v>1275</v>
      </c>
      <c r="M713" s="5">
        <v>45093</v>
      </c>
      <c r="N713" s="6">
        <v>99.22</v>
      </c>
    </row>
    <row r="714" spans="1:14" ht="15.5" hidden="1" x14ac:dyDescent="0.35">
      <c r="A714" s="3" t="s">
        <v>51</v>
      </c>
      <c r="B714" s="2" t="s">
        <v>1292</v>
      </c>
      <c r="C714" s="3">
        <v>70</v>
      </c>
      <c r="D714" s="2">
        <v>31.2</v>
      </c>
      <c r="E714" s="2">
        <v>31.7</v>
      </c>
      <c r="F714" s="2">
        <v>32.049999999999997</v>
      </c>
      <c r="G714" s="2">
        <v>2.0699999999999998</v>
      </c>
      <c r="H714" s="2">
        <v>7.1099999999999997E-2</v>
      </c>
      <c r="I714" s="2">
        <v>38</v>
      </c>
      <c r="J714" s="2">
        <v>5863</v>
      </c>
      <c r="K714" s="4">
        <v>0.57950000000000002</v>
      </c>
      <c r="L714" s="2" t="s">
        <v>1275</v>
      </c>
      <c r="M714" s="5">
        <v>45093</v>
      </c>
      <c r="N714" s="6">
        <v>99.22</v>
      </c>
    </row>
    <row r="715" spans="1:14" ht="15.5" hidden="1" x14ac:dyDescent="0.35">
      <c r="A715" s="3" t="s">
        <v>53</v>
      </c>
      <c r="B715" s="2" t="s">
        <v>1293</v>
      </c>
      <c r="C715" s="3">
        <v>71</v>
      </c>
      <c r="D715" s="2">
        <v>27.46</v>
      </c>
      <c r="E715" s="2">
        <v>30.8</v>
      </c>
      <c r="F715" s="2">
        <v>31.15</v>
      </c>
      <c r="G715" s="2">
        <v>0</v>
      </c>
      <c r="H715" s="2" t="s">
        <v>12</v>
      </c>
      <c r="I715" s="2">
        <v>100</v>
      </c>
      <c r="J715" s="2">
        <v>1005</v>
      </c>
      <c r="K715" s="4">
        <v>0.57030000000000003</v>
      </c>
      <c r="L715" s="2" t="s">
        <v>1275</v>
      </c>
      <c r="M715" s="5">
        <v>45093</v>
      </c>
      <c r="N715" s="6">
        <v>99.22</v>
      </c>
    </row>
    <row r="716" spans="1:14" ht="15.5" hidden="1" x14ac:dyDescent="0.35">
      <c r="A716" s="3" t="s">
        <v>55</v>
      </c>
      <c r="B716" s="2" t="s">
        <v>56</v>
      </c>
      <c r="C716" s="3">
        <v>72</v>
      </c>
      <c r="D716" s="2">
        <v>24.93</v>
      </c>
      <c r="E716" s="2">
        <v>29.9</v>
      </c>
      <c r="F716" s="2">
        <v>30.3</v>
      </c>
      <c r="G716" s="2">
        <v>0</v>
      </c>
      <c r="H716" s="2" t="s">
        <v>12</v>
      </c>
      <c r="I716" s="2">
        <v>20</v>
      </c>
      <c r="J716" s="2">
        <v>542</v>
      </c>
      <c r="K716" s="4">
        <v>0.56269999999999998</v>
      </c>
      <c r="L716" s="2" t="s">
        <v>1275</v>
      </c>
      <c r="M716" s="5">
        <v>45093</v>
      </c>
      <c r="N716" s="6">
        <v>99.22</v>
      </c>
    </row>
    <row r="717" spans="1:14" ht="15.5" hidden="1" x14ac:dyDescent="0.35">
      <c r="A717" s="3" t="s">
        <v>57</v>
      </c>
      <c r="B717" s="2" t="s">
        <v>1294</v>
      </c>
      <c r="C717" s="3">
        <v>72.5</v>
      </c>
      <c r="D717" s="2">
        <v>26.64</v>
      </c>
      <c r="E717" s="2">
        <v>29.5</v>
      </c>
      <c r="F717" s="2">
        <v>29.85</v>
      </c>
      <c r="G717" s="2">
        <v>0</v>
      </c>
      <c r="H717" s="2" t="s">
        <v>12</v>
      </c>
      <c r="I717" s="2">
        <v>20</v>
      </c>
      <c r="J717" s="2">
        <v>789</v>
      </c>
      <c r="K717" s="4">
        <v>0.55969999999999998</v>
      </c>
      <c r="L717" s="2" t="s">
        <v>1275</v>
      </c>
      <c r="M717" s="5">
        <v>45093</v>
      </c>
      <c r="N717" s="6">
        <v>99.22</v>
      </c>
    </row>
    <row r="718" spans="1:14" ht="15.5" hidden="1" x14ac:dyDescent="0.35">
      <c r="A718" s="3" t="s">
        <v>59</v>
      </c>
      <c r="B718" s="2" t="s">
        <v>1295</v>
      </c>
      <c r="C718" s="3">
        <v>73</v>
      </c>
      <c r="D718" s="2">
        <v>28.07</v>
      </c>
      <c r="E718" s="2">
        <v>29.1</v>
      </c>
      <c r="F718" s="2">
        <v>29.4</v>
      </c>
      <c r="G718" s="2">
        <v>0.87</v>
      </c>
      <c r="H718" s="2">
        <v>3.2000000000000001E-2</v>
      </c>
      <c r="I718" s="2">
        <v>143</v>
      </c>
      <c r="J718" s="2">
        <v>247</v>
      </c>
      <c r="K718" s="4">
        <v>0.55659999999999998</v>
      </c>
      <c r="L718" s="2" t="s">
        <v>1275</v>
      </c>
      <c r="M718" s="5">
        <v>45093</v>
      </c>
      <c r="N718" s="6">
        <v>99.22</v>
      </c>
    </row>
    <row r="719" spans="1:14" ht="15.5" hidden="1" x14ac:dyDescent="0.35">
      <c r="A719" s="3" t="s">
        <v>61</v>
      </c>
      <c r="B719" s="2" t="s">
        <v>1296</v>
      </c>
      <c r="C719" s="3">
        <v>74</v>
      </c>
      <c r="D719" s="2">
        <v>25.45</v>
      </c>
      <c r="E719" s="2">
        <v>28.2</v>
      </c>
      <c r="F719" s="2">
        <v>28.55</v>
      </c>
      <c r="G719" s="2">
        <v>0</v>
      </c>
      <c r="H719" s="2" t="s">
        <v>12</v>
      </c>
      <c r="I719" s="2">
        <v>30</v>
      </c>
      <c r="J719" s="2">
        <v>402</v>
      </c>
      <c r="K719" s="4">
        <v>0.54830000000000001</v>
      </c>
      <c r="L719" s="2" t="s">
        <v>1275</v>
      </c>
      <c r="M719" s="5">
        <v>45093</v>
      </c>
      <c r="N719" s="6">
        <v>99.22</v>
      </c>
    </row>
    <row r="720" spans="1:14" ht="15.5" hidden="1" x14ac:dyDescent="0.35">
      <c r="A720" s="3" t="s">
        <v>63</v>
      </c>
      <c r="B720" s="2" t="s">
        <v>1297</v>
      </c>
      <c r="C720" s="3">
        <v>75</v>
      </c>
      <c r="D720" s="2">
        <v>26.25</v>
      </c>
      <c r="E720" s="2">
        <v>27.4</v>
      </c>
      <c r="F720" s="2">
        <v>27.65</v>
      </c>
      <c r="G720" s="2">
        <v>0.7</v>
      </c>
      <c r="H720" s="2">
        <v>2.7400000000000001E-2</v>
      </c>
      <c r="I720" s="2">
        <v>3</v>
      </c>
      <c r="J720" s="2">
        <v>807</v>
      </c>
      <c r="K720" s="4">
        <v>0.54159999999999997</v>
      </c>
      <c r="L720" s="2" t="s">
        <v>1275</v>
      </c>
      <c r="M720" s="5">
        <v>45093</v>
      </c>
      <c r="N720" s="6">
        <v>99.22</v>
      </c>
    </row>
    <row r="721" spans="1:14" ht="15.5" hidden="1" x14ac:dyDescent="0.35">
      <c r="A721" s="3" t="s">
        <v>65</v>
      </c>
      <c r="B721" s="2" t="s">
        <v>1298</v>
      </c>
      <c r="C721" s="3">
        <v>76</v>
      </c>
      <c r="D721" s="2">
        <v>25.55</v>
      </c>
      <c r="E721" s="2">
        <v>26.55</v>
      </c>
      <c r="F721" s="2">
        <v>26.85</v>
      </c>
      <c r="G721" s="2">
        <v>0</v>
      </c>
      <c r="H721" s="2" t="s">
        <v>12</v>
      </c>
      <c r="I721" s="2">
        <v>7</v>
      </c>
      <c r="J721" s="2">
        <v>421</v>
      </c>
      <c r="K721" s="4">
        <v>0.53600000000000003</v>
      </c>
      <c r="L721" s="2" t="s">
        <v>1275</v>
      </c>
      <c r="M721" s="5">
        <v>45093</v>
      </c>
      <c r="N721" s="6">
        <v>99.22</v>
      </c>
    </row>
    <row r="722" spans="1:14" ht="15.5" hidden="1" x14ac:dyDescent="0.35">
      <c r="A722" s="3" t="s">
        <v>67</v>
      </c>
      <c r="B722" s="2" t="s">
        <v>1285</v>
      </c>
      <c r="C722" s="3">
        <v>77</v>
      </c>
      <c r="D722" s="2">
        <v>25.55</v>
      </c>
      <c r="E722" s="2">
        <v>25.7</v>
      </c>
      <c r="F722" s="2">
        <v>26</v>
      </c>
      <c r="G722" s="2">
        <v>3.42</v>
      </c>
      <c r="H722" s="2">
        <v>0.1545</v>
      </c>
      <c r="I722" s="2">
        <v>2</v>
      </c>
      <c r="J722" s="2">
        <v>202</v>
      </c>
      <c r="K722" s="4">
        <v>0.52859999999999996</v>
      </c>
      <c r="L722" s="2" t="s">
        <v>1275</v>
      </c>
      <c r="M722" s="5">
        <v>45093</v>
      </c>
      <c r="N722" s="6">
        <v>99.22</v>
      </c>
    </row>
    <row r="723" spans="1:14" ht="15.5" hidden="1" x14ac:dyDescent="0.35">
      <c r="A723" s="3" t="s">
        <v>69</v>
      </c>
      <c r="B723" s="2" t="s">
        <v>1298</v>
      </c>
      <c r="C723" s="3">
        <v>77.5</v>
      </c>
      <c r="D723" s="2">
        <v>24.3</v>
      </c>
      <c r="E723" s="2">
        <v>25.3</v>
      </c>
      <c r="F723" s="2">
        <v>25.6</v>
      </c>
      <c r="G723" s="2">
        <v>0</v>
      </c>
      <c r="H723" s="2" t="s">
        <v>12</v>
      </c>
      <c r="I723" s="2">
        <v>4</v>
      </c>
      <c r="J723" s="2">
        <v>599</v>
      </c>
      <c r="K723" s="4">
        <v>0.5262</v>
      </c>
      <c r="L723" s="2" t="s">
        <v>1275</v>
      </c>
      <c r="M723" s="5">
        <v>45093</v>
      </c>
      <c r="N723" s="6">
        <v>99.22</v>
      </c>
    </row>
    <row r="724" spans="1:14" ht="15.5" hidden="1" x14ac:dyDescent="0.35">
      <c r="A724" s="3" t="s">
        <v>71</v>
      </c>
      <c r="B724" s="2" t="s">
        <v>1299</v>
      </c>
      <c r="C724" s="3">
        <v>78</v>
      </c>
      <c r="D724" s="2">
        <v>23.85</v>
      </c>
      <c r="E724" s="2">
        <v>24.85</v>
      </c>
      <c r="F724" s="2">
        <v>25.2</v>
      </c>
      <c r="G724" s="2">
        <v>0</v>
      </c>
      <c r="H724" s="2" t="s">
        <v>12</v>
      </c>
      <c r="I724" s="2">
        <v>5</v>
      </c>
      <c r="J724" s="2">
        <v>610</v>
      </c>
      <c r="K724" s="4">
        <v>0.5222</v>
      </c>
      <c r="L724" s="2" t="s">
        <v>1275</v>
      </c>
      <c r="M724" s="5">
        <v>45093</v>
      </c>
      <c r="N724" s="6">
        <v>99.22</v>
      </c>
    </row>
    <row r="725" spans="1:14" ht="15.5" hidden="1" x14ac:dyDescent="0.35">
      <c r="A725" s="3" t="s">
        <v>73</v>
      </c>
      <c r="B725" s="2" t="s">
        <v>1300</v>
      </c>
      <c r="C725" s="3">
        <v>79</v>
      </c>
      <c r="D725" s="2">
        <v>21.45</v>
      </c>
      <c r="E725" s="2">
        <v>24.05</v>
      </c>
      <c r="F725" s="2">
        <v>24.35</v>
      </c>
      <c r="G725" s="2">
        <v>0</v>
      </c>
      <c r="H725" s="2" t="s">
        <v>12</v>
      </c>
      <c r="I725" s="2">
        <v>22</v>
      </c>
      <c r="J725" s="2">
        <v>465</v>
      </c>
      <c r="K725" s="4">
        <v>0.51549999999999996</v>
      </c>
      <c r="L725" s="2" t="s">
        <v>1275</v>
      </c>
      <c r="M725" s="5">
        <v>45093</v>
      </c>
      <c r="N725" s="6">
        <v>99.22</v>
      </c>
    </row>
    <row r="726" spans="1:14" ht="15.5" hidden="1" x14ac:dyDescent="0.35">
      <c r="A726" s="3" t="s">
        <v>75</v>
      </c>
      <c r="B726" s="2" t="s">
        <v>1301</v>
      </c>
      <c r="C726" s="3">
        <v>80</v>
      </c>
      <c r="D726" s="2">
        <v>23</v>
      </c>
      <c r="E726" s="2">
        <v>23.25</v>
      </c>
      <c r="F726" s="2">
        <v>23.5</v>
      </c>
      <c r="G726" s="2">
        <v>1.57</v>
      </c>
      <c r="H726" s="2">
        <v>7.3300000000000004E-2</v>
      </c>
      <c r="I726" s="2">
        <v>6</v>
      </c>
      <c r="J726" s="2">
        <v>2918</v>
      </c>
      <c r="K726" s="4">
        <v>0.50839999999999996</v>
      </c>
      <c r="L726" s="2" t="s">
        <v>1275</v>
      </c>
      <c r="M726" s="5">
        <v>45093</v>
      </c>
      <c r="N726" s="6">
        <v>99.22</v>
      </c>
    </row>
    <row r="727" spans="1:14" ht="15.5" hidden="1" x14ac:dyDescent="0.35">
      <c r="A727" s="3" t="s">
        <v>77</v>
      </c>
      <c r="B727" s="2" t="s">
        <v>72</v>
      </c>
      <c r="C727" s="3">
        <v>81</v>
      </c>
      <c r="D727" s="2">
        <v>22.35</v>
      </c>
      <c r="E727" s="2">
        <v>22.45</v>
      </c>
      <c r="F727" s="2">
        <v>22.75</v>
      </c>
      <c r="G727" s="2">
        <v>0</v>
      </c>
      <c r="H727" s="2" t="s">
        <v>12</v>
      </c>
      <c r="I727" s="2">
        <v>6</v>
      </c>
      <c r="J727" s="2">
        <v>622</v>
      </c>
      <c r="K727" s="4">
        <v>0.50380000000000003</v>
      </c>
      <c r="L727" s="2" t="s">
        <v>1275</v>
      </c>
      <c r="M727" s="5">
        <v>45093</v>
      </c>
      <c r="N727" s="6">
        <v>99.22</v>
      </c>
    </row>
    <row r="728" spans="1:14" ht="15.5" hidden="1" x14ac:dyDescent="0.35">
      <c r="A728" s="3" t="s">
        <v>78</v>
      </c>
      <c r="B728" s="2" t="s">
        <v>1285</v>
      </c>
      <c r="C728" s="3">
        <v>82</v>
      </c>
      <c r="D728" s="2">
        <v>20.95</v>
      </c>
      <c r="E728" s="2">
        <v>21.7</v>
      </c>
      <c r="F728" s="2">
        <v>21.95</v>
      </c>
      <c r="G728" s="2">
        <v>-0.21</v>
      </c>
      <c r="H728" s="2">
        <v>-9.9000000000000008E-3</v>
      </c>
      <c r="I728" s="2">
        <v>1</v>
      </c>
      <c r="J728" s="2">
        <v>393</v>
      </c>
      <c r="K728" s="4">
        <v>0.50539999999999996</v>
      </c>
      <c r="L728" s="2" t="s">
        <v>1275</v>
      </c>
      <c r="M728" s="5">
        <v>45093</v>
      </c>
      <c r="N728" s="6">
        <v>99.22</v>
      </c>
    </row>
    <row r="729" spans="1:14" ht="15.5" hidden="1" x14ac:dyDescent="0.35">
      <c r="A729" s="3" t="s">
        <v>80</v>
      </c>
      <c r="B729" s="2" t="s">
        <v>1287</v>
      </c>
      <c r="C729" s="3">
        <v>83</v>
      </c>
      <c r="D729" s="2">
        <v>21</v>
      </c>
      <c r="E729" s="2">
        <v>20.9</v>
      </c>
      <c r="F729" s="2">
        <v>21.2</v>
      </c>
      <c r="G729" s="2">
        <v>2.5</v>
      </c>
      <c r="H729" s="2">
        <v>0.1351</v>
      </c>
      <c r="I729" s="2">
        <v>32</v>
      </c>
      <c r="J729" s="2">
        <v>527</v>
      </c>
      <c r="K729" s="4">
        <v>0.501</v>
      </c>
      <c r="L729" s="2" t="s">
        <v>1275</v>
      </c>
      <c r="M729" s="5">
        <v>45093</v>
      </c>
      <c r="N729" s="6">
        <v>99.22</v>
      </c>
    </row>
    <row r="730" spans="1:14" ht="15.5" hidden="1" x14ac:dyDescent="0.35">
      <c r="A730" s="3" t="s">
        <v>82</v>
      </c>
      <c r="B730" s="2" t="s">
        <v>1302</v>
      </c>
      <c r="C730" s="3">
        <v>84</v>
      </c>
      <c r="D730" s="2">
        <v>20.05</v>
      </c>
      <c r="E730" s="2">
        <v>20.149999999999999</v>
      </c>
      <c r="F730" s="2">
        <v>20.399999999999999</v>
      </c>
      <c r="G730" s="2">
        <v>4.05</v>
      </c>
      <c r="H730" s="2">
        <v>0.25309999999999999</v>
      </c>
      <c r="I730" s="2">
        <v>4</v>
      </c>
      <c r="J730" s="2">
        <v>957</v>
      </c>
      <c r="K730" s="4">
        <v>0.49340000000000001</v>
      </c>
      <c r="L730" s="2" t="s">
        <v>1275</v>
      </c>
      <c r="M730" s="5">
        <v>45093</v>
      </c>
      <c r="N730" s="6">
        <v>99.22</v>
      </c>
    </row>
    <row r="731" spans="1:14" ht="15.5" hidden="1" x14ac:dyDescent="0.35">
      <c r="A731" s="3" t="s">
        <v>84</v>
      </c>
      <c r="B731" s="2" t="s">
        <v>1303</v>
      </c>
      <c r="C731" s="3">
        <v>85</v>
      </c>
      <c r="D731" s="2">
        <v>19</v>
      </c>
      <c r="E731" s="2">
        <v>19.399999999999999</v>
      </c>
      <c r="F731" s="2">
        <v>19.7</v>
      </c>
      <c r="G731" s="2">
        <v>1.43</v>
      </c>
      <c r="H731" s="2">
        <v>8.14E-2</v>
      </c>
      <c r="I731" s="2">
        <v>10</v>
      </c>
      <c r="J731" s="2">
        <v>2316</v>
      </c>
      <c r="K731" s="4">
        <v>0.49059999999999998</v>
      </c>
      <c r="L731" s="2" t="s">
        <v>1275</v>
      </c>
      <c r="M731" s="5">
        <v>45093</v>
      </c>
      <c r="N731" s="6">
        <v>99.22</v>
      </c>
    </row>
    <row r="732" spans="1:14" ht="15.5" hidden="1" x14ac:dyDescent="0.35">
      <c r="A732" s="3" t="s">
        <v>86</v>
      </c>
      <c r="B732" s="2" t="s">
        <v>1304</v>
      </c>
      <c r="C732" s="3">
        <v>86</v>
      </c>
      <c r="D732" s="2">
        <v>18.170000000000002</v>
      </c>
      <c r="E732" s="2">
        <v>18.600000000000001</v>
      </c>
      <c r="F732" s="2">
        <v>18.95</v>
      </c>
      <c r="G732" s="2">
        <v>0.86</v>
      </c>
      <c r="H732" s="2">
        <v>4.9700000000000001E-2</v>
      </c>
      <c r="I732" s="2">
        <v>14</v>
      </c>
      <c r="J732" s="2">
        <v>631</v>
      </c>
      <c r="K732" s="4">
        <v>0.48470000000000002</v>
      </c>
      <c r="L732" s="2" t="s">
        <v>1275</v>
      </c>
      <c r="M732" s="5">
        <v>45093</v>
      </c>
      <c r="N732" s="6">
        <v>99.22</v>
      </c>
    </row>
    <row r="733" spans="1:14" ht="15.5" hidden="1" x14ac:dyDescent="0.35">
      <c r="A733" s="3" t="s">
        <v>88</v>
      </c>
      <c r="B733" s="2" t="s">
        <v>1305</v>
      </c>
      <c r="C733" s="3">
        <v>87</v>
      </c>
      <c r="D733" s="2">
        <v>17.100000000000001</v>
      </c>
      <c r="E733" s="2">
        <v>17.95</v>
      </c>
      <c r="F733" s="2">
        <v>18.149999999999999</v>
      </c>
      <c r="G733" s="2">
        <v>0</v>
      </c>
      <c r="H733" s="2" t="s">
        <v>12</v>
      </c>
      <c r="I733" s="2">
        <v>13</v>
      </c>
      <c r="J733" s="2">
        <v>884</v>
      </c>
      <c r="K733" s="4">
        <v>0.47599999999999998</v>
      </c>
      <c r="L733" s="2" t="s">
        <v>1275</v>
      </c>
      <c r="M733" s="5">
        <v>45093</v>
      </c>
      <c r="N733" s="6">
        <v>99.22</v>
      </c>
    </row>
    <row r="734" spans="1:14" ht="15.5" hidden="1" x14ac:dyDescent="0.35">
      <c r="A734" s="3" t="s">
        <v>90</v>
      </c>
      <c r="B734" s="2" t="s">
        <v>1306</v>
      </c>
      <c r="C734" s="3">
        <v>88</v>
      </c>
      <c r="D734" s="2">
        <v>16.95</v>
      </c>
      <c r="E734" s="2">
        <v>17.2</v>
      </c>
      <c r="F734" s="2">
        <v>17.55</v>
      </c>
      <c r="G734" s="2">
        <v>2.4500000000000002</v>
      </c>
      <c r="H734" s="2">
        <v>0.16900000000000001</v>
      </c>
      <c r="I734" s="2">
        <v>14</v>
      </c>
      <c r="J734" s="2">
        <v>1308</v>
      </c>
      <c r="K734" s="4">
        <v>0.47639999999999999</v>
      </c>
      <c r="L734" s="2" t="s">
        <v>1275</v>
      </c>
      <c r="M734" s="5">
        <v>45093</v>
      </c>
      <c r="N734" s="6">
        <v>99.22</v>
      </c>
    </row>
    <row r="735" spans="1:14" ht="15.5" hidden="1" x14ac:dyDescent="0.35">
      <c r="A735" s="3" t="s">
        <v>92</v>
      </c>
      <c r="B735" s="2" t="s">
        <v>1307</v>
      </c>
      <c r="C735" s="3">
        <v>89</v>
      </c>
      <c r="D735" s="2">
        <v>15.74</v>
      </c>
      <c r="E735" s="2">
        <v>16.55</v>
      </c>
      <c r="F735" s="2">
        <v>16.8</v>
      </c>
      <c r="G735" s="2">
        <v>2.35</v>
      </c>
      <c r="H735" s="2">
        <v>0.17549999999999999</v>
      </c>
      <c r="I735" s="2">
        <v>4</v>
      </c>
      <c r="J735" s="2">
        <v>1192</v>
      </c>
      <c r="K735" s="4">
        <v>0.46910000000000002</v>
      </c>
      <c r="L735" s="2" t="s">
        <v>1275</v>
      </c>
      <c r="M735" s="5">
        <v>45093</v>
      </c>
      <c r="N735" s="6">
        <v>99.22</v>
      </c>
    </row>
    <row r="736" spans="1:14" ht="15.5" hidden="1" x14ac:dyDescent="0.35">
      <c r="A736" s="3" t="s">
        <v>94</v>
      </c>
      <c r="B736" s="2" t="s">
        <v>1287</v>
      </c>
      <c r="C736" s="3">
        <v>90</v>
      </c>
      <c r="D736" s="2">
        <v>15.9</v>
      </c>
      <c r="E736" s="2">
        <v>15.8</v>
      </c>
      <c r="F736" s="2">
        <v>16.100000000000001</v>
      </c>
      <c r="G736" s="2">
        <v>1.55</v>
      </c>
      <c r="H736" s="2">
        <v>0.108</v>
      </c>
      <c r="I736" s="2">
        <v>106</v>
      </c>
      <c r="J736" s="2">
        <v>7636</v>
      </c>
      <c r="K736" s="4">
        <v>0.46379999999999999</v>
      </c>
      <c r="L736" s="2" t="s">
        <v>1275</v>
      </c>
      <c r="M736" s="5">
        <v>45093</v>
      </c>
      <c r="N736" s="6">
        <v>99.22</v>
      </c>
    </row>
    <row r="737" spans="1:14" ht="15.5" x14ac:dyDescent="0.35">
      <c r="A737" s="3" t="s">
        <v>96</v>
      </c>
      <c r="B737" s="2" t="s">
        <v>1308</v>
      </c>
      <c r="C737" s="3">
        <v>91</v>
      </c>
      <c r="D737" s="2">
        <v>14.93</v>
      </c>
      <c r="E737" s="2">
        <v>15.15</v>
      </c>
      <c r="F737" s="2">
        <v>15.45</v>
      </c>
      <c r="G737" s="2">
        <v>1.1299999999999999</v>
      </c>
      <c r="H737" s="2">
        <v>8.1900000000000001E-2</v>
      </c>
      <c r="I737" s="2">
        <v>14</v>
      </c>
      <c r="J737" s="2">
        <v>985</v>
      </c>
      <c r="K737" s="4">
        <v>0.46010000000000001</v>
      </c>
      <c r="L737" s="2" t="s">
        <v>1275</v>
      </c>
      <c r="M737" s="5">
        <v>45093</v>
      </c>
      <c r="N737" s="6">
        <v>99.22</v>
      </c>
    </row>
    <row r="738" spans="1:14" ht="15.5" hidden="1" x14ac:dyDescent="0.35">
      <c r="A738" s="3" t="s">
        <v>98</v>
      </c>
      <c r="B738" s="2" t="s">
        <v>1302</v>
      </c>
      <c r="C738" s="3">
        <v>92</v>
      </c>
      <c r="D738" s="2">
        <v>14.5</v>
      </c>
      <c r="E738" s="2">
        <v>14.5</v>
      </c>
      <c r="F738" s="2">
        <v>14.8</v>
      </c>
      <c r="G738" s="2">
        <v>1.2</v>
      </c>
      <c r="H738" s="2">
        <v>9.0200000000000002E-2</v>
      </c>
      <c r="I738" s="2">
        <v>21</v>
      </c>
      <c r="J738" s="2">
        <v>1957</v>
      </c>
      <c r="K738" s="4">
        <v>0.45590000000000003</v>
      </c>
      <c r="L738" s="2" t="s">
        <v>1275</v>
      </c>
      <c r="M738" s="5">
        <v>45093</v>
      </c>
      <c r="N738" s="6">
        <v>99.22</v>
      </c>
    </row>
    <row r="739" spans="1:14" ht="15.5" hidden="1" x14ac:dyDescent="0.35">
      <c r="A739" s="3" t="s">
        <v>100</v>
      </c>
      <c r="B739" s="2" t="s">
        <v>1309</v>
      </c>
      <c r="C739" s="3">
        <v>93</v>
      </c>
      <c r="D739" s="2">
        <v>13.8</v>
      </c>
      <c r="E739" s="2">
        <v>13.85</v>
      </c>
      <c r="F739" s="2">
        <v>14.15</v>
      </c>
      <c r="G739" s="2">
        <v>1.45</v>
      </c>
      <c r="H739" s="2">
        <v>0.1174</v>
      </c>
      <c r="I739" s="2">
        <v>8</v>
      </c>
      <c r="J739" s="2">
        <v>3517</v>
      </c>
      <c r="K739" s="4">
        <v>0.45129999999999998</v>
      </c>
      <c r="L739" s="2" t="s">
        <v>1275</v>
      </c>
      <c r="M739" s="5">
        <v>45093</v>
      </c>
      <c r="N739" s="6">
        <v>99.22</v>
      </c>
    </row>
    <row r="740" spans="1:14" ht="15.5" x14ac:dyDescent="0.35">
      <c r="A740" s="3" t="s">
        <v>102</v>
      </c>
      <c r="B740" s="2" t="s">
        <v>1310</v>
      </c>
      <c r="C740" s="3">
        <v>94</v>
      </c>
      <c r="D740" s="2">
        <v>12.43</v>
      </c>
      <c r="E740" s="2">
        <v>13.25</v>
      </c>
      <c r="F740" s="2">
        <v>13.5</v>
      </c>
      <c r="G740" s="2">
        <v>0.26</v>
      </c>
      <c r="H740" s="2">
        <v>2.1399999999999999E-2</v>
      </c>
      <c r="I740" s="2">
        <v>2</v>
      </c>
      <c r="J740" s="2">
        <v>1480</v>
      </c>
      <c r="K740" s="4">
        <v>0.4461</v>
      </c>
      <c r="L740" s="2" t="s">
        <v>1275</v>
      </c>
      <c r="M740" s="5">
        <v>45093</v>
      </c>
      <c r="N740" s="6">
        <v>99.22</v>
      </c>
    </row>
    <row r="741" spans="1:14" ht="15.5" hidden="1" x14ac:dyDescent="0.35">
      <c r="A741" s="3" t="s">
        <v>104</v>
      </c>
      <c r="B741" s="2" t="s">
        <v>1311</v>
      </c>
      <c r="C741" s="3">
        <v>95</v>
      </c>
      <c r="D741" s="2">
        <v>12.7</v>
      </c>
      <c r="E741" s="2">
        <v>12.65</v>
      </c>
      <c r="F741" s="2">
        <v>12.85</v>
      </c>
      <c r="G741" s="2">
        <v>1.3</v>
      </c>
      <c r="H741" s="2">
        <v>0.114</v>
      </c>
      <c r="I741" s="2">
        <v>48</v>
      </c>
      <c r="J741" s="2">
        <v>5195</v>
      </c>
      <c r="K741" s="4">
        <v>0.44030000000000002</v>
      </c>
      <c r="L741" s="2" t="s">
        <v>1275</v>
      </c>
      <c r="M741" s="5">
        <v>45093</v>
      </c>
      <c r="N741" s="6">
        <v>99.22</v>
      </c>
    </row>
    <row r="742" spans="1:14" ht="15.5" hidden="1" x14ac:dyDescent="0.35">
      <c r="A742" s="3" t="s">
        <v>106</v>
      </c>
      <c r="B742" s="2" t="s">
        <v>1312</v>
      </c>
      <c r="C742" s="3">
        <v>96</v>
      </c>
      <c r="D742" s="2">
        <v>11.73</v>
      </c>
      <c r="E742" s="2">
        <v>12.05</v>
      </c>
      <c r="F742" s="2">
        <v>12.25</v>
      </c>
      <c r="G742" s="2">
        <v>0.93</v>
      </c>
      <c r="H742" s="2">
        <v>8.6099999999999996E-2</v>
      </c>
      <c r="I742" s="2">
        <v>14</v>
      </c>
      <c r="J742" s="2">
        <v>1425</v>
      </c>
      <c r="K742" s="4">
        <v>0.43619999999999998</v>
      </c>
      <c r="L742" s="2" t="s">
        <v>1275</v>
      </c>
      <c r="M742" s="5">
        <v>45093</v>
      </c>
      <c r="N742" s="6">
        <v>99.22</v>
      </c>
    </row>
    <row r="743" spans="1:14" ht="15.5" x14ac:dyDescent="0.35">
      <c r="A743" s="3" t="s">
        <v>108</v>
      </c>
      <c r="B743" s="2" t="s">
        <v>1313</v>
      </c>
      <c r="C743" s="3">
        <v>97</v>
      </c>
      <c r="D743" s="2">
        <v>11.4</v>
      </c>
      <c r="E743" s="2">
        <v>11.5</v>
      </c>
      <c r="F743" s="2">
        <v>11.7</v>
      </c>
      <c r="G743" s="2">
        <v>1.2</v>
      </c>
      <c r="H743" s="2">
        <v>0.1176</v>
      </c>
      <c r="I743" s="2">
        <v>103</v>
      </c>
      <c r="J743" s="2">
        <v>2103</v>
      </c>
      <c r="K743" s="4">
        <v>0.4335</v>
      </c>
      <c r="L743" s="2" t="s">
        <v>1275</v>
      </c>
      <c r="M743" s="5">
        <v>45093</v>
      </c>
      <c r="N743" s="6">
        <v>99.22</v>
      </c>
    </row>
    <row r="744" spans="1:14" ht="15.5" hidden="1" x14ac:dyDescent="0.35">
      <c r="A744" s="3" t="s">
        <v>110</v>
      </c>
      <c r="B744" s="2" t="s">
        <v>1314</v>
      </c>
      <c r="C744" s="3">
        <v>98</v>
      </c>
      <c r="D744" s="2">
        <v>10.7</v>
      </c>
      <c r="E744" s="2">
        <v>10.85</v>
      </c>
      <c r="F744" s="2">
        <v>11.1</v>
      </c>
      <c r="G744" s="2">
        <v>0.7</v>
      </c>
      <c r="H744" s="2">
        <v>7.0000000000000007E-2</v>
      </c>
      <c r="I744" s="2">
        <v>180</v>
      </c>
      <c r="J744" s="2">
        <v>3239</v>
      </c>
      <c r="K744" s="4">
        <v>0.42820000000000003</v>
      </c>
      <c r="L744" s="2" t="s">
        <v>1275</v>
      </c>
      <c r="M744" s="5">
        <v>45093</v>
      </c>
      <c r="N744" s="6">
        <v>99.22</v>
      </c>
    </row>
    <row r="745" spans="1:14" ht="15.5" hidden="1" x14ac:dyDescent="0.35">
      <c r="A745" s="3" t="s">
        <v>112</v>
      </c>
      <c r="B745" s="2" t="s">
        <v>1315</v>
      </c>
      <c r="C745" s="3">
        <v>99</v>
      </c>
      <c r="D745" s="2">
        <v>10.220000000000001</v>
      </c>
      <c r="E745" s="2">
        <v>10.4</v>
      </c>
      <c r="F745" s="2">
        <v>10.55</v>
      </c>
      <c r="G745" s="2">
        <v>1.02</v>
      </c>
      <c r="H745" s="2">
        <v>0.1109</v>
      </c>
      <c r="I745" s="2">
        <v>80</v>
      </c>
      <c r="J745" s="2">
        <v>2489</v>
      </c>
      <c r="K745" s="4">
        <v>0.4244</v>
      </c>
      <c r="L745" s="2" t="s">
        <v>1275</v>
      </c>
      <c r="M745" s="5">
        <v>45093</v>
      </c>
      <c r="N745" s="6">
        <v>99.22</v>
      </c>
    </row>
    <row r="746" spans="1:14" ht="15.5" x14ac:dyDescent="0.35">
      <c r="A746" s="3" t="s">
        <v>114</v>
      </c>
      <c r="B746" s="2" t="s">
        <v>1316</v>
      </c>
      <c r="C746" s="3">
        <v>100</v>
      </c>
      <c r="D746" s="2">
        <v>9.8000000000000007</v>
      </c>
      <c r="E746" s="2">
        <v>9.85</v>
      </c>
      <c r="F746" s="2">
        <v>10</v>
      </c>
      <c r="G746" s="2">
        <v>0.92</v>
      </c>
      <c r="H746" s="2">
        <v>0.1036</v>
      </c>
      <c r="I746" s="2">
        <v>2982</v>
      </c>
      <c r="J746" s="2">
        <v>13848</v>
      </c>
      <c r="K746" s="4">
        <v>0.42009999999999997</v>
      </c>
      <c r="L746" s="2" t="s">
        <v>1275</v>
      </c>
      <c r="M746" s="5">
        <v>45093</v>
      </c>
      <c r="N746" s="6">
        <v>99.22</v>
      </c>
    </row>
    <row r="747" spans="1:14" ht="15.5" hidden="1" x14ac:dyDescent="0.35">
      <c r="A747" s="3" t="s">
        <v>116</v>
      </c>
      <c r="B747" s="2" t="s">
        <v>1302</v>
      </c>
      <c r="C747" s="3">
        <v>105</v>
      </c>
      <c r="D747" s="2">
        <v>7.5</v>
      </c>
      <c r="E747" s="2">
        <v>7.5</v>
      </c>
      <c r="F747" s="2">
        <v>7.65</v>
      </c>
      <c r="G747" s="2">
        <v>0.9</v>
      </c>
      <c r="H747" s="2">
        <v>0.13639999999999999</v>
      </c>
      <c r="I747" s="2">
        <v>352</v>
      </c>
      <c r="J747" s="2">
        <v>12231</v>
      </c>
      <c r="K747" s="4">
        <v>0.40579999999999999</v>
      </c>
      <c r="L747" s="2" t="s">
        <v>1275</v>
      </c>
      <c r="M747" s="5">
        <v>45093</v>
      </c>
      <c r="N747" s="6">
        <v>99.22</v>
      </c>
    </row>
    <row r="748" spans="1:14" ht="15.5" x14ac:dyDescent="0.35">
      <c r="A748" s="3" t="s">
        <v>118</v>
      </c>
      <c r="B748" s="2" t="s">
        <v>1311</v>
      </c>
      <c r="C748" s="3">
        <v>110</v>
      </c>
      <c r="D748" s="2">
        <v>5.6</v>
      </c>
      <c r="E748" s="2">
        <v>5.5</v>
      </c>
      <c r="F748" s="2">
        <v>5.65</v>
      </c>
      <c r="G748" s="2">
        <v>0.68</v>
      </c>
      <c r="H748" s="2">
        <v>0.13819999999999999</v>
      </c>
      <c r="I748" s="2">
        <v>2660</v>
      </c>
      <c r="J748" s="2">
        <v>21165</v>
      </c>
      <c r="K748" s="4">
        <v>0.39090000000000003</v>
      </c>
      <c r="L748" s="2" t="s">
        <v>1275</v>
      </c>
      <c r="M748" s="5">
        <v>45093</v>
      </c>
      <c r="N748" s="6">
        <v>99.22</v>
      </c>
    </row>
    <row r="749" spans="1:14" ht="15.5" x14ac:dyDescent="0.35">
      <c r="A749" s="3" t="s">
        <v>119</v>
      </c>
      <c r="B749" s="2" t="s">
        <v>1317</v>
      </c>
      <c r="C749" s="3">
        <v>115</v>
      </c>
      <c r="D749" s="2">
        <v>4</v>
      </c>
      <c r="E749" s="2">
        <v>4</v>
      </c>
      <c r="F749" s="2">
        <v>4.05</v>
      </c>
      <c r="G749" s="2">
        <v>0.6</v>
      </c>
      <c r="H749" s="2">
        <v>0.17649999999999999</v>
      </c>
      <c r="I749" s="2">
        <v>699</v>
      </c>
      <c r="J749" s="2">
        <v>11626</v>
      </c>
      <c r="K749" s="4">
        <v>0.37769999999999998</v>
      </c>
      <c r="L749" s="2" t="s">
        <v>1275</v>
      </c>
      <c r="M749" s="5">
        <v>45093</v>
      </c>
      <c r="N749" s="6">
        <v>99.22</v>
      </c>
    </row>
    <row r="750" spans="1:14" ht="15.5" x14ac:dyDescent="0.35">
      <c r="A750" s="3" t="s">
        <v>121</v>
      </c>
      <c r="B750" s="2" t="s">
        <v>1311</v>
      </c>
      <c r="C750" s="3">
        <v>120</v>
      </c>
      <c r="D750" s="2">
        <v>2.87</v>
      </c>
      <c r="E750" s="2">
        <v>2.84</v>
      </c>
      <c r="F750" s="2">
        <v>2.89</v>
      </c>
      <c r="G750" s="2">
        <v>0.41</v>
      </c>
      <c r="H750" s="2">
        <v>0.16669999999999999</v>
      </c>
      <c r="I750" s="2">
        <v>4507</v>
      </c>
      <c r="J750" s="2">
        <v>22995</v>
      </c>
      <c r="K750" s="4">
        <v>0.37</v>
      </c>
      <c r="L750" s="2" t="s">
        <v>1275</v>
      </c>
      <c r="M750" s="5">
        <v>45093</v>
      </c>
      <c r="N750" s="6">
        <v>99.22</v>
      </c>
    </row>
    <row r="751" spans="1:14" ht="15.5" hidden="1" x14ac:dyDescent="0.35">
      <c r="A751" s="3" t="s">
        <v>123</v>
      </c>
      <c r="B751" s="2" t="s">
        <v>1302</v>
      </c>
      <c r="C751" s="3">
        <v>125</v>
      </c>
      <c r="D751" s="2">
        <v>2</v>
      </c>
      <c r="E751" s="2">
        <v>1.99</v>
      </c>
      <c r="F751" s="2">
        <v>2.0499999999999998</v>
      </c>
      <c r="G751" s="2">
        <v>0.25</v>
      </c>
      <c r="H751" s="2">
        <v>0.1429</v>
      </c>
      <c r="I751" s="2">
        <v>348</v>
      </c>
      <c r="J751" s="2">
        <v>15448</v>
      </c>
      <c r="K751" s="4">
        <v>0.36520000000000002</v>
      </c>
      <c r="L751" s="2" t="s">
        <v>1275</v>
      </c>
      <c r="M751" s="5">
        <v>45093</v>
      </c>
      <c r="N751" s="6">
        <v>99.22</v>
      </c>
    </row>
    <row r="752" spans="1:14" ht="15.5" x14ac:dyDescent="0.35">
      <c r="A752" s="3" t="s">
        <v>125</v>
      </c>
      <c r="B752" s="2" t="s">
        <v>1309</v>
      </c>
      <c r="C752" s="3">
        <v>130</v>
      </c>
      <c r="D752" s="2">
        <v>1.41</v>
      </c>
      <c r="E752" s="2">
        <v>1.4</v>
      </c>
      <c r="F752" s="2">
        <v>1.44</v>
      </c>
      <c r="G752" s="2">
        <v>0.19</v>
      </c>
      <c r="H752" s="2">
        <v>0.15570000000000001</v>
      </c>
      <c r="I752" s="2">
        <v>707</v>
      </c>
      <c r="J752" s="2">
        <v>16564</v>
      </c>
      <c r="K752" s="4">
        <v>0.36180000000000001</v>
      </c>
      <c r="L752" s="2" t="s">
        <v>1275</v>
      </c>
      <c r="M752" s="5">
        <v>45093</v>
      </c>
      <c r="N752" s="6">
        <v>99.22</v>
      </c>
    </row>
    <row r="753" spans="1:14" ht="15.5" hidden="1" x14ac:dyDescent="0.35">
      <c r="A753" s="3" t="s">
        <v>127</v>
      </c>
      <c r="B753" s="2" t="s">
        <v>1311</v>
      </c>
      <c r="C753" s="3">
        <v>135</v>
      </c>
      <c r="D753" s="2">
        <v>1.01</v>
      </c>
      <c r="E753" s="2">
        <v>0.99</v>
      </c>
      <c r="F753" s="2">
        <v>1.04</v>
      </c>
      <c r="G753" s="2">
        <v>0.13</v>
      </c>
      <c r="H753" s="2">
        <v>0.1477</v>
      </c>
      <c r="I753" s="2">
        <v>268</v>
      </c>
      <c r="J753" s="2">
        <v>12268</v>
      </c>
      <c r="K753" s="4">
        <v>0.36259999999999998</v>
      </c>
      <c r="L753" s="2" t="s">
        <v>1275</v>
      </c>
      <c r="M753" s="5">
        <v>45093</v>
      </c>
      <c r="N753" s="6">
        <v>99.22</v>
      </c>
    </row>
    <row r="754" spans="1:14" ht="15.5" x14ac:dyDescent="0.35">
      <c r="A754" s="3" t="s">
        <v>129</v>
      </c>
      <c r="B754" s="2" t="s">
        <v>1309</v>
      </c>
      <c r="C754" s="3">
        <v>140</v>
      </c>
      <c r="D754" s="2">
        <v>0.72</v>
      </c>
      <c r="E754" s="2">
        <v>0.73</v>
      </c>
      <c r="F754" s="2">
        <v>0.76</v>
      </c>
      <c r="G754" s="2">
        <v>0.06</v>
      </c>
      <c r="H754" s="2">
        <v>9.0899999999999995E-2</v>
      </c>
      <c r="I754" s="2">
        <v>225</v>
      </c>
      <c r="J754" s="2">
        <v>16551</v>
      </c>
      <c r="K754" s="4">
        <v>0.3649</v>
      </c>
      <c r="L754" s="2" t="s">
        <v>1275</v>
      </c>
      <c r="M754" s="5">
        <v>45093</v>
      </c>
      <c r="N754" s="6">
        <v>99.22</v>
      </c>
    </row>
    <row r="755" spans="1:14" ht="15.5" x14ac:dyDescent="0.35">
      <c r="A755" s="3" t="s">
        <v>131</v>
      </c>
      <c r="B755" s="2" t="s">
        <v>1311</v>
      </c>
      <c r="C755" s="3">
        <v>145</v>
      </c>
      <c r="D755" s="2">
        <v>0.53</v>
      </c>
      <c r="E755" s="2">
        <v>0.53</v>
      </c>
      <c r="F755" s="2">
        <v>0.56000000000000005</v>
      </c>
      <c r="G755" s="2">
        <v>0.04</v>
      </c>
      <c r="H755" s="2">
        <v>8.1600000000000006E-2</v>
      </c>
      <c r="I755" s="2">
        <v>167</v>
      </c>
      <c r="J755" s="2">
        <v>12713</v>
      </c>
      <c r="K755" s="4">
        <v>0.36770000000000003</v>
      </c>
      <c r="L755" s="2" t="s">
        <v>1275</v>
      </c>
      <c r="M755" s="5">
        <v>45093</v>
      </c>
      <c r="N755" s="6">
        <v>99.22</v>
      </c>
    </row>
    <row r="756" spans="1:14" ht="15.5" hidden="1" x14ac:dyDescent="0.35">
      <c r="A756" s="3" t="s">
        <v>133</v>
      </c>
      <c r="B756" s="2" t="s">
        <v>1309</v>
      </c>
      <c r="C756" s="3">
        <v>150</v>
      </c>
      <c r="D756" s="2">
        <v>0.41</v>
      </c>
      <c r="E756" s="2">
        <v>0.4</v>
      </c>
      <c r="F756" s="2">
        <v>0.43</v>
      </c>
      <c r="G756" s="2">
        <v>0.03</v>
      </c>
      <c r="H756" s="2">
        <v>7.8899999999999998E-2</v>
      </c>
      <c r="I756" s="2">
        <v>612</v>
      </c>
      <c r="J756" s="2">
        <v>23444</v>
      </c>
      <c r="K756" s="4">
        <v>0.37330000000000002</v>
      </c>
      <c r="L756" s="2" t="s">
        <v>1275</v>
      </c>
      <c r="M756" s="5">
        <v>45093</v>
      </c>
      <c r="N756" s="6">
        <v>99.22</v>
      </c>
    </row>
    <row r="757" spans="1:14" ht="15.5" hidden="1" x14ac:dyDescent="0.35">
      <c r="A757" s="3" t="s">
        <v>135</v>
      </c>
      <c r="B757" s="2" t="s">
        <v>1318</v>
      </c>
      <c r="C757" s="3">
        <v>150.5</v>
      </c>
      <c r="D757" s="2">
        <v>0.4</v>
      </c>
      <c r="E757" s="2">
        <v>0.39</v>
      </c>
      <c r="F757" s="2">
        <v>0.42</v>
      </c>
      <c r="G757" s="2">
        <v>0.02</v>
      </c>
      <c r="H757" s="2">
        <v>5.2600000000000001E-2</v>
      </c>
      <c r="I757" s="2">
        <v>31</v>
      </c>
      <c r="J757" s="2">
        <v>3912</v>
      </c>
      <c r="K757" s="4">
        <v>0.374</v>
      </c>
      <c r="L757" s="2" t="s">
        <v>1275</v>
      </c>
      <c r="M757" s="5">
        <v>45093</v>
      </c>
      <c r="N757" s="6">
        <v>99.22</v>
      </c>
    </row>
    <row r="758" spans="1:14" ht="15.5" hidden="1" x14ac:dyDescent="0.35">
      <c r="A758" s="3" t="s">
        <v>137</v>
      </c>
      <c r="B758" s="2" t="s">
        <v>1319</v>
      </c>
      <c r="C758" s="3">
        <v>151</v>
      </c>
      <c r="D758" s="2">
        <v>0.41</v>
      </c>
      <c r="E758" s="2">
        <v>0.37</v>
      </c>
      <c r="F758" s="2">
        <v>0.41</v>
      </c>
      <c r="G758" s="2">
        <v>0.12</v>
      </c>
      <c r="H758" s="2">
        <v>0.4138</v>
      </c>
      <c r="I758" s="2">
        <v>20</v>
      </c>
      <c r="J758" s="2">
        <v>2760</v>
      </c>
      <c r="K758" s="4">
        <v>0.37480000000000002</v>
      </c>
      <c r="L758" s="2" t="s">
        <v>1275</v>
      </c>
      <c r="M758" s="5">
        <v>45093</v>
      </c>
      <c r="N758" s="6">
        <v>99.22</v>
      </c>
    </row>
    <row r="759" spans="1:14" ht="15.5" hidden="1" x14ac:dyDescent="0.35">
      <c r="A759" s="3" t="s">
        <v>138</v>
      </c>
      <c r="B759" s="2" t="s">
        <v>1320</v>
      </c>
      <c r="C759" s="3">
        <v>151.5</v>
      </c>
      <c r="D759" s="2">
        <v>0.41</v>
      </c>
      <c r="E759" s="2">
        <v>0.37</v>
      </c>
      <c r="F759" s="2">
        <v>0.4</v>
      </c>
      <c r="G759" s="2">
        <v>0.06</v>
      </c>
      <c r="H759" s="2">
        <v>0.1714</v>
      </c>
      <c r="I759" s="2">
        <v>2</v>
      </c>
      <c r="J759" s="2">
        <v>981</v>
      </c>
      <c r="K759" s="4">
        <v>0.3755</v>
      </c>
      <c r="L759" s="2" t="s">
        <v>1275</v>
      </c>
      <c r="M759" s="5">
        <v>45093</v>
      </c>
      <c r="N759" s="6">
        <v>99.22</v>
      </c>
    </row>
    <row r="760" spans="1:14" ht="15.5" hidden="1" x14ac:dyDescent="0.35">
      <c r="A760" s="3" t="s">
        <v>140</v>
      </c>
      <c r="B760" s="2" t="s">
        <v>1321</v>
      </c>
      <c r="C760" s="3">
        <v>152</v>
      </c>
      <c r="D760" s="2">
        <v>0.36</v>
      </c>
      <c r="E760" s="2">
        <v>0.36</v>
      </c>
      <c r="F760" s="2">
        <v>0.39</v>
      </c>
      <c r="G760" s="2">
        <v>0.02</v>
      </c>
      <c r="H760" s="2">
        <v>5.8799999999999998E-2</v>
      </c>
      <c r="I760" s="2">
        <v>12</v>
      </c>
      <c r="J760" s="2">
        <v>1042</v>
      </c>
      <c r="K760" s="4">
        <v>0.376</v>
      </c>
      <c r="L760" s="2" t="s">
        <v>1275</v>
      </c>
      <c r="M760" s="5">
        <v>45093</v>
      </c>
      <c r="N760" s="6">
        <v>99.22</v>
      </c>
    </row>
    <row r="761" spans="1:14" ht="15.5" hidden="1" x14ac:dyDescent="0.35">
      <c r="A761" s="3" t="s">
        <v>142</v>
      </c>
      <c r="B761" s="2" t="s">
        <v>1322</v>
      </c>
      <c r="C761" s="3">
        <v>152.5</v>
      </c>
      <c r="D761" s="2">
        <v>0.36</v>
      </c>
      <c r="E761" s="2">
        <v>0.35</v>
      </c>
      <c r="F761" s="2">
        <v>0.38</v>
      </c>
      <c r="G761" s="2">
        <v>0.05</v>
      </c>
      <c r="H761" s="2">
        <v>0.1613</v>
      </c>
      <c r="I761" s="2">
        <v>20</v>
      </c>
      <c r="J761" s="2">
        <v>880</v>
      </c>
      <c r="K761" s="4">
        <v>0.3765</v>
      </c>
      <c r="L761" s="2" t="s">
        <v>1275</v>
      </c>
      <c r="M761" s="5">
        <v>45093</v>
      </c>
      <c r="N761" s="6">
        <v>99.22</v>
      </c>
    </row>
    <row r="762" spans="1:14" ht="15.5" hidden="1" x14ac:dyDescent="0.35">
      <c r="A762" s="3" t="s">
        <v>143</v>
      </c>
      <c r="B762" s="2" t="s">
        <v>1323</v>
      </c>
      <c r="C762" s="3">
        <v>153</v>
      </c>
      <c r="D762" s="2">
        <v>0.38</v>
      </c>
      <c r="E762" s="2">
        <v>0.34</v>
      </c>
      <c r="F762" s="2">
        <v>0.38</v>
      </c>
      <c r="G762" s="2">
        <v>0.08</v>
      </c>
      <c r="H762" s="2">
        <v>0.26669999999999999</v>
      </c>
      <c r="I762" s="2">
        <v>2</v>
      </c>
      <c r="J762" s="2">
        <v>637</v>
      </c>
      <c r="K762" s="4">
        <v>0.37890000000000001</v>
      </c>
      <c r="L762" s="2" t="s">
        <v>1275</v>
      </c>
      <c r="M762" s="5">
        <v>45093</v>
      </c>
      <c r="N762" s="6">
        <v>99.22</v>
      </c>
    </row>
    <row r="763" spans="1:14" ht="15.5" hidden="1" x14ac:dyDescent="0.35">
      <c r="A763" s="3" t="s">
        <v>145</v>
      </c>
      <c r="B763" s="2" t="s">
        <v>1324</v>
      </c>
      <c r="C763" s="3">
        <v>153.5</v>
      </c>
      <c r="D763" s="2">
        <v>0.35</v>
      </c>
      <c r="E763" s="2">
        <v>0.33</v>
      </c>
      <c r="F763" s="2">
        <v>0.37</v>
      </c>
      <c r="G763" s="2">
        <v>0.03</v>
      </c>
      <c r="H763" s="2">
        <v>9.3799999999999994E-2</v>
      </c>
      <c r="I763" s="2">
        <v>5</v>
      </c>
      <c r="J763" s="2">
        <v>562</v>
      </c>
      <c r="K763" s="4">
        <v>0.37919999999999998</v>
      </c>
      <c r="L763" s="2" t="s">
        <v>1275</v>
      </c>
      <c r="M763" s="5">
        <v>45093</v>
      </c>
      <c r="N763" s="6">
        <v>99.22</v>
      </c>
    </row>
    <row r="764" spans="1:14" ht="15.5" hidden="1" x14ac:dyDescent="0.35">
      <c r="A764" s="3" t="s">
        <v>147</v>
      </c>
      <c r="B764" s="2" t="s">
        <v>1325</v>
      </c>
      <c r="C764" s="3">
        <v>154</v>
      </c>
      <c r="D764" s="2">
        <v>0.36</v>
      </c>
      <c r="E764" s="2">
        <v>0.32</v>
      </c>
      <c r="F764" s="2">
        <v>0.36</v>
      </c>
      <c r="G764" s="2">
        <v>0.04</v>
      </c>
      <c r="H764" s="2">
        <v>0.125</v>
      </c>
      <c r="I764" s="2">
        <v>1</v>
      </c>
      <c r="J764" s="2">
        <v>1146</v>
      </c>
      <c r="K764" s="4">
        <v>0.37959999999999999</v>
      </c>
      <c r="L764" s="2" t="s">
        <v>1275</v>
      </c>
      <c r="M764" s="5">
        <v>45093</v>
      </c>
      <c r="N764" s="6">
        <v>99.22</v>
      </c>
    </row>
    <row r="765" spans="1:14" ht="15.5" hidden="1" x14ac:dyDescent="0.35">
      <c r="A765" s="3" t="s">
        <v>149</v>
      </c>
      <c r="B765" s="2" t="s">
        <v>1326</v>
      </c>
      <c r="C765" s="3">
        <v>154.5</v>
      </c>
      <c r="D765" s="2">
        <v>0.32</v>
      </c>
      <c r="E765" s="2">
        <v>0.32</v>
      </c>
      <c r="F765" s="2">
        <v>0.35</v>
      </c>
      <c r="G765" s="2">
        <v>0</v>
      </c>
      <c r="H765" s="2" t="s">
        <v>12</v>
      </c>
      <c r="I765" s="2">
        <v>4</v>
      </c>
      <c r="J765" s="2">
        <v>714</v>
      </c>
      <c r="K765" s="4">
        <v>0.37990000000000002</v>
      </c>
      <c r="L765" s="2" t="s">
        <v>1275</v>
      </c>
      <c r="M765" s="5">
        <v>45093</v>
      </c>
      <c r="N765" s="6">
        <v>99.22</v>
      </c>
    </row>
    <row r="766" spans="1:14" ht="15.5" hidden="1" x14ac:dyDescent="0.35">
      <c r="A766" s="3" t="s">
        <v>151</v>
      </c>
      <c r="B766" s="2" t="s">
        <v>1327</v>
      </c>
      <c r="C766" s="3">
        <v>155</v>
      </c>
      <c r="D766" s="2">
        <v>0.31</v>
      </c>
      <c r="E766" s="2">
        <v>0.31</v>
      </c>
      <c r="F766" s="2">
        <v>0.34</v>
      </c>
      <c r="G766" s="2">
        <v>0.01</v>
      </c>
      <c r="H766" s="2">
        <v>3.3300000000000003E-2</v>
      </c>
      <c r="I766" s="2">
        <v>14</v>
      </c>
      <c r="J766" s="2">
        <v>6719</v>
      </c>
      <c r="K766" s="4">
        <v>0.38040000000000002</v>
      </c>
      <c r="L766" s="2" t="s">
        <v>1275</v>
      </c>
      <c r="M766" s="5">
        <v>45093</v>
      </c>
      <c r="N766" s="6">
        <v>99.22</v>
      </c>
    </row>
    <row r="767" spans="1:14" ht="15.5" hidden="1" x14ac:dyDescent="0.35">
      <c r="A767" s="3" t="s">
        <v>152</v>
      </c>
      <c r="B767" s="2" t="s">
        <v>1328</v>
      </c>
      <c r="C767" s="3">
        <v>155.5</v>
      </c>
      <c r="D767" s="2">
        <v>0.31</v>
      </c>
      <c r="E767" s="2">
        <v>0.3</v>
      </c>
      <c r="F767" s="2">
        <v>0.33</v>
      </c>
      <c r="G767" s="2">
        <v>-0.03</v>
      </c>
      <c r="H767" s="2">
        <v>-8.8200000000000001E-2</v>
      </c>
      <c r="I767" s="2">
        <v>4</v>
      </c>
      <c r="J767" s="2">
        <v>1508</v>
      </c>
      <c r="K767" s="4">
        <v>0.38040000000000002</v>
      </c>
      <c r="L767" s="2" t="s">
        <v>1275</v>
      </c>
      <c r="M767" s="5">
        <v>45093</v>
      </c>
      <c r="N767" s="6">
        <v>99.22</v>
      </c>
    </row>
    <row r="768" spans="1:14" ht="15.5" hidden="1" x14ac:dyDescent="0.35">
      <c r="A768" s="3" t="s">
        <v>154</v>
      </c>
      <c r="B768" s="2" t="s">
        <v>1329</v>
      </c>
      <c r="C768" s="3">
        <v>156</v>
      </c>
      <c r="D768" s="2">
        <v>0.3</v>
      </c>
      <c r="E768" s="2">
        <v>0.28999999999999998</v>
      </c>
      <c r="F768" s="2">
        <v>0.33</v>
      </c>
      <c r="G768" s="2">
        <v>-0.01</v>
      </c>
      <c r="H768" s="2">
        <v>-3.2300000000000002E-2</v>
      </c>
      <c r="I768" s="2">
        <v>2</v>
      </c>
      <c r="J768" s="2">
        <v>1083</v>
      </c>
      <c r="K768" s="4">
        <v>0.38279999999999997</v>
      </c>
      <c r="L768" s="2" t="s">
        <v>1275</v>
      </c>
      <c r="M768" s="5">
        <v>45093</v>
      </c>
      <c r="N768" s="6">
        <v>99.22</v>
      </c>
    </row>
    <row r="769" spans="1:14" ht="15.5" hidden="1" x14ac:dyDescent="0.35">
      <c r="A769" s="3" t="s">
        <v>156</v>
      </c>
      <c r="B769" s="2" t="s">
        <v>1330</v>
      </c>
      <c r="C769" s="3">
        <v>156.5</v>
      </c>
      <c r="D769" s="2">
        <v>0.32</v>
      </c>
      <c r="E769" s="2">
        <v>0.28999999999999998</v>
      </c>
      <c r="F769" s="2">
        <v>0.32</v>
      </c>
      <c r="G769" s="2">
        <v>0</v>
      </c>
      <c r="H769" s="2" t="s">
        <v>12</v>
      </c>
      <c r="I769" s="2">
        <v>1</v>
      </c>
      <c r="J769" s="2">
        <v>453</v>
      </c>
      <c r="K769" s="4">
        <v>0.38279999999999997</v>
      </c>
      <c r="L769" s="2" t="s">
        <v>1275</v>
      </c>
      <c r="M769" s="5">
        <v>45093</v>
      </c>
      <c r="N769" s="6">
        <v>99.22</v>
      </c>
    </row>
    <row r="770" spans="1:14" ht="15.5" hidden="1" x14ac:dyDescent="0.35">
      <c r="A770" s="3" t="s">
        <v>158</v>
      </c>
      <c r="B770" s="2" t="s">
        <v>1331</v>
      </c>
      <c r="C770" s="3">
        <v>157</v>
      </c>
      <c r="D770" s="2">
        <v>0.31</v>
      </c>
      <c r="E770" s="2">
        <v>0.28000000000000003</v>
      </c>
      <c r="F770" s="2">
        <v>0.31</v>
      </c>
      <c r="G770" s="2">
        <v>-0.04</v>
      </c>
      <c r="H770" s="2">
        <v>-0.1143</v>
      </c>
      <c r="I770" s="2">
        <v>6</v>
      </c>
      <c r="J770" s="2">
        <v>1522</v>
      </c>
      <c r="K770" s="4">
        <v>0.38279999999999997</v>
      </c>
      <c r="L770" s="2" t="s">
        <v>1275</v>
      </c>
      <c r="M770" s="5">
        <v>45093</v>
      </c>
      <c r="N770" s="6">
        <v>99.22</v>
      </c>
    </row>
    <row r="771" spans="1:14" ht="15.5" hidden="1" x14ac:dyDescent="0.35">
      <c r="A771" s="3" t="s">
        <v>160</v>
      </c>
      <c r="B771" s="2" t="s">
        <v>1332</v>
      </c>
      <c r="C771" s="3">
        <v>157.5</v>
      </c>
      <c r="D771" s="2">
        <v>0.28999999999999998</v>
      </c>
      <c r="E771" s="2">
        <v>0.27</v>
      </c>
      <c r="F771" s="2">
        <v>0.3</v>
      </c>
      <c r="G771" s="2">
        <v>0.05</v>
      </c>
      <c r="H771" s="2">
        <v>0.20830000000000001</v>
      </c>
      <c r="I771" s="2">
        <v>11</v>
      </c>
      <c r="J771" s="2">
        <v>3158</v>
      </c>
      <c r="K771" s="4">
        <v>0.38279999999999997</v>
      </c>
      <c r="L771" s="2" t="s">
        <v>1275</v>
      </c>
      <c r="M771" s="5">
        <v>45093</v>
      </c>
      <c r="N771" s="6">
        <v>99.22</v>
      </c>
    </row>
    <row r="772" spans="1:14" ht="15.5" hidden="1" x14ac:dyDescent="0.35">
      <c r="A772" s="3" t="s">
        <v>162</v>
      </c>
      <c r="B772" s="2" t="s">
        <v>1333</v>
      </c>
      <c r="C772" s="3">
        <v>158</v>
      </c>
      <c r="D772" s="2">
        <v>0.28999999999999998</v>
      </c>
      <c r="E772" s="2">
        <v>0.27</v>
      </c>
      <c r="F772" s="2">
        <v>0.3</v>
      </c>
      <c r="G772" s="2">
        <v>0</v>
      </c>
      <c r="H772" s="2" t="s">
        <v>12</v>
      </c>
      <c r="I772" s="2">
        <v>11</v>
      </c>
      <c r="J772" s="2">
        <v>2145</v>
      </c>
      <c r="K772" s="4">
        <v>0.38500000000000001</v>
      </c>
      <c r="L772" s="2" t="s">
        <v>1275</v>
      </c>
      <c r="M772" s="5">
        <v>45093</v>
      </c>
      <c r="N772" s="6">
        <v>99.22</v>
      </c>
    </row>
    <row r="773" spans="1:14" ht="15.5" hidden="1" x14ac:dyDescent="0.35">
      <c r="A773" s="3" t="s">
        <v>164</v>
      </c>
      <c r="B773" s="2" t="s">
        <v>165</v>
      </c>
      <c r="C773" s="3">
        <v>158.5</v>
      </c>
      <c r="D773" s="2">
        <v>0.3</v>
      </c>
      <c r="E773" s="2">
        <v>0.26</v>
      </c>
      <c r="F773" s="2">
        <v>0.28999999999999998</v>
      </c>
      <c r="G773" s="2">
        <v>0</v>
      </c>
      <c r="H773" s="2" t="s">
        <v>12</v>
      </c>
      <c r="I773" s="2">
        <v>4</v>
      </c>
      <c r="J773" s="2">
        <v>1333</v>
      </c>
      <c r="K773" s="4">
        <v>0.38479999999999998</v>
      </c>
      <c r="L773" s="2" t="s">
        <v>1275</v>
      </c>
      <c r="M773" s="5">
        <v>45093</v>
      </c>
      <c r="N773" s="6">
        <v>99.22</v>
      </c>
    </row>
    <row r="774" spans="1:14" ht="15.5" hidden="1" x14ac:dyDescent="0.35">
      <c r="A774" s="3" t="s">
        <v>166</v>
      </c>
      <c r="B774" s="2" t="s">
        <v>167</v>
      </c>
      <c r="C774" s="3">
        <v>159</v>
      </c>
      <c r="D774" s="2">
        <v>0.28999999999999998</v>
      </c>
      <c r="E774" s="2">
        <v>0.26</v>
      </c>
      <c r="F774" s="2">
        <v>0.28000000000000003</v>
      </c>
      <c r="G774" s="2">
        <v>0</v>
      </c>
      <c r="H774" s="2" t="s">
        <v>12</v>
      </c>
      <c r="I774" s="2">
        <v>1</v>
      </c>
      <c r="J774" s="2">
        <v>3028</v>
      </c>
      <c r="K774" s="4">
        <v>0.38479999999999998</v>
      </c>
      <c r="L774" s="2" t="s">
        <v>1275</v>
      </c>
      <c r="M774" s="5">
        <v>45093</v>
      </c>
      <c r="N774" s="6">
        <v>99.22</v>
      </c>
    </row>
    <row r="775" spans="1:14" ht="15.5" hidden="1" x14ac:dyDescent="0.35">
      <c r="A775" s="3" t="s">
        <v>168</v>
      </c>
      <c r="B775" s="2" t="s">
        <v>105</v>
      </c>
      <c r="C775" s="3">
        <v>159.5</v>
      </c>
      <c r="D775" s="2">
        <v>0.27</v>
      </c>
      <c r="E775" s="2">
        <v>0.25</v>
      </c>
      <c r="F775" s="2">
        <v>0.28000000000000003</v>
      </c>
      <c r="G775" s="2">
        <v>0</v>
      </c>
      <c r="H775" s="2" t="s">
        <v>12</v>
      </c>
      <c r="I775" s="2">
        <v>1</v>
      </c>
      <c r="J775" s="2">
        <v>853</v>
      </c>
      <c r="K775" s="4">
        <v>0.38669999999999999</v>
      </c>
      <c r="L775" s="2" t="s">
        <v>1275</v>
      </c>
      <c r="M775" s="5">
        <v>45093</v>
      </c>
      <c r="N775" s="6">
        <v>99.22</v>
      </c>
    </row>
    <row r="776" spans="1:14" ht="15.5" hidden="1" x14ac:dyDescent="0.35">
      <c r="A776" s="3" t="s">
        <v>169</v>
      </c>
      <c r="B776" s="2" t="s">
        <v>1334</v>
      </c>
      <c r="C776" s="3">
        <v>160</v>
      </c>
      <c r="D776" s="2">
        <v>0.27</v>
      </c>
      <c r="E776" s="2">
        <v>0.24</v>
      </c>
      <c r="F776" s="2">
        <v>0.27</v>
      </c>
      <c r="G776" s="2">
        <v>0.03</v>
      </c>
      <c r="H776" s="2">
        <v>0.125</v>
      </c>
      <c r="I776" s="2">
        <v>65</v>
      </c>
      <c r="J776" s="2">
        <v>11065</v>
      </c>
      <c r="K776" s="4">
        <v>0.38669999999999999</v>
      </c>
      <c r="L776" s="2" t="s">
        <v>1275</v>
      </c>
      <c r="M776" s="5">
        <v>45093</v>
      </c>
      <c r="N776" s="6">
        <v>99.22</v>
      </c>
    </row>
    <row r="777" spans="1:14" ht="15.5" hidden="1" x14ac:dyDescent="0.35">
      <c r="A777" s="3" t="s">
        <v>171</v>
      </c>
      <c r="B777" s="2" t="s">
        <v>24</v>
      </c>
      <c r="C777" s="3">
        <v>160.5</v>
      </c>
      <c r="D777" s="2">
        <v>0.28000000000000003</v>
      </c>
      <c r="E777" s="2">
        <v>0.23</v>
      </c>
      <c r="F777" s="2">
        <v>0.27</v>
      </c>
      <c r="G777" s="2">
        <v>0</v>
      </c>
      <c r="H777" s="2" t="s">
        <v>12</v>
      </c>
      <c r="I777" s="2">
        <v>1</v>
      </c>
      <c r="J777" s="2">
        <v>838</v>
      </c>
      <c r="K777" s="4">
        <v>0.38869999999999999</v>
      </c>
      <c r="L777" s="2" t="s">
        <v>1275</v>
      </c>
      <c r="M777" s="5">
        <v>45093</v>
      </c>
      <c r="N777" s="6">
        <v>99.22</v>
      </c>
    </row>
    <row r="778" spans="1:14" ht="15.5" hidden="1" x14ac:dyDescent="0.35">
      <c r="A778" s="3" t="s">
        <v>172</v>
      </c>
      <c r="B778" s="2" t="s">
        <v>1335</v>
      </c>
      <c r="C778" s="3">
        <v>161</v>
      </c>
      <c r="D778" s="2">
        <v>0.25</v>
      </c>
      <c r="E778" s="2">
        <v>0.23</v>
      </c>
      <c r="F778" s="2">
        <v>0.26</v>
      </c>
      <c r="G778" s="2">
        <v>-0.03</v>
      </c>
      <c r="H778" s="2">
        <v>-0.1071</v>
      </c>
      <c r="I778" s="2">
        <v>10</v>
      </c>
      <c r="J778" s="2">
        <v>1049</v>
      </c>
      <c r="K778" s="4">
        <v>0.38840000000000002</v>
      </c>
      <c r="L778" s="2" t="s">
        <v>1275</v>
      </c>
      <c r="M778" s="5">
        <v>45093</v>
      </c>
      <c r="N778" s="6">
        <v>99.22</v>
      </c>
    </row>
    <row r="779" spans="1:14" ht="15.5" hidden="1" x14ac:dyDescent="0.35">
      <c r="A779" s="3" t="s">
        <v>174</v>
      </c>
      <c r="B779" s="2" t="s">
        <v>1336</v>
      </c>
      <c r="C779" s="3">
        <v>161.5</v>
      </c>
      <c r="D779" s="2">
        <v>0.2</v>
      </c>
      <c r="E779" s="2">
        <v>0.23</v>
      </c>
      <c r="F779" s="2">
        <v>0.26</v>
      </c>
      <c r="G779" s="2">
        <v>0</v>
      </c>
      <c r="H779" s="2" t="s">
        <v>12</v>
      </c>
      <c r="I779" s="2">
        <v>6</v>
      </c>
      <c r="J779" s="2">
        <v>756</v>
      </c>
      <c r="K779" s="4">
        <v>0.3906</v>
      </c>
      <c r="L779" s="2" t="s">
        <v>1275</v>
      </c>
      <c r="M779" s="5">
        <v>45093</v>
      </c>
      <c r="N779" s="6">
        <v>99.22</v>
      </c>
    </row>
    <row r="780" spans="1:14" ht="15.5" hidden="1" x14ac:dyDescent="0.35">
      <c r="A780" s="3" t="s">
        <v>175</v>
      </c>
      <c r="B780" s="2" t="s">
        <v>176</v>
      </c>
      <c r="C780" s="3">
        <v>162</v>
      </c>
      <c r="D780" s="2">
        <v>0.3</v>
      </c>
      <c r="E780" s="2">
        <v>0.22</v>
      </c>
      <c r="F780" s="2">
        <v>0.25</v>
      </c>
      <c r="G780" s="2">
        <v>0</v>
      </c>
      <c r="H780" s="2" t="s">
        <v>12</v>
      </c>
      <c r="I780" s="2">
        <v>2</v>
      </c>
      <c r="J780" s="2">
        <v>1721</v>
      </c>
      <c r="K780" s="4">
        <v>0.3901</v>
      </c>
      <c r="L780" s="2" t="s">
        <v>1275</v>
      </c>
      <c r="M780" s="5">
        <v>45093</v>
      </c>
      <c r="N780" s="6">
        <v>99.22</v>
      </c>
    </row>
    <row r="781" spans="1:14" ht="15.5" hidden="1" x14ac:dyDescent="0.35">
      <c r="A781" s="3" t="s">
        <v>177</v>
      </c>
      <c r="B781" s="2" t="s">
        <v>1337</v>
      </c>
      <c r="C781" s="3">
        <v>162.5</v>
      </c>
      <c r="D781" s="2">
        <v>0.24</v>
      </c>
      <c r="E781" s="2">
        <v>0.22</v>
      </c>
      <c r="F781" s="2">
        <v>0.25</v>
      </c>
      <c r="G781" s="2">
        <v>0.01</v>
      </c>
      <c r="H781" s="2">
        <v>4.3499999999999997E-2</v>
      </c>
      <c r="I781" s="2">
        <v>1</v>
      </c>
      <c r="J781" s="2">
        <v>2021</v>
      </c>
      <c r="K781" s="4">
        <v>0.3921</v>
      </c>
      <c r="L781" s="2" t="s">
        <v>1275</v>
      </c>
      <c r="M781" s="5">
        <v>45093</v>
      </c>
      <c r="N781" s="6">
        <v>99.22</v>
      </c>
    </row>
    <row r="782" spans="1:14" ht="15.5" hidden="1" x14ac:dyDescent="0.35">
      <c r="A782" s="3" t="s">
        <v>179</v>
      </c>
      <c r="B782" s="2" t="s">
        <v>180</v>
      </c>
      <c r="C782" s="3">
        <v>163</v>
      </c>
      <c r="D782" s="2">
        <v>0.24</v>
      </c>
      <c r="E782" s="2">
        <v>0.21</v>
      </c>
      <c r="F782" s="2">
        <v>0.24</v>
      </c>
      <c r="G782" s="2">
        <v>0</v>
      </c>
      <c r="H782" s="2" t="s">
        <v>12</v>
      </c>
      <c r="I782" s="2">
        <v>1</v>
      </c>
      <c r="J782" s="2">
        <v>512</v>
      </c>
      <c r="K782" s="4">
        <v>0.3916</v>
      </c>
      <c r="L782" s="2" t="s">
        <v>1275</v>
      </c>
      <c r="M782" s="5">
        <v>45093</v>
      </c>
      <c r="N782" s="6">
        <v>99.22</v>
      </c>
    </row>
    <row r="783" spans="1:14" ht="15.5" hidden="1" x14ac:dyDescent="0.35">
      <c r="A783" s="3" t="s">
        <v>181</v>
      </c>
      <c r="B783" s="2" t="s">
        <v>1338</v>
      </c>
      <c r="C783" s="3">
        <v>163.5</v>
      </c>
      <c r="D783" s="2">
        <v>0.24</v>
      </c>
      <c r="E783" s="2">
        <v>0.2</v>
      </c>
      <c r="F783" s="2">
        <v>0.24</v>
      </c>
      <c r="G783" s="2">
        <v>0</v>
      </c>
      <c r="H783" s="2" t="s">
        <v>12</v>
      </c>
      <c r="I783" s="2">
        <v>2</v>
      </c>
      <c r="J783" s="2">
        <v>388</v>
      </c>
      <c r="K783" s="4">
        <v>0.39360000000000001</v>
      </c>
      <c r="L783" s="2" t="s">
        <v>1275</v>
      </c>
      <c r="M783" s="5">
        <v>45093</v>
      </c>
      <c r="N783" s="6">
        <v>99.22</v>
      </c>
    </row>
    <row r="784" spans="1:14" ht="15.5" hidden="1" x14ac:dyDescent="0.35">
      <c r="A784" s="3" t="s">
        <v>183</v>
      </c>
      <c r="B784" s="2" t="s">
        <v>184</v>
      </c>
      <c r="C784" s="3">
        <v>164</v>
      </c>
      <c r="D784" s="2">
        <v>0.22</v>
      </c>
      <c r="E784" s="2">
        <v>0.21</v>
      </c>
      <c r="F784" s="2">
        <v>0.23</v>
      </c>
      <c r="G784" s="2">
        <v>0</v>
      </c>
      <c r="H784" s="2" t="s">
        <v>12</v>
      </c>
      <c r="I784" s="2">
        <v>1</v>
      </c>
      <c r="J784" s="2">
        <v>1418</v>
      </c>
      <c r="K784" s="4">
        <v>0.3926</v>
      </c>
      <c r="L784" s="2" t="s">
        <v>1275</v>
      </c>
      <c r="M784" s="5">
        <v>45093</v>
      </c>
      <c r="N784" s="6">
        <v>99.22</v>
      </c>
    </row>
    <row r="785" spans="1:14" ht="15.5" hidden="1" x14ac:dyDescent="0.35">
      <c r="A785" s="3" t="s">
        <v>185</v>
      </c>
      <c r="B785" s="2" t="s">
        <v>1339</v>
      </c>
      <c r="C785" s="3">
        <v>164.5</v>
      </c>
      <c r="D785" s="2">
        <v>0.18</v>
      </c>
      <c r="E785" s="2">
        <v>0.2</v>
      </c>
      <c r="F785" s="2">
        <v>0.23</v>
      </c>
      <c r="G785" s="2">
        <v>0</v>
      </c>
      <c r="H785" s="2" t="s">
        <v>12</v>
      </c>
      <c r="I785" s="2">
        <v>20</v>
      </c>
      <c r="J785" s="2">
        <v>2025</v>
      </c>
      <c r="K785" s="4">
        <v>0.39450000000000002</v>
      </c>
      <c r="L785" s="2" t="s">
        <v>1275</v>
      </c>
      <c r="M785" s="5">
        <v>45093</v>
      </c>
      <c r="N785" s="6">
        <v>99.22</v>
      </c>
    </row>
    <row r="786" spans="1:14" ht="15.5" hidden="1" x14ac:dyDescent="0.35">
      <c r="A786" s="3" t="s">
        <v>187</v>
      </c>
      <c r="B786" s="2" t="s">
        <v>1340</v>
      </c>
      <c r="C786" s="3">
        <v>165</v>
      </c>
      <c r="D786" s="2">
        <v>0.2</v>
      </c>
      <c r="E786" s="2">
        <v>0.2</v>
      </c>
      <c r="F786" s="2">
        <v>0.23</v>
      </c>
      <c r="G786" s="2">
        <v>0</v>
      </c>
      <c r="H786" s="2" t="s">
        <v>12</v>
      </c>
      <c r="I786" s="2">
        <v>60</v>
      </c>
      <c r="J786" s="2">
        <v>7851</v>
      </c>
      <c r="K786" s="4">
        <v>0.39650000000000002</v>
      </c>
      <c r="L786" s="2" t="s">
        <v>1275</v>
      </c>
      <c r="M786" s="5">
        <v>45093</v>
      </c>
      <c r="N786" s="6">
        <v>99.22</v>
      </c>
    </row>
    <row r="787" spans="1:14" ht="15.5" hidden="1" x14ac:dyDescent="0.35">
      <c r="A787" s="3" t="s">
        <v>189</v>
      </c>
      <c r="B787" s="2" t="s">
        <v>190</v>
      </c>
      <c r="C787" s="3">
        <v>165.5</v>
      </c>
      <c r="D787" s="2">
        <v>0.22</v>
      </c>
      <c r="E787" s="2">
        <v>0.19</v>
      </c>
      <c r="F787" s="2">
        <v>0.22</v>
      </c>
      <c r="G787" s="2">
        <v>0</v>
      </c>
      <c r="H787" s="2" t="s">
        <v>12</v>
      </c>
      <c r="I787" s="2">
        <v>1</v>
      </c>
      <c r="J787" s="2">
        <v>1653</v>
      </c>
      <c r="K787" s="4">
        <v>0.39600000000000002</v>
      </c>
      <c r="L787" s="2" t="s">
        <v>1275</v>
      </c>
      <c r="M787" s="5">
        <v>45093</v>
      </c>
      <c r="N787" s="6">
        <v>99.22</v>
      </c>
    </row>
    <row r="788" spans="1:14" ht="15.5" hidden="1" x14ac:dyDescent="0.35">
      <c r="A788" s="3" t="s">
        <v>191</v>
      </c>
      <c r="B788" s="2" t="s">
        <v>1341</v>
      </c>
      <c r="C788" s="3">
        <v>166</v>
      </c>
      <c r="D788" s="2">
        <v>0.2</v>
      </c>
      <c r="E788" s="2">
        <v>0.19</v>
      </c>
      <c r="F788" s="2">
        <v>0.22</v>
      </c>
      <c r="G788" s="2">
        <v>0</v>
      </c>
      <c r="H788" s="2" t="s">
        <v>12</v>
      </c>
      <c r="I788" s="2">
        <v>3</v>
      </c>
      <c r="J788" s="2">
        <v>1040</v>
      </c>
      <c r="K788" s="4">
        <v>0.39800000000000002</v>
      </c>
      <c r="L788" s="2" t="s">
        <v>1275</v>
      </c>
      <c r="M788" s="5">
        <v>45093</v>
      </c>
      <c r="N788" s="6">
        <v>99.22</v>
      </c>
    </row>
    <row r="789" spans="1:14" ht="15.5" hidden="1" x14ac:dyDescent="0.35">
      <c r="A789" s="3" t="s">
        <v>193</v>
      </c>
      <c r="B789" s="2" t="s">
        <v>1342</v>
      </c>
      <c r="C789" s="3">
        <v>166.5</v>
      </c>
      <c r="D789" s="2">
        <v>0.22</v>
      </c>
      <c r="E789" s="2">
        <v>0.18</v>
      </c>
      <c r="F789" s="2">
        <v>0.21</v>
      </c>
      <c r="G789" s="2">
        <v>0</v>
      </c>
      <c r="H789" s="2" t="s">
        <v>12</v>
      </c>
      <c r="I789" s="2">
        <v>1</v>
      </c>
      <c r="J789" s="2">
        <v>1102</v>
      </c>
      <c r="K789" s="4">
        <v>0.39700000000000002</v>
      </c>
      <c r="L789" s="2" t="s">
        <v>1275</v>
      </c>
      <c r="M789" s="5">
        <v>45093</v>
      </c>
      <c r="N789" s="6">
        <v>99.22</v>
      </c>
    </row>
    <row r="790" spans="1:14" ht="15.5" hidden="1" x14ac:dyDescent="0.35">
      <c r="A790" s="3" t="s">
        <v>195</v>
      </c>
      <c r="B790" s="2" t="s">
        <v>1343</v>
      </c>
      <c r="C790" s="3">
        <v>167</v>
      </c>
      <c r="D790" s="2">
        <v>0.2</v>
      </c>
      <c r="E790" s="2">
        <v>0.18</v>
      </c>
      <c r="F790" s="2">
        <v>0.21</v>
      </c>
      <c r="G790" s="2">
        <v>0</v>
      </c>
      <c r="H790" s="2" t="s">
        <v>12</v>
      </c>
      <c r="I790" s="2">
        <v>1</v>
      </c>
      <c r="J790" s="2">
        <v>773</v>
      </c>
      <c r="K790" s="4">
        <v>0.39889999999999998</v>
      </c>
      <c r="L790" s="2" t="s">
        <v>1275</v>
      </c>
      <c r="M790" s="5">
        <v>45093</v>
      </c>
      <c r="N790" s="6">
        <v>99.22</v>
      </c>
    </row>
    <row r="791" spans="1:14" ht="15.5" hidden="1" x14ac:dyDescent="0.35">
      <c r="A791" s="3" t="s">
        <v>197</v>
      </c>
      <c r="B791" s="2" t="s">
        <v>198</v>
      </c>
      <c r="C791" s="3">
        <v>167.5</v>
      </c>
      <c r="D791" s="2">
        <v>0.22</v>
      </c>
      <c r="E791" s="2">
        <v>0.17</v>
      </c>
      <c r="F791" s="2">
        <v>0.2</v>
      </c>
      <c r="G791" s="2">
        <v>0</v>
      </c>
      <c r="H791" s="2" t="s">
        <v>12</v>
      </c>
      <c r="I791" s="2">
        <v>1</v>
      </c>
      <c r="J791" s="2">
        <v>3055</v>
      </c>
      <c r="K791" s="4">
        <v>0.39800000000000002</v>
      </c>
      <c r="L791" s="2" t="s">
        <v>1275</v>
      </c>
      <c r="M791" s="5">
        <v>45093</v>
      </c>
      <c r="N791" s="6">
        <v>99.22</v>
      </c>
    </row>
    <row r="792" spans="1:14" ht="15.5" hidden="1" x14ac:dyDescent="0.35">
      <c r="A792" s="3" t="s">
        <v>199</v>
      </c>
      <c r="B792" s="2" t="s">
        <v>186</v>
      </c>
      <c r="C792" s="3">
        <v>168</v>
      </c>
      <c r="D792" s="2">
        <v>0.21</v>
      </c>
      <c r="E792" s="2">
        <v>0.17</v>
      </c>
      <c r="F792" s="2">
        <v>0.2</v>
      </c>
      <c r="G792" s="2">
        <v>0</v>
      </c>
      <c r="H792" s="2" t="s">
        <v>12</v>
      </c>
      <c r="I792" s="2">
        <v>1</v>
      </c>
      <c r="J792" s="2">
        <v>1804</v>
      </c>
      <c r="K792" s="4">
        <v>0.39939999999999998</v>
      </c>
      <c r="L792" s="2" t="s">
        <v>1275</v>
      </c>
      <c r="M792" s="5">
        <v>45093</v>
      </c>
      <c r="N792" s="6">
        <v>99.22</v>
      </c>
    </row>
    <row r="793" spans="1:14" ht="15.5" hidden="1" x14ac:dyDescent="0.35">
      <c r="A793" s="3" t="s">
        <v>200</v>
      </c>
      <c r="B793" s="2" t="s">
        <v>201</v>
      </c>
      <c r="C793" s="3">
        <v>168.5</v>
      </c>
      <c r="D793" s="2">
        <v>0.19</v>
      </c>
      <c r="E793" s="2">
        <v>0.17</v>
      </c>
      <c r="F793" s="2">
        <v>0.2</v>
      </c>
      <c r="G793" s="2">
        <v>0</v>
      </c>
      <c r="H793" s="2" t="s">
        <v>12</v>
      </c>
      <c r="I793" s="2">
        <v>20</v>
      </c>
      <c r="J793" s="2">
        <v>3172</v>
      </c>
      <c r="K793" s="4">
        <v>0.40139999999999998</v>
      </c>
      <c r="L793" s="2" t="s">
        <v>1275</v>
      </c>
      <c r="M793" s="5">
        <v>45093</v>
      </c>
      <c r="N793" s="6">
        <v>99.22</v>
      </c>
    </row>
    <row r="794" spans="1:14" ht="15.5" hidden="1" x14ac:dyDescent="0.35">
      <c r="A794" s="3" t="s">
        <v>202</v>
      </c>
      <c r="B794" s="2" t="s">
        <v>203</v>
      </c>
      <c r="C794" s="3">
        <v>169</v>
      </c>
      <c r="D794" s="2">
        <v>0.19</v>
      </c>
      <c r="E794" s="2">
        <v>0.17</v>
      </c>
      <c r="F794" s="2">
        <v>0.19</v>
      </c>
      <c r="G794" s="2">
        <v>0</v>
      </c>
      <c r="H794" s="2" t="s">
        <v>12</v>
      </c>
      <c r="I794" s="2">
        <v>1</v>
      </c>
      <c r="J794" s="2">
        <v>2545</v>
      </c>
      <c r="K794" s="4">
        <v>0.40039999999999998</v>
      </c>
      <c r="L794" s="2" t="s">
        <v>1275</v>
      </c>
      <c r="M794" s="5">
        <v>45093</v>
      </c>
      <c r="N794" s="6">
        <v>99.22</v>
      </c>
    </row>
    <row r="795" spans="1:14" ht="15.5" hidden="1" x14ac:dyDescent="0.35">
      <c r="A795" s="3" t="s">
        <v>204</v>
      </c>
      <c r="B795" s="2" t="s">
        <v>205</v>
      </c>
      <c r="C795" s="3">
        <v>169.5</v>
      </c>
      <c r="D795" s="2">
        <v>0.19</v>
      </c>
      <c r="E795" s="2">
        <v>0.15</v>
      </c>
      <c r="F795" s="2">
        <v>0.19</v>
      </c>
      <c r="G795" s="2">
        <v>0</v>
      </c>
      <c r="H795" s="2" t="s">
        <v>12</v>
      </c>
      <c r="I795" s="2">
        <v>1</v>
      </c>
      <c r="J795" s="2">
        <v>1630</v>
      </c>
      <c r="K795" s="4">
        <v>0.40229999999999999</v>
      </c>
      <c r="L795" s="2" t="s">
        <v>1275</v>
      </c>
      <c r="M795" s="5">
        <v>45093</v>
      </c>
      <c r="N795" s="6">
        <v>99.22</v>
      </c>
    </row>
    <row r="796" spans="1:14" ht="15.5" hidden="1" x14ac:dyDescent="0.35">
      <c r="A796" s="3" t="s">
        <v>206</v>
      </c>
      <c r="B796" s="2" t="s">
        <v>1344</v>
      </c>
      <c r="C796" s="3">
        <v>170</v>
      </c>
      <c r="D796" s="2">
        <v>0.17</v>
      </c>
      <c r="E796" s="2">
        <v>0.16</v>
      </c>
      <c r="F796" s="2">
        <v>0.18</v>
      </c>
      <c r="G796" s="2">
        <v>0.01</v>
      </c>
      <c r="H796" s="2">
        <v>6.25E-2</v>
      </c>
      <c r="I796" s="2">
        <v>5</v>
      </c>
      <c r="J796" s="2">
        <v>6990</v>
      </c>
      <c r="K796" s="4">
        <v>0.40089999999999998</v>
      </c>
      <c r="L796" s="2" t="s">
        <v>1275</v>
      </c>
      <c r="M796" s="5">
        <v>45093</v>
      </c>
      <c r="N796" s="6">
        <v>99.22</v>
      </c>
    </row>
    <row r="797" spans="1:14" ht="15.5" hidden="1" x14ac:dyDescent="0.35">
      <c r="A797" s="3" t="s">
        <v>208</v>
      </c>
      <c r="B797" s="2" t="s">
        <v>1345</v>
      </c>
      <c r="C797" s="3">
        <v>170.5</v>
      </c>
      <c r="D797" s="2">
        <v>0.19</v>
      </c>
      <c r="E797" s="2">
        <v>0.16</v>
      </c>
      <c r="F797" s="2">
        <v>0.18</v>
      </c>
      <c r="G797" s="2">
        <v>0.01</v>
      </c>
      <c r="H797" s="2">
        <v>5.5599999999999997E-2</v>
      </c>
      <c r="I797" s="2">
        <v>18</v>
      </c>
      <c r="J797" s="2">
        <v>1952</v>
      </c>
      <c r="K797" s="4">
        <v>0.40279999999999999</v>
      </c>
      <c r="L797" s="2" t="s">
        <v>1275</v>
      </c>
      <c r="M797" s="5">
        <v>45093</v>
      </c>
      <c r="N797" s="6">
        <v>99.22</v>
      </c>
    </row>
    <row r="798" spans="1:14" ht="15.5" hidden="1" x14ac:dyDescent="0.35">
      <c r="A798" s="3" t="s">
        <v>209</v>
      </c>
      <c r="B798" s="2" t="s">
        <v>210</v>
      </c>
      <c r="C798" s="3">
        <v>171</v>
      </c>
      <c r="D798" s="2">
        <v>0.24</v>
      </c>
      <c r="E798" s="2">
        <v>0.15</v>
      </c>
      <c r="F798" s="2">
        <v>0.18</v>
      </c>
      <c r="G798" s="2">
        <v>0</v>
      </c>
      <c r="H798" s="2" t="s">
        <v>12</v>
      </c>
      <c r="I798" s="2">
        <v>18</v>
      </c>
      <c r="J798" s="2">
        <v>1703</v>
      </c>
      <c r="K798" s="4">
        <v>0.40429999999999999</v>
      </c>
      <c r="L798" s="2" t="s">
        <v>1275</v>
      </c>
      <c r="M798" s="5">
        <v>45093</v>
      </c>
      <c r="N798" s="6">
        <v>99.22</v>
      </c>
    </row>
    <row r="799" spans="1:14" ht="15.5" hidden="1" x14ac:dyDescent="0.35">
      <c r="A799" s="3" t="s">
        <v>211</v>
      </c>
      <c r="B799" s="2" t="s">
        <v>212</v>
      </c>
      <c r="C799" s="3">
        <v>171.5</v>
      </c>
      <c r="D799" s="2">
        <v>0.25</v>
      </c>
      <c r="E799" s="2">
        <v>0.15</v>
      </c>
      <c r="F799" s="2">
        <v>0.18</v>
      </c>
      <c r="G799" s="2">
        <v>0</v>
      </c>
      <c r="H799" s="2" t="s">
        <v>12</v>
      </c>
      <c r="I799" s="2">
        <v>2</v>
      </c>
      <c r="J799" s="2">
        <v>846</v>
      </c>
      <c r="K799" s="4">
        <v>0.40629999999999999</v>
      </c>
      <c r="L799" s="2" t="s">
        <v>1275</v>
      </c>
      <c r="M799" s="5">
        <v>45093</v>
      </c>
      <c r="N799" s="6">
        <v>99.22</v>
      </c>
    </row>
    <row r="800" spans="1:14" ht="15.5" hidden="1" x14ac:dyDescent="0.35">
      <c r="A800" s="3" t="s">
        <v>213</v>
      </c>
      <c r="B800" s="2" t="s">
        <v>214</v>
      </c>
      <c r="C800" s="3">
        <v>172</v>
      </c>
      <c r="D800" s="2">
        <v>0.18</v>
      </c>
      <c r="E800" s="2">
        <v>0.15</v>
      </c>
      <c r="F800" s="2">
        <v>0.17</v>
      </c>
      <c r="G800" s="2">
        <v>0</v>
      </c>
      <c r="H800" s="2" t="s">
        <v>12</v>
      </c>
      <c r="I800" s="2">
        <v>1</v>
      </c>
      <c r="J800" s="2">
        <v>1148</v>
      </c>
      <c r="K800" s="4">
        <v>0.40479999999999999</v>
      </c>
      <c r="L800" s="2" t="s">
        <v>1275</v>
      </c>
      <c r="M800" s="5">
        <v>45093</v>
      </c>
      <c r="N800" s="6">
        <v>99.22</v>
      </c>
    </row>
    <row r="801" spans="1:14" ht="15.5" hidden="1" x14ac:dyDescent="0.35">
      <c r="A801" s="3" t="s">
        <v>215</v>
      </c>
      <c r="B801" s="2" t="s">
        <v>1346</v>
      </c>
      <c r="C801" s="3">
        <v>172.5</v>
      </c>
      <c r="D801" s="2">
        <v>0.18</v>
      </c>
      <c r="E801" s="2">
        <v>0.14000000000000001</v>
      </c>
      <c r="F801" s="2">
        <v>0.17</v>
      </c>
      <c r="G801" s="2">
        <v>0</v>
      </c>
      <c r="H801" s="2" t="s">
        <v>12</v>
      </c>
      <c r="I801" s="2">
        <v>40</v>
      </c>
      <c r="J801" s="2">
        <v>3035</v>
      </c>
      <c r="K801" s="4">
        <v>0.40629999999999999</v>
      </c>
      <c r="L801" s="2" t="s">
        <v>1275</v>
      </c>
      <c r="M801" s="5">
        <v>45093</v>
      </c>
      <c r="N801" s="6">
        <v>99.22</v>
      </c>
    </row>
    <row r="802" spans="1:14" ht="15.5" hidden="1" x14ac:dyDescent="0.35">
      <c r="A802" s="3" t="s">
        <v>217</v>
      </c>
      <c r="B802" s="2" t="s">
        <v>218</v>
      </c>
      <c r="C802" s="3">
        <v>173</v>
      </c>
      <c r="D802" s="2">
        <v>0.19</v>
      </c>
      <c r="E802" s="2">
        <v>0.14000000000000001</v>
      </c>
      <c r="F802" s="2">
        <v>0.17</v>
      </c>
      <c r="G802" s="2">
        <v>0</v>
      </c>
      <c r="H802" s="2" t="s">
        <v>12</v>
      </c>
      <c r="I802" s="2">
        <v>2</v>
      </c>
      <c r="J802" s="2">
        <v>711</v>
      </c>
      <c r="K802" s="4">
        <v>0.40820000000000001</v>
      </c>
      <c r="L802" s="2" t="s">
        <v>1275</v>
      </c>
      <c r="M802" s="5">
        <v>45093</v>
      </c>
      <c r="N802" s="6">
        <v>99.22</v>
      </c>
    </row>
    <row r="803" spans="1:14" ht="15.5" hidden="1" x14ac:dyDescent="0.35">
      <c r="A803" s="3" t="s">
        <v>219</v>
      </c>
      <c r="B803" s="2" t="s">
        <v>220</v>
      </c>
      <c r="C803" s="3">
        <v>173.5</v>
      </c>
      <c r="D803" s="2">
        <v>0.45</v>
      </c>
      <c r="E803" s="2">
        <v>0.2</v>
      </c>
      <c r="F803" s="2">
        <v>0.25</v>
      </c>
      <c r="G803" s="2">
        <v>0</v>
      </c>
      <c r="H803" s="2" t="s">
        <v>12</v>
      </c>
      <c r="I803" s="2">
        <v>1</v>
      </c>
      <c r="J803" s="2">
        <v>459</v>
      </c>
      <c r="K803" s="4">
        <v>0.43359999999999999</v>
      </c>
      <c r="L803" s="2" t="s">
        <v>1275</v>
      </c>
      <c r="M803" s="5">
        <v>45093</v>
      </c>
      <c r="N803" s="6">
        <v>99.22</v>
      </c>
    </row>
    <row r="804" spans="1:14" ht="15.5" hidden="1" x14ac:dyDescent="0.35">
      <c r="A804" s="3" t="s">
        <v>221</v>
      </c>
      <c r="B804" s="2" t="s">
        <v>91</v>
      </c>
      <c r="C804" s="3">
        <v>174</v>
      </c>
      <c r="D804" s="2">
        <v>0.16</v>
      </c>
      <c r="E804" s="2">
        <v>0.14000000000000001</v>
      </c>
      <c r="F804" s="2">
        <v>0.16</v>
      </c>
      <c r="G804" s="2">
        <v>0</v>
      </c>
      <c r="H804" s="2" t="s">
        <v>12</v>
      </c>
      <c r="I804" s="2">
        <v>1</v>
      </c>
      <c r="J804" s="2">
        <v>1033</v>
      </c>
      <c r="K804" s="4">
        <v>0.40820000000000001</v>
      </c>
      <c r="L804" s="2" t="s">
        <v>1275</v>
      </c>
      <c r="M804" s="5">
        <v>45093</v>
      </c>
      <c r="N804" s="6">
        <v>99.22</v>
      </c>
    </row>
    <row r="805" spans="1:14" ht="15.5" hidden="1" x14ac:dyDescent="0.35">
      <c r="A805" s="3" t="s">
        <v>222</v>
      </c>
      <c r="B805" s="2" t="s">
        <v>223</v>
      </c>
      <c r="C805" s="3">
        <v>174.5</v>
      </c>
      <c r="D805" s="2">
        <v>0.23</v>
      </c>
      <c r="E805" s="2">
        <v>0.11</v>
      </c>
      <c r="F805" s="2">
        <v>0.18</v>
      </c>
      <c r="G805" s="2">
        <v>0</v>
      </c>
      <c r="H805" s="2" t="s">
        <v>12</v>
      </c>
      <c r="I805" s="2">
        <v>5</v>
      </c>
      <c r="J805" s="2">
        <v>1247</v>
      </c>
      <c r="K805" s="4">
        <v>0.41699999999999998</v>
      </c>
      <c r="L805" s="2" t="s">
        <v>1275</v>
      </c>
      <c r="M805" s="5">
        <v>45093</v>
      </c>
      <c r="N805" s="6">
        <v>99.22</v>
      </c>
    </row>
    <row r="806" spans="1:14" ht="15.5" hidden="1" x14ac:dyDescent="0.35">
      <c r="A806" s="3" t="s">
        <v>224</v>
      </c>
      <c r="B806" s="2" t="s">
        <v>1347</v>
      </c>
      <c r="C806" s="3">
        <v>175</v>
      </c>
      <c r="D806" s="2">
        <v>0.16</v>
      </c>
      <c r="E806" s="2">
        <v>0.13</v>
      </c>
      <c r="F806" s="2">
        <v>0.16</v>
      </c>
      <c r="G806" s="2">
        <v>0.01</v>
      </c>
      <c r="H806" s="2">
        <v>6.6699999999999995E-2</v>
      </c>
      <c r="I806" s="2">
        <v>7</v>
      </c>
      <c r="J806" s="2">
        <v>11517</v>
      </c>
      <c r="K806" s="4">
        <v>0.41160000000000002</v>
      </c>
      <c r="L806" s="2" t="s">
        <v>1275</v>
      </c>
      <c r="M806" s="5">
        <v>45093</v>
      </c>
      <c r="N806" s="6">
        <v>99.22</v>
      </c>
    </row>
    <row r="807" spans="1:14" ht="15.5" hidden="1" x14ac:dyDescent="0.35">
      <c r="A807" s="3" t="s">
        <v>226</v>
      </c>
      <c r="B807" s="2" t="s">
        <v>1348</v>
      </c>
      <c r="C807" s="3">
        <v>175.5</v>
      </c>
      <c r="D807" s="2">
        <v>0.16</v>
      </c>
      <c r="E807" s="2">
        <v>0.13</v>
      </c>
      <c r="F807" s="2">
        <v>0.16</v>
      </c>
      <c r="G807" s="2">
        <v>0</v>
      </c>
      <c r="H807" s="2" t="s">
        <v>12</v>
      </c>
      <c r="I807" s="2">
        <v>10</v>
      </c>
      <c r="J807" s="2">
        <v>2075</v>
      </c>
      <c r="K807" s="4">
        <v>0.41360000000000002</v>
      </c>
      <c r="L807" s="2" t="s">
        <v>1275</v>
      </c>
      <c r="M807" s="5">
        <v>45093</v>
      </c>
      <c r="N807" s="6">
        <v>99.22</v>
      </c>
    </row>
    <row r="808" spans="1:14" ht="15.5" hidden="1" x14ac:dyDescent="0.35">
      <c r="A808" s="3" t="s">
        <v>228</v>
      </c>
      <c r="B808" s="2" t="s">
        <v>229</v>
      </c>
      <c r="C808" s="3">
        <v>176</v>
      </c>
      <c r="D808" s="2">
        <v>0.18</v>
      </c>
      <c r="E808" s="2">
        <v>0.13</v>
      </c>
      <c r="F808" s="2">
        <v>0.16</v>
      </c>
      <c r="G808" s="2">
        <v>0</v>
      </c>
      <c r="H808" s="2" t="s">
        <v>12</v>
      </c>
      <c r="I808" s="2">
        <v>140</v>
      </c>
      <c r="J808" s="2">
        <v>1896</v>
      </c>
      <c r="K808" s="4">
        <v>0.41499999999999998</v>
      </c>
      <c r="L808" s="2" t="s">
        <v>1275</v>
      </c>
      <c r="M808" s="5">
        <v>45093</v>
      </c>
      <c r="N808" s="6">
        <v>99.22</v>
      </c>
    </row>
    <row r="809" spans="1:14" ht="15.5" hidden="1" x14ac:dyDescent="0.35">
      <c r="A809" s="3" t="s">
        <v>230</v>
      </c>
      <c r="B809" s="2" t="s">
        <v>231</v>
      </c>
      <c r="C809" s="3">
        <v>176.5</v>
      </c>
      <c r="D809" s="2">
        <v>0.18</v>
      </c>
      <c r="E809" s="2">
        <v>0.13</v>
      </c>
      <c r="F809" s="2">
        <v>0.15</v>
      </c>
      <c r="G809" s="2">
        <v>0</v>
      </c>
      <c r="H809" s="2" t="s">
        <v>12</v>
      </c>
      <c r="I809" s="2">
        <v>200</v>
      </c>
      <c r="J809" s="2">
        <v>2002</v>
      </c>
      <c r="K809" s="4">
        <v>0.41310000000000002</v>
      </c>
      <c r="L809" s="2" t="s">
        <v>1275</v>
      </c>
      <c r="M809" s="5">
        <v>45093</v>
      </c>
      <c r="N809" s="6">
        <v>99.22</v>
      </c>
    </row>
    <row r="810" spans="1:14" ht="15.5" hidden="1" x14ac:dyDescent="0.35">
      <c r="A810" s="3" t="s">
        <v>232</v>
      </c>
      <c r="B810" s="2" t="s">
        <v>233</v>
      </c>
      <c r="C810" s="3">
        <v>177</v>
      </c>
      <c r="D810" s="2">
        <v>0.17</v>
      </c>
      <c r="E810" s="2">
        <v>0.12</v>
      </c>
      <c r="F810" s="2">
        <v>0.15</v>
      </c>
      <c r="G810" s="2">
        <v>0</v>
      </c>
      <c r="H810" s="2" t="s">
        <v>12</v>
      </c>
      <c r="I810" s="2">
        <v>22</v>
      </c>
      <c r="J810" s="2">
        <v>708</v>
      </c>
      <c r="K810" s="4">
        <v>0.41499999999999998</v>
      </c>
      <c r="L810" s="2" t="s">
        <v>1275</v>
      </c>
      <c r="M810" s="5">
        <v>45093</v>
      </c>
      <c r="N810" s="6">
        <v>99.22</v>
      </c>
    </row>
    <row r="811" spans="1:14" ht="15.5" hidden="1" x14ac:dyDescent="0.35">
      <c r="A811" s="3" t="s">
        <v>234</v>
      </c>
      <c r="B811" s="2" t="s">
        <v>214</v>
      </c>
      <c r="C811" s="3">
        <v>177.5</v>
      </c>
      <c r="D811" s="2">
        <v>0.15</v>
      </c>
      <c r="E811" s="2">
        <v>0.12</v>
      </c>
      <c r="F811" s="2">
        <v>0.15</v>
      </c>
      <c r="G811" s="2">
        <v>0</v>
      </c>
      <c r="H811" s="2" t="s">
        <v>12</v>
      </c>
      <c r="I811" s="2">
        <v>1</v>
      </c>
      <c r="J811" s="2">
        <v>2850</v>
      </c>
      <c r="K811" s="4">
        <v>0.41649999999999998</v>
      </c>
      <c r="L811" s="2" t="s">
        <v>1275</v>
      </c>
      <c r="M811" s="5">
        <v>45093</v>
      </c>
      <c r="N811" s="6">
        <v>99.22</v>
      </c>
    </row>
    <row r="812" spans="1:14" ht="15.5" hidden="1" x14ac:dyDescent="0.35">
      <c r="A812" s="3" t="s">
        <v>235</v>
      </c>
      <c r="B812" s="2" t="s">
        <v>1349</v>
      </c>
      <c r="C812" s="3">
        <v>178</v>
      </c>
      <c r="D812" s="2">
        <v>0.12</v>
      </c>
      <c r="E812" s="2">
        <v>0.12</v>
      </c>
      <c r="F812" s="2">
        <v>0.15</v>
      </c>
      <c r="G812" s="2">
        <v>0</v>
      </c>
      <c r="H812" s="2" t="s">
        <v>12</v>
      </c>
      <c r="I812" s="2">
        <v>1</v>
      </c>
      <c r="J812" s="2">
        <v>285</v>
      </c>
      <c r="K812" s="4">
        <v>0.41799999999999998</v>
      </c>
      <c r="L812" s="2" t="s">
        <v>1275</v>
      </c>
      <c r="M812" s="5">
        <v>45093</v>
      </c>
      <c r="N812" s="6">
        <v>99.22</v>
      </c>
    </row>
    <row r="813" spans="1:14" ht="15.5" hidden="1" x14ac:dyDescent="0.35">
      <c r="A813" s="3" t="s">
        <v>237</v>
      </c>
      <c r="B813" s="2" t="s">
        <v>238</v>
      </c>
      <c r="C813" s="3">
        <v>178.5</v>
      </c>
      <c r="D813" s="2">
        <v>0.3</v>
      </c>
      <c r="E813" s="2">
        <v>0.26</v>
      </c>
      <c r="F813" s="2">
        <v>0.3</v>
      </c>
      <c r="G813" s="2">
        <v>0</v>
      </c>
      <c r="H813" s="2" t="s">
        <v>12</v>
      </c>
      <c r="I813" s="2">
        <v>2</v>
      </c>
      <c r="J813" s="2">
        <v>652</v>
      </c>
      <c r="K813" s="4">
        <v>0.46389999999999998</v>
      </c>
      <c r="L813" s="2" t="s">
        <v>1275</v>
      </c>
      <c r="M813" s="5">
        <v>45093</v>
      </c>
      <c r="N813" s="6">
        <v>99.22</v>
      </c>
    </row>
    <row r="814" spans="1:14" ht="15.5" hidden="1" x14ac:dyDescent="0.35">
      <c r="A814" s="3" t="s">
        <v>239</v>
      </c>
      <c r="B814" s="2" t="s">
        <v>240</v>
      </c>
      <c r="C814" s="3">
        <v>179</v>
      </c>
      <c r="D814" s="2">
        <v>0.15</v>
      </c>
      <c r="E814" s="2">
        <v>0.12</v>
      </c>
      <c r="F814" s="2">
        <v>0.14000000000000001</v>
      </c>
      <c r="G814" s="2">
        <v>0</v>
      </c>
      <c r="H814" s="2" t="s">
        <v>12</v>
      </c>
      <c r="I814" s="2">
        <v>20</v>
      </c>
      <c r="J814" s="2">
        <v>509</v>
      </c>
      <c r="K814" s="4">
        <v>0.41799999999999998</v>
      </c>
      <c r="L814" s="2" t="s">
        <v>1275</v>
      </c>
      <c r="M814" s="5">
        <v>45093</v>
      </c>
      <c r="N814" s="6">
        <v>99.22</v>
      </c>
    </row>
    <row r="815" spans="1:14" ht="15.5" hidden="1" x14ac:dyDescent="0.35">
      <c r="A815" s="3" t="s">
        <v>241</v>
      </c>
      <c r="B815" s="2" t="s">
        <v>1350</v>
      </c>
      <c r="C815" s="3">
        <v>179.5</v>
      </c>
      <c r="D815" s="2">
        <v>0.13</v>
      </c>
      <c r="E815" s="2">
        <v>0.11</v>
      </c>
      <c r="F815" s="2">
        <v>0.14000000000000001</v>
      </c>
      <c r="G815" s="2">
        <v>0.02</v>
      </c>
      <c r="H815" s="2">
        <v>0.18179999999999999</v>
      </c>
      <c r="I815" s="2">
        <v>1</v>
      </c>
      <c r="J815" s="2">
        <v>456</v>
      </c>
      <c r="K815" s="4">
        <v>0.4194</v>
      </c>
      <c r="L815" s="2" t="s">
        <v>1275</v>
      </c>
      <c r="M815" s="5">
        <v>45093</v>
      </c>
      <c r="N815" s="6">
        <v>99.22</v>
      </c>
    </row>
    <row r="816" spans="1:14" ht="15.5" hidden="1" x14ac:dyDescent="0.35">
      <c r="A816" s="3" t="s">
        <v>242</v>
      </c>
      <c r="B816" s="2" t="s">
        <v>1351</v>
      </c>
      <c r="C816" s="3">
        <v>180</v>
      </c>
      <c r="D816" s="2">
        <v>0.14000000000000001</v>
      </c>
      <c r="E816" s="2">
        <v>0.11</v>
      </c>
      <c r="F816" s="2">
        <v>0.14000000000000001</v>
      </c>
      <c r="G816" s="2">
        <v>0</v>
      </c>
      <c r="H816" s="2" t="s">
        <v>12</v>
      </c>
      <c r="I816" s="2">
        <v>20</v>
      </c>
      <c r="J816" s="2">
        <v>15052</v>
      </c>
      <c r="K816" s="4">
        <v>0.4209</v>
      </c>
      <c r="L816" s="2" t="s">
        <v>1275</v>
      </c>
      <c r="M816" s="5">
        <v>45093</v>
      </c>
      <c r="N816" s="6">
        <v>99.22</v>
      </c>
    </row>
    <row r="817" spans="1:14" ht="15.5" hidden="1" x14ac:dyDescent="0.35">
      <c r="A817" s="3" t="s">
        <v>244</v>
      </c>
      <c r="B817" s="2" t="s">
        <v>14</v>
      </c>
      <c r="C817" s="3">
        <v>180.5</v>
      </c>
      <c r="D817" s="2">
        <v>0.18</v>
      </c>
      <c r="E817" s="2">
        <v>0.11</v>
      </c>
      <c r="F817" s="2">
        <v>0.14000000000000001</v>
      </c>
      <c r="G817" s="2">
        <v>0</v>
      </c>
      <c r="H817" s="2" t="s">
        <v>12</v>
      </c>
      <c r="I817" s="2">
        <v>72</v>
      </c>
      <c r="J817" s="2">
        <v>1683</v>
      </c>
      <c r="K817" s="4">
        <v>0.4229</v>
      </c>
      <c r="L817" s="2" t="s">
        <v>1275</v>
      </c>
      <c r="M817" s="5">
        <v>45093</v>
      </c>
      <c r="N817" s="6">
        <v>99.22</v>
      </c>
    </row>
    <row r="818" spans="1:14" ht="15.5" hidden="1" x14ac:dyDescent="0.35">
      <c r="A818" s="3" t="s">
        <v>245</v>
      </c>
      <c r="B818" s="2" t="s">
        <v>246</v>
      </c>
      <c r="C818" s="3">
        <v>181</v>
      </c>
      <c r="D818" s="2">
        <v>0.2</v>
      </c>
      <c r="E818" s="2">
        <v>0.11</v>
      </c>
      <c r="F818" s="2">
        <v>0.14000000000000001</v>
      </c>
      <c r="G818" s="2">
        <v>0</v>
      </c>
      <c r="H818" s="2" t="s">
        <v>12</v>
      </c>
      <c r="I818" s="2">
        <v>21</v>
      </c>
      <c r="J818" s="2">
        <v>742</v>
      </c>
      <c r="K818" s="4">
        <v>0.42430000000000001</v>
      </c>
      <c r="L818" s="2" t="s">
        <v>1275</v>
      </c>
      <c r="M818" s="5">
        <v>45093</v>
      </c>
      <c r="N818" s="6">
        <v>99.22</v>
      </c>
    </row>
    <row r="819" spans="1:14" ht="15.5" hidden="1" x14ac:dyDescent="0.35">
      <c r="A819" s="3" t="s">
        <v>247</v>
      </c>
      <c r="B819" s="2" t="s">
        <v>248</v>
      </c>
      <c r="C819" s="3">
        <v>181.5</v>
      </c>
      <c r="D819" s="2">
        <v>0.17</v>
      </c>
      <c r="E819" s="2">
        <v>0.11</v>
      </c>
      <c r="F819" s="2">
        <v>0.13</v>
      </c>
      <c r="G819" s="2">
        <v>0</v>
      </c>
      <c r="H819" s="2" t="s">
        <v>12</v>
      </c>
      <c r="I819" s="2">
        <v>20</v>
      </c>
      <c r="J819" s="2">
        <v>953</v>
      </c>
      <c r="K819" s="4">
        <v>0.4219</v>
      </c>
      <c r="L819" s="2" t="s">
        <v>1275</v>
      </c>
      <c r="M819" s="5">
        <v>45093</v>
      </c>
      <c r="N819" s="6">
        <v>99.22</v>
      </c>
    </row>
    <row r="820" spans="1:14" ht="15.5" hidden="1" x14ac:dyDescent="0.35">
      <c r="A820" s="3" t="s">
        <v>249</v>
      </c>
      <c r="B820" s="2" t="s">
        <v>250</v>
      </c>
      <c r="C820" s="3">
        <v>182</v>
      </c>
      <c r="D820" s="2">
        <v>0.13</v>
      </c>
      <c r="E820" s="2">
        <v>0.11</v>
      </c>
      <c r="F820" s="2">
        <v>0.13</v>
      </c>
      <c r="G820" s="2">
        <v>0</v>
      </c>
      <c r="H820" s="2" t="s">
        <v>12</v>
      </c>
      <c r="I820" s="2">
        <v>1</v>
      </c>
      <c r="J820" s="2">
        <v>811</v>
      </c>
      <c r="K820" s="4">
        <v>0.42330000000000001</v>
      </c>
      <c r="L820" s="2" t="s">
        <v>1275</v>
      </c>
      <c r="M820" s="5">
        <v>45093</v>
      </c>
      <c r="N820" s="6">
        <v>99.22</v>
      </c>
    </row>
    <row r="821" spans="1:14" ht="15.5" hidden="1" x14ac:dyDescent="0.35">
      <c r="A821" s="3" t="s">
        <v>251</v>
      </c>
      <c r="B821" s="2" t="s">
        <v>210</v>
      </c>
      <c r="C821" s="3">
        <v>182.5</v>
      </c>
      <c r="D821" s="2">
        <v>0.17</v>
      </c>
      <c r="E821" s="2">
        <v>0.1</v>
      </c>
      <c r="F821" s="2">
        <v>0.13</v>
      </c>
      <c r="G821" s="2">
        <v>0</v>
      </c>
      <c r="H821" s="2" t="s">
        <v>12</v>
      </c>
      <c r="I821" s="2">
        <v>18</v>
      </c>
      <c r="J821" s="2">
        <v>1585</v>
      </c>
      <c r="K821" s="4">
        <v>0.42480000000000001</v>
      </c>
      <c r="L821" s="2" t="s">
        <v>1275</v>
      </c>
      <c r="M821" s="5">
        <v>45093</v>
      </c>
      <c r="N821" s="6">
        <v>99.22</v>
      </c>
    </row>
    <row r="822" spans="1:14" ht="15.5" hidden="1" x14ac:dyDescent="0.35">
      <c r="A822" s="3" t="s">
        <v>252</v>
      </c>
      <c r="B822" s="2" t="s">
        <v>253</v>
      </c>
      <c r="C822" s="3">
        <v>183</v>
      </c>
      <c r="D822" s="2">
        <v>0.24</v>
      </c>
      <c r="E822" s="2">
        <v>0.16</v>
      </c>
      <c r="F822" s="2">
        <v>0.19</v>
      </c>
      <c r="G822" s="2">
        <v>0</v>
      </c>
      <c r="H822" s="2" t="s">
        <v>12</v>
      </c>
      <c r="I822" s="2">
        <v>174</v>
      </c>
      <c r="J822" s="2">
        <v>567</v>
      </c>
      <c r="K822" s="4">
        <v>0.44869999999999999</v>
      </c>
      <c r="L822" s="2" t="s">
        <v>1275</v>
      </c>
      <c r="M822" s="5">
        <v>45093</v>
      </c>
      <c r="N822" s="6">
        <v>99.22</v>
      </c>
    </row>
    <row r="823" spans="1:14" ht="15.5" hidden="1" x14ac:dyDescent="0.35">
      <c r="A823" s="3" t="s">
        <v>254</v>
      </c>
      <c r="B823" s="2" t="s">
        <v>255</v>
      </c>
      <c r="C823" s="3">
        <v>183.5</v>
      </c>
      <c r="D823" s="2">
        <v>0.2</v>
      </c>
      <c r="E823" s="2">
        <v>0.1</v>
      </c>
      <c r="F823" s="2">
        <v>0.15</v>
      </c>
      <c r="G823" s="2">
        <v>0</v>
      </c>
      <c r="H823" s="2" t="s">
        <v>12</v>
      </c>
      <c r="I823" s="2">
        <v>2</v>
      </c>
      <c r="J823" s="2">
        <v>977</v>
      </c>
      <c r="K823" s="4">
        <v>0.4365</v>
      </c>
      <c r="L823" s="2" t="s">
        <v>1275</v>
      </c>
      <c r="M823" s="5">
        <v>45093</v>
      </c>
      <c r="N823" s="6">
        <v>99.22</v>
      </c>
    </row>
    <row r="824" spans="1:14" ht="15.5" hidden="1" x14ac:dyDescent="0.35">
      <c r="A824" s="3" t="s">
        <v>256</v>
      </c>
      <c r="B824" s="2" t="s">
        <v>257</v>
      </c>
      <c r="C824" s="3">
        <v>184</v>
      </c>
      <c r="D824" s="2">
        <v>0.16</v>
      </c>
      <c r="E824" s="2">
        <v>0.1</v>
      </c>
      <c r="F824" s="2">
        <v>0.13</v>
      </c>
      <c r="G824" s="2">
        <v>0</v>
      </c>
      <c r="H824" s="2" t="s">
        <v>12</v>
      </c>
      <c r="I824" s="2">
        <v>4</v>
      </c>
      <c r="J824" s="2">
        <v>247</v>
      </c>
      <c r="K824" s="4">
        <v>0.42970000000000003</v>
      </c>
      <c r="L824" s="2" t="s">
        <v>1275</v>
      </c>
      <c r="M824" s="5">
        <v>45093</v>
      </c>
      <c r="N824" s="6">
        <v>99.22</v>
      </c>
    </row>
    <row r="825" spans="1:14" ht="15.5" hidden="1" x14ac:dyDescent="0.35">
      <c r="A825" s="3" t="s">
        <v>258</v>
      </c>
      <c r="B825" s="2" t="s">
        <v>250</v>
      </c>
      <c r="C825" s="3">
        <v>184.5</v>
      </c>
      <c r="D825" s="2">
        <v>0.12</v>
      </c>
      <c r="E825" s="2">
        <v>0.09</v>
      </c>
      <c r="F825" s="2">
        <v>0.13</v>
      </c>
      <c r="G825" s="2">
        <v>0</v>
      </c>
      <c r="H825" s="2" t="s">
        <v>12</v>
      </c>
      <c r="I825" s="2">
        <v>1</v>
      </c>
      <c r="J825" s="2">
        <v>1621</v>
      </c>
      <c r="K825" s="4">
        <v>0.43159999999999998</v>
      </c>
      <c r="L825" s="2" t="s">
        <v>1275</v>
      </c>
      <c r="M825" s="5">
        <v>45093</v>
      </c>
      <c r="N825" s="6">
        <v>99.22</v>
      </c>
    </row>
    <row r="826" spans="1:14" ht="15.5" hidden="1" x14ac:dyDescent="0.35">
      <c r="A826" s="3" t="s">
        <v>259</v>
      </c>
      <c r="B826" s="2" t="s">
        <v>1352</v>
      </c>
      <c r="C826" s="3">
        <v>185</v>
      </c>
      <c r="D826" s="2">
        <v>0.09</v>
      </c>
      <c r="E826" s="2">
        <v>0.1</v>
      </c>
      <c r="F826" s="2">
        <v>0.12</v>
      </c>
      <c r="G826" s="2">
        <v>0</v>
      </c>
      <c r="H826" s="2" t="s">
        <v>12</v>
      </c>
      <c r="I826" s="2">
        <v>1</v>
      </c>
      <c r="J826" s="2">
        <v>4370</v>
      </c>
      <c r="K826" s="4">
        <v>0.42870000000000003</v>
      </c>
      <c r="L826" s="2" t="s">
        <v>1275</v>
      </c>
      <c r="M826" s="5">
        <v>45093</v>
      </c>
      <c r="N826" s="6">
        <v>99.22</v>
      </c>
    </row>
    <row r="827" spans="1:14" ht="15.5" hidden="1" x14ac:dyDescent="0.35">
      <c r="A827" s="3" t="s">
        <v>261</v>
      </c>
      <c r="B827" s="2" t="s">
        <v>262</v>
      </c>
      <c r="C827" s="3">
        <v>185.5</v>
      </c>
      <c r="D827" s="2">
        <v>0.18</v>
      </c>
      <c r="E827" s="2">
        <v>0.1</v>
      </c>
      <c r="F827" s="2">
        <v>0.12</v>
      </c>
      <c r="G827" s="2">
        <v>0</v>
      </c>
      <c r="H827" s="2" t="s">
        <v>12</v>
      </c>
      <c r="I827" s="2">
        <v>20</v>
      </c>
      <c r="J827" s="2">
        <v>881</v>
      </c>
      <c r="K827" s="4">
        <v>0.42970000000000003</v>
      </c>
      <c r="L827" s="2" t="s">
        <v>1275</v>
      </c>
      <c r="M827" s="5">
        <v>45093</v>
      </c>
      <c r="N827" s="6">
        <v>99.22</v>
      </c>
    </row>
    <row r="828" spans="1:14" ht="15.5" hidden="1" x14ac:dyDescent="0.35">
      <c r="A828" s="3" t="s">
        <v>263</v>
      </c>
      <c r="B828" s="2" t="s">
        <v>264</v>
      </c>
      <c r="C828" s="3">
        <v>186</v>
      </c>
      <c r="D828" s="2">
        <v>0.17</v>
      </c>
      <c r="E828" s="2">
        <v>0.1</v>
      </c>
      <c r="F828" s="2">
        <v>0.12</v>
      </c>
      <c r="G828" s="2">
        <v>0</v>
      </c>
      <c r="H828" s="2" t="s">
        <v>12</v>
      </c>
      <c r="I828" s="2">
        <v>1</v>
      </c>
      <c r="J828" s="2">
        <v>2595</v>
      </c>
      <c r="K828" s="4">
        <v>0.43159999999999998</v>
      </c>
      <c r="L828" s="2" t="s">
        <v>1275</v>
      </c>
      <c r="M828" s="5">
        <v>45093</v>
      </c>
      <c r="N828" s="6">
        <v>99.22</v>
      </c>
    </row>
    <row r="829" spans="1:14" ht="15.5" hidden="1" x14ac:dyDescent="0.35">
      <c r="A829" s="3" t="s">
        <v>265</v>
      </c>
      <c r="B829" s="2" t="s">
        <v>266</v>
      </c>
      <c r="C829" s="3">
        <v>186.5</v>
      </c>
      <c r="D829" s="2">
        <v>0.15</v>
      </c>
      <c r="E829" s="2">
        <v>0.08</v>
      </c>
      <c r="F829" s="2">
        <v>0.17</v>
      </c>
      <c r="G829" s="2">
        <v>0</v>
      </c>
      <c r="H829" s="2" t="s">
        <v>12</v>
      </c>
      <c r="I829" s="2">
        <v>10</v>
      </c>
      <c r="J829" s="2">
        <v>2664</v>
      </c>
      <c r="K829" s="4">
        <v>0.4531</v>
      </c>
      <c r="L829" s="2" t="s">
        <v>1275</v>
      </c>
      <c r="M829" s="5">
        <v>45093</v>
      </c>
      <c r="N829" s="6">
        <v>99.22</v>
      </c>
    </row>
    <row r="830" spans="1:14" ht="15.5" hidden="1" x14ac:dyDescent="0.35">
      <c r="A830" s="3" t="s">
        <v>267</v>
      </c>
      <c r="B830" s="2" t="s">
        <v>1353</v>
      </c>
      <c r="C830" s="3">
        <v>187</v>
      </c>
      <c r="D830" s="2">
        <v>0.09</v>
      </c>
      <c r="E830" s="2">
        <v>0.09</v>
      </c>
      <c r="F830" s="2">
        <v>0.12</v>
      </c>
      <c r="G830" s="2">
        <v>0</v>
      </c>
      <c r="H830" s="2" t="s">
        <v>12</v>
      </c>
      <c r="I830" s="2">
        <v>1</v>
      </c>
      <c r="J830" s="2">
        <v>522</v>
      </c>
      <c r="K830" s="4">
        <v>0.43459999999999999</v>
      </c>
      <c r="L830" s="2" t="s">
        <v>1275</v>
      </c>
      <c r="M830" s="5">
        <v>45093</v>
      </c>
      <c r="N830" s="6">
        <v>99.22</v>
      </c>
    </row>
    <row r="831" spans="1:14" ht="15.5" hidden="1" x14ac:dyDescent="0.35">
      <c r="A831" s="3" t="s">
        <v>269</v>
      </c>
      <c r="B831" s="2" t="s">
        <v>270</v>
      </c>
      <c r="C831" s="3">
        <v>187.5</v>
      </c>
      <c r="D831" s="2">
        <v>0.12</v>
      </c>
      <c r="E831" s="2">
        <v>0.09</v>
      </c>
      <c r="F831" s="2">
        <v>0.12</v>
      </c>
      <c r="G831" s="2">
        <v>0</v>
      </c>
      <c r="H831" s="2" t="s">
        <v>12</v>
      </c>
      <c r="I831" s="2">
        <v>1</v>
      </c>
      <c r="J831" s="2">
        <v>2370</v>
      </c>
      <c r="K831" s="4">
        <v>0.4365</v>
      </c>
      <c r="L831" s="2" t="s">
        <v>1275</v>
      </c>
      <c r="M831" s="5">
        <v>45093</v>
      </c>
      <c r="N831" s="6">
        <v>99.22</v>
      </c>
    </row>
    <row r="832" spans="1:14" ht="15.5" hidden="1" x14ac:dyDescent="0.35">
      <c r="A832" s="3" t="s">
        <v>271</v>
      </c>
      <c r="B832" s="2" t="s">
        <v>272</v>
      </c>
      <c r="C832" s="3">
        <v>188</v>
      </c>
      <c r="D832" s="2">
        <v>0.14000000000000001</v>
      </c>
      <c r="E832" s="2">
        <v>0.09</v>
      </c>
      <c r="F832" s="2">
        <v>0.11</v>
      </c>
      <c r="G832" s="2">
        <v>0</v>
      </c>
      <c r="H832" s="2" t="s">
        <v>12</v>
      </c>
      <c r="I832" s="2">
        <v>18</v>
      </c>
      <c r="J832" s="2">
        <v>1112</v>
      </c>
      <c r="K832" s="4">
        <v>0.43259999999999998</v>
      </c>
      <c r="L832" s="2" t="s">
        <v>1275</v>
      </c>
      <c r="M832" s="5">
        <v>45093</v>
      </c>
      <c r="N832" s="6">
        <v>99.22</v>
      </c>
    </row>
    <row r="833" spans="1:14" ht="15.5" hidden="1" x14ac:dyDescent="0.35">
      <c r="A833" s="3" t="s">
        <v>273</v>
      </c>
      <c r="B833" s="2" t="s">
        <v>248</v>
      </c>
      <c r="C833" s="3">
        <v>188.5</v>
      </c>
      <c r="D833" s="2">
        <v>0.14000000000000001</v>
      </c>
      <c r="E833" s="2">
        <v>0.09</v>
      </c>
      <c r="F833" s="2">
        <v>0.11</v>
      </c>
      <c r="G833" s="2">
        <v>0</v>
      </c>
      <c r="H833" s="2" t="s">
        <v>12</v>
      </c>
      <c r="I833" s="2">
        <v>9</v>
      </c>
      <c r="J833" s="2">
        <v>295</v>
      </c>
      <c r="K833" s="4">
        <v>0.43459999999999999</v>
      </c>
      <c r="L833" s="2" t="s">
        <v>1275</v>
      </c>
      <c r="M833" s="5">
        <v>45093</v>
      </c>
      <c r="N833" s="6">
        <v>99.22</v>
      </c>
    </row>
    <row r="834" spans="1:14" ht="15.5" hidden="1" x14ac:dyDescent="0.35">
      <c r="A834" s="3" t="s">
        <v>274</v>
      </c>
      <c r="B834" s="2" t="s">
        <v>275</v>
      </c>
      <c r="C834" s="3">
        <v>189</v>
      </c>
      <c r="D834" s="2">
        <v>0.14000000000000001</v>
      </c>
      <c r="E834" s="2">
        <v>0.09</v>
      </c>
      <c r="F834" s="2">
        <v>0.11</v>
      </c>
      <c r="G834" s="2">
        <v>0</v>
      </c>
      <c r="H834" s="2" t="s">
        <v>12</v>
      </c>
      <c r="I834" s="2">
        <v>1</v>
      </c>
      <c r="J834" s="2">
        <v>364</v>
      </c>
      <c r="K834" s="4">
        <v>0.43559999999999999</v>
      </c>
      <c r="L834" s="2" t="s">
        <v>1275</v>
      </c>
      <c r="M834" s="5">
        <v>45093</v>
      </c>
      <c r="N834" s="6">
        <v>99.22</v>
      </c>
    </row>
    <row r="835" spans="1:14" ht="15.5" hidden="1" x14ac:dyDescent="0.35">
      <c r="A835" s="3" t="s">
        <v>276</v>
      </c>
      <c r="B835" s="2" t="s">
        <v>1354</v>
      </c>
      <c r="C835" s="3">
        <v>189.5</v>
      </c>
      <c r="D835" s="2">
        <v>0.09</v>
      </c>
      <c r="E835" s="2">
        <v>0.09</v>
      </c>
      <c r="F835" s="2">
        <v>0.11</v>
      </c>
      <c r="G835" s="2">
        <v>0</v>
      </c>
      <c r="H835" s="2" t="s">
        <v>12</v>
      </c>
      <c r="I835" s="2">
        <v>10</v>
      </c>
      <c r="J835" s="2">
        <v>466</v>
      </c>
      <c r="K835" s="4">
        <v>0.4375</v>
      </c>
      <c r="L835" s="2" t="s">
        <v>1275</v>
      </c>
      <c r="M835" s="5">
        <v>45093</v>
      </c>
      <c r="N835" s="6">
        <v>99.22</v>
      </c>
    </row>
    <row r="836" spans="1:14" ht="15.5" hidden="1" x14ac:dyDescent="0.35">
      <c r="A836" s="3" t="s">
        <v>278</v>
      </c>
      <c r="B836" s="2" t="s">
        <v>1354</v>
      </c>
      <c r="C836" s="3">
        <v>190</v>
      </c>
      <c r="D836" s="2">
        <v>0.1</v>
      </c>
      <c r="E836" s="2">
        <v>0.08</v>
      </c>
      <c r="F836" s="2">
        <v>0.11</v>
      </c>
      <c r="G836" s="2">
        <v>0</v>
      </c>
      <c r="H836" s="2" t="s">
        <v>12</v>
      </c>
      <c r="I836" s="2">
        <v>10</v>
      </c>
      <c r="J836" s="2">
        <v>2527</v>
      </c>
      <c r="K836" s="4">
        <v>0.4385</v>
      </c>
      <c r="L836" s="2" t="s">
        <v>1275</v>
      </c>
      <c r="M836" s="5">
        <v>45093</v>
      </c>
      <c r="N836" s="6">
        <v>99.22</v>
      </c>
    </row>
    <row r="837" spans="1:14" ht="15.5" hidden="1" x14ac:dyDescent="0.35">
      <c r="A837" s="3" t="s">
        <v>280</v>
      </c>
      <c r="B837" s="2" t="s">
        <v>281</v>
      </c>
      <c r="C837" s="3">
        <v>190.5</v>
      </c>
      <c r="D837" s="2">
        <v>0.26</v>
      </c>
      <c r="E837" s="2">
        <v>0.22</v>
      </c>
      <c r="F837" s="2">
        <v>0.27</v>
      </c>
      <c r="G837" s="2">
        <v>0</v>
      </c>
      <c r="H837" s="2" t="s">
        <v>12</v>
      </c>
      <c r="I837" s="2">
        <v>20</v>
      </c>
      <c r="J837" s="2">
        <v>2102</v>
      </c>
      <c r="K837" s="4">
        <v>0.49709999999999999</v>
      </c>
      <c r="L837" s="2" t="s">
        <v>1275</v>
      </c>
      <c r="M837" s="5">
        <v>45093</v>
      </c>
      <c r="N837" s="6">
        <v>99.22</v>
      </c>
    </row>
    <row r="838" spans="1:14" ht="15.5" hidden="1" x14ac:dyDescent="0.35">
      <c r="A838" s="3" t="s">
        <v>282</v>
      </c>
      <c r="B838" s="2" t="s">
        <v>194</v>
      </c>
      <c r="C838" s="3">
        <v>191</v>
      </c>
      <c r="D838" s="2">
        <v>0.11</v>
      </c>
      <c r="E838" s="2">
        <v>0.08</v>
      </c>
      <c r="F838" s="2">
        <v>0.11</v>
      </c>
      <c r="G838" s="2">
        <v>0</v>
      </c>
      <c r="H838" s="2" t="s">
        <v>12</v>
      </c>
      <c r="I838" s="2">
        <v>1</v>
      </c>
      <c r="J838" s="2">
        <v>487</v>
      </c>
      <c r="K838" s="4">
        <v>0.44140000000000001</v>
      </c>
      <c r="L838" s="2" t="s">
        <v>1275</v>
      </c>
      <c r="M838" s="5">
        <v>45093</v>
      </c>
      <c r="N838" s="6">
        <v>99.22</v>
      </c>
    </row>
    <row r="839" spans="1:14" ht="15.5" hidden="1" x14ac:dyDescent="0.35">
      <c r="A839" s="3" t="s">
        <v>283</v>
      </c>
      <c r="B839" s="2" t="s">
        <v>284</v>
      </c>
      <c r="C839" s="3">
        <v>191.5</v>
      </c>
      <c r="D839" s="2">
        <v>0.14000000000000001</v>
      </c>
      <c r="E839" s="2">
        <v>0.08</v>
      </c>
      <c r="F839" s="2">
        <v>0.1</v>
      </c>
      <c r="G839" s="2">
        <v>0</v>
      </c>
      <c r="H839" s="2" t="s">
        <v>12</v>
      </c>
      <c r="I839" s="2">
        <v>20</v>
      </c>
      <c r="J839" s="2">
        <v>350</v>
      </c>
      <c r="K839" s="4">
        <v>0.4385</v>
      </c>
      <c r="L839" s="2" t="s">
        <v>1275</v>
      </c>
      <c r="M839" s="5">
        <v>45093</v>
      </c>
      <c r="N839" s="6">
        <v>99.22</v>
      </c>
    </row>
    <row r="840" spans="1:14" ht="15.5" hidden="1" x14ac:dyDescent="0.35">
      <c r="A840" s="3" t="s">
        <v>285</v>
      </c>
      <c r="B840" s="2" t="s">
        <v>286</v>
      </c>
      <c r="C840" s="3">
        <v>192</v>
      </c>
      <c r="D840" s="2">
        <v>0.28000000000000003</v>
      </c>
      <c r="E840" s="2">
        <v>0.11</v>
      </c>
      <c r="F840" s="2">
        <v>0.15</v>
      </c>
      <c r="G840" s="2">
        <v>0</v>
      </c>
      <c r="H840" s="2" t="s">
        <v>12</v>
      </c>
      <c r="I840" s="2">
        <v>17</v>
      </c>
      <c r="J840" s="2">
        <v>479</v>
      </c>
      <c r="K840" s="4">
        <v>0.46289999999999998</v>
      </c>
      <c r="L840" s="2" t="s">
        <v>1275</v>
      </c>
      <c r="M840" s="5">
        <v>45093</v>
      </c>
      <c r="N840" s="6">
        <v>99.22</v>
      </c>
    </row>
    <row r="841" spans="1:14" ht="15.5" hidden="1" x14ac:dyDescent="0.35">
      <c r="A841" s="3" t="s">
        <v>287</v>
      </c>
      <c r="B841" s="2" t="s">
        <v>288</v>
      </c>
      <c r="C841" s="3">
        <v>192.5</v>
      </c>
      <c r="D841" s="2">
        <v>0.28000000000000003</v>
      </c>
      <c r="E841" s="2">
        <v>0.14000000000000001</v>
      </c>
      <c r="F841" s="2">
        <v>0.19</v>
      </c>
      <c r="G841" s="2">
        <v>0</v>
      </c>
      <c r="H841" s="2" t="s">
        <v>12</v>
      </c>
      <c r="I841" s="2">
        <v>18</v>
      </c>
      <c r="J841" s="2">
        <v>742</v>
      </c>
      <c r="K841" s="4">
        <v>0.47899999999999998</v>
      </c>
      <c r="L841" s="2" t="s">
        <v>1275</v>
      </c>
      <c r="M841" s="5">
        <v>45093</v>
      </c>
      <c r="N841" s="6">
        <v>99.22</v>
      </c>
    </row>
    <row r="842" spans="1:14" ht="15.5" hidden="1" x14ac:dyDescent="0.35">
      <c r="A842" s="3" t="s">
        <v>289</v>
      </c>
      <c r="B842" s="2" t="s">
        <v>290</v>
      </c>
      <c r="C842" s="3">
        <v>193</v>
      </c>
      <c r="D842" s="2">
        <v>0.44</v>
      </c>
      <c r="E842" s="2">
        <v>0.25</v>
      </c>
      <c r="F842" s="2">
        <v>0.28999999999999998</v>
      </c>
      <c r="G842" s="2">
        <v>0</v>
      </c>
      <c r="H842" s="2" t="s">
        <v>12</v>
      </c>
      <c r="I842" s="2">
        <v>4</v>
      </c>
      <c r="J842" s="2">
        <v>1029</v>
      </c>
      <c r="K842" s="4">
        <v>0.50490000000000002</v>
      </c>
      <c r="L842" s="2" t="s">
        <v>1275</v>
      </c>
      <c r="M842" s="5">
        <v>45093</v>
      </c>
      <c r="N842" s="6">
        <v>99.22</v>
      </c>
    </row>
    <row r="843" spans="1:14" ht="15.5" hidden="1" x14ac:dyDescent="0.35">
      <c r="A843" s="3" t="s">
        <v>291</v>
      </c>
      <c r="B843" s="2" t="s">
        <v>292</v>
      </c>
      <c r="C843" s="3">
        <v>193.5</v>
      </c>
      <c r="D843" s="2">
        <v>0.13</v>
      </c>
      <c r="E843" s="2">
        <v>0.08</v>
      </c>
      <c r="F843" s="2">
        <v>0.1</v>
      </c>
      <c r="G843" s="2">
        <v>0</v>
      </c>
      <c r="H843" s="2" t="s">
        <v>12</v>
      </c>
      <c r="I843" s="2">
        <v>60</v>
      </c>
      <c r="J843" s="2">
        <v>428</v>
      </c>
      <c r="K843" s="4">
        <v>0.44429999999999997</v>
      </c>
      <c r="L843" s="2" t="s">
        <v>1275</v>
      </c>
      <c r="M843" s="5">
        <v>45093</v>
      </c>
      <c r="N843" s="6">
        <v>99.22</v>
      </c>
    </row>
    <row r="844" spans="1:14" ht="15.5" hidden="1" x14ac:dyDescent="0.35">
      <c r="A844" s="3" t="s">
        <v>293</v>
      </c>
      <c r="B844" s="2" t="s">
        <v>294</v>
      </c>
      <c r="C844" s="3">
        <v>194</v>
      </c>
      <c r="D844" s="2">
        <v>0.21</v>
      </c>
      <c r="E844" s="2">
        <v>0.12</v>
      </c>
      <c r="F844" s="2">
        <v>0.15</v>
      </c>
      <c r="G844" s="2">
        <v>0</v>
      </c>
      <c r="H844" s="2" t="s">
        <v>12</v>
      </c>
      <c r="I844" s="2">
        <v>21</v>
      </c>
      <c r="J844" s="2">
        <v>1425</v>
      </c>
      <c r="K844" s="4">
        <v>0.46879999999999999</v>
      </c>
      <c r="L844" s="2" t="s">
        <v>1275</v>
      </c>
      <c r="M844" s="5">
        <v>45093</v>
      </c>
      <c r="N844" s="6">
        <v>99.22</v>
      </c>
    </row>
    <row r="845" spans="1:14" ht="15.5" hidden="1" x14ac:dyDescent="0.35">
      <c r="A845" s="3" t="s">
        <v>295</v>
      </c>
      <c r="B845" s="2" t="s">
        <v>296</v>
      </c>
      <c r="C845" s="3">
        <v>194.5</v>
      </c>
      <c r="D845" s="2">
        <v>0.15</v>
      </c>
      <c r="E845" s="2">
        <v>0</v>
      </c>
      <c r="F845" s="2">
        <v>0</v>
      </c>
      <c r="G845" s="2">
        <v>0</v>
      </c>
      <c r="H845" s="2" t="s">
        <v>12</v>
      </c>
      <c r="I845" s="2">
        <v>1</v>
      </c>
      <c r="J845" s="2">
        <v>380</v>
      </c>
      <c r="K845" s="4">
        <v>0.25</v>
      </c>
      <c r="L845" s="2" t="s">
        <v>1275</v>
      </c>
      <c r="M845" s="5">
        <v>45093</v>
      </c>
      <c r="N845" s="6">
        <v>99.22</v>
      </c>
    </row>
    <row r="846" spans="1:14" ht="15.5" hidden="1" x14ac:dyDescent="0.35">
      <c r="A846" s="3" t="s">
        <v>297</v>
      </c>
      <c r="B846" s="2" t="s">
        <v>1355</v>
      </c>
      <c r="C846" s="3">
        <v>195</v>
      </c>
      <c r="D846" s="2">
        <v>0.1</v>
      </c>
      <c r="E846" s="2">
        <v>7.0000000000000007E-2</v>
      </c>
      <c r="F846" s="2">
        <v>0.1</v>
      </c>
      <c r="G846" s="2">
        <v>0.01</v>
      </c>
      <c r="H846" s="2">
        <v>0.1111</v>
      </c>
      <c r="I846" s="2">
        <v>75</v>
      </c>
      <c r="J846" s="2">
        <v>42629</v>
      </c>
      <c r="K846" s="4">
        <v>0.44819999999999999</v>
      </c>
      <c r="L846" s="2" t="s">
        <v>1275</v>
      </c>
      <c r="M846" s="5">
        <v>45093</v>
      </c>
      <c r="N846" s="6">
        <v>99.22</v>
      </c>
    </row>
    <row r="847" spans="1:14" ht="15.5" hidden="1" x14ac:dyDescent="0.35">
      <c r="A847" s="3" t="s">
        <v>299</v>
      </c>
      <c r="B847" s="2" t="s">
        <v>1356</v>
      </c>
      <c r="C847" s="3">
        <v>195.5</v>
      </c>
      <c r="D847" s="2">
        <v>0.1</v>
      </c>
      <c r="E847" s="2">
        <v>7.0000000000000007E-2</v>
      </c>
      <c r="F847" s="2">
        <v>0.1</v>
      </c>
      <c r="G847" s="2">
        <v>0</v>
      </c>
      <c r="H847" s="2" t="s">
        <v>12</v>
      </c>
      <c r="I847" s="2">
        <v>40</v>
      </c>
      <c r="J847" s="2">
        <v>324</v>
      </c>
      <c r="K847" s="4">
        <v>0.44919999999999999</v>
      </c>
      <c r="L847" s="2" t="s">
        <v>1275</v>
      </c>
      <c r="M847" s="5">
        <v>45093</v>
      </c>
      <c r="N847" s="6">
        <v>99.22</v>
      </c>
    </row>
    <row r="848" spans="1:14" ht="15.5" hidden="1" x14ac:dyDescent="0.35">
      <c r="A848" s="3" t="s">
        <v>301</v>
      </c>
      <c r="B848" s="2" t="s">
        <v>1356</v>
      </c>
      <c r="C848" s="3">
        <v>196</v>
      </c>
      <c r="D848" s="2">
        <v>0.08</v>
      </c>
      <c r="E848" s="2">
        <v>7.0000000000000007E-2</v>
      </c>
      <c r="F848" s="2">
        <v>0.09</v>
      </c>
      <c r="G848" s="2">
        <v>0</v>
      </c>
      <c r="H848" s="2" t="s">
        <v>12</v>
      </c>
      <c r="I848" s="2">
        <v>40</v>
      </c>
      <c r="J848" s="2">
        <v>397</v>
      </c>
      <c r="K848" s="4">
        <v>0.44529999999999997</v>
      </c>
      <c r="L848" s="2" t="s">
        <v>1275</v>
      </c>
      <c r="M848" s="5">
        <v>45093</v>
      </c>
      <c r="N848" s="6">
        <v>99.22</v>
      </c>
    </row>
    <row r="849" spans="1:14" ht="15.5" hidden="1" x14ac:dyDescent="0.35">
      <c r="A849" s="3" t="s">
        <v>303</v>
      </c>
      <c r="B849" s="2" t="s">
        <v>304</v>
      </c>
      <c r="C849" s="3">
        <v>196.5</v>
      </c>
      <c r="D849" s="2">
        <v>0.25</v>
      </c>
      <c r="E849" s="2">
        <v>0.11</v>
      </c>
      <c r="F849" s="2">
        <v>0.14000000000000001</v>
      </c>
      <c r="G849" s="2">
        <v>0</v>
      </c>
      <c r="H849" s="2" t="s">
        <v>12</v>
      </c>
      <c r="I849" s="2">
        <v>16</v>
      </c>
      <c r="J849" s="2">
        <v>887</v>
      </c>
      <c r="K849" s="4">
        <v>0.47170000000000001</v>
      </c>
      <c r="L849" s="2" t="s">
        <v>1275</v>
      </c>
      <c r="M849" s="5">
        <v>45093</v>
      </c>
      <c r="N849" s="6">
        <v>99.22</v>
      </c>
    </row>
    <row r="850" spans="1:14" ht="15.5" hidden="1" x14ac:dyDescent="0.35">
      <c r="A850" s="3" t="s">
        <v>305</v>
      </c>
      <c r="B850" s="2" t="s">
        <v>1357</v>
      </c>
      <c r="C850" s="3">
        <v>197</v>
      </c>
      <c r="D850" s="2">
        <v>0.09</v>
      </c>
      <c r="E850" s="2">
        <v>7.0000000000000007E-2</v>
      </c>
      <c r="F850" s="2">
        <v>0.09</v>
      </c>
      <c r="G850" s="2">
        <v>0</v>
      </c>
      <c r="H850" s="2" t="s">
        <v>12</v>
      </c>
      <c r="I850" s="2">
        <v>240</v>
      </c>
      <c r="J850" s="2">
        <v>670</v>
      </c>
      <c r="K850" s="4">
        <v>0.44819999999999999</v>
      </c>
      <c r="L850" s="2" t="s">
        <v>1275</v>
      </c>
      <c r="M850" s="5">
        <v>45093</v>
      </c>
      <c r="N850" s="6">
        <v>99.22</v>
      </c>
    </row>
    <row r="851" spans="1:14" ht="15.5" hidden="1" x14ac:dyDescent="0.35">
      <c r="A851" s="3" t="s">
        <v>307</v>
      </c>
      <c r="B851" s="2" t="s">
        <v>1358</v>
      </c>
      <c r="C851" s="3">
        <v>197.5</v>
      </c>
      <c r="D851" s="2">
        <v>0.08</v>
      </c>
      <c r="E851" s="2">
        <v>7.0000000000000007E-2</v>
      </c>
      <c r="F851" s="2">
        <v>0.09</v>
      </c>
      <c r="G851" s="2">
        <v>0</v>
      </c>
      <c r="H851" s="2" t="s">
        <v>12</v>
      </c>
      <c r="I851" s="2">
        <v>80</v>
      </c>
      <c r="J851" s="2">
        <v>823</v>
      </c>
      <c r="K851" s="4">
        <v>0.44919999999999999</v>
      </c>
      <c r="L851" s="2" t="s">
        <v>1275</v>
      </c>
      <c r="M851" s="5">
        <v>45093</v>
      </c>
      <c r="N851" s="6">
        <v>99.22</v>
      </c>
    </row>
    <row r="852" spans="1:14" ht="15.5" hidden="1" x14ac:dyDescent="0.35">
      <c r="A852" s="3" t="s">
        <v>309</v>
      </c>
      <c r="B852" s="2" t="s">
        <v>1359</v>
      </c>
      <c r="C852" s="3">
        <v>198</v>
      </c>
      <c r="D852" s="2">
        <v>0.08</v>
      </c>
      <c r="E852" s="2">
        <v>7.0000000000000007E-2</v>
      </c>
      <c r="F852" s="2">
        <v>0.09</v>
      </c>
      <c r="G852" s="2">
        <v>0</v>
      </c>
      <c r="H852" s="2" t="s">
        <v>12</v>
      </c>
      <c r="I852" s="2">
        <v>160</v>
      </c>
      <c r="J852" s="2">
        <v>496</v>
      </c>
      <c r="K852" s="4">
        <v>0.45119999999999999</v>
      </c>
      <c r="L852" s="2" t="s">
        <v>1275</v>
      </c>
      <c r="M852" s="5">
        <v>45093</v>
      </c>
      <c r="N852" s="6">
        <v>99.22</v>
      </c>
    </row>
    <row r="853" spans="1:14" ht="15.5" hidden="1" x14ac:dyDescent="0.35">
      <c r="A853" s="3" t="s">
        <v>311</v>
      </c>
      <c r="B853" s="2" t="s">
        <v>1320</v>
      </c>
      <c r="C853" s="3">
        <v>198.5</v>
      </c>
      <c r="D853" s="2">
        <v>0.08</v>
      </c>
      <c r="E853" s="2">
        <v>7.0000000000000007E-2</v>
      </c>
      <c r="F853" s="2">
        <v>0.09</v>
      </c>
      <c r="G853" s="2">
        <v>0.01</v>
      </c>
      <c r="H853" s="2">
        <v>0.1429</v>
      </c>
      <c r="I853" s="2">
        <v>20</v>
      </c>
      <c r="J853" s="2">
        <v>360</v>
      </c>
      <c r="K853" s="4">
        <v>0.4531</v>
      </c>
      <c r="L853" s="2" t="s">
        <v>1275</v>
      </c>
      <c r="M853" s="5">
        <v>45093</v>
      </c>
      <c r="N853" s="6">
        <v>99.22</v>
      </c>
    </row>
    <row r="854" spans="1:14" ht="15.5" hidden="1" x14ac:dyDescent="0.35">
      <c r="A854" s="3" t="s">
        <v>313</v>
      </c>
      <c r="B854" s="2" t="s">
        <v>1320</v>
      </c>
      <c r="C854" s="3">
        <v>199</v>
      </c>
      <c r="D854" s="2">
        <v>0.08</v>
      </c>
      <c r="E854" s="2">
        <v>7.0000000000000007E-2</v>
      </c>
      <c r="F854" s="2">
        <v>0.09</v>
      </c>
      <c r="G854" s="2">
        <v>0.01</v>
      </c>
      <c r="H854" s="2">
        <v>0.1429</v>
      </c>
      <c r="I854" s="2">
        <v>50</v>
      </c>
      <c r="J854" s="2">
        <v>706</v>
      </c>
      <c r="K854" s="4">
        <v>0.4541</v>
      </c>
      <c r="L854" s="2" t="s">
        <v>1275</v>
      </c>
      <c r="M854" s="5">
        <v>45093</v>
      </c>
      <c r="N854" s="6">
        <v>99.22</v>
      </c>
    </row>
    <row r="855" spans="1:14" ht="15.5" hidden="1" x14ac:dyDescent="0.35">
      <c r="A855" s="3" t="s">
        <v>315</v>
      </c>
      <c r="B855" s="2" t="s">
        <v>1360</v>
      </c>
      <c r="C855" s="3">
        <v>199.5</v>
      </c>
      <c r="D855" s="2">
        <v>7.0000000000000007E-2</v>
      </c>
      <c r="E855" s="2">
        <v>7.0000000000000007E-2</v>
      </c>
      <c r="F855" s="2">
        <v>0.09</v>
      </c>
      <c r="G855" s="2">
        <v>-0.04</v>
      </c>
      <c r="H855" s="2">
        <v>-0.36359999999999998</v>
      </c>
      <c r="I855" s="2">
        <v>220</v>
      </c>
      <c r="J855" s="2">
        <v>2582</v>
      </c>
      <c r="K855" s="4">
        <v>0.4551</v>
      </c>
      <c r="L855" s="2" t="s">
        <v>1275</v>
      </c>
      <c r="M855" s="5">
        <v>45093</v>
      </c>
      <c r="N855" s="6">
        <v>99.22</v>
      </c>
    </row>
    <row r="856" spans="1:14" ht="15.5" hidden="1" x14ac:dyDescent="0.35">
      <c r="A856" s="3" t="s">
        <v>316</v>
      </c>
      <c r="B856" s="2" t="s">
        <v>1309</v>
      </c>
      <c r="C856" s="3">
        <v>200</v>
      </c>
      <c r="D856" s="2">
        <v>0.08</v>
      </c>
      <c r="E856" s="2">
        <v>7.0000000000000007E-2</v>
      </c>
      <c r="F856" s="2">
        <v>0.09</v>
      </c>
      <c r="G856" s="2">
        <v>0</v>
      </c>
      <c r="H856" s="2" t="s">
        <v>12</v>
      </c>
      <c r="I856" s="2">
        <v>124</v>
      </c>
      <c r="J856" s="2">
        <v>21922</v>
      </c>
      <c r="K856" s="4">
        <v>0.45700000000000002</v>
      </c>
      <c r="L856" s="2" t="s">
        <v>1275</v>
      </c>
      <c r="M856" s="5">
        <v>45093</v>
      </c>
      <c r="N856" s="6">
        <v>99.22</v>
      </c>
    </row>
    <row r="857" spans="1:14" ht="15.5" hidden="1" x14ac:dyDescent="0.35">
      <c r="A857" s="3" t="s">
        <v>317</v>
      </c>
      <c r="B857" s="2" t="s">
        <v>1361</v>
      </c>
      <c r="C857" s="3">
        <v>205</v>
      </c>
      <c r="D857" s="2">
        <v>0.06</v>
      </c>
      <c r="E857" s="2">
        <v>0.06</v>
      </c>
      <c r="F857" s="2">
        <v>0.08</v>
      </c>
      <c r="G857" s="2">
        <v>0.01</v>
      </c>
      <c r="H857" s="2">
        <v>0.2</v>
      </c>
      <c r="I857" s="2">
        <v>60</v>
      </c>
      <c r="J857" s="2">
        <v>5338</v>
      </c>
      <c r="K857" s="4">
        <v>0.46389999999999998</v>
      </c>
      <c r="L857" s="2" t="s">
        <v>1275</v>
      </c>
      <c r="M857" s="5">
        <v>45093</v>
      </c>
      <c r="N857" s="6">
        <v>99.22</v>
      </c>
    </row>
    <row r="858" spans="1:14" ht="15.5" hidden="1" x14ac:dyDescent="0.35">
      <c r="A858" s="3" t="s">
        <v>319</v>
      </c>
      <c r="B858" s="2" t="s">
        <v>1362</v>
      </c>
      <c r="C858" s="3">
        <v>210</v>
      </c>
      <c r="D858" s="2">
        <v>0.06</v>
      </c>
      <c r="E858" s="2">
        <v>0.05</v>
      </c>
      <c r="F858" s="2">
        <v>7.0000000000000007E-2</v>
      </c>
      <c r="G858" s="2">
        <v>-0.01</v>
      </c>
      <c r="H858" s="2">
        <v>-0.1429</v>
      </c>
      <c r="I858" s="2">
        <v>20</v>
      </c>
      <c r="J858" s="2">
        <v>3245</v>
      </c>
      <c r="K858" s="4">
        <v>0.46970000000000001</v>
      </c>
      <c r="L858" s="2" t="s">
        <v>1275</v>
      </c>
      <c r="M858" s="5">
        <v>45093</v>
      </c>
      <c r="N858" s="6">
        <v>99.22</v>
      </c>
    </row>
    <row r="859" spans="1:14" ht="15.5" hidden="1" x14ac:dyDescent="0.35">
      <c r="A859" s="3" t="s">
        <v>320</v>
      </c>
      <c r="B859" s="2" t="s">
        <v>1363</v>
      </c>
      <c r="C859" s="3">
        <v>215</v>
      </c>
      <c r="D859" s="2">
        <v>0.04</v>
      </c>
      <c r="E859" s="2">
        <v>0.05</v>
      </c>
      <c r="F859" s="2">
        <v>0.06</v>
      </c>
      <c r="G859" s="2">
        <v>0</v>
      </c>
      <c r="H859" s="2" t="s">
        <v>12</v>
      </c>
      <c r="I859" s="2">
        <v>30</v>
      </c>
      <c r="J859" s="2">
        <v>3336</v>
      </c>
      <c r="K859" s="4">
        <v>0.47460000000000002</v>
      </c>
      <c r="L859" s="2" t="s">
        <v>1275</v>
      </c>
      <c r="M859" s="5">
        <v>45093</v>
      </c>
      <c r="N859" s="6">
        <v>99.22</v>
      </c>
    </row>
    <row r="860" spans="1:14" ht="15.5" hidden="1" x14ac:dyDescent="0.35">
      <c r="A860" s="3" t="s">
        <v>322</v>
      </c>
      <c r="B860" s="2" t="s">
        <v>1364</v>
      </c>
      <c r="C860" s="3">
        <v>220</v>
      </c>
      <c r="D860" s="2">
        <v>0.05</v>
      </c>
      <c r="E860" s="2">
        <v>0.04</v>
      </c>
      <c r="F860" s="2">
        <v>0.06</v>
      </c>
      <c r="G860" s="2">
        <v>0</v>
      </c>
      <c r="H860" s="2" t="s">
        <v>12</v>
      </c>
      <c r="I860" s="2">
        <v>1</v>
      </c>
      <c r="J860" s="2">
        <v>1682</v>
      </c>
      <c r="K860" s="4">
        <v>0.48630000000000001</v>
      </c>
      <c r="L860" s="2" t="s">
        <v>1275</v>
      </c>
      <c r="M860" s="5">
        <v>45093</v>
      </c>
      <c r="N860" s="6">
        <v>99.22</v>
      </c>
    </row>
    <row r="861" spans="1:14" ht="15.5" hidden="1" x14ac:dyDescent="0.35">
      <c r="A861" s="3" t="s">
        <v>324</v>
      </c>
      <c r="B861" s="2" t="s">
        <v>1365</v>
      </c>
      <c r="C861" s="3">
        <v>225</v>
      </c>
      <c r="D861" s="2">
        <v>0.05</v>
      </c>
      <c r="E861" s="2">
        <v>0.04</v>
      </c>
      <c r="F861" s="2">
        <v>0.05</v>
      </c>
      <c r="G861" s="2">
        <v>0</v>
      </c>
      <c r="H861" s="2" t="s">
        <v>12</v>
      </c>
      <c r="I861" s="2">
        <v>301</v>
      </c>
      <c r="J861" s="2">
        <v>14387</v>
      </c>
      <c r="K861" s="4">
        <v>0.48830000000000001</v>
      </c>
      <c r="L861" s="2" t="s">
        <v>1275</v>
      </c>
      <c r="M861" s="5">
        <v>45093</v>
      </c>
      <c r="N861" s="6">
        <v>99.22</v>
      </c>
    </row>
    <row r="862" spans="1:14" ht="15.5" hidden="1" x14ac:dyDescent="0.35">
      <c r="A862" s="3" t="s">
        <v>326</v>
      </c>
      <c r="B862" s="2" t="s">
        <v>1366</v>
      </c>
      <c r="C862" s="3">
        <v>230</v>
      </c>
      <c r="D862" s="2">
        <v>0.03</v>
      </c>
      <c r="E862" s="2">
        <v>0.03</v>
      </c>
      <c r="F862" s="2">
        <v>0.05</v>
      </c>
      <c r="G862" s="2">
        <v>0</v>
      </c>
      <c r="H862" s="2" t="s">
        <v>12</v>
      </c>
      <c r="I862" s="2">
        <v>3</v>
      </c>
      <c r="J862" s="2">
        <v>2173</v>
      </c>
      <c r="K862" s="4">
        <v>0.5</v>
      </c>
      <c r="L862" s="2" t="s">
        <v>1275</v>
      </c>
      <c r="M862" s="5">
        <v>45093</v>
      </c>
      <c r="N862" s="6">
        <v>99.22</v>
      </c>
    </row>
    <row r="863" spans="1:14" ht="15.5" hidden="1" x14ac:dyDescent="0.35">
      <c r="A863" s="3" t="s">
        <v>328</v>
      </c>
      <c r="B863" s="2" t="s">
        <v>1307</v>
      </c>
      <c r="C863" s="3">
        <v>235</v>
      </c>
      <c r="D863" s="2">
        <v>0.03</v>
      </c>
      <c r="E863" s="2">
        <v>0.03</v>
      </c>
      <c r="F863" s="2">
        <v>0.05</v>
      </c>
      <c r="G863" s="2">
        <v>-0.01</v>
      </c>
      <c r="H863" s="2">
        <v>-0.25</v>
      </c>
      <c r="I863" s="2">
        <v>1</v>
      </c>
      <c r="J863" s="2">
        <v>1878</v>
      </c>
      <c r="K863" s="4">
        <v>0.5</v>
      </c>
      <c r="L863" s="2" t="s">
        <v>1275</v>
      </c>
      <c r="M863" s="5">
        <v>45093</v>
      </c>
      <c r="N863" s="6">
        <v>99.22</v>
      </c>
    </row>
    <row r="864" spans="1:14" ht="15.5" hidden="1" x14ac:dyDescent="0.35">
      <c r="A864" s="3" t="s">
        <v>330</v>
      </c>
      <c r="B864" s="2" t="s">
        <v>1367</v>
      </c>
      <c r="C864" s="3">
        <v>240</v>
      </c>
      <c r="D864" s="2">
        <v>0.02</v>
      </c>
      <c r="E864" s="2">
        <v>0.03</v>
      </c>
      <c r="F864" s="2">
        <v>0.04</v>
      </c>
      <c r="G864" s="2">
        <v>-0.02</v>
      </c>
      <c r="H864" s="2">
        <v>-0.5</v>
      </c>
      <c r="I864" s="2">
        <v>5</v>
      </c>
      <c r="J864" s="2">
        <v>12152</v>
      </c>
      <c r="K864" s="4">
        <v>0.50390000000000001</v>
      </c>
      <c r="L864" s="2" t="s">
        <v>1275</v>
      </c>
      <c r="M864" s="5">
        <v>45093</v>
      </c>
      <c r="N864" s="6">
        <v>99.22</v>
      </c>
    </row>
    <row r="865" spans="1:14" ht="15.5" hidden="1" x14ac:dyDescent="0.35">
      <c r="A865" s="3" t="s">
        <v>331</v>
      </c>
      <c r="B865" s="2" t="s">
        <v>318</v>
      </c>
      <c r="C865" s="3">
        <v>245</v>
      </c>
      <c r="D865" s="2">
        <v>0.04</v>
      </c>
      <c r="E865" s="2">
        <v>0.03</v>
      </c>
      <c r="F865" s="2">
        <v>0.04</v>
      </c>
      <c r="G865" s="2">
        <v>0</v>
      </c>
      <c r="H865" s="2" t="s">
        <v>12</v>
      </c>
      <c r="I865" s="2">
        <v>1</v>
      </c>
      <c r="J865" s="2">
        <v>1832</v>
      </c>
      <c r="K865" s="4">
        <v>0.51370000000000005</v>
      </c>
      <c r="L865" s="2" t="s">
        <v>1275</v>
      </c>
      <c r="M865" s="5">
        <v>45093</v>
      </c>
      <c r="N865" s="6">
        <v>99.22</v>
      </c>
    </row>
    <row r="866" spans="1:14" ht="15.5" hidden="1" x14ac:dyDescent="0.35">
      <c r="A866" s="3" t="s">
        <v>332</v>
      </c>
      <c r="B866" s="2" t="s">
        <v>1368</v>
      </c>
      <c r="C866" s="3">
        <v>250</v>
      </c>
      <c r="D866" s="2">
        <v>0.03</v>
      </c>
      <c r="E866" s="2">
        <v>0.02</v>
      </c>
      <c r="F866" s="2">
        <v>0.04</v>
      </c>
      <c r="G866" s="2">
        <v>0</v>
      </c>
      <c r="H866" s="2" t="s">
        <v>12</v>
      </c>
      <c r="I866" s="2">
        <v>1</v>
      </c>
      <c r="J866" s="2">
        <v>16343</v>
      </c>
      <c r="K866" s="4">
        <v>0.51559999999999995</v>
      </c>
      <c r="L866" s="2" t="s">
        <v>1275</v>
      </c>
      <c r="M866" s="5">
        <v>45093</v>
      </c>
      <c r="N866" s="6">
        <v>99.22</v>
      </c>
    </row>
    <row r="867" spans="1:14" ht="15.5" hidden="1" x14ac:dyDescent="0.35">
      <c r="A867" s="3" t="s">
        <v>334</v>
      </c>
      <c r="B867" s="2" t="s">
        <v>1369</v>
      </c>
      <c r="C867" s="3">
        <v>255</v>
      </c>
      <c r="D867" s="2">
        <v>0.02</v>
      </c>
      <c r="E867" s="2">
        <v>0.02</v>
      </c>
      <c r="F867" s="2">
        <v>0.04</v>
      </c>
      <c r="G867" s="2">
        <v>0</v>
      </c>
      <c r="H867" s="2" t="s">
        <v>12</v>
      </c>
      <c r="I867" s="2">
        <v>30</v>
      </c>
      <c r="J867" s="2">
        <v>3273</v>
      </c>
      <c r="K867" s="4">
        <v>0.52539999999999998</v>
      </c>
      <c r="L867" s="2" t="s">
        <v>1275</v>
      </c>
      <c r="M867" s="5">
        <v>45093</v>
      </c>
      <c r="N867" s="6">
        <v>99.22</v>
      </c>
    </row>
    <row r="868" spans="1:14" ht="15.5" hidden="1" x14ac:dyDescent="0.35">
      <c r="A868" s="3" t="s">
        <v>336</v>
      </c>
      <c r="B868" s="2" t="s">
        <v>1370</v>
      </c>
      <c r="C868" s="3">
        <v>260</v>
      </c>
      <c r="D868" s="2">
        <v>0.04</v>
      </c>
      <c r="E868" s="2">
        <v>0.02</v>
      </c>
      <c r="F868" s="2">
        <v>0.04</v>
      </c>
      <c r="G868" s="2">
        <v>0</v>
      </c>
      <c r="H868" s="2" t="s">
        <v>12</v>
      </c>
      <c r="I868" s="2">
        <v>40</v>
      </c>
      <c r="J868" s="2">
        <v>5246</v>
      </c>
      <c r="K868" s="4">
        <v>0.53520000000000001</v>
      </c>
      <c r="L868" s="2" t="s">
        <v>1275</v>
      </c>
      <c r="M868" s="5">
        <v>45093</v>
      </c>
      <c r="N868" s="6">
        <v>99.22</v>
      </c>
    </row>
    <row r="869" spans="1:14" ht="15.5" hidden="1" x14ac:dyDescent="0.35">
      <c r="A869" s="3" t="s">
        <v>338</v>
      </c>
      <c r="B869" s="2" t="s">
        <v>318</v>
      </c>
      <c r="C869" s="3">
        <v>265</v>
      </c>
      <c r="D869" s="2">
        <v>0.03</v>
      </c>
      <c r="E869" s="2">
        <v>0.01</v>
      </c>
      <c r="F869" s="2">
        <v>0.04</v>
      </c>
      <c r="G869" s="2">
        <v>0</v>
      </c>
      <c r="H869" s="2" t="s">
        <v>12</v>
      </c>
      <c r="I869" s="2">
        <v>1</v>
      </c>
      <c r="J869" s="2">
        <v>11607</v>
      </c>
      <c r="K869" s="4">
        <v>0.53520000000000001</v>
      </c>
      <c r="L869" s="2" t="s">
        <v>1275</v>
      </c>
      <c r="M869" s="5">
        <v>45093</v>
      </c>
      <c r="N869" s="6">
        <v>99.22</v>
      </c>
    </row>
    <row r="870" spans="1:14" ht="15.5" hidden="1" x14ac:dyDescent="0.35">
      <c r="A870" s="3" t="s">
        <v>339</v>
      </c>
      <c r="B870" s="2" t="s">
        <v>1371</v>
      </c>
      <c r="C870" s="3">
        <v>270</v>
      </c>
      <c r="D870" s="2">
        <v>0.02</v>
      </c>
      <c r="E870" s="2">
        <v>0.01</v>
      </c>
      <c r="F870" s="2">
        <v>0.04</v>
      </c>
      <c r="G870" s="2">
        <v>0</v>
      </c>
      <c r="H870" s="2" t="s">
        <v>12</v>
      </c>
      <c r="I870" s="2">
        <v>1</v>
      </c>
      <c r="J870" s="2">
        <v>4084</v>
      </c>
      <c r="K870" s="4">
        <v>0.54300000000000004</v>
      </c>
      <c r="L870" s="2" t="s">
        <v>1275</v>
      </c>
      <c r="M870" s="5">
        <v>45093</v>
      </c>
      <c r="N870" s="6">
        <v>99.22</v>
      </c>
    </row>
    <row r="871" spans="1:14" ht="15.5" hidden="1" x14ac:dyDescent="0.35">
      <c r="A871" s="3" t="s">
        <v>341</v>
      </c>
      <c r="B871" s="2" t="s">
        <v>1372</v>
      </c>
      <c r="C871" s="3">
        <v>275</v>
      </c>
      <c r="D871" s="2">
        <v>0.02</v>
      </c>
      <c r="E871" s="2">
        <v>0.01</v>
      </c>
      <c r="F871" s="2">
        <v>0.02</v>
      </c>
      <c r="G871" s="2">
        <v>0</v>
      </c>
      <c r="H871" s="2" t="s">
        <v>12</v>
      </c>
      <c r="I871" s="2">
        <v>3</v>
      </c>
      <c r="J871" s="2">
        <v>28454</v>
      </c>
      <c r="K871" s="4">
        <v>0.53129999999999999</v>
      </c>
      <c r="L871" s="2" t="s">
        <v>1275</v>
      </c>
      <c r="M871" s="5">
        <v>45093</v>
      </c>
      <c r="N871" s="6">
        <v>99.22</v>
      </c>
    </row>
    <row r="872" spans="1:14" ht="15.5" hidden="1" x14ac:dyDescent="0.35">
      <c r="A872" s="3" t="s">
        <v>343</v>
      </c>
      <c r="B872" s="2" t="s">
        <v>344</v>
      </c>
      <c r="C872" s="3">
        <v>1200</v>
      </c>
      <c r="D872" s="2">
        <v>1120.2</v>
      </c>
      <c r="E872" s="2">
        <v>1306.05</v>
      </c>
      <c r="F872" s="2">
        <v>1323</v>
      </c>
      <c r="G872" s="2">
        <v>0</v>
      </c>
      <c r="H872" s="2" t="s">
        <v>12</v>
      </c>
      <c r="I872" s="2">
        <v>6</v>
      </c>
      <c r="J872" s="2">
        <v>7</v>
      </c>
      <c r="K872" s="4">
        <v>0</v>
      </c>
      <c r="L872" s="2" t="s">
        <v>1275</v>
      </c>
      <c r="M872" s="5">
        <v>45093</v>
      </c>
      <c r="N872" s="6">
        <v>99.22</v>
      </c>
    </row>
    <row r="873" spans="1:14" ht="15.5" hidden="1" x14ac:dyDescent="0.35">
      <c r="A873" s="3" t="s">
        <v>345</v>
      </c>
      <c r="B873" s="2" t="s">
        <v>346</v>
      </c>
      <c r="C873" s="3">
        <v>1240</v>
      </c>
      <c r="D873" s="2">
        <v>1241.1500000000001</v>
      </c>
      <c r="E873" s="2">
        <v>1270.3499999999999</v>
      </c>
      <c r="F873" s="2">
        <v>1287.5</v>
      </c>
      <c r="G873" s="2">
        <v>0</v>
      </c>
      <c r="H873" s="2" t="s">
        <v>12</v>
      </c>
      <c r="I873" s="2" t="s">
        <v>12</v>
      </c>
      <c r="J873" s="2">
        <v>1</v>
      </c>
      <c r="K873" s="4">
        <v>0</v>
      </c>
      <c r="L873" s="2" t="s">
        <v>1275</v>
      </c>
      <c r="M873" s="5">
        <v>45093</v>
      </c>
      <c r="N873" s="6">
        <v>99.22</v>
      </c>
    </row>
    <row r="874" spans="1:14" ht="15.5" hidden="1" x14ac:dyDescent="0.35">
      <c r="A874" s="3" t="s">
        <v>347</v>
      </c>
      <c r="B874" s="2" t="s">
        <v>348</v>
      </c>
      <c r="C874" s="3">
        <v>1280</v>
      </c>
      <c r="D874" s="2">
        <v>1225.58</v>
      </c>
      <c r="E874" s="2">
        <v>1234.8</v>
      </c>
      <c r="F874" s="2">
        <v>1252</v>
      </c>
      <c r="G874" s="2">
        <v>0</v>
      </c>
      <c r="H874" s="2" t="s">
        <v>12</v>
      </c>
      <c r="I874" s="2">
        <v>2</v>
      </c>
      <c r="J874" s="2">
        <v>5</v>
      </c>
      <c r="K874" s="4">
        <v>0</v>
      </c>
      <c r="L874" s="2" t="s">
        <v>1275</v>
      </c>
      <c r="M874" s="5">
        <v>45093</v>
      </c>
      <c r="N874" s="6">
        <v>99.22</v>
      </c>
    </row>
    <row r="875" spans="1:14" ht="15.5" hidden="1" x14ac:dyDescent="0.35">
      <c r="A875" s="3" t="s">
        <v>349</v>
      </c>
      <c r="B875" s="2" t="s">
        <v>350</v>
      </c>
      <c r="C875" s="3">
        <v>1300</v>
      </c>
      <c r="D875" s="2">
        <v>1221.3</v>
      </c>
      <c r="E875" s="2">
        <v>1217.1500000000001</v>
      </c>
      <c r="F875" s="2">
        <v>1234</v>
      </c>
      <c r="G875" s="2">
        <v>187.1</v>
      </c>
      <c r="H875" s="2">
        <v>0.18090000000000001</v>
      </c>
      <c r="I875" s="2">
        <v>2</v>
      </c>
      <c r="J875" s="2">
        <v>7</v>
      </c>
      <c r="K875" s="4">
        <v>0</v>
      </c>
      <c r="L875" s="2" t="s">
        <v>1275</v>
      </c>
      <c r="M875" s="5">
        <v>45093</v>
      </c>
      <c r="N875" s="6">
        <v>99.22</v>
      </c>
    </row>
    <row r="876" spans="1:14" ht="15.5" hidden="1" x14ac:dyDescent="0.35">
      <c r="A876" s="3" t="s">
        <v>351</v>
      </c>
      <c r="B876" s="2" t="s">
        <v>352</v>
      </c>
      <c r="C876" s="3">
        <v>1320</v>
      </c>
      <c r="D876" s="2">
        <v>886.85</v>
      </c>
      <c r="E876" s="2">
        <v>1199.7</v>
      </c>
      <c r="F876" s="2">
        <v>1216.5</v>
      </c>
      <c r="G876" s="2">
        <v>0</v>
      </c>
      <c r="H876" s="2" t="s">
        <v>12</v>
      </c>
      <c r="I876" s="2" t="s">
        <v>12</v>
      </c>
      <c r="J876" s="2">
        <v>1</v>
      </c>
      <c r="K876" s="4">
        <v>0</v>
      </c>
      <c r="L876" s="2" t="s">
        <v>1275</v>
      </c>
      <c r="M876" s="5">
        <v>45093</v>
      </c>
      <c r="N876" s="6">
        <v>99.22</v>
      </c>
    </row>
    <row r="877" spans="1:14" ht="15.5" hidden="1" x14ac:dyDescent="0.35">
      <c r="A877" s="3" t="s">
        <v>353</v>
      </c>
      <c r="B877" s="2" t="s">
        <v>352</v>
      </c>
      <c r="C877" s="3">
        <v>1340</v>
      </c>
      <c r="D877" s="2">
        <v>872.8</v>
      </c>
      <c r="E877" s="2">
        <v>1182.2</v>
      </c>
      <c r="F877" s="2">
        <v>1199</v>
      </c>
      <c r="G877" s="2">
        <v>0</v>
      </c>
      <c r="H877" s="2" t="s">
        <v>12</v>
      </c>
      <c r="I877" s="2" t="s">
        <v>12</v>
      </c>
      <c r="J877" s="2">
        <v>1</v>
      </c>
      <c r="K877" s="4">
        <v>0</v>
      </c>
      <c r="L877" s="2" t="s">
        <v>1275</v>
      </c>
      <c r="M877" s="5">
        <v>45093</v>
      </c>
      <c r="N877" s="6">
        <v>99.22</v>
      </c>
    </row>
    <row r="878" spans="1:14" ht="15.5" hidden="1" x14ac:dyDescent="0.35">
      <c r="A878" s="3" t="s">
        <v>354</v>
      </c>
      <c r="B878" s="2" t="s">
        <v>355</v>
      </c>
      <c r="C878" s="3">
        <v>1360</v>
      </c>
      <c r="D878" s="2">
        <v>925.38</v>
      </c>
      <c r="E878" s="2">
        <v>1164.7</v>
      </c>
      <c r="F878" s="2">
        <v>1182</v>
      </c>
      <c r="G878" s="2">
        <v>0</v>
      </c>
      <c r="H878" s="2" t="s">
        <v>12</v>
      </c>
      <c r="I878" s="2">
        <v>1</v>
      </c>
      <c r="J878" s="2">
        <v>4</v>
      </c>
      <c r="K878" s="4">
        <v>0</v>
      </c>
      <c r="L878" s="2" t="s">
        <v>1275</v>
      </c>
      <c r="M878" s="5">
        <v>45093</v>
      </c>
      <c r="N878" s="6">
        <v>99.22</v>
      </c>
    </row>
    <row r="879" spans="1:14" ht="15.5" hidden="1" x14ac:dyDescent="0.35">
      <c r="A879" s="3" t="s">
        <v>356</v>
      </c>
      <c r="B879" s="2" t="s">
        <v>357</v>
      </c>
      <c r="C879" s="3">
        <v>1380</v>
      </c>
      <c r="D879" s="2">
        <v>911.54</v>
      </c>
      <c r="E879" s="2">
        <v>1147.5</v>
      </c>
      <c r="F879" s="2">
        <v>1164</v>
      </c>
      <c r="G879" s="2">
        <v>0</v>
      </c>
      <c r="H879" s="2" t="s">
        <v>12</v>
      </c>
      <c r="I879" s="2">
        <v>2</v>
      </c>
      <c r="J879" s="2">
        <v>13</v>
      </c>
      <c r="K879" s="4">
        <v>0</v>
      </c>
      <c r="L879" s="2" t="s">
        <v>1275</v>
      </c>
      <c r="M879" s="5">
        <v>45093</v>
      </c>
      <c r="N879" s="6">
        <v>99.22</v>
      </c>
    </row>
    <row r="880" spans="1:14" ht="15.5" hidden="1" x14ac:dyDescent="0.35">
      <c r="A880" s="3" t="s">
        <v>358</v>
      </c>
      <c r="B880" s="2" t="s">
        <v>359</v>
      </c>
      <c r="C880" s="3">
        <v>1400</v>
      </c>
      <c r="D880" s="2">
        <v>832.85</v>
      </c>
      <c r="E880" s="2">
        <v>1130.25</v>
      </c>
      <c r="F880" s="2">
        <v>1147</v>
      </c>
      <c r="G880" s="2">
        <v>0</v>
      </c>
      <c r="H880" s="2" t="s">
        <v>12</v>
      </c>
      <c r="I880" s="2">
        <v>1</v>
      </c>
      <c r="J880" s="2">
        <v>21</v>
      </c>
      <c r="K880" s="4">
        <v>0</v>
      </c>
      <c r="L880" s="2" t="s">
        <v>1275</v>
      </c>
      <c r="M880" s="5">
        <v>45093</v>
      </c>
      <c r="N880" s="6">
        <v>99.22</v>
      </c>
    </row>
    <row r="881" spans="1:14" ht="15.5" hidden="1" x14ac:dyDescent="0.35">
      <c r="A881" s="3" t="s">
        <v>360</v>
      </c>
      <c r="B881" s="2" t="s">
        <v>361</v>
      </c>
      <c r="C881" s="3">
        <v>1420</v>
      </c>
      <c r="D881" s="2">
        <v>916.65</v>
      </c>
      <c r="E881" s="2">
        <v>1113</v>
      </c>
      <c r="F881" s="2">
        <v>1129.5</v>
      </c>
      <c r="G881" s="2">
        <v>0</v>
      </c>
      <c r="H881" s="2" t="s">
        <v>12</v>
      </c>
      <c r="I881" s="2">
        <v>4</v>
      </c>
      <c r="J881" s="2">
        <v>43</v>
      </c>
      <c r="K881" s="4">
        <v>0</v>
      </c>
      <c r="L881" s="2" t="s">
        <v>1275</v>
      </c>
      <c r="M881" s="5">
        <v>45093</v>
      </c>
      <c r="N881" s="6">
        <v>99.22</v>
      </c>
    </row>
    <row r="882" spans="1:14" ht="15.5" hidden="1" x14ac:dyDescent="0.35">
      <c r="A882" s="3" t="s">
        <v>362</v>
      </c>
      <c r="B882" s="2" t="s">
        <v>363</v>
      </c>
      <c r="C882" s="3">
        <v>1440</v>
      </c>
      <c r="D882" s="2">
        <v>1105.22</v>
      </c>
      <c r="E882" s="2">
        <v>1095.9000000000001</v>
      </c>
      <c r="F882" s="2">
        <v>1112.5</v>
      </c>
      <c r="G882" s="2">
        <v>266.12</v>
      </c>
      <c r="H882" s="2">
        <v>0.31709999999999999</v>
      </c>
      <c r="I882" s="2">
        <v>4</v>
      </c>
      <c r="J882" s="2">
        <v>17</v>
      </c>
      <c r="K882" s="4">
        <v>0</v>
      </c>
      <c r="L882" s="2" t="s">
        <v>1275</v>
      </c>
      <c r="M882" s="5">
        <v>45093</v>
      </c>
      <c r="N882" s="6">
        <v>99.22</v>
      </c>
    </row>
    <row r="883" spans="1:14" ht="15.5" hidden="1" x14ac:dyDescent="0.35">
      <c r="A883" s="3" t="s">
        <v>364</v>
      </c>
      <c r="B883" s="2" t="s">
        <v>365</v>
      </c>
      <c r="C883" s="3">
        <v>1450</v>
      </c>
      <c r="D883" s="2">
        <v>1762.7</v>
      </c>
      <c r="E883" s="2">
        <v>1639.5</v>
      </c>
      <c r="F883" s="2">
        <v>1659</v>
      </c>
      <c r="G883" s="2">
        <v>0</v>
      </c>
      <c r="H883" s="2" t="s">
        <v>12</v>
      </c>
      <c r="I883" s="2">
        <v>2</v>
      </c>
      <c r="J883" s="2">
        <v>20</v>
      </c>
      <c r="K883" s="4">
        <v>0</v>
      </c>
      <c r="L883" s="2" t="s">
        <v>1275</v>
      </c>
      <c r="M883" s="5">
        <v>45093</v>
      </c>
      <c r="N883" s="6">
        <v>99.22</v>
      </c>
    </row>
    <row r="884" spans="1:14" ht="15.5" hidden="1" x14ac:dyDescent="0.35">
      <c r="A884" s="3" t="s">
        <v>366</v>
      </c>
      <c r="B884" s="2" t="s">
        <v>367</v>
      </c>
      <c r="C884" s="3">
        <v>1460</v>
      </c>
      <c r="D884" s="2">
        <v>787.65</v>
      </c>
      <c r="E884" s="2">
        <v>1078.9000000000001</v>
      </c>
      <c r="F884" s="2">
        <v>1095.5</v>
      </c>
      <c r="G884" s="2">
        <v>0</v>
      </c>
      <c r="H884" s="2" t="s">
        <v>12</v>
      </c>
      <c r="I884" s="2">
        <v>10</v>
      </c>
      <c r="J884" s="2">
        <v>6</v>
      </c>
      <c r="K884" s="4">
        <v>0</v>
      </c>
      <c r="L884" s="2" t="s">
        <v>1275</v>
      </c>
      <c r="M884" s="5">
        <v>45093</v>
      </c>
      <c r="N884" s="6">
        <v>99.22</v>
      </c>
    </row>
    <row r="885" spans="1:14" ht="15.5" hidden="1" x14ac:dyDescent="0.35">
      <c r="A885" s="3" t="s">
        <v>368</v>
      </c>
      <c r="B885" s="2" t="s">
        <v>369</v>
      </c>
      <c r="C885" s="3">
        <v>1480</v>
      </c>
      <c r="D885" s="2">
        <v>873.7</v>
      </c>
      <c r="E885" s="2">
        <v>1062</v>
      </c>
      <c r="F885" s="2">
        <v>1078.5</v>
      </c>
      <c r="G885" s="2">
        <v>0</v>
      </c>
      <c r="H885" s="2" t="s">
        <v>12</v>
      </c>
      <c r="I885" s="2">
        <v>10</v>
      </c>
      <c r="J885" s="2">
        <v>13</v>
      </c>
      <c r="K885" s="4">
        <v>0</v>
      </c>
      <c r="L885" s="2" t="s">
        <v>1275</v>
      </c>
      <c r="M885" s="5">
        <v>45093</v>
      </c>
      <c r="N885" s="6">
        <v>99.22</v>
      </c>
    </row>
    <row r="886" spans="1:14" ht="15.5" hidden="1" x14ac:dyDescent="0.35">
      <c r="A886" s="3" t="s">
        <v>370</v>
      </c>
      <c r="B886" s="2" t="s">
        <v>371</v>
      </c>
      <c r="C886" s="3">
        <v>1500</v>
      </c>
      <c r="D886" s="2">
        <v>937.72</v>
      </c>
      <c r="E886" s="2">
        <v>1045.2</v>
      </c>
      <c r="F886" s="2">
        <v>1062</v>
      </c>
      <c r="G886" s="2">
        <v>0</v>
      </c>
      <c r="H886" s="2" t="s">
        <v>12</v>
      </c>
      <c r="I886" s="2">
        <v>6</v>
      </c>
      <c r="J886" s="2">
        <v>40</v>
      </c>
      <c r="K886" s="4">
        <v>0</v>
      </c>
      <c r="L886" s="2" t="s">
        <v>1275</v>
      </c>
      <c r="M886" s="5">
        <v>45093</v>
      </c>
      <c r="N886" s="6">
        <v>99.22</v>
      </c>
    </row>
    <row r="887" spans="1:14" ht="15.5" hidden="1" x14ac:dyDescent="0.35">
      <c r="A887" s="3" t="s">
        <v>372</v>
      </c>
      <c r="B887" s="2" t="s">
        <v>373</v>
      </c>
      <c r="C887" s="3">
        <v>1520</v>
      </c>
      <c r="D887" s="2">
        <v>1030</v>
      </c>
      <c r="E887" s="2">
        <v>1028.4000000000001</v>
      </c>
      <c r="F887" s="2">
        <v>1045</v>
      </c>
      <c r="G887" s="2">
        <v>142.5</v>
      </c>
      <c r="H887" s="2">
        <v>0.16059999999999999</v>
      </c>
      <c r="I887" s="2">
        <v>1</v>
      </c>
      <c r="J887" s="2">
        <v>27</v>
      </c>
      <c r="K887" s="4">
        <v>0</v>
      </c>
      <c r="L887" s="2" t="s">
        <v>1275</v>
      </c>
      <c r="M887" s="5">
        <v>45093</v>
      </c>
      <c r="N887" s="6">
        <v>99.22</v>
      </c>
    </row>
    <row r="888" spans="1:14" ht="15.5" hidden="1" x14ac:dyDescent="0.35">
      <c r="A888" s="3" t="s">
        <v>374</v>
      </c>
      <c r="B888" s="2" t="s">
        <v>375</v>
      </c>
      <c r="C888" s="3">
        <v>1540</v>
      </c>
      <c r="D888" s="2">
        <v>830.6</v>
      </c>
      <c r="E888" s="2">
        <v>1011.85</v>
      </c>
      <c r="F888" s="2">
        <v>1028.5</v>
      </c>
      <c r="G888" s="2">
        <v>0</v>
      </c>
      <c r="H888" s="2" t="s">
        <v>12</v>
      </c>
      <c r="I888" s="2">
        <v>4</v>
      </c>
      <c r="J888" s="2">
        <v>7</v>
      </c>
      <c r="K888" s="4">
        <v>0</v>
      </c>
      <c r="L888" s="2" t="s">
        <v>1275</v>
      </c>
      <c r="M888" s="5">
        <v>45093</v>
      </c>
      <c r="N888" s="6">
        <v>99.22</v>
      </c>
    </row>
    <row r="889" spans="1:14" ht="15.5" hidden="1" x14ac:dyDescent="0.35">
      <c r="A889" s="3" t="s">
        <v>376</v>
      </c>
      <c r="B889" s="2" t="s">
        <v>377</v>
      </c>
      <c r="C889" s="3">
        <v>1550</v>
      </c>
      <c r="D889" s="2">
        <v>744.13</v>
      </c>
      <c r="E889" s="2">
        <v>1003.65</v>
      </c>
      <c r="F889" s="2">
        <v>1020</v>
      </c>
      <c r="G889" s="2">
        <v>0</v>
      </c>
      <c r="H889" s="2" t="s">
        <v>12</v>
      </c>
      <c r="I889" s="2">
        <v>16</v>
      </c>
      <c r="J889" s="2">
        <v>21</v>
      </c>
      <c r="K889" s="4">
        <v>0</v>
      </c>
      <c r="L889" s="2" t="s">
        <v>1275</v>
      </c>
      <c r="M889" s="5">
        <v>45093</v>
      </c>
      <c r="N889" s="6">
        <v>99.22</v>
      </c>
    </row>
    <row r="890" spans="1:14" ht="15.5" hidden="1" x14ac:dyDescent="0.35">
      <c r="A890" s="3" t="s">
        <v>378</v>
      </c>
      <c r="B890" s="2" t="s">
        <v>379</v>
      </c>
      <c r="C890" s="3">
        <v>1560</v>
      </c>
      <c r="D890" s="2">
        <v>723</v>
      </c>
      <c r="E890" s="2">
        <v>996.3</v>
      </c>
      <c r="F890" s="2">
        <v>1012</v>
      </c>
      <c r="G890" s="2">
        <v>0</v>
      </c>
      <c r="H890" s="2" t="s">
        <v>12</v>
      </c>
      <c r="I890" s="2">
        <v>1</v>
      </c>
      <c r="J890" s="2">
        <v>19</v>
      </c>
      <c r="K890" s="4">
        <v>0</v>
      </c>
      <c r="L890" s="2" t="s">
        <v>1275</v>
      </c>
      <c r="M890" s="5">
        <v>45093</v>
      </c>
      <c r="N890" s="6">
        <v>99.22</v>
      </c>
    </row>
    <row r="891" spans="1:14" ht="15.5" hidden="1" x14ac:dyDescent="0.35">
      <c r="A891" s="3" t="s">
        <v>380</v>
      </c>
      <c r="B891" s="2" t="s">
        <v>381</v>
      </c>
      <c r="C891" s="3">
        <v>1580</v>
      </c>
      <c r="D891" s="2">
        <v>800.03</v>
      </c>
      <c r="E891" s="2">
        <v>979.9</v>
      </c>
      <c r="F891" s="2">
        <v>996</v>
      </c>
      <c r="G891" s="2">
        <v>0</v>
      </c>
      <c r="H891" s="2" t="s">
        <v>12</v>
      </c>
      <c r="I891" s="2">
        <v>2</v>
      </c>
      <c r="J891" s="2">
        <v>23</v>
      </c>
      <c r="K891" s="4">
        <v>0</v>
      </c>
      <c r="L891" s="2" t="s">
        <v>1275</v>
      </c>
      <c r="M891" s="5">
        <v>45093</v>
      </c>
      <c r="N891" s="6">
        <v>99.22</v>
      </c>
    </row>
    <row r="892" spans="1:14" ht="15.5" hidden="1" x14ac:dyDescent="0.35">
      <c r="A892" s="3" t="s">
        <v>382</v>
      </c>
      <c r="B892" s="2" t="s">
        <v>383</v>
      </c>
      <c r="C892" s="3">
        <v>1600</v>
      </c>
      <c r="D892" s="2">
        <v>976.06</v>
      </c>
      <c r="E892" s="2">
        <v>962.7</v>
      </c>
      <c r="F892" s="2">
        <v>979.5</v>
      </c>
      <c r="G892" s="2">
        <v>0</v>
      </c>
      <c r="H892" s="2" t="s">
        <v>12</v>
      </c>
      <c r="I892" s="2">
        <v>7</v>
      </c>
      <c r="J892" s="2">
        <v>91</v>
      </c>
      <c r="K892" s="4">
        <v>0</v>
      </c>
      <c r="L892" s="2" t="s">
        <v>1275</v>
      </c>
      <c r="M892" s="5">
        <v>45093</v>
      </c>
      <c r="N892" s="6">
        <v>99.22</v>
      </c>
    </row>
    <row r="893" spans="1:14" ht="15.5" hidden="1" x14ac:dyDescent="0.35">
      <c r="A893" s="3" t="s">
        <v>384</v>
      </c>
      <c r="B893" s="2" t="s">
        <v>385</v>
      </c>
      <c r="C893" s="3">
        <v>1620</v>
      </c>
      <c r="D893" s="2">
        <v>792.11</v>
      </c>
      <c r="E893" s="2">
        <v>947.35</v>
      </c>
      <c r="F893" s="2">
        <v>963</v>
      </c>
      <c r="G893" s="2">
        <v>0</v>
      </c>
      <c r="H893" s="2" t="s">
        <v>12</v>
      </c>
      <c r="I893" s="2">
        <v>2</v>
      </c>
      <c r="J893" s="2">
        <v>19</v>
      </c>
      <c r="K893" s="4">
        <v>0</v>
      </c>
      <c r="L893" s="2" t="s">
        <v>1275</v>
      </c>
      <c r="M893" s="5">
        <v>45093</v>
      </c>
      <c r="N893" s="6">
        <v>99.22</v>
      </c>
    </row>
    <row r="894" spans="1:14" ht="15.5" hidden="1" x14ac:dyDescent="0.35">
      <c r="A894" s="3" t="s">
        <v>386</v>
      </c>
      <c r="B894" s="2" t="s">
        <v>387</v>
      </c>
      <c r="C894" s="3">
        <v>1640</v>
      </c>
      <c r="D894" s="2">
        <v>697.48</v>
      </c>
      <c r="E894" s="2">
        <v>930.6</v>
      </c>
      <c r="F894" s="2">
        <v>947.5</v>
      </c>
      <c r="G894" s="2">
        <v>0</v>
      </c>
      <c r="H894" s="2" t="s">
        <v>12</v>
      </c>
      <c r="I894" s="2">
        <v>14</v>
      </c>
      <c r="J894" s="2">
        <v>18</v>
      </c>
      <c r="K894" s="4">
        <v>0</v>
      </c>
      <c r="L894" s="2" t="s">
        <v>1275</v>
      </c>
      <c r="M894" s="5">
        <v>45093</v>
      </c>
      <c r="N894" s="6">
        <v>99.22</v>
      </c>
    </row>
    <row r="895" spans="1:14" ht="15.5" hidden="1" x14ac:dyDescent="0.35">
      <c r="A895" s="3" t="s">
        <v>388</v>
      </c>
      <c r="B895" s="2" t="s">
        <v>389</v>
      </c>
      <c r="C895" s="3">
        <v>1660</v>
      </c>
      <c r="D895" s="2">
        <v>1473.6</v>
      </c>
      <c r="E895" s="2">
        <v>1701</v>
      </c>
      <c r="F895" s="2">
        <v>1720.5</v>
      </c>
      <c r="G895" s="2">
        <v>0</v>
      </c>
      <c r="H895" s="2" t="s">
        <v>12</v>
      </c>
      <c r="I895" s="2">
        <v>2</v>
      </c>
      <c r="J895" s="2">
        <v>14</v>
      </c>
      <c r="K895" s="4">
        <v>0</v>
      </c>
      <c r="L895" s="2" t="s">
        <v>1275</v>
      </c>
      <c r="M895" s="5">
        <v>45093</v>
      </c>
      <c r="N895" s="6">
        <v>99.22</v>
      </c>
    </row>
    <row r="896" spans="1:14" ht="15.5" hidden="1" x14ac:dyDescent="0.35">
      <c r="A896" s="3" t="s">
        <v>390</v>
      </c>
      <c r="B896" s="2" t="s">
        <v>391</v>
      </c>
      <c r="C896" s="3">
        <v>1680</v>
      </c>
      <c r="D896" s="2">
        <v>669.05</v>
      </c>
      <c r="E896" s="2">
        <v>898.95</v>
      </c>
      <c r="F896" s="2">
        <v>916</v>
      </c>
      <c r="G896" s="2">
        <v>0</v>
      </c>
      <c r="H896" s="2" t="s">
        <v>12</v>
      </c>
      <c r="I896" s="2">
        <v>22</v>
      </c>
      <c r="J896" s="2">
        <v>27</v>
      </c>
      <c r="K896" s="4">
        <v>0</v>
      </c>
      <c r="L896" s="2" t="s">
        <v>1275</v>
      </c>
      <c r="M896" s="5">
        <v>45093</v>
      </c>
      <c r="N896" s="6">
        <v>99.22</v>
      </c>
    </row>
    <row r="897" spans="1:14" ht="15.5" hidden="1" x14ac:dyDescent="0.35">
      <c r="A897" s="3" t="s">
        <v>392</v>
      </c>
      <c r="B897" s="2" t="s">
        <v>371</v>
      </c>
      <c r="C897" s="3">
        <v>1700</v>
      </c>
      <c r="D897" s="2">
        <v>779.72</v>
      </c>
      <c r="E897" s="2">
        <v>883.3</v>
      </c>
      <c r="F897" s="2">
        <v>900</v>
      </c>
      <c r="G897" s="2">
        <v>0</v>
      </c>
      <c r="H897" s="2" t="s">
        <v>12</v>
      </c>
      <c r="I897" s="2">
        <v>6</v>
      </c>
      <c r="J897" s="2">
        <v>53</v>
      </c>
      <c r="K897" s="4">
        <v>0</v>
      </c>
      <c r="L897" s="2" t="s">
        <v>1275</v>
      </c>
      <c r="M897" s="5">
        <v>45093</v>
      </c>
      <c r="N897" s="6">
        <v>99.22</v>
      </c>
    </row>
    <row r="898" spans="1:14" ht="15.5" hidden="1" x14ac:dyDescent="0.35">
      <c r="A898" s="3" t="s">
        <v>393</v>
      </c>
      <c r="B898" s="2" t="s">
        <v>394</v>
      </c>
      <c r="C898" s="3">
        <v>1720</v>
      </c>
      <c r="D898" s="2">
        <v>1512.6</v>
      </c>
      <c r="E898" s="2">
        <v>1347</v>
      </c>
      <c r="F898" s="2">
        <v>1365</v>
      </c>
      <c r="G898" s="2">
        <v>0</v>
      </c>
      <c r="H898" s="2" t="s">
        <v>12</v>
      </c>
      <c r="I898" s="2">
        <v>6</v>
      </c>
      <c r="J898" s="2">
        <v>28</v>
      </c>
      <c r="K898" s="4">
        <v>0</v>
      </c>
      <c r="L898" s="2" t="s">
        <v>1275</v>
      </c>
      <c r="M898" s="5">
        <v>45093</v>
      </c>
      <c r="N898" s="6">
        <v>99.22</v>
      </c>
    </row>
    <row r="899" spans="1:14" ht="15.5" hidden="1" x14ac:dyDescent="0.35">
      <c r="A899" s="3" t="s">
        <v>395</v>
      </c>
      <c r="B899" s="2" t="s">
        <v>396</v>
      </c>
      <c r="C899" s="3">
        <v>1740</v>
      </c>
      <c r="D899" s="2">
        <v>612.63</v>
      </c>
      <c r="E899" s="2">
        <v>852.45</v>
      </c>
      <c r="F899" s="2">
        <v>869</v>
      </c>
      <c r="G899" s="2">
        <v>0</v>
      </c>
      <c r="H899" s="2" t="s">
        <v>12</v>
      </c>
      <c r="I899" s="2">
        <v>4</v>
      </c>
      <c r="J899" s="2">
        <v>21</v>
      </c>
      <c r="K899" s="4">
        <v>0</v>
      </c>
      <c r="L899" s="2" t="s">
        <v>1275</v>
      </c>
      <c r="M899" s="5">
        <v>45093</v>
      </c>
      <c r="N899" s="6">
        <v>99.22</v>
      </c>
    </row>
    <row r="900" spans="1:14" ht="15.5" hidden="1" x14ac:dyDescent="0.35">
      <c r="A900" s="3" t="s">
        <v>397</v>
      </c>
      <c r="B900" s="2" t="s">
        <v>398</v>
      </c>
      <c r="C900" s="3">
        <v>1760</v>
      </c>
      <c r="D900" s="2">
        <v>601.74</v>
      </c>
      <c r="E900" s="2">
        <v>837.9</v>
      </c>
      <c r="F900" s="2">
        <v>854</v>
      </c>
      <c r="G900" s="2">
        <v>0</v>
      </c>
      <c r="H900" s="2" t="s">
        <v>12</v>
      </c>
      <c r="I900" s="2">
        <v>2</v>
      </c>
      <c r="J900" s="2">
        <v>25</v>
      </c>
      <c r="K900" s="4">
        <v>0</v>
      </c>
      <c r="L900" s="2" t="s">
        <v>1275</v>
      </c>
      <c r="M900" s="5">
        <v>45093</v>
      </c>
      <c r="N900" s="6">
        <v>99.22</v>
      </c>
    </row>
    <row r="901" spans="1:14" ht="15.5" hidden="1" x14ac:dyDescent="0.35">
      <c r="A901" s="3" t="s">
        <v>399</v>
      </c>
      <c r="B901" s="2" t="s">
        <v>379</v>
      </c>
      <c r="C901" s="3">
        <v>1780</v>
      </c>
      <c r="D901" s="2">
        <v>573</v>
      </c>
      <c r="E901" s="2">
        <v>822.05</v>
      </c>
      <c r="F901" s="2">
        <v>839</v>
      </c>
      <c r="G901" s="2">
        <v>0</v>
      </c>
      <c r="H901" s="2" t="s">
        <v>12</v>
      </c>
      <c r="I901" s="2">
        <v>1</v>
      </c>
      <c r="J901" s="2">
        <v>24</v>
      </c>
      <c r="K901" s="4">
        <v>0</v>
      </c>
      <c r="L901" s="2" t="s">
        <v>1275</v>
      </c>
      <c r="M901" s="5">
        <v>45093</v>
      </c>
      <c r="N901" s="6">
        <v>99.22</v>
      </c>
    </row>
    <row r="902" spans="1:14" ht="15.5" hidden="1" x14ac:dyDescent="0.35">
      <c r="A902" s="3" t="s">
        <v>400</v>
      </c>
      <c r="B902" s="2" t="s">
        <v>401</v>
      </c>
      <c r="C902" s="3">
        <v>1800</v>
      </c>
      <c r="D902" s="2">
        <v>543.16</v>
      </c>
      <c r="E902" s="2">
        <v>807.05</v>
      </c>
      <c r="F902" s="2">
        <v>824</v>
      </c>
      <c r="G902" s="2">
        <v>0</v>
      </c>
      <c r="H902" s="2" t="s">
        <v>12</v>
      </c>
      <c r="I902" s="2">
        <v>1</v>
      </c>
      <c r="J902" s="2">
        <v>29</v>
      </c>
      <c r="K902" s="4">
        <v>0</v>
      </c>
      <c r="L902" s="2" t="s">
        <v>1275</v>
      </c>
      <c r="M902" s="5">
        <v>45093</v>
      </c>
      <c r="N902" s="6">
        <v>99.22</v>
      </c>
    </row>
    <row r="903" spans="1:14" ht="15.5" hidden="1" x14ac:dyDescent="0.35">
      <c r="A903" s="3" t="s">
        <v>402</v>
      </c>
      <c r="B903" s="2" t="s">
        <v>403</v>
      </c>
      <c r="C903" s="3">
        <v>1820</v>
      </c>
      <c r="D903" s="2">
        <v>579.64</v>
      </c>
      <c r="E903" s="2">
        <v>792.15</v>
      </c>
      <c r="F903" s="2">
        <v>809</v>
      </c>
      <c r="G903" s="2">
        <v>0</v>
      </c>
      <c r="H903" s="2" t="s">
        <v>12</v>
      </c>
      <c r="I903" s="2">
        <v>20</v>
      </c>
      <c r="J903" s="2">
        <v>20</v>
      </c>
      <c r="K903" s="4">
        <v>0</v>
      </c>
      <c r="L903" s="2" t="s">
        <v>1275</v>
      </c>
      <c r="M903" s="5">
        <v>45093</v>
      </c>
      <c r="N903" s="6">
        <v>99.22</v>
      </c>
    </row>
    <row r="904" spans="1:14" ht="15.5" hidden="1" x14ac:dyDescent="0.35">
      <c r="A904" s="3" t="s">
        <v>404</v>
      </c>
      <c r="B904" s="2" t="s">
        <v>405</v>
      </c>
      <c r="C904" s="3">
        <v>1840</v>
      </c>
      <c r="D904" s="2">
        <v>765</v>
      </c>
      <c r="E904" s="2">
        <v>777.45</v>
      </c>
      <c r="F904" s="2">
        <v>794.5</v>
      </c>
      <c r="G904" s="2">
        <v>0</v>
      </c>
      <c r="H904" s="2" t="s">
        <v>12</v>
      </c>
      <c r="I904" s="2">
        <v>1</v>
      </c>
      <c r="J904" s="2">
        <v>29</v>
      </c>
      <c r="K904" s="4">
        <v>0</v>
      </c>
      <c r="L904" s="2" t="s">
        <v>1275</v>
      </c>
      <c r="M904" s="5">
        <v>45093</v>
      </c>
      <c r="N904" s="6">
        <v>99.22</v>
      </c>
    </row>
    <row r="905" spans="1:14" ht="15.5" hidden="1" x14ac:dyDescent="0.35">
      <c r="A905" s="3" t="s">
        <v>406</v>
      </c>
      <c r="B905" s="2" t="s">
        <v>407</v>
      </c>
      <c r="C905" s="3">
        <v>1860</v>
      </c>
      <c r="D905" s="2">
        <v>511.65</v>
      </c>
      <c r="E905" s="2">
        <v>762.85</v>
      </c>
      <c r="F905" s="2">
        <v>780</v>
      </c>
      <c r="G905" s="2">
        <v>0</v>
      </c>
      <c r="H905" s="2" t="s">
        <v>12</v>
      </c>
      <c r="I905" s="2">
        <v>2</v>
      </c>
      <c r="J905" s="2">
        <v>19</v>
      </c>
      <c r="K905" s="4">
        <v>0</v>
      </c>
      <c r="L905" s="2" t="s">
        <v>1275</v>
      </c>
      <c r="M905" s="5">
        <v>45093</v>
      </c>
      <c r="N905" s="6">
        <v>99.22</v>
      </c>
    </row>
    <row r="906" spans="1:14" ht="15.5" hidden="1" x14ac:dyDescent="0.35">
      <c r="A906" s="3" t="s">
        <v>408</v>
      </c>
      <c r="B906" s="2" t="s">
        <v>409</v>
      </c>
      <c r="C906" s="3">
        <v>1880</v>
      </c>
      <c r="D906" s="2">
        <v>504.16</v>
      </c>
      <c r="E906" s="2">
        <v>748.4</v>
      </c>
      <c r="F906" s="2">
        <v>765.5</v>
      </c>
      <c r="G906" s="2">
        <v>0</v>
      </c>
      <c r="H906" s="2" t="s">
        <v>12</v>
      </c>
      <c r="I906" s="2">
        <v>1</v>
      </c>
      <c r="J906" s="2">
        <v>44</v>
      </c>
      <c r="K906" s="4">
        <v>0</v>
      </c>
      <c r="L906" s="2" t="s">
        <v>1275</v>
      </c>
      <c r="M906" s="5">
        <v>45093</v>
      </c>
      <c r="N906" s="6">
        <v>99.22</v>
      </c>
    </row>
    <row r="907" spans="1:14" ht="15.5" hidden="1" x14ac:dyDescent="0.35">
      <c r="A907" s="3" t="s">
        <v>410</v>
      </c>
      <c r="B907" s="2" t="s">
        <v>411</v>
      </c>
      <c r="C907" s="3">
        <v>1900</v>
      </c>
      <c r="D907" s="2">
        <v>735</v>
      </c>
      <c r="E907" s="2">
        <v>734.15</v>
      </c>
      <c r="F907" s="2">
        <v>751</v>
      </c>
      <c r="G907" s="2">
        <v>2.1800000000000002</v>
      </c>
      <c r="H907" s="2">
        <v>3.0000000000000001E-3</v>
      </c>
      <c r="I907" s="2">
        <v>1</v>
      </c>
      <c r="J907" s="2">
        <v>46</v>
      </c>
      <c r="K907" s="4">
        <v>0</v>
      </c>
      <c r="L907" s="2" t="s">
        <v>1275</v>
      </c>
      <c r="M907" s="5">
        <v>45093</v>
      </c>
      <c r="N907" s="6">
        <v>99.22</v>
      </c>
    </row>
    <row r="908" spans="1:14" ht="15.5" hidden="1" x14ac:dyDescent="0.35">
      <c r="A908" s="3" t="s">
        <v>412</v>
      </c>
      <c r="B908" s="2" t="s">
        <v>413</v>
      </c>
      <c r="C908" s="3">
        <v>1920</v>
      </c>
      <c r="D908" s="2">
        <v>1238</v>
      </c>
      <c r="E908" s="2">
        <v>0</v>
      </c>
      <c r="F908" s="2">
        <v>0</v>
      </c>
      <c r="G908" s="2">
        <v>0</v>
      </c>
      <c r="H908" s="2" t="s">
        <v>12</v>
      </c>
      <c r="I908" s="2">
        <v>1</v>
      </c>
      <c r="J908" s="2">
        <v>36</v>
      </c>
      <c r="K908" s="4">
        <v>0.5</v>
      </c>
      <c r="L908" s="2" t="s">
        <v>1275</v>
      </c>
      <c r="M908" s="5">
        <v>45093</v>
      </c>
      <c r="N908" s="6">
        <v>99.22</v>
      </c>
    </row>
    <row r="909" spans="1:14" ht="15.5" hidden="1" x14ac:dyDescent="0.35">
      <c r="A909" s="3" t="s">
        <v>414</v>
      </c>
      <c r="B909" s="2" t="s">
        <v>415</v>
      </c>
      <c r="C909" s="3">
        <v>1940</v>
      </c>
      <c r="D909" s="2">
        <v>478.38</v>
      </c>
      <c r="E909" s="2">
        <v>705.95</v>
      </c>
      <c r="F909" s="2">
        <v>722.5</v>
      </c>
      <c r="G909" s="2">
        <v>0</v>
      </c>
      <c r="H909" s="2" t="s">
        <v>12</v>
      </c>
      <c r="I909" s="2">
        <v>3</v>
      </c>
      <c r="J909" s="2">
        <v>32</v>
      </c>
      <c r="K909" s="4">
        <v>0</v>
      </c>
      <c r="L909" s="2" t="s">
        <v>1275</v>
      </c>
      <c r="M909" s="5">
        <v>45093</v>
      </c>
      <c r="N909" s="6">
        <v>99.22</v>
      </c>
    </row>
    <row r="910" spans="1:14" ht="15.5" hidden="1" x14ac:dyDescent="0.35">
      <c r="A910" s="3" t="s">
        <v>416</v>
      </c>
      <c r="B910" s="2" t="s">
        <v>417</v>
      </c>
      <c r="C910" s="3">
        <v>1960</v>
      </c>
      <c r="D910" s="2">
        <v>701.4</v>
      </c>
      <c r="E910" s="2">
        <v>692.1</v>
      </c>
      <c r="F910" s="2">
        <v>709</v>
      </c>
      <c r="G910" s="2">
        <v>0</v>
      </c>
      <c r="H910" s="2" t="s">
        <v>12</v>
      </c>
      <c r="I910" s="2">
        <v>1</v>
      </c>
      <c r="J910" s="2">
        <v>61</v>
      </c>
      <c r="K910" s="4">
        <v>0</v>
      </c>
      <c r="L910" s="2" t="s">
        <v>1275</v>
      </c>
      <c r="M910" s="5">
        <v>45093</v>
      </c>
      <c r="N910" s="6">
        <v>99.22</v>
      </c>
    </row>
    <row r="911" spans="1:14" ht="15.5" hidden="1" x14ac:dyDescent="0.35">
      <c r="A911" s="3" t="s">
        <v>418</v>
      </c>
      <c r="B911" s="2" t="s">
        <v>419</v>
      </c>
      <c r="C911" s="3">
        <v>1980</v>
      </c>
      <c r="D911" s="2">
        <v>424.18</v>
      </c>
      <c r="E911" s="2">
        <v>679.15</v>
      </c>
      <c r="F911" s="2">
        <v>694.6</v>
      </c>
      <c r="G911" s="2">
        <v>0</v>
      </c>
      <c r="H911" s="2" t="s">
        <v>12</v>
      </c>
      <c r="I911" s="2">
        <v>7</v>
      </c>
      <c r="J911" s="2">
        <v>44</v>
      </c>
      <c r="K911" s="4">
        <v>0</v>
      </c>
      <c r="L911" s="2" t="s">
        <v>1275</v>
      </c>
      <c r="M911" s="5">
        <v>45093</v>
      </c>
      <c r="N911" s="6">
        <v>99.22</v>
      </c>
    </row>
    <row r="912" spans="1:14" ht="15.5" hidden="1" x14ac:dyDescent="0.35">
      <c r="A912" s="3" t="s">
        <v>420</v>
      </c>
      <c r="B912" s="2" t="s">
        <v>421</v>
      </c>
      <c r="C912" s="3">
        <v>2000</v>
      </c>
      <c r="D912" s="2">
        <v>666.1</v>
      </c>
      <c r="E912" s="2">
        <v>665.6</v>
      </c>
      <c r="F912" s="2">
        <v>680.9</v>
      </c>
      <c r="G912" s="2">
        <v>-0.25</v>
      </c>
      <c r="H912" s="2">
        <v>-4.0000000000000002E-4</v>
      </c>
      <c r="I912" s="2">
        <v>1</v>
      </c>
      <c r="J912" s="2">
        <v>107</v>
      </c>
      <c r="K912" s="4">
        <v>0</v>
      </c>
      <c r="L912" s="2" t="s">
        <v>1275</v>
      </c>
      <c r="M912" s="5">
        <v>45093</v>
      </c>
      <c r="N912" s="6">
        <v>99.22</v>
      </c>
    </row>
    <row r="913" spans="1:14" ht="15.5" hidden="1" x14ac:dyDescent="0.35">
      <c r="A913" s="3" t="s">
        <v>422</v>
      </c>
      <c r="B913" s="2" t="s">
        <v>423</v>
      </c>
      <c r="C913" s="3">
        <v>2100</v>
      </c>
      <c r="D913" s="2">
        <v>600.15</v>
      </c>
      <c r="E913" s="2">
        <v>599.45000000000005</v>
      </c>
      <c r="F913" s="2">
        <v>614.95000000000005</v>
      </c>
      <c r="G913" s="2">
        <v>31.29</v>
      </c>
      <c r="H913" s="2">
        <v>5.5E-2</v>
      </c>
      <c r="I913" s="2">
        <v>1</v>
      </c>
      <c r="J913" s="2">
        <v>54</v>
      </c>
      <c r="K913" s="4">
        <v>0</v>
      </c>
      <c r="L913" s="2" t="s">
        <v>1275</v>
      </c>
      <c r="M913" s="5">
        <v>45093</v>
      </c>
      <c r="N913" s="6">
        <v>99.22</v>
      </c>
    </row>
    <row r="914" spans="1:14" ht="15.5" hidden="1" x14ac:dyDescent="0.35">
      <c r="A914" s="3" t="s">
        <v>424</v>
      </c>
      <c r="B914" s="2" t="s">
        <v>425</v>
      </c>
      <c r="C914" s="3">
        <v>2200</v>
      </c>
      <c r="D914" s="2">
        <v>575</v>
      </c>
      <c r="E914" s="2">
        <v>538.4</v>
      </c>
      <c r="F914" s="2">
        <v>553.1</v>
      </c>
      <c r="G914" s="2">
        <v>0</v>
      </c>
      <c r="H914" s="2" t="s">
        <v>12</v>
      </c>
      <c r="I914" s="2">
        <v>10</v>
      </c>
      <c r="J914" s="2">
        <v>198</v>
      </c>
      <c r="K914" s="4">
        <v>0</v>
      </c>
      <c r="L914" s="2" t="s">
        <v>1275</v>
      </c>
      <c r="M914" s="5">
        <v>45093</v>
      </c>
      <c r="N914" s="6">
        <v>99.22</v>
      </c>
    </row>
    <row r="915" spans="1:14" ht="15.5" hidden="1" x14ac:dyDescent="0.35">
      <c r="A915" s="3" t="s">
        <v>426</v>
      </c>
      <c r="B915" s="2" t="s">
        <v>427</v>
      </c>
      <c r="C915" s="3">
        <v>2300</v>
      </c>
      <c r="D915" s="2">
        <v>505</v>
      </c>
      <c r="E915" s="2">
        <v>481.25</v>
      </c>
      <c r="F915" s="2">
        <v>495.15</v>
      </c>
      <c r="G915" s="2">
        <v>0</v>
      </c>
      <c r="H915" s="2" t="s">
        <v>12</v>
      </c>
      <c r="I915" s="2">
        <v>3</v>
      </c>
      <c r="J915" s="2">
        <v>200</v>
      </c>
      <c r="K915" s="4">
        <v>0</v>
      </c>
      <c r="L915" s="2" t="s">
        <v>1275</v>
      </c>
      <c r="M915" s="5">
        <v>45093</v>
      </c>
      <c r="N915" s="6">
        <v>99.22</v>
      </c>
    </row>
    <row r="916" spans="1:14" ht="15.5" hidden="1" x14ac:dyDescent="0.35">
      <c r="A916" s="3" t="s">
        <v>428</v>
      </c>
      <c r="B916" s="2" t="s">
        <v>429</v>
      </c>
      <c r="C916" s="3">
        <v>2400</v>
      </c>
      <c r="D916" s="2">
        <v>427.5</v>
      </c>
      <c r="E916" s="2">
        <v>426.95</v>
      </c>
      <c r="F916" s="2">
        <v>441.1</v>
      </c>
      <c r="G916" s="2">
        <v>7.5</v>
      </c>
      <c r="H916" s="2">
        <v>1.7899999999999999E-2</v>
      </c>
      <c r="I916" s="2">
        <v>4</v>
      </c>
      <c r="J916" s="2">
        <v>133</v>
      </c>
      <c r="K916" s="4">
        <v>0</v>
      </c>
      <c r="L916" s="2" t="s">
        <v>1275</v>
      </c>
      <c r="M916" s="5">
        <v>45093</v>
      </c>
      <c r="N916" s="6">
        <v>99.22</v>
      </c>
    </row>
    <row r="917" spans="1:14" ht="15.5" hidden="1" x14ac:dyDescent="0.35">
      <c r="A917" s="3" t="s">
        <v>430</v>
      </c>
      <c r="B917" s="2" t="s">
        <v>431</v>
      </c>
      <c r="C917" s="3">
        <v>2500</v>
      </c>
      <c r="D917" s="2">
        <v>385.4</v>
      </c>
      <c r="E917" s="2">
        <v>377.4</v>
      </c>
      <c r="F917" s="2">
        <v>391.45</v>
      </c>
      <c r="G917" s="2">
        <v>-37.4</v>
      </c>
      <c r="H917" s="2">
        <v>-8.8499999999999995E-2</v>
      </c>
      <c r="I917" s="2">
        <v>8</v>
      </c>
      <c r="J917" s="2">
        <v>331</v>
      </c>
      <c r="K917" s="4">
        <v>0</v>
      </c>
      <c r="L917" s="2" t="s">
        <v>1275</v>
      </c>
      <c r="M917" s="5">
        <v>45093</v>
      </c>
      <c r="N917" s="6">
        <v>99.22</v>
      </c>
    </row>
    <row r="918" spans="1:14" ht="15.5" hidden="1" x14ac:dyDescent="0.35">
      <c r="A918" s="3" t="s">
        <v>432</v>
      </c>
      <c r="B918" s="2" t="s">
        <v>433</v>
      </c>
      <c r="C918" s="3">
        <v>2600</v>
      </c>
      <c r="D918" s="2">
        <v>333.2</v>
      </c>
      <c r="E918" s="2">
        <v>332.05</v>
      </c>
      <c r="F918" s="2">
        <v>345.95</v>
      </c>
      <c r="G918" s="2">
        <v>-42.05</v>
      </c>
      <c r="H918" s="2">
        <v>-0.11210000000000001</v>
      </c>
      <c r="I918" s="2">
        <v>2</v>
      </c>
      <c r="J918" s="2">
        <v>240</v>
      </c>
      <c r="K918" s="4">
        <v>0</v>
      </c>
      <c r="L918" s="2" t="s">
        <v>1275</v>
      </c>
      <c r="M918" s="5">
        <v>45093</v>
      </c>
      <c r="N918" s="6">
        <v>99.22</v>
      </c>
    </row>
    <row r="919" spans="1:14" ht="15.5" hidden="1" x14ac:dyDescent="0.35">
      <c r="A919" s="3" t="s">
        <v>434</v>
      </c>
      <c r="B919" s="2" t="s">
        <v>435</v>
      </c>
      <c r="C919" s="3">
        <v>2700</v>
      </c>
      <c r="D919" s="2">
        <v>291.39999999999998</v>
      </c>
      <c r="E919" s="2">
        <v>291.3</v>
      </c>
      <c r="F919" s="2">
        <v>304.55</v>
      </c>
      <c r="G919" s="2">
        <v>-9.51</v>
      </c>
      <c r="H919" s="2">
        <v>-3.1600000000000003E-2</v>
      </c>
      <c r="I919" s="2">
        <v>15</v>
      </c>
      <c r="J919" s="2">
        <v>140</v>
      </c>
      <c r="K919" s="4">
        <v>0</v>
      </c>
      <c r="L919" s="2" t="s">
        <v>1275</v>
      </c>
      <c r="M919" s="5">
        <v>45093</v>
      </c>
      <c r="N919" s="6">
        <v>99.22</v>
      </c>
    </row>
    <row r="920" spans="1:14" ht="15.5" hidden="1" x14ac:dyDescent="0.35">
      <c r="A920" s="3" t="s">
        <v>436</v>
      </c>
      <c r="B920" s="2" t="s">
        <v>437</v>
      </c>
      <c r="C920" s="3">
        <v>2800</v>
      </c>
      <c r="D920" s="2">
        <v>265</v>
      </c>
      <c r="E920" s="2">
        <v>253.6</v>
      </c>
      <c r="F920" s="2">
        <v>267.10000000000002</v>
      </c>
      <c r="G920" s="2">
        <v>13</v>
      </c>
      <c r="H920" s="2">
        <v>5.16E-2</v>
      </c>
      <c r="I920" s="2">
        <v>6</v>
      </c>
      <c r="J920" s="2">
        <v>194</v>
      </c>
      <c r="K920" s="4">
        <v>0</v>
      </c>
      <c r="L920" s="2" t="s">
        <v>1275</v>
      </c>
      <c r="M920" s="5">
        <v>45093</v>
      </c>
      <c r="N920" s="6">
        <v>99.22</v>
      </c>
    </row>
    <row r="921" spans="1:14" ht="15.5" hidden="1" x14ac:dyDescent="0.35">
      <c r="A921" s="3" t="s">
        <v>438</v>
      </c>
      <c r="B921" s="2" t="s">
        <v>439</v>
      </c>
      <c r="C921" s="3">
        <v>2900</v>
      </c>
      <c r="D921" s="2">
        <v>217.94</v>
      </c>
      <c r="E921" s="2">
        <v>219.6</v>
      </c>
      <c r="F921" s="2">
        <v>234.05</v>
      </c>
      <c r="G921" s="2">
        <v>-21.54</v>
      </c>
      <c r="H921" s="2">
        <v>-8.9899999999999994E-2</v>
      </c>
      <c r="I921" s="2">
        <v>2</v>
      </c>
      <c r="J921" s="2">
        <v>368</v>
      </c>
      <c r="K921" s="4">
        <v>0</v>
      </c>
      <c r="L921" s="2" t="s">
        <v>1275</v>
      </c>
      <c r="M921" s="5">
        <v>45093</v>
      </c>
      <c r="N921" s="6">
        <v>99.22</v>
      </c>
    </row>
    <row r="922" spans="1:14" ht="15.5" hidden="1" x14ac:dyDescent="0.35">
      <c r="A922" s="3" t="s">
        <v>440</v>
      </c>
      <c r="B922" s="2" t="s">
        <v>441</v>
      </c>
      <c r="C922" s="3">
        <v>3000</v>
      </c>
      <c r="D922" s="2">
        <v>199</v>
      </c>
      <c r="E922" s="2">
        <v>189.9</v>
      </c>
      <c r="F922" s="2">
        <v>204.35</v>
      </c>
      <c r="G922" s="2">
        <v>-18.760000000000002</v>
      </c>
      <c r="H922" s="2">
        <v>-8.6099999999999996E-2</v>
      </c>
      <c r="I922" s="2">
        <v>111</v>
      </c>
      <c r="J922" s="2">
        <v>543</v>
      </c>
      <c r="K922" s="4">
        <v>0</v>
      </c>
      <c r="L922" s="2" t="s">
        <v>1275</v>
      </c>
      <c r="M922" s="5">
        <v>45093</v>
      </c>
      <c r="N922" s="6">
        <v>99.22</v>
      </c>
    </row>
    <row r="923" spans="1:14" ht="15.5" hidden="1" x14ac:dyDescent="0.35">
      <c r="A923" s="3" t="s">
        <v>442</v>
      </c>
      <c r="B923" s="2" t="s">
        <v>443</v>
      </c>
      <c r="C923" s="3">
        <v>3010</v>
      </c>
      <c r="D923" s="2">
        <v>189.54</v>
      </c>
      <c r="E923" s="2">
        <v>187</v>
      </c>
      <c r="F923" s="2">
        <v>201.5</v>
      </c>
      <c r="G923" s="2">
        <v>5.7</v>
      </c>
      <c r="H923" s="2">
        <v>3.1E-2</v>
      </c>
      <c r="I923" s="2">
        <v>1</v>
      </c>
      <c r="J923" s="2">
        <v>166</v>
      </c>
      <c r="K923" s="4">
        <v>0</v>
      </c>
      <c r="L923" s="2" t="s">
        <v>1275</v>
      </c>
      <c r="M923" s="5">
        <v>45093</v>
      </c>
      <c r="N923" s="6">
        <v>99.22</v>
      </c>
    </row>
    <row r="924" spans="1:14" ht="15.5" hidden="1" x14ac:dyDescent="0.35">
      <c r="A924" s="3" t="s">
        <v>444</v>
      </c>
      <c r="B924" s="2" t="s">
        <v>445</v>
      </c>
      <c r="C924" s="3">
        <v>3020</v>
      </c>
      <c r="D924" s="2">
        <v>196</v>
      </c>
      <c r="E924" s="2">
        <v>184.35</v>
      </c>
      <c r="F924" s="2">
        <v>198.85</v>
      </c>
      <c r="G924" s="2">
        <v>-6.49</v>
      </c>
      <c r="H924" s="2">
        <v>-3.2099999999999997E-2</v>
      </c>
      <c r="I924" s="2">
        <v>6</v>
      </c>
      <c r="J924" s="2">
        <v>135</v>
      </c>
      <c r="K924" s="4">
        <v>0</v>
      </c>
      <c r="L924" s="2" t="s">
        <v>1275</v>
      </c>
      <c r="M924" s="5">
        <v>45093</v>
      </c>
      <c r="N924" s="6">
        <v>99.22</v>
      </c>
    </row>
    <row r="925" spans="1:14" ht="15.5" hidden="1" x14ac:dyDescent="0.35">
      <c r="A925" s="3" t="s">
        <v>446</v>
      </c>
      <c r="B925" s="2" t="s">
        <v>445</v>
      </c>
      <c r="C925" s="3">
        <v>3030</v>
      </c>
      <c r="D925" s="2">
        <v>193.2</v>
      </c>
      <c r="E925" s="2">
        <v>181.55</v>
      </c>
      <c r="F925" s="2">
        <v>196</v>
      </c>
      <c r="G925" s="2">
        <v>-15.61</v>
      </c>
      <c r="H925" s="2">
        <v>-7.4800000000000005E-2</v>
      </c>
      <c r="I925" s="2">
        <v>5</v>
      </c>
      <c r="J925" s="2">
        <v>48</v>
      </c>
      <c r="K925" s="4">
        <v>0</v>
      </c>
      <c r="L925" s="2" t="s">
        <v>1275</v>
      </c>
      <c r="M925" s="5">
        <v>45093</v>
      </c>
      <c r="N925" s="6">
        <v>99.22</v>
      </c>
    </row>
    <row r="926" spans="1:14" ht="15.5" hidden="1" x14ac:dyDescent="0.35">
      <c r="A926" s="3" t="s">
        <v>447</v>
      </c>
      <c r="B926" s="2" t="s">
        <v>448</v>
      </c>
      <c r="C926" s="3">
        <v>3040</v>
      </c>
      <c r="D926" s="2">
        <v>77.2</v>
      </c>
      <c r="E926" s="2">
        <v>179.45</v>
      </c>
      <c r="F926" s="2">
        <v>193.25</v>
      </c>
      <c r="G926" s="2">
        <v>0</v>
      </c>
      <c r="H926" s="2" t="s">
        <v>12</v>
      </c>
      <c r="I926" s="2">
        <v>1</v>
      </c>
      <c r="J926" s="2">
        <v>22</v>
      </c>
      <c r="K926" s="4">
        <v>0</v>
      </c>
      <c r="L926" s="2" t="s">
        <v>1275</v>
      </c>
      <c r="M926" s="5">
        <v>45093</v>
      </c>
      <c r="N926" s="6">
        <v>99.22</v>
      </c>
    </row>
    <row r="927" spans="1:14" ht="15.5" hidden="1" x14ac:dyDescent="0.35">
      <c r="A927" s="3" t="s">
        <v>449</v>
      </c>
      <c r="B927" s="2" t="s">
        <v>450</v>
      </c>
      <c r="C927" s="3">
        <v>3050</v>
      </c>
      <c r="D927" s="2">
        <v>183.26</v>
      </c>
      <c r="E927" s="2">
        <v>177.1</v>
      </c>
      <c r="F927" s="2">
        <v>188.75</v>
      </c>
      <c r="G927" s="2">
        <v>0</v>
      </c>
      <c r="H927" s="2" t="s">
        <v>12</v>
      </c>
      <c r="I927" s="2">
        <v>1</v>
      </c>
      <c r="J927" s="2">
        <v>34</v>
      </c>
      <c r="K927" s="4">
        <v>0</v>
      </c>
      <c r="L927" s="2" t="s">
        <v>1275</v>
      </c>
      <c r="M927" s="5">
        <v>45093</v>
      </c>
      <c r="N927" s="6">
        <v>99.22</v>
      </c>
    </row>
    <row r="928" spans="1:14" ht="15.5" hidden="1" x14ac:dyDescent="0.35">
      <c r="A928" s="3" t="s">
        <v>451</v>
      </c>
      <c r="B928" s="2" t="s">
        <v>452</v>
      </c>
      <c r="C928" s="3">
        <v>3060</v>
      </c>
      <c r="D928" s="2">
        <v>173.33</v>
      </c>
      <c r="E928" s="2">
        <v>173.65</v>
      </c>
      <c r="F928" s="2">
        <v>188.15</v>
      </c>
      <c r="G928" s="2">
        <v>0</v>
      </c>
      <c r="H928" s="2" t="s">
        <v>12</v>
      </c>
      <c r="I928" s="2">
        <v>2</v>
      </c>
      <c r="J928" s="2">
        <v>20</v>
      </c>
      <c r="K928" s="4">
        <v>0</v>
      </c>
      <c r="L928" s="2" t="s">
        <v>1275</v>
      </c>
      <c r="M928" s="5">
        <v>45093</v>
      </c>
      <c r="N928" s="6">
        <v>99.22</v>
      </c>
    </row>
    <row r="929" spans="1:14" ht="15.5" hidden="1" x14ac:dyDescent="0.35">
      <c r="A929" s="3" t="s">
        <v>453</v>
      </c>
      <c r="B929" s="2" t="s">
        <v>454</v>
      </c>
      <c r="C929" s="3">
        <v>3070</v>
      </c>
      <c r="D929" s="2">
        <v>383.35</v>
      </c>
      <c r="E929" s="2">
        <v>117.25</v>
      </c>
      <c r="F929" s="2">
        <v>126.6</v>
      </c>
      <c r="G929" s="2">
        <v>0</v>
      </c>
      <c r="H929" s="2" t="s">
        <v>12</v>
      </c>
      <c r="I929" s="2">
        <v>1</v>
      </c>
      <c r="J929" s="2">
        <v>21</v>
      </c>
      <c r="K929" s="4">
        <v>0</v>
      </c>
      <c r="L929" s="2" t="s">
        <v>1275</v>
      </c>
      <c r="M929" s="5">
        <v>45093</v>
      </c>
      <c r="N929" s="6">
        <v>99.22</v>
      </c>
    </row>
    <row r="930" spans="1:14" ht="15.5" hidden="1" x14ac:dyDescent="0.35">
      <c r="A930" s="3" t="s">
        <v>455</v>
      </c>
      <c r="B930" s="2" t="s">
        <v>456</v>
      </c>
      <c r="C930" s="3">
        <v>3080</v>
      </c>
      <c r="D930" s="2">
        <v>194.02</v>
      </c>
      <c r="E930" s="2">
        <v>168.4</v>
      </c>
      <c r="F930" s="2">
        <v>182.9</v>
      </c>
      <c r="G930" s="2">
        <v>0</v>
      </c>
      <c r="H930" s="2" t="s">
        <v>12</v>
      </c>
      <c r="I930" s="2">
        <v>2</v>
      </c>
      <c r="J930" s="2">
        <v>24</v>
      </c>
      <c r="K930" s="4">
        <v>0</v>
      </c>
      <c r="L930" s="2" t="s">
        <v>1275</v>
      </c>
      <c r="M930" s="5">
        <v>45093</v>
      </c>
      <c r="N930" s="6">
        <v>99.22</v>
      </c>
    </row>
    <row r="931" spans="1:14" ht="15.5" hidden="1" x14ac:dyDescent="0.35">
      <c r="A931" s="3" t="s">
        <v>457</v>
      </c>
      <c r="B931" s="2" t="s">
        <v>458</v>
      </c>
      <c r="C931" s="3">
        <v>3090</v>
      </c>
      <c r="D931" s="2">
        <v>192.21</v>
      </c>
      <c r="E931" s="2">
        <v>169</v>
      </c>
      <c r="F931" s="2">
        <v>180.3</v>
      </c>
      <c r="G931" s="2">
        <v>0</v>
      </c>
      <c r="H931" s="2" t="s">
        <v>12</v>
      </c>
      <c r="I931" s="2">
        <v>2</v>
      </c>
      <c r="J931" s="2">
        <v>20</v>
      </c>
      <c r="K931" s="4">
        <v>0</v>
      </c>
      <c r="L931" s="2" t="s">
        <v>1275</v>
      </c>
      <c r="M931" s="5">
        <v>45093</v>
      </c>
      <c r="N931" s="6">
        <v>99.22</v>
      </c>
    </row>
    <row r="932" spans="1:14" ht="15.5" hidden="1" x14ac:dyDescent="0.35">
      <c r="A932" s="3" t="s">
        <v>459</v>
      </c>
      <c r="B932" s="2" t="s">
        <v>460</v>
      </c>
      <c r="C932" s="3">
        <v>3100</v>
      </c>
      <c r="D932" s="2">
        <v>189.63</v>
      </c>
      <c r="E932" s="2">
        <v>163.44999999999999</v>
      </c>
      <c r="F932" s="2">
        <v>178</v>
      </c>
      <c r="G932" s="2">
        <v>0</v>
      </c>
      <c r="H932" s="2" t="s">
        <v>12</v>
      </c>
      <c r="I932" s="2">
        <v>4</v>
      </c>
      <c r="J932" s="2">
        <v>147</v>
      </c>
      <c r="K932" s="4">
        <v>0</v>
      </c>
      <c r="L932" s="2" t="s">
        <v>1275</v>
      </c>
      <c r="M932" s="5">
        <v>45093</v>
      </c>
      <c r="N932" s="6">
        <v>99.22</v>
      </c>
    </row>
    <row r="933" spans="1:14" ht="15.5" hidden="1" x14ac:dyDescent="0.35">
      <c r="A933" s="3" t="s">
        <v>461</v>
      </c>
      <c r="B933" s="2" t="s">
        <v>462</v>
      </c>
      <c r="C933" s="3">
        <v>3110</v>
      </c>
      <c r="D933" s="2">
        <v>165.88</v>
      </c>
      <c r="E933" s="2">
        <v>161.4</v>
      </c>
      <c r="F933" s="2">
        <v>175.4</v>
      </c>
      <c r="G933" s="2">
        <v>32.94</v>
      </c>
      <c r="H933" s="2">
        <v>0.24779999999999999</v>
      </c>
      <c r="I933" s="2">
        <v>2</v>
      </c>
      <c r="J933" s="2">
        <v>46</v>
      </c>
      <c r="K933" s="4">
        <v>0</v>
      </c>
      <c r="L933" s="2" t="s">
        <v>1275</v>
      </c>
      <c r="M933" s="5">
        <v>45093</v>
      </c>
      <c r="N933" s="6">
        <v>99.22</v>
      </c>
    </row>
    <row r="934" spans="1:14" ht="15.5" hidden="1" x14ac:dyDescent="0.35">
      <c r="A934" s="3" t="s">
        <v>463</v>
      </c>
      <c r="B934" s="2" t="s">
        <v>464</v>
      </c>
      <c r="C934" s="3">
        <v>3120</v>
      </c>
      <c r="D934" s="2">
        <v>130.94</v>
      </c>
      <c r="E934" s="2">
        <v>158.75</v>
      </c>
      <c r="F934" s="2">
        <v>173.3</v>
      </c>
      <c r="G934" s="2">
        <v>0</v>
      </c>
      <c r="H934" s="2" t="s">
        <v>12</v>
      </c>
      <c r="I934" s="2">
        <v>20</v>
      </c>
      <c r="J934" s="2">
        <v>47</v>
      </c>
      <c r="K934" s="4">
        <v>0</v>
      </c>
      <c r="L934" s="2" t="s">
        <v>1275</v>
      </c>
      <c r="M934" s="5">
        <v>45093</v>
      </c>
      <c r="N934" s="6">
        <v>99.22</v>
      </c>
    </row>
    <row r="935" spans="1:14" ht="15.5" hidden="1" x14ac:dyDescent="0.35">
      <c r="A935" s="3" t="s">
        <v>465</v>
      </c>
      <c r="B935" s="2" t="s">
        <v>466</v>
      </c>
      <c r="C935" s="3">
        <v>3130</v>
      </c>
      <c r="D935" s="2">
        <v>81.53</v>
      </c>
      <c r="E935" s="2">
        <v>158.85</v>
      </c>
      <c r="F935" s="2">
        <v>170.9</v>
      </c>
      <c r="G935" s="2">
        <v>0</v>
      </c>
      <c r="H935" s="2" t="s">
        <v>12</v>
      </c>
      <c r="I935" s="2">
        <v>1</v>
      </c>
      <c r="J935" s="2">
        <v>17</v>
      </c>
      <c r="K935" s="4">
        <v>0</v>
      </c>
      <c r="L935" s="2" t="s">
        <v>1275</v>
      </c>
      <c r="M935" s="5">
        <v>45093</v>
      </c>
      <c r="N935" s="6">
        <v>99.22</v>
      </c>
    </row>
    <row r="936" spans="1:14" ht="15.5" hidden="1" x14ac:dyDescent="0.35">
      <c r="A936" s="3" t="s">
        <v>467</v>
      </c>
      <c r="B936" s="2" t="s">
        <v>468</v>
      </c>
      <c r="C936" s="3">
        <v>3140</v>
      </c>
      <c r="D936" s="2">
        <v>159.91</v>
      </c>
      <c r="E936" s="2">
        <v>154.30000000000001</v>
      </c>
      <c r="F936" s="2">
        <v>168.45</v>
      </c>
      <c r="G936" s="2">
        <v>0</v>
      </c>
      <c r="H936" s="2" t="s">
        <v>12</v>
      </c>
      <c r="I936" s="2">
        <v>15</v>
      </c>
      <c r="J936" s="2">
        <v>66</v>
      </c>
      <c r="K936" s="4">
        <v>0</v>
      </c>
      <c r="L936" s="2" t="s">
        <v>1275</v>
      </c>
      <c r="M936" s="5">
        <v>45093</v>
      </c>
      <c r="N936" s="6">
        <v>99.22</v>
      </c>
    </row>
    <row r="937" spans="1:14" ht="15.5" hidden="1" x14ac:dyDescent="0.35">
      <c r="A937" s="3" t="s">
        <v>469</v>
      </c>
      <c r="B937" s="2" t="s">
        <v>468</v>
      </c>
      <c r="C937" s="3">
        <v>3150</v>
      </c>
      <c r="D937" s="2">
        <v>157.82</v>
      </c>
      <c r="E937" s="2">
        <v>154.19999999999999</v>
      </c>
      <c r="F937" s="2">
        <v>165.95</v>
      </c>
      <c r="G937" s="2">
        <v>0</v>
      </c>
      <c r="H937" s="2" t="s">
        <v>12</v>
      </c>
      <c r="I937" s="2">
        <v>15</v>
      </c>
      <c r="J937" s="2">
        <v>70</v>
      </c>
      <c r="K937" s="4">
        <v>0</v>
      </c>
      <c r="L937" s="2" t="s">
        <v>1275</v>
      </c>
      <c r="M937" s="5">
        <v>45093</v>
      </c>
      <c r="N937" s="6">
        <v>99.22</v>
      </c>
    </row>
    <row r="938" spans="1:14" ht="15.5" hidden="1" x14ac:dyDescent="0.35">
      <c r="A938" s="3" t="s">
        <v>470</v>
      </c>
      <c r="B938" s="2" t="s">
        <v>471</v>
      </c>
      <c r="C938" s="3">
        <v>3160</v>
      </c>
      <c r="D938" s="2">
        <v>79.099999999999994</v>
      </c>
      <c r="E938" s="2">
        <v>151.9</v>
      </c>
      <c r="F938" s="2">
        <v>163.75</v>
      </c>
      <c r="G938" s="2">
        <v>0</v>
      </c>
      <c r="H938" s="2" t="s">
        <v>12</v>
      </c>
      <c r="I938" s="2">
        <v>4</v>
      </c>
      <c r="J938" s="2">
        <v>48</v>
      </c>
      <c r="K938" s="4">
        <v>0</v>
      </c>
      <c r="L938" s="2" t="s">
        <v>1275</v>
      </c>
      <c r="M938" s="5">
        <v>45093</v>
      </c>
      <c r="N938" s="6">
        <v>99.22</v>
      </c>
    </row>
    <row r="939" spans="1:14" ht="15.5" hidden="1" x14ac:dyDescent="0.35">
      <c r="A939" s="3" t="s">
        <v>472</v>
      </c>
      <c r="B939" s="2" t="s">
        <v>473</v>
      </c>
      <c r="C939" s="3">
        <v>3170</v>
      </c>
      <c r="D939" s="2">
        <v>100</v>
      </c>
      <c r="E939" s="2">
        <v>147.19999999999999</v>
      </c>
      <c r="F939" s="2">
        <v>161.35</v>
      </c>
      <c r="G939" s="2">
        <v>0</v>
      </c>
      <c r="H939" s="2" t="s">
        <v>12</v>
      </c>
      <c r="I939" s="2">
        <v>1</v>
      </c>
      <c r="J939" s="2">
        <v>64</v>
      </c>
      <c r="K939" s="4">
        <v>0</v>
      </c>
      <c r="L939" s="2" t="s">
        <v>1275</v>
      </c>
      <c r="M939" s="5">
        <v>45093</v>
      </c>
      <c r="N939" s="6">
        <v>99.22</v>
      </c>
    </row>
    <row r="940" spans="1:14" ht="15.5" hidden="1" x14ac:dyDescent="0.35">
      <c r="A940" s="3" t="s">
        <v>474</v>
      </c>
      <c r="B940" s="2" t="s">
        <v>475</v>
      </c>
      <c r="C940" s="3">
        <v>3180</v>
      </c>
      <c r="D940" s="2">
        <v>93.56</v>
      </c>
      <c r="E940" s="2">
        <v>147.4</v>
      </c>
      <c r="F940" s="2">
        <v>159.25</v>
      </c>
      <c r="G940" s="2">
        <v>0</v>
      </c>
      <c r="H940" s="2" t="s">
        <v>12</v>
      </c>
      <c r="I940" s="2">
        <v>1</v>
      </c>
      <c r="J940" s="2">
        <v>136</v>
      </c>
      <c r="K940" s="4">
        <v>0</v>
      </c>
      <c r="L940" s="2" t="s">
        <v>1275</v>
      </c>
      <c r="M940" s="5">
        <v>45093</v>
      </c>
      <c r="N940" s="6">
        <v>99.22</v>
      </c>
    </row>
    <row r="941" spans="1:14" ht="15.5" hidden="1" x14ac:dyDescent="0.35">
      <c r="A941" s="3" t="s">
        <v>476</v>
      </c>
      <c r="B941" s="2" t="s">
        <v>477</v>
      </c>
      <c r="C941" s="3">
        <v>3190</v>
      </c>
      <c r="D941" s="2">
        <v>84</v>
      </c>
      <c r="E941" s="2">
        <v>142.94999999999999</v>
      </c>
      <c r="F941" s="2">
        <v>157.05000000000001</v>
      </c>
      <c r="G941" s="2">
        <v>0</v>
      </c>
      <c r="H941" s="2" t="s">
        <v>12</v>
      </c>
      <c r="I941" s="2">
        <v>1</v>
      </c>
      <c r="J941" s="2">
        <v>31</v>
      </c>
      <c r="K941" s="4">
        <v>0</v>
      </c>
      <c r="L941" s="2" t="s">
        <v>1275</v>
      </c>
      <c r="M941" s="5">
        <v>45093</v>
      </c>
      <c r="N941" s="6">
        <v>99.22</v>
      </c>
    </row>
    <row r="942" spans="1:14" ht="15.5" hidden="1" x14ac:dyDescent="0.35">
      <c r="A942" s="3" t="s">
        <v>478</v>
      </c>
      <c r="B942" s="2" t="s">
        <v>479</v>
      </c>
      <c r="C942" s="3">
        <v>3200</v>
      </c>
      <c r="D942" s="2">
        <v>149</v>
      </c>
      <c r="E942" s="2">
        <v>140.69999999999999</v>
      </c>
      <c r="F942" s="2">
        <v>154.69999999999999</v>
      </c>
      <c r="G942" s="2">
        <v>-11.75</v>
      </c>
      <c r="H942" s="2">
        <v>-7.3099999999999998E-2</v>
      </c>
      <c r="I942" s="2">
        <v>2</v>
      </c>
      <c r="J942" s="2">
        <v>238</v>
      </c>
      <c r="K942" s="4">
        <v>0</v>
      </c>
      <c r="L942" s="2" t="s">
        <v>1275</v>
      </c>
      <c r="M942" s="5">
        <v>45093</v>
      </c>
      <c r="N942" s="6">
        <v>99.22</v>
      </c>
    </row>
    <row r="943" spans="1:14" ht="15.5" hidden="1" x14ac:dyDescent="0.35">
      <c r="A943" s="3" t="s">
        <v>480</v>
      </c>
      <c r="B943" s="2" t="s">
        <v>481</v>
      </c>
      <c r="C943" s="3">
        <v>3210</v>
      </c>
      <c r="D943" s="2">
        <v>123.5</v>
      </c>
      <c r="E943" s="2">
        <v>140.75</v>
      </c>
      <c r="F943" s="2">
        <v>152.55000000000001</v>
      </c>
      <c r="G943" s="2">
        <v>0</v>
      </c>
      <c r="H943" s="2" t="s">
        <v>12</v>
      </c>
      <c r="I943" s="2">
        <v>2</v>
      </c>
      <c r="J943" s="2">
        <v>27</v>
      </c>
      <c r="K943" s="4">
        <v>0</v>
      </c>
      <c r="L943" s="2" t="s">
        <v>1275</v>
      </c>
      <c r="M943" s="5">
        <v>45093</v>
      </c>
      <c r="N943" s="6">
        <v>99.22</v>
      </c>
    </row>
    <row r="944" spans="1:14" ht="15.5" hidden="1" x14ac:dyDescent="0.35">
      <c r="A944" s="3" t="s">
        <v>482</v>
      </c>
      <c r="B944" s="2" t="s">
        <v>483</v>
      </c>
      <c r="C944" s="3">
        <v>3220</v>
      </c>
      <c r="D944" s="2">
        <v>105</v>
      </c>
      <c r="E944" s="2">
        <v>138.75</v>
      </c>
      <c r="F944" s="2">
        <v>150.44999999999999</v>
      </c>
      <c r="G944" s="2">
        <v>0</v>
      </c>
      <c r="H944" s="2" t="s">
        <v>12</v>
      </c>
      <c r="I944" s="2">
        <v>1</v>
      </c>
      <c r="J944" s="2">
        <v>38</v>
      </c>
      <c r="K944" s="4">
        <v>0</v>
      </c>
      <c r="L944" s="2" t="s">
        <v>1275</v>
      </c>
      <c r="M944" s="5">
        <v>45093</v>
      </c>
      <c r="N944" s="6">
        <v>99.22</v>
      </c>
    </row>
    <row r="945" spans="1:14" ht="15.5" hidden="1" x14ac:dyDescent="0.35">
      <c r="A945" s="3" t="s">
        <v>484</v>
      </c>
      <c r="B945" s="2" t="s">
        <v>485</v>
      </c>
      <c r="C945" s="3">
        <v>3230</v>
      </c>
      <c r="D945" s="2">
        <v>168.13</v>
      </c>
      <c r="E945" s="2">
        <v>89.3</v>
      </c>
      <c r="F945" s="2">
        <v>98.15</v>
      </c>
      <c r="G945" s="2">
        <v>0</v>
      </c>
      <c r="H945" s="2" t="s">
        <v>12</v>
      </c>
      <c r="I945" s="2">
        <v>8</v>
      </c>
      <c r="J945" s="2">
        <v>29</v>
      </c>
      <c r="K945" s="4">
        <v>8.0771999999999995</v>
      </c>
      <c r="L945" s="2" t="s">
        <v>1275</v>
      </c>
      <c r="M945" s="5">
        <v>45093</v>
      </c>
      <c r="N945" s="6">
        <v>99.22</v>
      </c>
    </row>
    <row r="946" spans="1:14" ht="15.5" hidden="1" x14ac:dyDescent="0.35">
      <c r="A946" s="3" t="s">
        <v>486</v>
      </c>
      <c r="B946" s="2" t="s">
        <v>487</v>
      </c>
      <c r="C946" s="3">
        <v>3240</v>
      </c>
      <c r="D946" s="2">
        <v>140</v>
      </c>
      <c r="E946" s="2">
        <v>134.44999999999999</v>
      </c>
      <c r="F946" s="2">
        <v>146.25</v>
      </c>
      <c r="G946" s="2">
        <v>49.87</v>
      </c>
      <c r="H946" s="2">
        <v>0.55330000000000001</v>
      </c>
      <c r="I946" s="2">
        <v>1</v>
      </c>
      <c r="J946" s="2">
        <v>65</v>
      </c>
      <c r="K946" s="4">
        <v>0</v>
      </c>
      <c r="L946" s="2" t="s">
        <v>1275</v>
      </c>
      <c r="M946" s="5">
        <v>45093</v>
      </c>
      <c r="N946" s="6">
        <v>99.22</v>
      </c>
    </row>
    <row r="947" spans="1:14" ht="15.5" hidden="1" x14ac:dyDescent="0.35">
      <c r="A947" s="3" t="s">
        <v>488</v>
      </c>
      <c r="B947" s="2" t="s">
        <v>489</v>
      </c>
      <c r="C947" s="3">
        <v>3250</v>
      </c>
      <c r="D947" s="2">
        <v>134</v>
      </c>
      <c r="E947" s="2">
        <v>132.35</v>
      </c>
      <c r="F947" s="2">
        <v>144.15</v>
      </c>
      <c r="G947" s="2">
        <v>0</v>
      </c>
      <c r="H947" s="2" t="s">
        <v>12</v>
      </c>
      <c r="I947" s="2">
        <v>1</v>
      </c>
      <c r="J947" s="2">
        <v>112</v>
      </c>
      <c r="K947" s="4">
        <v>0</v>
      </c>
      <c r="L947" s="2" t="s">
        <v>1275</v>
      </c>
      <c r="M947" s="5">
        <v>45093</v>
      </c>
      <c r="N947" s="6">
        <v>99.22</v>
      </c>
    </row>
    <row r="948" spans="1:14" ht="15.5" hidden="1" x14ac:dyDescent="0.35">
      <c r="A948" s="3" t="s">
        <v>490</v>
      </c>
      <c r="B948" s="2" t="s">
        <v>491</v>
      </c>
      <c r="C948" s="3">
        <v>3260</v>
      </c>
      <c r="D948" s="2">
        <v>136.22</v>
      </c>
      <c r="E948" s="2">
        <v>128.25</v>
      </c>
      <c r="F948" s="2">
        <v>142.19999999999999</v>
      </c>
      <c r="G948" s="2">
        <v>0</v>
      </c>
      <c r="H948" s="2" t="s">
        <v>12</v>
      </c>
      <c r="I948" s="2">
        <v>2</v>
      </c>
      <c r="J948" s="2">
        <v>15</v>
      </c>
      <c r="K948" s="4">
        <v>0</v>
      </c>
      <c r="L948" s="2" t="s">
        <v>1275</v>
      </c>
      <c r="M948" s="5">
        <v>45093</v>
      </c>
      <c r="N948" s="6">
        <v>99.22</v>
      </c>
    </row>
    <row r="949" spans="1:14" ht="15.5" hidden="1" x14ac:dyDescent="0.35">
      <c r="A949" s="3" t="s">
        <v>492</v>
      </c>
      <c r="B949" s="2" t="s">
        <v>493</v>
      </c>
      <c r="C949" s="3">
        <v>3270</v>
      </c>
      <c r="D949" s="2">
        <v>74</v>
      </c>
      <c r="E949" s="2">
        <v>126.35</v>
      </c>
      <c r="F949" s="2">
        <v>140.4</v>
      </c>
      <c r="G949" s="2">
        <v>0</v>
      </c>
      <c r="H949" s="2" t="s">
        <v>12</v>
      </c>
      <c r="I949" s="2">
        <v>1</v>
      </c>
      <c r="J949" s="2">
        <v>13</v>
      </c>
      <c r="K949" s="4">
        <v>0</v>
      </c>
      <c r="L949" s="2" t="s">
        <v>1275</v>
      </c>
      <c r="M949" s="5">
        <v>45093</v>
      </c>
      <c r="N949" s="6">
        <v>99.22</v>
      </c>
    </row>
    <row r="950" spans="1:14" ht="15.5" hidden="1" x14ac:dyDescent="0.35">
      <c r="A950" s="3" t="s">
        <v>494</v>
      </c>
      <c r="B950" s="2" t="s">
        <v>491</v>
      </c>
      <c r="C950" s="3">
        <v>3280</v>
      </c>
      <c r="D950" s="2">
        <v>132.36000000000001</v>
      </c>
      <c r="E950" s="2">
        <v>126.6</v>
      </c>
      <c r="F950" s="2">
        <v>138.35</v>
      </c>
      <c r="G950" s="2">
        <v>0</v>
      </c>
      <c r="H950" s="2" t="s">
        <v>12</v>
      </c>
      <c r="I950" s="2">
        <v>4</v>
      </c>
      <c r="J950" s="2">
        <v>47</v>
      </c>
      <c r="K950" s="4">
        <v>0</v>
      </c>
      <c r="L950" s="2" t="s">
        <v>1275</v>
      </c>
      <c r="M950" s="5">
        <v>45093</v>
      </c>
      <c r="N950" s="6">
        <v>99.22</v>
      </c>
    </row>
    <row r="951" spans="1:14" ht="15.5" hidden="1" x14ac:dyDescent="0.35">
      <c r="A951" s="3" t="s">
        <v>495</v>
      </c>
      <c r="B951" s="2" t="s">
        <v>496</v>
      </c>
      <c r="C951" s="3">
        <v>3290</v>
      </c>
      <c r="D951" s="2">
        <v>133.94999999999999</v>
      </c>
      <c r="E951" s="2">
        <v>124.55</v>
      </c>
      <c r="F951" s="2">
        <v>136.25</v>
      </c>
      <c r="G951" s="2">
        <v>0</v>
      </c>
      <c r="H951" s="2" t="s">
        <v>12</v>
      </c>
      <c r="I951" s="2">
        <v>1</v>
      </c>
      <c r="J951" s="2">
        <v>96</v>
      </c>
      <c r="K951" s="4">
        <v>0</v>
      </c>
      <c r="L951" s="2" t="s">
        <v>1275</v>
      </c>
      <c r="M951" s="5">
        <v>45093</v>
      </c>
      <c r="N951" s="6">
        <v>99.22</v>
      </c>
    </row>
    <row r="952" spans="1:14" ht="15.5" hidden="1" x14ac:dyDescent="0.35">
      <c r="A952" s="3" t="s">
        <v>497</v>
      </c>
      <c r="B952" s="2" t="s">
        <v>498</v>
      </c>
      <c r="C952" s="3">
        <v>3300</v>
      </c>
      <c r="D952" s="2">
        <v>130</v>
      </c>
      <c r="E952" s="2">
        <v>120.6</v>
      </c>
      <c r="F952" s="2">
        <v>134.5</v>
      </c>
      <c r="G952" s="2">
        <v>0.5</v>
      </c>
      <c r="H952" s="2">
        <v>3.8999999999999998E-3</v>
      </c>
      <c r="I952" s="2">
        <v>7</v>
      </c>
      <c r="J952" s="2">
        <v>400</v>
      </c>
      <c r="K952" s="4">
        <v>0</v>
      </c>
      <c r="L952" s="2" t="s">
        <v>1275</v>
      </c>
      <c r="M952" s="5">
        <v>45093</v>
      </c>
      <c r="N952" s="6">
        <v>99.22</v>
      </c>
    </row>
    <row r="953" spans="1:14" ht="15.5" hidden="1" x14ac:dyDescent="0.35">
      <c r="A953" s="3" t="s">
        <v>499</v>
      </c>
      <c r="B953" s="2" t="s">
        <v>500</v>
      </c>
      <c r="C953" s="3">
        <v>3310</v>
      </c>
      <c r="D953" s="2">
        <v>76</v>
      </c>
      <c r="E953" s="2">
        <v>118.5</v>
      </c>
      <c r="F953" s="2">
        <v>132.6</v>
      </c>
      <c r="G953" s="2">
        <v>0</v>
      </c>
      <c r="H953" s="2" t="s">
        <v>12</v>
      </c>
      <c r="I953" s="2">
        <v>1</v>
      </c>
      <c r="J953" s="2">
        <v>82</v>
      </c>
      <c r="K953" s="4">
        <v>0</v>
      </c>
      <c r="L953" s="2" t="s">
        <v>1275</v>
      </c>
      <c r="M953" s="5">
        <v>45093</v>
      </c>
      <c r="N953" s="6">
        <v>99.22</v>
      </c>
    </row>
    <row r="954" spans="1:14" ht="15.5" hidden="1" x14ac:dyDescent="0.35">
      <c r="A954" s="3" t="s">
        <v>501</v>
      </c>
      <c r="B954" s="2" t="s">
        <v>456</v>
      </c>
      <c r="C954" s="3">
        <v>3320</v>
      </c>
      <c r="D954" s="2">
        <v>137.99</v>
      </c>
      <c r="E954" s="2">
        <v>118.8</v>
      </c>
      <c r="F954" s="2">
        <v>130.69999999999999</v>
      </c>
      <c r="G954" s="2">
        <v>0</v>
      </c>
      <c r="H954" s="2" t="s">
        <v>12</v>
      </c>
      <c r="I954" s="2">
        <v>2</v>
      </c>
      <c r="J954" s="2">
        <v>39</v>
      </c>
      <c r="K954" s="4">
        <v>0</v>
      </c>
      <c r="L954" s="2" t="s">
        <v>1275</v>
      </c>
      <c r="M954" s="5">
        <v>45093</v>
      </c>
      <c r="N954" s="6">
        <v>99.22</v>
      </c>
    </row>
    <row r="955" spans="1:14" ht="15.5" hidden="1" x14ac:dyDescent="0.35">
      <c r="A955" s="3" t="s">
        <v>502</v>
      </c>
      <c r="B955" s="2" t="s">
        <v>458</v>
      </c>
      <c r="C955" s="3">
        <v>3330</v>
      </c>
      <c r="D955" s="2">
        <v>136.88</v>
      </c>
      <c r="E955" s="2">
        <v>117</v>
      </c>
      <c r="F955" s="2">
        <v>128.85</v>
      </c>
      <c r="G955" s="2">
        <v>0</v>
      </c>
      <c r="H955" s="2" t="s">
        <v>12</v>
      </c>
      <c r="I955" s="2">
        <v>2</v>
      </c>
      <c r="J955" s="2">
        <v>64</v>
      </c>
      <c r="K955" s="4">
        <v>0</v>
      </c>
      <c r="L955" s="2" t="s">
        <v>1275</v>
      </c>
      <c r="M955" s="5">
        <v>45093</v>
      </c>
      <c r="N955" s="6">
        <v>99.22</v>
      </c>
    </row>
    <row r="956" spans="1:14" ht="15.5" hidden="1" x14ac:dyDescent="0.35">
      <c r="A956" s="3" t="s">
        <v>503</v>
      </c>
      <c r="B956" s="2" t="s">
        <v>460</v>
      </c>
      <c r="C956" s="3">
        <v>3340</v>
      </c>
      <c r="D956" s="2">
        <v>134.94999999999999</v>
      </c>
      <c r="E956" s="2">
        <v>115.35</v>
      </c>
      <c r="F956" s="2">
        <v>126.95</v>
      </c>
      <c r="G956" s="2">
        <v>0</v>
      </c>
      <c r="H956" s="2" t="s">
        <v>12</v>
      </c>
      <c r="I956" s="2">
        <v>2</v>
      </c>
      <c r="J956" s="2">
        <v>35</v>
      </c>
      <c r="K956" s="4">
        <v>0</v>
      </c>
      <c r="L956" s="2" t="s">
        <v>1275</v>
      </c>
      <c r="M956" s="5">
        <v>45093</v>
      </c>
      <c r="N956" s="6">
        <v>99.22</v>
      </c>
    </row>
    <row r="957" spans="1:14" ht="15.5" hidden="1" x14ac:dyDescent="0.35">
      <c r="A957" s="3" t="s">
        <v>504</v>
      </c>
      <c r="B957" s="2" t="s">
        <v>505</v>
      </c>
      <c r="C957" s="3">
        <v>3350</v>
      </c>
      <c r="D957" s="2">
        <v>109.82</v>
      </c>
      <c r="E957" s="2">
        <v>111.6</v>
      </c>
      <c r="F957" s="2">
        <v>125.3</v>
      </c>
      <c r="G957" s="2">
        <v>0</v>
      </c>
      <c r="H957" s="2" t="s">
        <v>12</v>
      </c>
      <c r="I957" s="2">
        <v>5</v>
      </c>
      <c r="J957" s="2">
        <v>148</v>
      </c>
      <c r="K957" s="4">
        <v>0</v>
      </c>
      <c r="L957" s="2" t="s">
        <v>1275</v>
      </c>
      <c r="M957" s="5">
        <v>45093</v>
      </c>
      <c r="N957" s="6">
        <v>99.22</v>
      </c>
    </row>
    <row r="958" spans="1:14" ht="15.5" hidden="1" x14ac:dyDescent="0.35">
      <c r="A958" s="3" t="s">
        <v>506</v>
      </c>
      <c r="B958" s="2" t="s">
        <v>507</v>
      </c>
      <c r="C958" s="3">
        <v>3360</v>
      </c>
      <c r="D958" s="2">
        <v>87.59</v>
      </c>
      <c r="E958" s="2">
        <v>111.9</v>
      </c>
      <c r="F958" s="2">
        <v>123.5</v>
      </c>
      <c r="G958" s="2">
        <v>0</v>
      </c>
      <c r="H958" s="2" t="s">
        <v>12</v>
      </c>
      <c r="I958" s="2">
        <v>1</v>
      </c>
      <c r="J958" s="2">
        <v>73</v>
      </c>
      <c r="K958" s="4">
        <v>0</v>
      </c>
      <c r="L958" s="2" t="s">
        <v>1275</v>
      </c>
      <c r="M958" s="5">
        <v>45093</v>
      </c>
      <c r="N958" s="6">
        <v>99.22</v>
      </c>
    </row>
    <row r="959" spans="1:14" ht="15.5" hidden="1" x14ac:dyDescent="0.35">
      <c r="A959" s="3" t="s">
        <v>508</v>
      </c>
      <c r="B959" s="2" t="s">
        <v>509</v>
      </c>
      <c r="C959" s="3">
        <v>3370</v>
      </c>
      <c r="D959" s="2">
        <v>109</v>
      </c>
      <c r="E959" s="2">
        <v>110.05</v>
      </c>
      <c r="F959" s="2">
        <v>121.75</v>
      </c>
      <c r="G959" s="2">
        <v>0</v>
      </c>
      <c r="H959" s="2" t="s">
        <v>12</v>
      </c>
      <c r="I959" s="2">
        <v>3</v>
      </c>
      <c r="J959" s="2">
        <v>147</v>
      </c>
      <c r="K959" s="4">
        <v>0</v>
      </c>
      <c r="L959" s="2" t="s">
        <v>1275</v>
      </c>
      <c r="M959" s="5">
        <v>45093</v>
      </c>
      <c r="N959" s="6">
        <v>99.22</v>
      </c>
    </row>
    <row r="960" spans="1:14" ht="15.5" hidden="1" x14ac:dyDescent="0.35">
      <c r="A960" s="3" t="s">
        <v>510</v>
      </c>
      <c r="B960" s="2" t="s">
        <v>511</v>
      </c>
      <c r="C960" s="3">
        <v>3380</v>
      </c>
      <c r="D960" s="2">
        <v>85.62</v>
      </c>
      <c r="E960" s="2">
        <v>106.15</v>
      </c>
      <c r="F960" s="2">
        <v>120</v>
      </c>
      <c r="G960" s="2">
        <v>0</v>
      </c>
      <c r="H960" s="2" t="s">
        <v>12</v>
      </c>
      <c r="I960" s="2">
        <v>1</v>
      </c>
      <c r="J960" s="2">
        <v>120</v>
      </c>
      <c r="K960" s="4">
        <v>0</v>
      </c>
      <c r="L960" s="2" t="s">
        <v>1275</v>
      </c>
      <c r="M960" s="5">
        <v>45093</v>
      </c>
      <c r="N960" s="6">
        <v>99.22</v>
      </c>
    </row>
    <row r="961" spans="1:14" ht="15.5" hidden="1" x14ac:dyDescent="0.35">
      <c r="A961" s="3" t="s">
        <v>512</v>
      </c>
      <c r="B961" s="2" t="s">
        <v>513</v>
      </c>
      <c r="C961" s="3">
        <v>3390</v>
      </c>
      <c r="D961" s="2">
        <v>43.3</v>
      </c>
      <c r="E961" s="2">
        <v>106.75</v>
      </c>
      <c r="F961" s="2">
        <v>118.35</v>
      </c>
      <c r="G961" s="2">
        <v>0</v>
      </c>
      <c r="H961" s="2" t="s">
        <v>12</v>
      </c>
      <c r="I961" s="2">
        <v>1</v>
      </c>
      <c r="J961" s="2">
        <v>62</v>
      </c>
      <c r="K961" s="4">
        <v>0</v>
      </c>
      <c r="L961" s="2" t="s">
        <v>1275</v>
      </c>
      <c r="M961" s="5">
        <v>45093</v>
      </c>
      <c r="N961" s="6">
        <v>99.22</v>
      </c>
    </row>
    <row r="962" spans="1:14" ht="15.5" hidden="1" x14ac:dyDescent="0.35">
      <c r="A962" s="3" t="s">
        <v>514</v>
      </c>
      <c r="B962" s="2" t="s">
        <v>515</v>
      </c>
      <c r="C962" s="3">
        <v>3400</v>
      </c>
      <c r="D962" s="2">
        <v>110.56</v>
      </c>
      <c r="E962" s="2">
        <v>105.05</v>
      </c>
      <c r="F962" s="2">
        <v>116.75</v>
      </c>
      <c r="G962" s="2">
        <v>-5.44</v>
      </c>
      <c r="H962" s="2">
        <v>-4.6899999999999997E-2</v>
      </c>
      <c r="I962" s="2">
        <v>8</v>
      </c>
      <c r="J962" s="2">
        <v>388</v>
      </c>
      <c r="K962" s="4">
        <v>0</v>
      </c>
      <c r="L962" s="2" t="s">
        <v>1275</v>
      </c>
      <c r="M962" s="5">
        <v>45093</v>
      </c>
      <c r="N962" s="6">
        <v>99.22</v>
      </c>
    </row>
    <row r="963" spans="1:14" ht="15.5" hidden="1" x14ac:dyDescent="0.35">
      <c r="A963" s="3" t="s">
        <v>516</v>
      </c>
      <c r="B963" s="2" t="s">
        <v>517</v>
      </c>
      <c r="C963" s="3">
        <v>3410</v>
      </c>
      <c r="D963" s="2">
        <v>323.39999999999998</v>
      </c>
      <c r="E963" s="2">
        <v>46.5</v>
      </c>
      <c r="F963" s="2">
        <v>55.3</v>
      </c>
      <c r="G963" s="2">
        <v>0</v>
      </c>
      <c r="H963" s="2" t="s">
        <v>12</v>
      </c>
      <c r="I963" s="2">
        <v>1</v>
      </c>
      <c r="J963" s="2">
        <v>33</v>
      </c>
      <c r="K963" s="4">
        <v>4.8693</v>
      </c>
      <c r="L963" s="2" t="s">
        <v>1275</v>
      </c>
      <c r="M963" s="5">
        <v>45093</v>
      </c>
      <c r="N963" s="6">
        <v>99.22</v>
      </c>
    </row>
    <row r="964" spans="1:14" ht="15.5" hidden="1" x14ac:dyDescent="0.35">
      <c r="A964" s="3" t="s">
        <v>518</v>
      </c>
      <c r="B964" s="2" t="s">
        <v>519</v>
      </c>
      <c r="C964" s="3">
        <v>3420</v>
      </c>
      <c r="D964" s="2">
        <v>75.849999999999994</v>
      </c>
      <c r="E964" s="2">
        <v>101.75</v>
      </c>
      <c r="F964" s="2">
        <v>113.45</v>
      </c>
      <c r="G964" s="2">
        <v>0</v>
      </c>
      <c r="H964" s="2" t="s">
        <v>12</v>
      </c>
      <c r="I964" s="2">
        <v>10</v>
      </c>
      <c r="J964" s="2">
        <v>41</v>
      </c>
      <c r="K964" s="4">
        <v>0</v>
      </c>
      <c r="L964" s="2" t="s">
        <v>1275</v>
      </c>
      <c r="M964" s="5">
        <v>45093</v>
      </c>
      <c r="N964" s="6">
        <v>99.22</v>
      </c>
    </row>
    <row r="965" spans="1:14" ht="15.5" hidden="1" x14ac:dyDescent="0.35">
      <c r="A965" s="3" t="s">
        <v>520</v>
      </c>
      <c r="B965" s="2" t="s">
        <v>521</v>
      </c>
      <c r="C965" s="3">
        <v>3430</v>
      </c>
      <c r="D965" s="2">
        <v>266.82</v>
      </c>
      <c r="E965" s="2">
        <v>44.5</v>
      </c>
      <c r="F965" s="2">
        <v>54.5</v>
      </c>
      <c r="G965" s="2">
        <v>0</v>
      </c>
      <c r="H965" s="2" t="s">
        <v>12</v>
      </c>
      <c r="I965" s="2">
        <v>18</v>
      </c>
      <c r="J965" s="2">
        <v>37</v>
      </c>
      <c r="K965" s="4">
        <v>4.8124000000000002</v>
      </c>
      <c r="L965" s="2" t="s">
        <v>1275</v>
      </c>
      <c r="M965" s="5">
        <v>45093</v>
      </c>
      <c r="N965" s="6">
        <v>99.22</v>
      </c>
    </row>
    <row r="966" spans="1:14" ht="15.5" hidden="1" x14ac:dyDescent="0.35">
      <c r="A966" s="3" t="s">
        <v>522</v>
      </c>
      <c r="B966" s="2" t="s">
        <v>523</v>
      </c>
      <c r="C966" s="3">
        <v>3440</v>
      </c>
      <c r="D966" s="2">
        <v>231.73</v>
      </c>
      <c r="E966" s="2">
        <v>62.65</v>
      </c>
      <c r="F966" s="2">
        <v>70.45</v>
      </c>
      <c r="G966" s="2">
        <v>0</v>
      </c>
      <c r="H966" s="2" t="s">
        <v>12</v>
      </c>
      <c r="I966" s="2">
        <v>3</v>
      </c>
      <c r="J966" s="2">
        <v>55</v>
      </c>
      <c r="K966" s="4">
        <v>5.6143999999999998</v>
      </c>
      <c r="L966" s="2" t="s">
        <v>1275</v>
      </c>
      <c r="M966" s="5">
        <v>45093</v>
      </c>
      <c r="N966" s="6">
        <v>99.22</v>
      </c>
    </row>
    <row r="967" spans="1:14" ht="15.5" hidden="1" x14ac:dyDescent="0.35">
      <c r="A967" s="3" t="s">
        <v>524</v>
      </c>
      <c r="B967" s="2" t="s">
        <v>525</v>
      </c>
      <c r="C967" s="3">
        <v>3450</v>
      </c>
      <c r="D967" s="2">
        <v>104.3</v>
      </c>
      <c r="E967" s="2">
        <v>97</v>
      </c>
      <c r="F967" s="2">
        <v>107</v>
      </c>
      <c r="G967" s="2">
        <v>0</v>
      </c>
      <c r="H967" s="2" t="s">
        <v>12</v>
      </c>
      <c r="I967" s="2">
        <v>4</v>
      </c>
      <c r="J967" s="2">
        <v>149</v>
      </c>
      <c r="K967" s="4">
        <v>0</v>
      </c>
      <c r="L967" s="2" t="s">
        <v>1275</v>
      </c>
      <c r="M967" s="5">
        <v>45093</v>
      </c>
      <c r="N967" s="6">
        <v>99.22</v>
      </c>
    </row>
    <row r="968" spans="1:14" ht="15.5" hidden="1" x14ac:dyDescent="0.35">
      <c r="A968" s="3" t="s">
        <v>526</v>
      </c>
      <c r="B968" s="2" t="s">
        <v>527</v>
      </c>
      <c r="C968" s="3">
        <v>3460</v>
      </c>
      <c r="D968" s="2">
        <v>107.7</v>
      </c>
      <c r="E968" s="2">
        <v>110.6</v>
      </c>
      <c r="F968" s="2">
        <v>121</v>
      </c>
      <c r="G968" s="2">
        <v>0</v>
      </c>
      <c r="H968" s="2" t="s">
        <v>12</v>
      </c>
      <c r="I968" s="2">
        <v>1</v>
      </c>
      <c r="J968" s="2">
        <v>40</v>
      </c>
      <c r="K968" s="4">
        <v>0</v>
      </c>
      <c r="L968" s="2" t="s">
        <v>1275</v>
      </c>
      <c r="M968" s="5">
        <v>45093</v>
      </c>
      <c r="N968" s="6">
        <v>99.22</v>
      </c>
    </row>
    <row r="969" spans="1:14" ht="15.5" hidden="1" x14ac:dyDescent="0.35">
      <c r="A969" s="3" t="s">
        <v>528</v>
      </c>
      <c r="B969" s="2" t="s">
        <v>529</v>
      </c>
      <c r="C969" s="3">
        <v>3470</v>
      </c>
      <c r="D969" s="2">
        <v>58</v>
      </c>
      <c r="E969" s="2">
        <v>94</v>
      </c>
      <c r="F969" s="2">
        <v>104</v>
      </c>
      <c r="G969" s="2">
        <v>0</v>
      </c>
      <c r="H969" s="2" t="s">
        <v>12</v>
      </c>
      <c r="I969" s="2">
        <v>1</v>
      </c>
      <c r="J969" s="2">
        <v>21</v>
      </c>
      <c r="K969" s="4">
        <v>11.3125</v>
      </c>
      <c r="L969" s="2" t="s">
        <v>1275</v>
      </c>
      <c r="M969" s="5">
        <v>45093</v>
      </c>
      <c r="N969" s="6">
        <v>99.22</v>
      </c>
    </row>
    <row r="970" spans="1:14" ht="15.5" hidden="1" x14ac:dyDescent="0.35">
      <c r="A970" s="3" t="s">
        <v>530</v>
      </c>
      <c r="B970" s="2" t="s">
        <v>531</v>
      </c>
      <c r="C970" s="3">
        <v>3480</v>
      </c>
      <c r="D970" s="2">
        <v>55.55</v>
      </c>
      <c r="E970" s="2">
        <v>92.55</v>
      </c>
      <c r="F970" s="2">
        <v>102.5</v>
      </c>
      <c r="G970" s="2">
        <v>0</v>
      </c>
      <c r="H970" s="2" t="s">
        <v>12</v>
      </c>
      <c r="I970" s="2">
        <v>3</v>
      </c>
      <c r="J970" s="2">
        <v>55</v>
      </c>
      <c r="K970" s="4">
        <v>9.4014000000000006</v>
      </c>
      <c r="L970" s="2" t="s">
        <v>1275</v>
      </c>
      <c r="M970" s="5">
        <v>45093</v>
      </c>
      <c r="N970" s="6">
        <v>99.22</v>
      </c>
    </row>
    <row r="971" spans="1:14" ht="15.5" hidden="1" x14ac:dyDescent="0.35">
      <c r="A971" s="3" t="s">
        <v>532</v>
      </c>
      <c r="B971" s="2" t="s">
        <v>533</v>
      </c>
      <c r="C971" s="3">
        <v>3490</v>
      </c>
      <c r="D971" s="2">
        <v>55</v>
      </c>
      <c r="E971" s="2">
        <v>91</v>
      </c>
      <c r="F971" s="2">
        <v>101</v>
      </c>
      <c r="G971" s="2">
        <v>0</v>
      </c>
      <c r="H971" s="2" t="s">
        <v>12</v>
      </c>
      <c r="I971" s="2">
        <v>1</v>
      </c>
      <c r="J971" s="2">
        <v>56</v>
      </c>
      <c r="K971" s="4">
        <v>8.7217000000000002</v>
      </c>
      <c r="L971" s="2" t="s">
        <v>1275</v>
      </c>
      <c r="M971" s="5">
        <v>45093</v>
      </c>
      <c r="N971" s="6">
        <v>99.22</v>
      </c>
    </row>
    <row r="972" spans="1:14" ht="15.5" hidden="1" x14ac:dyDescent="0.35">
      <c r="A972" s="3" t="s">
        <v>534</v>
      </c>
      <c r="B972" s="2" t="s">
        <v>535</v>
      </c>
      <c r="C972" s="3">
        <v>3500</v>
      </c>
      <c r="D972" s="2">
        <v>108</v>
      </c>
      <c r="E972" s="2">
        <v>89.5</v>
      </c>
      <c r="F972" s="2">
        <v>99.5</v>
      </c>
      <c r="G972" s="2">
        <v>0</v>
      </c>
      <c r="H972" s="2" t="s">
        <v>12</v>
      </c>
      <c r="I972" s="2">
        <v>12</v>
      </c>
      <c r="J972" s="2">
        <v>683</v>
      </c>
      <c r="K972" s="4">
        <v>8.2914999999999992</v>
      </c>
      <c r="L972" s="2" t="s">
        <v>1275</v>
      </c>
      <c r="M972" s="5">
        <v>45093</v>
      </c>
      <c r="N972" s="6">
        <v>99.22</v>
      </c>
    </row>
    <row r="973" spans="1:14" ht="15.5" hidden="1" x14ac:dyDescent="0.35">
      <c r="A973" s="3" t="s">
        <v>536</v>
      </c>
      <c r="B973" s="2" t="s">
        <v>537</v>
      </c>
      <c r="C973" s="3">
        <v>3510</v>
      </c>
      <c r="D973" s="2">
        <v>42.76</v>
      </c>
      <c r="E973" s="2">
        <v>88.5</v>
      </c>
      <c r="F973" s="2">
        <v>98</v>
      </c>
      <c r="G973" s="2">
        <v>0</v>
      </c>
      <c r="H973" s="2" t="s">
        <v>12</v>
      </c>
      <c r="I973" s="2">
        <v>2</v>
      </c>
      <c r="J973" s="2">
        <v>89</v>
      </c>
      <c r="K973" s="4">
        <v>8.0170999999999992</v>
      </c>
      <c r="L973" s="2" t="s">
        <v>1275</v>
      </c>
      <c r="M973" s="5">
        <v>45093</v>
      </c>
      <c r="N973" s="6">
        <v>99.22</v>
      </c>
    </row>
    <row r="974" spans="1:14" ht="15.5" hidden="1" x14ac:dyDescent="0.35">
      <c r="A974" s="3" t="s">
        <v>538</v>
      </c>
      <c r="B974" s="2" t="s">
        <v>539</v>
      </c>
      <c r="C974" s="3">
        <v>3520</v>
      </c>
      <c r="D974" s="2">
        <v>52.7</v>
      </c>
      <c r="E974" s="2">
        <v>87</v>
      </c>
      <c r="F974" s="2">
        <v>96.5</v>
      </c>
      <c r="G974" s="2">
        <v>0</v>
      </c>
      <c r="H974" s="2" t="s">
        <v>12</v>
      </c>
      <c r="I974" s="2">
        <v>3</v>
      </c>
      <c r="J974" s="2">
        <v>82</v>
      </c>
      <c r="K974" s="4">
        <v>7.7461000000000002</v>
      </c>
      <c r="L974" s="2" t="s">
        <v>1275</v>
      </c>
      <c r="M974" s="5">
        <v>45093</v>
      </c>
      <c r="N974" s="6">
        <v>99.22</v>
      </c>
    </row>
    <row r="975" spans="1:14" ht="15.5" hidden="1" x14ac:dyDescent="0.35">
      <c r="A975" s="3" t="s">
        <v>540</v>
      </c>
      <c r="B975" s="2" t="s">
        <v>541</v>
      </c>
      <c r="C975" s="3">
        <v>3530</v>
      </c>
      <c r="D975" s="2">
        <v>101.52</v>
      </c>
      <c r="E975" s="2">
        <v>54.2</v>
      </c>
      <c r="F975" s="2">
        <v>61</v>
      </c>
      <c r="G975" s="2">
        <v>0</v>
      </c>
      <c r="H975" s="2" t="s">
        <v>12</v>
      </c>
      <c r="I975" s="2">
        <v>1</v>
      </c>
      <c r="J975" s="2">
        <v>82</v>
      </c>
      <c r="K975" s="4">
        <v>5.1862000000000004</v>
      </c>
      <c r="L975" s="2" t="s">
        <v>1275</v>
      </c>
      <c r="M975" s="5">
        <v>45093</v>
      </c>
      <c r="N975" s="6">
        <v>99.22</v>
      </c>
    </row>
    <row r="976" spans="1:14" ht="15.5" hidden="1" x14ac:dyDescent="0.35">
      <c r="A976" s="3" t="s">
        <v>542</v>
      </c>
      <c r="B976" s="2" t="s">
        <v>543</v>
      </c>
      <c r="C976" s="3">
        <v>3540</v>
      </c>
      <c r="D976" s="2">
        <v>52.66</v>
      </c>
      <c r="E976" s="2">
        <v>84</v>
      </c>
      <c r="F976" s="2">
        <v>94</v>
      </c>
      <c r="G976" s="2">
        <v>0</v>
      </c>
      <c r="H976" s="2" t="s">
        <v>12</v>
      </c>
      <c r="I976" s="2">
        <v>5</v>
      </c>
      <c r="J976" s="2">
        <v>25</v>
      </c>
      <c r="K976" s="4">
        <v>7.3517999999999999</v>
      </c>
      <c r="L976" s="2" t="s">
        <v>1275</v>
      </c>
      <c r="M976" s="5">
        <v>45093</v>
      </c>
      <c r="N976" s="6">
        <v>99.22</v>
      </c>
    </row>
    <row r="977" spans="1:14" ht="15.5" hidden="1" x14ac:dyDescent="0.35">
      <c r="A977" s="3" t="s">
        <v>544</v>
      </c>
      <c r="B977" s="2" t="s">
        <v>543</v>
      </c>
      <c r="C977" s="3">
        <v>3550</v>
      </c>
      <c r="D977" s="2">
        <v>51.66</v>
      </c>
      <c r="E977" s="2">
        <v>83</v>
      </c>
      <c r="F977" s="2">
        <v>93</v>
      </c>
      <c r="G977" s="2">
        <v>0</v>
      </c>
      <c r="H977" s="2" t="s">
        <v>12</v>
      </c>
      <c r="I977" s="2">
        <v>5</v>
      </c>
      <c r="J977" s="2">
        <v>148</v>
      </c>
      <c r="K977" s="4">
        <v>7.2306999999999997</v>
      </c>
      <c r="L977" s="2" t="s">
        <v>1275</v>
      </c>
      <c r="M977" s="5">
        <v>45093</v>
      </c>
      <c r="N977" s="6">
        <v>99.22</v>
      </c>
    </row>
    <row r="978" spans="1:14" ht="15.5" hidden="1" x14ac:dyDescent="0.35">
      <c r="A978" s="3" t="s">
        <v>545</v>
      </c>
      <c r="B978" s="2" t="s">
        <v>546</v>
      </c>
      <c r="C978" s="3">
        <v>3560</v>
      </c>
      <c r="D978" s="2">
        <v>49.83</v>
      </c>
      <c r="E978" s="2">
        <v>81.5</v>
      </c>
      <c r="F978" s="2">
        <v>91.5</v>
      </c>
      <c r="G978" s="2">
        <v>0</v>
      </c>
      <c r="H978" s="2" t="s">
        <v>12</v>
      </c>
      <c r="I978" s="2">
        <v>5</v>
      </c>
      <c r="J978" s="2">
        <v>16</v>
      </c>
      <c r="K978" s="4">
        <v>7.0640999999999998</v>
      </c>
      <c r="L978" s="2" t="s">
        <v>1275</v>
      </c>
      <c r="M978" s="5">
        <v>45093</v>
      </c>
      <c r="N978" s="6">
        <v>99.22</v>
      </c>
    </row>
    <row r="979" spans="1:14" ht="15.5" hidden="1" x14ac:dyDescent="0.35">
      <c r="A979" s="3" t="s">
        <v>547</v>
      </c>
      <c r="B979" s="2" t="s">
        <v>548</v>
      </c>
      <c r="C979" s="3">
        <v>3570</v>
      </c>
      <c r="D979" s="2">
        <v>364.1</v>
      </c>
      <c r="E979" s="2">
        <v>213.5</v>
      </c>
      <c r="F979" s="2">
        <v>224.85</v>
      </c>
      <c r="G979" s="2">
        <v>0</v>
      </c>
      <c r="H979" s="2" t="s">
        <v>12</v>
      </c>
      <c r="I979" s="2">
        <v>7</v>
      </c>
      <c r="J979" s="2">
        <v>29</v>
      </c>
      <c r="K979" s="4">
        <v>0</v>
      </c>
      <c r="L979" s="2" t="s">
        <v>1275</v>
      </c>
      <c r="M979" s="5">
        <v>45093</v>
      </c>
      <c r="N979" s="6">
        <v>99.22</v>
      </c>
    </row>
    <row r="980" spans="1:14" ht="15.5" hidden="1" x14ac:dyDescent="0.35">
      <c r="A980" s="3" t="s">
        <v>549</v>
      </c>
      <c r="B980" s="2" t="s">
        <v>550</v>
      </c>
      <c r="C980" s="3">
        <v>3580</v>
      </c>
      <c r="D980" s="2">
        <v>46.07</v>
      </c>
      <c r="E980" s="2">
        <v>79.5</v>
      </c>
      <c r="F980" s="2">
        <v>89</v>
      </c>
      <c r="G980" s="2">
        <v>0</v>
      </c>
      <c r="H980" s="2" t="s">
        <v>12</v>
      </c>
      <c r="I980" s="2">
        <v>18</v>
      </c>
      <c r="J980" s="2">
        <v>28</v>
      </c>
      <c r="K980" s="4">
        <v>6.8425000000000002</v>
      </c>
      <c r="L980" s="2" t="s">
        <v>1275</v>
      </c>
      <c r="M980" s="5">
        <v>45093</v>
      </c>
      <c r="N980" s="6">
        <v>99.22</v>
      </c>
    </row>
    <row r="981" spans="1:14" ht="15.5" hidden="1" x14ac:dyDescent="0.35">
      <c r="A981" s="3" t="s">
        <v>551</v>
      </c>
      <c r="B981" s="2" t="s">
        <v>552</v>
      </c>
      <c r="C981" s="3">
        <v>3590</v>
      </c>
      <c r="D981" s="2">
        <v>47.08</v>
      </c>
      <c r="E981" s="2">
        <v>78</v>
      </c>
      <c r="F981" s="2">
        <v>87.5</v>
      </c>
      <c r="G981" s="2">
        <v>0</v>
      </c>
      <c r="H981" s="2" t="s">
        <v>12</v>
      </c>
      <c r="I981" s="2">
        <v>2</v>
      </c>
      <c r="J981" s="2">
        <v>18</v>
      </c>
      <c r="K981" s="4">
        <v>6.7088999999999999</v>
      </c>
      <c r="L981" s="2" t="s">
        <v>1275</v>
      </c>
      <c r="M981" s="5">
        <v>45093</v>
      </c>
      <c r="N981" s="6">
        <v>99.22</v>
      </c>
    </row>
    <row r="982" spans="1:14" ht="15.5" hidden="1" x14ac:dyDescent="0.35">
      <c r="A982" s="3" t="s">
        <v>553</v>
      </c>
      <c r="B982" s="2" t="s">
        <v>554</v>
      </c>
      <c r="C982" s="3">
        <v>3600</v>
      </c>
      <c r="D982" s="2">
        <v>92.55</v>
      </c>
      <c r="E982" s="2">
        <v>76.5</v>
      </c>
      <c r="F982" s="2">
        <v>86.5</v>
      </c>
      <c r="G982" s="2">
        <v>0</v>
      </c>
      <c r="H982" s="2" t="s">
        <v>12</v>
      </c>
      <c r="I982" s="2">
        <v>3</v>
      </c>
      <c r="J982" s="2">
        <v>417</v>
      </c>
      <c r="K982" s="4">
        <v>6.6047000000000002</v>
      </c>
      <c r="L982" s="2" t="s">
        <v>1275</v>
      </c>
      <c r="M982" s="5">
        <v>45093</v>
      </c>
      <c r="N982" s="6">
        <v>99.22</v>
      </c>
    </row>
    <row r="983" spans="1:14" ht="15.5" hidden="1" x14ac:dyDescent="0.35">
      <c r="A983" s="3" t="s">
        <v>555</v>
      </c>
      <c r="B983" s="2" t="s">
        <v>556</v>
      </c>
      <c r="C983" s="3">
        <v>3610</v>
      </c>
      <c r="D983" s="2">
        <v>41.4</v>
      </c>
      <c r="E983" s="2">
        <v>75.5</v>
      </c>
      <c r="F983" s="2">
        <v>85</v>
      </c>
      <c r="G983" s="2">
        <v>0</v>
      </c>
      <c r="H983" s="2" t="s">
        <v>12</v>
      </c>
      <c r="I983" s="2">
        <v>42</v>
      </c>
      <c r="J983" s="2">
        <v>66</v>
      </c>
      <c r="K983" s="4">
        <v>6.5061999999999998</v>
      </c>
      <c r="L983" s="2" t="s">
        <v>1275</v>
      </c>
      <c r="M983" s="5">
        <v>45093</v>
      </c>
      <c r="N983" s="6">
        <v>99.22</v>
      </c>
    </row>
    <row r="984" spans="1:14" ht="15.5" hidden="1" x14ac:dyDescent="0.35">
      <c r="A984" s="3" t="s">
        <v>557</v>
      </c>
      <c r="B984" s="2" t="s">
        <v>556</v>
      </c>
      <c r="C984" s="3">
        <v>3620</v>
      </c>
      <c r="D984" s="2">
        <v>40.9</v>
      </c>
      <c r="E984" s="2">
        <v>74.5</v>
      </c>
      <c r="F984" s="2">
        <v>84</v>
      </c>
      <c r="G984" s="2">
        <v>0</v>
      </c>
      <c r="H984" s="2" t="s">
        <v>12</v>
      </c>
      <c r="I984" s="2">
        <v>42</v>
      </c>
      <c r="J984" s="2">
        <v>34</v>
      </c>
      <c r="K984" s="4">
        <v>6.4313000000000002</v>
      </c>
      <c r="L984" s="2" t="s">
        <v>1275</v>
      </c>
      <c r="M984" s="5">
        <v>45093</v>
      </c>
      <c r="N984" s="6">
        <v>99.22</v>
      </c>
    </row>
    <row r="985" spans="1:14" ht="15.5" hidden="1" x14ac:dyDescent="0.35">
      <c r="A985" s="3" t="s">
        <v>558</v>
      </c>
      <c r="B985" s="2" t="s">
        <v>559</v>
      </c>
      <c r="C985" s="3">
        <v>3630</v>
      </c>
      <c r="D985" s="2">
        <v>85</v>
      </c>
      <c r="E985" s="2">
        <v>73</v>
      </c>
      <c r="F985" s="2">
        <v>83</v>
      </c>
      <c r="G985" s="2">
        <v>0</v>
      </c>
      <c r="H985" s="2" t="s">
        <v>12</v>
      </c>
      <c r="I985" s="2">
        <v>1</v>
      </c>
      <c r="J985" s="2">
        <v>13</v>
      </c>
      <c r="K985" s="4">
        <v>6.3411999999999997</v>
      </c>
      <c r="L985" s="2" t="s">
        <v>1275</v>
      </c>
      <c r="M985" s="5">
        <v>45093</v>
      </c>
      <c r="N985" s="6">
        <v>99.22</v>
      </c>
    </row>
    <row r="986" spans="1:14" ht="15.5" hidden="1" x14ac:dyDescent="0.35">
      <c r="A986" s="3" t="s">
        <v>560</v>
      </c>
      <c r="B986" s="2" t="s">
        <v>561</v>
      </c>
      <c r="C986" s="3">
        <v>3640</v>
      </c>
      <c r="D986" s="2">
        <v>46.57</v>
      </c>
      <c r="E986" s="2">
        <v>72</v>
      </c>
      <c r="F986" s="2">
        <v>82</v>
      </c>
      <c r="G986" s="2">
        <v>0</v>
      </c>
      <c r="H986" s="2" t="s">
        <v>12</v>
      </c>
      <c r="I986" s="2">
        <v>2</v>
      </c>
      <c r="J986" s="2">
        <v>28</v>
      </c>
      <c r="K986" s="4">
        <v>6.2721</v>
      </c>
      <c r="L986" s="2" t="s">
        <v>1275</v>
      </c>
      <c r="M986" s="5">
        <v>45093</v>
      </c>
      <c r="N986" s="6">
        <v>99.22</v>
      </c>
    </row>
    <row r="987" spans="1:14" ht="15.5" hidden="1" x14ac:dyDescent="0.35">
      <c r="A987" s="3" t="s">
        <v>562</v>
      </c>
      <c r="B987" s="2" t="s">
        <v>563</v>
      </c>
      <c r="C987" s="3">
        <v>3650</v>
      </c>
      <c r="D987" s="2">
        <v>84.49</v>
      </c>
      <c r="E987" s="2">
        <v>71</v>
      </c>
      <c r="F987" s="2">
        <v>80.5</v>
      </c>
      <c r="G987" s="2">
        <v>0</v>
      </c>
      <c r="H987" s="2" t="s">
        <v>12</v>
      </c>
      <c r="I987" s="2">
        <v>1</v>
      </c>
      <c r="J987" s="2">
        <v>85</v>
      </c>
      <c r="K987" s="4">
        <v>6.1886999999999999</v>
      </c>
      <c r="L987" s="2" t="s">
        <v>1275</v>
      </c>
      <c r="M987" s="5">
        <v>45093</v>
      </c>
      <c r="N987" s="6">
        <v>99.22</v>
      </c>
    </row>
    <row r="988" spans="1:14" ht="15.5" hidden="1" x14ac:dyDescent="0.35">
      <c r="A988" s="3" t="s">
        <v>564</v>
      </c>
      <c r="B988" s="2" t="s">
        <v>565</v>
      </c>
      <c r="C988" s="3">
        <v>3660</v>
      </c>
      <c r="D988" s="2">
        <v>82.5</v>
      </c>
      <c r="E988" s="2">
        <v>74</v>
      </c>
      <c r="F988" s="2">
        <v>81.400000000000006</v>
      </c>
      <c r="G988" s="2">
        <v>0</v>
      </c>
      <c r="H988" s="2" t="s">
        <v>12</v>
      </c>
      <c r="I988" s="2">
        <v>2</v>
      </c>
      <c r="J988" s="2">
        <v>14</v>
      </c>
      <c r="K988" s="4">
        <v>6.3239999999999998</v>
      </c>
      <c r="L988" s="2" t="s">
        <v>1275</v>
      </c>
      <c r="M988" s="5">
        <v>45093</v>
      </c>
      <c r="N988" s="6">
        <v>99.22</v>
      </c>
    </row>
    <row r="989" spans="1:14" ht="15.5" hidden="1" x14ac:dyDescent="0.35">
      <c r="A989" s="3" t="s">
        <v>566</v>
      </c>
      <c r="B989" s="2" t="s">
        <v>556</v>
      </c>
      <c r="C989" s="3">
        <v>3670</v>
      </c>
      <c r="D989" s="2">
        <v>37.799999999999997</v>
      </c>
      <c r="E989" s="2">
        <v>68.5</v>
      </c>
      <c r="F989" s="2">
        <v>78.5</v>
      </c>
      <c r="G989" s="2">
        <v>0</v>
      </c>
      <c r="H989" s="2" t="s">
        <v>12</v>
      </c>
      <c r="I989" s="2">
        <v>2</v>
      </c>
      <c r="J989" s="2">
        <v>10</v>
      </c>
      <c r="K989" s="4">
        <v>6.0468000000000002</v>
      </c>
      <c r="L989" s="2" t="s">
        <v>1275</v>
      </c>
      <c r="M989" s="5">
        <v>45093</v>
      </c>
      <c r="N989" s="6">
        <v>99.22</v>
      </c>
    </row>
    <row r="990" spans="1:14" ht="15.5" hidden="1" x14ac:dyDescent="0.35">
      <c r="A990" s="3" t="s">
        <v>567</v>
      </c>
      <c r="B990" s="2" t="s">
        <v>556</v>
      </c>
      <c r="C990" s="3">
        <v>3680</v>
      </c>
      <c r="D990" s="2">
        <v>37.299999999999997</v>
      </c>
      <c r="E990" s="2">
        <v>68</v>
      </c>
      <c r="F990" s="2">
        <v>77.5</v>
      </c>
      <c r="G990" s="2">
        <v>0</v>
      </c>
      <c r="H990" s="2" t="s">
        <v>12</v>
      </c>
      <c r="I990" s="2">
        <v>2</v>
      </c>
      <c r="J990" s="2">
        <v>7</v>
      </c>
      <c r="K990" s="4">
        <v>6.0018000000000002</v>
      </c>
      <c r="L990" s="2" t="s">
        <v>1275</v>
      </c>
      <c r="M990" s="5">
        <v>45093</v>
      </c>
      <c r="N990" s="6">
        <v>99.22</v>
      </c>
    </row>
    <row r="991" spans="1:14" ht="15.5" hidden="1" x14ac:dyDescent="0.35">
      <c r="A991" s="3" t="s">
        <v>568</v>
      </c>
      <c r="B991" s="2" t="s">
        <v>569</v>
      </c>
      <c r="C991" s="3">
        <v>3690</v>
      </c>
      <c r="D991" s="2">
        <v>29.45</v>
      </c>
      <c r="E991" s="2">
        <v>67</v>
      </c>
      <c r="F991" s="2">
        <v>76</v>
      </c>
      <c r="G991" s="2">
        <v>0</v>
      </c>
      <c r="H991" s="2" t="s">
        <v>12</v>
      </c>
      <c r="I991" s="2">
        <v>1</v>
      </c>
      <c r="J991" s="2">
        <v>33</v>
      </c>
      <c r="K991" s="4">
        <v>5.9280999999999997</v>
      </c>
      <c r="L991" s="2" t="s">
        <v>1275</v>
      </c>
      <c r="M991" s="5">
        <v>45093</v>
      </c>
      <c r="N991" s="6">
        <v>99.22</v>
      </c>
    </row>
    <row r="992" spans="1:14" ht="15.5" hidden="1" x14ac:dyDescent="0.35">
      <c r="A992" s="3" t="s">
        <v>570</v>
      </c>
      <c r="B992" s="2" t="s">
        <v>571</v>
      </c>
      <c r="C992" s="3">
        <v>3700</v>
      </c>
      <c r="D992" s="2">
        <v>30.48</v>
      </c>
      <c r="E992" s="2">
        <v>66</v>
      </c>
      <c r="F992" s="2">
        <v>75</v>
      </c>
      <c r="G992" s="2">
        <v>0</v>
      </c>
      <c r="H992" s="2" t="s">
        <v>12</v>
      </c>
      <c r="I992" s="2">
        <v>8</v>
      </c>
      <c r="J992" s="2">
        <v>131</v>
      </c>
      <c r="K992" s="4">
        <v>5.8710000000000004</v>
      </c>
      <c r="L992" s="2" t="s">
        <v>1275</v>
      </c>
      <c r="M992" s="5">
        <v>45093</v>
      </c>
      <c r="N992" s="6">
        <v>99.22</v>
      </c>
    </row>
    <row r="993" spans="1:14" ht="15.5" hidden="1" x14ac:dyDescent="0.35">
      <c r="A993" s="3" t="s">
        <v>572</v>
      </c>
      <c r="B993" s="2" t="s">
        <v>573</v>
      </c>
      <c r="C993" s="3">
        <v>3710</v>
      </c>
      <c r="D993" s="2">
        <v>71.38</v>
      </c>
      <c r="E993" s="2">
        <v>64.5</v>
      </c>
      <c r="F993" s="2">
        <v>74</v>
      </c>
      <c r="G993" s="2">
        <v>-6.17</v>
      </c>
      <c r="H993" s="2">
        <v>-7.9600000000000004E-2</v>
      </c>
      <c r="I993" s="2">
        <v>1</v>
      </c>
      <c r="J993" s="2">
        <v>46</v>
      </c>
      <c r="K993" s="4">
        <v>5.8011999999999997</v>
      </c>
      <c r="L993" s="2" t="s">
        <v>1275</v>
      </c>
      <c r="M993" s="5">
        <v>45093</v>
      </c>
      <c r="N993" s="6">
        <v>99.22</v>
      </c>
    </row>
    <row r="994" spans="1:14" ht="15.5" hidden="1" x14ac:dyDescent="0.35">
      <c r="A994" s="3" t="s">
        <v>574</v>
      </c>
      <c r="B994" s="2" t="s">
        <v>575</v>
      </c>
      <c r="C994" s="3">
        <v>3720</v>
      </c>
      <c r="D994" s="2">
        <v>35.200000000000003</v>
      </c>
      <c r="E994" s="2">
        <v>63.55</v>
      </c>
      <c r="F994" s="2">
        <v>73</v>
      </c>
      <c r="G994" s="2">
        <v>0</v>
      </c>
      <c r="H994" s="2" t="s">
        <v>12</v>
      </c>
      <c r="I994" s="2">
        <v>2</v>
      </c>
      <c r="J994" s="2">
        <v>120</v>
      </c>
      <c r="K994" s="4">
        <v>5.7484000000000002</v>
      </c>
      <c r="L994" s="2" t="s">
        <v>1275</v>
      </c>
      <c r="M994" s="5">
        <v>45093</v>
      </c>
      <c r="N994" s="6">
        <v>99.22</v>
      </c>
    </row>
    <row r="995" spans="1:14" ht="15.5" hidden="1" x14ac:dyDescent="0.35">
      <c r="A995" s="3" t="s">
        <v>576</v>
      </c>
      <c r="B995" s="2" t="s">
        <v>577</v>
      </c>
      <c r="C995" s="3">
        <v>3730</v>
      </c>
      <c r="D995" s="2">
        <v>33.25</v>
      </c>
      <c r="E995" s="2">
        <v>63</v>
      </c>
      <c r="F995" s="2">
        <v>72</v>
      </c>
      <c r="G995" s="2">
        <v>0</v>
      </c>
      <c r="H995" s="2" t="s">
        <v>12</v>
      </c>
      <c r="I995" s="2">
        <v>2</v>
      </c>
      <c r="J995" s="2">
        <v>135</v>
      </c>
      <c r="K995" s="4">
        <v>5.7074999999999996</v>
      </c>
      <c r="L995" s="2" t="s">
        <v>1275</v>
      </c>
      <c r="M995" s="5">
        <v>45093</v>
      </c>
      <c r="N995" s="6">
        <v>99.22</v>
      </c>
    </row>
    <row r="996" spans="1:14" ht="15.5" hidden="1" x14ac:dyDescent="0.35">
      <c r="A996" s="3" t="s">
        <v>578</v>
      </c>
      <c r="B996" s="2" t="s">
        <v>579</v>
      </c>
      <c r="C996" s="3">
        <v>3740</v>
      </c>
      <c r="D996" s="2">
        <v>35.93</v>
      </c>
      <c r="E996" s="2">
        <v>62.05</v>
      </c>
      <c r="F996" s="2">
        <v>71</v>
      </c>
      <c r="G996" s="2">
        <v>0</v>
      </c>
      <c r="H996" s="2" t="s">
        <v>12</v>
      </c>
      <c r="I996" s="2">
        <v>8</v>
      </c>
      <c r="J996" s="2">
        <v>20</v>
      </c>
      <c r="K996" s="4">
        <v>5.6566000000000001</v>
      </c>
      <c r="L996" s="2" t="s">
        <v>1275</v>
      </c>
      <c r="M996" s="5">
        <v>45093</v>
      </c>
      <c r="N996" s="6">
        <v>99.22</v>
      </c>
    </row>
    <row r="997" spans="1:14" ht="15.5" hidden="1" x14ac:dyDescent="0.35">
      <c r="A997" s="3" t="s">
        <v>580</v>
      </c>
      <c r="B997" s="2" t="s">
        <v>581</v>
      </c>
      <c r="C997" s="3">
        <v>3750</v>
      </c>
      <c r="D997" s="2">
        <v>35.65</v>
      </c>
      <c r="E997" s="2">
        <v>60.5</v>
      </c>
      <c r="F997" s="2">
        <v>70</v>
      </c>
      <c r="G997" s="2">
        <v>0</v>
      </c>
      <c r="H997" s="2" t="s">
        <v>12</v>
      </c>
      <c r="I997" s="2">
        <v>4</v>
      </c>
      <c r="J997" s="2">
        <v>113</v>
      </c>
      <c r="K997" s="4">
        <v>5.5911999999999997</v>
      </c>
      <c r="L997" s="2" t="s">
        <v>1275</v>
      </c>
      <c r="M997" s="5">
        <v>45093</v>
      </c>
      <c r="N997" s="6">
        <v>99.22</v>
      </c>
    </row>
    <row r="998" spans="1:14" ht="15.5" hidden="1" x14ac:dyDescent="0.35">
      <c r="A998" s="3" t="s">
        <v>582</v>
      </c>
      <c r="B998" s="2" t="s">
        <v>583</v>
      </c>
      <c r="C998" s="3">
        <v>3760</v>
      </c>
      <c r="D998" s="2">
        <v>25.1</v>
      </c>
      <c r="E998" s="2">
        <v>59.5</v>
      </c>
      <c r="F998" s="2">
        <v>69.5</v>
      </c>
      <c r="G998" s="2">
        <v>0</v>
      </c>
      <c r="H998" s="2" t="s">
        <v>12</v>
      </c>
      <c r="I998" s="2">
        <v>2</v>
      </c>
      <c r="J998" s="2">
        <v>52</v>
      </c>
      <c r="K998" s="4">
        <v>5.5540000000000003</v>
      </c>
      <c r="L998" s="2" t="s">
        <v>1275</v>
      </c>
      <c r="M998" s="5">
        <v>45093</v>
      </c>
      <c r="N998" s="6">
        <v>99.22</v>
      </c>
    </row>
    <row r="999" spans="1:14" ht="15.5" hidden="1" x14ac:dyDescent="0.35">
      <c r="A999" s="3" t="s">
        <v>584</v>
      </c>
      <c r="B999" s="2" t="s">
        <v>585</v>
      </c>
      <c r="C999" s="3">
        <v>3770</v>
      </c>
      <c r="D999" s="2">
        <v>63</v>
      </c>
      <c r="E999" s="2">
        <v>60.7</v>
      </c>
      <c r="F999" s="2">
        <v>69</v>
      </c>
      <c r="G999" s="2">
        <v>0</v>
      </c>
      <c r="H999" s="2" t="s">
        <v>12</v>
      </c>
      <c r="I999" s="2">
        <v>1</v>
      </c>
      <c r="J999" s="2">
        <v>13</v>
      </c>
      <c r="K999" s="4">
        <v>5.5731999999999999</v>
      </c>
      <c r="L999" s="2" t="s">
        <v>1275</v>
      </c>
      <c r="M999" s="5">
        <v>45093</v>
      </c>
      <c r="N999" s="6">
        <v>99.22</v>
      </c>
    </row>
    <row r="1000" spans="1:14" ht="15.5" hidden="1" x14ac:dyDescent="0.35">
      <c r="A1000" s="3" t="s">
        <v>586</v>
      </c>
      <c r="B1000" s="2" t="s">
        <v>569</v>
      </c>
      <c r="C1000" s="3">
        <v>3780</v>
      </c>
      <c r="D1000" s="2">
        <v>25.75</v>
      </c>
      <c r="E1000" s="2">
        <v>57.5</v>
      </c>
      <c r="F1000" s="2">
        <v>67.5</v>
      </c>
      <c r="G1000" s="2">
        <v>0</v>
      </c>
      <c r="H1000" s="2" t="s">
        <v>12</v>
      </c>
      <c r="I1000" s="2">
        <v>1</v>
      </c>
      <c r="J1000" s="2">
        <v>10</v>
      </c>
      <c r="K1000" s="4">
        <v>5.4561999999999999</v>
      </c>
      <c r="L1000" s="2" t="s">
        <v>1275</v>
      </c>
      <c r="M1000" s="5">
        <v>45093</v>
      </c>
      <c r="N1000" s="6">
        <v>99.22</v>
      </c>
    </row>
    <row r="1001" spans="1:14" ht="15.5" hidden="1" x14ac:dyDescent="0.35">
      <c r="A1001" s="3" t="s">
        <v>587</v>
      </c>
      <c r="B1001" s="2" t="s">
        <v>588</v>
      </c>
      <c r="C1001" s="3">
        <v>3790</v>
      </c>
      <c r="D1001" s="2">
        <v>27.31</v>
      </c>
      <c r="E1001" s="2">
        <v>57.75</v>
      </c>
      <c r="F1001" s="2">
        <v>66.5</v>
      </c>
      <c r="G1001" s="2">
        <v>0</v>
      </c>
      <c r="H1001" s="2" t="s">
        <v>12</v>
      </c>
      <c r="I1001" s="2">
        <v>5</v>
      </c>
      <c r="J1001" s="2">
        <v>17</v>
      </c>
      <c r="K1001" s="4">
        <v>5.4390000000000001</v>
      </c>
      <c r="L1001" s="2" t="s">
        <v>1275</v>
      </c>
      <c r="M1001" s="5">
        <v>45093</v>
      </c>
      <c r="N1001" s="6">
        <v>99.22</v>
      </c>
    </row>
    <row r="1002" spans="1:14" ht="15.5" hidden="1" x14ac:dyDescent="0.35">
      <c r="A1002" s="3" t="s">
        <v>589</v>
      </c>
      <c r="B1002" s="2" t="s">
        <v>350</v>
      </c>
      <c r="C1002" s="3">
        <v>3800</v>
      </c>
      <c r="D1002" s="2">
        <v>62.13</v>
      </c>
      <c r="E1002" s="2">
        <v>55.75</v>
      </c>
      <c r="F1002" s="2">
        <v>65.5</v>
      </c>
      <c r="G1002" s="2">
        <v>-7.49</v>
      </c>
      <c r="H1002" s="2">
        <v>-0.1076</v>
      </c>
      <c r="I1002" s="2">
        <v>1</v>
      </c>
      <c r="J1002" s="2">
        <v>183</v>
      </c>
      <c r="K1002" s="4">
        <v>5.3676000000000004</v>
      </c>
      <c r="L1002" s="2" t="s">
        <v>1275</v>
      </c>
      <c r="M1002" s="5">
        <v>45093</v>
      </c>
      <c r="N1002" s="6">
        <v>99.22</v>
      </c>
    </row>
    <row r="1003" spans="1:14" ht="15.5" hidden="1" x14ac:dyDescent="0.35">
      <c r="A1003" s="3" t="s">
        <v>590</v>
      </c>
      <c r="B1003" s="2" t="s">
        <v>591</v>
      </c>
      <c r="C1003" s="3">
        <v>3810</v>
      </c>
      <c r="D1003" s="2">
        <v>61.35</v>
      </c>
      <c r="E1003" s="2">
        <v>55</v>
      </c>
      <c r="F1003" s="2">
        <v>65</v>
      </c>
      <c r="G1003" s="2">
        <v>0</v>
      </c>
      <c r="H1003" s="2" t="s">
        <v>12</v>
      </c>
      <c r="I1003" s="2">
        <v>1</v>
      </c>
      <c r="J1003" s="2">
        <v>24</v>
      </c>
      <c r="K1003" s="4">
        <v>5.3390000000000004</v>
      </c>
      <c r="L1003" s="2" t="s">
        <v>1275</v>
      </c>
      <c r="M1003" s="5">
        <v>45093</v>
      </c>
      <c r="N1003" s="6">
        <v>99.22</v>
      </c>
    </row>
    <row r="1004" spans="1:14" ht="15.5" hidden="1" x14ac:dyDescent="0.35">
      <c r="A1004" s="3" t="s">
        <v>592</v>
      </c>
      <c r="B1004" s="2" t="s">
        <v>593</v>
      </c>
      <c r="C1004" s="3">
        <v>3820</v>
      </c>
      <c r="D1004" s="2">
        <v>22.6</v>
      </c>
      <c r="E1004" s="2">
        <v>54.2</v>
      </c>
      <c r="F1004" s="2">
        <v>64</v>
      </c>
      <c r="G1004" s="2">
        <v>0</v>
      </c>
      <c r="H1004" s="2" t="s">
        <v>12</v>
      </c>
      <c r="I1004" s="2">
        <v>1</v>
      </c>
      <c r="J1004" s="2">
        <v>30</v>
      </c>
      <c r="K1004" s="4">
        <v>5.2976999999999999</v>
      </c>
      <c r="L1004" s="2" t="s">
        <v>1275</v>
      </c>
      <c r="M1004" s="5">
        <v>45093</v>
      </c>
      <c r="N1004" s="6">
        <v>99.22</v>
      </c>
    </row>
    <row r="1005" spans="1:14" ht="15.5" hidden="1" x14ac:dyDescent="0.35">
      <c r="A1005" s="3" t="s">
        <v>594</v>
      </c>
      <c r="B1005" s="2" t="s">
        <v>595</v>
      </c>
      <c r="C1005" s="3">
        <v>3830</v>
      </c>
      <c r="D1005" s="2">
        <v>47.25</v>
      </c>
      <c r="E1005" s="2">
        <v>53.25</v>
      </c>
      <c r="F1005" s="2">
        <v>63</v>
      </c>
      <c r="G1005" s="2">
        <v>0</v>
      </c>
      <c r="H1005" s="2" t="s">
        <v>12</v>
      </c>
      <c r="I1005" s="2">
        <v>3</v>
      </c>
      <c r="J1005" s="2">
        <v>16</v>
      </c>
      <c r="K1005" s="4">
        <v>5.2534999999999998</v>
      </c>
      <c r="L1005" s="2" t="s">
        <v>1275</v>
      </c>
      <c r="M1005" s="5">
        <v>45093</v>
      </c>
      <c r="N1005" s="6">
        <v>99.22</v>
      </c>
    </row>
    <row r="1006" spans="1:14" ht="15.5" hidden="1" x14ac:dyDescent="0.35">
      <c r="A1006" s="3" t="s">
        <v>596</v>
      </c>
      <c r="B1006" s="2" t="s">
        <v>597</v>
      </c>
      <c r="C1006" s="3">
        <v>3840</v>
      </c>
      <c r="D1006" s="2">
        <v>31.24</v>
      </c>
      <c r="E1006" s="2">
        <v>52.7</v>
      </c>
      <c r="F1006" s="2">
        <v>62</v>
      </c>
      <c r="G1006" s="2">
        <v>0</v>
      </c>
      <c r="H1006" s="2" t="s">
        <v>12</v>
      </c>
      <c r="I1006" s="2">
        <v>5</v>
      </c>
      <c r="J1006" s="2">
        <v>23</v>
      </c>
      <c r="K1006" s="4">
        <v>5.2191000000000001</v>
      </c>
      <c r="L1006" s="2" t="s">
        <v>1275</v>
      </c>
      <c r="M1006" s="5">
        <v>45093</v>
      </c>
      <c r="N1006" s="6">
        <v>99.22</v>
      </c>
    </row>
    <row r="1007" spans="1:14" ht="15.5" hidden="1" x14ac:dyDescent="0.35">
      <c r="A1007" s="3" t="s">
        <v>598</v>
      </c>
      <c r="B1007" s="2" t="s">
        <v>599</v>
      </c>
      <c r="C1007" s="3">
        <v>3850</v>
      </c>
      <c r="D1007" s="2">
        <v>33.06</v>
      </c>
      <c r="E1007" s="2">
        <v>52</v>
      </c>
      <c r="F1007" s="2">
        <v>61.5</v>
      </c>
      <c r="G1007" s="2">
        <v>0</v>
      </c>
      <c r="H1007" s="2" t="s">
        <v>12</v>
      </c>
      <c r="I1007" s="2">
        <v>1</v>
      </c>
      <c r="J1007" s="2">
        <v>38</v>
      </c>
      <c r="K1007" s="4">
        <v>5.1928999999999998</v>
      </c>
      <c r="L1007" s="2" t="s">
        <v>1275</v>
      </c>
      <c r="M1007" s="5">
        <v>45093</v>
      </c>
      <c r="N1007" s="6">
        <v>99.22</v>
      </c>
    </row>
    <row r="1008" spans="1:14" ht="15.5" hidden="1" x14ac:dyDescent="0.35">
      <c r="A1008" s="3" t="s">
        <v>600</v>
      </c>
      <c r="B1008" s="2" t="s">
        <v>601</v>
      </c>
      <c r="C1008" s="3">
        <v>3860</v>
      </c>
      <c r="D1008" s="2">
        <v>234</v>
      </c>
      <c r="E1008" s="2">
        <v>35.950000000000003</v>
      </c>
      <c r="F1008" s="2">
        <v>43.2</v>
      </c>
      <c r="G1008" s="2">
        <v>0</v>
      </c>
      <c r="H1008" s="2" t="s">
        <v>12</v>
      </c>
      <c r="I1008" s="2">
        <v>35</v>
      </c>
      <c r="J1008" s="2">
        <v>46</v>
      </c>
      <c r="K1008" s="4">
        <v>4.4644000000000004</v>
      </c>
      <c r="L1008" s="2" t="s">
        <v>1275</v>
      </c>
      <c r="M1008" s="5">
        <v>45093</v>
      </c>
      <c r="N1008" s="6">
        <v>99.22</v>
      </c>
    </row>
    <row r="1009" spans="1:14" ht="15.5" hidden="1" x14ac:dyDescent="0.35">
      <c r="A1009" s="3" t="s">
        <v>602</v>
      </c>
      <c r="B1009" s="2" t="s">
        <v>603</v>
      </c>
      <c r="C1009" s="3">
        <v>3870</v>
      </c>
      <c r="D1009" s="2">
        <v>193.6</v>
      </c>
      <c r="E1009" s="2">
        <v>232</v>
      </c>
      <c r="F1009" s="2">
        <v>249.7</v>
      </c>
      <c r="G1009" s="2">
        <v>0</v>
      </c>
      <c r="H1009" s="2" t="s">
        <v>12</v>
      </c>
      <c r="I1009" s="2">
        <v>1</v>
      </c>
      <c r="J1009" s="2">
        <v>20</v>
      </c>
      <c r="K1009" s="4">
        <v>0</v>
      </c>
      <c r="L1009" s="2" t="s">
        <v>1275</v>
      </c>
      <c r="M1009" s="5">
        <v>45093</v>
      </c>
      <c r="N1009" s="6">
        <v>99.22</v>
      </c>
    </row>
    <row r="1010" spans="1:14" ht="15.5" hidden="1" x14ac:dyDescent="0.35">
      <c r="A1010" s="3" t="s">
        <v>604</v>
      </c>
      <c r="B1010" s="2" t="s">
        <v>605</v>
      </c>
      <c r="C1010" s="3">
        <v>3880</v>
      </c>
      <c r="D1010" s="2">
        <v>26.7</v>
      </c>
      <c r="E1010" s="2">
        <v>49.4</v>
      </c>
      <c r="F1010" s="2">
        <v>59</v>
      </c>
      <c r="G1010" s="2">
        <v>0</v>
      </c>
      <c r="H1010" s="2" t="s">
        <v>12</v>
      </c>
      <c r="I1010" s="2">
        <v>1</v>
      </c>
      <c r="J1010" s="2">
        <v>70</v>
      </c>
      <c r="K1010" s="4">
        <v>5.0823</v>
      </c>
      <c r="L1010" s="2" t="s">
        <v>1275</v>
      </c>
      <c r="M1010" s="5">
        <v>45093</v>
      </c>
      <c r="N1010" s="6">
        <v>99.22</v>
      </c>
    </row>
    <row r="1011" spans="1:14" ht="15.5" hidden="1" x14ac:dyDescent="0.35">
      <c r="A1011" s="3" t="s">
        <v>606</v>
      </c>
      <c r="B1011" s="2" t="s">
        <v>607</v>
      </c>
      <c r="C1011" s="3">
        <v>3890</v>
      </c>
      <c r="D1011" s="2">
        <v>40.72</v>
      </c>
      <c r="E1011" s="2">
        <v>48.85</v>
      </c>
      <c r="F1011" s="2">
        <v>58</v>
      </c>
      <c r="G1011" s="2">
        <v>0</v>
      </c>
      <c r="H1011" s="2" t="s">
        <v>12</v>
      </c>
      <c r="I1011" s="2">
        <v>2</v>
      </c>
      <c r="J1011" s="2">
        <v>15</v>
      </c>
      <c r="K1011" s="4">
        <v>5.0492999999999997</v>
      </c>
      <c r="L1011" s="2" t="s">
        <v>1275</v>
      </c>
      <c r="M1011" s="5">
        <v>45093</v>
      </c>
      <c r="N1011" s="6">
        <v>99.22</v>
      </c>
    </row>
    <row r="1012" spans="1:14" ht="15.5" hidden="1" x14ac:dyDescent="0.35">
      <c r="A1012" s="3" t="s">
        <v>608</v>
      </c>
      <c r="B1012" s="2" t="s">
        <v>479</v>
      </c>
      <c r="C1012" s="3">
        <v>3900</v>
      </c>
      <c r="D1012" s="2">
        <v>54.4</v>
      </c>
      <c r="E1012" s="2">
        <v>49.05</v>
      </c>
      <c r="F1012" s="2">
        <v>57.5</v>
      </c>
      <c r="G1012" s="2">
        <v>-0.95</v>
      </c>
      <c r="H1012" s="2">
        <v>-1.72E-2</v>
      </c>
      <c r="I1012" s="2">
        <v>2</v>
      </c>
      <c r="J1012" s="2">
        <v>1836</v>
      </c>
      <c r="K1012" s="4">
        <v>5.0441000000000003</v>
      </c>
      <c r="L1012" s="2" t="s">
        <v>1275</v>
      </c>
      <c r="M1012" s="5">
        <v>45093</v>
      </c>
      <c r="N1012" s="6">
        <v>99.22</v>
      </c>
    </row>
    <row r="1013" spans="1:14" ht="15.5" hidden="1" x14ac:dyDescent="0.35">
      <c r="A1013" s="3" t="s">
        <v>609</v>
      </c>
      <c r="B1013" s="2" t="s">
        <v>610</v>
      </c>
      <c r="C1013" s="3">
        <v>3910</v>
      </c>
      <c r="D1013" s="2">
        <v>47.79</v>
      </c>
      <c r="E1013" s="2">
        <v>48</v>
      </c>
      <c r="F1013" s="2">
        <v>57</v>
      </c>
      <c r="G1013" s="2">
        <v>0</v>
      </c>
      <c r="H1013" s="2" t="s">
        <v>12</v>
      </c>
      <c r="I1013" s="2">
        <v>10</v>
      </c>
      <c r="J1013" s="2">
        <v>15</v>
      </c>
      <c r="K1013" s="4">
        <v>5.0114999999999998</v>
      </c>
      <c r="L1013" s="2" t="s">
        <v>1275</v>
      </c>
      <c r="M1013" s="5">
        <v>45093</v>
      </c>
      <c r="N1013" s="6">
        <v>99.22</v>
      </c>
    </row>
    <row r="1014" spans="1:14" ht="15.5" hidden="1" x14ac:dyDescent="0.35">
      <c r="A1014" s="3" t="s">
        <v>611</v>
      </c>
      <c r="B1014" s="2" t="s">
        <v>612</v>
      </c>
      <c r="C1014" s="3">
        <v>3920</v>
      </c>
      <c r="D1014" s="2">
        <v>260</v>
      </c>
      <c r="E1014" s="2">
        <v>161.05000000000001</v>
      </c>
      <c r="F1014" s="2">
        <v>171.55</v>
      </c>
      <c r="G1014" s="2">
        <v>0</v>
      </c>
      <c r="H1014" s="2" t="s">
        <v>12</v>
      </c>
      <c r="I1014" s="2">
        <v>1</v>
      </c>
      <c r="J1014" s="2">
        <v>4</v>
      </c>
      <c r="K1014" s="4">
        <v>0</v>
      </c>
      <c r="L1014" s="2" t="s">
        <v>1275</v>
      </c>
      <c r="M1014" s="5">
        <v>45093</v>
      </c>
      <c r="N1014" s="6">
        <v>99.22</v>
      </c>
    </row>
    <row r="1015" spans="1:14" ht="15.5" hidden="1" x14ac:dyDescent="0.35">
      <c r="A1015" s="3" t="s">
        <v>613</v>
      </c>
      <c r="B1015" s="2" t="s">
        <v>614</v>
      </c>
      <c r="C1015" s="3">
        <v>3930</v>
      </c>
      <c r="D1015" s="2">
        <v>58.35</v>
      </c>
      <c r="E1015" s="2">
        <v>46.15</v>
      </c>
      <c r="F1015" s="2">
        <v>55.5</v>
      </c>
      <c r="G1015" s="2">
        <v>34.590000000000003</v>
      </c>
      <c r="H1015" s="2">
        <v>1.4558</v>
      </c>
      <c r="I1015" s="2">
        <v>1</v>
      </c>
      <c r="J1015" s="2">
        <v>31</v>
      </c>
      <c r="K1015" s="4">
        <v>4.9414999999999996</v>
      </c>
      <c r="L1015" s="2" t="s">
        <v>1275</v>
      </c>
      <c r="M1015" s="5">
        <v>45093</v>
      </c>
      <c r="N1015" s="6">
        <v>99.22</v>
      </c>
    </row>
    <row r="1016" spans="1:14" ht="15.5" hidden="1" x14ac:dyDescent="0.35">
      <c r="A1016" s="3" t="s">
        <v>615</v>
      </c>
      <c r="B1016" s="2" t="s">
        <v>616</v>
      </c>
      <c r="C1016" s="3">
        <v>3940</v>
      </c>
      <c r="D1016" s="2">
        <v>23.42</v>
      </c>
      <c r="E1016" s="2">
        <v>45.5</v>
      </c>
      <c r="F1016" s="2">
        <v>54.5</v>
      </c>
      <c r="G1016" s="2">
        <v>0</v>
      </c>
      <c r="H1016" s="2" t="s">
        <v>12</v>
      </c>
      <c r="I1016" s="2">
        <v>2</v>
      </c>
      <c r="J1016" s="2">
        <v>6</v>
      </c>
      <c r="K1016" s="4">
        <v>4.9074999999999998</v>
      </c>
      <c r="L1016" s="2" t="s">
        <v>1275</v>
      </c>
      <c r="M1016" s="5">
        <v>45093</v>
      </c>
      <c r="N1016" s="6">
        <v>99.22</v>
      </c>
    </row>
    <row r="1017" spans="1:14" ht="15.5" hidden="1" x14ac:dyDescent="0.35">
      <c r="A1017" s="3" t="s">
        <v>617</v>
      </c>
      <c r="B1017" s="2" t="s">
        <v>618</v>
      </c>
      <c r="C1017" s="3">
        <v>3950</v>
      </c>
      <c r="D1017" s="2">
        <v>36.119999999999997</v>
      </c>
      <c r="E1017" s="2">
        <v>44.8</v>
      </c>
      <c r="F1017" s="2">
        <v>54</v>
      </c>
      <c r="G1017" s="2">
        <v>0</v>
      </c>
      <c r="H1017" s="2" t="s">
        <v>12</v>
      </c>
      <c r="I1017" s="2">
        <v>5</v>
      </c>
      <c r="J1017" s="2">
        <v>38</v>
      </c>
      <c r="K1017" s="4">
        <v>4.8833000000000002</v>
      </c>
      <c r="L1017" s="2" t="s">
        <v>1275</v>
      </c>
      <c r="M1017" s="5">
        <v>45093</v>
      </c>
      <c r="N1017" s="6">
        <v>99.22</v>
      </c>
    </row>
    <row r="1018" spans="1:14" ht="15.5" hidden="1" x14ac:dyDescent="0.35">
      <c r="A1018" s="3" t="s">
        <v>619</v>
      </c>
      <c r="B1018" s="2" t="s">
        <v>433</v>
      </c>
      <c r="C1018" s="3">
        <v>3960</v>
      </c>
      <c r="D1018" s="2">
        <v>56.6</v>
      </c>
      <c r="E1018" s="2">
        <v>44.15</v>
      </c>
      <c r="F1018" s="2">
        <v>53</v>
      </c>
      <c r="G1018" s="2">
        <v>0</v>
      </c>
      <c r="H1018" s="2" t="s">
        <v>12</v>
      </c>
      <c r="I1018" s="2">
        <v>1</v>
      </c>
      <c r="J1018" s="2">
        <v>11</v>
      </c>
      <c r="K1018" s="4">
        <v>4.8495999999999997</v>
      </c>
      <c r="L1018" s="2" t="s">
        <v>1275</v>
      </c>
      <c r="M1018" s="5">
        <v>45093</v>
      </c>
      <c r="N1018" s="6">
        <v>99.22</v>
      </c>
    </row>
    <row r="1019" spans="1:14" ht="15.5" hidden="1" x14ac:dyDescent="0.35">
      <c r="A1019" s="3" t="s">
        <v>620</v>
      </c>
      <c r="B1019" s="2" t="s">
        <v>621</v>
      </c>
      <c r="C1019" s="3">
        <v>3970</v>
      </c>
      <c r="D1019" s="2">
        <v>20.440000000000001</v>
      </c>
      <c r="E1019" s="2">
        <v>43.5</v>
      </c>
      <c r="F1019" s="2">
        <v>52.5</v>
      </c>
      <c r="G1019" s="2">
        <v>0</v>
      </c>
      <c r="H1019" s="2" t="s">
        <v>12</v>
      </c>
      <c r="I1019" s="2">
        <v>1</v>
      </c>
      <c r="J1019" s="2">
        <v>10</v>
      </c>
      <c r="K1019" s="4">
        <v>4.8266999999999998</v>
      </c>
      <c r="L1019" s="2" t="s">
        <v>1275</v>
      </c>
      <c r="M1019" s="5">
        <v>45093</v>
      </c>
      <c r="N1019" s="6">
        <v>99.22</v>
      </c>
    </row>
    <row r="1020" spans="1:14" ht="15.5" hidden="1" x14ac:dyDescent="0.35">
      <c r="A1020" s="3" t="s">
        <v>622</v>
      </c>
      <c r="B1020" s="2" t="s">
        <v>623</v>
      </c>
      <c r="C1020" s="3">
        <v>3980</v>
      </c>
      <c r="D1020" s="2">
        <v>55.9</v>
      </c>
      <c r="E1020" s="2">
        <v>26.3</v>
      </c>
      <c r="F1020" s="2">
        <v>31.5</v>
      </c>
      <c r="G1020" s="2">
        <v>0</v>
      </c>
      <c r="H1020" s="2" t="s">
        <v>12</v>
      </c>
      <c r="I1020" s="2">
        <v>1</v>
      </c>
      <c r="J1020" s="2">
        <v>18</v>
      </c>
      <c r="K1020" s="4">
        <v>4.0461</v>
      </c>
      <c r="L1020" s="2" t="s">
        <v>1275</v>
      </c>
      <c r="M1020" s="5">
        <v>45093</v>
      </c>
      <c r="N1020" s="6">
        <v>99.22</v>
      </c>
    </row>
    <row r="1021" spans="1:14" ht="15.5" hidden="1" x14ac:dyDescent="0.35">
      <c r="A1021" s="3" t="s">
        <v>624</v>
      </c>
      <c r="B1021" s="2" t="s">
        <v>621</v>
      </c>
      <c r="C1021" s="3">
        <v>3990</v>
      </c>
      <c r="D1021" s="2">
        <v>19.940000000000001</v>
      </c>
      <c r="E1021" s="2">
        <v>42.3</v>
      </c>
      <c r="F1021" s="2">
        <v>51</v>
      </c>
      <c r="G1021" s="2">
        <v>0</v>
      </c>
      <c r="H1021" s="2" t="s">
        <v>12</v>
      </c>
      <c r="I1021" s="2">
        <v>2</v>
      </c>
      <c r="J1021" s="2">
        <v>72</v>
      </c>
      <c r="K1021" s="4">
        <v>4.7727000000000004</v>
      </c>
      <c r="L1021" s="2" t="s">
        <v>1275</v>
      </c>
      <c r="M1021" s="5">
        <v>45093</v>
      </c>
      <c r="N1021" s="6">
        <v>99.22</v>
      </c>
    </row>
    <row r="1022" spans="1:14" ht="15.5" hidden="1" x14ac:dyDescent="0.35">
      <c r="A1022" s="3" t="s">
        <v>625</v>
      </c>
      <c r="B1022" s="2" t="s">
        <v>626</v>
      </c>
      <c r="C1022" s="3">
        <v>4000</v>
      </c>
      <c r="D1022" s="2">
        <v>46</v>
      </c>
      <c r="E1022" s="2">
        <v>42</v>
      </c>
      <c r="F1022" s="2">
        <v>50.5</v>
      </c>
      <c r="G1022" s="2">
        <v>-7.6</v>
      </c>
      <c r="H1022" s="2">
        <v>-0.14180000000000001</v>
      </c>
      <c r="I1022" s="2">
        <v>103</v>
      </c>
      <c r="J1022" s="2">
        <v>896</v>
      </c>
      <c r="K1022" s="4">
        <v>4.7573999999999996</v>
      </c>
      <c r="L1022" s="2" t="s">
        <v>1275</v>
      </c>
      <c r="M1022" s="5">
        <v>45093</v>
      </c>
      <c r="N1022" s="6">
        <v>99.22</v>
      </c>
    </row>
    <row r="1023" spans="1:14" ht="15.5" hidden="1" x14ac:dyDescent="0.35">
      <c r="A1023" s="3" t="s">
        <v>627</v>
      </c>
      <c r="B1023" s="2" t="s">
        <v>628</v>
      </c>
      <c r="C1023" s="3">
        <v>4100</v>
      </c>
      <c r="D1023" s="2">
        <v>45.07</v>
      </c>
      <c r="E1023" s="2">
        <v>36.200000000000003</v>
      </c>
      <c r="F1023" s="2">
        <v>44.5</v>
      </c>
      <c r="G1023" s="2">
        <v>0</v>
      </c>
      <c r="H1023" s="2" t="s">
        <v>12</v>
      </c>
      <c r="I1023" s="2">
        <v>1</v>
      </c>
      <c r="J1023" s="2">
        <v>343</v>
      </c>
      <c r="K1023" s="4">
        <v>4.5278999999999998</v>
      </c>
      <c r="L1023" s="2" t="s">
        <v>1275</v>
      </c>
      <c r="M1023" s="5">
        <v>45093</v>
      </c>
      <c r="N1023" s="6">
        <v>99.22</v>
      </c>
    </row>
    <row r="1024" spans="1:14" ht="15.5" hidden="1" x14ac:dyDescent="0.35">
      <c r="A1024" s="3" t="s">
        <v>629</v>
      </c>
      <c r="B1024" s="2" t="s">
        <v>630</v>
      </c>
      <c r="C1024" s="3">
        <v>4200</v>
      </c>
      <c r="D1024" s="2">
        <v>38</v>
      </c>
      <c r="E1024" s="2">
        <v>31.95</v>
      </c>
      <c r="F1024" s="2">
        <v>40</v>
      </c>
      <c r="G1024" s="2">
        <v>-3</v>
      </c>
      <c r="H1024" s="2">
        <v>-7.3200000000000001E-2</v>
      </c>
      <c r="I1024" s="2">
        <v>2</v>
      </c>
      <c r="J1024" s="2">
        <v>98</v>
      </c>
      <c r="K1024" s="4">
        <v>4.3632</v>
      </c>
      <c r="L1024" s="2" t="s">
        <v>1275</v>
      </c>
      <c r="M1024" s="5">
        <v>45093</v>
      </c>
      <c r="N1024" s="6">
        <v>99.22</v>
      </c>
    </row>
    <row r="1025" spans="1:14" ht="15.5" hidden="1" x14ac:dyDescent="0.35">
      <c r="A1025" s="3" t="s">
        <v>631</v>
      </c>
      <c r="B1025" s="2" t="s">
        <v>632</v>
      </c>
      <c r="C1025" s="3">
        <v>4300</v>
      </c>
      <c r="D1025" s="2">
        <v>34</v>
      </c>
      <c r="E1025" s="2">
        <v>27.4</v>
      </c>
      <c r="F1025" s="2">
        <v>35.5</v>
      </c>
      <c r="G1025" s="2">
        <v>0</v>
      </c>
      <c r="H1025" s="2" t="s">
        <v>12</v>
      </c>
      <c r="I1025" s="2">
        <v>25</v>
      </c>
      <c r="J1025" s="2">
        <v>205</v>
      </c>
      <c r="K1025" s="4">
        <v>4.1917</v>
      </c>
      <c r="L1025" s="2" t="s">
        <v>1275</v>
      </c>
      <c r="M1025" s="5">
        <v>45093</v>
      </c>
      <c r="N1025" s="6">
        <v>99.22</v>
      </c>
    </row>
    <row r="1026" spans="1:14" ht="15.5" hidden="1" x14ac:dyDescent="0.35">
      <c r="A1026" s="3" t="s">
        <v>633</v>
      </c>
      <c r="B1026" s="2" t="s">
        <v>634</v>
      </c>
      <c r="C1026" s="3">
        <v>4400</v>
      </c>
      <c r="D1026" s="2">
        <v>27.25</v>
      </c>
      <c r="E1026" s="2">
        <v>23.9</v>
      </c>
      <c r="F1026" s="2">
        <v>31.9</v>
      </c>
      <c r="G1026" s="2">
        <v>-2.37</v>
      </c>
      <c r="H1026" s="2">
        <v>-0.08</v>
      </c>
      <c r="I1026" s="2">
        <v>2</v>
      </c>
      <c r="J1026" s="2">
        <v>116</v>
      </c>
      <c r="K1026" s="4">
        <v>4.0575000000000001</v>
      </c>
      <c r="L1026" s="2" t="s">
        <v>1275</v>
      </c>
      <c r="M1026" s="5">
        <v>45093</v>
      </c>
      <c r="N1026" s="6">
        <v>99.22</v>
      </c>
    </row>
    <row r="1027" spans="1:14" ht="15.5" hidden="1" x14ac:dyDescent="0.35">
      <c r="A1027" s="3" t="s">
        <v>635</v>
      </c>
      <c r="B1027" s="2" t="s">
        <v>636</v>
      </c>
      <c r="C1027" s="3">
        <v>4500</v>
      </c>
      <c r="D1027" s="2">
        <v>25</v>
      </c>
      <c r="E1027" s="2">
        <v>21.2</v>
      </c>
      <c r="F1027" s="2">
        <v>28.75</v>
      </c>
      <c r="G1027" s="2">
        <v>-2.89</v>
      </c>
      <c r="H1027" s="2">
        <v>-0.1036</v>
      </c>
      <c r="I1027" s="2">
        <v>6</v>
      </c>
      <c r="J1027" s="2">
        <v>810</v>
      </c>
      <c r="K1027" s="4">
        <v>3.9460999999999999</v>
      </c>
      <c r="L1027" s="2" t="s">
        <v>1275</v>
      </c>
      <c r="M1027" s="5">
        <v>45093</v>
      </c>
      <c r="N1027" s="6">
        <v>99.22</v>
      </c>
    </row>
    <row r="1028" spans="1:14" ht="15.5" hidden="1" x14ac:dyDescent="0.35">
      <c r="A1028" s="3" t="s">
        <v>637</v>
      </c>
      <c r="B1028" s="2" t="s">
        <v>638</v>
      </c>
      <c r="C1028" s="3">
        <v>4600</v>
      </c>
      <c r="D1028" s="2">
        <v>22</v>
      </c>
      <c r="E1028" s="2">
        <v>18.350000000000001</v>
      </c>
      <c r="F1028" s="2">
        <v>25.85</v>
      </c>
      <c r="G1028" s="2">
        <v>-2.5</v>
      </c>
      <c r="H1028" s="2">
        <v>-0.10199999999999999</v>
      </c>
      <c r="I1028" s="2">
        <v>1</v>
      </c>
      <c r="J1028" s="2">
        <v>71</v>
      </c>
      <c r="K1028" s="4">
        <v>3.8331</v>
      </c>
      <c r="L1028" s="2" t="s">
        <v>1275</v>
      </c>
      <c r="M1028" s="5">
        <v>45093</v>
      </c>
      <c r="N1028" s="6">
        <v>99.22</v>
      </c>
    </row>
    <row r="1029" spans="1:14" ht="15.5" hidden="1" x14ac:dyDescent="0.35">
      <c r="A1029" s="3" t="s">
        <v>639</v>
      </c>
      <c r="B1029" s="2" t="s">
        <v>640</v>
      </c>
      <c r="C1029" s="3">
        <v>4700</v>
      </c>
      <c r="D1029" s="2">
        <v>19.5</v>
      </c>
      <c r="E1029" s="2">
        <v>16.399999999999999</v>
      </c>
      <c r="F1029" s="2">
        <v>23.4</v>
      </c>
      <c r="G1029" s="2">
        <v>0</v>
      </c>
      <c r="H1029" s="2" t="s">
        <v>12</v>
      </c>
      <c r="I1029" s="2">
        <v>5</v>
      </c>
      <c r="J1029" s="2">
        <v>98</v>
      </c>
      <c r="K1029" s="4">
        <v>3.7456999999999998</v>
      </c>
      <c r="L1029" s="2" t="s">
        <v>1275</v>
      </c>
      <c r="M1029" s="5">
        <v>45093</v>
      </c>
      <c r="N1029" s="6">
        <v>99.22</v>
      </c>
    </row>
    <row r="1030" spans="1:14" ht="15.5" hidden="1" x14ac:dyDescent="0.35">
      <c r="A1030" s="3" t="s">
        <v>641</v>
      </c>
      <c r="B1030" s="2" t="s">
        <v>642</v>
      </c>
      <c r="C1030" s="3">
        <v>4800</v>
      </c>
      <c r="D1030" s="2">
        <v>18.2</v>
      </c>
      <c r="E1030" s="2">
        <v>16.5</v>
      </c>
      <c r="F1030" s="2">
        <v>21.3</v>
      </c>
      <c r="G1030" s="2">
        <v>-0.14000000000000001</v>
      </c>
      <c r="H1030" s="2">
        <v>-7.6E-3</v>
      </c>
      <c r="I1030" s="2">
        <v>8</v>
      </c>
      <c r="J1030" s="2">
        <v>599</v>
      </c>
      <c r="K1030" s="4">
        <v>3.7105999999999999</v>
      </c>
      <c r="L1030" s="2" t="s">
        <v>1275</v>
      </c>
      <c r="M1030" s="5">
        <v>45093</v>
      </c>
      <c r="N1030" s="6">
        <v>99.22</v>
      </c>
    </row>
    <row r="1031" spans="1:14" ht="15.5" hidden="1" x14ac:dyDescent="0.35">
      <c r="A1031" s="3" t="s">
        <v>643</v>
      </c>
      <c r="B1031" s="2" t="s">
        <v>644</v>
      </c>
      <c r="C1031" s="3">
        <v>4900</v>
      </c>
      <c r="D1031" s="2">
        <v>15.95</v>
      </c>
      <c r="E1031" s="2">
        <v>12.75</v>
      </c>
      <c r="F1031" s="2">
        <v>19.5</v>
      </c>
      <c r="G1031" s="2">
        <v>-1.1100000000000001</v>
      </c>
      <c r="H1031" s="2">
        <v>-6.5100000000000005E-2</v>
      </c>
      <c r="I1031" s="2">
        <v>7</v>
      </c>
      <c r="J1031" s="2">
        <v>99</v>
      </c>
      <c r="K1031" s="4">
        <v>3.5889000000000002</v>
      </c>
      <c r="L1031" s="2" t="s">
        <v>1275</v>
      </c>
      <c r="M1031" s="5">
        <v>45093</v>
      </c>
      <c r="N1031" s="6">
        <v>99.22</v>
      </c>
    </row>
    <row r="1032" spans="1:14" ht="15.5" hidden="1" x14ac:dyDescent="0.35">
      <c r="A1032" s="3" t="s">
        <v>645</v>
      </c>
      <c r="B1032" s="2" t="s">
        <v>646</v>
      </c>
      <c r="C1032" s="3">
        <v>5000</v>
      </c>
      <c r="D1032" s="2">
        <v>14.83</v>
      </c>
      <c r="E1032" s="2">
        <v>12.3</v>
      </c>
      <c r="F1032" s="2">
        <v>18</v>
      </c>
      <c r="G1032" s="2">
        <v>-0.17</v>
      </c>
      <c r="H1032" s="2">
        <v>-1.1299999999999999E-2</v>
      </c>
      <c r="I1032" s="2">
        <v>49</v>
      </c>
      <c r="J1032" s="2">
        <v>730</v>
      </c>
      <c r="K1032" s="4">
        <v>3.5505</v>
      </c>
      <c r="L1032" s="2" t="s">
        <v>1275</v>
      </c>
      <c r="M1032" s="5">
        <v>45093</v>
      </c>
      <c r="N1032" s="6">
        <v>99.22</v>
      </c>
    </row>
    <row r="1033" spans="1:14" ht="15.5" hidden="1" x14ac:dyDescent="0.35">
      <c r="A1033" s="3" t="s">
        <v>647</v>
      </c>
      <c r="B1033" s="2" t="s">
        <v>648</v>
      </c>
      <c r="C1033" s="3">
        <v>5100</v>
      </c>
      <c r="D1033" s="2">
        <v>13.3</v>
      </c>
      <c r="E1033" s="2">
        <v>10.050000000000001</v>
      </c>
      <c r="F1033" s="2">
        <v>16.55</v>
      </c>
      <c r="G1033" s="2">
        <v>-1.5</v>
      </c>
      <c r="H1033" s="2">
        <v>-0.1014</v>
      </c>
      <c r="I1033" s="2">
        <v>2</v>
      </c>
      <c r="J1033" s="2">
        <v>91</v>
      </c>
      <c r="K1033" s="4">
        <v>3.4645999999999999</v>
      </c>
      <c r="L1033" s="2" t="s">
        <v>1275</v>
      </c>
      <c r="M1033" s="5">
        <v>45093</v>
      </c>
      <c r="N1033" s="6">
        <v>99.22</v>
      </c>
    </row>
    <row r="1034" spans="1:14" ht="15.5" hidden="1" x14ac:dyDescent="0.35">
      <c r="A1034" s="3" t="s">
        <v>649</v>
      </c>
      <c r="B1034" s="2" t="s">
        <v>650</v>
      </c>
      <c r="C1034" s="3">
        <v>5200</v>
      </c>
      <c r="D1034" s="2">
        <v>13.45</v>
      </c>
      <c r="E1034" s="2">
        <v>9.1</v>
      </c>
      <c r="F1034" s="2">
        <v>15.4</v>
      </c>
      <c r="G1034" s="2">
        <v>0</v>
      </c>
      <c r="H1034" s="2" t="s">
        <v>12</v>
      </c>
      <c r="I1034" s="2">
        <v>1</v>
      </c>
      <c r="J1034" s="2">
        <v>250</v>
      </c>
      <c r="K1034" s="4">
        <v>3.4171999999999998</v>
      </c>
      <c r="L1034" s="2" t="s">
        <v>1275</v>
      </c>
      <c r="M1034" s="5">
        <v>45093</v>
      </c>
      <c r="N1034" s="6">
        <v>99.22</v>
      </c>
    </row>
    <row r="1035" spans="1:14" ht="15.5" hidden="1" x14ac:dyDescent="0.35">
      <c r="A1035" s="3" t="s">
        <v>651</v>
      </c>
      <c r="B1035" s="2" t="s">
        <v>652</v>
      </c>
      <c r="C1035" s="3">
        <v>5300</v>
      </c>
      <c r="D1035" s="2">
        <v>11.6</v>
      </c>
      <c r="E1035" s="2">
        <v>10</v>
      </c>
      <c r="F1035" s="2">
        <v>12</v>
      </c>
      <c r="G1035" s="2">
        <v>-0.7</v>
      </c>
      <c r="H1035" s="2">
        <v>-5.6899999999999999E-2</v>
      </c>
      <c r="I1035" s="2">
        <v>3</v>
      </c>
      <c r="J1035" s="2">
        <v>593</v>
      </c>
      <c r="K1035" s="4">
        <v>3.3557000000000001</v>
      </c>
      <c r="L1035" s="2" t="s">
        <v>1275</v>
      </c>
      <c r="M1035" s="5">
        <v>45093</v>
      </c>
      <c r="N1035" s="6">
        <v>99.22</v>
      </c>
    </row>
    <row r="1036" spans="1:14" ht="15.5" hidden="1" x14ac:dyDescent="0.35">
      <c r="A1036" s="3" t="s">
        <v>653</v>
      </c>
      <c r="B1036" s="2" t="s">
        <v>646</v>
      </c>
      <c r="C1036" s="3">
        <v>5400</v>
      </c>
      <c r="D1036" s="2">
        <v>10.63</v>
      </c>
      <c r="E1036" s="2">
        <v>7.3</v>
      </c>
      <c r="F1036" s="2">
        <v>13.55</v>
      </c>
      <c r="G1036" s="2">
        <v>-0.37</v>
      </c>
      <c r="H1036" s="2">
        <v>-3.3599999999999998E-2</v>
      </c>
      <c r="I1036" s="2">
        <v>47</v>
      </c>
      <c r="J1036" s="2">
        <v>138</v>
      </c>
      <c r="K1036" s="4">
        <v>3.3309000000000002</v>
      </c>
      <c r="L1036" s="2" t="s">
        <v>1275</v>
      </c>
      <c r="M1036" s="5">
        <v>45093</v>
      </c>
      <c r="N1036" s="6">
        <v>99.22</v>
      </c>
    </row>
    <row r="1037" spans="1:14" ht="15.5" hidden="1" x14ac:dyDescent="0.35">
      <c r="A1037" s="3" t="s">
        <v>654</v>
      </c>
      <c r="B1037" s="2" t="s">
        <v>646</v>
      </c>
      <c r="C1037" s="3">
        <v>5500</v>
      </c>
      <c r="D1037" s="2">
        <v>9.1999999999999993</v>
      </c>
      <c r="E1037" s="2">
        <v>8</v>
      </c>
      <c r="F1037" s="2">
        <v>9.1999999999999993</v>
      </c>
      <c r="G1037" s="2">
        <v>-1.5</v>
      </c>
      <c r="H1037" s="2">
        <v>-0.14019999999999999</v>
      </c>
      <c r="I1037" s="2">
        <v>9</v>
      </c>
      <c r="J1037" s="2">
        <v>1249</v>
      </c>
      <c r="K1037" s="4">
        <v>3.2252000000000001</v>
      </c>
      <c r="L1037" s="2" t="s">
        <v>1275</v>
      </c>
      <c r="M1037" s="5">
        <v>45093</v>
      </c>
      <c r="N1037" s="6">
        <v>99.22</v>
      </c>
    </row>
    <row r="1038" spans="1:14" ht="15.5" hidden="1" x14ac:dyDescent="0.35">
      <c r="A1038" s="3" t="s">
        <v>655</v>
      </c>
      <c r="B1038" s="2" t="s">
        <v>1373</v>
      </c>
      <c r="C1038" s="3">
        <v>45</v>
      </c>
      <c r="D1038" s="2">
        <v>0.15</v>
      </c>
      <c r="E1038" s="2">
        <v>0.14000000000000001</v>
      </c>
      <c r="F1038" s="2">
        <v>0.16</v>
      </c>
      <c r="G1038" s="2">
        <v>-0.02</v>
      </c>
      <c r="H1038" s="2">
        <v>-0.1176</v>
      </c>
      <c r="I1038" s="2">
        <v>39</v>
      </c>
      <c r="J1038" s="2">
        <v>3795</v>
      </c>
      <c r="K1038" s="4">
        <v>0.59770000000000001</v>
      </c>
      <c r="L1038" s="2" t="s">
        <v>1276</v>
      </c>
      <c r="M1038" s="5">
        <v>45093</v>
      </c>
      <c r="N1038" s="6">
        <v>99.22</v>
      </c>
    </row>
    <row r="1039" spans="1:14" ht="15.5" hidden="1" x14ac:dyDescent="0.35">
      <c r="A1039" s="3" t="s">
        <v>657</v>
      </c>
      <c r="B1039" s="2" t="s">
        <v>1282</v>
      </c>
      <c r="C1039" s="3">
        <v>50</v>
      </c>
      <c r="D1039" s="2">
        <v>0.26</v>
      </c>
      <c r="E1039" s="2">
        <v>0.23</v>
      </c>
      <c r="F1039" s="2">
        <v>0.25</v>
      </c>
      <c r="G1039" s="2">
        <v>-0.02</v>
      </c>
      <c r="H1039" s="2">
        <v>-7.1400000000000005E-2</v>
      </c>
      <c r="I1039" s="2">
        <v>101</v>
      </c>
      <c r="J1039" s="2">
        <v>1734</v>
      </c>
      <c r="K1039" s="4">
        <v>0.5645</v>
      </c>
      <c r="L1039" s="2" t="s">
        <v>1276</v>
      </c>
      <c r="M1039" s="5">
        <v>45093</v>
      </c>
      <c r="N1039" s="6">
        <v>99.22</v>
      </c>
    </row>
    <row r="1040" spans="1:14" ht="15.5" hidden="1" x14ac:dyDescent="0.35">
      <c r="A1040" s="3" t="s">
        <v>659</v>
      </c>
      <c r="B1040" s="2" t="s">
        <v>1374</v>
      </c>
      <c r="C1040" s="3">
        <v>52</v>
      </c>
      <c r="D1040" s="2">
        <v>0.34</v>
      </c>
      <c r="E1040" s="2">
        <v>0.27</v>
      </c>
      <c r="F1040" s="2">
        <v>0.3</v>
      </c>
      <c r="G1040" s="2">
        <v>0</v>
      </c>
      <c r="H1040" s="2" t="s">
        <v>12</v>
      </c>
      <c r="I1040" s="2">
        <v>21</v>
      </c>
      <c r="J1040" s="2">
        <v>2881</v>
      </c>
      <c r="K1040" s="4">
        <v>0.55130000000000001</v>
      </c>
      <c r="L1040" s="2" t="s">
        <v>1276</v>
      </c>
      <c r="M1040" s="5">
        <v>45093</v>
      </c>
      <c r="N1040" s="6">
        <v>99.22</v>
      </c>
    </row>
    <row r="1041" spans="1:14" ht="15.5" hidden="1" x14ac:dyDescent="0.35">
      <c r="A1041" s="3" t="s">
        <v>660</v>
      </c>
      <c r="B1041" s="2" t="s">
        <v>1375</v>
      </c>
      <c r="C1041" s="3">
        <v>53</v>
      </c>
      <c r="D1041" s="2">
        <v>0.33</v>
      </c>
      <c r="E1041" s="2">
        <v>0.3</v>
      </c>
      <c r="F1041" s="2">
        <v>0.33</v>
      </c>
      <c r="G1041" s="2">
        <v>-0.09</v>
      </c>
      <c r="H1041" s="2">
        <v>-0.21429999999999999</v>
      </c>
      <c r="I1041" s="2">
        <v>10</v>
      </c>
      <c r="J1041" s="2">
        <v>1876</v>
      </c>
      <c r="K1041" s="4">
        <v>0.5464</v>
      </c>
      <c r="L1041" s="2" t="s">
        <v>1276</v>
      </c>
      <c r="M1041" s="5">
        <v>45093</v>
      </c>
      <c r="N1041" s="6">
        <v>99.22</v>
      </c>
    </row>
    <row r="1042" spans="1:14" ht="15.5" hidden="1" x14ac:dyDescent="0.35">
      <c r="A1042" s="3" t="s">
        <v>662</v>
      </c>
      <c r="B1042" s="2" t="s">
        <v>1311</v>
      </c>
      <c r="C1042" s="3">
        <v>54</v>
      </c>
      <c r="D1042" s="2">
        <v>0.34</v>
      </c>
      <c r="E1042" s="2">
        <v>0.33</v>
      </c>
      <c r="F1042" s="2">
        <v>0.36</v>
      </c>
      <c r="G1042" s="2">
        <v>-0.08</v>
      </c>
      <c r="H1042" s="2">
        <v>-0.1905</v>
      </c>
      <c r="I1042" s="2">
        <v>71</v>
      </c>
      <c r="J1042" s="2">
        <v>854</v>
      </c>
      <c r="K1042" s="4">
        <v>0.54049999999999998</v>
      </c>
      <c r="L1042" s="2" t="s">
        <v>1276</v>
      </c>
      <c r="M1042" s="5">
        <v>45093</v>
      </c>
      <c r="N1042" s="6">
        <v>99.22</v>
      </c>
    </row>
    <row r="1043" spans="1:14" ht="15.5" hidden="1" x14ac:dyDescent="0.35">
      <c r="A1043" s="3" t="s">
        <v>664</v>
      </c>
      <c r="B1043" s="2" t="s">
        <v>1376</v>
      </c>
      <c r="C1043" s="3">
        <v>55</v>
      </c>
      <c r="D1043" s="2">
        <v>0.4</v>
      </c>
      <c r="E1043" s="2">
        <v>0.36</v>
      </c>
      <c r="F1043" s="2">
        <v>0.39</v>
      </c>
      <c r="G1043" s="2">
        <v>-7.0000000000000007E-2</v>
      </c>
      <c r="H1043" s="2">
        <v>-0.1489</v>
      </c>
      <c r="I1043" s="2">
        <v>14</v>
      </c>
      <c r="J1043" s="2">
        <v>1890</v>
      </c>
      <c r="K1043" s="4">
        <v>0.53469999999999995</v>
      </c>
      <c r="L1043" s="2" t="s">
        <v>1276</v>
      </c>
      <c r="M1043" s="5">
        <v>45093</v>
      </c>
      <c r="N1043" s="6">
        <v>99.22</v>
      </c>
    </row>
    <row r="1044" spans="1:14" ht="15.5" hidden="1" x14ac:dyDescent="0.35">
      <c r="A1044" s="3" t="s">
        <v>666</v>
      </c>
      <c r="B1044" s="2" t="s">
        <v>1377</v>
      </c>
      <c r="C1044" s="3">
        <v>56</v>
      </c>
      <c r="D1044" s="2">
        <v>0.42</v>
      </c>
      <c r="E1044" s="2">
        <v>0.39</v>
      </c>
      <c r="F1044" s="2">
        <v>0.43</v>
      </c>
      <c r="G1044" s="2">
        <v>-0.11</v>
      </c>
      <c r="H1044" s="2">
        <v>-0.20749999999999999</v>
      </c>
      <c r="I1044" s="2">
        <v>16</v>
      </c>
      <c r="J1044" s="2">
        <v>10060</v>
      </c>
      <c r="K1044" s="4">
        <v>0.52880000000000005</v>
      </c>
      <c r="L1044" s="2" t="s">
        <v>1276</v>
      </c>
      <c r="M1044" s="5">
        <v>45093</v>
      </c>
      <c r="N1044" s="6">
        <v>99.22</v>
      </c>
    </row>
    <row r="1045" spans="1:14" ht="15.5" hidden="1" x14ac:dyDescent="0.35">
      <c r="A1045" s="3" t="s">
        <v>668</v>
      </c>
      <c r="B1045" s="2" t="s">
        <v>1378</v>
      </c>
      <c r="C1045" s="3">
        <v>57</v>
      </c>
      <c r="D1045" s="2">
        <v>0.55000000000000004</v>
      </c>
      <c r="E1045" s="2">
        <v>0.43</v>
      </c>
      <c r="F1045" s="2">
        <v>0.46</v>
      </c>
      <c r="G1045" s="2">
        <v>0</v>
      </c>
      <c r="H1045" s="2" t="s">
        <v>12</v>
      </c>
      <c r="I1045" s="2">
        <v>6</v>
      </c>
      <c r="J1045" s="2">
        <v>1078</v>
      </c>
      <c r="K1045" s="4">
        <v>0.52300000000000002</v>
      </c>
      <c r="L1045" s="2" t="s">
        <v>1276</v>
      </c>
      <c r="M1045" s="5">
        <v>45093</v>
      </c>
      <c r="N1045" s="6">
        <v>99.22</v>
      </c>
    </row>
    <row r="1046" spans="1:14" ht="15.5" hidden="1" x14ac:dyDescent="0.35">
      <c r="A1046" s="3" t="s">
        <v>670</v>
      </c>
      <c r="B1046" s="2" t="s">
        <v>1379</v>
      </c>
      <c r="C1046" s="3">
        <v>58</v>
      </c>
      <c r="D1046" s="2">
        <v>0.59</v>
      </c>
      <c r="E1046" s="2">
        <v>0.47</v>
      </c>
      <c r="F1046" s="2">
        <v>0.51</v>
      </c>
      <c r="G1046" s="2">
        <v>0</v>
      </c>
      <c r="H1046" s="2" t="s">
        <v>12</v>
      </c>
      <c r="I1046" s="2">
        <v>1</v>
      </c>
      <c r="J1046" s="2">
        <v>1745</v>
      </c>
      <c r="K1046" s="4">
        <v>0.51859999999999995</v>
      </c>
      <c r="L1046" s="2" t="s">
        <v>1276</v>
      </c>
      <c r="M1046" s="5">
        <v>45093</v>
      </c>
      <c r="N1046" s="6">
        <v>99.22</v>
      </c>
    </row>
    <row r="1047" spans="1:14" ht="15.5" hidden="1" x14ac:dyDescent="0.35">
      <c r="A1047" s="3" t="s">
        <v>672</v>
      </c>
      <c r="B1047" s="2" t="s">
        <v>1380</v>
      </c>
      <c r="C1047" s="3">
        <v>59</v>
      </c>
      <c r="D1047" s="2">
        <v>0.61</v>
      </c>
      <c r="E1047" s="2">
        <v>0.52</v>
      </c>
      <c r="F1047" s="2">
        <v>0.55000000000000004</v>
      </c>
      <c r="G1047" s="2">
        <v>-0.05</v>
      </c>
      <c r="H1047" s="2">
        <v>-7.5800000000000006E-2</v>
      </c>
      <c r="I1047" s="2">
        <v>10</v>
      </c>
      <c r="J1047" s="2">
        <v>1497</v>
      </c>
      <c r="K1047" s="4">
        <v>0.51370000000000005</v>
      </c>
      <c r="L1047" s="2" t="s">
        <v>1276</v>
      </c>
      <c r="M1047" s="5">
        <v>45093</v>
      </c>
      <c r="N1047" s="6">
        <v>99.22</v>
      </c>
    </row>
    <row r="1048" spans="1:14" ht="15.5" hidden="1" x14ac:dyDescent="0.35">
      <c r="A1048" s="3" t="s">
        <v>674</v>
      </c>
      <c r="B1048" s="2" t="s">
        <v>1381</v>
      </c>
      <c r="C1048" s="3">
        <v>60</v>
      </c>
      <c r="D1048" s="2">
        <v>0.6</v>
      </c>
      <c r="E1048" s="2">
        <v>0.56000000000000005</v>
      </c>
      <c r="F1048" s="2">
        <v>0.6</v>
      </c>
      <c r="G1048" s="2">
        <v>-0.25</v>
      </c>
      <c r="H1048" s="2">
        <v>-0.29409999999999997</v>
      </c>
      <c r="I1048" s="2">
        <v>28</v>
      </c>
      <c r="J1048" s="2">
        <v>5797</v>
      </c>
      <c r="K1048" s="4">
        <v>0.5081</v>
      </c>
      <c r="L1048" s="2" t="s">
        <v>1276</v>
      </c>
      <c r="M1048" s="5">
        <v>45093</v>
      </c>
      <c r="N1048" s="6">
        <v>99.22</v>
      </c>
    </row>
    <row r="1049" spans="1:14" ht="15.5" hidden="1" x14ac:dyDescent="0.35">
      <c r="A1049" s="3" t="s">
        <v>675</v>
      </c>
      <c r="B1049" s="2" t="s">
        <v>1382</v>
      </c>
      <c r="C1049" s="3">
        <v>61</v>
      </c>
      <c r="D1049" s="2">
        <v>1</v>
      </c>
      <c r="E1049" s="2">
        <v>0.61</v>
      </c>
      <c r="F1049" s="2">
        <v>0.65</v>
      </c>
      <c r="G1049" s="2">
        <v>0</v>
      </c>
      <c r="H1049" s="2" t="s">
        <v>12</v>
      </c>
      <c r="I1049" s="2">
        <v>644</v>
      </c>
      <c r="J1049" s="2">
        <v>3161</v>
      </c>
      <c r="K1049" s="4">
        <v>0.50290000000000001</v>
      </c>
      <c r="L1049" s="2" t="s">
        <v>1276</v>
      </c>
      <c r="M1049" s="5">
        <v>45093</v>
      </c>
      <c r="N1049" s="6">
        <v>99.22</v>
      </c>
    </row>
    <row r="1050" spans="1:14" ht="15.5" hidden="1" x14ac:dyDescent="0.35">
      <c r="A1050" s="3" t="s">
        <v>677</v>
      </c>
      <c r="B1050" s="2" t="s">
        <v>1383</v>
      </c>
      <c r="C1050" s="3">
        <v>62</v>
      </c>
      <c r="D1050" s="2">
        <v>0.98</v>
      </c>
      <c r="E1050" s="2">
        <v>0.67</v>
      </c>
      <c r="F1050" s="2">
        <v>0.71</v>
      </c>
      <c r="G1050" s="2">
        <v>0</v>
      </c>
      <c r="H1050" s="2" t="s">
        <v>12</v>
      </c>
      <c r="I1050" s="2">
        <v>3</v>
      </c>
      <c r="J1050" s="2">
        <v>4788</v>
      </c>
      <c r="K1050" s="4">
        <v>0.502</v>
      </c>
      <c r="L1050" s="2" t="s">
        <v>1276</v>
      </c>
      <c r="M1050" s="5">
        <v>45093</v>
      </c>
      <c r="N1050" s="6">
        <v>99.22</v>
      </c>
    </row>
    <row r="1051" spans="1:14" ht="15.5" hidden="1" x14ac:dyDescent="0.35">
      <c r="A1051" s="3" t="s">
        <v>679</v>
      </c>
      <c r="B1051" s="2" t="s">
        <v>1384</v>
      </c>
      <c r="C1051" s="3">
        <v>63</v>
      </c>
      <c r="D1051" s="2">
        <v>1.0900000000000001</v>
      </c>
      <c r="E1051" s="2">
        <v>0.72</v>
      </c>
      <c r="F1051" s="2">
        <v>0.77</v>
      </c>
      <c r="G1051" s="2">
        <v>0</v>
      </c>
      <c r="H1051" s="2" t="s">
        <v>12</v>
      </c>
      <c r="I1051" s="2">
        <v>397</v>
      </c>
      <c r="J1051" s="2">
        <v>1591</v>
      </c>
      <c r="K1051" s="4">
        <v>0.49709999999999999</v>
      </c>
      <c r="L1051" s="2" t="s">
        <v>1276</v>
      </c>
      <c r="M1051" s="5">
        <v>45093</v>
      </c>
      <c r="N1051" s="6">
        <v>99.22</v>
      </c>
    </row>
    <row r="1052" spans="1:14" ht="15.5" hidden="1" x14ac:dyDescent="0.35">
      <c r="A1052" s="3" t="s">
        <v>681</v>
      </c>
      <c r="B1052" s="2" t="s">
        <v>1385</v>
      </c>
      <c r="C1052" s="3">
        <v>64</v>
      </c>
      <c r="D1052" s="2">
        <v>1.08</v>
      </c>
      <c r="E1052" s="2">
        <v>0.79</v>
      </c>
      <c r="F1052" s="2">
        <v>0.84</v>
      </c>
      <c r="G1052" s="2">
        <v>0</v>
      </c>
      <c r="H1052" s="2" t="s">
        <v>12</v>
      </c>
      <c r="I1052" s="2">
        <v>11</v>
      </c>
      <c r="J1052" s="2">
        <v>1284</v>
      </c>
      <c r="K1052" s="4">
        <v>0.4929</v>
      </c>
      <c r="L1052" s="2" t="s">
        <v>1276</v>
      </c>
      <c r="M1052" s="5">
        <v>45093</v>
      </c>
      <c r="N1052" s="6">
        <v>99.22</v>
      </c>
    </row>
    <row r="1053" spans="1:14" ht="15.5" hidden="1" x14ac:dyDescent="0.35">
      <c r="A1053" s="3" t="s">
        <v>683</v>
      </c>
      <c r="B1053" s="2" t="s">
        <v>1386</v>
      </c>
      <c r="C1053" s="3">
        <v>65</v>
      </c>
      <c r="D1053" s="2">
        <v>0.92</v>
      </c>
      <c r="E1053" s="2">
        <v>0.86</v>
      </c>
      <c r="F1053" s="2">
        <v>0.9</v>
      </c>
      <c r="G1053" s="2">
        <v>-0.13</v>
      </c>
      <c r="H1053" s="2">
        <v>-0.12379999999999999</v>
      </c>
      <c r="I1053" s="2">
        <v>56</v>
      </c>
      <c r="J1053" s="2">
        <v>5740</v>
      </c>
      <c r="K1053" s="4">
        <v>0.48680000000000001</v>
      </c>
      <c r="L1053" s="2" t="s">
        <v>1276</v>
      </c>
      <c r="M1053" s="5">
        <v>45093</v>
      </c>
      <c r="N1053" s="6">
        <v>99.22</v>
      </c>
    </row>
    <row r="1054" spans="1:14" ht="15.5" hidden="1" x14ac:dyDescent="0.35">
      <c r="A1054" s="3" t="s">
        <v>685</v>
      </c>
      <c r="B1054" s="2" t="s">
        <v>1387</v>
      </c>
      <c r="C1054" s="3">
        <v>66</v>
      </c>
      <c r="D1054" s="2">
        <v>1.01</v>
      </c>
      <c r="E1054" s="2">
        <v>0.93</v>
      </c>
      <c r="F1054" s="2">
        <v>0.97</v>
      </c>
      <c r="G1054" s="2">
        <v>-0.26</v>
      </c>
      <c r="H1054" s="2">
        <v>-0.20469999999999999</v>
      </c>
      <c r="I1054" s="2">
        <v>13</v>
      </c>
      <c r="J1054" s="2">
        <v>2689</v>
      </c>
      <c r="K1054" s="4">
        <v>0.48149999999999998</v>
      </c>
      <c r="L1054" s="2" t="s">
        <v>1276</v>
      </c>
      <c r="M1054" s="5">
        <v>45093</v>
      </c>
      <c r="N1054" s="6">
        <v>99.22</v>
      </c>
    </row>
    <row r="1055" spans="1:14" ht="15.5" hidden="1" x14ac:dyDescent="0.35">
      <c r="A1055" s="3" t="s">
        <v>687</v>
      </c>
      <c r="B1055" s="2" t="s">
        <v>1388</v>
      </c>
      <c r="C1055" s="3">
        <v>67</v>
      </c>
      <c r="D1055" s="2">
        <v>1.0900000000000001</v>
      </c>
      <c r="E1055" s="2">
        <v>1.01</v>
      </c>
      <c r="F1055" s="2">
        <v>1.05</v>
      </c>
      <c r="G1055" s="2">
        <v>-0.13</v>
      </c>
      <c r="H1055" s="2">
        <v>-0.1066</v>
      </c>
      <c r="I1055" s="2">
        <v>10</v>
      </c>
      <c r="J1055" s="2">
        <v>1730</v>
      </c>
      <c r="K1055" s="4">
        <v>0.47710000000000002</v>
      </c>
      <c r="L1055" s="2" t="s">
        <v>1276</v>
      </c>
      <c r="M1055" s="5">
        <v>45093</v>
      </c>
      <c r="N1055" s="6">
        <v>99.22</v>
      </c>
    </row>
    <row r="1056" spans="1:14" ht="15.5" hidden="1" x14ac:dyDescent="0.35">
      <c r="A1056" s="3" t="s">
        <v>689</v>
      </c>
      <c r="B1056" s="2" t="s">
        <v>1389</v>
      </c>
      <c r="C1056" s="3">
        <v>68</v>
      </c>
      <c r="D1056" s="2">
        <v>1.18</v>
      </c>
      <c r="E1056" s="2">
        <v>1.0900000000000001</v>
      </c>
      <c r="F1056" s="2">
        <v>1.1299999999999999</v>
      </c>
      <c r="G1056" s="2">
        <v>-0.62</v>
      </c>
      <c r="H1056" s="2">
        <v>-0.34439999999999998</v>
      </c>
      <c r="I1056" s="2">
        <v>3</v>
      </c>
      <c r="J1056" s="2">
        <v>3777</v>
      </c>
      <c r="K1056" s="4">
        <v>0.47189999999999999</v>
      </c>
      <c r="L1056" s="2" t="s">
        <v>1276</v>
      </c>
      <c r="M1056" s="5">
        <v>45093</v>
      </c>
      <c r="N1056" s="6">
        <v>99.22</v>
      </c>
    </row>
    <row r="1057" spans="1:14" ht="15.5" hidden="1" x14ac:dyDescent="0.35">
      <c r="A1057" s="3" t="s">
        <v>691</v>
      </c>
      <c r="B1057" s="2" t="s">
        <v>1380</v>
      </c>
      <c r="C1057" s="3">
        <v>69</v>
      </c>
      <c r="D1057" s="2">
        <v>1.36</v>
      </c>
      <c r="E1057" s="2">
        <v>1.18</v>
      </c>
      <c r="F1057" s="2">
        <v>1.22</v>
      </c>
      <c r="G1057" s="2">
        <v>-0.47</v>
      </c>
      <c r="H1057" s="2">
        <v>-0.25679999999999997</v>
      </c>
      <c r="I1057" s="2">
        <v>20</v>
      </c>
      <c r="J1057" s="2">
        <v>7148</v>
      </c>
      <c r="K1057" s="4">
        <v>0.46729999999999999</v>
      </c>
      <c r="L1057" s="2" t="s">
        <v>1276</v>
      </c>
      <c r="M1057" s="5">
        <v>45093</v>
      </c>
      <c r="N1057" s="6">
        <v>99.22</v>
      </c>
    </row>
    <row r="1058" spans="1:14" ht="15.5" hidden="1" x14ac:dyDescent="0.35">
      <c r="A1058" s="3" t="s">
        <v>693</v>
      </c>
      <c r="B1058" s="2" t="s">
        <v>1316</v>
      </c>
      <c r="C1058" s="3">
        <v>70</v>
      </c>
      <c r="D1058" s="2">
        <v>1.31</v>
      </c>
      <c r="E1058" s="2">
        <v>1.27</v>
      </c>
      <c r="F1058" s="2">
        <v>1.31</v>
      </c>
      <c r="G1058" s="2">
        <v>-0.23</v>
      </c>
      <c r="H1058" s="2">
        <v>-0.14940000000000001</v>
      </c>
      <c r="I1058" s="2">
        <v>96</v>
      </c>
      <c r="J1058" s="2">
        <v>10929</v>
      </c>
      <c r="K1058" s="4">
        <v>0.4622</v>
      </c>
      <c r="L1058" s="2" t="s">
        <v>1276</v>
      </c>
      <c r="M1058" s="5">
        <v>45093</v>
      </c>
      <c r="N1058" s="6">
        <v>99.22</v>
      </c>
    </row>
    <row r="1059" spans="1:14" ht="15.5" hidden="1" x14ac:dyDescent="0.35">
      <c r="A1059" s="3" t="s">
        <v>694</v>
      </c>
      <c r="B1059" s="2" t="s">
        <v>1390</v>
      </c>
      <c r="C1059" s="3">
        <v>71</v>
      </c>
      <c r="D1059" s="2">
        <v>1.44</v>
      </c>
      <c r="E1059" s="2">
        <v>1.37</v>
      </c>
      <c r="F1059" s="2">
        <v>1.42</v>
      </c>
      <c r="G1059" s="2">
        <v>-0.26</v>
      </c>
      <c r="H1059" s="2">
        <v>-0.15290000000000001</v>
      </c>
      <c r="I1059" s="2">
        <v>13</v>
      </c>
      <c r="J1059" s="2">
        <v>1819</v>
      </c>
      <c r="K1059" s="4">
        <v>0.45850000000000002</v>
      </c>
      <c r="L1059" s="2" t="s">
        <v>1276</v>
      </c>
      <c r="M1059" s="5">
        <v>45093</v>
      </c>
      <c r="N1059" s="6">
        <v>99.22</v>
      </c>
    </row>
    <row r="1060" spans="1:14" ht="15.5" hidden="1" x14ac:dyDescent="0.35">
      <c r="A1060" s="3" t="s">
        <v>696</v>
      </c>
      <c r="B1060" s="2" t="s">
        <v>1391</v>
      </c>
      <c r="C1060" s="3">
        <v>72</v>
      </c>
      <c r="D1060" s="2">
        <v>2.3199999999999998</v>
      </c>
      <c r="E1060" s="2">
        <v>1.48</v>
      </c>
      <c r="F1060" s="2">
        <v>1.53</v>
      </c>
      <c r="G1060" s="2">
        <v>0</v>
      </c>
      <c r="H1060" s="2" t="s">
        <v>12</v>
      </c>
      <c r="I1060" s="2">
        <v>5</v>
      </c>
      <c r="J1060" s="2">
        <v>1421</v>
      </c>
      <c r="K1060" s="4">
        <v>0.4541</v>
      </c>
      <c r="L1060" s="2" t="s">
        <v>1276</v>
      </c>
      <c r="M1060" s="5">
        <v>45093</v>
      </c>
      <c r="N1060" s="6">
        <v>99.22</v>
      </c>
    </row>
    <row r="1061" spans="1:14" ht="15.5" hidden="1" x14ac:dyDescent="0.35">
      <c r="A1061" s="3" t="s">
        <v>697</v>
      </c>
      <c r="B1061" s="2" t="s">
        <v>1392</v>
      </c>
      <c r="C1061" s="3">
        <v>72.5</v>
      </c>
      <c r="D1061" s="2">
        <v>2.09</v>
      </c>
      <c r="E1061" s="2">
        <v>1.51</v>
      </c>
      <c r="F1061" s="2">
        <v>1.58</v>
      </c>
      <c r="G1061" s="2">
        <v>0</v>
      </c>
      <c r="H1061" s="2" t="s">
        <v>12</v>
      </c>
      <c r="I1061" s="2">
        <v>320</v>
      </c>
      <c r="J1061" s="2">
        <v>794</v>
      </c>
      <c r="K1061" s="4">
        <v>0.45119999999999999</v>
      </c>
      <c r="L1061" s="2" t="s">
        <v>1276</v>
      </c>
      <c r="M1061" s="5">
        <v>45093</v>
      </c>
      <c r="N1061" s="6">
        <v>99.22</v>
      </c>
    </row>
    <row r="1062" spans="1:14" ht="15.5" hidden="1" x14ac:dyDescent="0.35">
      <c r="A1062" s="3" t="s">
        <v>699</v>
      </c>
      <c r="B1062" s="2" t="s">
        <v>1393</v>
      </c>
      <c r="C1062" s="3">
        <v>73</v>
      </c>
      <c r="D1062" s="2">
        <v>1.88</v>
      </c>
      <c r="E1062" s="2">
        <v>1.58</v>
      </c>
      <c r="F1062" s="2">
        <v>1.64</v>
      </c>
      <c r="G1062" s="2">
        <v>0</v>
      </c>
      <c r="H1062" s="2" t="s">
        <v>12</v>
      </c>
      <c r="I1062" s="2">
        <v>57</v>
      </c>
      <c r="J1062" s="2">
        <v>1150</v>
      </c>
      <c r="K1062" s="4">
        <v>0.44919999999999999</v>
      </c>
      <c r="L1062" s="2" t="s">
        <v>1276</v>
      </c>
      <c r="M1062" s="5">
        <v>45093</v>
      </c>
      <c r="N1062" s="6">
        <v>99.22</v>
      </c>
    </row>
    <row r="1063" spans="1:14" ht="15.5" hidden="1" x14ac:dyDescent="0.35">
      <c r="A1063" s="3" t="s">
        <v>700</v>
      </c>
      <c r="B1063" s="2" t="s">
        <v>1394</v>
      </c>
      <c r="C1063" s="3">
        <v>74</v>
      </c>
      <c r="D1063" s="2">
        <v>1.79</v>
      </c>
      <c r="E1063" s="2">
        <v>1.72</v>
      </c>
      <c r="F1063" s="2">
        <v>1.77</v>
      </c>
      <c r="G1063" s="2">
        <v>-0.51</v>
      </c>
      <c r="H1063" s="2">
        <v>-0.22170000000000001</v>
      </c>
      <c r="I1063" s="2">
        <v>16</v>
      </c>
      <c r="J1063" s="2">
        <v>4158</v>
      </c>
      <c r="K1063" s="4">
        <v>0.44529999999999997</v>
      </c>
      <c r="L1063" s="2" t="s">
        <v>1276</v>
      </c>
      <c r="M1063" s="5">
        <v>45093</v>
      </c>
      <c r="N1063" s="6">
        <v>99.22</v>
      </c>
    </row>
    <row r="1064" spans="1:14" ht="15.5" hidden="1" x14ac:dyDescent="0.35">
      <c r="A1064" s="3" t="s">
        <v>701</v>
      </c>
      <c r="B1064" s="2" t="s">
        <v>1395</v>
      </c>
      <c r="C1064" s="3">
        <v>75</v>
      </c>
      <c r="D1064" s="2">
        <v>1.93</v>
      </c>
      <c r="E1064" s="2">
        <v>1.85</v>
      </c>
      <c r="F1064" s="2">
        <v>1.9</v>
      </c>
      <c r="G1064" s="2">
        <v>-0.25</v>
      </c>
      <c r="H1064" s="2">
        <v>-0.1147</v>
      </c>
      <c r="I1064" s="2">
        <v>44</v>
      </c>
      <c r="J1064" s="2">
        <v>9306</v>
      </c>
      <c r="K1064" s="4">
        <v>0.44090000000000001</v>
      </c>
      <c r="L1064" s="2" t="s">
        <v>1276</v>
      </c>
      <c r="M1064" s="5">
        <v>45093</v>
      </c>
      <c r="N1064" s="6">
        <v>99.22</v>
      </c>
    </row>
    <row r="1065" spans="1:14" ht="15.5" hidden="1" x14ac:dyDescent="0.35">
      <c r="A1065" s="3" t="s">
        <v>702</v>
      </c>
      <c r="B1065" s="2" t="s">
        <v>1396</v>
      </c>
      <c r="C1065" s="3">
        <v>76</v>
      </c>
      <c r="D1065" s="2">
        <v>2.13</v>
      </c>
      <c r="E1065" s="2">
        <v>1.99</v>
      </c>
      <c r="F1065" s="2">
        <v>2.06</v>
      </c>
      <c r="G1065" s="2">
        <v>-0.22</v>
      </c>
      <c r="H1065" s="2">
        <v>-9.3600000000000003E-2</v>
      </c>
      <c r="I1065" s="2">
        <v>166</v>
      </c>
      <c r="J1065" s="2">
        <v>1263</v>
      </c>
      <c r="K1065" s="4">
        <v>0.43819999999999998</v>
      </c>
      <c r="L1065" s="2" t="s">
        <v>1276</v>
      </c>
      <c r="M1065" s="5">
        <v>45093</v>
      </c>
      <c r="N1065" s="6">
        <v>99.22</v>
      </c>
    </row>
    <row r="1066" spans="1:14" ht="15.5" hidden="1" x14ac:dyDescent="0.35">
      <c r="A1066" s="3" t="s">
        <v>704</v>
      </c>
      <c r="B1066" s="2" t="s">
        <v>1321</v>
      </c>
      <c r="C1066" s="3">
        <v>77</v>
      </c>
      <c r="D1066" s="2">
        <v>2.4700000000000002</v>
      </c>
      <c r="E1066" s="2">
        <v>2.13</v>
      </c>
      <c r="F1066" s="2">
        <v>2.2000000000000002</v>
      </c>
      <c r="G1066" s="2">
        <v>-0.25</v>
      </c>
      <c r="H1066" s="2">
        <v>-9.1899999999999996E-2</v>
      </c>
      <c r="I1066" s="2">
        <v>49</v>
      </c>
      <c r="J1066" s="2">
        <v>5021</v>
      </c>
      <c r="K1066" s="4">
        <v>0.4335</v>
      </c>
      <c r="L1066" s="2" t="s">
        <v>1276</v>
      </c>
      <c r="M1066" s="5">
        <v>45093</v>
      </c>
      <c r="N1066" s="6">
        <v>99.22</v>
      </c>
    </row>
    <row r="1067" spans="1:14" ht="15.5" hidden="1" x14ac:dyDescent="0.35">
      <c r="A1067" s="3" t="s">
        <v>705</v>
      </c>
      <c r="B1067" s="2" t="s">
        <v>1397</v>
      </c>
      <c r="C1067" s="3">
        <v>77.5</v>
      </c>
      <c r="D1067" s="2">
        <v>2.58</v>
      </c>
      <c r="E1067" s="2">
        <v>2.2000000000000002</v>
      </c>
      <c r="F1067" s="2">
        <v>2.27</v>
      </c>
      <c r="G1067" s="2">
        <v>-0.62</v>
      </c>
      <c r="H1067" s="2">
        <v>-0.1938</v>
      </c>
      <c r="I1067" s="2">
        <v>121</v>
      </c>
      <c r="J1067" s="2">
        <v>1276</v>
      </c>
      <c r="K1067" s="4">
        <v>0.43080000000000002</v>
      </c>
      <c r="L1067" s="2" t="s">
        <v>1276</v>
      </c>
      <c r="M1067" s="5">
        <v>45093</v>
      </c>
      <c r="N1067" s="6">
        <v>99.22</v>
      </c>
    </row>
    <row r="1068" spans="1:14" ht="15.5" hidden="1" x14ac:dyDescent="0.35">
      <c r="A1068" s="3" t="s">
        <v>706</v>
      </c>
      <c r="B1068" s="2" t="s">
        <v>1398</v>
      </c>
      <c r="C1068" s="3">
        <v>78</v>
      </c>
      <c r="D1068" s="2">
        <v>2.75</v>
      </c>
      <c r="E1068" s="2">
        <v>2.2799999999999998</v>
      </c>
      <c r="F1068" s="2">
        <v>2.35</v>
      </c>
      <c r="G1068" s="2">
        <v>0</v>
      </c>
      <c r="H1068" s="2" t="s">
        <v>12</v>
      </c>
      <c r="I1068" s="2">
        <v>6</v>
      </c>
      <c r="J1068" s="2">
        <v>2116</v>
      </c>
      <c r="K1068" s="4">
        <v>0.42870000000000003</v>
      </c>
      <c r="L1068" s="2" t="s">
        <v>1276</v>
      </c>
      <c r="M1068" s="5">
        <v>45093</v>
      </c>
      <c r="N1068" s="6">
        <v>99.22</v>
      </c>
    </row>
    <row r="1069" spans="1:14" ht="15.5" hidden="1" x14ac:dyDescent="0.35">
      <c r="A1069" s="3" t="s">
        <v>708</v>
      </c>
      <c r="B1069" s="2" t="s">
        <v>1399</v>
      </c>
      <c r="C1069" s="3">
        <v>79</v>
      </c>
      <c r="D1069" s="2">
        <v>2.62</v>
      </c>
      <c r="E1069" s="2">
        <v>2.46</v>
      </c>
      <c r="F1069" s="2">
        <v>2.54</v>
      </c>
      <c r="G1069" s="2">
        <v>-0.43</v>
      </c>
      <c r="H1069" s="2">
        <v>-0.14099999999999999</v>
      </c>
      <c r="I1069" s="2">
        <v>11</v>
      </c>
      <c r="J1069" s="2">
        <v>2741</v>
      </c>
      <c r="K1069" s="4">
        <v>0.42620000000000002</v>
      </c>
      <c r="L1069" s="2" t="s">
        <v>1276</v>
      </c>
      <c r="M1069" s="5">
        <v>45093</v>
      </c>
      <c r="N1069" s="6">
        <v>99.22</v>
      </c>
    </row>
    <row r="1070" spans="1:14" ht="15.5" hidden="1" x14ac:dyDescent="0.35">
      <c r="A1070" s="3" t="s">
        <v>709</v>
      </c>
      <c r="B1070" s="2" t="s">
        <v>1400</v>
      </c>
      <c r="C1070" s="3">
        <v>80</v>
      </c>
      <c r="D1070" s="2">
        <v>2.68</v>
      </c>
      <c r="E1070" s="2">
        <v>2.63</v>
      </c>
      <c r="F1070" s="2">
        <v>2.71</v>
      </c>
      <c r="G1070" s="2">
        <v>-0.46</v>
      </c>
      <c r="H1070" s="2">
        <v>-0.14649999999999999</v>
      </c>
      <c r="I1070" s="2">
        <v>446</v>
      </c>
      <c r="J1070" s="2">
        <v>16355</v>
      </c>
      <c r="K1070" s="4">
        <v>0.42159999999999997</v>
      </c>
      <c r="L1070" s="2" t="s">
        <v>1276</v>
      </c>
      <c r="M1070" s="5">
        <v>45093</v>
      </c>
      <c r="N1070" s="6">
        <v>99.22</v>
      </c>
    </row>
    <row r="1071" spans="1:14" ht="15.5" hidden="1" x14ac:dyDescent="0.35">
      <c r="A1071" s="3" t="s">
        <v>710</v>
      </c>
      <c r="B1071" s="2" t="s">
        <v>1401</v>
      </c>
      <c r="C1071" s="3">
        <v>81</v>
      </c>
      <c r="D1071" s="2">
        <v>3</v>
      </c>
      <c r="E1071" s="2">
        <v>2.81</v>
      </c>
      <c r="F1071" s="2">
        <v>2.91</v>
      </c>
      <c r="G1071" s="2">
        <v>-0.38</v>
      </c>
      <c r="H1071" s="2">
        <v>-0.1124</v>
      </c>
      <c r="I1071" s="2">
        <v>5</v>
      </c>
      <c r="J1071" s="2">
        <v>2666</v>
      </c>
      <c r="K1071" s="4">
        <v>0.41830000000000001</v>
      </c>
      <c r="L1071" s="2" t="s">
        <v>1276</v>
      </c>
      <c r="M1071" s="5">
        <v>45093</v>
      </c>
      <c r="N1071" s="6">
        <v>99.22</v>
      </c>
    </row>
    <row r="1072" spans="1:14" ht="15.5" hidden="1" x14ac:dyDescent="0.35">
      <c r="A1072" s="3" t="s">
        <v>711</v>
      </c>
      <c r="B1072" s="2" t="s">
        <v>1402</v>
      </c>
      <c r="C1072" s="3">
        <v>82</v>
      </c>
      <c r="D1072" s="2">
        <v>3.19</v>
      </c>
      <c r="E1072" s="2">
        <v>3</v>
      </c>
      <c r="F1072" s="2">
        <v>3.1</v>
      </c>
      <c r="G1072" s="2">
        <v>-0.36</v>
      </c>
      <c r="H1072" s="2">
        <v>-0.1014</v>
      </c>
      <c r="I1072" s="2">
        <v>2</v>
      </c>
      <c r="J1072" s="2">
        <v>2786</v>
      </c>
      <c r="K1072" s="4">
        <v>0.4138</v>
      </c>
      <c r="L1072" s="2" t="s">
        <v>1276</v>
      </c>
      <c r="M1072" s="5">
        <v>45093</v>
      </c>
      <c r="N1072" s="6">
        <v>99.22</v>
      </c>
    </row>
    <row r="1073" spans="1:14" ht="15.5" hidden="1" x14ac:dyDescent="0.35">
      <c r="A1073" s="3" t="s">
        <v>713</v>
      </c>
      <c r="B1073" s="2" t="s">
        <v>1403</v>
      </c>
      <c r="C1073" s="3">
        <v>83</v>
      </c>
      <c r="D1073" s="2">
        <v>3.4</v>
      </c>
      <c r="E1073" s="2">
        <v>3.2</v>
      </c>
      <c r="F1073" s="2">
        <v>3.3</v>
      </c>
      <c r="G1073" s="2">
        <v>-1.1399999999999999</v>
      </c>
      <c r="H1073" s="2">
        <v>-0.25109999999999999</v>
      </c>
      <c r="I1073" s="2">
        <v>2</v>
      </c>
      <c r="J1073" s="2">
        <v>1590</v>
      </c>
      <c r="K1073" s="4">
        <v>0.40939999999999999</v>
      </c>
      <c r="L1073" s="2" t="s">
        <v>1276</v>
      </c>
      <c r="M1073" s="5">
        <v>45093</v>
      </c>
      <c r="N1073" s="6">
        <v>99.22</v>
      </c>
    </row>
    <row r="1074" spans="1:14" ht="15.5" hidden="1" x14ac:dyDescent="0.35">
      <c r="A1074" s="3" t="s">
        <v>714</v>
      </c>
      <c r="B1074" s="2" t="s">
        <v>1403</v>
      </c>
      <c r="C1074" s="3">
        <v>84</v>
      </c>
      <c r="D1074" s="2">
        <v>3.64</v>
      </c>
      <c r="E1074" s="2">
        <v>3.45</v>
      </c>
      <c r="F1074" s="2">
        <v>3.55</v>
      </c>
      <c r="G1074" s="2">
        <v>-0.52</v>
      </c>
      <c r="H1074" s="2">
        <v>-0.125</v>
      </c>
      <c r="I1074" s="2">
        <v>9</v>
      </c>
      <c r="J1074" s="2">
        <v>2216</v>
      </c>
      <c r="K1074" s="4">
        <v>0.40710000000000002</v>
      </c>
      <c r="L1074" s="2" t="s">
        <v>1276</v>
      </c>
      <c r="M1074" s="5">
        <v>45093</v>
      </c>
      <c r="N1074" s="6">
        <v>99.22</v>
      </c>
    </row>
    <row r="1075" spans="1:14" ht="15.5" hidden="1" x14ac:dyDescent="0.35">
      <c r="A1075" s="3" t="s">
        <v>716</v>
      </c>
      <c r="B1075" s="2" t="s">
        <v>1317</v>
      </c>
      <c r="C1075" s="3">
        <v>85</v>
      </c>
      <c r="D1075" s="2">
        <v>3.75</v>
      </c>
      <c r="E1075" s="2">
        <v>3.65</v>
      </c>
      <c r="F1075" s="2">
        <v>3.8</v>
      </c>
      <c r="G1075" s="2">
        <v>-0.6</v>
      </c>
      <c r="H1075" s="2">
        <v>-0.13789999999999999</v>
      </c>
      <c r="I1075" s="2">
        <v>186</v>
      </c>
      <c r="J1075" s="2">
        <v>12189</v>
      </c>
      <c r="K1075" s="4">
        <v>0.40410000000000001</v>
      </c>
      <c r="L1075" s="2" t="s">
        <v>1276</v>
      </c>
      <c r="M1075" s="5">
        <v>45093</v>
      </c>
      <c r="N1075" s="6">
        <v>99.22</v>
      </c>
    </row>
    <row r="1076" spans="1:14" ht="15.5" hidden="1" x14ac:dyDescent="0.35">
      <c r="A1076" s="3" t="s">
        <v>717</v>
      </c>
      <c r="B1076" s="2" t="s">
        <v>1404</v>
      </c>
      <c r="C1076" s="3">
        <v>86</v>
      </c>
      <c r="D1076" s="2">
        <v>4.0999999999999996</v>
      </c>
      <c r="E1076" s="2">
        <v>3.9</v>
      </c>
      <c r="F1076" s="2">
        <v>4.05</v>
      </c>
      <c r="G1076" s="2">
        <v>-0.54</v>
      </c>
      <c r="H1076" s="2">
        <v>-0.1164</v>
      </c>
      <c r="I1076" s="2">
        <v>74</v>
      </c>
      <c r="J1076" s="2">
        <v>2240</v>
      </c>
      <c r="K1076" s="4">
        <v>0.40039999999999998</v>
      </c>
      <c r="L1076" s="2" t="s">
        <v>1276</v>
      </c>
      <c r="M1076" s="5">
        <v>45093</v>
      </c>
      <c r="N1076" s="6">
        <v>99.22</v>
      </c>
    </row>
    <row r="1077" spans="1:14" ht="15.5" hidden="1" x14ac:dyDescent="0.35">
      <c r="A1077" s="3" t="s">
        <v>719</v>
      </c>
      <c r="B1077" s="2" t="s">
        <v>1405</v>
      </c>
      <c r="C1077" s="3">
        <v>87</v>
      </c>
      <c r="D1077" s="2">
        <v>4.7</v>
      </c>
      <c r="E1077" s="2">
        <v>4.1500000000000004</v>
      </c>
      <c r="F1077" s="2">
        <v>4.3</v>
      </c>
      <c r="G1077" s="2">
        <v>-0.45</v>
      </c>
      <c r="H1077" s="2">
        <v>-8.7400000000000005E-2</v>
      </c>
      <c r="I1077" s="2">
        <v>57</v>
      </c>
      <c r="J1077" s="2">
        <v>2295</v>
      </c>
      <c r="K1077" s="4">
        <v>0.39610000000000001</v>
      </c>
      <c r="L1077" s="2" t="s">
        <v>1276</v>
      </c>
      <c r="M1077" s="5">
        <v>45093</v>
      </c>
      <c r="N1077" s="6">
        <v>99.22</v>
      </c>
    </row>
    <row r="1078" spans="1:14" ht="15.5" hidden="1" x14ac:dyDescent="0.35">
      <c r="A1078" s="3" t="s">
        <v>721</v>
      </c>
      <c r="B1078" s="2" t="s">
        <v>1406</v>
      </c>
      <c r="C1078" s="3">
        <v>88</v>
      </c>
      <c r="D1078" s="2">
        <v>5</v>
      </c>
      <c r="E1078" s="2">
        <v>4.45</v>
      </c>
      <c r="F1078" s="2">
        <v>4.55</v>
      </c>
      <c r="G1078" s="2">
        <v>-0.24</v>
      </c>
      <c r="H1078" s="2">
        <v>-4.58E-2</v>
      </c>
      <c r="I1078" s="2">
        <v>13</v>
      </c>
      <c r="J1078" s="2">
        <v>6146</v>
      </c>
      <c r="K1078" s="4">
        <v>0.39119999999999999</v>
      </c>
      <c r="L1078" s="2" t="s">
        <v>1276</v>
      </c>
      <c r="M1078" s="5">
        <v>45093</v>
      </c>
      <c r="N1078" s="6">
        <v>99.22</v>
      </c>
    </row>
    <row r="1079" spans="1:14" ht="15.5" hidden="1" x14ac:dyDescent="0.35">
      <c r="A1079" s="3" t="s">
        <v>722</v>
      </c>
      <c r="B1079" s="2" t="s">
        <v>1407</v>
      </c>
      <c r="C1079" s="3">
        <v>89</v>
      </c>
      <c r="D1079" s="2">
        <v>4.95</v>
      </c>
      <c r="E1079" s="2">
        <v>4.75</v>
      </c>
      <c r="F1079" s="2">
        <v>4.8499999999999996</v>
      </c>
      <c r="G1079" s="2">
        <v>-1.98</v>
      </c>
      <c r="H1079" s="2">
        <v>-0.28570000000000001</v>
      </c>
      <c r="I1079" s="2">
        <v>23</v>
      </c>
      <c r="J1079" s="2">
        <v>2240</v>
      </c>
      <c r="K1079" s="4">
        <v>0.38819999999999999</v>
      </c>
      <c r="L1079" s="2" t="s">
        <v>1276</v>
      </c>
      <c r="M1079" s="5">
        <v>45093</v>
      </c>
      <c r="N1079" s="6">
        <v>99.22</v>
      </c>
    </row>
    <row r="1080" spans="1:14" ht="15.5" hidden="1" x14ac:dyDescent="0.35">
      <c r="A1080" s="3" t="s">
        <v>724</v>
      </c>
      <c r="B1080" s="2" t="s">
        <v>1317</v>
      </c>
      <c r="C1080" s="3">
        <v>90</v>
      </c>
      <c r="D1080" s="2">
        <v>5.15</v>
      </c>
      <c r="E1080" s="2">
        <v>5.05</v>
      </c>
      <c r="F1080" s="2">
        <v>5.15</v>
      </c>
      <c r="G1080" s="2">
        <v>-0.82</v>
      </c>
      <c r="H1080" s="2">
        <v>-0.13739999999999999</v>
      </c>
      <c r="I1080" s="2">
        <v>2166</v>
      </c>
      <c r="J1080" s="2">
        <v>18656</v>
      </c>
      <c r="K1080" s="4">
        <v>0.38440000000000002</v>
      </c>
      <c r="L1080" s="2" t="s">
        <v>1276</v>
      </c>
      <c r="M1080" s="5">
        <v>45093</v>
      </c>
      <c r="N1080" s="6">
        <v>99.22</v>
      </c>
    </row>
    <row r="1081" spans="1:14" ht="15.5" x14ac:dyDescent="0.35">
      <c r="A1081" s="3" t="s">
        <v>726</v>
      </c>
      <c r="B1081" s="2" t="s">
        <v>1404</v>
      </c>
      <c r="C1081" s="3">
        <v>91</v>
      </c>
      <c r="D1081" s="2">
        <v>5.55</v>
      </c>
      <c r="E1081" s="2">
        <v>5.35</v>
      </c>
      <c r="F1081" s="2">
        <v>5.5</v>
      </c>
      <c r="G1081" s="2">
        <v>-1.01</v>
      </c>
      <c r="H1081" s="2">
        <v>-0.154</v>
      </c>
      <c r="I1081" s="2">
        <v>45</v>
      </c>
      <c r="J1081" s="2">
        <v>2207</v>
      </c>
      <c r="K1081" s="4">
        <v>0.38229999999999997</v>
      </c>
      <c r="L1081" s="2" t="s">
        <v>1276</v>
      </c>
      <c r="M1081" s="5">
        <v>45093</v>
      </c>
      <c r="N1081" s="6">
        <v>99.22</v>
      </c>
    </row>
    <row r="1082" spans="1:14" ht="15.5" hidden="1" x14ac:dyDescent="0.35">
      <c r="A1082" s="3" t="s">
        <v>728</v>
      </c>
      <c r="B1082" s="2" t="s">
        <v>1408</v>
      </c>
      <c r="C1082" s="3">
        <v>92</v>
      </c>
      <c r="D1082" s="2">
        <v>5.96</v>
      </c>
      <c r="E1082" s="2">
        <v>5.7</v>
      </c>
      <c r="F1082" s="2">
        <v>5.85</v>
      </c>
      <c r="G1082" s="2">
        <v>-1.0900000000000001</v>
      </c>
      <c r="H1082" s="2">
        <v>-0.15459999999999999</v>
      </c>
      <c r="I1082" s="2">
        <v>13</v>
      </c>
      <c r="J1082" s="2">
        <v>3519</v>
      </c>
      <c r="K1082" s="4">
        <v>0.3795</v>
      </c>
      <c r="L1082" s="2" t="s">
        <v>1276</v>
      </c>
      <c r="M1082" s="5">
        <v>45093</v>
      </c>
      <c r="N1082" s="6">
        <v>99.22</v>
      </c>
    </row>
    <row r="1083" spans="1:14" ht="15.5" hidden="1" x14ac:dyDescent="0.35">
      <c r="A1083" s="3" t="s">
        <v>729</v>
      </c>
      <c r="B1083" s="2" t="s">
        <v>1409</v>
      </c>
      <c r="C1083" s="3">
        <v>93</v>
      </c>
      <c r="D1083" s="2">
        <v>6.6</v>
      </c>
      <c r="E1083" s="2">
        <v>6.05</v>
      </c>
      <c r="F1083" s="2">
        <v>6.15</v>
      </c>
      <c r="G1083" s="2">
        <v>-0.66</v>
      </c>
      <c r="H1083" s="2">
        <v>-9.0899999999999995E-2</v>
      </c>
      <c r="I1083" s="2">
        <v>7</v>
      </c>
      <c r="J1083" s="2">
        <v>4301</v>
      </c>
      <c r="K1083" s="4">
        <v>0.37390000000000001</v>
      </c>
      <c r="L1083" s="2" t="s">
        <v>1276</v>
      </c>
      <c r="M1083" s="5">
        <v>45093</v>
      </c>
      <c r="N1083" s="6">
        <v>99.22</v>
      </c>
    </row>
    <row r="1084" spans="1:14" ht="15.5" x14ac:dyDescent="0.35">
      <c r="A1084" s="3" t="s">
        <v>731</v>
      </c>
      <c r="B1084" s="2" t="s">
        <v>1332</v>
      </c>
      <c r="C1084" s="3">
        <v>94</v>
      </c>
      <c r="D1084" s="2">
        <v>6.65</v>
      </c>
      <c r="E1084" s="2">
        <v>6.4</v>
      </c>
      <c r="F1084" s="2">
        <v>6.55</v>
      </c>
      <c r="G1084" s="2">
        <v>-2.15</v>
      </c>
      <c r="H1084" s="2">
        <v>-0.24429999999999999</v>
      </c>
      <c r="I1084" s="2">
        <v>9</v>
      </c>
      <c r="J1084" s="2">
        <v>2841</v>
      </c>
      <c r="K1084" s="4">
        <v>0.372</v>
      </c>
      <c r="L1084" s="2" t="s">
        <v>1276</v>
      </c>
      <c r="M1084" s="5">
        <v>45093</v>
      </c>
      <c r="N1084" s="6">
        <v>99.22</v>
      </c>
    </row>
    <row r="1085" spans="1:14" ht="15.5" hidden="1" x14ac:dyDescent="0.35">
      <c r="A1085" s="3" t="s">
        <v>733</v>
      </c>
      <c r="B1085" s="2" t="s">
        <v>1287</v>
      </c>
      <c r="C1085" s="3">
        <v>95</v>
      </c>
      <c r="D1085" s="2">
        <v>6.88</v>
      </c>
      <c r="E1085" s="2">
        <v>6.8</v>
      </c>
      <c r="F1085" s="2">
        <v>6.95</v>
      </c>
      <c r="G1085" s="2">
        <v>-1.01</v>
      </c>
      <c r="H1085" s="2">
        <v>-0.128</v>
      </c>
      <c r="I1085" s="2">
        <v>84</v>
      </c>
      <c r="J1085" s="2">
        <v>10762</v>
      </c>
      <c r="K1085" s="4">
        <v>0.36930000000000002</v>
      </c>
      <c r="L1085" s="2" t="s">
        <v>1276</v>
      </c>
      <c r="M1085" s="5">
        <v>45093</v>
      </c>
      <c r="N1085" s="6">
        <v>99.22</v>
      </c>
    </row>
    <row r="1086" spans="1:14" ht="15.5" hidden="1" x14ac:dyDescent="0.35">
      <c r="A1086" s="3" t="s">
        <v>734</v>
      </c>
      <c r="B1086" s="2" t="s">
        <v>1292</v>
      </c>
      <c r="C1086" s="3">
        <v>96</v>
      </c>
      <c r="D1086" s="2">
        <v>7.5</v>
      </c>
      <c r="E1086" s="2">
        <v>7.2</v>
      </c>
      <c r="F1086" s="2">
        <v>7.3</v>
      </c>
      <c r="G1086" s="2">
        <v>-0.75</v>
      </c>
      <c r="H1086" s="2">
        <v>-9.0899999999999995E-2</v>
      </c>
      <c r="I1086" s="2">
        <v>26</v>
      </c>
      <c r="J1086" s="2">
        <v>2788</v>
      </c>
      <c r="K1086" s="4">
        <v>0.3639</v>
      </c>
      <c r="L1086" s="2" t="s">
        <v>1276</v>
      </c>
      <c r="M1086" s="5">
        <v>45093</v>
      </c>
      <c r="N1086" s="6">
        <v>99.22</v>
      </c>
    </row>
    <row r="1087" spans="1:14" ht="15.5" x14ac:dyDescent="0.35">
      <c r="A1087" s="3" t="s">
        <v>736</v>
      </c>
      <c r="B1087" s="2" t="s">
        <v>1410</v>
      </c>
      <c r="C1087" s="3">
        <v>97</v>
      </c>
      <c r="D1087" s="2">
        <v>7.8</v>
      </c>
      <c r="E1087" s="2">
        <v>7.6</v>
      </c>
      <c r="F1087" s="2">
        <v>7.75</v>
      </c>
      <c r="G1087" s="2">
        <v>-1.3</v>
      </c>
      <c r="H1087" s="2">
        <v>-0.1429</v>
      </c>
      <c r="I1087" s="2">
        <v>65</v>
      </c>
      <c r="J1087" s="2">
        <v>6388</v>
      </c>
      <c r="K1087" s="4">
        <v>0.3619</v>
      </c>
      <c r="L1087" s="2" t="s">
        <v>1276</v>
      </c>
      <c r="M1087" s="5">
        <v>45093</v>
      </c>
      <c r="N1087" s="6">
        <v>99.22</v>
      </c>
    </row>
    <row r="1088" spans="1:14" ht="15.5" hidden="1" x14ac:dyDescent="0.35">
      <c r="A1088" s="3" t="s">
        <v>738</v>
      </c>
      <c r="B1088" s="2" t="s">
        <v>1311</v>
      </c>
      <c r="C1088" s="3">
        <v>98</v>
      </c>
      <c r="D1088" s="2">
        <v>8.1</v>
      </c>
      <c r="E1088" s="2">
        <v>8.0500000000000007</v>
      </c>
      <c r="F1088" s="2">
        <v>8.1999999999999993</v>
      </c>
      <c r="G1088" s="2">
        <v>-1.5</v>
      </c>
      <c r="H1088" s="2">
        <v>-0.15620000000000001</v>
      </c>
      <c r="I1088" s="2">
        <v>58</v>
      </c>
      <c r="J1088" s="2">
        <v>3220</v>
      </c>
      <c r="K1088" s="4">
        <v>0.35930000000000001</v>
      </c>
      <c r="L1088" s="2" t="s">
        <v>1276</v>
      </c>
      <c r="M1088" s="5">
        <v>45093</v>
      </c>
      <c r="N1088" s="6">
        <v>99.22</v>
      </c>
    </row>
    <row r="1089" spans="1:14" ht="15.5" hidden="1" x14ac:dyDescent="0.35">
      <c r="A1089" s="3" t="s">
        <v>740</v>
      </c>
      <c r="B1089" s="2" t="s">
        <v>1411</v>
      </c>
      <c r="C1089" s="3">
        <v>99</v>
      </c>
      <c r="D1089" s="2">
        <v>8.65</v>
      </c>
      <c r="E1089" s="2">
        <v>8.5</v>
      </c>
      <c r="F1089" s="2">
        <v>8.6</v>
      </c>
      <c r="G1089" s="2">
        <v>-2.1</v>
      </c>
      <c r="H1089" s="2">
        <v>-0.1953</v>
      </c>
      <c r="I1089" s="2">
        <v>391</v>
      </c>
      <c r="J1089" s="2">
        <v>4810</v>
      </c>
      <c r="K1089" s="4">
        <v>0.35389999999999999</v>
      </c>
      <c r="L1089" s="2" t="s">
        <v>1276</v>
      </c>
      <c r="M1089" s="5">
        <v>45093</v>
      </c>
      <c r="N1089" s="6">
        <v>99.22</v>
      </c>
    </row>
    <row r="1090" spans="1:14" ht="15.5" x14ac:dyDescent="0.35">
      <c r="A1090" s="3" t="s">
        <v>741</v>
      </c>
      <c r="B1090" s="2" t="s">
        <v>1287</v>
      </c>
      <c r="C1090" s="3">
        <v>100</v>
      </c>
      <c r="D1090" s="2">
        <v>9.0399999999999991</v>
      </c>
      <c r="E1090" s="2">
        <v>8.9499999999999993</v>
      </c>
      <c r="F1090" s="2">
        <v>9.1</v>
      </c>
      <c r="G1090" s="2">
        <v>-1.1100000000000001</v>
      </c>
      <c r="H1090" s="2">
        <v>-0.1094</v>
      </c>
      <c r="I1090" s="2">
        <v>565</v>
      </c>
      <c r="J1090" s="2">
        <v>18398</v>
      </c>
      <c r="K1090" s="4">
        <v>0.35189999999999999</v>
      </c>
      <c r="L1090" s="2" t="s">
        <v>1276</v>
      </c>
      <c r="M1090" s="5">
        <v>45093</v>
      </c>
      <c r="N1090" s="6">
        <v>99.22</v>
      </c>
    </row>
    <row r="1091" spans="1:14" ht="15.5" hidden="1" x14ac:dyDescent="0.35">
      <c r="A1091" s="3" t="s">
        <v>743</v>
      </c>
      <c r="B1091" s="2" t="s">
        <v>1412</v>
      </c>
      <c r="C1091" s="3">
        <v>105</v>
      </c>
      <c r="D1091" s="2">
        <v>11.75</v>
      </c>
      <c r="E1091" s="2">
        <v>11.6</v>
      </c>
      <c r="F1091" s="2">
        <v>11.75</v>
      </c>
      <c r="G1091" s="2">
        <v>-1.2</v>
      </c>
      <c r="H1091" s="2">
        <v>-9.2700000000000005E-2</v>
      </c>
      <c r="I1091" s="2">
        <v>802</v>
      </c>
      <c r="J1091" s="2">
        <v>8891</v>
      </c>
      <c r="K1091" s="4">
        <v>0.33729999999999999</v>
      </c>
      <c r="L1091" s="2" t="s">
        <v>1276</v>
      </c>
      <c r="M1091" s="5">
        <v>45093</v>
      </c>
      <c r="N1091" s="6">
        <v>99.22</v>
      </c>
    </row>
    <row r="1092" spans="1:14" ht="15.5" x14ac:dyDescent="0.35">
      <c r="A1092" s="3" t="s">
        <v>745</v>
      </c>
      <c r="B1092" s="2" t="s">
        <v>1316</v>
      </c>
      <c r="C1092" s="3">
        <v>110</v>
      </c>
      <c r="D1092" s="2">
        <v>14.92</v>
      </c>
      <c r="E1092" s="2">
        <v>14.65</v>
      </c>
      <c r="F1092" s="2">
        <v>14.85</v>
      </c>
      <c r="G1092" s="2">
        <v>-1.83</v>
      </c>
      <c r="H1092" s="2">
        <v>-0.10929999999999999</v>
      </c>
      <c r="I1092" s="2">
        <v>1108</v>
      </c>
      <c r="J1092" s="2">
        <v>15172</v>
      </c>
      <c r="K1092" s="4">
        <v>0.32290000000000002</v>
      </c>
      <c r="L1092" s="2" t="s">
        <v>1276</v>
      </c>
      <c r="M1092" s="5">
        <v>45093</v>
      </c>
      <c r="N1092" s="6">
        <v>99.22</v>
      </c>
    </row>
    <row r="1093" spans="1:14" ht="15.5" x14ac:dyDescent="0.35">
      <c r="A1093" s="3" t="s">
        <v>747</v>
      </c>
      <c r="B1093" s="2" t="s">
        <v>1315</v>
      </c>
      <c r="C1093" s="3">
        <v>115</v>
      </c>
      <c r="D1093" s="2">
        <v>18.63</v>
      </c>
      <c r="E1093" s="2">
        <v>18.100000000000001</v>
      </c>
      <c r="F1093" s="2">
        <v>18.399999999999999</v>
      </c>
      <c r="G1093" s="2">
        <v>-4.37</v>
      </c>
      <c r="H1093" s="2">
        <v>-0.19</v>
      </c>
      <c r="I1093" s="2">
        <v>30</v>
      </c>
      <c r="J1093" s="2">
        <v>29271</v>
      </c>
      <c r="K1093" s="4">
        <v>0.30919999999999997</v>
      </c>
      <c r="L1093" s="2" t="s">
        <v>1276</v>
      </c>
      <c r="M1093" s="5">
        <v>45093</v>
      </c>
      <c r="N1093" s="6">
        <v>99.22</v>
      </c>
    </row>
    <row r="1094" spans="1:14" ht="15.5" x14ac:dyDescent="0.35">
      <c r="A1094" s="3" t="s">
        <v>749</v>
      </c>
      <c r="B1094" s="2" t="s">
        <v>1316</v>
      </c>
      <c r="C1094" s="3">
        <v>120</v>
      </c>
      <c r="D1094" s="2">
        <v>22.62</v>
      </c>
      <c r="E1094" s="2">
        <v>22.2</v>
      </c>
      <c r="F1094" s="2">
        <v>22.5</v>
      </c>
      <c r="G1094" s="2">
        <v>-1.88</v>
      </c>
      <c r="H1094" s="2">
        <v>-7.6700000000000004E-2</v>
      </c>
      <c r="I1094" s="2">
        <v>854</v>
      </c>
      <c r="J1094" s="2">
        <v>19135</v>
      </c>
      <c r="K1094" s="4">
        <v>0.3049</v>
      </c>
      <c r="L1094" s="2" t="s">
        <v>1276</v>
      </c>
      <c r="M1094" s="5">
        <v>45093</v>
      </c>
      <c r="N1094" s="6">
        <v>99.22</v>
      </c>
    </row>
    <row r="1095" spans="1:14" ht="15.5" hidden="1" x14ac:dyDescent="0.35">
      <c r="A1095" s="3" t="s">
        <v>751</v>
      </c>
      <c r="B1095" s="2" t="s">
        <v>1413</v>
      </c>
      <c r="C1095" s="3">
        <v>125</v>
      </c>
      <c r="D1095" s="2">
        <v>27.76</v>
      </c>
      <c r="E1095" s="2">
        <v>26.35</v>
      </c>
      <c r="F1095" s="2">
        <v>26.85</v>
      </c>
      <c r="G1095" s="2">
        <v>-1.64</v>
      </c>
      <c r="H1095" s="2">
        <v>-5.5800000000000002E-2</v>
      </c>
      <c r="I1095" s="2">
        <v>86</v>
      </c>
      <c r="J1095" s="2">
        <v>19370</v>
      </c>
      <c r="K1095" s="4">
        <v>0.29909999999999998</v>
      </c>
      <c r="L1095" s="2" t="s">
        <v>1276</v>
      </c>
      <c r="M1095" s="5">
        <v>45093</v>
      </c>
      <c r="N1095" s="6">
        <v>99.22</v>
      </c>
    </row>
    <row r="1096" spans="1:14" ht="15.5" x14ac:dyDescent="0.35">
      <c r="A1096" s="3" t="s">
        <v>752</v>
      </c>
      <c r="B1096" s="2" t="s">
        <v>1414</v>
      </c>
      <c r="C1096" s="3">
        <v>130</v>
      </c>
      <c r="D1096" s="2">
        <v>32.6</v>
      </c>
      <c r="E1096" s="2">
        <v>31</v>
      </c>
      <c r="F1096" s="2">
        <v>31.45</v>
      </c>
      <c r="G1096" s="2">
        <v>-2.6</v>
      </c>
      <c r="H1096" s="2">
        <v>-7.3899999999999993E-2</v>
      </c>
      <c r="I1096" s="2">
        <v>1</v>
      </c>
      <c r="J1096" s="2">
        <v>7438</v>
      </c>
      <c r="K1096" s="4">
        <v>0.2969</v>
      </c>
      <c r="L1096" s="2" t="s">
        <v>1276</v>
      </c>
      <c r="M1096" s="5">
        <v>45093</v>
      </c>
      <c r="N1096" s="6">
        <v>99.22</v>
      </c>
    </row>
    <row r="1097" spans="1:14" ht="15.5" hidden="1" x14ac:dyDescent="0.35">
      <c r="A1097" s="3" t="s">
        <v>754</v>
      </c>
      <c r="B1097" s="2" t="s">
        <v>1415</v>
      </c>
      <c r="C1097" s="3">
        <v>135</v>
      </c>
      <c r="D1097" s="2">
        <v>43.13</v>
      </c>
      <c r="E1097" s="2">
        <v>35.65</v>
      </c>
      <c r="F1097" s="2">
        <v>36.35</v>
      </c>
      <c r="G1097" s="2">
        <v>0</v>
      </c>
      <c r="H1097" s="2" t="s">
        <v>12</v>
      </c>
      <c r="I1097" s="2">
        <v>20</v>
      </c>
      <c r="J1097" s="2">
        <v>515</v>
      </c>
      <c r="K1097" s="4">
        <v>0.31569999999999998</v>
      </c>
      <c r="L1097" s="2" t="s">
        <v>1276</v>
      </c>
      <c r="M1097" s="5">
        <v>45093</v>
      </c>
      <c r="N1097" s="6">
        <v>99.22</v>
      </c>
    </row>
    <row r="1098" spans="1:14" ht="15.5" x14ac:dyDescent="0.35">
      <c r="A1098" s="3" t="s">
        <v>756</v>
      </c>
      <c r="B1098" s="2" t="s">
        <v>1416</v>
      </c>
      <c r="C1098" s="3">
        <v>140</v>
      </c>
      <c r="D1098" s="2">
        <v>41.75</v>
      </c>
      <c r="E1098" s="2">
        <v>40.549999999999997</v>
      </c>
      <c r="F1098" s="2">
        <v>41.15</v>
      </c>
      <c r="G1098" s="2">
        <v>-1.1000000000000001</v>
      </c>
      <c r="H1098" s="2">
        <v>-2.5700000000000001E-2</v>
      </c>
      <c r="I1098" s="2">
        <v>1</v>
      </c>
      <c r="J1098" s="2">
        <v>1346</v>
      </c>
      <c r="K1098" s="4">
        <v>0.31569999999999998</v>
      </c>
      <c r="L1098" s="2" t="s">
        <v>1276</v>
      </c>
      <c r="M1098" s="5">
        <v>45093</v>
      </c>
      <c r="N1098" s="6">
        <v>99.22</v>
      </c>
    </row>
    <row r="1099" spans="1:14" ht="15.5" x14ac:dyDescent="0.35">
      <c r="A1099" s="3" t="s">
        <v>758</v>
      </c>
      <c r="B1099" s="2" t="s">
        <v>1417</v>
      </c>
      <c r="C1099" s="3">
        <v>145</v>
      </c>
      <c r="D1099" s="2">
        <v>46.15</v>
      </c>
      <c r="E1099" s="2">
        <v>45.5</v>
      </c>
      <c r="F1099" s="2">
        <v>46.1</v>
      </c>
      <c r="G1099" s="2">
        <v>-1.7</v>
      </c>
      <c r="H1099" s="2">
        <v>-3.5499999999999997E-2</v>
      </c>
      <c r="I1099" s="2">
        <v>5</v>
      </c>
      <c r="J1099" s="2">
        <v>301</v>
      </c>
      <c r="K1099" s="4">
        <v>0.33200000000000002</v>
      </c>
      <c r="L1099" s="2" t="s">
        <v>1276</v>
      </c>
      <c r="M1099" s="5">
        <v>45093</v>
      </c>
      <c r="N1099" s="6">
        <v>99.22</v>
      </c>
    </row>
    <row r="1100" spans="1:14" ht="15.5" hidden="1" x14ac:dyDescent="0.35">
      <c r="A1100" s="3" t="s">
        <v>759</v>
      </c>
      <c r="B1100" s="2" t="s">
        <v>1418</v>
      </c>
      <c r="C1100" s="3">
        <v>150</v>
      </c>
      <c r="D1100" s="2">
        <v>51.8</v>
      </c>
      <c r="E1100" s="2">
        <v>50.5</v>
      </c>
      <c r="F1100" s="2">
        <v>51.1</v>
      </c>
      <c r="G1100" s="2">
        <v>-1.25</v>
      </c>
      <c r="H1100" s="2">
        <v>-2.3599999999999999E-2</v>
      </c>
      <c r="I1100" s="2">
        <v>145</v>
      </c>
      <c r="J1100" s="2">
        <v>2706</v>
      </c>
      <c r="K1100" s="4">
        <v>0.35549999999999998</v>
      </c>
      <c r="L1100" s="2" t="s">
        <v>1276</v>
      </c>
      <c r="M1100" s="5">
        <v>45093</v>
      </c>
      <c r="N1100" s="6">
        <v>99.22</v>
      </c>
    </row>
    <row r="1101" spans="1:14" ht="15.5" hidden="1" x14ac:dyDescent="0.35">
      <c r="A1101" s="3" t="s">
        <v>760</v>
      </c>
      <c r="B1101" s="2" t="s">
        <v>761</v>
      </c>
      <c r="C1101" s="3">
        <v>150.5</v>
      </c>
      <c r="D1101" s="2">
        <v>65.5</v>
      </c>
      <c r="E1101" s="2">
        <v>50.95</v>
      </c>
      <c r="F1101" s="2">
        <v>51.65</v>
      </c>
      <c r="G1101" s="2">
        <v>0</v>
      </c>
      <c r="H1101" s="2" t="s">
        <v>12</v>
      </c>
      <c r="I1101" s="2">
        <v>8</v>
      </c>
      <c r="J1101" s="2">
        <v>3</v>
      </c>
      <c r="K1101" s="4">
        <v>0.36670000000000003</v>
      </c>
      <c r="L1101" s="2" t="s">
        <v>1276</v>
      </c>
      <c r="M1101" s="5">
        <v>45093</v>
      </c>
      <c r="N1101" s="6">
        <v>99.22</v>
      </c>
    </row>
    <row r="1102" spans="1:14" ht="15.5" hidden="1" x14ac:dyDescent="0.35">
      <c r="A1102" s="3" t="s">
        <v>762</v>
      </c>
      <c r="B1102" s="2" t="s">
        <v>761</v>
      </c>
      <c r="C1102" s="3">
        <v>151</v>
      </c>
      <c r="D1102" s="2">
        <v>66.099999999999994</v>
      </c>
      <c r="E1102" s="2">
        <v>51.5</v>
      </c>
      <c r="F1102" s="2">
        <v>52.1</v>
      </c>
      <c r="G1102" s="2">
        <v>0</v>
      </c>
      <c r="H1102" s="2" t="s">
        <v>12</v>
      </c>
      <c r="I1102" s="2">
        <v>5</v>
      </c>
      <c r="J1102" s="2">
        <v>2</v>
      </c>
      <c r="K1102" s="4">
        <v>0.3599</v>
      </c>
      <c r="L1102" s="2" t="s">
        <v>1276</v>
      </c>
      <c r="M1102" s="5">
        <v>45093</v>
      </c>
      <c r="N1102" s="6">
        <v>99.22</v>
      </c>
    </row>
    <row r="1103" spans="1:14" ht="15.5" hidden="1" x14ac:dyDescent="0.35">
      <c r="A1103" s="3" t="s">
        <v>763</v>
      </c>
      <c r="B1103" s="2" t="s">
        <v>1417</v>
      </c>
      <c r="C1103" s="3">
        <v>151.5</v>
      </c>
      <c r="D1103" s="2">
        <v>54.5</v>
      </c>
      <c r="E1103" s="2">
        <v>51.95</v>
      </c>
      <c r="F1103" s="2">
        <v>52.7</v>
      </c>
      <c r="G1103" s="2">
        <v>0</v>
      </c>
      <c r="H1103" s="2" t="s">
        <v>12</v>
      </c>
      <c r="I1103" s="2">
        <v>2305</v>
      </c>
      <c r="J1103" s="2">
        <v>202</v>
      </c>
      <c r="K1103" s="4">
        <v>0.37959999999999999</v>
      </c>
      <c r="L1103" s="2" t="s">
        <v>1276</v>
      </c>
      <c r="M1103" s="5">
        <v>45093</v>
      </c>
      <c r="N1103" s="6">
        <v>99.22</v>
      </c>
    </row>
    <row r="1104" spans="1:14" ht="15.5" hidden="1" x14ac:dyDescent="0.35">
      <c r="A1104" s="3" t="s">
        <v>764</v>
      </c>
      <c r="B1104" s="2" t="s">
        <v>765</v>
      </c>
      <c r="C1104" s="3">
        <v>152</v>
      </c>
      <c r="D1104" s="2">
        <v>58.9</v>
      </c>
      <c r="E1104" s="2">
        <v>57.55</v>
      </c>
      <c r="F1104" s="2">
        <v>58.2</v>
      </c>
      <c r="G1104" s="2">
        <v>0</v>
      </c>
      <c r="H1104" s="2" t="s">
        <v>12</v>
      </c>
      <c r="I1104" s="2">
        <v>180</v>
      </c>
      <c r="J1104" s="2">
        <v>1</v>
      </c>
      <c r="K1104" s="4">
        <v>0.72670000000000001</v>
      </c>
      <c r="L1104" s="2" t="s">
        <v>1276</v>
      </c>
      <c r="M1104" s="5">
        <v>45093</v>
      </c>
      <c r="N1104" s="6">
        <v>99.22</v>
      </c>
    </row>
    <row r="1105" spans="1:14" ht="15.5" hidden="1" x14ac:dyDescent="0.35">
      <c r="A1105" s="3" t="s">
        <v>766</v>
      </c>
      <c r="B1105" s="2" t="s">
        <v>767</v>
      </c>
      <c r="C1105" s="3">
        <v>152.5</v>
      </c>
      <c r="D1105" s="2">
        <v>58.7</v>
      </c>
      <c r="E1105" s="2">
        <v>66.900000000000006</v>
      </c>
      <c r="F1105" s="2">
        <v>67.7</v>
      </c>
      <c r="G1105" s="2">
        <v>0</v>
      </c>
      <c r="H1105" s="2" t="s">
        <v>12</v>
      </c>
      <c r="I1105" s="2">
        <v>484</v>
      </c>
      <c r="J1105" s="2">
        <v>0</v>
      </c>
      <c r="K1105" s="4">
        <v>1.1345000000000001</v>
      </c>
      <c r="L1105" s="2" t="s">
        <v>1276</v>
      </c>
      <c r="M1105" s="5">
        <v>45093</v>
      </c>
      <c r="N1105" s="6">
        <v>99.22</v>
      </c>
    </row>
    <row r="1106" spans="1:14" ht="15.5" hidden="1" x14ac:dyDescent="0.35">
      <c r="A1106" s="3" t="s">
        <v>768</v>
      </c>
      <c r="B1106" s="2" t="s">
        <v>769</v>
      </c>
      <c r="C1106" s="3">
        <v>153</v>
      </c>
      <c r="D1106" s="2">
        <v>62.39</v>
      </c>
      <c r="E1106" s="2">
        <v>58.5</v>
      </c>
      <c r="F1106" s="2">
        <v>59.3</v>
      </c>
      <c r="G1106" s="2">
        <v>0</v>
      </c>
      <c r="H1106" s="2" t="s">
        <v>12</v>
      </c>
      <c r="I1106" s="2">
        <v>3</v>
      </c>
      <c r="J1106" s="2">
        <v>0</v>
      </c>
      <c r="K1106" s="4">
        <v>0.73440000000000005</v>
      </c>
      <c r="L1106" s="2" t="s">
        <v>1276</v>
      </c>
      <c r="M1106" s="5">
        <v>45093</v>
      </c>
      <c r="N1106" s="6">
        <v>99.22</v>
      </c>
    </row>
    <row r="1107" spans="1:14" ht="15.5" hidden="1" x14ac:dyDescent="0.35">
      <c r="A1107" s="3" t="s">
        <v>770</v>
      </c>
      <c r="B1107" s="2" t="s">
        <v>771</v>
      </c>
      <c r="C1107" s="3">
        <v>153.5</v>
      </c>
      <c r="D1107" s="2">
        <v>61.25</v>
      </c>
      <c r="E1107" s="2">
        <v>66.3</v>
      </c>
      <c r="F1107" s="2">
        <v>67.25</v>
      </c>
      <c r="G1107" s="2">
        <v>0</v>
      </c>
      <c r="H1107" s="2" t="s">
        <v>12</v>
      </c>
      <c r="I1107" s="2">
        <v>1</v>
      </c>
      <c r="J1107" s="2">
        <v>0</v>
      </c>
      <c r="K1107" s="4">
        <v>1.0771999999999999</v>
      </c>
      <c r="L1107" s="2" t="s">
        <v>1276</v>
      </c>
      <c r="M1107" s="5">
        <v>45093</v>
      </c>
      <c r="N1107" s="6">
        <v>99.22</v>
      </c>
    </row>
    <row r="1108" spans="1:14" ht="15.5" hidden="1" x14ac:dyDescent="0.35">
      <c r="A1108" s="3" t="s">
        <v>772</v>
      </c>
      <c r="B1108" s="2" t="s">
        <v>1417</v>
      </c>
      <c r="C1108" s="3">
        <v>154</v>
      </c>
      <c r="D1108" s="2">
        <v>57.05</v>
      </c>
      <c r="E1108" s="2">
        <v>54.45</v>
      </c>
      <c r="F1108" s="2">
        <v>55.15</v>
      </c>
      <c r="G1108" s="2">
        <v>0</v>
      </c>
      <c r="H1108" s="2" t="s">
        <v>12</v>
      </c>
      <c r="I1108" s="2">
        <v>2279</v>
      </c>
      <c r="J1108" s="2">
        <v>200</v>
      </c>
      <c r="K1108" s="4">
        <v>0.38229999999999997</v>
      </c>
      <c r="L1108" s="2" t="s">
        <v>1276</v>
      </c>
      <c r="M1108" s="5">
        <v>45093</v>
      </c>
      <c r="N1108" s="6">
        <v>99.22</v>
      </c>
    </row>
    <row r="1109" spans="1:14" ht="15.5" hidden="1" x14ac:dyDescent="0.35">
      <c r="A1109" s="3" t="s">
        <v>773</v>
      </c>
      <c r="B1109" s="2" t="s">
        <v>774</v>
      </c>
      <c r="C1109" s="3">
        <v>154.5</v>
      </c>
      <c r="D1109" s="2">
        <v>64.55</v>
      </c>
      <c r="E1109" s="2">
        <v>60.05</v>
      </c>
      <c r="F1109" s="2">
        <v>60.8</v>
      </c>
      <c r="G1109" s="2">
        <v>0</v>
      </c>
      <c r="H1109" s="2" t="s">
        <v>12</v>
      </c>
      <c r="I1109" s="2">
        <v>68</v>
      </c>
      <c r="J1109" s="2">
        <v>0</v>
      </c>
      <c r="K1109" s="4">
        <v>0.745</v>
      </c>
      <c r="L1109" s="2" t="s">
        <v>1276</v>
      </c>
      <c r="M1109" s="5">
        <v>45093</v>
      </c>
      <c r="N1109" s="6">
        <v>99.22</v>
      </c>
    </row>
    <row r="1110" spans="1:14" ht="15.5" hidden="1" x14ac:dyDescent="0.35">
      <c r="A1110" s="3" t="s">
        <v>775</v>
      </c>
      <c r="B1110" s="2" t="s">
        <v>776</v>
      </c>
      <c r="C1110" s="3">
        <v>155</v>
      </c>
      <c r="D1110" s="2">
        <v>71.25</v>
      </c>
      <c r="E1110" s="2">
        <v>57.5</v>
      </c>
      <c r="F1110" s="2">
        <v>58.15</v>
      </c>
      <c r="G1110" s="2">
        <v>0</v>
      </c>
      <c r="H1110" s="2" t="s">
        <v>12</v>
      </c>
      <c r="I1110" s="2">
        <v>1</v>
      </c>
      <c r="J1110" s="2">
        <v>0</v>
      </c>
      <c r="K1110" s="4">
        <v>0.56020000000000003</v>
      </c>
      <c r="L1110" s="2" t="s">
        <v>1276</v>
      </c>
      <c r="M1110" s="5">
        <v>45093</v>
      </c>
      <c r="N1110" s="6">
        <v>99.22</v>
      </c>
    </row>
    <row r="1111" spans="1:14" ht="15.5" hidden="1" x14ac:dyDescent="0.35">
      <c r="A1111" s="3" t="s">
        <v>777</v>
      </c>
      <c r="B1111" s="2" t="s">
        <v>767</v>
      </c>
      <c r="C1111" s="3">
        <v>155.5</v>
      </c>
      <c r="D1111" s="2">
        <v>61.03</v>
      </c>
      <c r="E1111" s="2">
        <v>69.849999999999994</v>
      </c>
      <c r="F1111" s="2">
        <v>70.599999999999994</v>
      </c>
      <c r="G1111" s="2">
        <v>0</v>
      </c>
      <c r="H1111" s="2" t="s">
        <v>12</v>
      </c>
      <c r="I1111" s="2">
        <v>67</v>
      </c>
      <c r="J1111" s="2">
        <v>0</v>
      </c>
      <c r="K1111" s="4">
        <v>1.1520999999999999</v>
      </c>
      <c r="L1111" s="2" t="s">
        <v>1276</v>
      </c>
      <c r="M1111" s="5">
        <v>45093</v>
      </c>
      <c r="N1111" s="6">
        <v>99.22</v>
      </c>
    </row>
    <row r="1112" spans="1:14" ht="15.5" hidden="1" x14ac:dyDescent="0.35">
      <c r="A1112" s="3" t="s">
        <v>778</v>
      </c>
      <c r="B1112" s="2" t="s">
        <v>779</v>
      </c>
      <c r="C1112" s="3">
        <v>156</v>
      </c>
      <c r="D1112" s="2">
        <v>61.3</v>
      </c>
      <c r="E1112" s="2">
        <v>70.400000000000006</v>
      </c>
      <c r="F1112" s="2">
        <v>71.150000000000006</v>
      </c>
      <c r="G1112" s="2">
        <v>0</v>
      </c>
      <c r="H1112" s="2" t="s">
        <v>12</v>
      </c>
      <c r="I1112" s="2">
        <v>1059</v>
      </c>
      <c r="J1112" s="2">
        <v>0</v>
      </c>
      <c r="K1112" s="4">
        <v>1.1577</v>
      </c>
      <c r="L1112" s="2" t="s">
        <v>1276</v>
      </c>
      <c r="M1112" s="5">
        <v>45093</v>
      </c>
      <c r="N1112" s="6">
        <v>99.22</v>
      </c>
    </row>
    <row r="1113" spans="1:14" ht="15.5" hidden="1" x14ac:dyDescent="0.35">
      <c r="A1113" s="3" t="s">
        <v>780</v>
      </c>
      <c r="B1113" s="2" t="s">
        <v>767</v>
      </c>
      <c r="C1113" s="3">
        <v>156.5</v>
      </c>
      <c r="D1113" s="2">
        <v>61.8</v>
      </c>
      <c r="E1113" s="2">
        <v>70.900000000000006</v>
      </c>
      <c r="F1113" s="2">
        <v>71.650000000000006</v>
      </c>
      <c r="G1113" s="2">
        <v>0</v>
      </c>
      <c r="H1113" s="2" t="s">
        <v>12</v>
      </c>
      <c r="I1113" s="2">
        <v>194</v>
      </c>
      <c r="J1113" s="2">
        <v>0</v>
      </c>
      <c r="K1113" s="4">
        <v>1.161</v>
      </c>
      <c r="L1113" s="2" t="s">
        <v>1276</v>
      </c>
      <c r="M1113" s="5">
        <v>45093</v>
      </c>
      <c r="N1113" s="6">
        <v>99.22</v>
      </c>
    </row>
    <row r="1114" spans="1:14" ht="15.5" hidden="1" x14ac:dyDescent="0.35">
      <c r="A1114" s="3" t="s">
        <v>781</v>
      </c>
      <c r="B1114" s="2" t="s">
        <v>782</v>
      </c>
      <c r="C1114" s="3">
        <v>157</v>
      </c>
      <c r="D1114" s="2">
        <v>61.75</v>
      </c>
      <c r="E1114" s="2">
        <v>72.599999999999994</v>
      </c>
      <c r="F1114" s="2">
        <v>73.45</v>
      </c>
      <c r="G1114" s="2">
        <v>0</v>
      </c>
      <c r="H1114" s="2" t="s">
        <v>12</v>
      </c>
      <c r="I1114" s="2">
        <v>51</v>
      </c>
      <c r="J1114" s="2">
        <v>0</v>
      </c>
      <c r="K1114" s="4">
        <v>1.2165999999999999</v>
      </c>
      <c r="L1114" s="2" t="s">
        <v>1276</v>
      </c>
      <c r="M1114" s="5">
        <v>45093</v>
      </c>
      <c r="N1114" s="6">
        <v>99.22</v>
      </c>
    </row>
    <row r="1115" spans="1:14" ht="15.5" hidden="1" x14ac:dyDescent="0.35">
      <c r="A1115" s="3" t="s">
        <v>783</v>
      </c>
      <c r="B1115" s="2" t="s">
        <v>1417</v>
      </c>
      <c r="C1115" s="3">
        <v>157.5</v>
      </c>
      <c r="D1115" s="2">
        <v>60.35</v>
      </c>
      <c r="E1115" s="2">
        <v>57.95</v>
      </c>
      <c r="F1115" s="2">
        <v>58.6</v>
      </c>
      <c r="G1115" s="2">
        <v>0</v>
      </c>
      <c r="H1115" s="2" t="s">
        <v>12</v>
      </c>
      <c r="I1115" s="2">
        <v>3742</v>
      </c>
      <c r="J1115" s="2">
        <v>260</v>
      </c>
      <c r="K1115" s="4">
        <v>0.38819999999999999</v>
      </c>
      <c r="L1115" s="2" t="s">
        <v>1276</v>
      </c>
      <c r="M1115" s="5">
        <v>45093</v>
      </c>
      <c r="N1115" s="6">
        <v>99.22</v>
      </c>
    </row>
    <row r="1116" spans="1:14" ht="15.5" hidden="1" x14ac:dyDescent="0.35">
      <c r="A1116" s="3" t="s">
        <v>784</v>
      </c>
      <c r="B1116" s="2" t="s">
        <v>785</v>
      </c>
      <c r="C1116" s="3">
        <v>158</v>
      </c>
      <c r="D1116" s="2">
        <v>64.2</v>
      </c>
      <c r="E1116" s="2">
        <v>69.650000000000006</v>
      </c>
      <c r="F1116" s="2">
        <v>70.7</v>
      </c>
      <c r="G1116" s="2">
        <v>0</v>
      </c>
      <c r="H1116" s="2" t="s">
        <v>12</v>
      </c>
      <c r="I1116" s="2">
        <v>40</v>
      </c>
      <c r="J1116" s="2">
        <v>0</v>
      </c>
      <c r="K1116" s="4">
        <v>1.0602</v>
      </c>
      <c r="L1116" s="2" t="s">
        <v>1276</v>
      </c>
      <c r="M1116" s="5">
        <v>45093</v>
      </c>
      <c r="N1116" s="6">
        <v>99.22</v>
      </c>
    </row>
    <row r="1117" spans="1:14" ht="15.5" hidden="1" x14ac:dyDescent="0.35">
      <c r="A1117" s="3" t="s">
        <v>786</v>
      </c>
      <c r="B1117" s="2" t="s">
        <v>774</v>
      </c>
      <c r="C1117" s="3">
        <v>158.5</v>
      </c>
      <c r="D1117" s="2">
        <v>68.55</v>
      </c>
      <c r="E1117" s="2">
        <v>64.099999999999994</v>
      </c>
      <c r="F1117" s="2">
        <v>64.7</v>
      </c>
      <c r="G1117" s="2">
        <v>0</v>
      </c>
      <c r="H1117" s="2" t="s">
        <v>12</v>
      </c>
      <c r="I1117" s="2">
        <v>43</v>
      </c>
      <c r="J1117" s="2">
        <v>0</v>
      </c>
      <c r="K1117" s="4">
        <v>0.76790000000000003</v>
      </c>
      <c r="L1117" s="2" t="s">
        <v>1276</v>
      </c>
      <c r="M1117" s="5">
        <v>45093</v>
      </c>
      <c r="N1117" s="6">
        <v>99.22</v>
      </c>
    </row>
    <row r="1118" spans="1:14" ht="15.5" hidden="1" x14ac:dyDescent="0.35">
      <c r="A1118" s="3" t="s">
        <v>787</v>
      </c>
      <c r="B1118" s="2" t="s">
        <v>788</v>
      </c>
      <c r="C1118" s="3">
        <v>159</v>
      </c>
      <c r="D1118" s="2">
        <v>64.25</v>
      </c>
      <c r="E1118" s="2">
        <v>73.349999999999994</v>
      </c>
      <c r="F1118" s="2">
        <v>74.25</v>
      </c>
      <c r="G1118" s="2">
        <v>0</v>
      </c>
      <c r="H1118" s="2" t="s">
        <v>12</v>
      </c>
      <c r="I1118" s="2">
        <v>194</v>
      </c>
      <c r="J1118" s="2">
        <v>0</v>
      </c>
      <c r="K1118" s="4">
        <v>1.1787000000000001</v>
      </c>
      <c r="L1118" s="2" t="s">
        <v>1276</v>
      </c>
      <c r="M1118" s="5">
        <v>45093</v>
      </c>
      <c r="N1118" s="6">
        <v>99.22</v>
      </c>
    </row>
    <row r="1119" spans="1:14" ht="15.5" hidden="1" x14ac:dyDescent="0.35">
      <c r="A1119" s="3" t="s">
        <v>789</v>
      </c>
      <c r="B1119" s="2" t="s">
        <v>790</v>
      </c>
      <c r="C1119" s="3">
        <v>159.5</v>
      </c>
      <c r="D1119" s="2">
        <v>65.45</v>
      </c>
      <c r="E1119" s="2">
        <v>73.849999999999994</v>
      </c>
      <c r="F1119" s="2">
        <v>74.650000000000006</v>
      </c>
      <c r="G1119" s="2">
        <v>0</v>
      </c>
      <c r="H1119" s="2" t="s">
        <v>12</v>
      </c>
      <c r="I1119" s="2">
        <v>33</v>
      </c>
      <c r="J1119" s="2">
        <v>0</v>
      </c>
      <c r="K1119" s="4">
        <v>1.1798999999999999</v>
      </c>
      <c r="L1119" s="2" t="s">
        <v>1276</v>
      </c>
      <c r="M1119" s="5">
        <v>45093</v>
      </c>
      <c r="N1119" s="6">
        <v>99.22</v>
      </c>
    </row>
    <row r="1120" spans="1:14" ht="15.5" hidden="1" x14ac:dyDescent="0.35">
      <c r="A1120" s="3" t="s">
        <v>791</v>
      </c>
      <c r="B1120" s="2" t="s">
        <v>1408</v>
      </c>
      <c r="C1120" s="3">
        <v>160</v>
      </c>
      <c r="D1120" s="2">
        <v>61.4</v>
      </c>
      <c r="E1120" s="2">
        <v>60.4</v>
      </c>
      <c r="F1120" s="2">
        <v>61.1</v>
      </c>
      <c r="G1120" s="2">
        <v>-2.2000000000000002</v>
      </c>
      <c r="H1120" s="2">
        <v>-3.4599999999999999E-2</v>
      </c>
      <c r="I1120" s="2">
        <v>7</v>
      </c>
      <c r="J1120" s="2">
        <v>22</v>
      </c>
      <c r="K1120" s="4">
        <v>0.39889999999999998</v>
      </c>
      <c r="L1120" s="2" t="s">
        <v>1276</v>
      </c>
      <c r="M1120" s="5">
        <v>45093</v>
      </c>
      <c r="N1120" s="6">
        <v>99.22</v>
      </c>
    </row>
    <row r="1121" spans="1:14" ht="15.5" hidden="1" x14ac:dyDescent="0.35">
      <c r="A1121" s="3" t="s">
        <v>793</v>
      </c>
      <c r="B1121" s="2" t="s">
        <v>794</v>
      </c>
      <c r="C1121" s="3">
        <v>160.5</v>
      </c>
      <c r="D1121" s="2">
        <v>65.900000000000006</v>
      </c>
      <c r="E1121" s="2">
        <v>74.900000000000006</v>
      </c>
      <c r="F1121" s="2">
        <v>75.599999999999994</v>
      </c>
      <c r="G1121" s="2">
        <v>0</v>
      </c>
      <c r="H1121" s="2" t="s">
        <v>12</v>
      </c>
      <c r="I1121" s="2">
        <v>109</v>
      </c>
      <c r="J1121" s="2">
        <v>0</v>
      </c>
      <c r="K1121" s="4">
        <v>1.1863999999999999</v>
      </c>
      <c r="L1121" s="2" t="s">
        <v>1276</v>
      </c>
      <c r="M1121" s="5">
        <v>45093</v>
      </c>
      <c r="N1121" s="6">
        <v>99.22</v>
      </c>
    </row>
    <row r="1122" spans="1:14" ht="15.5" hidden="1" x14ac:dyDescent="0.35">
      <c r="A1122" s="3" t="s">
        <v>795</v>
      </c>
      <c r="B1122" s="2" t="s">
        <v>788</v>
      </c>
      <c r="C1122" s="3">
        <v>161</v>
      </c>
      <c r="D1122" s="2">
        <v>66.25</v>
      </c>
      <c r="E1122" s="2">
        <v>75.400000000000006</v>
      </c>
      <c r="F1122" s="2">
        <v>76.099999999999994</v>
      </c>
      <c r="G1122" s="2">
        <v>0</v>
      </c>
      <c r="H1122" s="2" t="s">
        <v>12</v>
      </c>
      <c r="I1122" s="2">
        <v>76</v>
      </c>
      <c r="J1122" s="2">
        <v>0</v>
      </c>
      <c r="K1122" s="4">
        <v>1.1897</v>
      </c>
      <c r="L1122" s="2" t="s">
        <v>1276</v>
      </c>
      <c r="M1122" s="5">
        <v>45093</v>
      </c>
      <c r="N1122" s="6">
        <v>99.22</v>
      </c>
    </row>
    <row r="1123" spans="1:14" ht="15.5" hidden="1" x14ac:dyDescent="0.35">
      <c r="A1123" s="3" t="s">
        <v>796</v>
      </c>
      <c r="B1123" s="2" t="s">
        <v>788</v>
      </c>
      <c r="C1123" s="3">
        <v>161.5</v>
      </c>
      <c r="D1123" s="2">
        <v>67.75</v>
      </c>
      <c r="E1123" s="2">
        <v>75.8</v>
      </c>
      <c r="F1123" s="2">
        <v>76.7</v>
      </c>
      <c r="G1123" s="2">
        <v>0</v>
      </c>
      <c r="H1123" s="2" t="s">
        <v>12</v>
      </c>
      <c r="I1123" s="2">
        <v>707</v>
      </c>
      <c r="J1123" s="2">
        <v>0</v>
      </c>
      <c r="K1123" s="4">
        <v>1.1929000000000001</v>
      </c>
      <c r="L1123" s="2" t="s">
        <v>1276</v>
      </c>
      <c r="M1123" s="5">
        <v>45093</v>
      </c>
      <c r="N1123" s="6">
        <v>99.22</v>
      </c>
    </row>
    <row r="1124" spans="1:14" ht="15.5" hidden="1" x14ac:dyDescent="0.35">
      <c r="A1124" s="3" t="s">
        <v>797</v>
      </c>
      <c r="B1124" s="2" t="s">
        <v>798</v>
      </c>
      <c r="C1124" s="3">
        <v>162</v>
      </c>
      <c r="D1124" s="2">
        <v>67.900000000000006</v>
      </c>
      <c r="E1124" s="2">
        <v>76.45</v>
      </c>
      <c r="F1124" s="2">
        <v>77.150000000000006</v>
      </c>
      <c r="G1124" s="2">
        <v>0</v>
      </c>
      <c r="H1124" s="2" t="s">
        <v>12</v>
      </c>
      <c r="I1124" s="2">
        <v>2</v>
      </c>
      <c r="J1124" s="2">
        <v>0</v>
      </c>
      <c r="K1124" s="4">
        <v>1.1981999999999999</v>
      </c>
      <c r="L1124" s="2" t="s">
        <v>1276</v>
      </c>
      <c r="M1124" s="5">
        <v>45093</v>
      </c>
      <c r="N1124" s="6">
        <v>99.22</v>
      </c>
    </row>
    <row r="1125" spans="1:14" ht="15.5" hidden="1" x14ac:dyDescent="0.35">
      <c r="A1125" s="3" t="s">
        <v>799</v>
      </c>
      <c r="B1125" s="2" t="s">
        <v>800</v>
      </c>
      <c r="C1125" s="3">
        <v>162.5</v>
      </c>
      <c r="D1125" s="2">
        <v>64.16</v>
      </c>
      <c r="E1125" s="2">
        <v>63</v>
      </c>
      <c r="F1125" s="2">
        <v>63.65</v>
      </c>
      <c r="G1125" s="2">
        <v>0</v>
      </c>
      <c r="H1125" s="2" t="s">
        <v>12</v>
      </c>
      <c r="I1125" s="2">
        <v>1</v>
      </c>
      <c r="J1125" s="2">
        <v>0</v>
      </c>
      <c r="K1125" s="4">
        <v>0.41899999999999998</v>
      </c>
      <c r="L1125" s="2" t="s">
        <v>1276</v>
      </c>
      <c r="M1125" s="5">
        <v>45093</v>
      </c>
      <c r="N1125" s="6">
        <v>99.22</v>
      </c>
    </row>
    <row r="1126" spans="1:14" ht="15.5" hidden="1" x14ac:dyDescent="0.35">
      <c r="A1126" s="3" t="s">
        <v>801</v>
      </c>
      <c r="B1126" s="2" t="s">
        <v>802</v>
      </c>
      <c r="C1126" s="3">
        <v>163</v>
      </c>
      <c r="D1126" s="2">
        <v>69.150000000000006</v>
      </c>
      <c r="E1126" s="2">
        <v>79</v>
      </c>
      <c r="F1126" s="2">
        <v>79.7</v>
      </c>
      <c r="G1126" s="2">
        <v>0</v>
      </c>
      <c r="H1126" s="2" t="s">
        <v>12</v>
      </c>
      <c r="I1126" s="2">
        <v>10</v>
      </c>
      <c r="J1126" s="2">
        <v>0</v>
      </c>
      <c r="K1126" s="4">
        <v>1.2695000000000001</v>
      </c>
      <c r="L1126" s="2" t="s">
        <v>1276</v>
      </c>
      <c r="M1126" s="5">
        <v>45093</v>
      </c>
      <c r="N1126" s="6">
        <v>99.22</v>
      </c>
    </row>
    <row r="1127" spans="1:14" ht="15.5" hidden="1" x14ac:dyDescent="0.35">
      <c r="A1127" s="3" t="s">
        <v>803</v>
      </c>
      <c r="B1127" s="2" t="s">
        <v>1419</v>
      </c>
      <c r="C1127" s="3">
        <v>163.5</v>
      </c>
      <c r="D1127" s="2">
        <v>67.05</v>
      </c>
      <c r="E1127" s="2">
        <v>63.9</v>
      </c>
      <c r="F1127" s="2">
        <v>64.599999999999994</v>
      </c>
      <c r="G1127" s="2">
        <v>0</v>
      </c>
      <c r="H1127" s="2" t="s">
        <v>12</v>
      </c>
      <c r="I1127" s="2">
        <v>167</v>
      </c>
      <c r="J1127" s="2">
        <v>20</v>
      </c>
      <c r="K1127" s="4">
        <v>0.41310000000000002</v>
      </c>
      <c r="L1127" s="2" t="s">
        <v>1276</v>
      </c>
      <c r="M1127" s="5">
        <v>45093</v>
      </c>
      <c r="N1127" s="6">
        <v>99.22</v>
      </c>
    </row>
    <row r="1128" spans="1:14" ht="15.5" hidden="1" x14ac:dyDescent="0.35">
      <c r="A1128" s="3" t="s">
        <v>805</v>
      </c>
      <c r="B1128" s="2" t="s">
        <v>1420</v>
      </c>
      <c r="C1128" s="3">
        <v>164</v>
      </c>
      <c r="D1128" s="2">
        <v>67.55</v>
      </c>
      <c r="E1128" s="2">
        <v>64.400000000000006</v>
      </c>
      <c r="F1128" s="2">
        <v>65.2</v>
      </c>
      <c r="G1128" s="2">
        <v>0</v>
      </c>
      <c r="H1128" s="2" t="s">
        <v>12</v>
      </c>
      <c r="I1128" s="2">
        <v>110</v>
      </c>
      <c r="J1128" s="2">
        <v>20</v>
      </c>
      <c r="K1128" s="4">
        <v>0.43430000000000002</v>
      </c>
      <c r="L1128" s="2" t="s">
        <v>1276</v>
      </c>
      <c r="M1128" s="5">
        <v>45093</v>
      </c>
      <c r="N1128" s="6">
        <v>99.22</v>
      </c>
    </row>
    <row r="1129" spans="1:14" ht="15.5" hidden="1" x14ac:dyDescent="0.35">
      <c r="A1129" s="3" t="s">
        <v>807</v>
      </c>
      <c r="B1129" s="2" t="s">
        <v>1417</v>
      </c>
      <c r="C1129" s="3">
        <v>164.5</v>
      </c>
      <c r="D1129" s="2">
        <v>67.45</v>
      </c>
      <c r="E1129" s="2">
        <v>64.95</v>
      </c>
      <c r="F1129" s="2">
        <v>65.7</v>
      </c>
      <c r="G1129" s="2">
        <v>0</v>
      </c>
      <c r="H1129" s="2" t="s">
        <v>12</v>
      </c>
      <c r="I1129" s="2">
        <v>634</v>
      </c>
      <c r="J1129" s="2">
        <v>57</v>
      </c>
      <c r="K1129" s="4">
        <v>0.4365</v>
      </c>
      <c r="L1129" s="2" t="s">
        <v>1276</v>
      </c>
      <c r="M1129" s="5">
        <v>45093</v>
      </c>
      <c r="N1129" s="6">
        <v>99.22</v>
      </c>
    </row>
    <row r="1130" spans="1:14" ht="15.5" hidden="1" x14ac:dyDescent="0.35">
      <c r="A1130" s="3" t="s">
        <v>809</v>
      </c>
      <c r="B1130" s="2" t="s">
        <v>1421</v>
      </c>
      <c r="C1130" s="3">
        <v>165</v>
      </c>
      <c r="D1130" s="2">
        <v>68.55</v>
      </c>
      <c r="E1130" s="2">
        <v>65.400000000000006</v>
      </c>
      <c r="F1130" s="2">
        <v>66.2</v>
      </c>
      <c r="G1130" s="2">
        <v>0</v>
      </c>
      <c r="H1130" s="2" t="s">
        <v>12</v>
      </c>
      <c r="I1130" s="2">
        <v>413</v>
      </c>
      <c r="J1130" s="2">
        <v>40</v>
      </c>
      <c r="K1130" s="4">
        <v>0.4385</v>
      </c>
      <c r="L1130" s="2" t="s">
        <v>1276</v>
      </c>
      <c r="M1130" s="5">
        <v>45093</v>
      </c>
      <c r="N1130" s="6">
        <v>99.22</v>
      </c>
    </row>
    <row r="1131" spans="1:14" ht="15.5" hidden="1" x14ac:dyDescent="0.35">
      <c r="A1131" s="3" t="s">
        <v>810</v>
      </c>
      <c r="B1131" s="2" t="s">
        <v>1422</v>
      </c>
      <c r="C1131" s="3">
        <v>165.5</v>
      </c>
      <c r="D1131" s="2">
        <v>68.45</v>
      </c>
      <c r="E1131" s="2">
        <v>65.95</v>
      </c>
      <c r="F1131" s="2">
        <v>66.650000000000006</v>
      </c>
      <c r="G1131" s="2">
        <v>0</v>
      </c>
      <c r="H1131" s="2" t="s">
        <v>12</v>
      </c>
      <c r="I1131" s="2">
        <v>110</v>
      </c>
      <c r="J1131" s="2">
        <v>20</v>
      </c>
      <c r="K1131" s="4">
        <v>0.43120000000000003</v>
      </c>
      <c r="L1131" s="2" t="s">
        <v>1276</v>
      </c>
      <c r="M1131" s="5">
        <v>45093</v>
      </c>
      <c r="N1131" s="6">
        <v>99.22</v>
      </c>
    </row>
    <row r="1132" spans="1:14" ht="15.5" hidden="1" x14ac:dyDescent="0.35">
      <c r="A1132" s="3" t="s">
        <v>811</v>
      </c>
      <c r="B1132" s="2" t="s">
        <v>1423</v>
      </c>
      <c r="C1132" s="3">
        <v>166</v>
      </c>
      <c r="D1132" s="2">
        <v>69.400000000000006</v>
      </c>
      <c r="E1132" s="2">
        <v>66.400000000000006</v>
      </c>
      <c r="F1132" s="2">
        <v>67.099999999999994</v>
      </c>
      <c r="G1132" s="2">
        <v>0</v>
      </c>
      <c r="H1132" s="2" t="s">
        <v>12</v>
      </c>
      <c r="I1132" s="2">
        <v>167</v>
      </c>
      <c r="J1132" s="2">
        <v>20</v>
      </c>
      <c r="K1132" s="4">
        <v>0.42330000000000001</v>
      </c>
      <c r="L1132" s="2" t="s">
        <v>1276</v>
      </c>
      <c r="M1132" s="5">
        <v>45093</v>
      </c>
      <c r="N1132" s="6">
        <v>99.22</v>
      </c>
    </row>
    <row r="1133" spans="1:14" ht="15.5" hidden="1" x14ac:dyDescent="0.35">
      <c r="A1133" s="3" t="s">
        <v>813</v>
      </c>
      <c r="B1133" s="2" t="s">
        <v>1422</v>
      </c>
      <c r="C1133" s="3">
        <v>166.5</v>
      </c>
      <c r="D1133" s="2">
        <v>69.45</v>
      </c>
      <c r="E1133" s="2">
        <v>66.95</v>
      </c>
      <c r="F1133" s="2">
        <v>67.75</v>
      </c>
      <c r="G1133" s="2">
        <v>0</v>
      </c>
      <c r="H1133" s="2" t="s">
        <v>12</v>
      </c>
      <c r="I1133" s="2">
        <v>172</v>
      </c>
      <c r="J1133" s="2">
        <v>20</v>
      </c>
      <c r="K1133" s="4">
        <v>0.45340000000000003</v>
      </c>
      <c r="L1133" s="2" t="s">
        <v>1276</v>
      </c>
      <c r="M1133" s="5">
        <v>45093</v>
      </c>
      <c r="N1133" s="6">
        <v>99.22</v>
      </c>
    </row>
    <row r="1134" spans="1:14" ht="15.5" hidden="1" x14ac:dyDescent="0.35">
      <c r="A1134" s="3" t="s">
        <v>814</v>
      </c>
      <c r="B1134" s="2" t="s">
        <v>1422</v>
      </c>
      <c r="C1134" s="3">
        <v>167</v>
      </c>
      <c r="D1134" s="2">
        <v>70.849999999999994</v>
      </c>
      <c r="E1134" s="2">
        <v>67.45</v>
      </c>
      <c r="F1134" s="2">
        <v>68.05</v>
      </c>
      <c r="G1134" s="2">
        <v>0</v>
      </c>
      <c r="H1134" s="2" t="s">
        <v>12</v>
      </c>
      <c r="I1134" s="2">
        <v>177</v>
      </c>
      <c r="J1134" s="2">
        <v>20</v>
      </c>
      <c r="K1134" s="4">
        <v>0.41599999999999998</v>
      </c>
      <c r="L1134" s="2" t="s">
        <v>1276</v>
      </c>
      <c r="M1134" s="5">
        <v>45093</v>
      </c>
      <c r="N1134" s="6">
        <v>99.22</v>
      </c>
    </row>
    <row r="1135" spans="1:14" ht="15.5" hidden="1" x14ac:dyDescent="0.35">
      <c r="A1135" s="3" t="s">
        <v>815</v>
      </c>
      <c r="B1135" s="2" t="s">
        <v>1422</v>
      </c>
      <c r="C1135" s="3">
        <v>167.5</v>
      </c>
      <c r="D1135" s="2">
        <v>71.3</v>
      </c>
      <c r="E1135" s="2">
        <v>67.900000000000006</v>
      </c>
      <c r="F1135" s="2">
        <v>68.650000000000006</v>
      </c>
      <c r="G1135" s="2">
        <v>0</v>
      </c>
      <c r="H1135" s="2" t="s">
        <v>12</v>
      </c>
      <c r="I1135" s="2">
        <v>168</v>
      </c>
      <c r="J1135" s="2">
        <v>24</v>
      </c>
      <c r="K1135" s="4">
        <v>0.43919999999999998</v>
      </c>
      <c r="L1135" s="2" t="s">
        <v>1276</v>
      </c>
      <c r="M1135" s="5">
        <v>45093</v>
      </c>
      <c r="N1135" s="6">
        <v>99.22</v>
      </c>
    </row>
    <row r="1136" spans="1:14" ht="15.5" hidden="1" x14ac:dyDescent="0.35">
      <c r="A1136" s="3" t="s">
        <v>816</v>
      </c>
      <c r="B1136" s="2" t="s">
        <v>1424</v>
      </c>
      <c r="C1136" s="3">
        <v>168</v>
      </c>
      <c r="D1136" s="2">
        <v>70.25</v>
      </c>
      <c r="E1136" s="2">
        <v>68.45</v>
      </c>
      <c r="F1136" s="2">
        <v>69.150000000000006</v>
      </c>
      <c r="G1136" s="2">
        <v>-1</v>
      </c>
      <c r="H1136" s="2">
        <v>-1.4E-2</v>
      </c>
      <c r="I1136" s="2">
        <v>6</v>
      </c>
      <c r="J1136" s="2">
        <v>20</v>
      </c>
      <c r="K1136" s="4">
        <v>0.44140000000000001</v>
      </c>
      <c r="L1136" s="2" t="s">
        <v>1276</v>
      </c>
      <c r="M1136" s="5">
        <v>45093</v>
      </c>
      <c r="N1136" s="6">
        <v>99.22</v>
      </c>
    </row>
    <row r="1137" spans="1:14" ht="15.5" hidden="1" x14ac:dyDescent="0.35">
      <c r="A1137" s="3" t="s">
        <v>818</v>
      </c>
      <c r="B1137" s="2" t="s">
        <v>1423</v>
      </c>
      <c r="C1137" s="3">
        <v>168.5</v>
      </c>
      <c r="D1137" s="2">
        <v>71.349999999999994</v>
      </c>
      <c r="E1137" s="2">
        <v>68.95</v>
      </c>
      <c r="F1137" s="2">
        <v>69.599999999999994</v>
      </c>
      <c r="G1137" s="2">
        <v>0</v>
      </c>
      <c r="H1137" s="2" t="s">
        <v>12</v>
      </c>
      <c r="I1137" s="2">
        <v>167</v>
      </c>
      <c r="J1137" s="2">
        <v>20</v>
      </c>
      <c r="K1137" s="4">
        <v>0.43309999999999998</v>
      </c>
      <c r="L1137" s="2" t="s">
        <v>1276</v>
      </c>
      <c r="M1137" s="5">
        <v>45093</v>
      </c>
      <c r="N1137" s="6">
        <v>99.22</v>
      </c>
    </row>
    <row r="1138" spans="1:14" ht="15.5" hidden="1" x14ac:dyDescent="0.35">
      <c r="A1138" s="3" t="s">
        <v>819</v>
      </c>
      <c r="B1138" s="2" t="s">
        <v>1419</v>
      </c>
      <c r="C1138" s="3">
        <v>169</v>
      </c>
      <c r="D1138" s="2">
        <v>72.45</v>
      </c>
      <c r="E1138" s="2">
        <v>69.45</v>
      </c>
      <c r="F1138" s="2">
        <v>70.150000000000006</v>
      </c>
      <c r="G1138" s="2">
        <v>0</v>
      </c>
      <c r="H1138" s="2" t="s">
        <v>12</v>
      </c>
      <c r="I1138" s="2">
        <v>159</v>
      </c>
      <c r="J1138" s="2">
        <v>20</v>
      </c>
      <c r="K1138" s="4">
        <v>0.44529999999999997</v>
      </c>
      <c r="L1138" s="2" t="s">
        <v>1276</v>
      </c>
      <c r="M1138" s="5">
        <v>45093</v>
      </c>
      <c r="N1138" s="6">
        <v>99.22</v>
      </c>
    </row>
    <row r="1139" spans="1:14" ht="15.5" hidden="1" x14ac:dyDescent="0.35">
      <c r="A1139" s="3" t="s">
        <v>820</v>
      </c>
      <c r="B1139" s="2" t="s">
        <v>1422</v>
      </c>
      <c r="C1139" s="3">
        <v>169.5</v>
      </c>
      <c r="D1139" s="2">
        <v>72.91</v>
      </c>
      <c r="E1139" s="2">
        <v>69.900000000000006</v>
      </c>
      <c r="F1139" s="2">
        <v>70.650000000000006</v>
      </c>
      <c r="G1139" s="2">
        <v>0</v>
      </c>
      <c r="H1139" s="2" t="s">
        <v>12</v>
      </c>
      <c r="I1139" s="2">
        <v>176</v>
      </c>
      <c r="J1139" s="2">
        <v>20</v>
      </c>
      <c r="K1139" s="4">
        <v>0.44729999999999998</v>
      </c>
      <c r="L1139" s="2" t="s">
        <v>1276</v>
      </c>
      <c r="M1139" s="5">
        <v>45093</v>
      </c>
      <c r="N1139" s="6">
        <v>99.22</v>
      </c>
    </row>
    <row r="1140" spans="1:14" ht="15.5" hidden="1" x14ac:dyDescent="0.35">
      <c r="A1140" s="3" t="s">
        <v>822</v>
      </c>
      <c r="B1140" s="2" t="s">
        <v>1417</v>
      </c>
      <c r="C1140" s="3">
        <v>170</v>
      </c>
      <c r="D1140" s="2">
        <v>73.150000000000006</v>
      </c>
      <c r="E1140" s="2">
        <v>70.400000000000006</v>
      </c>
      <c r="F1140" s="2">
        <v>71.099999999999994</v>
      </c>
      <c r="G1140" s="2">
        <v>0</v>
      </c>
      <c r="H1140" s="2" t="s">
        <v>12</v>
      </c>
      <c r="I1140" s="2">
        <v>3288</v>
      </c>
      <c r="J1140" s="2">
        <v>220</v>
      </c>
      <c r="K1140" s="4">
        <v>0.43869999999999998</v>
      </c>
      <c r="L1140" s="2" t="s">
        <v>1276</v>
      </c>
      <c r="M1140" s="5">
        <v>45093</v>
      </c>
      <c r="N1140" s="6">
        <v>99.22</v>
      </c>
    </row>
    <row r="1141" spans="1:14" ht="15.5" hidden="1" x14ac:dyDescent="0.35">
      <c r="A1141" s="3" t="s">
        <v>823</v>
      </c>
      <c r="B1141" s="2" t="s">
        <v>1422</v>
      </c>
      <c r="C1141" s="3">
        <v>170.5</v>
      </c>
      <c r="D1141" s="2">
        <v>73.55</v>
      </c>
      <c r="E1141" s="2">
        <v>70.95</v>
      </c>
      <c r="F1141" s="2">
        <v>71.599999999999994</v>
      </c>
      <c r="G1141" s="2">
        <v>0</v>
      </c>
      <c r="H1141" s="2" t="s">
        <v>12</v>
      </c>
      <c r="I1141" s="2">
        <v>168</v>
      </c>
      <c r="J1141" s="2">
        <v>20</v>
      </c>
      <c r="K1141" s="4">
        <v>0.44040000000000001</v>
      </c>
      <c r="L1141" s="2" t="s">
        <v>1276</v>
      </c>
      <c r="M1141" s="5">
        <v>45093</v>
      </c>
      <c r="N1141" s="6">
        <v>99.22</v>
      </c>
    </row>
    <row r="1142" spans="1:14" ht="15.5" hidden="1" x14ac:dyDescent="0.35">
      <c r="A1142" s="3" t="s">
        <v>824</v>
      </c>
      <c r="B1142" s="2" t="s">
        <v>825</v>
      </c>
      <c r="C1142" s="3">
        <v>171</v>
      </c>
      <c r="D1142" s="2">
        <v>81.45</v>
      </c>
      <c r="E1142" s="2">
        <v>80.349999999999994</v>
      </c>
      <c r="F1142" s="2">
        <v>81.05</v>
      </c>
      <c r="G1142" s="2">
        <v>0</v>
      </c>
      <c r="H1142" s="2" t="s">
        <v>12</v>
      </c>
      <c r="I1142" s="2">
        <v>83</v>
      </c>
      <c r="J1142" s="2">
        <v>0</v>
      </c>
      <c r="K1142" s="4">
        <v>1.0281</v>
      </c>
      <c r="L1142" s="2" t="s">
        <v>1276</v>
      </c>
      <c r="M1142" s="5">
        <v>45093</v>
      </c>
      <c r="N1142" s="6">
        <v>99.22</v>
      </c>
    </row>
    <row r="1143" spans="1:14" ht="15.5" hidden="1" x14ac:dyDescent="0.35">
      <c r="A1143" s="3" t="s">
        <v>826</v>
      </c>
      <c r="B1143" s="2" t="s">
        <v>1422</v>
      </c>
      <c r="C1143" s="3">
        <v>171.5</v>
      </c>
      <c r="D1143" s="2">
        <v>74.599999999999994</v>
      </c>
      <c r="E1143" s="2">
        <v>71.95</v>
      </c>
      <c r="F1143" s="2">
        <v>72.75</v>
      </c>
      <c r="G1143" s="2">
        <v>0</v>
      </c>
      <c r="H1143" s="2" t="s">
        <v>12</v>
      </c>
      <c r="I1143" s="2">
        <v>170</v>
      </c>
      <c r="J1143" s="2">
        <v>20</v>
      </c>
      <c r="K1143" s="4">
        <v>0.47339999999999999</v>
      </c>
      <c r="L1143" s="2" t="s">
        <v>1276</v>
      </c>
      <c r="M1143" s="5">
        <v>45093</v>
      </c>
      <c r="N1143" s="6">
        <v>99.22</v>
      </c>
    </row>
    <row r="1144" spans="1:14" ht="15.5" hidden="1" x14ac:dyDescent="0.35">
      <c r="A1144" s="3" t="s">
        <v>827</v>
      </c>
      <c r="B1144" s="2" t="s">
        <v>828</v>
      </c>
      <c r="C1144" s="3">
        <v>172</v>
      </c>
      <c r="D1144" s="2">
        <v>74.37</v>
      </c>
      <c r="E1144" s="2">
        <v>72.400000000000006</v>
      </c>
      <c r="F1144" s="2">
        <v>73.099999999999994</v>
      </c>
      <c r="G1144" s="2">
        <v>0</v>
      </c>
      <c r="H1144" s="2" t="s">
        <v>12</v>
      </c>
      <c r="I1144" s="2">
        <v>80</v>
      </c>
      <c r="J1144" s="2">
        <v>0</v>
      </c>
      <c r="K1144" s="4">
        <v>0.44629999999999997</v>
      </c>
      <c r="L1144" s="2" t="s">
        <v>1276</v>
      </c>
      <c r="M1144" s="5">
        <v>45093</v>
      </c>
      <c r="N1144" s="6">
        <v>99.22</v>
      </c>
    </row>
    <row r="1145" spans="1:14" ht="15.5" hidden="1" x14ac:dyDescent="0.35">
      <c r="A1145" s="3" t="s">
        <v>829</v>
      </c>
      <c r="B1145" s="2" t="s">
        <v>1417</v>
      </c>
      <c r="C1145" s="3">
        <v>172.5</v>
      </c>
      <c r="D1145" s="2">
        <v>75.400000000000006</v>
      </c>
      <c r="E1145" s="2">
        <v>73</v>
      </c>
      <c r="F1145" s="2">
        <v>73.7</v>
      </c>
      <c r="G1145" s="2">
        <v>0</v>
      </c>
      <c r="H1145" s="2" t="s">
        <v>12</v>
      </c>
      <c r="I1145" s="2">
        <v>5846</v>
      </c>
      <c r="J1145" s="2">
        <v>400</v>
      </c>
      <c r="K1145" s="4">
        <v>0.46829999999999999</v>
      </c>
      <c r="L1145" s="2" t="s">
        <v>1276</v>
      </c>
      <c r="M1145" s="5">
        <v>45093</v>
      </c>
      <c r="N1145" s="6">
        <v>99.22</v>
      </c>
    </row>
    <row r="1146" spans="1:14" ht="15.5" hidden="1" x14ac:dyDescent="0.35">
      <c r="A1146" s="3" t="s">
        <v>830</v>
      </c>
      <c r="B1146" s="2" t="s">
        <v>831</v>
      </c>
      <c r="C1146" s="3">
        <v>173</v>
      </c>
      <c r="D1146" s="2">
        <v>86.25</v>
      </c>
      <c r="E1146" s="2">
        <v>75.3</v>
      </c>
      <c r="F1146" s="2">
        <v>76.2</v>
      </c>
      <c r="G1146" s="2">
        <v>0</v>
      </c>
      <c r="H1146" s="2" t="s">
        <v>12</v>
      </c>
      <c r="I1146" s="2">
        <v>2</v>
      </c>
      <c r="J1146" s="2">
        <v>0</v>
      </c>
      <c r="K1146" s="4">
        <v>0.64449999999999996</v>
      </c>
      <c r="L1146" s="2" t="s">
        <v>1276</v>
      </c>
      <c r="M1146" s="5">
        <v>45093</v>
      </c>
      <c r="N1146" s="6">
        <v>99.22</v>
      </c>
    </row>
    <row r="1147" spans="1:14" ht="15.5" hidden="1" x14ac:dyDescent="0.35">
      <c r="A1147" s="3" t="s">
        <v>832</v>
      </c>
      <c r="B1147" s="2" t="s">
        <v>1417</v>
      </c>
      <c r="C1147" s="3">
        <v>173.5</v>
      </c>
      <c r="D1147" s="2">
        <v>76.650000000000006</v>
      </c>
      <c r="E1147" s="2">
        <v>73.900000000000006</v>
      </c>
      <c r="F1147" s="2">
        <v>74.599999999999994</v>
      </c>
      <c r="G1147" s="2">
        <v>0</v>
      </c>
      <c r="H1147" s="2" t="s">
        <v>12</v>
      </c>
      <c r="I1147" s="2">
        <v>2071</v>
      </c>
      <c r="J1147" s="2">
        <v>206</v>
      </c>
      <c r="K1147" s="4">
        <v>0.45219999999999999</v>
      </c>
      <c r="L1147" s="2" t="s">
        <v>1276</v>
      </c>
      <c r="M1147" s="5">
        <v>45093</v>
      </c>
      <c r="N1147" s="6">
        <v>99.22</v>
      </c>
    </row>
    <row r="1148" spans="1:14" ht="15.5" hidden="1" x14ac:dyDescent="0.35">
      <c r="A1148" s="3" t="s">
        <v>833</v>
      </c>
      <c r="B1148" s="2" t="s">
        <v>834</v>
      </c>
      <c r="C1148" s="3">
        <v>174</v>
      </c>
      <c r="D1148" s="2">
        <v>85.75</v>
      </c>
      <c r="E1148" s="2">
        <v>74.400000000000006</v>
      </c>
      <c r="F1148" s="2">
        <v>75.2</v>
      </c>
      <c r="G1148" s="2">
        <v>0</v>
      </c>
      <c r="H1148" s="2" t="s">
        <v>12</v>
      </c>
      <c r="I1148" s="2">
        <v>2</v>
      </c>
      <c r="J1148" s="2">
        <v>0</v>
      </c>
      <c r="K1148" s="4">
        <v>0.47410000000000002</v>
      </c>
      <c r="L1148" s="2" t="s">
        <v>1276</v>
      </c>
      <c r="M1148" s="5">
        <v>45093</v>
      </c>
      <c r="N1148" s="6">
        <v>99.22</v>
      </c>
    </row>
    <row r="1149" spans="1:14" ht="15.5" hidden="1" x14ac:dyDescent="0.35">
      <c r="A1149" s="3" t="s">
        <v>835</v>
      </c>
      <c r="B1149" s="2" t="s">
        <v>836</v>
      </c>
      <c r="C1149" s="3">
        <v>174.5</v>
      </c>
      <c r="D1149" s="2">
        <v>75.58</v>
      </c>
      <c r="E1149" s="2">
        <v>85.7</v>
      </c>
      <c r="F1149" s="2">
        <v>86.4</v>
      </c>
      <c r="G1149" s="2">
        <v>0</v>
      </c>
      <c r="H1149" s="2" t="s">
        <v>12</v>
      </c>
      <c r="I1149" s="2">
        <v>150</v>
      </c>
      <c r="J1149" s="2">
        <v>0</v>
      </c>
      <c r="K1149" s="4">
        <v>1.1321000000000001</v>
      </c>
      <c r="L1149" s="2" t="s">
        <v>1276</v>
      </c>
      <c r="M1149" s="5">
        <v>45093</v>
      </c>
      <c r="N1149" s="6">
        <v>99.22</v>
      </c>
    </row>
    <row r="1150" spans="1:14" ht="15.5" hidden="1" x14ac:dyDescent="0.35">
      <c r="A1150" s="3" t="s">
        <v>837</v>
      </c>
      <c r="B1150" s="2" t="s">
        <v>838</v>
      </c>
      <c r="C1150" s="3">
        <v>175</v>
      </c>
      <c r="D1150" s="2">
        <v>81.19</v>
      </c>
      <c r="E1150" s="2">
        <v>86.65</v>
      </c>
      <c r="F1150" s="2">
        <v>87.7</v>
      </c>
      <c r="G1150" s="2">
        <v>0</v>
      </c>
      <c r="H1150" s="2" t="s">
        <v>12</v>
      </c>
      <c r="I1150" s="2">
        <v>20</v>
      </c>
      <c r="J1150" s="2">
        <v>0</v>
      </c>
      <c r="K1150" s="4">
        <v>1.1627000000000001</v>
      </c>
      <c r="L1150" s="2" t="s">
        <v>1276</v>
      </c>
      <c r="M1150" s="5">
        <v>45093</v>
      </c>
      <c r="N1150" s="6">
        <v>99.22</v>
      </c>
    </row>
    <row r="1151" spans="1:14" ht="15.5" hidden="1" x14ac:dyDescent="0.35">
      <c r="A1151" s="3" t="s">
        <v>839</v>
      </c>
      <c r="B1151" s="2" t="s">
        <v>838</v>
      </c>
      <c r="C1151" s="3">
        <v>175.5</v>
      </c>
      <c r="D1151" s="2">
        <v>81.709999999999994</v>
      </c>
      <c r="E1151" s="2">
        <v>87.15</v>
      </c>
      <c r="F1151" s="2">
        <v>88.15</v>
      </c>
      <c r="G1151" s="2">
        <v>0</v>
      </c>
      <c r="H1151" s="2" t="s">
        <v>12</v>
      </c>
      <c r="I1151" s="2">
        <v>20</v>
      </c>
      <c r="J1151" s="2">
        <v>0</v>
      </c>
      <c r="K1151" s="4">
        <v>1.1644000000000001</v>
      </c>
      <c r="L1151" s="2" t="s">
        <v>1276</v>
      </c>
      <c r="M1151" s="5">
        <v>45093</v>
      </c>
      <c r="N1151" s="6">
        <v>99.22</v>
      </c>
    </row>
    <row r="1152" spans="1:14" ht="15.5" hidden="1" x14ac:dyDescent="0.35">
      <c r="A1152" s="3" t="s">
        <v>840</v>
      </c>
      <c r="B1152" s="2" t="s">
        <v>841</v>
      </c>
      <c r="C1152" s="3">
        <v>176</v>
      </c>
      <c r="D1152" s="2">
        <v>78.510000000000005</v>
      </c>
      <c r="E1152" s="2">
        <v>87.65</v>
      </c>
      <c r="F1152" s="2">
        <v>88.7</v>
      </c>
      <c r="G1152" s="2">
        <v>0</v>
      </c>
      <c r="H1152" s="2" t="s">
        <v>12</v>
      </c>
      <c r="I1152" s="2">
        <v>140</v>
      </c>
      <c r="J1152" s="2">
        <v>0</v>
      </c>
      <c r="K1152" s="4">
        <v>1.1682999999999999</v>
      </c>
      <c r="L1152" s="2" t="s">
        <v>1276</v>
      </c>
      <c r="M1152" s="5">
        <v>45093</v>
      </c>
      <c r="N1152" s="6">
        <v>99.22</v>
      </c>
    </row>
    <row r="1153" spans="1:14" ht="15.5" hidden="1" x14ac:dyDescent="0.35">
      <c r="A1153" s="3" t="s">
        <v>842</v>
      </c>
      <c r="B1153" s="2" t="s">
        <v>843</v>
      </c>
      <c r="C1153" s="3">
        <v>176.5</v>
      </c>
      <c r="D1153" s="2">
        <v>78.67</v>
      </c>
      <c r="E1153" s="2">
        <v>87.65</v>
      </c>
      <c r="F1153" s="2">
        <v>88.4</v>
      </c>
      <c r="G1153" s="2">
        <v>0</v>
      </c>
      <c r="H1153" s="2" t="s">
        <v>12</v>
      </c>
      <c r="I1153" s="2">
        <v>50</v>
      </c>
      <c r="J1153" s="2">
        <v>0</v>
      </c>
      <c r="K1153" s="4">
        <v>1.1420999999999999</v>
      </c>
      <c r="L1153" s="2" t="s">
        <v>1276</v>
      </c>
      <c r="M1153" s="5">
        <v>45093</v>
      </c>
      <c r="N1153" s="6">
        <v>99.22</v>
      </c>
    </row>
    <row r="1154" spans="1:14" ht="15.5" hidden="1" x14ac:dyDescent="0.35">
      <c r="A1154" s="3" t="s">
        <v>844</v>
      </c>
      <c r="B1154" s="2" t="s">
        <v>845</v>
      </c>
      <c r="C1154" s="3">
        <v>177</v>
      </c>
      <c r="D1154" s="2">
        <v>79.5</v>
      </c>
      <c r="E1154" s="2">
        <v>88.65</v>
      </c>
      <c r="F1154" s="2">
        <v>89.65</v>
      </c>
      <c r="G1154" s="2">
        <v>0</v>
      </c>
      <c r="H1154" s="2" t="s">
        <v>12</v>
      </c>
      <c r="I1154" s="2">
        <v>140</v>
      </c>
      <c r="J1154" s="2">
        <v>0</v>
      </c>
      <c r="K1154" s="4">
        <v>1.1727000000000001</v>
      </c>
      <c r="L1154" s="2" t="s">
        <v>1276</v>
      </c>
      <c r="M1154" s="5">
        <v>45093</v>
      </c>
      <c r="N1154" s="6">
        <v>99.22</v>
      </c>
    </row>
    <row r="1155" spans="1:14" ht="15.5" hidden="1" x14ac:dyDescent="0.35">
      <c r="A1155" s="3" t="s">
        <v>846</v>
      </c>
      <c r="B1155" s="2" t="s">
        <v>847</v>
      </c>
      <c r="C1155" s="3">
        <v>177.5</v>
      </c>
      <c r="D1155" s="2">
        <v>83.25</v>
      </c>
      <c r="E1155" s="2">
        <v>93.15</v>
      </c>
      <c r="F1155" s="2">
        <v>94.05</v>
      </c>
      <c r="G1155" s="2">
        <v>0</v>
      </c>
      <c r="H1155" s="2" t="s">
        <v>12</v>
      </c>
      <c r="I1155" s="2">
        <v>28</v>
      </c>
      <c r="J1155" s="2">
        <v>0</v>
      </c>
      <c r="K1155" s="4">
        <v>1.3454999999999999</v>
      </c>
      <c r="L1155" s="2" t="s">
        <v>1276</v>
      </c>
      <c r="M1155" s="5">
        <v>45093</v>
      </c>
      <c r="N1155" s="6">
        <v>99.22</v>
      </c>
    </row>
    <row r="1156" spans="1:14" ht="15.5" hidden="1" x14ac:dyDescent="0.35">
      <c r="A1156" s="3" t="s">
        <v>848</v>
      </c>
      <c r="B1156" s="2" t="s">
        <v>849</v>
      </c>
      <c r="C1156" s="3">
        <v>178</v>
      </c>
      <c r="D1156" s="2">
        <v>81.400000000000006</v>
      </c>
      <c r="E1156" s="2">
        <v>89.7</v>
      </c>
      <c r="F1156" s="2">
        <v>90.7</v>
      </c>
      <c r="G1156" s="2">
        <v>0</v>
      </c>
      <c r="H1156" s="2" t="s">
        <v>12</v>
      </c>
      <c r="I1156" s="2">
        <v>122</v>
      </c>
      <c r="J1156" s="2">
        <v>0</v>
      </c>
      <c r="K1156" s="4">
        <v>1.1803999999999999</v>
      </c>
      <c r="L1156" s="2" t="s">
        <v>1276</v>
      </c>
      <c r="M1156" s="5">
        <v>45093</v>
      </c>
      <c r="N1156" s="6">
        <v>99.22</v>
      </c>
    </row>
    <row r="1157" spans="1:14" ht="15.5" hidden="1" x14ac:dyDescent="0.35">
      <c r="A1157" s="3" t="s">
        <v>850</v>
      </c>
      <c r="B1157" s="2" t="s">
        <v>851</v>
      </c>
      <c r="C1157" s="3">
        <v>178.5</v>
      </c>
      <c r="D1157" s="2">
        <v>80.150000000000006</v>
      </c>
      <c r="E1157" s="2">
        <v>90.05</v>
      </c>
      <c r="F1157" s="2">
        <v>90.7</v>
      </c>
      <c r="G1157" s="2">
        <v>0</v>
      </c>
      <c r="H1157" s="2" t="s">
        <v>12</v>
      </c>
      <c r="I1157" s="2">
        <v>100</v>
      </c>
      <c r="J1157" s="2">
        <v>0</v>
      </c>
      <c r="K1157" s="4">
        <v>1.1686000000000001</v>
      </c>
      <c r="L1157" s="2" t="s">
        <v>1276</v>
      </c>
      <c r="M1157" s="5">
        <v>45093</v>
      </c>
      <c r="N1157" s="6">
        <v>99.22</v>
      </c>
    </row>
    <row r="1158" spans="1:14" ht="15.5" hidden="1" x14ac:dyDescent="0.35">
      <c r="A1158" s="3" t="s">
        <v>852</v>
      </c>
      <c r="B1158" s="2" t="s">
        <v>853</v>
      </c>
      <c r="C1158" s="3">
        <v>179</v>
      </c>
      <c r="D1158" s="2">
        <v>81.5</v>
      </c>
      <c r="E1158" s="2">
        <v>90.7</v>
      </c>
      <c r="F1158" s="2">
        <v>91.65</v>
      </c>
      <c r="G1158" s="2">
        <v>0</v>
      </c>
      <c r="H1158" s="2" t="s">
        <v>12</v>
      </c>
      <c r="I1158" s="2">
        <v>120</v>
      </c>
      <c r="J1158" s="2">
        <v>0</v>
      </c>
      <c r="K1158" s="4">
        <v>1.1847000000000001</v>
      </c>
      <c r="L1158" s="2" t="s">
        <v>1276</v>
      </c>
      <c r="M1158" s="5">
        <v>45093</v>
      </c>
      <c r="N1158" s="6">
        <v>99.22</v>
      </c>
    </row>
    <row r="1159" spans="1:14" ht="15.5" hidden="1" x14ac:dyDescent="0.35">
      <c r="A1159" s="3" t="s">
        <v>854</v>
      </c>
      <c r="B1159" s="2" t="s">
        <v>855</v>
      </c>
      <c r="C1159" s="3">
        <v>179.5</v>
      </c>
      <c r="D1159" s="2">
        <v>81.209999999999994</v>
      </c>
      <c r="E1159" s="2">
        <v>91.05</v>
      </c>
      <c r="F1159" s="2">
        <v>91.95</v>
      </c>
      <c r="G1159" s="2">
        <v>0</v>
      </c>
      <c r="H1159" s="2" t="s">
        <v>12</v>
      </c>
      <c r="I1159" s="2">
        <v>60</v>
      </c>
      <c r="J1159" s="2">
        <v>0</v>
      </c>
      <c r="K1159" s="4">
        <v>1.1796</v>
      </c>
      <c r="L1159" s="2" t="s">
        <v>1276</v>
      </c>
      <c r="M1159" s="5">
        <v>45093</v>
      </c>
      <c r="N1159" s="6">
        <v>99.22</v>
      </c>
    </row>
    <row r="1160" spans="1:14" ht="15.5" hidden="1" x14ac:dyDescent="0.35">
      <c r="A1160" s="3" t="s">
        <v>856</v>
      </c>
      <c r="B1160" s="2" t="s">
        <v>857</v>
      </c>
      <c r="C1160" s="3">
        <v>180</v>
      </c>
      <c r="D1160" s="2">
        <v>91.13</v>
      </c>
      <c r="E1160" s="2">
        <v>96.55</v>
      </c>
      <c r="F1160" s="2">
        <v>97.25</v>
      </c>
      <c r="G1160" s="2">
        <v>0</v>
      </c>
      <c r="H1160" s="2" t="s">
        <v>12</v>
      </c>
      <c r="I1160" s="2">
        <v>40</v>
      </c>
      <c r="J1160" s="2">
        <v>0</v>
      </c>
      <c r="K1160" s="4">
        <v>1.3929</v>
      </c>
      <c r="L1160" s="2" t="s">
        <v>1276</v>
      </c>
      <c r="M1160" s="5">
        <v>45093</v>
      </c>
      <c r="N1160" s="6">
        <v>99.22</v>
      </c>
    </row>
    <row r="1161" spans="1:14" ht="15.5" hidden="1" x14ac:dyDescent="0.35">
      <c r="A1161" s="3" t="s">
        <v>858</v>
      </c>
      <c r="B1161" s="2" t="s">
        <v>859</v>
      </c>
      <c r="C1161" s="3">
        <v>180.5</v>
      </c>
      <c r="D1161" s="2">
        <v>82.78</v>
      </c>
      <c r="E1161" s="2">
        <v>92.2</v>
      </c>
      <c r="F1161" s="2">
        <v>93.25</v>
      </c>
      <c r="G1161" s="2">
        <v>0</v>
      </c>
      <c r="H1161" s="2" t="s">
        <v>12</v>
      </c>
      <c r="I1161" s="2">
        <v>240</v>
      </c>
      <c r="J1161" s="2">
        <v>0</v>
      </c>
      <c r="K1161" s="4">
        <v>1.1950000000000001</v>
      </c>
      <c r="L1161" s="2" t="s">
        <v>1276</v>
      </c>
      <c r="M1161" s="5">
        <v>45093</v>
      </c>
      <c r="N1161" s="6">
        <v>99.22</v>
      </c>
    </row>
    <row r="1162" spans="1:14" ht="15.5" hidden="1" x14ac:dyDescent="0.35">
      <c r="A1162" s="3" t="s">
        <v>860</v>
      </c>
      <c r="B1162" s="2" t="s">
        <v>861</v>
      </c>
      <c r="C1162" s="3">
        <v>181</v>
      </c>
      <c r="D1162" s="2">
        <v>83.69</v>
      </c>
      <c r="E1162" s="2">
        <v>92.65</v>
      </c>
      <c r="F1162" s="2">
        <v>93.7</v>
      </c>
      <c r="G1162" s="2">
        <v>0</v>
      </c>
      <c r="H1162" s="2" t="s">
        <v>12</v>
      </c>
      <c r="I1162" s="2">
        <v>100</v>
      </c>
      <c r="J1162" s="2">
        <v>0</v>
      </c>
      <c r="K1162" s="4">
        <v>1.1953</v>
      </c>
      <c r="L1162" s="2" t="s">
        <v>1276</v>
      </c>
      <c r="M1162" s="5">
        <v>45093</v>
      </c>
      <c r="N1162" s="6">
        <v>99.22</v>
      </c>
    </row>
    <row r="1163" spans="1:14" ht="15.5" hidden="1" x14ac:dyDescent="0.35">
      <c r="A1163" s="3" t="s">
        <v>862</v>
      </c>
      <c r="B1163" s="2" t="s">
        <v>863</v>
      </c>
      <c r="C1163" s="3">
        <v>181.5</v>
      </c>
      <c r="D1163" s="2">
        <v>88.3</v>
      </c>
      <c r="E1163" s="2">
        <v>97.15</v>
      </c>
      <c r="F1163" s="2">
        <v>98.15</v>
      </c>
      <c r="G1163" s="2">
        <v>0</v>
      </c>
      <c r="H1163" s="2" t="s">
        <v>12</v>
      </c>
      <c r="I1163" s="2">
        <v>83</v>
      </c>
      <c r="J1163" s="2">
        <v>0</v>
      </c>
      <c r="K1163" s="4">
        <v>1.3695999999999999</v>
      </c>
      <c r="L1163" s="2" t="s">
        <v>1276</v>
      </c>
      <c r="M1163" s="5">
        <v>45093</v>
      </c>
      <c r="N1163" s="6">
        <v>99.22</v>
      </c>
    </row>
    <row r="1164" spans="1:14" ht="15.5" hidden="1" x14ac:dyDescent="0.35">
      <c r="A1164" s="3" t="s">
        <v>864</v>
      </c>
      <c r="B1164" s="2" t="s">
        <v>865</v>
      </c>
      <c r="C1164" s="3">
        <v>182</v>
      </c>
      <c r="D1164" s="2">
        <v>85</v>
      </c>
      <c r="E1164" s="2">
        <v>93.7</v>
      </c>
      <c r="F1164" s="2">
        <v>94.65</v>
      </c>
      <c r="G1164" s="2">
        <v>0</v>
      </c>
      <c r="H1164" s="2" t="s">
        <v>12</v>
      </c>
      <c r="I1164" s="2">
        <v>50</v>
      </c>
      <c r="J1164" s="2">
        <v>0</v>
      </c>
      <c r="K1164" s="4">
        <v>1.2005999999999999</v>
      </c>
      <c r="L1164" s="2" t="s">
        <v>1276</v>
      </c>
      <c r="M1164" s="5">
        <v>45093</v>
      </c>
      <c r="N1164" s="6">
        <v>99.22</v>
      </c>
    </row>
    <row r="1165" spans="1:14" ht="15.5" hidden="1" x14ac:dyDescent="0.35">
      <c r="A1165" s="3" t="s">
        <v>866</v>
      </c>
      <c r="B1165" s="2" t="s">
        <v>867</v>
      </c>
      <c r="C1165" s="3">
        <v>182.5</v>
      </c>
      <c r="D1165" s="2">
        <v>85.18</v>
      </c>
      <c r="E1165" s="2">
        <v>94.15</v>
      </c>
      <c r="F1165" s="2">
        <v>95.2</v>
      </c>
      <c r="G1165" s="2">
        <v>0</v>
      </c>
      <c r="H1165" s="2" t="s">
        <v>12</v>
      </c>
      <c r="I1165" s="2">
        <v>242</v>
      </c>
      <c r="J1165" s="2">
        <v>0</v>
      </c>
      <c r="K1165" s="4">
        <v>1.2033</v>
      </c>
      <c r="L1165" s="2" t="s">
        <v>1276</v>
      </c>
      <c r="M1165" s="5">
        <v>45093</v>
      </c>
      <c r="N1165" s="6">
        <v>99.22</v>
      </c>
    </row>
    <row r="1166" spans="1:14" ht="15.5" hidden="1" x14ac:dyDescent="0.35">
      <c r="A1166" s="3" t="s">
        <v>868</v>
      </c>
      <c r="B1166" s="2" t="s">
        <v>869</v>
      </c>
      <c r="C1166" s="3">
        <v>183</v>
      </c>
      <c r="D1166" s="2">
        <v>89</v>
      </c>
      <c r="E1166" s="2">
        <v>97.4</v>
      </c>
      <c r="F1166" s="2">
        <v>98.1</v>
      </c>
      <c r="G1166" s="2">
        <v>0</v>
      </c>
      <c r="H1166" s="2" t="s">
        <v>12</v>
      </c>
      <c r="I1166" s="2">
        <v>33</v>
      </c>
      <c r="J1166" s="2">
        <v>0</v>
      </c>
      <c r="K1166" s="4">
        <v>1.3182</v>
      </c>
      <c r="L1166" s="2" t="s">
        <v>1276</v>
      </c>
      <c r="M1166" s="5">
        <v>45093</v>
      </c>
      <c r="N1166" s="6">
        <v>99.22</v>
      </c>
    </row>
    <row r="1167" spans="1:14" ht="15.5" hidden="1" x14ac:dyDescent="0.35">
      <c r="A1167" s="3" t="s">
        <v>870</v>
      </c>
      <c r="B1167" s="2" t="s">
        <v>867</v>
      </c>
      <c r="C1167" s="3">
        <v>183.5</v>
      </c>
      <c r="D1167" s="2">
        <v>86.21</v>
      </c>
      <c r="E1167" s="2">
        <v>95.2</v>
      </c>
      <c r="F1167" s="2">
        <v>96</v>
      </c>
      <c r="G1167" s="2">
        <v>0</v>
      </c>
      <c r="H1167" s="2" t="s">
        <v>12</v>
      </c>
      <c r="I1167" s="2">
        <v>260</v>
      </c>
      <c r="J1167" s="2">
        <v>0</v>
      </c>
      <c r="K1167" s="4">
        <v>1.2051000000000001</v>
      </c>
      <c r="L1167" s="2" t="s">
        <v>1276</v>
      </c>
      <c r="M1167" s="5">
        <v>45093</v>
      </c>
      <c r="N1167" s="6">
        <v>99.22</v>
      </c>
    </row>
    <row r="1168" spans="1:14" ht="15.5" hidden="1" x14ac:dyDescent="0.35">
      <c r="A1168" s="3" t="s">
        <v>871</v>
      </c>
      <c r="B1168" s="2" t="s">
        <v>872</v>
      </c>
      <c r="C1168" s="3">
        <v>184</v>
      </c>
      <c r="D1168" s="2">
        <v>89.02</v>
      </c>
      <c r="E1168" s="2">
        <v>95.65</v>
      </c>
      <c r="F1168" s="2">
        <v>96.8</v>
      </c>
      <c r="G1168" s="2">
        <v>0</v>
      </c>
      <c r="H1168" s="2" t="s">
        <v>12</v>
      </c>
      <c r="I1168" s="2">
        <v>41</v>
      </c>
      <c r="J1168" s="2">
        <v>0</v>
      </c>
      <c r="K1168" s="4">
        <v>1.2133</v>
      </c>
      <c r="L1168" s="2" t="s">
        <v>1276</v>
      </c>
      <c r="M1168" s="5">
        <v>45093</v>
      </c>
      <c r="N1168" s="6">
        <v>99.22</v>
      </c>
    </row>
    <row r="1169" spans="1:14" ht="15.5" hidden="1" x14ac:dyDescent="0.35">
      <c r="A1169" s="3" t="s">
        <v>873</v>
      </c>
      <c r="B1169" s="2" t="s">
        <v>867</v>
      </c>
      <c r="C1169" s="3">
        <v>184.5</v>
      </c>
      <c r="D1169" s="2">
        <v>87.21</v>
      </c>
      <c r="E1169" s="2">
        <v>96.15</v>
      </c>
      <c r="F1169" s="2">
        <v>97.2</v>
      </c>
      <c r="G1169" s="2">
        <v>0</v>
      </c>
      <c r="H1169" s="2" t="s">
        <v>12</v>
      </c>
      <c r="I1169" s="2">
        <v>250</v>
      </c>
      <c r="J1169" s="2">
        <v>0</v>
      </c>
      <c r="K1169" s="4">
        <v>1.2136</v>
      </c>
      <c r="L1169" s="2" t="s">
        <v>1276</v>
      </c>
      <c r="M1169" s="5">
        <v>45093</v>
      </c>
      <c r="N1169" s="6">
        <v>99.22</v>
      </c>
    </row>
    <row r="1170" spans="1:14" ht="15.5" hidden="1" x14ac:dyDescent="0.35">
      <c r="A1170" s="3" t="s">
        <v>874</v>
      </c>
      <c r="B1170" s="2" t="s">
        <v>875</v>
      </c>
      <c r="C1170" s="3">
        <v>185</v>
      </c>
      <c r="D1170" s="2">
        <v>89.65</v>
      </c>
      <c r="E1170" s="2">
        <v>96.7</v>
      </c>
      <c r="F1170" s="2">
        <v>97.7</v>
      </c>
      <c r="G1170" s="2">
        <v>0</v>
      </c>
      <c r="H1170" s="2" t="s">
        <v>12</v>
      </c>
      <c r="I1170" s="2">
        <v>152</v>
      </c>
      <c r="J1170" s="2">
        <v>0</v>
      </c>
      <c r="K1170" s="4">
        <v>1.2174</v>
      </c>
      <c r="L1170" s="2" t="s">
        <v>1276</v>
      </c>
      <c r="M1170" s="5">
        <v>45093</v>
      </c>
      <c r="N1170" s="6">
        <v>99.22</v>
      </c>
    </row>
    <row r="1171" spans="1:14" ht="15.5" hidden="1" x14ac:dyDescent="0.35">
      <c r="A1171" s="3" t="s">
        <v>876</v>
      </c>
      <c r="B1171" s="2" t="s">
        <v>877</v>
      </c>
      <c r="C1171" s="3">
        <v>185.5</v>
      </c>
      <c r="D1171" s="2">
        <v>88.21</v>
      </c>
      <c r="E1171" s="2">
        <v>97.2</v>
      </c>
      <c r="F1171" s="2">
        <v>98.25</v>
      </c>
      <c r="G1171" s="2">
        <v>0</v>
      </c>
      <c r="H1171" s="2" t="s">
        <v>12</v>
      </c>
      <c r="I1171" s="2">
        <v>280</v>
      </c>
      <c r="J1171" s="2">
        <v>0</v>
      </c>
      <c r="K1171" s="4">
        <v>1.2210000000000001</v>
      </c>
      <c r="L1171" s="2" t="s">
        <v>1276</v>
      </c>
      <c r="M1171" s="5">
        <v>45093</v>
      </c>
      <c r="N1171" s="6">
        <v>99.22</v>
      </c>
    </row>
    <row r="1172" spans="1:14" ht="15.5" hidden="1" x14ac:dyDescent="0.35">
      <c r="A1172" s="3" t="s">
        <v>878</v>
      </c>
      <c r="B1172" s="2" t="s">
        <v>879</v>
      </c>
      <c r="C1172" s="3">
        <v>186</v>
      </c>
      <c r="D1172" s="2">
        <v>88.9</v>
      </c>
      <c r="E1172" s="2">
        <v>97.7</v>
      </c>
      <c r="F1172" s="2">
        <v>98.7</v>
      </c>
      <c r="G1172" s="2">
        <v>0</v>
      </c>
      <c r="H1172" s="2" t="s">
        <v>12</v>
      </c>
      <c r="I1172" s="2">
        <v>180</v>
      </c>
      <c r="J1172" s="2">
        <v>0</v>
      </c>
      <c r="K1172" s="4">
        <v>1.2224999999999999</v>
      </c>
      <c r="L1172" s="2" t="s">
        <v>1276</v>
      </c>
      <c r="M1172" s="5">
        <v>45093</v>
      </c>
      <c r="N1172" s="6">
        <v>99.22</v>
      </c>
    </row>
    <row r="1173" spans="1:14" ht="15.5" hidden="1" x14ac:dyDescent="0.35">
      <c r="A1173" s="3" t="s">
        <v>880</v>
      </c>
      <c r="B1173" s="2" t="s">
        <v>881</v>
      </c>
      <c r="C1173" s="3">
        <v>186.5</v>
      </c>
      <c r="D1173" s="2">
        <v>89.21</v>
      </c>
      <c r="E1173" s="2">
        <v>98.15</v>
      </c>
      <c r="F1173" s="2">
        <v>99.25</v>
      </c>
      <c r="G1173" s="2">
        <v>0</v>
      </c>
      <c r="H1173" s="2" t="s">
        <v>12</v>
      </c>
      <c r="I1173" s="2">
        <v>280</v>
      </c>
      <c r="J1173" s="2">
        <v>0</v>
      </c>
      <c r="K1173" s="4">
        <v>1.2250000000000001</v>
      </c>
      <c r="L1173" s="2" t="s">
        <v>1276</v>
      </c>
      <c r="M1173" s="5">
        <v>45093</v>
      </c>
      <c r="N1173" s="6">
        <v>99.22</v>
      </c>
    </row>
    <row r="1174" spans="1:14" ht="15.5" hidden="1" x14ac:dyDescent="0.35">
      <c r="A1174" s="3" t="s">
        <v>882</v>
      </c>
      <c r="B1174" s="2" t="s">
        <v>883</v>
      </c>
      <c r="C1174" s="3">
        <v>187</v>
      </c>
      <c r="D1174" s="2">
        <v>90.23</v>
      </c>
      <c r="E1174" s="2">
        <v>98.7</v>
      </c>
      <c r="F1174" s="2">
        <v>99.7</v>
      </c>
      <c r="G1174" s="2">
        <v>0</v>
      </c>
      <c r="H1174" s="2" t="s">
        <v>12</v>
      </c>
      <c r="I1174" s="2">
        <v>224</v>
      </c>
      <c r="J1174" s="2">
        <v>0</v>
      </c>
      <c r="K1174" s="4">
        <v>1.2275</v>
      </c>
      <c r="L1174" s="2" t="s">
        <v>1276</v>
      </c>
      <c r="M1174" s="5">
        <v>45093</v>
      </c>
      <c r="N1174" s="6">
        <v>99.22</v>
      </c>
    </row>
    <row r="1175" spans="1:14" ht="15.5" hidden="1" x14ac:dyDescent="0.35">
      <c r="A1175" s="3" t="s">
        <v>884</v>
      </c>
      <c r="B1175" s="2" t="s">
        <v>881</v>
      </c>
      <c r="C1175" s="3">
        <v>187.5</v>
      </c>
      <c r="D1175" s="2">
        <v>90.31</v>
      </c>
      <c r="E1175" s="2">
        <v>99.15</v>
      </c>
      <c r="F1175" s="2">
        <v>100.05</v>
      </c>
      <c r="G1175" s="2">
        <v>0</v>
      </c>
      <c r="H1175" s="2" t="s">
        <v>12</v>
      </c>
      <c r="I1175" s="2">
        <v>280</v>
      </c>
      <c r="J1175" s="2">
        <v>0</v>
      </c>
      <c r="K1175" s="4">
        <v>1.2256</v>
      </c>
      <c r="L1175" s="2" t="s">
        <v>1276</v>
      </c>
      <c r="M1175" s="5">
        <v>45093</v>
      </c>
      <c r="N1175" s="6">
        <v>99.22</v>
      </c>
    </row>
    <row r="1176" spans="1:14" ht="15.5" hidden="1" x14ac:dyDescent="0.35">
      <c r="A1176" s="3" t="s">
        <v>885</v>
      </c>
      <c r="B1176" s="2" t="s">
        <v>886</v>
      </c>
      <c r="C1176" s="3">
        <v>188</v>
      </c>
      <c r="D1176" s="2">
        <v>94.25</v>
      </c>
      <c r="E1176" s="2">
        <v>102.35</v>
      </c>
      <c r="F1176" s="2">
        <v>103.2</v>
      </c>
      <c r="G1176" s="2">
        <v>0</v>
      </c>
      <c r="H1176" s="2" t="s">
        <v>12</v>
      </c>
      <c r="I1176" s="2">
        <v>1</v>
      </c>
      <c r="J1176" s="2">
        <v>0</v>
      </c>
      <c r="K1176" s="4">
        <v>1.3452999999999999</v>
      </c>
      <c r="L1176" s="2" t="s">
        <v>1276</v>
      </c>
      <c r="M1176" s="5">
        <v>45093</v>
      </c>
      <c r="N1176" s="6">
        <v>99.22</v>
      </c>
    </row>
    <row r="1177" spans="1:14" ht="15.5" hidden="1" x14ac:dyDescent="0.35">
      <c r="A1177" s="3" t="s">
        <v>887</v>
      </c>
      <c r="B1177" s="2" t="s">
        <v>888</v>
      </c>
      <c r="C1177" s="3">
        <v>188.5</v>
      </c>
      <c r="D1177" s="2">
        <v>91.36</v>
      </c>
      <c r="E1177" s="2">
        <v>100.1</v>
      </c>
      <c r="F1177" s="2">
        <v>101.25</v>
      </c>
      <c r="G1177" s="2">
        <v>0</v>
      </c>
      <c r="H1177" s="2" t="s">
        <v>12</v>
      </c>
      <c r="I1177" s="2">
        <v>200</v>
      </c>
      <c r="J1177" s="2">
        <v>0</v>
      </c>
      <c r="K1177" s="4">
        <v>1.234</v>
      </c>
      <c r="L1177" s="2" t="s">
        <v>1276</v>
      </c>
      <c r="M1177" s="5">
        <v>45093</v>
      </c>
      <c r="N1177" s="6">
        <v>99.22</v>
      </c>
    </row>
    <row r="1178" spans="1:14" ht="15.5" hidden="1" x14ac:dyDescent="0.35">
      <c r="A1178" s="3" t="s">
        <v>889</v>
      </c>
      <c r="B1178" s="2" t="s">
        <v>890</v>
      </c>
      <c r="C1178" s="3">
        <v>189</v>
      </c>
      <c r="D1178" s="2">
        <v>93.2</v>
      </c>
      <c r="E1178" s="2">
        <v>100.65</v>
      </c>
      <c r="F1178" s="2">
        <v>101.7</v>
      </c>
      <c r="G1178" s="2">
        <v>0</v>
      </c>
      <c r="H1178" s="2" t="s">
        <v>12</v>
      </c>
      <c r="I1178" s="2">
        <v>4</v>
      </c>
      <c r="J1178" s="2">
        <v>0</v>
      </c>
      <c r="K1178" s="4">
        <v>1.2364999999999999</v>
      </c>
      <c r="L1178" s="2" t="s">
        <v>1276</v>
      </c>
      <c r="M1178" s="5">
        <v>45093</v>
      </c>
      <c r="N1178" s="6">
        <v>99.22</v>
      </c>
    </row>
    <row r="1179" spans="1:14" ht="15.5" hidden="1" x14ac:dyDescent="0.35">
      <c r="A1179" s="3" t="s">
        <v>891</v>
      </c>
      <c r="B1179" s="2" t="s">
        <v>892</v>
      </c>
      <c r="C1179" s="3">
        <v>189.5</v>
      </c>
      <c r="D1179" s="2">
        <v>92.39</v>
      </c>
      <c r="E1179" s="2">
        <v>101.2</v>
      </c>
      <c r="F1179" s="2">
        <v>102.2</v>
      </c>
      <c r="G1179" s="2">
        <v>0</v>
      </c>
      <c r="H1179" s="2" t="s">
        <v>12</v>
      </c>
      <c r="I1179" s="2">
        <v>316</v>
      </c>
      <c r="J1179" s="2">
        <v>0</v>
      </c>
      <c r="K1179" s="4">
        <v>1.2401</v>
      </c>
      <c r="L1179" s="2" t="s">
        <v>1276</v>
      </c>
      <c r="M1179" s="5">
        <v>45093</v>
      </c>
      <c r="N1179" s="6">
        <v>99.22</v>
      </c>
    </row>
    <row r="1180" spans="1:14" ht="15.5" hidden="1" x14ac:dyDescent="0.35">
      <c r="A1180" s="3" t="s">
        <v>893</v>
      </c>
      <c r="B1180" s="2" t="s">
        <v>1417</v>
      </c>
      <c r="C1180" s="3">
        <v>190</v>
      </c>
      <c r="D1180" s="2">
        <v>93.2</v>
      </c>
      <c r="E1180" s="2">
        <v>90.45</v>
      </c>
      <c r="F1180" s="2">
        <v>91.25</v>
      </c>
      <c r="G1180" s="2">
        <v>0</v>
      </c>
      <c r="H1180" s="2" t="s">
        <v>12</v>
      </c>
      <c r="I1180" s="2">
        <v>12364</v>
      </c>
      <c r="J1180" s="2">
        <v>1000</v>
      </c>
      <c r="K1180" s="4">
        <v>0.54149999999999998</v>
      </c>
      <c r="L1180" s="2" t="s">
        <v>1276</v>
      </c>
      <c r="M1180" s="5">
        <v>45093</v>
      </c>
      <c r="N1180" s="6">
        <v>99.22</v>
      </c>
    </row>
    <row r="1181" spans="1:14" ht="15.5" hidden="1" x14ac:dyDescent="0.35">
      <c r="A1181" s="3" t="s">
        <v>894</v>
      </c>
      <c r="B1181" s="2" t="s">
        <v>895</v>
      </c>
      <c r="C1181" s="3">
        <v>190.5</v>
      </c>
      <c r="D1181" s="2">
        <v>95.6</v>
      </c>
      <c r="E1181" s="2">
        <v>107.85</v>
      </c>
      <c r="F1181" s="2">
        <v>108.4</v>
      </c>
      <c r="G1181" s="2">
        <v>0</v>
      </c>
      <c r="H1181" s="2" t="s">
        <v>12</v>
      </c>
      <c r="I1181" s="2">
        <v>2</v>
      </c>
      <c r="J1181" s="2">
        <v>0</v>
      </c>
      <c r="K1181" s="4">
        <v>1.4785999999999999</v>
      </c>
      <c r="L1181" s="2" t="s">
        <v>1276</v>
      </c>
      <c r="M1181" s="5">
        <v>45093</v>
      </c>
      <c r="N1181" s="6">
        <v>99.22</v>
      </c>
    </row>
    <row r="1182" spans="1:14" ht="15.5" hidden="1" x14ac:dyDescent="0.35">
      <c r="A1182" s="3" t="s">
        <v>896</v>
      </c>
      <c r="B1182" s="2" t="s">
        <v>897</v>
      </c>
      <c r="C1182" s="3">
        <v>191</v>
      </c>
      <c r="D1182" s="2">
        <v>93.92</v>
      </c>
      <c r="E1182" s="2">
        <v>102.7</v>
      </c>
      <c r="F1182" s="2">
        <v>103.7</v>
      </c>
      <c r="G1182" s="2">
        <v>0</v>
      </c>
      <c r="H1182" s="2" t="s">
        <v>12</v>
      </c>
      <c r="I1182" s="2">
        <v>420</v>
      </c>
      <c r="J1182" s="2">
        <v>0</v>
      </c>
      <c r="K1182" s="4">
        <v>1.2474000000000001</v>
      </c>
      <c r="L1182" s="2" t="s">
        <v>1276</v>
      </c>
      <c r="M1182" s="5">
        <v>45093</v>
      </c>
      <c r="N1182" s="6">
        <v>99.22</v>
      </c>
    </row>
    <row r="1183" spans="1:14" ht="15.5" hidden="1" x14ac:dyDescent="0.35">
      <c r="A1183" s="3" t="s">
        <v>898</v>
      </c>
      <c r="B1183" s="2" t="s">
        <v>899</v>
      </c>
      <c r="C1183" s="3">
        <v>191.5</v>
      </c>
      <c r="D1183" s="2">
        <v>94.36</v>
      </c>
      <c r="E1183" s="2">
        <v>103.1</v>
      </c>
      <c r="F1183" s="2">
        <v>104.25</v>
      </c>
      <c r="G1183" s="2">
        <v>0</v>
      </c>
      <c r="H1183" s="2" t="s">
        <v>12</v>
      </c>
      <c r="I1183" s="2">
        <v>300</v>
      </c>
      <c r="J1183" s="2">
        <v>0</v>
      </c>
      <c r="K1183" s="4">
        <v>1.2487999999999999</v>
      </c>
      <c r="L1183" s="2" t="s">
        <v>1276</v>
      </c>
      <c r="M1183" s="5">
        <v>45093</v>
      </c>
      <c r="N1183" s="6">
        <v>99.22</v>
      </c>
    </row>
    <row r="1184" spans="1:14" ht="15.5" hidden="1" x14ac:dyDescent="0.35">
      <c r="A1184" s="3" t="s">
        <v>900</v>
      </c>
      <c r="B1184" s="2" t="s">
        <v>901</v>
      </c>
      <c r="C1184" s="3">
        <v>192</v>
      </c>
      <c r="D1184" s="2">
        <v>98.1</v>
      </c>
      <c r="E1184" s="2">
        <v>103.6</v>
      </c>
      <c r="F1184" s="2">
        <v>104.7</v>
      </c>
      <c r="G1184" s="2">
        <v>0</v>
      </c>
      <c r="H1184" s="2" t="s">
        <v>12</v>
      </c>
      <c r="I1184" s="2">
        <v>101</v>
      </c>
      <c r="J1184" s="2">
        <v>0</v>
      </c>
      <c r="K1184" s="4">
        <v>1.2501</v>
      </c>
      <c r="L1184" s="2" t="s">
        <v>1276</v>
      </c>
      <c r="M1184" s="5">
        <v>45093</v>
      </c>
      <c r="N1184" s="6">
        <v>99.22</v>
      </c>
    </row>
    <row r="1185" spans="1:14" ht="15.5" hidden="1" x14ac:dyDescent="0.35">
      <c r="A1185" s="3" t="s">
        <v>902</v>
      </c>
      <c r="B1185" s="2" t="s">
        <v>903</v>
      </c>
      <c r="C1185" s="3">
        <v>192.5</v>
      </c>
      <c r="D1185" s="2">
        <v>97.52</v>
      </c>
      <c r="E1185" s="2">
        <v>104.1</v>
      </c>
      <c r="F1185" s="2">
        <v>105.15</v>
      </c>
      <c r="G1185" s="2">
        <v>0</v>
      </c>
      <c r="H1185" s="2" t="s">
        <v>12</v>
      </c>
      <c r="I1185" s="2">
        <v>114</v>
      </c>
      <c r="J1185" s="2">
        <v>0</v>
      </c>
      <c r="K1185" s="4">
        <v>1.2514000000000001</v>
      </c>
      <c r="L1185" s="2" t="s">
        <v>1276</v>
      </c>
      <c r="M1185" s="5">
        <v>45093</v>
      </c>
      <c r="N1185" s="6">
        <v>99.22</v>
      </c>
    </row>
    <row r="1186" spans="1:14" ht="15.5" hidden="1" x14ac:dyDescent="0.35">
      <c r="A1186" s="3" t="s">
        <v>904</v>
      </c>
      <c r="B1186" s="2" t="s">
        <v>905</v>
      </c>
      <c r="C1186" s="3">
        <v>193</v>
      </c>
      <c r="D1186" s="2">
        <v>97.38</v>
      </c>
      <c r="E1186" s="2">
        <v>104.65</v>
      </c>
      <c r="F1186" s="2">
        <v>105.5</v>
      </c>
      <c r="G1186" s="2">
        <v>0</v>
      </c>
      <c r="H1186" s="2" t="s">
        <v>12</v>
      </c>
      <c r="I1186" s="2">
        <v>100</v>
      </c>
      <c r="J1186" s="2">
        <v>0</v>
      </c>
      <c r="K1186" s="4">
        <v>1.2516</v>
      </c>
      <c r="L1186" s="2" t="s">
        <v>1276</v>
      </c>
      <c r="M1186" s="5">
        <v>45093</v>
      </c>
      <c r="N1186" s="6">
        <v>99.22</v>
      </c>
    </row>
    <row r="1187" spans="1:14" ht="15.5" hidden="1" x14ac:dyDescent="0.35">
      <c r="A1187" s="3" t="s">
        <v>906</v>
      </c>
      <c r="B1187" s="2" t="s">
        <v>907</v>
      </c>
      <c r="C1187" s="3">
        <v>193.5</v>
      </c>
      <c r="D1187" s="2">
        <v>98.5</v>
      </c>
      <c r="E1187" s="2">
        <v>105.1</v>
      </c>
      <c r="F1187" s="2">
        <v>106</v>
      </c>
      <c r="G1187" s="2">
        <v>0</v>
      </c>
      <c r="H1187" s="2" t="s">
        <v>12</v>
      </c>
      <c r="I1187" s="2">
        <v>38</v>
      </c>
      <c r="J1187" s="2">
        <v>0</v>
      </c>
      <c r="K1187" s="4">
        <v>1.2527999999999999</v>
      </c>
      <c r="L1187" s="2" t="s">
        <v>1276</v>
      </c>
      <c r="M1187" s="5">
        <v>45093</v>
      </c>
      <c r="N1187" s="6">
        <v>99.22</v>
      </c>
    </row>
    <row r="1188" spans="1:14" ht="15.5" hidden="1" x14ac:dyDescent="0.35">
      <c r="A1188" s="3" t="s">
        <v>908</v>
      </c>
      <c r="B1188" s="2" t="s">
        <v>909</v>
      </c>
      <c r="C1188" s="3">
        <v>194</v>
      </c>
      <c r="D1188" s="2">
        <v>98.9</v>
      </c>
      <c r="E1188" s="2">
        <v>105.6</v>
      </c>
      <c r="F1188" s="2">
        <v>106.65</v>
      </c>
      <c r="G1188" s="2">
        <v>0</v>
      </c>
      <c r="H1188" s="2" t="s">
        <v>12</v>
      </c>
      <c r="I1188" s="2">
        <v>4</v>
      </c>
      <c r="J1188" s="2">
        <v>0</v>
      </c>
      <c r="K1188" s="4">
        <v>1.2585999999999999</v>
      </c>
      <c r="L1188" s="2" t="s">
        <v>1276</v>
      </c>
      <c r="M1188" s="5">
        <v>45093</v>
      </c>
      <c r="N1188" s="6">
        <v>99.22</v>
      </c>
    </row>
    <row r="1189" spans="1:14" ht="15.5" hidden="1" x14ac:dyDescent="0.35">
      <c r="A1189" s="3" t="s">
        <v>910</v>
      </c>
      <c r="B1189" s="2" t="s">
        <v>911</v>
      </c>
      <c r="C1189" s="3">
        <v>194.5</v>
      </c>
      <c r="D1189" s="2">
        <v>99.33</v>
      </c>
      <c r="E1189" s="2">
        <v>106.1</v>
      </c>
      <c r="F1189" s="2">
        <v>107.2</v>
      </c>
      <c r="G1189" s="2">
        <v>0</v>
      </c>
      <c r="H1189" s="2" t="s">
        <v>12</v>
      </c>
      <c r="I1189" s="2">
        <v>4</v>
      </c>
      <c r="J1189" s="2">
        <v>0</v>
      </c>
      <c r="K1189" s="4">
        <v>1.2621</v>
      </c>
      <c r="L1189" s="2" t="s">
        <v>1276</v>
      </c>
      <c r="M1189" s="5">
        <v>45093</v>
      </c>
      <c r="N1189" s="6">
        <v>99.22</v>
      </c>
    </row>
    <row r="1190" spans="1:14" ht="15.5" hidden="1" x14ac:dyDescent="0.35">
      <c r="A1190" s="3" t="s">
        <v>912</v>
      </c>
      <c r="B1190" s="2" t="s">
        <v>1413</v>
      </c>
      <c r="C1190" s="3">
        <v>195</v>
      </c>
      <c r="D1190" s="2">
        <v>97.08</v>
      </c>
      <c r="E1190" s="2">
        <v>95.5</v>
      </c>
      <c r="F1190" s="2">
        <v>96.15</v>
      </c>
      <c r="G1190" s="2">
        <v>-5.66</v>
      </c>
      <c r="H1190" s="2">
        <v>-5.5100000000000003E-2</v>
      </c>
      <c r="I1190" s="2">
        <v>2</v>
      </c>
      <c r="J1190" s="2">
        <v>0</v>
      </c>
      <c r="K1190" s="4">
        <v>0.53810000000000002</v>
      </c>
      <c r="L1190" s="2" t="s">
        <v>1276</v>
      </c>
      <c r="M1190" s="5">
        <v>45093</v>
      </c>
      <c r="N1190" s="6">
        <v>99.22</v>
      </c>
    </row>
    <row r="1191" spans="1:14" ht="15.5" hidden="1" x14ac:dyDescent="0.35">
      <c r="A1191" s="3" t="s">
        <v>914</v>
      </c>
      <c r="B1191" s="2" t="s">
        <v>915</v>
      </c>
      <c r="C1191" s="3">
        <v>195.5</v>
      </c>
      <c r="D1191" s="2">
        <v>100.44</v>
      </c>
      <c r="E1191" s="2">
        <v>107.1</v>
      </c>
      <c r="F1191" s="2">
        <v>108.2</v>
      </c>
      <c r="G1191" s="2">
        <v>0</v>
      </c>
      <c r="H1191" s="2" t="s">
        <v>12</v>
      </c>
      <c r="I1191" s="2">
        <v>2</v>
      </c>
      <c r="J1191" s="2">
        <v>0</v>
      </c>
      <c r="K1191" s="4">
        <v>1.2667999999999999</v>
      </c>
      <c r="L1191" s="2" t="s">
        <v>1276</v>
      </c>
      <c r="M1191" s="5">
        <v>45093</v>
      </c>
      <c r="N1191" s="6">
        <v>99.22</v>
      </c>
    </row>
    <row r="1192" spans="1:14" ht="15.5" hidden="1" x14ac:dyDescent="0.35">
      <c r="A1192" s="3" t="s">
        <v>916</v>
      </c>
      <c r="B1192" s="2" t="s">
        <v>917</v>
      </c>
      <c r="C1192" s="3">
        <v>196</v>
      </c>
      <c r="D1192" s="2">
        <v>102.38</v>
      </c>
      <c r="E1192" s="2">
        <v>107.6</v>
      </c>
      <c r="F1192" s="2">
        <v>108.55</v>
      </c>
      <c r="G1192" s="2">
        <v>0</v>
      </c>
      <c r="H1192" s="2" t="s">
        <v>12</v>
      </c>
      <c r="I1192" s="2">
        <v>2</v>
      </c>
      <c r="J1192" s="2">
        <v>0</v>
      </c>
      <c r="K1192" s="4">
        <v>1.2659</v>
      </c>
      <c r="L1192" s="2" t="s">
        <v>1276</v>
      </c>
      <c r="M1192" s="5">
        <v>45093</v>
      </c>
      <c r="N1192" s="6">
        <v>99.22</v>
      </c>
    </row>
    <row r="1193" spans="1:14" ht="15.5" hidden="1" x14ac:dyDescent="0.35">
      <c r="A1193" s="3" t="s">
        <v>918</v>
      </c>
      <c r="B1193" s="2" t="s">
        <v>919</v>
      </c>
      <c r="C1193" s="3">
        <v>196.5</v>
      </c>
      <c r="D1193" s="2">
        <v>99.29</v>
      </c>
      <c r="E1193" s="2">
        <v>108.1</v>
      </c>
      <c r="F1193" s="2">
        <v>109.2</v>
      </c>
      <c r="G1193" s="2">
        <v>0</v>
      </c>
      <c r="H1193" s="2" t="s">
        <v>12</v>
      </c>
      <c r="I1193" s="2">
        <v>376</v>
      </c>
      <c r="J1193" s="2">
        <v>0</v>
      </c>
      <c r="K1193" s="4">
        <v>1.2716000000000001</v>
      </c>
      <c r="L1193" s="2" t="s">
        <v>1276</v>
      </c>
      <c r="M1193" s="5">
        <v>45093</v>
      </c>
      <c r="N1193" s="6">
        <v>99.22</v>
      </c>
    </row>
    <row r="1194" spans="1:14" ht="15.5" hidden="1" x14ac:dyDescent="0.35">
      <c r="A1194" s="3" t="s">
        <v>920</v>
      </c>
      <c r="B1194" s="2" t="s">
        <v>921</v>
      </c>
      <c r="C1194" s="3">
        <v>197</v>
      </c>
      <c r="D1194" s="2">
        <v>103.01</v>
      </c>
      <c r="E1194" s="2">
        <v>108.6</v>
      </c>
      <c r="F1194" s="2">
        <v>109.7</v>
      </c>
      <c r="G1194" s="2">
        <v>0</v>
      </c>
      <c r="H1194" s="2" t="s">
        <v>12</v>
      </c>
      <c r="I1194" s="2">
        <v>6</v>
      </c>
      <c r="J1194" s="2">
        <v>0</v>
      </c>
      <c r="K1194" s="4">
        <v>1.2739</v>
      </c>
      <c r="L1194" s="2" t="s">
        <v>1276</v>
      </c>
      <c r="M1194" s="5">
        <v>45093</v>
      </c>
      <c r="N1194" s="6">
        <v>99.22</v>
      </c>
    </row>
    <row r="1195" spans="1:14" ht="15.5" hidden="1" x14ac:dyDescent="0.35">
      <c r="A1195" s="3" t="s">
        <v>922</v>
      </c>
      <c r="B1195" s="2" t="s">
        <v>923</v>
      </c>
      <c r="C1195" s="3">
        <v>197.5</v>
      </c>
      <c r="D1195" s="2">
        <v>108.51</v>
      </c>
      <c r="E1195" s="2">
        <v>113.55</v>
      </c>
      <c r="F1195" s="2">
        <v>114.15</v>
      </c>
      <c r="G1195" s="2">
        <v>0</v>
      </c>
      <c r="H1195" s="2" t="s">
        <v>12</v>
      </c>
      <c r="I1195" s="2">
        <v>1</v>
      </c>
      <c r="J1195" s="2">
        <v>0</v>
      </c>
      <c r="K1195" s="4">
        <v>1.4594</v>
      </c>
      <c r="L1195" s="2" t="s">
        <v>1276</v>
      </c>
      <c r="M1195" s="5">
        <v>45093</v>
      </c>
      <c r="N1195" s="6">
        <v>99.22</v>
      </c>
    </row>
    <row r="1196" spans="1:14" ht="15.5" hidden="1" x14ac:dyDescent="0.35">
      <c r="A1196" s="3" t="s">
        <v>924</v>
      </c>
      <c r="B1196" s="2" t="s">
        <v>923</v>
      </c>
      <c r="C1196" s="3">
        <v>198</v>
      </c>
      <c r="D1196" s="2">
        <v>109.01</v>
      </c>
      <c r="E1196" s="2">
        <v>114.15</v>
      </c>
      <c r="F1196" s="2">
        <v>114.75</v>
      </c>
      <c r="G1196" s="2">
        <v>0</v>
      </c>
      <c r="H1196" s="2" t="s">
        <v>12</v>
      </c>
      <c r="I1196" s="2">
        <v>1</v>
      </c>
      <c r="J1196" s="2">
        <v>0</v>
      </c>
      <c r="K1196" s="4">
        <v>1.4661</v>
      </c>
      <c r="L1196" s="2" t="s">
        <v>1276</v>
      </c>
      <c r="M1196" s="5">
        <v>45093</v>
      </c>
      <c r="N1196" s="6">
        <v>99.22</v>
      </c>
    </row>
    <row r="1197" spans="1:14" ht="15.5" hidden="1" x14ac:dyDescent="0.35">
      <c r="A1197" s="3" t="s">
        <v>925</v>
      </c>
      <c r="B1197" s="2" t="s">
        <v>926</v>
      </c>
      <c r="C1197" s="3">
        <v>198.5</v>
      </c>
      <c r="D1197" s="2">
        <v>103.92</v>
      </c>
      <c r="E1197" s="2">
        <v>115.75</v>
      </c>
      <c r="F1197" s="2">
        <v>116.5</v>
      </c>
      <c r="G1197" s="2">
        <v>0</v>
      </c>
      <c r="H1197" s="2" t="s">
        <v>12</v>
      </c>
      <c r="I1197" s="2">
        <v>4</v>
      </c>
      <c r="J1197" s="2">
        <v>0</v>
      </c>
      <c r="K1197" s="4">
        <v>1.5179</v>
      </c>
      <c r="L1197" s="2" t="s">
        <v>1276</v>
      </c>
      <c r="M1197" s="5">
        <v>45093</v>
      </c>
      <c r="N1197" s="6">
        <v>99.22</v>
      </c>
    </row>
    <row r="1198" spans="1:14" ht="15.5" hidden="1" x14ac:dyDescent="0.35">
      <c r="A1198" s="3" t="s">
        <v>927</v>
      </c>
      <c r="B1198" s="2" t="s">
        <v>1425</v>
      </c>
      <c r="C1198" s="3">
        <v>199</v>
      </c>
      <c r="D1198" s="2">
        <v>101.96</v>
      </c>
      <c r="E1198" s="2">
        <v>99.45</v>
      </c>
      <c r="F1198" s="2">
        <v>100.15</v>
      </c>
      <c r="G1198" s="2">
        <v>0</v>
      </c>
      <c r="H1198" s="2" t="s">
        <v>12</v>
      </c>
      <c r="I1198" s="2">
        <v>3</v>
      </c>
      <c r="J1198" s="2">
        <v>0</v>
      </c>
      <c r="K1198" s="4">
        <v>0.55079999999999996</v>
      </c>
      <c r="L1198" s="2" t="s">
        <v>1276</v>
      </c>
      <c r="M1198" s="5">
        <v>45093</v>
      </c>
      <c r="N1198" s="6">
        <v>99.22</v>
      </c>
    </row>
    <row r="1199" spans="1:14" ht="15.5" hidden="1" x14ac:dyDescent="0.35">
      <c r="A1199" s="3" t="s">
        <v>928</v>
      </c>
      <c r="B1199" s="2" t="s">
        <v>929</v>
      </c>
      <c r="C1199" s="3">
        <v>199.5</v>
      </c>
      <c r="D1199" s="2">
        <v>104.75</v>
      </c>
      <c r="E1199" s="2">
        <v>111.05</v>
      </c>
      <c r="F1199" s="2">
        <v>112.25</v>
      </c>
      <c r="G1199" s="2">
        <v>0</v>
      </c>
      <c r="H1199" s="2" t="s">
        <v>12</v>
      </c>
      <c r="I1199" s="2">
        <v>4</v>
      </c>
      <c r="J1199" s="2">
        <v>0</v>
      </c>
      <c r="K1199" s="4">
        <v>1.2855000000000001</v>
      </c>
      <c r="L1199" s="2" t="s">
        <v>1276</v>
      </c>
      <c r="M1199" s="5">
        <v>45093</v>
      </c>
      <c r="N1199" s="6">
        <v>99.22</v>
      </c>
    </row>
    <row r="1200" spans="1:14" ht="15.5" hidden="1" x14ac:dyDescent="0.35">
      <c r="A1200" s="3" t="s">
        <v>930</v>
      </c>
      <c r="B1200" s="2" t="s">
        <v>1426</v>
      </c>
      <c r="C1200" s="3">
        <v>200</v>
      </c>
      <c r="D1200" s="2">
        <v>102.79</v>
      </c>
      <c r="E1200" s="2">
        <v>100.5</v>
      </c>
      <c r="F1200" s="2">
        <v>101.15</v>
      </c>
      <c r="G1200" s="2">
        <v>0</v>
      </c>
      <c r="H1200" s="2" t="s">
        <v>12</v>
      </c>
      <c r="I1200" s="2">
        <v>3</v>
      </c>
      <c r="J1200" s="2">
        <v>1</v>
      </c>
      <c r="K1200" s="4">
        <v>0.55369999999999997</v>
      </c>
      <c r="L1200" s="2" t="s">
        <v>1276</v>
      </c>
      <c r="M1200" s="5">
        <v>45093</v>
      </c>
      <c r="N1200" s="6">
        <v>99.22</v>
      </c>
    </row>
    <row r="1201" spans="1:14" ht="15.5" hidden="1" x14ac:dyDescent="0.35">
      <c r="A1201" s="3" t="s">
        <v>932</v>
      </c>
      <c r="B1201" s="2" t="s">
        <v>933</v>
      </c>
      <c r="C1201" s="3">
        <v>205</v>
      </c>
      <c r="D1201" s="2">
        <v>112.95</v>
      </c>
      <c r="E1201" s="2">
        <v>120.65</v>
      </c>
      <c r="F1201" s="2">
        <v>121.65</v>
      </c>
      <c r="G1201" s="2">
        <v>0</v>
      </c>
      <c r="H1201" s="2" t="s">
        <v>12</v>
      </c>
      <c r="I1201" s="2">
        <v>37</v>
      </c>
      <c r="J1201" s="2">
        <v>0</v>
      </c>
      <c r="K1201" s="4">
        <v>1.4858</v>
      </c>
      <c r="L1201" s="2" t="s">
        <v>1276</v>
      </c>
      <c r="M1201" s="5">
        <v>45093</v>
      </c>
      <c r="N1201" s="6">
        <v>99.22</v>
      </c>
    </row>
    <row r="1202" spans="1:14" ht="15.5" hidden="1" x14ac:dyDescent="0.35">
      <c r="A1202" s="3" t="s">
        <v>934</v>
      </c>
      <c r="B1202" s="2" t="s">
        <v>935</v>
      </c>
      <c r="C1202" s="3">
        <v>210</v>
      </c>
      <c r="D1202" s="2">
        <v>116.08</v>
      </c>
      <c r="E1202" s="2">
        <v>124.35</v>
      </c>
      <c r="F1202" s="2">
        <v>125.25</v>
      </c>
      <c r="G1202" s="2">
        <v>0</v>
      </c>
      <c r="H1202" s="2" t="s">
        <v>12</v>
      </c>
      <c r="I1202" s="2">
        <v>4</v>
      </c>
      <c r="J1202" s="2">
        <v>0</v>
      </c>
      <c r="K1202" s="4">
        <v>1.45</v>
      </c>
      <c r="L1202" s="2" t="s">
        <v>1276</v>
      </c>
      <c r="M1202" s="5">
        <v>45093</v>
      </c>
      <c r="N1202" s="6">
        <v>99.22</v>
      </c>
    </row>
    <row r="1203" spans="1:14" ht="15.5" hidden="1" x14ac:dyDescent="0.35">
      <c r="A1203" s="3" t="s">
        <v>936</v>
      </c>
      <c r="B1203" s="2" t="s">
        <v>937</v>
      </c>
      <c r="C1203" s="3">
        <v>215</v>
      </c>
      <c r="D1203" s="2">
        <v>117.31</v>
      </c>
      <c r="E1203" s="2">
        <v>126.5</v>
      </c>
      <c r="F1203" s="2">
        <v>127.7</v>
      </c>
      <c r="G1203" s="2">
        <v>0</v>
      </c>
      <c r="H1203" s="2" t="s">
        <v>12</v>
      </c>
      <c r="I1203" s="2">
        <v>130</v>
      </c>
      <c r="J1203" s="2">
        <v>0</v>
      </c>
      <c r="K1203" s="4">
        <v>1.3509</v>
      </c>
      <c r="L1203" s="2" t="s">
        <v>1276</v>
      </c>
      <c r="M1203" s="5">
        <v>45093</v>
      </c>
      <c r="N1203" s="6">
        <v>99.22</v>
      </c>
    </row>
    <row r="1204" spans="1:14" ht="15.5" hidden="1" x14ac:dyDescent="0.35">
      <c r="A1204" s="3" t="s">
        <v>938</v>
      </c>
      <c r="B1204" s="2" t="s">
        <v>939</v>
      </c>
      <c r="C1204" s="3">
        <v>220</v>
      </c>
      <c r="D1204" s="2">
        <v>122.29</v>
      </c>
      <c r="E1204" s="2">
        <v>131.44999999999999</v>
      </c>
      <c r="F1204" s="2">
        <v>132.69999999999999</v>
      </c>
      <c r="G1204" s="2">
        <v>0</v>
      </c>
      <c r="H1204" s="2" t="s">
        <v>12</v>
      </c>
      <c r="I1204" s="2">
        <v>158</v>
      </c>
      <c r="J1204" s="2">
        <v>0</v>
      </c>
      <c r="K1204" s="4">
        <v>1.3701000000000001</v>
      </c>
      <c r="L1204" s="2" t="s">
        <v>1276</v>
      </c>
      <c r="M1204" s="5">
        <v>45093</v>
      </c>
      <c r="N1204" s="6">
        <v>99.22</v>
      </c>
    </row>
    <row r="1205" spans="1:14" ht="15.5" hidden="1" x14ac:dyDescent="0.35">
      <c r="A1205" s="3" t="s">
        <v>940</v>
      </c>
      <c r="B1205" s="2" t="s">
        <v>941</v>
      </c>
      <c r="C1205" s="3">
        <v>225</v>
      </c>
      <c r="D1205" s="2">
        <v>129.4</v>
      </c>
      <c r="E1205" s="2">
        <v>0</v>
      </c>
      <c r="F1205" s="2">
        <v>0</v>
      </c>
      <c r="G1205" s="2">
        <v>0</v>
      </c>
      <c r="H1205" s="2" t="s">
        <v>12</v>
      </c>
      <c r="I1205" s="2">
        <v>1</v>
      </c>
      <c r="J1205" s="2">
        <v>1</v>
      </c>
      <c r="K1205" s="4">
        <v>0</v>
      </c>
      <c r="L1205" s="2" t="s">
        <v>1276</v>
      </c>
      <c r="M1205" s="5">
        <v>45093</v>
      </c>
      <c r="N1205" s="6">
        <v>99.22</v>
      </c>
    </row>
    <row r="1206" spans="1:14" ht="15.5" hidden="1" x14ac:dyDescent="0.35">
      <c r="A1206" s="3" t="s">
        <v>942</v>
      </c>
      <c r="B1206" s="2" t="s">
        <v>943</v>
      </c>
      <c r="C1206" s="3">
        <v>230</v>
      </c>
      <c r="D1206" s="2">
        <v>136.47999999999999</v>
      </c>
      <c r="E1206" s="2">
        <v>144.4</v>
      </c>
      <c r="F1206" s="2">
        <v>145.19999999999999</v>
      </c>
      <c r="G1206" s="2">
        <v>0</v>
      </c>
      <c r="H1206" s="2" t="s">
        <v>12</v>
      </c>
      <c r="I1206" s="2">
        <v>4</v>
      </c>
      <c r="J1206" s="2">
        <v>0</v>
      </c>
      <c r="K1206" s="4">
        <v>1.5316000000000001</v>
      </c>
      <c r="L1206" s="2" t="s">
        <v>1276</v>
      </c>
      <c r="M1206" s="5">
        <v>45093</v>
      </c>
      <c r="N1206" s="6">
        <v>99.22</v>
      </c>
    </row>
    <row r="1207" spans="1:14" ht="15.5" hidden="1" x14ac:dyDescent="0.35">
      <c r="A1207" s="3" t="s">
        <v>944</v>
      </c>
      <c r="B1207" s="2" t="s">
        <v>945</v>
      </c>
      <c r="C1207" s="3">
        <v>235</v>
      </c>
      <c r="D1207" s="2">
        <v>137.09</v>
      </c>
      <c r="E1207" s="2">
        <v>146.44999999999999</v>
      </c>
      <c r="F1207" s="2">
        <v>147.69999999999999</v>
      </c>
      <c r="G1207" s="2">
        <v>0</v>
      </c>
      <c r="H1207" s="2" t="s">
        <v>12</v>
      </c>
      <c r="I1207" s="2">
        <v>2</v>
      </c>
      <c r="J1207" s="2">
        <v>0</v>
      </c>
      <c r="K1207" s="4">
        <v>1.4275</v>
      </c>
      <c r="L1207" s="2" t="s">
        <v>1276</v>
      </c>
      <c r="M1207" s="5">
        <v>45093</v>
      </c>
      <c r="N1207" s="6">
        <v>99.22</v>
      </c>
    </row>
    <row r="1208" spans="1:14" ht="15.5" hidden="1" x14ac:dyDescent="0.35">
      <c r="A1208" s="3" t="s">
        <v>946</v>
      </c>
      <c r="B1208" s="2" t="s">
        <v>947</v>
      </c>
      <c r="C1208" s="3">
        <v>240</v>
      </c>
      <c r="D1208" s="2">
        <v>128.91999999999999</v>
      </c>
      <c r="E1208" s="2">
        <v>145.85</v>
      </c>
      <c r="F1208" s="2">
        <v>147</v>
      </c>
      <c r="G1208" s="2">
        <v>0</v>
      </c>
      <c r="H1208" s="2" t="s">
        <v>12</v>
      </c>
      <c r="I1208" s="2">
        <v>2</v>
      </c>
      <c r="J1208" s="2">
        <v>0</v>
      </c>
      <c r="K1208" s="4">
        <v>1.1549</v>
      </c>
      <c r="L1208" s="2" t="s">
        <v>1276</v>
      </c>
      <c r="M1208" s="5">
        <v>45093</v>
      </c>
      <c r="N1208" s="6">
        <v>99.22</v>
      </c>
    </row>
    <row r="1209" spans="1:14" ht="15.5" hidden="1" x14ac:dyDescent="0.35">
      <c r="A1209" s="3" t="s">
        <v>948</v>
      </c>
      <c r="B1209" s="2" t="s">
        <v>949</v>
      </c>
      <c r="C1209" s="3">
        <v>245</v>
      </c>
      <c r="D1209" s="2">
        <v>133.91999999999999</v>
      </c>
      <c r="E1209" s="2">
        <v>150.9</v>
      </c>
      <c r="F1209" s="2">
        <v>152.05000000000001</v>
      </c>
      <c r="G1209" s="2">
        <v>0</v>
      </c>
      <c r="H1209" s="2" t="s">
        <v>12</v>
      </c>
      <c r="I1209" s="2">
        <v>12</v>
      </c>
      <c r="J1209" s="2">
        <v>0</v>
      </c>
      <c r="K1209" s="4">
        <v>1.1741999999999999</v>
      </c>
      <c r="L1209" s="2" t="s">
        <v>1276</v>
      </c>
      <c r="M1209" s="5">
        <v>45093</v>
      </c>
      <c r="N1209" s="6">
        <v>99.22</v>
      </c>
    </row>
    <row r="1210" spans="1:14" ht="15.5" hidden="1" x14ac:dyDescent="0.35">
      <c r="A1210" s="3" t="s">
        <v>950</v>
      </c>
      <c r="B1210" s="2" t="s">
        <v>951</v>
      </c>
      <c r="C1210" s="3">
        <v>250</v>
      </c>
      <c r="D1210" s="2">
        <v>158.69</v>
      </c>
      <c r="E1210" s="2">
        <v>162.80000000000001</v>
      </c>
      <c r="F1210" s="2">
        <v>163.75</v>
      </c>
      <c r="G1210" s="2">
        <v>0</v>
      </c>
      <c r="H1210" s="2" t="s">
        <v>12</v>
      </c>
      <c r="I1210" s="2">
        <v>40</v>
      </c>
      <c r="J1210" s="2">
        <v>0</v>
      </c>
      <c r="K1210" s="4">
        <v>1.5356000000000001</v>
      </c>
      <c r="L1210" s="2" t="s">
        <v>1276</v>
      </c>
      <c r="M1210" s="5">
        <v>45093</v>
      </c>
      <c r="N1210" s="6">
        <v>99.22</v>
      </c>
    </row>
    <row r="1211" spans="1:14" ht="15.5" hidden="1" x14ac:dyDescent="0.35">
      <c r="A1211" s="3" t="s">
        <v>952</v>
      </c>
      <c r="B1211" s="2" t="s">
        <v>953</v>
      </c>
      <c r="C1211" s="3">
        <v>255</v>
      </c>
      <c r="D1211" s="2">
        <v>143.96</v>
      </c>
      <c r="E1211" s="2">
        <v>160.9</v>
      </c>
      <c r="F1211" s="2">
        <v>162</v>
      </c>
      <c r="G1211" s="2">
        <v>0</v>
      </c>
      <c r="H1211" s="2" t="s">
        <v>12</v>
      </c>
      <c r="I1211" s="2">
        <v>2</v>
      </c>
      <c r="J1211" s="2">
        <v>0</v>
      </c>
      <c r="K1211" s="4">
        <v>1.2041999999999999</v>
      </c>
      <c r="L1211" s="2" t="s">
        <v>1276</v>
      </c>
      <c r="M1211" s="5">
        <v>45093</v>
      </c>
      <c r="N1211" s="6">
        <v>99.22</v>
      </c>
    </row>
    <row r="1212" spans="1:14" ht="15.5" hidden="1" x14ac:dyDescent="0.35">
      <c r="A1212" s="3" t="s">
        <v>954</v>
      </c>
      <c r="B1212" s="2" t="s">
        <v>955</v>
      </c>
      <c r="C1212" s="3">
        <v>260</v>
      </c>
      <c r="D1212" s="2">
        <v>102.82</v>
      </c>
      <c r="E1212" s="2">
        <v>149.94999999999999</v>
      </c>
      <c r="F1212" s="2">
        <v>150.65</v>
      </c>
      <c r="G1212" s="2">
        <v>0</v>
      </c>
      <c r="H1212" s="2" t="s">
        <v>12</v>
      </c>
      <c r="I1212" s="2" t="s">
        <v>12</v>
      </c>
      <c r="J1212" s="2" t="s">
        <v>12</v>
      </c>
      <c r="K1212" s="4">
        <v>0</v>
      </c>
      <c r="L1212" s="2" t="s">
        <v>1276</v>
      </c>
      <c r="M1212" s="5">
        <v>45093</v>
      </c>
      <c r="N1212" s="6">
        <v>99.22</v>
      </c>
    </row>
    <row r="1213" spans="1:14" ht="15.5" hidden="1" x14ac:dyDescent="0.35">
      <c r="A1213" s="3" t="s">
        <v>956</v>
      </c>
      <c r="B1213" s="2" t="s">
        <v>957</v>
      </c>
      <c r="C1213" s="3">
        <v>265</v>
      </c>
      <c r="D1213" s="2">
        <v>123.08</v>
      </c>
      <c r="E1213" s="2">
        <v>137.5</v>
      </c>
      <c r="F1213" s="2">
        <v>147.1</v>
      </c>
      <c r="G1213" s="2">
        <v>0</v>
      </c>
      <c r="H1213" s="2" t="s">
        <v>12</v>
      </c>
      <c r="I1213" s="2">
        <v>1</v>
      </c>
      <c r="J1213" s="2">
        <v>0</v>
      </c>
      <c r="K1213" s="4">
        <v>0</v>
      </c>
      <c r="L1213" s="2" t="s">
        <v>1276</v>
      </c>
      <c r="M1213" s="5">
        <v>45093</v>
      </c>
      <c r="N1213" s="6">
        <v>99.22</v>
      </c>
    </row>
    <row r="1214" spans="1:14" ht="15.5" hidden="1" x14ac:dyDescent="0.35">
      <c r="A1214" s="3" t="s">
        <v>958</v>
      </c>
      <c r="B1214" s="2" t="s">
        <v>955</v>
      </c>
      <c r="C1214" s="3">
        <v>270</v>
      </c>
      <c r="D1214" s="2">
        <v>146.52000000000001</v>
      </c>
      <c r="E1214" s="2">
        <v>159.94999999999999</v>
      </c>
      <c r="F1214" s="2">
        <v>160.65</v>
      </c>
      <c r="G1214" s="2">
        <v>0</v>
      </c>
      <c r="H1214" s="2" t="s">
        <v>12</v>
      </c>
      <c r="I1214" s="2" t="s">
        <v>12</v>
      </c>
      <c r="J1214" s="2" t="s">
        <v>12</v>
      </c>
      <c r="K1214" s="4">
        <v>0</v>
      </c>
      <c r="L1214" s="2" t="s">
        <v>1276</v>
      </c>
      <c r="M1214" s="5">
        <v>45093</v>
      </c>
      <c r="N1214" s="6">
        <v>99.22</v>
      </c>
    </row>
    <row r="1215" spans="1:14" ht="15.5" hidden="1" x14ac:dyDescent="0.35">
      <c r="A1215" s="3" t="s">
        <v>959</v>
      </c>
      <c r="B1215" s="2" t="s">
        <v>960</v>
      </c>
      <c r="C1215" s="3">
        <v>275</v>
      </c>
      <c r="D1215" s="2">
        <v>184.25</v>
      </c>
      <c r="E1215" s="2">
        <v>188.55</v>
      </c>
      <c r="F1215" s="2">
        <v>189.4</v>
      </c>
      <c r="G1215" s="2">
        <v>0</v>
      </c>
      <c r="H1215" s="2" t="s">
        <v>12</v>
      </c>
      <c r="I1215" s="2">
        <v>2</v>
      </c>
      <c r="J1215" s="2">
        <v>0</v>
      </c>
      <c r="K1215" s="4">
        <v>1.6472</v>
      </c>
      <c r="L1215" s="2" t="s">
        <v>1276</v>
      </c>
      <c r="M1215" s="5">
        <v>45093</v>
      </c>
      <c r="N1215" s="6">
        <v>99.22</v>
      </c>
    </row>
    <row r="1216" spans="1:14" ht="15.5" hidden="1" x14ac:dyDescent="0.35">
      <c r="A1216" s="3" t="s">
        <v>961</v>
      </c>
      <c r="B1216" s="2" t="s">
        <v>962</v>
      </c>
      <c r="C1216" s="3">
        <v>1060</v>
      </c>
      <c r="D1216" s="2">
        <v>29.61</v>
      </c>
      <c r="E1216" s="2">
        <v>16.05</v>
      </c>
      <c r="F1216" s="2">
        <v>22.15</v>
      </c>
      <c r="G1216" s="2">
        <v>0</v>
      </c>
      <c r="H1216" s="2" t="s">
        <v>12</v>
      </c>
      <c r="I1216" s="2" t="s">
        <v>12</v>
      </c>
      <c r="J1216" s="2">
        <v>6</v>
      </c>
      <c r="K1216" s="4">
        <v>0</v>
      </c>
      <c r="L1216" s="2" t="s">
        <v>1276</v>
      </c>
      <c r="M1216" s="5">
        <v>45093</v>
      </c>
      <c r="N1216" s="6">
        <v>99.22</v>
      </c>
    </row>
    <row r="1217" spans="1:14" ht="15.5" hidden="1" x14ac:dyDescent="0.35">
      <c r="A1217" s="3" t="s">
        <v>963</v>
      </c>
      <c r="B1217" s="2" t="s">
        <v>964</v>
      </c>
      <c r="C1217" s="3">
        <v>1080</v>
      </c>
      <c r="D1217" s="2">
        <v>22.6</v>
      </c>
      <c r="E1217" s="2">
        <v>17.100000000000001</v>
      </c>
      <c r="F1217" s="2">
        <v>23.35</v>
      </c>
      <c r="G1217" s="2">
        <v>0</v>
      </c>
      <c r="H1217" s="2" t="s">
        <v>12</v>
      </c>
      <c r="I1217" s="2">
        <v>4</v>
      </c>
      <c r="J1217" s="2">
        <v>21</v>
      </c>
      <c r="K1217" s="4">
        <v>0</v>
      </c>
      <c r="L1217" s="2" t="s">
        <v>1276</v>
      </c>
      <c r="M1217" s="5">
        <v>45093</v>
      </c>
      <c r="N1217" s="6">
        <v>99.22</v>
      </c>
    </row>
    <row r="1218" spans="1:14" ht="15.5" hidden="1" x14ac:dyDescent="0.35">
      <c r="A1218" s="3" t="s">
        <v>965</v>
      </c>
      <c r="B1218" s="2" t="s">
        <v>966</v>
      </c>
      <c r="C1218" s="3">
        <v>1100</v>
      </c>
      <c r="D1218" s="2">
        <v>24.7</v>
      </c>
      <c r="E1218" s="2">
        <v>17.95</v>
      </c>
      <c r="F1218" s="2">
        <v>24.75</v>
      </c>
      <c r="G1218" s="2">
        <v>0</v>
      </c>
      <c r="H1218" s="2" t="s">
        <v>12</v>
      </c>
      <c r="I1218" s="2">
        <v>5</v>
      </c>
      <c r="J1218" s="2">
        <v>26</v>
      </c>
      <c r="K1218" s="4">
        <v>0</v>
      </c>
      <c r="L1218" s="2" t="s">
        <v>1276</v>
      </c>
      <c r="M1218" s="5">
        <v>45093</v>
      </c>
      <c r="N1218" s="6">
        <v>99.22</v>
      </c>
    </row>
    <row r="1219" spans="1:14" ht="15.5" hidden="1" x14ac:dyDescent="0.35">
      <c r="A1219" s="3" t="s">
        <v>967</v>
      </c>
      <c r="B1219" s="2" t="s">
        <v>968</v>
      </c>
      <c r="C1219" s="3">
        <v>1120</v>
      </c>
      <c r="D1219" s="2">
        <v>39.229999999999997</v>
      </c>
      <c r="E1219" s="2">
        <v>19.45</v>
      </c>
      <c r="F1219" s="2">
        <v>25.85</v>
      </c>
      <c r="G1219" s="2">
        <v>0</v>
      </c>
      <c r="H1219" s="2" t="s">
        <v>12</v>
      </c>
      <c r="I1219" s="2">
        <v>16</v>
      </c>
      <c r="J1219" s="2">
        <v>16</v>
      </c>
      <c r="K1219" s="4">
        <v>0</v>
      </c>
      <c r="L1219" s="2" t="s">
        <v>1276</v>
      </c>
      <c r="M1219" s="5">
        <v>45093</v>
      </c>
      <c r="N1219" s="6">
        <v>99.22</v>
      </c>
    </row>
    <row r="1220" spans="1:14" ht="15.5" hidden="1" x14ac:dyDescent="0.35">
      <c r="A1220" s="3" t="s">
        <v>969</v>
      </c>
      <c r="B1220" s="2" t="s">
        <v>970</v>
      </c>
      <c r="C1220" s="3">
        <v>1140</v>
      </c>
      <c r="D1220" s="2">
        <v>37.75</v>
      </c>
      <c r="E1220" s="2">
        <v>20.7</v>
      </c>
      <c r="F1220" s="2">
        <v>27.2</v>
      </c>
      <c r="G1220" s="2">
        <v>0</v>
      </c>
      <c r="H1220" s="2" t="s">
        <v>12</v>
      </c>
      <c r="I1220" s="2">
        <v>18</v>
      </c>
      <c r="J1220" s="2">
        <v>20</v>
      </c>
      <c r="K1220" s="4">
        <v>0</v>
      </c>
      <c r="L1220" s="2" t="s">
        <v>1276</v>
      </c>
      <c r="M1220" s="5">
        <v>45093</v>
      </c>
      <c r="N1220" s="6">
        <v>99.22</v>
      </c>
    </row>
    <row r="1221" spans="1:14" ht="15.5" hidden="1" x14ac:dyDescent="0.35">
      <c r="A1221" s="3" t="s">
        <v>971</v>
      </c>
      <c r="B1221" s="2" t="s">
        <v>972</v>
      </c>
      <c r="C1221" s="3">
        <v>1160</v>
      </c>
      <c r="D1221" s="2">
        <v>26.35</v>
      </c>
      <c r="E1221" s="2">
        <v>22</v>
      </c>
      <c r="F1221" s="2">
        <v>28.6</v>
      </c>
      <c r="G1221" s="2">
        <v>0</v>
      </c>
      <c r="H1221" s="2" t="s">
        <v>12</v>
      </c>
      <c r="I1221" s="2">
        <v>10</v>
      </c>
      <c r="J1221" s="2">
        <v>80</v>
      </c>
      <c r="K1221" s="4">
        <v>0</v>
      </c>
      <c r="L1221" s="2" t="s">
        <v>1276</v>
      </c>
      <c r="M1221" s="5">
        <v>45093</v>
      </c>
      <c r="N1221" s="6">
        <v>99.22</v>
      </c>
    </row>
    <row r="1222" spans="1:14" ht="15.5" hidden="1" x14ac:dyDescent="0.35">
      <c r="A1222" s="3" t="s">
        <v>973</v>
      </c>
      <c r="B1222" s="2" t="s">
        <v>974</v>
      </c>
      <c r="C1222" s="3">
        <v>1180</v>
      </c>
      <c r="D1222" s="2">
        <v>40.450000000000003</v>
      </c>
      <c r="E1222" s="2">
        <v>23.35</v>
      </c>
      <c r="F1222" s="2">
        <v>30</v>
      </c>
      <c r="G1222" s="2">
        <v>0</v>
      </c>
      <c r="H1222" s="2" t="s">
        <v>12</v>
      </c>
      <c r="I1222" s="2">
        <v>1</v>
      </c>
      <c r="J1222" s="2">
        <v>32</v>
      </c>
      <c r="K1222" s="4">
        <v>0</v>
      </c>
      <c r="L1222" s="2" t="s">
        <v>1276</v>
      </c>
      <c r="M1222" s="5">
        <v>45093</v>
      </c>
      <c r="N1222" s="6">
        <v>99.22</v>
      </c>
    </row>
    <row r="1223" spans="1:14" ht="15.5" hidden="1" x14ac:dyDescent="0.35">
      <c r="A1223" s="3" t="s">
        <v>975</v>
      </c>
      <c r="B1223" s="2" t="s">
        <v>976</v>
      </c>
      <c r="C1223" s="3">
        <v>1200</v>
      </c>
      <c r="D1223" s="2">
        <v>27.7</v>
      </c>
      <c r="E1223" s="2">
        <v>24.4</v>
      </c>
      <c r="F1223" s="2">
        <v>31.65</v>
      </c>
      <c r="G1223" s="2">
        <v>-12.4</v>
      </c>
      <c r="H1223" s="2">
        <v>-0.30919999999999997</v>
      </c>
      <c r="I1223" s="2">
        <v>17</v>
      </c>
      <c r="J1223" s="2">
        <v>34</v>
      </c>
      <c r="K1223" s="4">
        <v>0</v>
      </c>
      <c r="L1223" s="2" t="s">
        <v>1276</v>
      </c>
      <c r="M1223" s="5">
        <v>45093</v>
      </c>
      <c r="N1223" s="6">
        <v>99.22</v>
      </c>
    </row>
    <row r="1224" spans="1:14" ht="15.5" hidden="1" x14ac:dyDescent="0.35">
      <c r="A1224" s="3" t="s">
        <v>977</v>
      </c>
      <c r="B1224" s="2" t="s">
        <v>978</v>
      </c>
      <c r="C1224" s="3">
        <v>1220</v>
      </c>
      <c r="D1224" s="2">
        <v>42.48</v>
      </c>
      <c r="E1224" s="2">
        <v>27.05</v>
      </c>
      <c r="F1224" s="2">
        <v>33</v>
      </c>
      <c r="G1224" s="2">
        <v>0</v>
      </c>
      <c r="H1224" s="2" t="s">
        <v>12</v>
      </c>
      <c r="I1224" s="2" t="s">
        <v>12</v>
      </c>
      <c r="J1224" s="2">
        <v>2</v>
      </c>
      <c r="K1224" s="4">
        <v>0</v>
      </c>
      <c r="L1224" s="2" t="s">
        <v>1276</v>
      </c>
      <c r="M1224" s="5">
        <v>45093</v>
      </c>
      <c r="N1224" s="6">
        <v>99.22</v>
      </c>
    </row>
    <row r="1225" spans="1:14" ht="15.5" hidden="1" x14ac:dyDescent="0.35">
      <c r="A1225" s="3" t="s">
        <v>979</v>
      </c>
      <c r="B1225" s="2" t="s">
        <v>980</v>
      </c>
      <c r="C1225" s="3">
        <v>1240</v>
      </c>
      <c r="D1225" s="2">
        <v>45.11</v>
      </c>
      <c r="E1225" s="2">
        <v>27.8</v>
      </c>
      <c r="F1225" s="2">
        <v>34.799999999999997</v>
      </c>
      <c r="G1225" s="2">
        <v>0</v>
      </c>
      <c r="H1225" s="2" t="s">
        <v>12</v>
      </c>
      <c r="I1225" s="2">
        <v>2</v>
      </c>
      <c r="J1225" s="2">
        <v>120</v>
      </c>
      <c r="K1225" s="4">
        <v>0</v>
      </c>
      <c r="L1225" s="2" t="s">
        <v>1276</v>
      </c>
      <c r="M1225" s="5">
        <v>45093</v>
      </c>
      <c r="N1225" s="6">
        <v>99.22</v>
      </c>
    </row>
    <row r="1226" spans="1:14" ht="15.5" hidden="1" x14ac:dyDescent="0.35">
      <c r="A1226" s="3" t="s">
        <v>981</v>
      </c>
      <c r="B1226" s="2" t="s">
        <v>982</v>
      </c>
      <c r="C1226" s="3">
        <v>1260</v>
      </c>
      <c r="D1226" s="2">
        <v>44.85</v>
      </c>
      <c r="E1226" s="2">
        <v>29.6</v>
      </c>
      <c r="F1226" s="2">
        <v>36.5</v>
      </c>
      <c r="G1226" s="2">
        <v>0</v>
      </c>
      <c r="H1226" s="2" t="s">
        <v>12</v>
      </c>
      <c r="I1226" s="2">
        <v>12</v>
      </c>
      <c r="J1226" s="2">
        <v>42</v>
      </c>
      <c r="K1226" s="4">
        <v>0</v>
      </c>
      <c r="L1226" s="2" t="s">
        <v>1276</v>
      </c>
      <c r="M1226" s="5">
        <v>45093</v>
      </c>
      <c r="N1226" s="6">
        <v>99.22</v>
      </c>
    </row>
    <row r="1227" spans="1:14" ht="15.5" hidden="1" x14ac:dyDescent="0.35">
      <c r="A1227" s="3" t="s">
        <v>983</v>
      </c>
      <c r="B1227" s="2" t="s">
        <v>984</v>
      </c>
      <c r="C1227" s="3">
        <v>1280</v>
      </c>
      <c r="D1227" s="2">
        <v>38.96</v>
      </c>
      <c r="E1227" s="2">
        <v>30.75</v>
      </c>
      <c r="F1227" s="2">
        <v>38.25</v>
      </c>
      <c r="G1227" s="2">
        <v>0</v>
      </c>
      <c r="H1227" s="2" t="s">
        <v>12</v>
      </c>
      <c r="I1227" s="2">
        <v>45</v>
      </c>
      <c r="J1227" s="2">
        <v>24</v>
      </c>
      <c r="K1227" s="4">
        <v>0</v>
      </c>
      <c r="L1227" s="2" t="s">
        <v>1276</v>
      </c>
      <c r="M1227" s="5">
        <v>45093</v>
      </c>
      <c r="N1227" s="6">
        <v>99.22</v>
      </c>
    </row>
    <row r="1228" spans="1:14" ht="15.5" hidden="1" x14ac:dyDescent="0.35">
      <c r="A1228" s="3" t="s">
        <v>985</v>
      </c>
      <c r="B1228" s="2" t="s">
        <v>986</v>
      </c>
      <c r="C1228" s="3">
        <v>1300</v>
      </c>
      <c r="D1228" s="2">
        <v>48</v>
      </c>
      <c r="E1228" s="2">
        <v>32.450000000000003</v>
      </c>
      <c r="F1228" s="2">
        <v>40.1</v>
      </c>
      <c r="G1228" s="2">
        <v>0</v>
      </c>
      <c r="H1228" s="2" t="s">
        <v>12</v>
      </c>
      <c r="I1228" s="2">
        <v>1</v>
      </c>
      <c r="J1228" s="2">
        <v>47</v>
      </c>
      <c r="K1228" s="4">
        <v>0</v>
      </c>
      <c r="L1228" s="2" t="s">
        <v>1276</v>
      </c>
      <c r="M1228" s="5">
        <v>45093</v>
      </c>
      <c r="N1228" s="6">
        <v>99.22</v>
      </c>
    </row>
    <row r="1229" spans="1:14" ht="15.5" hidden="1" x14ac:dyDescent="0.35">
      <c r="A1229" s="3" t="s">
        <v>987</v>
      </c>
      <c r="B1229" s="2" t="s">
        <v>988</v>
      </c>
      <c r="C1229" s="3">
        <v>1320</v>
      </c>
      <c r="D1229" s="2">
        <v>43</v>
      </c>
      <c r="E1229" s="2">
        <v>34.25</v>
      </c>
      <c r="F1229" s="2">
        <v>41.5</v>
      </c>
      <c r="G1229" s="2">
        <v>0</v>
      </c>
      <c r="H1229" s="2" t="s">
        <v>12</v>
      </c>
      <c r="I1229" s="2">
        <v>109</v>
      </c>
      <c r="J1229" s="2">
        <v>46</v>
      </c>
      <c r="K1229" s="4">
        <v>0</v>
      </c>
      <c r="L1229" s="2" t="s">
        <v>1276</v>
      </c>
      <c r="M1229" s="5">
        <v>45093</v>
      </c>
      <c r="N1229" s="6">
        <v>99.22</v>
      </c>
    </row>
    <row r="1230" spans="1:14" ht="15.5" hidden="1" x14ac:dyDescent="0.35">
      <c r="A1230" s="3" t="s">
        <v>989</v>
      </c>
      <c r="B1230" s="2" t="s">
        <v>990</v>
      </c>
      <c r="C1230" s="3">
        <v>1340</v>
      </c>
      <c r="D1230" s="2">
        <v>77</v>
      </c>
      <c r="E1230" s="2">
        <v>36.15</v>
      </c>
      <c r="F1230" s="2">
        <v>43.9</v>
      </c>
      <c r="G1230" s="2">
        <v>0</v>
      </c>
      <c r="H1230" s="2" t="s">
        <v>12</v>
      </c>
      <c r="I1230" s="2">
        <v>1</v>
      </c>
      <c r="J1230" s="2">
        <v>41</v>
      </c>
      <c r="K1230" s="4">
        <v>0</v>
      </c>
      <c r="L1230" s="2" t="s">
        <v>1276</v>
      </c>
      <c r="M1230" s="5">
        <v>45093</v>
      </c>
      <c r="N1230" s="6">
        <v>99.22</v>
      </c>
    </row>
    <row r="1231" spans="1:14" ht="15.5" hidden="1" x14ac:dyDescent="0.35">
      <c r="A1231" s="3" t="s">
        <v>991</v>
      </c>
      <c r="B1231" s="2" t="s">
        <v>992</v>
      </c>
      <c r="C1231" s="3">
        <v>1360</v>
      </c>
      <c r="D1231" s="2">
        <v>71.95</v>
      </c>
      <c r="E1231" s="2">
        <v>38.25</v>
      </c>
      <c r="F1231" s="2">
        <v>45.95</v>
      </c>
      <c r="G1231" s="2">
        <v>0</v>
      </c>
      <c r="H1231" s="2" t="s">
        <v>12</v>
      </c>
      <c r="I1231" s="2">
        <v>50</v>
      </c>
      <c r="J1231" s="2">
        <v>134</v>
      </c>
      <c r="K1231" s="4">
        <v>0</v>
      </c>
      <c r="L1231" s="2" t="s">
        <v>1276</v>
      </c>
      <c r="M1231" s="5">
        <v>45093</v>
      </c>
      <c r="N1231" s="6">
        <v>99.22</v>
      </c>
    </row>
    <row r="1232" spans="1:14" ht="15.5" hidden="1" x14ac:dyDescent="0.35">
      <c r="A1232" s="3" t="s">
        <v>993</v>
      </c>
      <c r="B1232" s="2" t="s">
        <v>994</v>
      </c>
      <c r="C1232" s="3">
        <v>1380</v>
      </c>
      <c r="D1232" s="2">
        <v>65.84</v>
      </c>
      <c r="E1232" s="2">
        <v>40.200000000000003</v>
      </c>
      <c r="F1232" s="2">
        <v>48.1</v>
      </c>
      <c r="G1232" s="2">
        <v>0</v>
      </c>
      <c r="H1232" s="2" t="s">
        <v>12</v>
      </c>
      <c r="I1232" s="2">
        <v>156</v>
      </c>
      <c r="J1232" s="2">
        <v>158</v>
      </c>
      <c r="K1232" s="4">
        <v>0</v>
      </c>
      <c r="L1232" s="2" t="s">
        <v>1276</v>
      </c>
      <c r="M1232" s="5">
        <v>45093</v>
      </c>
      <c r="N1232" s="6">
        <v>99.22</v>
      </c>
    </row>
    <row r="1233" spans="1:14" ht="15.5" hidden="1" x14ac:dyDescent="0.35">
      <c r="A1233" s="3" t="s">
        <v>995</v>
      </c>
      <c r="B1233" s="2" t="s">
        <v>996</v>
      </c>
      <c r="C1233" s="3">
        <v>1400</v>
      </c>
      <c r="D1233" s="2">
        <v>75.5</v>
      </c>
      <c r="E1233" s="2">
        <v>42.5</v>
      </c>
      <c r="F1233" s="2">
        <v>50.35</v>
      </c>
      <c r="G1233" s="2">
        <v>0</v>
      </c>
      <c r="H1233" s="2" t="s">
        <v>12</v>
      </c>
      <c r="I1233" s="2">
        <v>2</v>
      </c>
      <c r="J1233" s="2">
        <v>246</v>
      </c>
      <c r="K1233" s="4">
        <v>0</v>
      </c>
      <c r="L1233" s="2" t="s">
        <v>1276</v>
      </c>
      <c r="M1233" s="5">
        <v>45093</v>
      </c>
      <c r="N1233" s="6">
        <v>99.22</v>
      </c>
    </row>
    <row r="1234" spans="1:14" ht="15.5" hidden="1" x14ac:dyDescent="0.35">
      <c r="A1234" s="3" t="s">
        <v>997</v>
      </c>
      <c r="B1234" s="2" t="s">
        <v>998</v>
      </c>
      <c r="C1234" s="3">
        <v>1420</v>
      </c>
      <c r="D1234" s="2">
        <v>81.34</v>
      </c>
      <c r="E1234" s="2">
        <v>44.55</v>
      </c>
      <c r="F1234" s="2">
        <v>52.65</v>
      </c>
      <c r="G1234" s="2">
        <v>0</v>
      </c>
      <c r="H1234" s="2" t="s">
        <v>12</v>
      </c>
      <c r="I1234" s="2">
        <v>2</v>
      </c>
      <c r="J1234" s="2">
        <v>23</v>
      </c>
      <c r="K1234" s="4">
        <v>0</v>
      </c>
      <c r="L1234" s="2" t="s">
        <v>1276</v>
      </c>
      <c r="M1234" s="5">
        <v>45093</v>
      </c>
      <c r="N1234" s="6">
        <v>99.22</v>
      </c>
    </row>
    <row r="1235" spans="1:14" ht="15.5" hidden="1" x14ac:dyDescent="0.35">
      <c r="A1235" s="3" t="s">
        <v>999</v>
      </c>
      <c r="B1235" s="2" t="s">
        <v>1000</v>
      </c>
      <c r="C1235" s="3">
        <v>1440</v>
      </c>
      <c r="D1235" s="2">
        <v>86.39</v>
      </c>
      <c r="E1235" s="2">
        <v>47.1</v>
      </c>
      <c r="F1235" s="2">
        <v>55</v>
      </c>
      <c r="G1235" s="2">
        <v>0</v>
      </c>
      <c r="H1235" s="2" t="s">
        <v>12</v>
      </c>
      <c r="I1235" s="2">
        <v>1</v>
      </c>
      <c r="J1235" s="2">
        <v>24</v>
      </c>
      <c r="K1235" s="4">
        <v>0</v>
      </c>
      <c r="L1235" s="2" t="s">
        <v>1276</v>
      </c>
      <c r="M1235" s="5">
        <v>45093</v>
      </c>
      <c r="N1235" s="6">
        <v>99.22</v>
      </c>
    </row>
    <row r="1236" spans="1:14" ht="15.5" hidden="1" x14ac:dyDescent="0.35">
      <c r="A1236" s="3" t="s">
        <v>1001</v>
      </c>
      <c r="B1236" s="2" t="s">
        <v>1002</v>
      </c>
      <c r="C1236" s="3">
        <v>1450</v>
      </c>
      <c r="D1236" s="2">
        <v>82.48</v>
      </c>
      <c r="E1236" s="2">
        <v>48.05</v>
      </c>
      <c r="F1236" s="2">
        <v>56.3</v>
      </c>
      <c r="G1236" s="2">
        <v>0</v>
      </c>
      <c r="H1236" s="2" t="s">
        <v>12</v>
      </c>
      <c r="I1236" s="2">
        <v>1</v>
      </c>
      <c r="J1236" s="2">
        <v>8</v>
      </c>
      <c r="K1236" s="4">
        <v>0</v>
      </c>
      <c r="L1236" s="2" t="s">
        <v>1276</v>
      </c>
      <c r="M1236" s="5">
        <v>45093</v>
      </c>
      <c r="N1236" s="6">
        <v>99.22</v>
      </c>
    </row>
    <row r="1237" spans="1:14" ht="15.5" hidden="1" x14ac:dyDescent="0.35">
      <c r="A1237" s="3" t="s">
        <v>1003</v>
      </c>
      <c r="B1237" s="2" t="s">
        <v>1004</v>
      </c>
      <c r="C1237" s="3">
        <v>1460</v>
      </c>
      <c r="D1237" s="2">
        <v>67.239999999999995</v>
      </c>
      <c r="E1237" s="2">
        <v>49.5</v>
      </c>
      <c r="F1237" s="2">
        <v>57.5</v>
      </c>
      <c r="G1237" s="2">
        <v>0</v>
      </c>
      <c r="H1237" s="2" t="s">
        <v>12</v>
      </c>
      <c r="I1237" s="2">
        <v>1</v>
      </c>
      <c r="J1237" s="2">
        <v>22</v>
      </c>
      <c r="K1237" s="4">
        <v>0</v>
      </c>
      <c r="L1237" s="2" t="s">
        <v>1276</v>
      </c>
      <c r="M1237" s="5">
        <v>45093</v>
      </c>
      <c r="N1237" s="6">
        <v>99.22</v>
      </c>
    </row>
    <row r="1238" spans="1:14" ht="15.5" hidden="1" x14ac:dyDescent="0.35">
      <c r="A1238" s="3" t="s">
        <v>1005</v>
      </c>
      <c r="B1238" s="2" t="s">
        <v>1006</v>
      </c>
      <c r="C1238" s="3">
        <v>1480</v>
      </c>
      <c r="D1238" s="2">
        <v>93.51</v>
      </c>
      <c r="E1238" s="2">
        <v>52</v>
      </c>
      <c r="F1238" s="2">
        <v>60</v>
      </c>
      <c r="G1238" s="2">
        <v>0</v>
      </c>
      <c r="H1238" s="2" t="s">
        <v>12</v>
      </c>
      <c r="I1238" s="2">
        <v>4</v>
      </c>
      <c r="J1238" s="2">
        <v>20</v>
      </c>
      <c r="K1238" s="4">
        <v>0</v>
      </c>
      <c r="L1238" s="2" t="s">
        <v>1276</v>
      </c>
      <c r="M1238" s="5">
        <v>45093</v>
      </c>
      <c r="N1238" s="6">
        <v>99.22</v>
      </c>
    </row>
    <row r="1239" spans="1:14" ht="15.5" hidden="1" x14ac:dyDescent="0.35">
      <c r="A1239" s="3" t="s">
        <v>1007</v>
      </c>
      <c r="B1239" s="2" t="s">
        <v>1008</v>
      </c>
      <c r="C1239" s="3">
        <v>1500</v>
      </c>
      <c r="D1239" s="2">
        <v>59.48</v>
      </c>
      <c r="E1239" s="2">
        <v>54.6</v>
      </c>
      <c r="F1239" s="2">
        <v>62.5</v>
      </c>
      <c r="G1239" s="2">
        <v>4.2300000000000004</v>
      </c>
      <c r="H1239" s="2">
        <v>7.6600000000000001E-2</v>
      </c>
      <c r="I1239" s="2">
        <v>2</v>
      </c>
      <c r="J1239" s="2">
        <v>129</v>
      </c>
      <c r="K1239" s="4">
        <v>0</v>
      </c>
      <c r="L1239" s="2" t="s">
        <v>1276</v>
      </c>
      <c r="M1239" s="5">
        <v>45093</v>
      </c>
      <c r="N1239" s="6">
        <v>99.22</v>
      </c>
    </row>
    <row r="1240" spans="1:14" ht="15.5" hidden="1" x14ac:dyDescent="0.35">
      <c r="A1240" s="3" t="s">
        <v>1009</v>
      </c>
      <c r="B1240" s="2" t="s">
        <v>1008</v>
      </c>
      <c r="C1240" s="3">
        <v>1520</v>
      </c>
      <c r="D1240" s="2">
        <v>62.57</v>
      </c>
      <c r="E1240" s="2">
        <v>57.25</v>
      </c>
      <c r="F1240" s="2">
        <v>65.5</v>
      </c>
      <c r="G1240" s="2">
        <v>39.93</v>
      </c>
      <c r="H1240" s="2">
        <v>1.7637</v>
      </c>
      <c r="I1240" s="2">
        <v>2</v>
      </c>
      <c r="J1240" s="2">
        <v>10</v>
      </c>
      <c r="K1240" s="4">
        <v>0</v>
      </c>
      <c r="L1240" s="2" t="s">
        <v>1276</v>
      </c>
      <c r="M1240" s="5">
        <v>45093</v>
      </c>
      <c r="N1240" s="6">
        <v>99.22</v>
      </c>
    </row>
    <row r="1241" spans="1:14" ht="15.5" hidden="1" x14ac:dyDescent="0.35">
      <c r="A1241" s="3" t="s">
        <v>1010</v>
      </c>
      <c r="B1241" s="2" t="s">
        <v>1011</v>
      </c>
      <c r="C1241" s="3">
        <v>1540</v>
      </c>
      <c r="D1241" s="2">
        <v>54.5</v>
      </c>
      <c r="E1241" s="2">
        <v>61.9</v>
      </c>
      <c r="F1241" s="2">
        <v>69.150000000000006</v>
      </c>
      <c r="G1241" s="2">
        <v>0</v>
      </c>
      <c r="H1241" s="2" t="s">
        <v>12</v>
      </c>
      <c r="I1241" s="2">
        <v>2</v>
      </c>
      <c r="J1241" s="2">
        <v>5</v>
      </c>
      <c r="K1241" s="4">
        <v>0</v>
      </c>
      <c r="L1241" s="2" t="s">
        <v>1276</v>
      </c>
      <c r="M1241" s="5">
        <v>45093</v>
      </c>
      <c r="N1241" s="6">
        <v>99.22</v>
      </c>
    </row>
    <row r="1242" spans="1:14" ht="15.5" hidden="1" x14ac:dyDescent="0.35">
      <c r="A1242" s="3" t="s">
        <v>1012</v>
      </c>
      <c r="B1242" s="2" t="s">
        <v>1013</v>
      </c>
      <c r="C1242" s="3">
        <v>1550</v>
      </c>
      <c r="D1242" s="2">
        <v>111.65</v>
      </c>
      <c r="E1242" s="2">
        <v>62.4</v>
      </c>
      <c r="F1242" s="2">
        <v>70.25</v>
      </c>
      <c r="G1242" s="2">
        <v>0</v>
      </c>
      <c r="H1242" s="2" t="s">
        <v>12</v>
      </c>
      <c r="I1242" s="2">
        <v>1</v>
      </c>
      <c r="J1242" s="2">
        <v>29</v>
      </c>
      <c r="K1242" s="4">
        <v>0</v>
      </c>
      <c r="L1242" s="2" t="s">
        <v>1276</v>
      </c>
      <c r="M1242" s="5">
        <v>45093</v>
      </c>
      <c r="N1242" s="6">
        <v>99.22</v>
      </c>
    </row>
    <row r="1243" spans="1:14" ht="15.5" hidden="1" x14ac:dyDescent="0.35">
      <c r="A1243" s="3" t="s">
        <v>1014</v>
      </c>
      <c r="B1243" s="2" t="s">
        <v>1015</v>
      </c>
      <c r="C1243" s="3">
        <v>1560</v>
      </c>
      <c r="D1243" s="2">
        <v>71.5</v>
      </c>
      <c r="E1243" s="2">
        <v>63.75</v>
      </c>
      <c r="F1243" s="2">
        <v>71.8</v>
      </c>
      <c r="G1243" s="2">
        <v>0</v>
      </c>
      <c r="H1243" s="2" t="s">
        <v>12</v>
      </c>
      <c r="I1243" s="2">
        <v>8</v>
      </c>
      <c r="J1243" s="2">
        <v>39</v>
      </c>
      <c r="K1243" s="4">
        <v>0</v>
      </c>
      <c r="L1243" s="2" t="s">
        <v>1276</v>
      </c>
      <c r="M1243" s="5">
        <v>45093</v>
      </c>
      <c r="N1243" s="6">
        <v>99.22</v>
      </c>
    </row>
    <row r="1244" spans="1:14" ht="15.5" hidden="1" x14ac:dyDescent="0.35">
      <c r="A1244" s="3" t="s">
        <v>1016</v>
      </c>
      <c r="B1244" s="2" t="s">
        <v>1017</v>
      </c>
      <c r="C1244" s="3">
        <v>1580</v>
      </c>
      <c r="D1244" s="2">
        <v>71.209999999999994</v>
      </c>
      <c r="E1244" s="2">
        <v>66.05</v>
      </c>
      <c r="F1244" s="2">
        <v>74.5</v>
      </c>
      <c r="G1244" s="2">
        <v>-55.24</v>
      </c>
      <c r="H1244" s="2">
        <v>-0.43690000000000001</v>
      </c>
      <c r="I1244" s="2">
        <v>2</v>
      </c>
      <c r="J1244" s="2">
        <v>150</v>
      </c>
      <c r="K1244" s="4">
        <v>0</v>
      </c>
      <c r="L1244" s="2" t="s">
        <v>1276</v>
      </c>
      <c r="M1244" s="5">
        <v>45093</v>
      </c>
      <c r="N1244" s="6">
        <v>99.22</v>
      </c>
    </row>
    <row r="1245" spans="1:14" ht="15.5" hidden="1" x14ac:dyDescent="0.35">
      <c r="A1245" s="3" t="s">
        <v>1018</v>
      </c>
      <c r="B1245" s="2" t="s">
        <v>1017</v>
      </c>
      <c r="C1245" s="3">
        <v>1600</v>
      </c>
      <c r="D1245" s="2">
        <v>74.91</v>
      </c>
      <c r="E1245" s="2">
        <v>69.25</v>
      </c>
      <c r="F1245" s="2">
        <v>77.5</v>
      </c>
      <c r="G1245" s="2">
        <v>5.56</v>
      </c>
      <c r="H1245" s="2">
        <v>8.0199999999999994E-2</v>
      </c>
      <c r="I1245" s="2">
        <v>2</v>
      </c>
      <c r="J1245" s="2">
        <v>204</v>
      </c>
      <c r="K1245" s="4">
        <v>0</v>
      </c>
      <c r="L1245" s="2" t="s">
        <v>1276</v>
      </c>
      <c r="M1245" s="5">
        <v>45093</v>
      </c>
      <c r="N1245" s="6">
        <v>99.22</v>
      </c>
    </row>
    <row r="1246" spans="1:14" ht="15.5" hidden="1" x14ac:dyDescent="0.35">
      <c r="A1246" s="3" t="s">
        <v>1019</v>
      </c>
      <c r="B1246" s="2" t="s">
        <v>481</v>
      </c>
      <c r="C1246" s="3">
        <v>1620</v>
      </c>
      <c r="D1246" s="2">
        <v>82.8</v>
      </c>
      <c r="E1246" s="2">
        <v>72.650000000000006</v>
      </c>
      <c r="F1246" s="2">
        <v>81</v>
      </c>
      <c r="G1246" s="2">
        <v>0</v>
      </c>
      <c r="H1246" s="2" t="s">
        <v>12</v>
      </c>
      <c r="I1246" s="2">
        <v>6</v>
      </c>
      <c r="J1246" s="2">
        <v>24</v>
      </c>
      <c r="K1246" s="4">
        <v>0</v>
      </c>
      <c r="L1246" s="2" t="s">
        <v>1276</v>
      </c>
      <c r="M1246" s="5">
        <v>45093</v>
      </c>
      <c r="N1246" s="6">
        <v>99.22</v>
      </c>
    </row>
    <row r="1247" spans="1:14" ht="15.5" hidden="1" x14ac:dyDescent="0.35">
      <c r="A1247" s="3" t="s">
        <v>1020</v>
      </c>
      <c r="B1247" s="2" t="s">
        <v>1021</v>
      </c>
      <c r="C1247" s="3">
        <v>1640</v>
      </c>
      <c r="D1247" s="2">
        <v>126.59</v>
      </c>
      <c r="E1247" s="2">
        <v>76.05</v>
      </c>
      <c r="F1247" s="2">
        <v>84.5</v>
      </c>
      <c r="G1247" s="2">
        <v>0</v>
      </c>
      <c r="H1247" s="2" t="s">
        <v>12</v>
      </c>
      <c r="I1247" s="2">
        <v>3</v>
      </c>
      <c r="J1247" s="2">
        <v>18</v>
      </c>
      <c r="K1247" s="4">
        <v>0</v>
      </c>
      <c r="L1247" s="2" t="s">
        <v>1276</v>
      </c>
      <c r="M1247" s="5">
        <v>45093</v>
      </c>
      <c r="N1247" s="6">
        <v>99.22</v>
      </c>
    </row>
    <row r="1248" spans="1:14" ht="15.5" hidden="1" x14ac:dyDescent="0.35">
      <c r="A1248" s="3" t="s">
        <v>1022</v>
      </c>
      <c r="B1248" s="2" t="s">
        <v>1023</v>
      </c>
      <c r="C1248" s="3">
        <v>1660</v>
      </c>
      <c r="D1248" s="2">
        <v>126.2</v>
      </c>
      <c r="E1248" s="2">
        <v>80</v>
      </c>
      <c r="F1248" s="2">
        <v>88</v>
      </c>
      <c r="G1248" s="2">
        <v>0</v>
      </c>
      <c r="H1248" s="2" t="s">
        <v>12</v>
      </c>
      <c r="I1248" s="2">
        <v>5</v>
      </c>
      <c r="J1248" s="2">
        <v>24</v>
      </c>
      <c r="K1248" s="4">
        <v>0</v>
      </c>
      <c r="L1248" s="2" t="s">
        <v>1276</v>
      </c>
      <c r="M1248" s="5">
        <v>45093</v>
      </c>
      <c r="N1248" s="6">
        <v>99.22</v>
      </c>
    </row>
    <row r="1249" spans="1:14" ht="15.5" hidden="1" x14ac:dyDescent="0.35">
      <c r="A1249" s="3" t="s">
        <v>1024</v>
      </c>
      <c r="B1249" s="2" t="s">
        <v>1025</v>
      </c>
      <c r="C1249" s="3">
        <v>1680</v>
      </c>
      <c r="D1249" s="2">
        <v>87</v>
      </c>
      <c r="E1249" s="2">
        <v>83.25</v>
      </c>
      <c r="F1249" s="2">
        <v>91.5</v>
      </c>
      <c r="G1249" s="2">
        <v>0</v>
      </c>
      <c r="H1249" s="2" t="s">
        <v>12</v>
      </c>
      <c r="I1249" s="2">
        <v>1</v>
      </c>
      <c r="J1249" s="2">
        <v>80</v>
      </c>
      <c r="K1249" s="4">
        <v>0</v>
      </c>
      <c r="L1249" s="2" t="s">
        <v>1276</v>
      </c>
      <c r="M1249" s="5">
        <v>45093</v>
      </c>
      <c r="N1249" s="6">
        <v>99.22</v>
      </c>
    </row>
    <row r="1250" spans="1:14" ht="15.5" hidden="1" x14ac:dyDescent="0.35">
      <c r="A1250" s="3" t="s">
        <v>1026</v>
      </c>
      <c r="B1250" s="2" t="s">
        <v>1027</v>
      </c>
      <c r="C1250" s="3">
        <v>1700</v>
      </c>
      <c r="D1250" s="2">
        <v>91.09</v>
      </c>
      <c r="E1250" s="2">
        <v>87.3</v>
      </c>
      <c r="F1250" s="2">
        <v>95</v>
      </c>
      <c r="G1250" s="2">
        <v>-18.88</v>
      </c>
      <c r="H1250" s="2">
        <v>-0.17169999999999999</v>
      </c>
      <c r="I1250" s="2">
        <v>10</v>
      </c>
      <c r="J1250" s="2">
        <v>229</v>
      </c>
      <c r="K1250" s="4">
        <v>0</v>
      </c>
      <c r="L1250" s="2" t="s">
        <v>1276</v>
      </c>
      <c r="M1250" s="5">
        <v>45093</v>
      </c>
      <c r="N1250" s="6">
        <v>99.22</v>
      </c>
    </row>
    <row r="1251" spans="1:14" ht="15.5" hidden="1" x14ac:dyDescent="0.35">
      <c r="A1251" s="3" t="s">
        <v>1028</v>
      </c>
      <c r="B1251" s="2" t="s">
        <v>1027</v>
      </c>
      <c r="C1251" s="3">
        <v>1720</v>
      </c>
      <c r="D1251" s="2">
        <v>95.04</v>
      </c>
      <c r="E1251" s="2">
        <v>91.05</v>
      </c>
      <c r="F1251" s="2">
        <v>99.5</v>
      </c>
      <c r="G1251" s="2">
        <v>-17.760000000000002</v>
      </c>
      <c r="H1251" s="2">
        <v>-0.15740000000000001</v>
      </c>
      <c r="I1251" s="2">
        <v>2</v>
      </c>
      <c r="J1251" s="2">
        <v>80</v>
      </c>
      <c r="K1251" s="4">
        <v>0</v>
      </c>
      <c r="L1251" s="2" t="s">
        <v>1276</v>
      </c>
      <c r="M1251" s="5">
        <v>45093</v>
      </c>
      <c r="N1251" s="6">
        <v>99.22</v>
      </c>
    </row>
    <row r="1252" spans="1:14" ht="15.5" hidden="1" x14ac:dyDescent="0.35">
      <c r="A1252" s="3" t="s">
        <v>1029</v>
      </c>
      <c r="B1252" s="2" t="s">
        <v>1030</v>
      </c>
      <c r="C1252" s="3">
        <v>1740</v>
      </c>
      <c r="D1252" s="2">
        <v>101.83</v>
      </c>
      <c r="E1252" s="2">
        <v>95</v>
      </c>
      <c r="F1252" s="2">
        <v>103</v>
      </c>
      <c r="G1252" s="2">
        <v>-58.42</v>
      </c>
      <c r="H1252" s="2">
        <v>-0.36459999999999998</v>
      </c>
      <c r="I1252" s="2">
        <v>1</v>
      </c>
      <c r="J1252" s="2">
        <v>61</v>
      </c>
      <c r="K1252" s="4">
        <v>0</v>
      </c>
      <c r="L1252" s="2" t="s">
        <v>1276</v>
      </c>
      <c r="M1252" s="5">
        <v>45093</v>
      </c>
      <c r="N1252" s="6">
        <v>99.22</v>
      </c>
    </row>
    <row r="1253" spans="1:14" ht="15.5" hidden="1" x14ac:dyDescent="0.35">
      <c r="A1253" s="3" t="s">
        <v>1031</v>
      </c>
      <c r="B1253" s="2" t="s">
        <v>1030</v>
      </c>
      <c r="C1253" s="3">
        <v>1760</v>
      </c>
      <c r="D1253" s="2">
        <v>106.4</v>
      </c>
      <c r="E1253" s="2">
        <v>99.25</v>
      </c>
      <c r="F1253" s="2">
        <v>107.5</v>
      </c>
      <c r="G1253" s="2">
        <v>8.6999999999999993</v>
      </c>
      <c r="H1253" s="2">
        <v>8.8999999999999996E-2</v>
      </c>
      <c r="I1253" s="2">
        <v>1</v>
      </c>
      <c r="J1253" s="2">
        <v>117</v>
      </c>
      <c r="K1253" s="4">
        <v>0</v>
      </c>
      <c r="L1253" s="2" t="s">
        <v>1276</v>
      </c>
      <c r="M1253" s="5">
        <v>45093</v>
      </c>
      <c r="N1253" s="6">
        <v>99.22</v>
      </c>
    </row>
    <row r="1254" spans="1:14" ht="15.5" hidden="1" x14ac:dyDescent="0.35">
      <c r="A1254" s="3" t="s">
        <v>1032</v>
      </c>
      <c r="B1254" s="2" t="s">
        <v>970</v>
      </c>
      <c r="C1254" s="3">
        <v>1780</v>
      </c>
      <c r="D1254" s="2">
        <v>167.52</v>
      </c>
      <c r="E1254" s="2">
        <v>103.95</v>
      </c>
      <c r="F1254" s="2">
        <v>113.75</v>
      </c>
      <c r="G1254" s="2">
        <v>0</v>
      </c>
      <c r="H1254" s="2" t="s">
        <v>12</v>
      </c>
      <c r="I1254" s="2">
        <v>6</v>
      </c>
      <c r="J1254" s="2">
        <v>22</v>
      </c>
      <c r="K1254" s="4">
        <v>0</v>
      </c>
      <c r="L1254" s="2" t="s">
        <v>1276</v>
      </c>
      <c r="M1254" s="5">
        <v>45093</v>
      </c>
      <c r="N1254" s="6">
        <v>99.22</v>
      </c>
    </row>
    <row r="1255" spans="1:14" ht="15.5" hidden="1" x14ac:dyDescent="0.35">
      <c r="A1255" s="3" t="s">
        <v>1033</v>
      </c>
      <c r="B1255" s="2" t="s">
        <v>1034</v>
      </c>
      <c r="C1255" s="3">
        <v>1800</v>
      </c>
      <c r="D1255" s="2">
        <v>112.63</v>
      </c>
      <c r="E1255" s="2">
        <v>108.35</v>
      </c>
      <c r="F1255" s="2">
        <v>118.35</v>
      </c>
      <c r="G1255" s="2">
        <v>-1.0900000000000001</v>
      </c>
      <c r="H1255" s="2">
        <v>-9.5999999999999992E-3</v>
      </c>
      <c r="I1255" s="2">
        <v>2</v>
      </c>
      <c r="J1255" s="2">
        <v>130</v>
      </c>
      <c r="K1255" s="4">
        <v>0</v>
      </c>
      <c r="L1255" s="2" t="s">
        <v>1276</v>
      </c>
      <c r="M1255" s="5">
        <v>45093</v>
      </c>
      <c r="N1255" s="6">
        <v>99.22</v>
      </c>
    </row>
    <row r="1256" spans="1:14" ht="15.5" hidden="1" x14ac:dyDescent="0.35">
      <c r="A1256" s="3" t="s">
        <v>1035</v>
      </c>
      <c r="B1256" s="2" t="s">
        <v>1036</v>
      </c>
      <c r="C1256" s="3">
        <v>1820</v>
      </c>
      <c r="D1256" s="2">
        <v>120.86</v>
      </c>
      <c r="E1256" s="2">
        <v>113.1</v>
      </c>
      <c r="F1256" s="2">
        <v>123.1</v>
      </c>
      <c r="G1256" s="2">
        <v>-76.22</v>
      </c>
      <c r="H1256" s="2">
        <v>-0.38669999999999999</v>
      </c>
      <c r="I1256" s="2">
        <v>5</v>
      </c>
      <c r="J1256" s="2">
        <v>18</v>
      </c>
      <c r="K1256" s="4">
        <v>0</v>
      </c>
      <c r="L1256" s="2" t="s">
        <v>1276</v>
      </c>
      <c r="M1256" s="5">
        <v>45093</v>
      </c>
      <c r="N1256" s="6">
        <v>99.22</v>
      </c>
    </row>
    <row r="1257" spans="1:14" ht="15.5" hidden="1" x14ac:dyDescent="0.35">
      <c r="A1257" s="3" t="s">
        <v>1037</v>
      </c>
      <c r="B1257" s="2" t="s">
        <v>1038</v>
      </c>
      <c r="C1257" s="3">
        <v>1840</v>
      </c>
      <c r="D1257" s="2">
        <v>124.35</v>
      </c>
      <c r="E1257" s="2">
        <v>117.65</v>
      </c>
      <c r="F1257" s="2">
        <v>127.95</v>
      </c>
      <c r="G1257" s="2">
        <v>-60.7</v>
      </c>
      <c r="H1257" s="2">
        <v>-0.32800000000000001</v>
      </c>
      <c r="I1257" s="2">
        <v>6</v>
      </c>
      <c r="J1257" s="2">
        <v>47</v>
      </c>
      <c r="K1257" s="4">
        <v>0</v>
      </c>
      <c r="L1257" s="2" t="s">
        <v>1276</v>
      </c>
      <c r="M1257" s="5">
        <v>45093</v>
      </c>
      <c r="N1257" s="6">
        <v>99.22</v>
      </c>
    </row>
    <row r="1258" spans="1:14" ht="15.5" hidden="1" x14ac:dyDescent="0.35">
      <c r="A1258" s="3" t="s">
        <v>1039</v>
      </c>
      <c r="B1258" s="2" t="s">
        <v>1040</v>
      </c>
      <c r="C1258" s="3">
        <v>1860</v>
      </c>
      <c r="D1258" s="2">
        <v>127.37</v>
      </c>
      <c r="E1258" s="2">
        <v>122.7</v>
      </c>
      <c r="F1258" s="2">
        <v>133.19999999999999</v>
      </c>
      <c r="G1258" s="2">
        <v>-4.63</v>
      </c>
      <c r="H1258" s="2">
        <v>-3.5099999999999999E-2</v>
      </c>
      <c r="I1258" s="2">
        <v>2</v>
      </c>
      <c r="J1258" s="2">
        <v>5</v>
      </c>
      <c r="K1258" s="4">
        <v>0</v>
      </c>
      <c r="L1258" s="2" t="s">
        <v>1276</v>
      </c>
      <c r="M1258" s="5">
        <v>45093</v>
      </c>
      <c r="N1258" s="6">
        <v>99.22</v>
      </c>
    </row>
    <row r="1259" spans="1:14" ht="15.5" hidden="1" x14ac:dyDescent="0.35">
      <c r="A1259" s="3" t="s">
        <v>1041</v>
      </c>
      <c r="B1259" s="2" t="s">
        <v>1040</v>
      </c>
      <c r="C1259" s="3">
        <v>1880</v>
      </c>
      <c r="D1259" s="2">
        <v>132.46</v>
      </c>
      <c r="E1259" s="2">
        <v>128.75</v>
      </c>
      <c r="F1259" s="2">
        <v>138.19999999999999</v>
      </c>
      <c r="G1259" s="2">
        <v>-1.66</v>
      </c>
      <c r="H1259" s="2">
        <v>-1.24E-2</v>
      </c>
      <c r="I1259" s="2">
        <v>2</v>
      </c>
      <c r="J1259" s="2">
        <v>16</v>
      </c>
      <c r="K1259" s="4">
        <v>0</v>
      </c>
      <c r="L1259" s="2" t="s">
        <v>1276</v>
      </c>
      <c r="M1259" s="5">
        <v>45093</v>
      </c>
      <c r="N1259" s="6">
        <v>99.22</v>
      </c>
    </row>
    <row r="1260" spans="1:14" ht="15.5" hidden="1" x14ac:dyDescent="0.35">
      <c r="A1260" s="3" t="s">
        <v>1042</v>
      </c>
      <c r="B1260" s="2" t="s">
        <v>1030</v>
      </c>
      <c r="C1260" s="3">
        <v>1900</v>
      </c>
      <c r="D1260" s="2">
        <v>141.25</v>
      </c>
      <c r="E1260" s="2">
        <v>132.94999999999999</v>
      </c>
      <c r="F1260" s="2">
        <v>143.44999999999999</v>
      </c>
      <c r="G1260" s="2">
        <v>5.25</v>
      </c>
      <c r="H1260" s="2">
        <v>3.8600000000000002E-2</v>
      </c>
      <c r="I1260" s="2">
        <v>10</v>
      </c>
      <c r="J1260" s="2">
        <v>249</v>
      </c>
      <c r="K1260" s="4">
        <v>0</v>
      </c>
      <c r="L1260" s="2" t="s">
        <v>1276</v>
      </c>
      <c r="M1260" s="5">
        <v>45093</v>
      </c>
      <c r="N1260" s="6">
        <v>99.22</v>
      </c>
    </row>
    <row r="1261" spans="1:14" ht="15.5" hidden="1" x14ac:dyDescent="0.35">
      <c r="A1261" s="3" t="s">
        <v>1043</v>
      </c>
      <c r="B1261" s="2" t="s">
        <v>1044</v>
      </c>
      <c r="C1261" s="3">
        <v>1920</v>
      </c>
      <c r="D1261" s="2">
        <v>134.69999999999999</v>
      </c>
      <c r="E1261" s="2">
        <v>139.44999999999999</v>
      </c>
      <c r="F1261" s="2">
        <v>149.1</v>
      </c>
      <c r="G1261" s="2">
        <v>0</v>
      </c>
      <c r="H1261" s="2" t="s">
        <v>12</v>
      </c>
      <c r="I1261" s="2">
        <v>1</v>
      </c>
      <c r="J1261" s="2">
        <v>24</v>
      </c>
      <c r="K1261" s="4">
        <v>0</v>
      </c>
      <c r="L1261" s="2" t="s">
        <v>1276</v>
      </c>
      <c r="M1261" s="5">
        <v>45093</v>
      </c>
      <c r="N1261" s="6">
        <v>99.22</v>
      </c>
    </row>
    <row r="1262" spans="1:14" ht="15.5" hidden="1" x14ac:dyDescent="0.35">
      <c r="A1262" s="3" t="s">
        <v>1045</v>
      </c>
      <c r="B1262" s="2" t="s">
        <v>1046</v>
      </c>
      <c r="C1262" s="3">
        <v>1940</v>
      </c>
      <c r="D1262" s="2">
        <v>246.1</v>
      </c>
      <c r="E1262" s="2">
        <v>143.85</v>
      </c>
      <c r="F1262" s="2">
        <v>154.80000000000001</v>
      </c>
      <c r="G1262" s="2">
        <v>0</v>
      </c>
      <c r="H1262" s="2" t="s">
        <v>12</v>
      </c>
      <c r="I1262" s="2">
        <v>1</v>
      </c>
      <c r="J1262" s="2">
        <v>106</v>
      </c>
      <c r="K1262" s="4">
        <v>0</v>
      </c>
      <c r="L1262" s="2" t="s">
        <v>1276</v>
      </c>
      <c r="M1262" s="5">
        <v>45093</v>
      </c>
      <c r="N1262" s="6">
        <v>99.22</v>
      </c>
    </row>
    <row r="1263" spans="1:14" ht="15.5" hidden="1" x14ac:dyDescent="0.35">
      <c r="A1263" s="3" t="s">
        <v>1047</v>
      </c>
      <c r="B1263" s="2" t="s">
        <v>1048</v>
      </c>
      <c r="C1263" s="3">
        <v>1960</v>
      </c>
      <c r="D1263" s="2">
        <v>188.7</v>
      </c>
      <c r="E1263" s="2">
        <v>149.5</v>
      </c>
      <c r="F1263" s="2">
        <v>160.5</v>
      </c>
      <c r="G1263" s="2">
        <v>0</v>
      </c>
      <c r="H1263" s="2" t="s">
        <v>12</v>
      </c>
      <c r="I1263" s="2">
        <v>2</v>
      </c>
      <c r="J1263" s="2">
        <v>42</v>
      </c>
      <c r="K1263" s="4">
        <v>0</v>
      </c>
      <c r="L1263" s="2" t="s">
        <v>1276</v>
      </c>
      <c r="M1263" s="5">
        <v>45093</v>
      </c>
      <c r="N1263" s="6">
        <v>99.22</v>
      </c>
    </row>
    <row r="1264" spans="1:14" ht="15.5" hidden="1" x14ac:dyDescent="0.35">
      <c r="A1264" s="3" t="s">
        <v>1049</v>
      </c>
      <c r="B1264" s="2" t="s">
        <v>1050</v>
      </c>
      <c r="C1264" s="3">
        <v>1980</v>
      </c>
      <c r="D1264" s="2">
        <v>163.80000000000001</v>
      </c>
      <c r="E1264" s="2">
        <v>156.35</v>
      </c>
      <c r="F1264" s="2">
        <v>166.45</v>
      </c>
      <c r="G1264" s="2">
        <v>-32.56</v>
      </c>
      <c r="H1264" s="2">
        <v>-0.1658</v>
      </c>
      <c r="I1264" s="2">
        <v>4</v>
      </c>
      <c r="J1264" s="2">
        <v>117</v>
      </c>
      <c r="K1264" s="4">
        <v>0</v>
      </c>
      <c r="L1264" s="2" t="s">
        <v>1276</v>
      </c>
      <c r="M1264" s="5">
        <v>45093</v>
      </c>
      <c r="N1264" s="6">
        <v>99.22</v>
      </c>
    </row>
    <row r="1265" spans="1:14" ht="15.5" hidden="1" x14ac:dyDescent="0.35">
      <c r="A1265" s="3" t="s">
        <v>1051</v>
      </c>
      <c r="B1265" s="2" t="s">
        <v>1034</v>
      </c>
      <c r="C1265" s="3">
        <v>2000</v>
      </c>
      <c r="D1265" s="2">
        <v>165.63</v>
      </c>
      <c r="E1265" s="2">
        <v>166</v>
      </c>
      <c r="F1265" s="2">
        <v>171.8</v>
      </c>
      <c r="G1265" s="2">
        <v>-1.52</v>
      </c>
      <c r="H1265" s="2">
        <v>-9.1000000000000004E-3</v>
      </c>
      <c r="I1265" s="2">
        <v>47</v>
      </c>
      <c r="J1265" s="2">
        <v>489</v>
      </c>
      <c r="K1265" s="4">
        <v>0</v>
      </c>
      <c r="L1265" s="2" t="s">
        <v>1276</v>
      </c>
      <c r="M1265" s="5">
        <v>45093</v>
      </c>
      <c r="N1265" s="6">
        <v>99.22</v>
      </c>
    </row>
    <row r="1266" spans="1:14" ht="15.5" hidden="1" x14ac:dyDescent="0.35">
      <c r="A1266" s="3" t="s">
        <v>1052</v>
      </c>
      <c r="B1266" s="2" t="s">
        <v>515</v>
      </c>
      <c r="C1266" s="3">
        <v>2100</v>
      </c>
      <c r="D1266" s="2">
        <v>198</v>
      </c>
      <c r="E1266" s="2">
        <v>193.5</v>
      </c>
      <c r="F1266" s="2">
        <v>205</v>
      </c>
      <c r="G1266" s="2">
        <v>-8.3000000000000007</v>
      </c>
      <c r="H1266" s="2">
        <v>-4.02E-2</v>
      </c>
      <c r="I1266" s="2">
        <v>14</v>
      </c>
      <c r="J1266" s="2">
        <v>387</v>
      </c>
      <c r="K1266" s="4">
        <v>0</v>
      </c>
      <c r="L1266" s="2" t="s">
        <v>1276</v>
      </c>
      <c r="M1266" s="5">
        <v>45093</v>
      </c>
      <c r="N1266" s="6">
        <v>99.22</v>
      </c>
    </row>
    <row r="1267" spans="1:14" ht="15.5" hidden="1" x14ac:dyDescent="0.35">
      <c r="A1267" s="3" t="s">
        <v>1053</v>
      </c>
      <c r="B1267" s="2" t="s">
        <v>1054</v>
      </c>
      <c r="C1267" s="3">
        <v>2200</v>
      </c>
      <c r="D1267" s="2">
        <v>234.65</v>
      </c>
      <c r="E1267" s="2">
        <v>229.7</v>
      </c>
      <c r="F1267" s="2">
        <v>241.85</v>
      </c>
      <c r="G1267" s="2">
        <v>16.7</v>
      </c>
      <c r="H1267" s="2">
        <v>7.6600000000000001E-2</v>
      </c>
      <c r="I1267" s="2">
        <v>3</v>
      </c>
      <c r="J1267" s="2">
        <v>468</v>
      </c>
      <c r="K1267" s="4">
        <v>0</v>
      </c>
      <c r="L1267" s="2" t="s">
        <v>1276</v>
      </c>
      <c r="M1267" s="5">
        <v>45093</v>
      </c>
      <c r="N1267" s="6">
        <v>99.22</v>
      </c>
    </row>
    <row r="1268" spans="1:14" ht="15.5" hidden="1" x14ac:dyDescent="0.35">
      <c r="A1268" s="3" t="s">
        <v>1055</v>
      </c>
      <c r="B1268" s="2" t="s">
        <v>1056</v>
      </c>
      <c r="C1268" s="3">
        <v>2300</v>
      </c>
      <c r="D1268" s="2">
        <v>266.26</v>
      </c>
      <c r="E1268" s="2">
        <v>270.5</v>
      </c>
      <c r="F1268" s="2">
        <v>282.8</v>
      </c>
      <c r="G1268" s="2">
        <v>0</v>
      </c>
      <c r="H1268" s="2" t="s">
        <v>12</v>
      </c>
      <c r="I1268" s="2">
        <v>2</v>
      </c>
      <c r="J1268" s="2">
        <v>1387</v>
      </c>
      <c r="K1268" s="4">
        <v>0</v>
      </c>
      <c r="L1268" s="2" t="s">
        <v>1276</v>
      </c>
      <c r="M1268" s="5">
        <v>45093</v>
      </c>
      <c r="N1268" s="6">
        <v>99.22</v>
      </c>
    </row>
    <row r="1269" spans="1:14" ht="15.5" hidden="1" x14ac:dyDescent="0.35">
      <c r="A1269" s="3" t="s">
        <v>1057</v>
      </c>
      <c r="B1269" s="2" t="s">
        <v>1058</v>
      </c>
      <c r="C1269" s="3">
        <v>2400</v>
      </c>
      <c r="D1269" s="2">
        <v>327.41000000000003</v>
      </c>
      <c r="E1269" s="2">
        <v>314.8</v>
      </c>
      <c r="F1269" s="2">
        <v>327.8</v>
      </c>
      <c r="G1269" s="2">
        <v>22.8</v>
      </c>
      <c r="H1269" s="2">
        <v>7.4800000000000005E-2</v>
      </c>
      <c r="I1269" s="2">
        <v>8</v>
      </c>
      <c r="J1269" s="2">
        <v>636</v>
      </c>
      <c r="K1269" s="4">
        <v>0</v>
      </c>
      <c r="L1269" s="2" t="s">
        <v>1276</v>
      </c>
      <c r="M1269" s="5">
        <v>45093</v>
      </c>
      <c r="N1269" s="6">
        <v>99.22</v>
      </c>
    </row>
    <row r="1270" spans="1:14" ht="15.5" hidden="1" x14ac:dyDescent="0.35">
      <c r="A1270" s="3" t="s">
        <v>1059</v>
      </c>
      <c r="B1270" s="2" t="s">
        <v>1060</v>
      </c>
      <c r="C1270" s="3">
        <v>2500</v>
      </c>
      <c r="D1270" s="2">
        <v>374.91</v>
      </c>
      <c r="E1270" s="2">
        <v>364.3</v>
      </c>
      <c r="F1270" s="2">
        <v>377.65</v>
      </c>
      <c r="G1270" s="2">
        <v>-11.63</v>
      </c>
      <c r="H1270" s="2">
        <v>-3.0099999999999998E-2</v>
      </c>
      <c r="I1270" s="2">
        <v>8</v>
      </c>
      <c r="J1270" s="2">
        <v>739</v>
      </c>
      <c r="K1270" s="4">
        <v>0</v>
      </c>
      <c r="L1270" s="2" t="s">
        <v>1276</v>
      </c>
      <c r="M1270" s="5">
        <v>45093</v>
      </c>
      <c r="N1270" s="6">
        <v>99.22</v>
      </c>
    </row>
    <row r="1271" spans="1:14" ht="15.5" hidden="1" x14ac:dyDescent="0.35">
      <c r="A1271" s="3" t="s">
        <v>1061</v>
      </c>
      <c r="B1271" s="2" t="s">
        <v>1062</v>
      </c>
      <c r="C1271" s="3">
        <v>2600</v>
      </c>
      <c r="D1271" s="2">
        <v>416.59</v>
      </c>
      <c r="E1271" s="2">
        <v>418.05</v>
      </c>
      <c r="F1271" s="2">
        <v>431.95</v>
      </c>
      <c r="G1271" s="2">
        <v>-27.16</v>
      </c>
      <c r="H1271" s="2">
        <v>-6.1199999999999997E-2</v>
      </c>
      <c r="I1271" s="2">
        <v>1</v>
      </c>
      <c r="J1271" s="2">
        <v>846</v>
      </c>
      <c r="K1271" s="4">
        <v>0</v>
      </c>
      <c r="L1271" s="2" t="s">
        <v>1276</v>
      </c>
      <c r="M1271" s="5">
        <v>45093</v>
      </c>
      <c r="N1271" s="6">
        <v>99.22</v>
      </c>
    </row>
    <row r="1272" spans="1:14" ht="15.5" hidden="1" x14ac:dyDescent="0.35">
      <c r="A1272" s="3" t="s">
        <v>1063</v>
      </c>
      <c r="B1272" s="2" t="s">
        <v>1058</v>
      </c>
      <c r="C1272" s="3">
        <v>2700</v>
      </c>
      <c r="D1272" s="2">
        <v>493.35</v>
      </c>
      <c r="E1272" s="2">
        <v>475.95</v>
      </c>
      <c r="F1272" s="2">
        <v>490.65</v>
      </c>
      <c r="G1272" s="2">
        <v>28.85</v>
      </c>
      <c r="H1272" s="2">
        <v>6.2100000000000002E-2</v>
      </c>
      <c r="I1272" s="2">
        <v>2</v>
      </c>
      <c r="J1272" s="2">
        <v>1156</v>
      </c>
      <c r="K1272" s="4">
        <v>0</v>
      </c>
      <c r="L1272" s="2" t="s">
        <v>1276</v>
      </c>
      <c r="M1272" s="5">
        <v>45093</v>
      </c>
      <c r="N1272" s="6">
        <v>99.22</v>
      </c>
    </row>
    <row r="1273" spans="1:14" ht="15.5" hidden="1" x14ac:dyDescent="0.35">
      <c r="A1273" s="3" t="s">
        <v>1064</v>
      </c>
      <c r="B1273" s="2" t="s">
        <v>1065</v>
      </c>
      <c r="C1273" s="3">
        <v>2800</v>
      </c>
      <c r="D1273" s="2">
        <v>537.99</v>
      </c>
      <c r="E1273" s="2">
        <v>538.54999999999995</v>
      </c>
      <c r="F1273" s="2">
        <v>553.75</v>
      </c>
      <c r="G1273" s="2">
        <v>0</v>
      </c>
      <c r="H1273" s="2" t="s">
        <v>12</v>
      </c>
      <c r="I1273" s="2">
        <v>13</v>
      </c>
      <c r="J1273" s="2">
        <v>565</v>
      </c>
      <c r="K1273" s="4">
        <v>0</v>
      </c>
      <c r="L1273" s="2" t="s">
        <v>1276</v>
      </c>
      <c r="M1273" s="5">
        <v>45093</v>
      </c>
      <c r="N1273" s="6">
        <v>99.22</v>
      </c>
    </row>
    <row r="1274" spans="1:14" ht="15.5" hidden="1" x14ac:dyDescent="0.35">
      <c r="A1274" s="3" t="s">
        <v>1066</v>
      </c>
      <c r="B1274" s="2" t="s">
        <v>1067</v>
      </c>
      <c r="C1274" s="3">
        <v>2900</v>
      </c>
      <c r="D1274" s="2">
        <v>616.35</v>
      </c>
      <c r="E1274" s="2">
        <v>606.79999999999995</v>
      </c>
      <c r="F1274" s="2">
        <v>621.20000000000005</v>
      </c>
      <c r="G1274" s="2">
        <v>0</v>
      </c>
      <c r="H1274" s="2" t="s">
        <v>12</v>
      </c>
      <c r="I1274" s="2">
        <v>3</v>
      </c>
      <c r="J1274" s="2">
        <v>616</v>
      </c>
      <c r="K1274" s="4">
        <v>0</v>
      </c>
      <c r="L1274" s="2" t="s">
        <v>1276</v>
      </c>
      <c r="M1274" s="5">
        <v>45093</v>
      </c>
      <c r="N1274" s="6">
        <v>99.22</v>
      </c>
    </row>
    <row r="1275" spans="1:14" ht="15.5" hidden="1" x14ac:dyDescent="0.35">
      <c r="A1275" s="3" t="s">
        <v>1068</v>
      </c>
      <c r="B1275" s="2" t="s">
        <v>1069</v>
      </c>
      <c r="C1275" s="3">
        <v>3000</v>
      </c>
      <c r="D1275" s="2">
        <v>700</v>
      </c>
      <c r="E1275" s="2">
        <v>676.6</v>
      </c>
      <c r="F1275" s="2">
        <v>693.05</v>
      </c>
      <c r="G1275" s="2">
        <v>46.6</v>
      </c>
      <c r="H1275" s="2">
        <v>7.1300000000000002E-2</v>
      </c>
      <c r="I1275" s="2">
        <v>1</v>
      </c>
      <c r="J1275" s="2">
        <v>1571</v>
      </c>
      <c r="K1275" s="4">
        <v>0</v>
      </c>
      <c r="L1275" s="2" t="s">
        <v>1276</v>
      </c>
      <c r="M1275" s="5">
        <v>45093</v>
      </c>
      <c r="N1275" s="6">
        <v>99.22</v>
      </c>
    </row>
    <row r="1276" spans="1:14" ht="15.5" hidden="1" x14ac:dyDescent="0.35">
      <c r="A1276" s="3" t="s">
        <v>1070</v>
      </c>
      <c r="B1276" s="2" t="s">
        <v>1071</v>
      </c>
      <c r="C1276" s="3">
        <v>3010</v>
      </c>
      <c r="D1276" s="2">
        <v>696.83</v>
      </c>
      <c r="E1276" s="2">
        <v>684.5</v>
      </c>
      <c r="F1276" s="2">
        <v>700.25</v>
      </c>
      <c r="G1276" s="2">
        <v>0</v>
      </c>
      <c r="H1276" s="2" t="s">
        <v>12</v>
      </c>
      <c r="I1276" s="2">
        <v>5</v>
      </c>
      <c r="J1276" s="2">
        <v>148</v>
      </c>
      <c r="K1276" s="4">
        <v>0</v>
      </c>
      <c r="L1276" s="2" t="s">
        <v>1276</v>
      </c>
      <c r="M1276" s="5">
        <v>45093</v>
      </c>
      <c r="N1276" s="6">
        <v>99.22</v>
      </c>
    </row>
    <row r="1277" spans="1:14" ht="15.5" hidden="1" x14ac:dyDescent="0.35">
      <c r="A1277" s="3" t="s">
        <v>1072</v>
      </c>
      <c r="B1277" s="2" t="s">
        <v>1073</v>
      </c>
      <c r="C1277" s="3">
        <v>3020</v>
      </c>
      <c r="D1277" s="2">
        <v>907.75</v>
      </c>
      <c r="E1277" s="2">
        <v>691</v>
      </c>
      <c r="F1277" s="2">
        <v>707.6</v>
      </c>
      <c r="G1277" s="2">
        <v>0</v>
      </c>
      <c r="H1277" s="2" t="s">
        <v>12</v>
      </c>
      <c r="I1277" s="2">
        <v>1</v>
      </c>
      <c r="J1277" s="2">
        <v>58</v>
      </c>
      <c r="K1277" s="4">
        <v>0</v>
      </c>
      <c r="L1277" s="2" t="s">
        <v>1276</v>
      </c>
      <c r="M1277" s="5">
        <v>45093</v>
      </c>
      <c r="N1277" s="6">
        <v>99.22</v>
      </c>
    </row>
    <row r="1278" spans="1:14" ht="15.5" hidden="1" x14ac:dyDescent="0.35">
      <c r="A1278" s="3" t="s">
        <v>1074</v>
      </c>
      <c r="B1278" s="2" t="s">
        <v>1075</v>
      </c>
      <c r="C1278" s="3">
        <v>3030</v>
      </c>
      <c r="D1278" s="2">
        <v>997.8</v>
      </c>
      <c r="E1278" s="2">
        <v>698.5</v>
      </c>
      <c r="F1278" s="2">
        <v>715</v>
      </c>
      <c r="G1278" s="2">
        <v>0</v>
      </c>
      <c r="H1278" s="2" t="s">
        <v>12</v>
      </c>
      <c r="I1278" s="2">
        <v>10</v>
      </c>
      <c r="J1278" s="2">
        <v>29</v>
      </c>
      <c r="K1278" s="4">
        <v>0</v>
      </c>
      <c r="L1278" s="2" t="s">
        <v>1276</v>
      </c>
      <c r="M1278" s="5">
        <v>45093</v>
      </c>
      <c r="N1278" s="6">
        <v>99.22</v>
      </c>
    </row>
    <row r="1279" spans="1:14" ht="15.5" hidden="1" x14ac:dyDescent="0.35">
      <c r="A1279" s="3" t="s">
        <v>1076</v>
      </c>
      <c r="B1279" s="2" t="s">
        <v>1077</v>
      </c>
      <c r="C1279" s="3">
        <v>3040</v>
      </c>
      <c r="D1279" s="2">
        <v>720</v>
      </c>
      <c r="E1279" s="2">
        <v>705.5</v>
      </c>
      <c r="F1279" s="2">
        <v>722.15</v>
      </c>
      <c r="G1279" s="2">
        <v>336.32</v>
      </c>
      <c r="H1279" s="2">
        <v>0.87660000000000005</v>
      </c>
      <c r="I1279" s="2">
        <v>2</v>
      </c>
      <c r="J1279" s="2">
        <v>7</v>
      </c>
      <c r="K1279" s="4">
        <v>0</v>
      </c>
      <c r="L1279" s="2" t="s">
        <v>1276</v>
      </c>
      <c r="M1279" s="5">
        <v>45093</v>
      </c>
      <c r="N1279" s="6">
        <v>99.22</v>
      </c>
    </row>
    <row r="1280" spans="1:14" ht="15.5" hidden="1" x14ac:dyDescent="0.35">
      <c r="A1280" s="3" t="s">
        <v>1078</v>
      </c>
      <c r="B1280" s="2" t="s">
        <v>1079</v>
      </c>
      <c r="C1280" s="3">
        <v>3050</v>
      </c>
      <c r="D1280" s="2">
        <v>715</v>
      </c>
      <c r="E1280" s="2">
        <v>713.35</v>
      </c>
      <c r="F1280" s="2">
        <v>729.95</v>
      </c>
      <c r="G1280" s="2">
        <v>-76.56</v>
      </c>
      <c r="H1280" s="2">
        <v>-9.6699999999999994E-2</v>
      </c>
      <c r="I1280" s="2">
        <v>1</v>
      </c>
      <c r="J1280" s="2">
        <v>70</v>
      </c>
      <c r="K1280" s="4">
        <v>0</v>
      </c>
      <c r="L1280" s="2" t="s">
        <v>1276</v>
      </c>
      <c r="M1280" s="5">
        <v>45093</v>
      </c>
      <c r="N1280" s="6">
        <v>99.22</v>
      </c>
    </row>
    <row r="1281" spans="1:14" ht="15.5" hidden="1" x14ac:dyDescent="0.35">
      <c r="A1281" s="3" t="s">
        <v>1080</v>
      </c>
      <c r="B1281" s="2" t="s">
        <v>1081</v>
      </c>
      <c r="C1281" s="3">
        <v>3060</v>
      </c>
      <c r="D1281" s="2">
        <v>785</v>
      </c>
      <c r="E1281" s="2">
        <v>721</v>
      </c>
      <c r="F1281" s="2">
        <v>737.25</v>
      </c>
      <c r="G1281" s="2">
        <v>0</v>
      </c>
      <c r="H1281" s="2" t="s">
        <v>12</v>
      </c>
      <c r="I1281" s="2">
        <v>1</v>
      </c>
      <c r="J1281" s="2">
        <v>41</v>
      </c>
      <c r="K1281" s="4">
        <v>0</v>
      </c>
      <c r="L1281" s="2" t="s">
        <v>1276</v>
      </c>
      <c r="M1281" s="5">
        <v>45093</v>
      </c>
      <c r="N1281" s="6">
        <v>99.22</v>
      </c>
    </row>
    <row r="1282" spans="1:14" ht="15.5" hidden="1" x14ac:dyDescent="0.35">
      <c r="A1282" s="3" t="s">
        <v>1082</v>
      </c>
      <c r="B1282" s="2" t="s">
        <v>1083</v>
      </c>
      <c r="C1282" s="3">
        <v>3070</v>
      </c>
      <c r="D1282" s="2">
        <v>1039.7</v>
      </c>
      <c r="E1282" s="2">
        <v>728.5</v>
      </c>
      <c r="F1282" s="2">
        <v>744.85</v>
      </c>
      <c r="G1282" s="2">
        <v>0</v>
      </c>
      <c r="H1282" s="2" t="s">
        <v>12</v>
      </c>
      <c r="I1282" s="2">
        <v>8</v>
      </c>
      <c r="J1282" s="2">
        <v>21</v>
      </c>
      <c r="K1282" s="4">
        <v>0</v>
      </c>
      <c r="L1282" s="2" t="s">
        <v>1276</v>
      </c>
      <c r="M1282" s="5">
        <v>45093</v>
      </c>
      <c r="N1282" s="6">
        <v>99.22</v>
      </c>
    </row>
    <row r="1283" spans="1:14" ht="15.5" hidden="1" x14ac:dyDescent="0.35">
      <c r="A1283" s="3" t="s">
        <v>1084</v>
      </c>
      <c r="B1283" s="2" t="s">
        <v>1083</v>
      </c>
      <c r="C1283" s="3">
        <v>3080</v>
      </c>
      <c r="D1283" s="2">
        <v>1047.3499999999999</v>
      </c>
      <c r="E1283" s="2">
        <v>735.95</v>
      </c>
      <c r="F1283" s="2">
        <v>752.65</v>
      </c>
      <c r="G1283" s="2">
        <v>0</v>
      </c>
      <c r="H1283" s="2" t="s">
        <v>12</v>
      </c>
      <c r="I1283" s="2">
        <v>10</v>
      </c>
      <c r="J1283" s="2">
        <v>13</v>
      </c>
      <c r="K1283" s="4">
        <v>0</v>
      </c>
      <c r="L1283" s="2" t="s">
        <v>1276</v>
      </c>
      <c r="M1283" s="5">
        <v>45093</v>
      </c>
      <c r="N1283" s="6">
        <v>99.22</v>
      </c>
    </row>
    <row r="1284" spans="1:14" ht="15.5" hidden="1" x14ac:dyDescent="0.35">
      <c r="A1284" s="3" t="s">
        <v>1085</v>
      </c>
      <c r="B1284" s="2" t="s">
        <v>1086</v>
      </c>
      <c r="C1284" s="3">
        <v>3090</v>
      </c>
      <c r="D1284" s="2">
        <v>906.35</v>
      </c>
      <c r="E1284" s="2">
        <v>743.1</v>
      </c>
      <c r="F1284" s="2">
        <v>760.1</v>
      </c>
      <c r="G1284" s="2">
        <v>0</v>
      </c>
      <c r="H1284" s="2" t="s">
        <v>12</v>
      </c>
      <c r="I1284" s="2">
        <v>1</v>
      </c>
      <c r="J1284" s="2">
        <v>31</v>
      </c>
      <c r="K1284" s="4">
        <v>0</v>
      </c>
      <c r="L1284" s="2" t="s">
        <v>1276</v>
      </c>
      <c r="M1284" s="5">
        <v>45093</v>
      </c>
      <c r="N1284" s="6">
        <v>99.22</v>
      </c>
    </row>
    <row r="1285" spans="1:14" ht="15.5" hidden="1" x14ac:dyDescent="0.35">
      <c r="A1285" s="3" t="s">
        <v>1087</v>
      </c>
      <c r="B1285" s="2" t="s">
        <v>1088</v>
      </c>
      <c r="C1285" s="3">
        <v>3100</v>
      </c>
      <c r="D1285" s="2">
        <v>1031.8499999999999</v>
      </c>
      <c r="E1285" s="2">
        <v>751</v>
      </c>
      <c r="F1285" s="2">
        <v>768.15</v>
      </c>
      <c r="G1285" s="2">
        <v>0</v>
      </c>
      <c r="H1285" s="2" t="s">
        <v>12</v>
      </c>
      <c r="I1285" s="2">
        <v>1</v>
      </c>
      <c r="J1285" s="2">
        <v>140</v>
      </c>
      <c r="K1285" s="4">
        <v>0</v>
      </c>
      <c r="L1285" s="2" t="s">
        <v>1276</v>
      </c>
      <c r="M1285" s="5">
        <v>45093</v>
      </c>
      <c r="N1285" s="6">
        <v>99.22</v>
      </c>
    </row>
    <row r="1286" spans="1:14" ht="15.5" hidden="1" x14ac:dyDescent="0.35">
      <c r="A1286" s="3" t="s">
        <v>1089</v>
      </c>
      <c r="B1286" s="2" t="s">
        <v>1090</v>
      </c>
      <c r="C1286" s="3">
        <v>3110</v>
      </c>
      <c r="D1286" s="2">
        <v>898.25</v>
      </c>
      <c r="E1286" s="2">
        <v>758.85</v>
      </c>
      <c r="F1286" s="2">
        <v>775.6</v>
      </c>
      <c r="G1286" s="2">
        <v>0</v>
      </c>
      <c r="H1286" s="2" t="s">
        <v>12</v>
      </c>
      <c r="I1286" s="2">
        <v>1</v>
      </c>
      <c r="J1286" s="2">
        <v>27</v>
      </c>
      <c r="K1286" s="4">
        <v>0</v>
      </c>
      <c r="L1286" s="2" t="s">
        <v>1276</v>
      </c>
      <c r="M1286" s="5">
        <v>45093</v>
      </c>
      <c r="N1286" s="6">
        <v>99.22</v>
      </c>
    </row>
    <row r="1287" spans="1:14" ht="15.5" hidden="1" x14ac:dyDescent="0.35">
      <c r="A1287" s="3" t="s">
        <v>1091</v>
      </c>
      <c r="B1287" s="2" t="s">
        <v>1092</v>
      </c>
      <c r="C1287" s="3">
        <v>3120</v>
      </c>
      <c r="D1287" s="2">
        <v>1079.1500000000001</v>
      </c>
      <c r="E1287" s="2">
        <v>766.5</v>
      </c>
      <c r="F1287" s="2">
        <v>783.6</v>
      </c>
      <c r="G1287" s="2">
        <v>0</v>
      </c>
      <c r="H1287" s="2" t="s">
        <v>12</v>
      </c>
      <c r="I1287" s="2">
        <v>2</v>
      </c>
      <c r="J1287" s="2">
        <v>61</v>
      </c>
      <c r="K1287" s="4">
        <v>0</v>
      </c>
      <c r="L1287" s="2" t="s">
        <v>1276</v>
      </c>
      <c r="M1287" s="5">
        <v>45093</v>
      </c>
      <c r="N1287" s="6">
        <v>99.22</v>
      </c>
    </row>
    <row r="1288" spans="1:14" ht="15.5" hidden="1" x14ac:dyDescent="0.35">
      <c r="A1288" s="3" t="s">
        <v>1093</v>
      </c>
      <c r="B1288" s="2" t="s">
        <v>1094</v>
      </c>
      <c r="C1288" s="3">
        <v>3130</v>
      </c>
      <c r="D1288" s="2">
        <v>1049.07</v>
      </c>
      <c r="E1288" s="2">
        <v>774.2</v>
      </c>
      <c r="F1288" s="2">
        <v>791.4</v>
      </c>
      <c r="G1288" s="2">
        <v>0</v>
      </c>
      <c r="H1288" s="2" t="s">
        <v>12</v>
      </c>
      <c r="I1288" s="2">
        <v>1</v>
      </c>
      <c r="J1288" s="2">
        <v>16</v>
      </c>
      <c r="K1288" s="4">
        <v>0</v>
      </c>
      <c r="L1288" s="2" t="s">
        <v>1276</v>
      </c>
      <c r="M1288" s="5">
        <v>45093</v>
      </c>
      <c r="N1288" s="6">
        <v>99.22</v>
      </c>
    </row>
    <row r="1289" spans="1:14" ht="15.5" hidden="1" x14ac:dyDescent="0.35">
      <c r="A1289" s="3" t="s">
        <v>1095</v>
      </c>
      <c r="B1289" s="2" t="s">
        <v>1096</v>
      </c>
      <c r="C1289" s="3">
        <v>3140</v>
      </c>
      <c r="D1289" s="2">
        <v>1098.05</v>
      </c>
      <c r="E1289" s="2">
        <v>782.15</v>
      </c>
      <c r="F1289" s="2">
        <v>799.05</v>
      </c>
      <c r="G1289" s="2">
        <v>0</v>
      </c>
      <c r="H1289" s="2" t="s">
        <v>12</v>
      </c>
      <c r="I1289" s="2">
        <v>9</v>
      </c>
      <c r="J1289" s="2">
        <v>26</v>
      </c>
      <c r="K1289" s="4">
        <v>0</v>
      </c>
      <c r="L1289" s="2" t="s">
        <v>1276</v>
      </c>
      <c r="M1289" s="5">
        <v>45093</v>
      </c>
      <c r="N1289" s="6">
        <v>99.22</v>
      </c>
    </row>
    <row r="1290" spans="1:14" ht="15.5" hidden="1" x14ac:dyDescent="0.35">
      <c r="A1290" s="3" t="s">
        <v>1097</v>
      </c>
      <c r="B1290" s="2" t="s">
        <v>1098</v>
      </c>
      <c r="C1290" s="3">
        <v>3150</v>
      </c>
      <c r="D1290" s="2">
        <v>955.95</v>
      </c>
      <c r="E1290" s="2">
        <v>790</v>
      </c>
      <c r="F1290" s="2">
        <v>806.85</v>
      </c>
      <c r="G1290" s="2">
        <v>0</v>
      </c>
      <c r="H1290" s="2" t="s">
        <v>12</v>
      </c>
      <c r="I1290" s="2">
        <v>1</v>
      </c>
      <c r="J1290" s="2">
        <v>132</v>
      </c>
      <c r="K1290" s="4">
        <v>0</v>
      </c>
      <c r="L1290" s="2" t="s">
        <v>1276</v>
      </c>
      <c r="M1290" s="5">
        <v>45093</v>
      </c>
      <c r="N1290" s="6">
        <v>99.22</v>
      </c>
    </row>
    <row r="1291" spans="1:14" ht="15.5" hidden="1" x14ac:dyDescent="0.35">
      <c r="A1291" s="3" t="s">
        <v>1099</v>
      </c>
      <c r="B1291" s="2" t="s">
        <v>1100</v>
      </c>
      <c r="C1291" s="3">
        <v>3160</v>
      </c>
      <c r="D1291" s="2">
        <v>1120.5</v>
      </c>
      <c r="E1291" s="2">
        <v>797.5</v>
      </c>
      <c r="F1291" s="2">
        <v>814.8</v>
      </c>
      <c r="G1291" s="2">
        <v>0</v>
      </c>
      <c r="H1291" s="2" t="s">
        <v>12</v>
      </c>
      <c r="I1291" s="2">
        <v>10</v>
      </c>
      <c r="J1291" s="2">
        <v>12</v>
      </c>
      <c r="K1291" s="4">
        <v>0</v>
      </c>
      <c r="L1291" s="2" t="s">
        <v>1276</v>
      </c>
      <c r="M1291" s="5">
        <v>45093</v>
      </c>
      <c r="N1291" s="6">
        <v>99.22</v>
      </c>
    </row>
    <row r="1292" spans="1:14" ht="15.5" hidden="1" x14ac:dyDescent="0.35">
      <c r="A1292" s="3" t="s">
        <v>1101</v>
      </c>
      <c r="B1292" s="2" t="s">
        <v>1102</v>
      </c>
      <c r="C1292" s="3">
        <v>3170</v>
      </c>
      <c r="D1292" s="2">
        <v>1104.4000000000001</v>
      </c>
      <c r="E1292" s="2">
        <v>805.5</v>
      </c>
      <c r="F1292" s="2">
        <v>822.45</v>
      </c>
      <c r="G1292" s="2">
        <v>0</v>
      </c>
      <c r="H1292" s="2" t="s">
        <v>12</v>
      </c>
      <c r="I1292" s="2">
        <v>8</v>
      </c>
      <c r="J1292" s="2">
        <v>27</v>
      </c>
      <c r="K1292" s="4">
        <v>0</v>
      </c>
      <c r="L1292" s="2" t="s">
        <v>1276</v>
      </c>
      <c r="M1292" s="5">
        <v>45093</v>
      </c>
      <c r="N1292" s="6">
        <v>99.22</v>
      </c>
    </row>
    <row r="1293" spans="1:14" ht="15.5" hidden="1" x14ac:dyDescent="0.35">
      <c r="A1293" s="3" t="s">
        <v>1103</v>
      </c>
      <c r="B1293" s="2" t="s">
        <v>1104</v>
      </c>
      <c r="C1293" s="3">
        <v>3180</v>
      </c>
      <c r="D1293" s="2">
        <v>1021.62</v>
      </c>
      <c r="E1293" s="2">
        <v>813.5</v>
      </c>
      <c r="F1293" s="2">
        <v>830.35</v>
      </c>
      <c r="G1293" s="2">
        <v>0</v>
      </c>
      <c r="H1293" s="2" t="s">
        <v>12</v>
      </c>
      <c r="I1293" s="2">
        <v>5</v>
      </c>
      <c r="J1293" s="2">
        <v>34</v>
      </c>
      <c r="K1293" s="4">
        <v>0</v>
      </c>
      <c r="L1293" s="2" t="s">
        <v>1276</v>
      </c>
      <c r="M1293" s="5">
        <v>45093</v>
      </c>
      <c r="N1293" s="6">
        <v>99.22</v>
      </c>
    </row>
    <row r="1294" spans="1:14" ht="15.5" hidden="1" x14ac:dyDescent="0.35">
      <c r="A1294" s="3" t="s">
        <v>1105</v>
      </c>
      <c r="B1294" s="2" t="s">
        <v>1106</v>
      </c>
      <c r="C1294" s="3">
        <v>3190</v>
      </c>
      <c r="D1294" s="2">
        <v>1072.4000000000001</v>
      </c>
      <c r="E1294" s="2">
        <v>821.5</v>
      </c>
      <c r="F1294" s="2">
        <v>838.25</v>
      </c>
      <c r="G1294" s="2">
        <v>0</v>
      </c>
      <c r="H1294" s="2" t="s">
        <v>12</v>
      </c>
      <c r="I1294" s="2">
        <v>5</v>
      </c>
      <c r="J1294" s="2">
        <v>63</v>
      </c>
      <c r="K1294" s="4">
        <v>0</v>
      </c>
      <c r="L1294" s="2" t="s">
        <v>1276</v>
      </c>
      <c r="M1294" s="5">
        <v>45093</v>
      </c>
      <c r="N1294" s="6">
        <v>99.22</v>
      </c>
    </row>
    <row r="1295" spans="1:14" ht="15.5" hidden="1" x14ac:dyDescent="0.35">
      <c r="A1295" s="3" t="s">
        <v>1107</v>
      </c>
      <c r="B1295" s="2" t="s">
        <v>1108</v>
      </c>
      <c r="C1295" s="3">
        <v>3200</v>
      </c>
      <c r="D1295" s="2">
        <v>840</v>
      </c>
      <c r="E1295" s="2">
        <v>829</v>
      </c>
      <c r="F1295" s="2">
        <v>846.15</v>
      </c>
      <c r="G1295" s="2">
        <v>0</v>
      </c>
      <c r="H1295" s="2" t="s">
        <v>12</v>
      </c>
      <c r="I1295" s="2">
        <v>11</v>
      </c>
      <c r="J1295" s="2">
        <v>239</v>
      </c>
      <c r="K1295" s="4">
        <v>0</v>
      </c>
      <c r="L1295" s="2" t="s">
        <v>1276</v>
      </c>
      <c r="M1295" s="5">
        <v>45093</v>
      </c>
      <c r="N1295" s="6">
        <v>99.22</v>
      </c>
    </row>
    <row r="1296" spans="1:14" ht="15.5" hidden="1" x14ac:dyDescent="0.35">
      <c r="A1296" s="3" t="s">
        <v>1109</v>
      </c>
      <c r="B1296" s="2" t="s">
        <v>1110</v>
      </c>
      <c r="C1296" s="3">
        <v>3210</v>
      </c>
      <c r="D1296" s="2">
        <v>1103.75</v>
      </c>
      <c r="E1296" s="2">
        <v>837.5</v>
      </c>
      <c r="F1296" s="2">
        <v>854.2</v>
      </c>
      <c r="G1296" s="2">
        <v>0</v>
      </c>
      <c r="H1296" s="2" t="s">
        <v>12</v>
      </c>
      <c r="I1296" s="2">
        <v>2</v>
      </c>
      <c r="J1296" s="2">
        <v>12</v>
      </c>
      <c r="K1296" s="4">
        <v>0</v>
      </c>
      <c r="L1296" s="2" t="s">
        <v>1276</v>
      </c>
      <c r="M1296" s="5">
        <v>45093</v>
      </c>
      <c r="N1296" s="6">
        <v>99.22</v>
      </c>
    </row>
    <row r="1297" spans="1:14" ht="15.5" hidden="1" x14ac:dyDescent="0.35">
      <c r="A1297" s="3" t="s">
        <v>1111</v>
      </c>
      <c r="B1297" s="2" t="s">
        <v>1112</v>
      </c>
      <c r="C1297" s="3">
        <v>3220</v>
      </c>
      <c r="D1297" s="2">
        <v>1132.4000000000001</v>
      </c>
      <c r="E1297" s="2">
        <v>845.5</v>
      </c>
      <c r="F1297" s="2">
        <v>862.25</v>
      </c>
      <c r="G1297" s="2">
        <v>0</v>
      </c>
      <c r="H1297" s="2" t="s">
        <v>12</v>
      </c>
      <c r="I1297" s="2">
        <v>2</v>
      </c>
      <c r="J1297" s="2">
        <v>22</v>
      </c>
      <c r="K1297" s="4">
        <v>0</v>
      </c>
      <c r="L1297" s="2" t="s">
        <v>1276</v>
      </c>
      <c r="M1297" s="5">
        <v>45093</v>
      </c>
      <c r="N1297" s="6">
        <v>99.22</v>
      </c>
    </row>
    <row r="1298" spans="1:14" ht="15.5" hidden="1" x14ac:dyDescent="0.35">
      <c r="A1298" s="3" t="s">
        <v>1113</v>
      </c>
      <c r="B1298" s="2" t="s">
        <v>1114</v>
      </c>
      <c r="C1298" s="3">
        <v>3230</v>
      </c>
      <c r="D1298" s="2">
        <v>1161.19</v>
      </c>
      <c r="E1298" s="2">
        <v>853.5</v>
      </c>
      <c r="F1298" s="2">
        <v>870.35</v>
      </c>
      <c r="G1298" s="2">
        <v>0</v>
      </c>
      <c r="H1298" s="2" t="s">
        <v>12</v>
      </c>
      <c r="I1298" s="2">
        <v>5</v>
      </c>
      <c r="J1298" s="2">
        <v>42</v>
      </c>
      <c r="K1298" s="4">
        <v>0</v>
      </c>
      <c r="L1298" s="2" t="s">
        <v>1276</v>
      </c>
      <c r="M1298" s="5">
        <v>45093</v>
      </c>
      <c r="N1298" s="6">
        <v>99.22</v>
      </c>
    </row>
    <row r="1299" spans="1:14" ht="15.5" hidden="1" x14ac:dyDescent="0.35">
      <c r="A1299" s="3" t="s">
        <v>1115</v>
      </c>
      <c r="B1299" s="2" t="s">
        <v>1114</v>
      </c>
      <c r="C1299" s="3">
        <v>3240</v>
      </c>
      <c r="D1299" s="2">
        <v>1170.3399999999999</v>
      </c>
      <c r="E1299" s="2">
        <v>862</v>
      </c>
      <c r="F1299" s="2">
        <v>878.5</v>
      </c>
      <c r="G1299" s="2">
        <v>0</v>
      </c>
      <c r="H1299" s="2" t="s">
        <v>12</v>
      </c>
      <c r="I1299" s="2">
        <v>5</v>
      </c>
      <c r="J1299" s="2">
        <v>40</v>
      </c>
      <c r="K1299" s="4">
        <v>0</v>
      </c>
      <c r="L1299" s="2" t="s">
        <v>1276</v>
      </c>
      <c r="M1299" s="5">
        <v>45093</v>
      </c>
      <c r="N1299" s="6">
        <v>99.22</v>
      </c>
    </row>
    <row r="1300" spans="1:14" ht="15.5" hidden="1" x14ac:dyDescent="0.35">
      <c r="A1300" s="3" t="s">
        <v>1116</v>
      </c>
      <c r="B1300" s="2" t="s">
        <v>1117</v>
      </c>
      <c r="C1300" s="3">
        <v>3250</v>
      </c>
      <c r="D1300" s="2">
        <v>1133.2</v>
      </c>
      <c r="E1300" s="2">
        <v>870</v>
      </c>
      <c r="F1300" s="2">
        <v>886.7</v>
      </c>
      <c r="G1300" s="2">
        <v>0</v>
      </c>
      <c r="H1300" s="2" t="s">
        <v>12</v>
      </c>
      <c r="I1300" s="2">
        <v>2</v>
      </c>
      <c r="J1300" s="2">
        <v>505</v>
      </c>
      <c r="K1300" s="4">
        <v>0</v>
      </c>
      <c r="L1300" s="2" t="s">
        <v>1276</v>
      </c>
      <c r="M1300" s="5">
        <v>45093</v>
      </c>
      <c r="N1300" s="6">
        <v>99.22</v>
      </c>
    </row>
    <row r="1301" spans="1:14" ht="15.5" hidden="1" x14ac:dyDescent="0.35">
      <c r="A1301" s="3" t="s">
        <v>1118</v>
      </c>
      <c r="B1301" s="2" t="s">
        <v>1119</v>
      </c>
      <c r="C1301" s="3">
        <v>3260</v>
      </c>
      <c r="D1301" s="2">
        <v>1211.55</v>
      </c>
      <c r="E1301" s="2">
        <v>878</v>
      </c>
      <c r="F1301" s="2">
        <v>894.9</v>
      </c>
      <c r="G1301" s="2">
        <v>0</v>
      </c>
      <c r="H1301" s="2" t="s">
        <v>12</v>
      </c>
      <c r="I1301" s="2">
        <v>2</v>
      </c>
      <c r="J1301" s="2">
        <v>26</v>
      </c>
      <c r="K1301" s="4">
        <v>0</v>
      </c>
      <c r="L1301" s="2" t="s">
        <v>1276</v>
      </c>
      <c r="M1301" s="5">
        <v>45093</v>
      </c>
      <c r="N1301" s="6">
        <v>99.22</v>
      </c>
    </row>
    <row r="1302" spans="1:14" ht="15.5" hidden="1" x14ac:dyDescent="0.35">
      <c r="A1302" s="3" t="s">
        <v>1120</v>
      </c>
      <c r="B1302" s="2" t="s">
        <v>1121</v>
      </c>
      <c r="C1302" s="3">
        <v>3270</v>
      </c>
      <c r="D1302" s="2">
        <v>1144.2</v>
      </c>
      <c r="E1302" s="2">
        <v>886</v>
      </c>
      <c r="F1302" s="2">
        <v>903.15</v>
      </c>
      <c r="G1302" s="2">
        <v>0</v>
      </c>
      <c r="H1302" s="2" t="s">
        <v>12</v>
      </c>
      <c r="I1302" s="2">
        <v>2</v>
      </c>
      <c r="J1302" s="2">
        <v>26</v>
      </c>
      <c r="K1302" s="4">
        <v>0</v>
      </c>
      <c r="L1302" s="2" t="s">
        <v>1276</v>
      </c>
      <c r="M1302" s="5">
        <v>45093</v>
      </c>
      <c r="N1302" s="6">
        <v>99.22</v>
      </c>
    </row>
    <row r="1303" spans="1:14" ht="15.5" hidden="1" x14ac:dyDescent="0.35">
      <c r="A1303" s="3" t="s">
        <v>1122</v>
      </c>
      <c r="B1303" s="2" t="s">
        <v>1123</v>
      </c>
      <c r="C1303" s="3">
        <v>3280</v>
      </c>
      <c r="D1303" s="2">
        <v>1177.75</v>
      </c>
      <c r="E1303" s="2">
        <v>894.5</v>
      </c>
      <c r="F1303" s="2">
        <v>911.45</v>
      </c>
      <c r="G1303" s="2">
        <v>0</v>
      </c>
      <c r="H1303" s="2" t="s">
        <v>12</v>
      </c>
      <c r="I1303" s="2">
        <v>2</v>
      </c>
      <c r="J1303" s="2">
        <v>66</v>
      </c>
      <c r="K1303" s="4">
        <v>0</v>
      </c>
      <c r="L1303" s="2" t="s">
        <v>1276</v>
      </c>
      <c r="M1303" s="5">
        <v>45093</v>
      </c>
      <c r="N1303" s="6">
        <v>99.22</v>
      </c>
    </row>
    <row r="1304" spans="1:14" ht="15.5" hidden="1" x14ac:dyDescent="0.35">
      <c r="A1304" s="3" t="s">
        <v>1124</v>
      </c>
      <c r="B1304" s="2" t="s">
        <v>1125</v>
      </c>
      <c r="C1304" s="3">
        <v>3290</v>
      </c>
      <c r="D1304" s="2">
        <v>1138.98</v>
      </c>
      <c r="E1304" s="2">
        <v>903</v>
      </c>
      <c r="F1304" s="2">
        <v>919.8</v>
      </c>
      <c r="G1304" s="2">
        <v>0</v>
      </c>
      <c r="H1304" s="2" t="s">
        <v>12</v>
      </c>
      <c r="I1304" s="2">
        <v>10</v>
      </c>
      <c r="J1304" s="2">
        <v>126</v>
      </c>
      <c r="K1304" s="4">
        <v>0</v>
      </c>
      <c r="L1304" s="2" t="s">
        <v>1276</v>
      </c>
      <c r="M1304" s="5">
        <v>45093</v>
      </c>
      <c r="N1304" s="6">
        <v>99.22</v>
      </c>
    </row>
    <row r="1305" spans="1:14" ht="15.5" hidden="1" x14ac:dyDescent="0.35">
      <c r="A1305" s="3" t="s">
        <v>1126</v>
      </c>
      <c r="B1305" s="2" t="s">
        <v>1127</v>
      </c>
      <c r="C1305" s="3">
        <v>3300</v>
      </c>
      <c r="D1305" s="2">
        <v>953.05</v>
      </c>
      <c r="E1305" s="2">
        <v>911.55</v>
      </c>
      <c r="F1305" s="2">
        <v>928.15</v>
      </c>
      <c r="G1305" s="2">
        <v>0</v>
      </c>
      <c r="H1305" s="2" t="s">
        <v>12</v>
      </c>
      <c r="I1305" s="2">
        <v>2</v>
      </c>
      <c r="J1305" s="2">
        <v>780</v>
      </c>
      <c r="K1305" s="4">
        <v>0</v>
      </c>
      <c r="L1305" s="2" t="s">
        <v>1276</v>
      </c>
      <c r="M1305" s="5">
        <v>45093</v>
      </c>
      <c r="N1305" s="6">
        <v>99.22</v>
      </c>
    </row>
    <row r="1306" spans="1:14" ht="15.5" hidden="1" x14ac:dyDescent="0.35">
      <c r="A1306" s="3" t="s">
        <v>1128</v>
      </c>
      <c r="B1306" s="2" t="s">
        <v>1129</v>
      </c>
      <c r="C1306" s="3">
        <v>3310</v>
      </c>
      <c r="D1306" s="2">
        <v>1201.3499999999999</v>
      </c>
      <c r="E1306" s="2">
        <v>920.05</v>
      </c>
      <c r="F1306" s="2">
        <v>936.45</v>
      </c>
      <c r="G1306" s="2">
        <v>0</v>
      </c>
      <c r="H1306" s="2" t="s">
        <v>12</v>
      </c>
      <c r="I1306" s="2">
        <v>6</v>
      </c>
      <c r="J1306" s="2">
        <v>56</v>
      </c>
      <c r="K1306" s="4">
        <v>0</v>
      </c>
      <c r="L1306" s="2" t="s">
        <v>1276</v>
      </c>
      <c r="M1306" s="5">
        <v>45093</v>
      </c>
      <c r="N1306" s="6">
        <v>99.22</v>
      </c>
    </row>
    <row r="1307" spans="1:14" ht="15.5" hidden="1" x14ac:dyDescent="0.35">
      <c r="A1307" s="3" t="s">
        <v>1130</v>
      </c>
      <c r="B1307" s="2" t="s">
        <v>1131</v>
      </c>
      <c r="C1307" s="3">
        <v>3320</v>
      </c>
      <c r="D1307" s="2">
        <v>1075.42</v>
      </c>
      <c r="E1307" s="2">
        <v>928</v>
      </c>
      <c r="F1307" s="2">
        <v>944.8</v>
      </c>
      <c r="G1307" s="2">
        <v>0</v>
      </c>
      <c r="H1307" s="2" t="s">
        <v>12</v>
      </c>
      <c r="I1307" s="2">
        <v>4</v>
      </c>
      <c r="J1307" s="2">
        <v>24</v>
      </c>
      <c r="K1307" s="4">
        <v>0</v>
      </c>
      <c r="L1307" s="2" t="s">
        <v>1276</v>
      </c>
      <c r="M1307" s="5">
        <v>45093</v>
      </c>
      <c r="N1307" s="6">
        <v>99.22</v>
      </c>
    </row>
    <row r="1308" spans="1:14" ht="15.5" hidden="1" x14ac:dyDescent="0.35">
      <c r="A1308" s="3" t="s">
        <v>1132</v>
      </c>
      <c r="B1308" s="2" t="s">
        <v>1133</v>
      </c>
      <c r="C1308" s="3">
        <v>3330</v>
      </c>
      <c r="D1308" s="2">
        <v>1218.5</v>
      </c>
      <c r="E1308" s="2">
        <v>936.45</v>
      </c>
      <c r="F1308" s="2">
        <v>953.15</v>
      </c>
      <c r="G1308" s="2">
        <v>0</v>
      </c>
      <c r="H1308" s="2" t="s">
        <v>12</v>
      </c>
      <c r="I1308" s="2">
        <v>3</v>
      </c>
      <c r="J1308" s="2">
        <v>140</v>
      </c>
      <c r="K1308" s="4">
        <v>0</v>
      </c>
      <c r="L1308" s="2" t="s">
        <v>1276</v>
      </c>
      <c r="M1308" s="5">
        <v>45093</v>
      </c>
      <c r="N1308" s="6">
        <v>99.22</v>
      </c>
    </row>
    <row r="1309" spans="1:14" ht="15.5" hidden="1" x14ac:dyDescent="0.35">
      <c r="A1309" s="3" t="s">
        <v>1134</v>
      </c>
      <c r="B1309" s="2" t="s">
        <v>1135</v>
      </c>
      <c r="C1309" s="3">
        <v>3340</v>
      </c>
      <c r="D1309" s="2">
        <v>1211.4000000000001</v>
      </c>
      <c r="E1309" s="2">
        <v>945</v>
      </c>
      <c r="F1309" s="2">
        <v>961.55</v>
      </c>
      <c r="G1309" s="2">
        <v>0</v>
      </c>
      <c r="H1309" s="2" t="s">
        <v>12</v>
      </c>
      <c r="I1309" s="2">
        <v>24</v>
      </c>
      <c r="J1309" s="2">
        <v>52</v>
      </c>
      <c r="K1309" s="4">
        <v>0</v>
      </c>
      <c r="L1309" s="2" t="s">
        <v>1276</v>
      </c>
      <c r="M1309" s="5">
        <v>45093</v>
      </c>
      <c r="N1309" s="6">
        <v>99.22</v>
      </c>
    </row>
    <row r="1310" spans="1:14" ht="15.5" hidden="1" x14ac:dyDescent="0.35">
      <c r="A1310" s="3" t="s">
        <v>1136</v>
      </c>
      <c r="B1310" s="2" t="s">
        <v>1137</v>
      </c>
      <c r="C1310" s="3">
        <v>3350</v>
      </c>
      <c r="D1310" s="2">
        <v>1158.3699999999999</v>
      </c>
      <c r="E1310" s="2">
        <v>953.6</v>
      </c>
      <c r="F1310" s="2">
        <v>969.85</v>
      </c>
      <c r="G1310" s="2">
        <v>0</v>
      </c>
      <c r="H1310" s="2" t="s">
        <v>12</v>
      </c>
      <c r="I1310" s="2">
        <v>1</v>
      </c>
      <c r="J1310" s="2">
        <v>1543</v>
      </c>
      <c r="K1310" s="4">
        <v>0</v>
      </c>
      <c r="L1310" s="2" t="s">
        <v>1276</v>
      </c>
      <c r="M1310" s="5">
        <v>45093</v>
      </c>
      <c r="N1310" s="6">
        <v>99.22</v>
      </c>
    </row>
    <row r="1311" spans="1:14" ht="15.5" hidden="1" x14ac:dyDescent="0.35">
      <c r="A1311" s="3" t="s">
        <v>1138</v>
      </c>
      <c r="B1311" s="2" t="s">
        <v>1139</v>
      </c>
      <c r="C1311" s="3">
        <v>3360</v>
      </c>
      <c r="D1311" s="2">
        <v>985.55</v>
      </c>
      <c r="E1311" s="2">
        <v>961.5</v>
      </c>
      <c r="F1311" s="2">
        <v>978.45</v>
      </c>
      <c r="G1311" s="2">
        <v>0</v>
      </c>
      <c r="H1311" s="2" t="s">
        <v>12</v>
      </c>
      <c r="I1311" s="2">
        <v>3</v>
      </c>
      <c r="J1311" s="2">
        <v>49</v>
      </c>
      <c r="K1311" s="4">
        <v>0</v>
      </c>
      <c r="L1311" s="2" t="s">
        <v>1276</v>
      </c>
      <c r="M1311" s="5">
        <v>45093</v>
      </c>
      <c r="N1311" s="6">
        <v>99.22</v>
      </c>
    </row>
    <row r="1312" spans="1:14" ht="15.5" hidden="1" x14ac:dyDescent="0.35">
      <c r="A1312" s="3" t="s">
        <v>1140</v>
      </c>
      <c r="B1312" s="2" t="s">
        <v>1141</v>
      </c>
      <c r="C1312" s="3">
        <v>3370</v>
      </c>
      <c r="D1312" s="2">
        <v>1111.69</v>
      </c>
      <c r="E1312" s="2">
        <v>970</v>
      </c>
      <c r="F1312" s="2">
        <v>986.95</v>
      </c>
      <c r="G1312" s="2">
        <v>0</v>
      </c>
      <c r="H1312" s="2" t="s">
        <v>12</v>
      </c>
      <c r="I1312" s="2">
        <v>4</v>
      </c>
      <c r="J1312" s="2">
        <v>14</v>
      </c>
      <c r="K1312" s="4">
        <v>0</v>
      </c>
      <c r="L1312" s="2" t="s">
        <v>1276</v>
      </c>
      <c r="M1312" s="5">
        <v>45093</v>
      </c>
      <c r="N1312" s="6">
        <v>99.22</v>
      </c>
    </row>
    <row r="1313" spans="1:14" ht="15.5" hidden="1" x14ac:dyDescent="0.35">
      <c r="A1313" s="3" t="s">
        <v>1142</v>
      </c>
      <c r="B1313" s="2" t="s">
        <v>1143</v>
      </c>
      <c r="C1313" s="3">
        <v>3380</v>
      </c>
      <c r="D1313" s="2">
        <v>1306.8</v>
      </c>
      <c r="E1313" s="2">
        <v>978.8</v>
      </c>
      <c r="F1313" s="2">
        <v>995.5</v>
      </c>
      <c r="G1313" s="2">
        <v>0</v>
      </c>
      <c r="H1313" s="2" t="s">
        <v>12</v>
      </c>
      <c r="I1313" s="2">
        <v>6</v>
      </c>
      <c r="J1313" s="2">
        <v>19</v>
      </c>
      <c r="K1313" s="4">
        <v>0</v>
      </c>
      <c r="L1313" s="2" t="s">
        <v>1276</v>
      </c>
      <c r="M1313" s="5">
        <v>45093</v>
      </c>
      <c r="N1313" s="6">
        <v>99.22</v>
      </c>
    </row>
    <row r="1314" spans="1:14" ht="15.5" hidden="1" x14ac:dyDescent="0.35">
      <c r="A1314" s="3" t="s">
        <v>1144</v>
      </c>
      <c r="B1314" s="2" t="s">
        <v>1143</v>
      </c>
      <c r="C1314" s="3">
        <v>3390</v>
      </c>
      <c r="D1314" s="2">
        <v>1315.9</v>
      </c>
      <c r="E1314" s="2">
        <v>988.05</v>
      </c>
      <c r="F1314" s="2">
        <v>1004.1</v>
      </c>
      <c r="G1314" s="2">
        <v>0</v>
      </c>
      <c r="H1314" s="2" t="s">
        <v>12</v>
      </c>
      <c r="I1314" s="2">
        <v>2</v>
      </c>
      <c r="J1314" s="2">
        <v>30</v>
      </c>
      <c r="K1314" s="4">
        <v>0</v>
      </c>
      <c r="L1314" s="2" t="s">
        <v>1276</v>
      </c>
      <c r="M1314" s="5">
        <v>45093</v>
      </c>
      <c r="N1314" s="6">
        <v>99.22</v>
      </c>
    </row>
    <row r="1315" spans="1:14" ht="15.5" hidden="1" x14ac:dyDescent="0.35">
      <c r="A1315" s="3" t="s">
        <v>1145</v>
      </c>
      <c r="B1315" s="2" t="s">
        <v>1139</v>
      </c>
      <c r="C1315" s="3">
        <v>3400</v>
      </c>
      <c r="D1315" s="2">
        <v>1019.51</v>
      </c>
      <c r="E1315" s="2">
        <v>996</v>
      </c>
      <c r="F1315" s="2">
        <v>1012.7</v>
      </c>
      <c r="G1315" s="2">
        <v>0</v>
      </c>
      <c r="H1315" s="2" t="s">
        <v>12</v>
      </c>
      <c r="I1315" s="2">
        <v>1</v>
      </c>
      <c r="J1315" s="2">
        <v>121</v>
      </c>
      <c r="K1315" s="4">
        <v>0</v>
      </c>
      <c r="L1315" s="2" t="s">
        <v>1276</v>
      </c>
      <c r="M1315" s="5">
        <v>45093</v>
      </c>
      <c r="N1315" s="6">
        <v>99.22</v>
      </c>
    </row>
    <row r="1316" spans="1:14" ht="15.5" hidden="1" x14ac:dyDescent="0.35">
      <c r="A1316" s="3" t="s">
        <v>1146</v>
      </c>
      <c r="B1316" s="2" t="s">
        <v>1147</v>
      </c>
      <c r="C1316" s="3">
        <v>3410</v>
      </c>
      <c r="D1316" s="2">
        <v>1321</v>
      </c>
      <c r="E1316" s="2">
        <v>1004.55</v>
      </c>
      <c r="F1316" s="2">
        <v>1021.35</v>
      </c>
      <c r="G1316" s="2">
        <v>0</v>
      </c>
      <c r="H1316" s="2" t="s">
        <v>12</v>
      </c>
      <c r="I1316" s="2">
        <v>10</v>
      </c>
      <c r="J1316" s="2">
        <v>56</v>
      </c>
      <c r="K1316" s="4">
        <v>0</v>
      </c>
      <c r="L1316" s="2" t="s">
        <v>1276</v>
      </c>
      <c r="M1316" s="5">
        <v>45093</v>
      </c>
      <c r="N1316" s="6">
        <v>99.22</v>
      </c>
    </row>
    <row r="1317" spans="1:14" ht="15.5" hidden="1" x14ac:dyDescent="0.35">
      <c r="A1317" s="3" t="s">
        <v>1148</v>
      </c>
      <c r="B1317" s="2" t="s">
        <v>1149</v>
      </c>
      <c r="C1317" s="3">
        <v>3420</v>
      </c>
      <c r="D1317" s="2">
        <v>1369.02</v>
      </c>
      <c r="E1317" s="2">
        <v>1013.5</v>
      </c>
      <c r="F1317" s="2">
        <v>1030.05</v>
      </c>
      <c r="G1317" s="2">
        <v>0</v>
      </c>
      <c r="H1317" s="2" t="s">
        <v>12</v>
      </c>
      <c r="I1317" s="2">
        <v>2</v>
      </c>
      <c r="J1317" s="2">
        <v>17</v>
      </c>
      <c r="K1317" s="4">
        <v>0</v>
      </c>
      <c r="L1317" s="2" t="s">
        <v>1276</v>
      </c>
      <c r="M1317" s="5">
        <v>45093</v>
      </c>
      <c r="N1317" s="6">
        <v>99.22</v>
      </c>
    </row>
    <row r="1318" spans="1:14" ht="15.5" hidden="1" x14ac:dyDescent="0.35">
      <c r="A1318" s="3" t="s">
        <v>1150</v>
      </c>
      <c r="B1318" s="2" t="s">
        <v>1151</v>
      </c>
      <c r="C1318" s="3">
        <v>3430</v>
      </c>
      <c r="D1318" s="2">
        <v>1318.7</v>
      </c>
      <c r="E1318" s="2">
        <v>1021.6</v>
      </c>
      <c r="F1318" s="2">
        <v>1038.75</v>
      </c>
      <c r="G1318" s="2">
        <v>0</v>
      </c>
      <c r="H1318" s="2" t="s">
        <v>12</v>
      </c>
      <c r="I1318" s="2">
        <v>12</v>
      </c>
      <c r="J1318" s="2">
        <v>13</v>
      </c>
      <c r="K1318" s="4">
        <v>0</v>
      </c>
      <c r="L1318" s="2" t="s">
        <v>1276</v>
      </c>
      <c r="M1318" s="5">
        <v>45093</v>
      </c>
      <c r="N1318" s="6">
        <v>99.22</v>
      </c>
    </row>
    <row r="1319" spans="1:14" ht="15.5" hidden="1" x14ac:dyDescent="0.35">
      <c r="A1319" s="3" t="s">
        <v>1152</v>
      </c>
      <c r="B1319" s="2" t="s">
        <v>1153</v>
      </c>
      <c r="C1319" s="3">
        <v>3440</v>
      </c>
      <c r="D1319" s="2">
        <v>1346</v>
      </c>
      <c r="E1319" s="2">
        <v>1030.5</v>
      </c>
      <c r="F1319" s="2">
        <v>1047.5</v>
      </c>
      <c r="G1319" s="2">
        <v>0</v>
      </c>
      <c r="H1319" s="2" t="s">
        <v>12</v>
      </c>
      <c r="I1319" s="2">
        <v>12</v>
      </c>
      <c r="J1319" s="2">
        <v>14</v>
      </c>
      <c r="K1319" s="4">
        <v>0</v>
      </c>
      <c r="L1319" s="2" t="s">
        <v>1276</v>
      </c>
      <c r="M1319" s="5">
        <v>45093</v>
      </c>
      <c r="N1319" s="6">
        <v>99.22</v>
      </c>
    </row>
    <row r="1320" spans="1:14" ht="15.5" hidden="1" x14ac:dyDescent="0.35">
      <c r="A1320" s="3" t="s">
        <v>1154</v>
      </c>
      <c r="B1320" s="2" t="s">
        <v>1155</v>
      </c>
      <c r="C1320" s="3">
        <v>3450</v>
      </c>
      <c r="D1320" s="2">
        <v>1390.43</v>
      </c>
      <c r="E1320" s="2">
        <v>1039.5999999999999</v>
      </c>
      <c r="F1320" s="2">
        <v>1056.3</v>
      </c>
      <c r="G1320" s="2">
        <v>0</v>
      </c>
      <c r="H1320" s="2" t="s">
        <v>12</v>
      </c>
      <c r="I1320" s="2">
        <v>2</v>
      </c>
      <c r="J1320" s="2">
        <v>114</v>
      </c>
      <c r="K1320" s="4">
        <v>0</v>
      </c>
      <c r="L1320" s="2" t="s">
        <v>1276</v>
      </c>
      <c r="M1320" s="5">
        <v>45093</v>
      </c>
      <c r="N1320" s="6">
        <v>99.22</v>
      </c>
    </row>
    <row r="1321" spans="1:14" ht="15.5" hidden="1" x14ac:dyDescent="0.35">
      <c r="A1321" s="3" t="s">
        <v>1156</v>
      </c>
      <c r="B1321" s="2" t="s">
        <v>1157</v>
      </c>
      <c r="C1321" s="3">
        <v>3460</v>
      </c>
      <c r="D1321" s="2">
        <v>1074</v>
      </c>
      <c r="E1321" s="2">
        <v>1048</v>
      </c>
      <c r="F1321" s="2">
        <v>1065.2</v>
      </c>
      <c r="G1321" s="2">
        <v>0</v>
      </c>
      <c r="H1321" s="2" t="s">
        <v>12</v>
      </c>
      <c r="I1321" s="2">
        <v>1</v>
      </c>
      <c r="J1321" s="2">
        <v>32</v>
      </c>
      <c r="K1321" s="4">
        <v>0</v>
      </c>
      <c r="L1321" s="2" t="s">
        <v>1276</v>
      </c>
      <c r="M1321" s="5">
        <v>45093</v>
      </c>
      <c r="N1321" s="6">
        <v>99.22</v>
      </c>
    </row>
    <row r="1322" spans="1:14" ht="15.5" hidden="1" x14ac:dyDescent="0.35">
      <c r="A1322" s="3" t="s">
        <v>1158</v>
      </c>
      <c r="B1322" s="2" t="s">
        <v>1159</v>
      </c>
      <c r="C1322" s="3">
        <v>3470</v>
      </c>
      <c r="D1322" s="2">
        <v>1369.2</v>
      </c>
      <c r="E1322" s="2">
        <v>1057.5</v>
      </c>
      <c r="F1322" s="2">
        <v>1073.95</v>
      </c>
      <c r="G1322" s="2">
        <v>0</v>
      </c>
      <c r="H1322" s="2" t="s">
        <v>12</v>
      </c>
      <c r="I1322" s="2">
        <v>14</v>
      </c>
      <c r="J1322" s="2">
        <v>28</v>
      </c>
      <c r="K1322" s="4">
        <v>0</v>
      </c>
      <c r="L1322" s="2" t="s">
        <v>1276</v>
      </c>
      <c r="M1322" s="5">
        <v>45093</v>
      </c>
      <c r="N1322" s="6">
        <v>99.22</v>
      </c>
    </row>
    <row r="1323" spans="1:14" ht="15.5" hidden="1" x14ac:dyDescent="0.35">
      <c r="A1323" s="3" t="s">
        <v>1160</v>
      </c>
      <c r="B1323" s="2" t="s">
        <v>1161</v>
      </c>
      <c r="C1323" s="3">
        <v>3480</v>
      </c>
      <c r="D1323" s="2">
        <v>1372.05</v>
      </c>
      <c r="E1323" s="2">
        <v>1066</v>
      </c>
      <c r="F1323" s="2">
        <v>1082.7</v>
      </c>
      <c r="G1323" s="2">
        <v>0</v>
      </c>
      <c r="H1323" s="2" t="s">
        <v>12</v>
      </c>
      <c r="I1323" s="2">
        <v>3</v>
      </c>
      <c r="J1323" s="2">
        <v>32</v>
      </c>
      <c r="K1323" s="4">
        <v>0</v>
      </c>
      <c r="L1323" s="2" t="s">
        <v>1276</v>
      </c>
      <c r="M1323" s="5">
        <v>45093</v>
      </c>
      <c r="N1323" s="6">
        <v>99.22</v>
      </c>
    </row>
    <row r="1324" spans="1:14" ht="15.5" hidden="1" x14ac:dyDescent="0.35">
      <c r="A1324" s="3" t="s">
        <v>1162</v>
      </c>
      <c r="B1324" s="2" t="s">
        <v>1163</v>
      </c>
      <c r="C1324" s="3">
        <v>3490</v>
      </c>
      <c r="D1324" s="2">
        <v>1084.31</v>
      </c>
      <c r="E1324" s="2">
        <v>1075</v>
      </c>
      <c r="F1324" s="2">
        <v>1091.5</v>
      </c>
      <c r="G1324" s="2">
        <v>0</v>
      </c>
      <c r="H1324" s="2" t="s">
        <v>12</v>
      </c>
      <c r="I1324" s="2">
        <v>5</v>
      </c>
      <c r="J1324" s="2">
        <v>56</v>
      </c>
      <c r="K1324" s="4">
        <v>0</v>
      </c>
      <c r="L1324" s="2" t="s">
        <v>1276</v>
      </c>
      <c r="M1324" s="5">
        <v>45093</v>
      </c>
      <c r="N1324" s="6">
        <v>99.22</v>
      </c>
    </row>
    <row r="1325" spans="1:14" ht="15.5" hidden="1" x14ac:dyDescent="0.35">
      <c r="A1325" s="3" t="s">
        <v>1164</v>
      </c>
      <c r="B1325" s="2" t="s">
        <v>1165</v>
      </c>
      <c r="C1325" s="3">
        <v>3500</v>
      </c>
      <c r="D1325" s="2">
        <v>1099.1300000000001</v>
      </c>
      <c r="E1325" s="2">
        <v>1083.5</v>
      </c>
      <c r="F1325" s="2">
        <v>1100.25</v>
      </c>
      <c r="G1325" s="2">
        <v>0</v>
      </c>
      <c r="H1325" s="2" t="s">
        <v>12</v>
      </c>
      <c r="I1325" s="2">
        <v>1</v>
      </c>
      <c r="J1325" s="2">
        <v>166</v>
      </c>
      <c r="K1325" s="4">
        <v>0</v>
      </c>
      <c r="L1325" s="2" t="s">
        <v>1276</v>
      </c>
      <c r="M1325" s="5">
        <v>45093</v>
      </c>
      <c r="N1325" s="6">
        <v>99.22</v>
      </c>
    </row>
    <row r="1326" spans="1:14" ht="15.5" hidden="1" x14ac:dyDescent="0.35">
      <c r="A1326" s="3" t="s">
        <v>1166</v>
      </c>
      <c r="B1326" s="2" t="s">
        <v>1163</v>
      </c>
      <c r="C1326" s="3">
        <v>3510</v>
      </c>
      <c r="D1326" s="2">
        <v>1102.31</v>
      </c>
      <c r="E1326" s="2">
        <v>1092.5</v>
      </c>
      <c r="F1326" s="2">
        <v>1109.0999999999999</v>
      </c>
      <c r="G1326" s="2">
        <v>0</v>
      </c>
      <c r="H1326" s="2" t="s">
        <v>12</v>
      </c>
      <c r="I1326" s="2">
        <v>5</v>
      </c>
      <c r="J1326" s="2">
        <v>38</v>
      </c>
      <c r="K1326" s="4">
        <v>0</v>
      </c>
      <c r="L1326" s="2" t="s">
        <v>1276</v>
      </c>
      <c r="M1326" s="5">
        <v>45093</v>
      </c>
      <c r="N1326" s="6">
        <v>99.22</v>
      </c>
    </row>
    <row r="1327" spans="1:14" ht="15.5" hidden="1" x14ac:dyDescent="0.35">
      <c r="A1327" s="3" t="s">
        <v>1167</v>
      </c>
      <c r="B1327" s="2" t="s">
        <v>1168</v>
      </c>
      <c r="C1327" s="3">
        <v>3520</v>
      </c>
      <c r="D1327" s="2">
        <v>1380.05</v>
      </c>
      <c r="E1327" s="2">
        <v>1101</v>
      </c>
      <c r="F1327" s="2">
        <v>1118</v>
      </c>
      <c r="G1327" s="2">
        <v>0</v>
      </c>
      <c r="H1327" s="2" t="s">
        <v>12</v>
      </c>
      <c r="I1327" s="2">
        <v>2</v>
      </c>
      <c r="J1327" s="2">
        <v>12</v>
      </c>
      <c r="K1327" s="4">
        <v>0</v>
      </c>
      <c r="L1327" s="2" t="s">
        <v>1276</v>
      </c>
      <c r="M1327" s="5">
        <v>45093</v>
      </c>
      <c r="N1327" s="6">
        <v>99.22</v>
      </c>
    </row>
    <row r="1328" spans="1:14" ht="15.5" hidden="1" x14ac:dyDescent="0.35">
      <c r="A1328" s="3" t="s">
        <v>1169</v>
      </c>
      <c r="B1328" s="2" t="s">
        <v>1170</v>
      </c>
      <c r="C1328" s="3">
        <v>3530</v>
      </c>
      <c r="D1328" s="2">
        <v>1384</v>
      </c>
      <c r="E1328" s="2">
        <v>1110</v>
      </c>
      <c r="F1328" s="2">
        <v>1127</v>
      </c>
      <c r="G1328" s="2">
        <v>0</v>
      </c>
      <c r="H1328" s="2" t="s">
        <v>12</v>
      </c>
      <c r="I1328" s="2">
        <v>6</v>
      </c>
      <c r="J1328" s="2">
        <v>27</v>
      </c>
      <c r="K1328" s="4">
        <v>0</v>
      </c>
      <c r="L1328" s="2" t="s">
        <v>1276</v>
      </c>
      <c r="M1328" s="5">
        <v>45093</v>
      </c>
      <c r="N1328" s="6">
        <v>99.22</v>
      </c>
    </row>
    <row r="1329" spans="1:14" ht="15.5" hidden="1" x14ac:dyDescent="0.35">
      <c r="A1329" s="3" t="s">
        <v>1171</v>
      </c>
      <c r="B1329" s="2" t="s">
        <v>441</v>
      </c>
      <c r="C1329" s="3">
        <v>3540</v>
      </c>
      <c r="D1329" s="2">
        <v>1122.5</v>
      </c>
      <c r="E1329" s="2">
        <v>1119.5</v>
      </c>
      <c r="F1329" s="2">
        <v>1135.9000000000001</v>
      </c>
      <c r="G1329" s="2">
        <v>421.35</v>
      </c>
      <c r="H1329" s="2">
        <v>0.60089999999999999</v>
      </c>
      <c r="I1329" s="2">
        <v>1</v>
      </c>
      <c r="J1329" s="2">
        <v>26</v>
      </c>
      <c r="K1329" s="4">
        <v>0</v>
      </c>
      <c r="L1329" s="2" t="s">
        <v>1276</v>
      </c>
      <c r="M1329" s="5">
        <v>45093</v>
      </c>
      <c r="N1329" s="6">
        <v>99.22</v>
      </c>
    </row>
    <row r="1330" spans="1:14" ht="15.5" hidden="1" x14ac:dyDescent="0.35">
      <c r="A1330" s="3" t="s">
        <v>1172</v>
      </c>
      <c r="B1330" s="2" t="s">
        <v>1173</v>
      </c>
      <c r="C1330" s="3">
        <v>3550</v>
      </c>
      <c r="D1330" s="2">
        <v>1371.4</v>
      </c>
      <c r="E1330" s="2">
        <v>1128</v>
      </c>
      <c r="F1330" s="2">
        <v>1144.9000000000001</v>
      </c>
      <c r="G1330" s="2">
        <v>0</v>
      </c>
      <c r="H1330" s="2" t="s">
        <v>12</v>
      </c>
      <c r="I1330" s="2">
        <v>6</v>
      </c>
      <c r="J1330" s="2">
        <v>35</v>
      </c>
      <c r="K1330" s="4">
        <v>0</v>
      </c>
      <c r="L1330" s="2" t="s">
        <v>1276</v>
      </c>
      <c r="M1330" s="5">
        <v>45093</v>
      </c>
      <c r="N1330" s="6">
        <v>99.22</v>
      </c>
    </row>
    <row r="1331" spans="1:14" ht="15.5" hidden="1" x14ac:dyDescent="0.35">
      <c r="A1331" s="3" t="s">
        <v>1174</v>
      </c>
      <c r="B1331" s="2" t="s">
        <v>1175</v>
      </c>
      <c r="C1331" s="3">
        <v>3560</v>
      </c>
      <c r="D1331" s="2">
        <v>1461.92</v>
      </c>
      <c r="E1331" s="2">
        <v>1137.5</v>
      </c>
      <c r="F1331" s="2">
        <v>1153.8</v>
      </c>
      <c r="G1331" s="2">
        <v>0</v>
      </c>
      <c r="H1331" s="2" t="s">
        <v>12</v>
      </c>
      <c r="I1331" s="2">
        <v>2</v>
      </c>
      <c r="J1331" s="2">
        <v>14</v>
      </c>
      <c r="K1331" s="4">
        <v>0</v>
      </c>
      <c r="L1331" s="2" t="s">
        <v>1276</v>
      </c>
      <c r="M1331" s="5">
        <v>45093</v>
      </c>
      <c r="N1331" s="6">
        <v>99.22</v>
      </c>
    </row>
    <row r="1332" spans="1:14" ht="15.5" hidden="1" x14ac:dyDescent="0.35">
      <c r="A1332" s="3" t="s">
        <v>1176</v>
      </c>
      <c r="B1332" s="2" t="s">
        <v>1177</v>
      </c>
      <c r="C1332" s="3">
        <v>3570</v>
      </c>
      <c r="D1332" s="2">
        <v>676.66</v>
      </c>
      <c r="E1332" s="2">
        <v>803.15</v>
      </c>
      <c r="F1332" s="2">
        <v>817.5</v>
      </c>
      <c r="G1332" s="2">
        <v>0</v>
      </c>
      <c r="H1332" s="2" t="s">
        <v>12</v>
      </c>
      <c r="I1332" s="2">
        <v>2</v>
      </c>
      <c r="J1332" s="2">
        <v>15</v>
      </c>
      <c r="K1332" s="4">
        <v>0</v>
      </c>
      <c r="L1332" s="2" t="s">
        <v>1276</v>
      </c>
      <c r="M1332" s="5">
        <v>45093</v>
      </c>
      <c r="N1332" s="6">
        <v>99.22</v>
      </c>
    </row>
    <row r="1333" spans="1:14" ht="15.5" hidden="1" x14ac:dyDescent="0.35">
      <c r="A1333" s="3" t="s">
        <v>1178</v>
      </c>
      <c r="B1333" s="2" t="s">
        <v>1179</v>
      </c>
      <c r="C1333" s="3">
        <v>3580</v>
      </c>
      <c r="D1333" s="2">
        <v>653.32000000000005</v>
      </c>
      <c r="E1333" s="2">
        <v>810.5</v>
      </c>
      <c r="F1333" s="2">
        <v>827.35</v>
      </c>
      <c r="G1333" s="2">
        <v>0</v>
      </c>
      <c r="H1333" s="2" t="s">
        <v>12</v>
      </c>
      <c r="I1333" s="2">
        <v>3</v>
      </c>
      <c r="J1333" s="2">
        <v>3</v>
      </c>
      <c r="K1333" s="4">
        <v>0</v>
      </c>
      <c r="L1333" s="2" t="s">
        <v>1276</v>
      </c>
      <c r="M1333" s="5">
        <v>45093</v>
      </c>
      <c r="N1333" s="6">
        <v>99.22</v>
      </c>
    </row>
    <row r="1334" spans="1:14" ht="15.5" hidden="1" x14ac:dyDescent="0.35">
      <c r="A1334" s="3" t="s">
        <v>1180</v>
      </c>
      <c r="B1334" s="2" t="s">
        <v>1181</v>
      </c>
      <c r="C1334" s="3">
        <v>3590</v>
      </c>
      <c r="D1334" s="2">
        <v>943.08</v>
      </c>
      <c r="E1334" s="2">
        <v>818.95</v>
      </c>
      <c r="F1334" s="2">
        <v>833.25</v>
      </c>
      <c r="G1334" s="2">
        <v>0</v>
      </c>
      <c r="H1334" s="2" t="s">
        <v>12</v>
      </c>
      <c r="I1334" s="2">
        <v>1</v>
      </c>
      <c r="J1334" s="2">
        <v>65</v>
      </c>
      <c r="K1334" s="4">
        <v>0</v>
      </c>
      <c r="L1334" s="2" t="s">
        <v>1276</v>
      </c>
      <c r="M1334" s="5">
        <v>45093</v>
      </c>
      <c r="N1334" s="6">
        <v>99.22</v>
      </c>
    </row>
    <row r="1335" spans="1:14" ht="15.5" hidden="1" x14ac:dyDescent="0.35">
      <c r="A1335" s="3" t="s">
        <v>1182</v>
      </c>
      <c r="B1335" s="2" t="s">
        <v>1183</v>
      </c>
      <c r="C1335" s="3">
        <v>3600</v>
      </c>
      <c r="D1335" s="2">
        <v>1173.29</v>
      </c>
      <c r="E1335" s="2">
        <v>1173.5</v>
      </c>
      <c r="F1335" s="2">
        <v>1190.05</v>
      </c>
      <c r="G1335" s="2">
        <v>0</v>
      </c>
      <c r="H1335" s="2" t="s">
        <v>12</v>
      </c>
      <c r="I1335" s="2">
        <v>4</v>
      </c>
      <c r="J1335" s="2">
        <v>401</v>
      </c>
      <c r="K1335" s="4">
        <v>0</v>
      </c>
      <c r="L1335" s="2" t="s">
        <v>1276</v>
      </c>
      <c r="M1335" s="5">
        <v>45093</v>
      </c>
      <c r="N1335" s="6">
        <v>99.22</v>
      </c>
    </row>
    <row r="1336" spans="1:14" ht="15.5" hidden="1" x14ac:dyDescent="0.35">
      <c r="A1336" s="3" t="s">
        <v>1184</v>
      </c>
      <c r="B1336" s="2" t="s">
        <v>496</v>
      </c>
      <c r="C1336" s="3">
        <v>3610</v>
      </c>
      <c r="D1336" s="2">
        <v>1210</v>
      </c>
      <c r="E1336" s="2">
        <v>1182.5</v>
      </c>
      <c r="F1336" s="2">
        <v>1199.3499999999999</v>
      </c>
      <c r="G1336" s="2">
        <v>0</v>
      </c>
      <c r="H1336" s="2" t="s">
        <v>12</v>
      </c>
      <c r="I1336" s="2">
        <v>5</v>
      </c>
      <c r="J1336" s="2">
        <v>33</v>
      </c>
      <c r="K1336" s="4">
        <v>0</v>
      </c>
      <c r="L1336" s="2" t="s">
        <v>1276</v>
      </c>
      <c r="M1336" s="5">
        <v>45093</v>
      </c>
      <c r="N1336" s="6">
        <v>99.22</v>
      </c>
    </row>
    <row r="1337" spans="1:14" ht="15.5" hidden="1" x14ac:dyDescent="0.35">
      <c r="A1337" s="3" t="s">
        <v>1185</v>
      </c>
      <c r="B1337" s="2" t="s">
        <v>646</v>
      </c>
      <c r="C1337" s="3">
        <v>3620</v>
      </c>
      <c r="D1337" s="2">
        <v>1202.8</v>
      </c>
      <c r="E1337" s="2">
        <v>1195.5</v>
      </c>
      <c r="F1337" s="2">
        <v>1208.55</v>
      </c>
      <c r="G1337" s="2">
        <v>650.85</v>
      </c>
      <c r="H1337" s="2">
        <v>1.1792</v>
      </c>
      <c r="I1337" s="2">
        <v>2</v>
      </c>
      <c r="J1337" s="2">
        <v>7</v>
      </c>
      <c r="K1337" s="4">
        <v>0</v>
      </c>
      <c r="L1337" s="2" t="s">
        <v>1276</v>
      </c>
      <c r="M1337" s="5">
        <v>45093</v>
      </c>
      <c r="N1337" s="6">
        <v>99.22</v>
      </c>
    </row>
    <row r="1338" spans="1:14" ht="15.5" hidden="1" x14ac:dyDescent="0.35">
      <c r="A1338" s="3" t="s">
        <v>1186</v>
      </c>
      <c r="B1338" s="2" t="s">
        <v>646</v>
      </c>
      <c r="C1338" s="3">
        <v>3630</v>
      </c>
      <c r="D1338" s="2">
        <v>1209.9000000000001</v>
      </c>
      <c r="E1338" s="2">
        <v>1201.2</v>
      </c>
      <c r="F1338" s="2">
        <v>1217.7</v>
      </c>
      <c r="G1338" s="2">
        <v>673.73</v>
      </c>
      <c r="H1338" s="2">
        <v>1.2565999999999999</v>
      </c>
      <c r="I1338" s="2">
        <v>2</v>
      </c>
      <c r="J1338" s="2">
        <v>7</v>
      </c>
      <c r="K1338" s="4">
        <v>0</v>
      </c>
      <c r="L1338" s="2" t="s">
        <v>1276</v>
      </c>
      <c r="M1338" s="5">
        <v>45093</v>
      </c>
      <c r="N1338" s="6">
        <v>99.22</v>
      </c>
    </row>
    <row r="1339" spans="1:14" ht="15.5" hidden="1" x14ac:dyDescent="0.35">
      <c r="A1339" s="3" t="s">
        <v>1187</v>
      </c>
      <c r="B1339" s="2" t="s">
        <v>1188</v>
      </c>
      <c r="C1339" s="3">
        <v>3640</v>
      </c>
      <c r="D1339" s="2">
        <v>1218.5999999999999</v>
      </c>
      <c r="E1339" s="2">
        <v>1210</v>
      </c>
      <c r="F1339" s="2">
        <v>1226.8</v>
      </c>
      <c r="G1339" s="2">
        <v>-136.9</v>
      </c>
      <c r="H1339" s="2">
        <v>-0.10100000000000001</v>
      </c>
      <c r="I1339" s="2">
        <v>6</v>
      </c>
      <c r="J1339" s="2">
        <v>9</v>
      </c>
      <c r="K1339" s="4">
        <v>0</v>
      </c>
      <c r="L1339" s="2" t="s">
        <v>1276</v>
      </c>
      <c r="M1339" s="5">
        <v>45093</v>
      </c>
      <c r="N1339" s="6">
        <v>99.22</v>
      </c>
    </row>
    <row r="1340" spans="1:14" ht="15.5" hidden="1" x14ac:dyDescent="0.35">
      <c r="A1340" s="3" t="s">
        <v>1189</v>
      </c>
      <c r="B1340" s="2" t="s">
        <v>1188</v>
      </c>
      <c r="C1340" s="3">
        <v>3650</v>
      </c>
      <c r="D1340" s="2">
        <v>1227</v>
      </c>
      <c r="E1340" s="2">
        <v>1220</v>
      </c>
      <c r="F1340" s="2">
        <v>1235.95</v>
      </c>
      <c r="G1340" s="2">
        <v>-256.7</v>
      </c>
      <c r="H1340" s="2">
        <v>-0.17299999999999999</v>
      </c>
      <c r="I1340" s="2">
        <v>4</v>
      </c>
      <c r="J1340" s="2">
        <v>9</v>
      </c>
      <c r="K1340" s="4">
        <v>0</v>
      </c>
      <c r="L1340" s="2" t="s">
        <v>1276</v>
      </c>
      <c r="M1340" s="5">
        <v>45093</v>
      </c>
      <c r="N1340" s="6">
        <v>99.22</v>
      </c>
    </row>
    <row r="1341" spans="1:14" ht="15.5" hidden="1" x14ac:dyDescent="0.35">
      <c r="A1341" s="3" t="s">
        <v>1190</v>
      </c>
      <c r="B1341" s="2" t="s">
        <v>630</v>
      </c>
      <c r="C1341" s="3">
        <v>3660</v>
      </c>
      <c r="D1341" s="2">
        <v>1236.8</v>
      </c>
      <c r="E1341" s="2">
        <v>1228.5</v>
      </c>
      <c r="F1341" s="2">
        <v>1245.0999999999999</v>
      </c>
      <c r="G1341" s="2">
        <v>-272.7</v>
      </c>
      <c r="H1341" s="2">
        <v>-0.1807</v>
      </c>
      <c r="I1341" s="2">
        <v>2</v>
      </c>
      <c r="J1341" s="2">
        <v>0</v>
      </c>
      <c r="K1341" s="4">
        <v>0</v>
      </c>
      <c r="L1341" s="2" t="s">
        <v>1276</v>
      </c>
      <c r="M1341" s="5">
        <v>45093</v>
      </c>
      <c r="N1341" s="6">
        <v>99.22</v>
      </c>
    </row>
    <row r="1342" spans="1:14" ht="15.5" hidden="1" x14ac:dyDescent="0.35">
      <c r="A1342" s="3" t="s">
        <v>1191</v>
      </c>
      <c r="B1342" s="2" t="s">
        <v>636</v>
      </c>
      <c r="C1342" s="3">
        <v>3670</v>
      </c>
      <c r="D1342" s="2">
        <v>1247.5999999999999</v>
      </c>
      <c r="E1342" s="2">
        <v>1237.5</v>
      </c>
      <c r="F1342" s="2">
        <v>1254.4000000000001</v>
      </c>
      <c r="G1342" s="2">
        <v>-247.25</v>
      </c>
      <c r="H1342" s="2">
        <v>-0.16539999999999999</v>
      </c>
      <c r="I1342" s="2">
        <v>4</v>
      </c>
      <c r="J1342" s="2">
        <v>5</v>
      </c>
      <c r="K1342" s="4">
        <v>0</v>
      </c>
      <c r="L1342" s="2" t="s">
        <v>1276</v>
      </c>
      <c r="M1342" s="5">
        <v>45093</v>
      </c>
      <c r="N1342" s="6">
        <v>99.22</v>
      </c>
    </row>
    <row r="1343" spans="1:14" ht="15.5" hidden="1" x14ac:dyDescent="0.35">
      <c r="A1343" s="3" t="s">
        <v>1192</v>
      </c>
      <c r="B1343" s="2" t="s">
        <v>1193</v>
      </c>
      <c r="C1343" s="3">
        <v>3680</v>
      </c>
      <c r="D1343" s="2">
        <v>1245.95</v>
      </c>
      <c r="E1343" s="2">
        <v>1246.5</v>
      </c>
      <c r="F1343" s="2">
        <v>1263.5999999999999</v>
      </c>
      <c r="G1343" s="2">
        <v>0</v>
      </c>
      <c r="H1343" s="2" t="s">
        <v>12</v>
      </c>
      <c r="I1343" s="2">
        <v>1</v>
      </c>
      <c r="J1343" s="2">
        <v>33</v>
      </c>
      <c r="K1343" s="4">
        <v>0</v>
      </c>
      <c r="L1343" s="2" t="s">
        <v>1276</v>
      </c>
      <c r="M1343" s="5">
        <v>45093</v>
      </c>
      <c r="N1343" s="6">
        <v>99.22</v>
      </c>
    </row>
    <row r="1344" spans="1:14" ht="15.5" hidden="1" x14ac:dyDescent="0.35">
      <c r="A1344" s="3" t="s">
        <v>1194</v>
      </c>
      <c r="B1344" s="2" t="s">
        <v>1195</v>
      </c>
      <c r="C1344" s="3">
        <v>3690</v>
      </c>
      <c r="D1344" s="2">
        <v>1538.5</v>
      </c>
      <c r="E1344" s="2">
        <v>1256</v>
      </c>
      <c r="F1344" s="2">
        <v>1272.8499999999999</v>
      </c>
      <c r="G1344" s="2">
        <v>0</v>
      </c>
      <c r="H1344" s="2" t="s">
        <v>12</v>
      </c>
      <c r="I1344" s="2">
        <v>1</v>
      </c>
      <c r="J1344" s="2">
        <v>63</v>
      </c>
      <c r="K1344" s="4">
        <v>0</v>
      </c>
      <c r="L1344" s="2" t="s">
        <v>1276</v>
      </c>
      <c r="M1344" s="5">
        <v>45093</v>
      </c>
      <c r="N1344" s="6">
        <v>99.22</v>
      </c>
    </row>
    <row r="1345" spans="1:14" ht="15.5" hidden="1" x14ac:dyDescent="0.35">
      <c r="A1345" s="3" t="s">
        <v>1196</v>
      </c>
      <c r="B1345" s="2" t="s">
        <v>1197</v>
      </c>
      <c r="C1345" s="3">
        <v>3700</v>
      </c>
      <c r="D1345" s="2">
        <v>1546.5</v>
      </c>
      <c r="E1345" s="2">
        <v>1265</v>
      </c>
      <c r="F1345" s="2">
        <v>1282.05</v>
      </c>
      <c r="G1345" s="2">
        <v>0</v>
      </c>
      <c r="H1345" s="2" t="s">
        <v>12</v>
      </c>
      <c r="I1345" s="2">
        <v>1</v>
      </c>
      <c r="J1345" s="2">
        <v>124</v>
      </c>
      <c r="K1345" s="4">
        <v>0</v>
      </c>
      <c r="L1345" s="2" t="s">
        <v>1276</v>
      </c>
      <c r="M1345" s="5">
        <v>45093</v>
      </c>
      <c r="N1345" s="6">
        <v>99.22</v>
      </c>
    </row>
    <row r="1346" spans="1:14" ht="15.5" hidden="1" x14ac:dyDescent="0.35">
      <c r="A1346" s="3" t="s">
        <v>1198</v>
      </c>
      <c r="B1346" s="2" t="s">
        <v>1199</v>
      </c>
      <c r="C1346" s="3">
        <v>3710</v>
      </c>
      <c r="D1346" s="2">
        <v>1242</v>
      </c>
      <c r="E1346" s="2">
        <v>1274.5</v>
      </c>
      <c r="F1346" s="2">
        <v>1291.3</v>
      </c>
      <c r="G1346" s="2">
        <v>0</v>
      </c>
      <c r="H1346" s="2" t="s">
        <v>12</v>
      </c>
      <c r="I1346" s="2">
        <v>1</v>
      </c>
      <c r="J1346" s="2">
        <v>64</v>
      </c>
      <c r="K1346" s="4">
        <v>0</v>
      </c>
      <c r="L1346" s="2" t="s">
        <v>1276</v>
      </c>
      <c r="M1346" s="5">
        <v>45093</v>
      </c>
      <c r="N1346" s="6">
        <v>99.22</v>
      </c>
    </row>
    <row r="1347" spans="1:14" ht="15.5" hidden="1" x14ac:dyDescent="0.35">
      <c r="A1347" s="3" t="s">
        <v>1200</v>
      </c>
      <c r="B1347" s="2" t="s">
        <v>1201</v>
      </c>
      <c r="C1347" s="3">
        <v>3720</v>
      </c>
      <c r="D1347" s="2">
        <v>1010</v>
      </c>
      <c r="E1347" s="2">
        <v>1416</v>
      </c>
      <c r="F1347" s="2">
        <v>1434.5</v>
      </c>
      <c r="G1347" s="2">
        <v>0</v>
      </c>
      <c r="H1347" s="2" t="s">
        <v>12</v>
      </c>
      <c r="I1347" s="2">
        <v>3</v>
      </c>
      <c r="J1347" s="2">
        <v>11</v>
      </c>
      <c r="K1347" s="4">
        <v>0</v>
      </c>
      <c r="L1347" s="2" t="s">
        <v>1276</v>
      </c>
      <c r="M1347" s="5">
        <v>45093</v>
      </c>
      <c r="N1347" s="6">
        <v>99.22</v>
      </c>
    </row>
    <row r="1348" spans="1:14" ht="15.5" hidden="1" x14ac:dyDescent="0.35">
      <c r="A1348" s="3" t="s">
        <v>1202</v>
      </c>
      <c r="B1348" s="2" t="s">
        <v>1203</v>
      </c>
      <c r="C1348" s="3">
        <v>3730</v>
      </c>
      <c r="D1348" s="2">
        <v>706.55</v>
      </c>
      <c r="E1348" s="2">
        <v>939.15</v>
      </c>
      <c r="F1348" s="2">
        <v>952.85</v>
      </c>
      <c r="G1348" s="2">
        <v>0</v>
      </c>
      <c r="H1348" s="2" t="s">
        <v>12</v>
      </c>
      <c r="I1348" s="2">
        <v>1</v>
      </c>
      <c r="J1348" s="2">
        <v>10</v>
      </c>
      <c r="K1348" s="4">
        <v>0</v>
      </c>
      <c r="L1348" s="2" t="s">
        <v>1276</v>
      </c>
      <c r="M1348" s="5">
        <v>45093</v>
      </c>
      <c r="N1348" s="6">
        <v>99.22</v>
      </c>
    </row>
    <row r="1349" spans="1:14" ht="15.5" hidden="1" x14ac:dyDescent="0.35">
      <c r="A1349" s="3" t="s">
        <v>1204</v>
      </c>
      <c r="B1349" s="2" t="s">
        <v>1205</v>
      </c>
      <c r="C1349" s="3">
        <v>3740</v>
      </c>
      <c r="D1349" s="2">
        <v>655.51</v>
      </c>
      <c r="E1349" s="2">
        <v>654.5</v>
      </c>
      <c r="F1349" s="2">
        <v>673.5</v>
      </c>
      <c r="G1349" s="2">
        <v>0</v>
      </c>
      <c r="H1349" s="2" t="s">
        <v>12</v>
      </c>
      <c r="I1349" s="2">
        <v>8</v>
      </c>
      <c r="J1349" s="2">
        <v>6</v>
      </c>
      <c r="K1349" s="4">
        <v>0</v>
      </c>
      <c r="L1349" s="2" t="s">
        <v>1276</v>
      </c>
      <c r="M1349" s="5">
        <v>45093</v>
      </c>
      <c r="N1349" s="6">
        <v>99.22</v>
      </c>
    </row>
    <row r="1350" spans="1:14" ht="15.5" hidden="1" x14ac:dyDescent="0.35">
      <c r="A1350" s="3" t="s">
        <v>1206</v>
      </c>
      <c r="B1350" s="2" t="s">
        <v>1207</v>
      </c>
      <c r="C1350" s="3">
        <v>3750</v>
      </c>
      <c r="D1350" s="2">
        <v>1608.26</v>
      </c>
      <c r="E1350" s="2">
        <v>1311.5</v>
      </c>
      <c r="F1350" s="2">
        <v>1328.75</v>
      </c>
      <c r="G1350" s="2">
        <v>0</v>
      </c>
      <c r="H1350" s="2" t="s">
        <v>12</v>
      </c>
      <c r="I1350" s="2">
        <v>5</v>
      </c>
      <c r="J1350" s="2">
        <v>79</v>
      </c>
      <c r="K1350" s="4">
        <v>0</v>
      </c>
      <c r="L1350" s="2" t="s">
        <v>1276</v>
      </c>
      <c r="M1350" s="5">
        <v>45093</v>
      </c>
      <c r="N1350" s="6">
        <v>99.22</v>
      </c>
    </row>
    <row r="1351" spans="1:14" ht="15.5" hidden="1" x14ac:dyDescent="0.35">
      <c r="A1351" s="3" t="s">
        <v>1208</v>
      </c>
      <c r="B1351" s="2" t="s">
        <v>1207</v>
      </c>
      <c r="C1351" s="3">
        <v>3760</v>
      </c>
      <c r="D1351" s="2">
        <v>1618.24</v>
      </c>
      <c r="E1351" s="2">
        <v>1321</v>
      </c>
      <c r="F1351" s="2">
        <v>1338.2</v>
      </c>
      <c r="G1351" s="2">
        <v>0</v>
      </c>
      <c r="H1351" s="2" t="s">
        <v>12</v>
      </c>
      <c r="I1351" s="2">
        <v>5</v>
      </c>
      <c r="J1351" s="2">
        <v>7</v>
      </c>
      <c r="K1351" s="4">
        <v>0</v>
      </c>
      <c r="L1351" s="2" t="s">
        <v>1276</v>
      </c>
      <c r="M1351" s="5">
        <v>45093</v>
      </c>
      <c r="N1351" s="6">
        <v>99.22</v>
      </c>
    </row>
    <row r="1352" spans="1:14" ht="15.5" hidden="1" x14ac:dyDescent="0.35">
      <c r="A1352" s="3" t="s">
        <v>1209</v>
      </c>
      <c r="B1352" s="2" t="s">
        <v>1210</v>
      </c>
      <c r="C1352" s="3">
        <v>3770</v>
      </c>
      <c r="D1352" s="2">
        <v>674</v>
      </c>
      <c r="E1352" s="2">
        <v>1059.25</v>
      </c>
      <c r="F1352" s="2">
        <v>1076.0999999999999</v>
      </c>
      <c r="G1352" s="2">
        <v>0</v>
      </c>
      <c r="H1352" s="2" t="s">
        <v>12</v>
      </c>
      <c r="I1352" s="2">
        <v>1</v>
      </c>
      <c r="J1352" s="2">
        <v>3</v>
      </c>
      <c r="K1352" s="4">
        <v>0</v>
      </c>
      <c r="L1352" s="2" t="s">
        <v>1276</v>
      </c>
      <c r="M1352" s="5">
        <v>45093</v>
      </c>
      <c r="N1352" s="6">
        <v>99.22</v>
      </c>
    </row>
    <row r="1353" spans="1:14" ht="15.5" hidden="1" x14ac:dyDescent="0.35">
      <c r="A1353" s="3" t="s">
        <v>1211</v>
      </c>
      <c r="B1353" s="2" t="s">
        <v>1212</v>
      </c>
      <c r="C1353" s="3">
        <v>3780</v>
      </c>
      <c r="D1353" s="2">
        <v>1473.55</v>
      </c>
      <c r="E1353" s="2">
        <v>1340</v>
      </c>
      <c r="F1353" s="2">
        <v>1357</v>
      </c>
      <c r="G1353" s="2">
        <v>0</v>
      </c>
      <c r="H1353" s="2" t="s">
        <v>12</v>
      </c>
      <c r="I1353" s="2">
        <v>1</v>
      </c>
      <c r="J1353" s="2">
        <v>7</v>
      </c>
      <c r="K1353" s="4">
        <v>0</v>
      </c>
      <c r="L1353" s="2" t="s">
        <v>1276</v>
      </c>
      <c r="M1353" s="5">
        <v>45093</v>
      </c>
      <c r="N1353" s="6">
        <v>99.22</v>
      </c>
    </row>
    <row r="1354" spans="1:14" ht="15.5" hidden="1" x14ac:dyDescent="0.35">
      <c r="A1354" s="3" t="s">
        <v>1213</v>
      </c>
      <c r="B1354" s="2" t="s">
        <v>1214</v>
      </c>
      <c r="C1354" s="3">
        <v>3790</v>
      </c>
      <c r="D1354" s="2">
        <v>1485</v>
      </c>
      <c r="E1354" s="2">
        <v>1349.5</v>
      </c>
      <c r="F1354" s="2">
        <v>1366.5</v>
      </c>
      <c r="G1354" s="2">
        <v>0</v>
      </c>
      <c r="H1354" s="2" t="s">
        <v>12</v>
      </c>
      <c r="I1354" s="2">
        <v>1</v>
      </c>
      <c r="J1354" s="2">
        <v>3</v>
      </c>
      <c r="K1354" s="4">
        <v>0</v>
      </c>
      <c r="L1354" s="2" t="s">
        <v>1276</v>
      </c>
      <c r="M1354" s="5">
        <v>45093</v>
      </c>
      <c r="N1354" s="6">
        <v>99.22</v>
      </c>
    </row>
    <row r="1355" spans="1:14" ht="15.5" hidden="1" x14ac:dyDescent="0.35">
      <c r="A1355" s="3" t="s">
        <v>1215</v>
      </c>
      <c r="B1355" s="2" t="s">
        <v>1216</v>
      </c>
      <c r="C1355" s="3">
        <v>3800</v>
      </c>
      <c r="D1355" s="2">
        <v>1613.43</v>
      </c>
      <c r="E1355" s="2">
        <v>1359</v>
      </c>
      <c r="F1355" s="2">
        <v>1376.1</v>
      </c>
      <c r="G1355" s="2">
        <v>0</v>
      </c>
      <c r="H1355" s="2" t="s">
        <v>12</v>
      </c>
      <c r="I1355" s="2">
        <v>1</v>
      </c>
      <c r="J1355" s="2">
        <v>53</v>
      </c>
      <c r="K1355" s="4">
        <v>0</v>
      </c>
      <c r="L1355" s="2" t="s">
        <v>1276</v>
      </c>
      <c r="M1355" s="5">
        <v>45093</v>
      </c>
      <c r="N1355" s="6">
        <v>99.22</v>
      </c>
    </row>
    <row r="1356" spans="1:14" ht="15.5" hidden="1" x14ac:dyDescent="0.35">
      <c r="A1356" s="3" t="s">
        <v>1217</v>
      </c>
      <c r="B1356" s="2" t="s">
        <v>1218</v>
      </c>
      <c r="C1356" s="3">
        <v>3820</v>
      </c>
      <c r="D1356" s="2">
        <v>1726</v>
      </c>
      <c r="E1356" s="2">
        <v>1378</v>
      </c>
      <c r="F1356" s="2">
        <v>1395</v>
      </c>
      <c r="G1356" s="2">
        <v>0</v>
      </c>
      <c r="H1356" s="2" t="s">
        <v>12</v>
      </c>
      <c r="I1356" s="2">
        <v>1</v>
      </c>
      <c r="J1356" s="2">
        <v>7</v>
      </c>
      <c r="K1356" s="4">
        <v>0</v>
      </c>
      <c r="L1356" s="2" t="s">
        <v>1276</v>
      </c>
      <c r="M1356" s="5">
        <v>45093</v>
      </c>
      <c r="N1356" s="6">
        <v>99.22</v>
      </c>
    </row>
    <row r="1357" spans="1:14" ht="15.5" hidden="1" x14ac:dyDescent="0.35">
      <c r="A1357" s="3" t="s">
        <v>1219</v>
      </c>
      <c r="B1357" s="2" t="s">
        <v>1220</v>
      </c>
      <c r="C1357" s="3">
        <v>3830</v>
      </c>
      <c r="D1357" s="2">
        <v>752</v>
      </c>
      <c r="E1357" s="2">
        <v>0</v>
      </c>
      <c r="F1357" s="2">
        <v>0</v>
      </c>
      <c r="G1357" s="2">
        <v>0</v>
      </c>
      <c r="H1357" s="2" t="s">
        <v>12</v>
      </c>
      <c r="I1357" s="2" t="s">
        <v>12</v>
      </c>
      <c r="J1357" s="2">
        <v>2</v>
      </c>
      <c r="K1357" s="4">
        <v>0</v>
      </c>
      <c r="L1357" s="2" t="s">
        <v>1276</v>
      </c>
      <c r="M1357" s="5">
        <v>45093</v>
      </c>
      <c r="N1357" s="6">
        <v>99.22</v>
      </c>
    </row>
    <row r="1358" spans="1:14" ht="15.5" hidden="1" x14ac:dyDescent="0.35">
      <c r="A1358" s="3" t="s">
        <v>1221</v>
      </c>
      <c r="B1358" s="2" t="s">
        <v>1222</v>
      </c>
      <c r="C1358" s="3">
        <v>3850</v>
      </c>
      <c r="D1358" s="2">
        <v>1609.5</v>
      </c>
      <c r="E1358" s="2">
        <v>1406</v>
      </c>
      <c r="F1358" s="2">
        <v>1423.25</v>
      </c>
      <c r="G1358" s="2">
        <v>0</v>
      </c>
      <c r="H1358" s="2" t="s">
        <v>12</v>
      </c>
      <c r="I1358" s="2">
        <v>1</v>
      </c>
      <c r="J1358" s="2">
        <v>8</v>
      </c>
      <c r="K1358" s="4">
        <v>0</v>
      </c>
      <c r="L1358" s="2" t="s">
        <v>1276</v>
      </c>
      <c r="M1358" s="5">
        <v>45093</v>
      </c>
      <c r="N1358" s="6">
        <v>99.22</v>
      </c>
    </row>
    <row r="1359" spans="1:14" ht="15.5" hidden="1" x14ac:dyDescent="0.35">
      <c r="A1359" s="3" t="s">
        <v>1223</v>
      </c>
      <c r="B1359" s="2" t="s">
        <v>1224</v>
      </c>
      <c r="C1359" s="3">
        <v>3880</v>
      </c>
      <c r="D1359" s="2">
        <v>700.65</v>
      </c>
      <c r="E1359" s="2">
        <v>737.75</v>
      </c>
      <c r="F1359" s="2">
        <v>749.2</v>
      </c>
      <c r="G1359" s="2">
        <v>0</v>
      </c>
      <c r="H1359" s="2" t="s">
        <v>12</v>
      </c>
      <c r="I1359" s="2">
        <v>1</v>
      </c>
      <c r="J1359" s="2">
        <v>18</v>
      </c>
      <c r="K1359" s="4">
        <v>0</v>
      </c>
      <c r="L1359" s="2" t="s">
        <v>1276</v>
      </c>
      <c r="M1359" s="5">
        <v>45093</v>
      </c>
      <c r="N1359" s="6">
        <v>99.22</v>
      </c>
    </row>
    <row r="1360" spans="1:14" ht="15.5" hidden="1" x14ac:dyDescent="0.35">
      <c r="A1360" s="3" t="s">
        <v>1225</v>
      </c>
      <c r="B1360" s="2" t="s">
        <v>1226</v>
      </c>
      <c r="C1360" s="3">
        <v>3890</v>
      </c>
      <c r="D1360" s="2">
        <v>1363.5</v>
      </c>
      <c r="E1360" s="2">
        <v>1583.5</v>
      </c>
      <c r="F1360" s="2">
        <v>1601.5</v>
      </c>
      <c r="G1360" s="2">
        <v>0</v>
      </c>
      <c r="H1360" s="2" t="s">
        <v>12</v>
      </c>
      <c r="I1360" s="2">
        <v>1</v>
      </c>
      <c r="J1360" s="2">
        <v>10</v>
      </c>
      <c r="K1360" s="4">
        <v>0</v>
      </c>
      <c r="L1360" s="2" t="s">
        <v>1276</v>
      </c>
      <c r="M1360" s="5">
        <v>45093</v>
      </c>
      <c r="N1360" s="6">
        <v>99.22</v>
      </c>
    </row>
    <row r="1361" spans="1:14" ht="15.5" hidden="1" x14ac:dyDescent="0.35">
      <c r="A1361" s="3" t="s">
        <v>1227</v>
      </c>
      <c r="B1361" s="2" t="s">
        <v>1228</v>
      </c>
      <c r="C1361" s="3">
        <v>3900</v>
      </c>
      <c r="D1361" s="2">
        <v>1705.75</v>
      </c>
      <c r="E1361" s="2">
        <v>1455</v>
      </c>
      <c r="F1361" s="2">
        <v>1471.05</v>
      </c>
      <c r="G1361" s="2">
        <v>0</v>
      </c>
      <c r="H1361" s="2" t="s">
        <v>12</v>
      </c>
      <c r="I1361" s="2">
        <v>2</v>
      </c>
      <c r="J1361" s="2">
        <v>4</v>
      </c>
      <c r="K1361" s="4">
        <v>0</v>
      </c>
      <c r="L1361" s="2" t="s">
        <v>1276</v>
      </c>
      <c r="M1361" s="5">
        <v>45093</v>
      </c>
      <c r="N1361" s="6">
        <v>99.22</v>
      </c>
    </row>
    <row r="1362" spans="1:14" ht="15.5" hidden="1" x14ac:dyDescent="0.35">
      <c r="A1362" s="3" t="s">
        <v>1229</v>
      </c>
      <c r="B1362" s="2" t="s">
        <v>1230</v>
      </c>
      <c r="C1362" s="3">
        <v>3910</v>
      </c>
      <c r="D1362" s="2">
        <v>725.95</v>
      </c>
      <c r="E1362" s="2">
        <v>1139.3</v>
      </c>
      <c r="F1362" s="2">
        <v>1154.7</v>
      </c>
      <c r="G1362" s="2">
        <v>0</v>
      </c>
      <c r="H1362" s="2" t="s">
        <v>12</v>
      </c>
      <c r="I1362" s="2" t="s">
        <v>12</v>
      </c>
      <c r="J1362" s="2">
        <v>2</v>
      </c>
      <c r="K1362" s="4">
        <v>0</v>
      </c>
      <c r="L1362" s="2" t="s">
        <v>1276</v>
      </c>
      <c r="M1362" s="5">
        <v>45093</v>
      </c>
      <c r="N1362" s="6">
        <v>99.22</v>
      </c>
    </row>
    <row r="1363" spans="1:14" ht="15.5" hidden="1" x14ac:dyDescent="0.35">
      <c r="A1363" s="3" t="s">
        <v>1231</v>
      </c>
      <c r="B1363" s="2" t="s">
        <v>1232</v>
      </c>
      <c r="C1363" s="3">
        <v>3930</v>
      </c>
      <c r="D1363" s="2">
        <v>821.95</v>
      </c>
      <c r="E1363" s="2">
        <v>960.75</v>
      </c>
      <c r="F1363" s="2">
        <v>977.8</v>
      </c>
      <c r="G1363" s="2">
        <v>0</v>
      </c>
      <c r="H1363" s="2" t="s">
        <v>12</v>
      </c>
      <c r="I1363" s="2">
        <v>1</v>
      </c>
      <c r="J1363" s="2">
        <v>1</v>
      </c>
      <c r="K1363" s="4">
        <v>0</v>
      </c>
      <c r="L1363" s="2" t="s">
        <v>1276</v>
      </c>
      <c r="M1363" s="5">
        <v>45093</v>
      </c>
      <c r="N1363" s="6">
        <v>99.22</v>
      </c>
    </row>
    <row r="1364" spans="1:14" ht="15.5" hidden="1" x14ac:dyDescent="0.35">
      <c r="A1364" s="3" t="s">
        <v>1233</v>
      </c>
      <c r="B1364" s="2" t="s">
        <v>1234</v>
      </c>
      <c r="C1364" s="3">
        <v>3940</v>
      </c>
      <c r="D1364" s="2">
        <v>1758.9</v>
      </c>
      <c r="E1364" s="2">
        <v>1492.5</v>
      </c>
      <c r="F1364" s="2">
        <v>1509.5</v>
      </c>
      <c r="G1364" s="2">
        <v>0</v>
      </c>
      <c r="H1364" s="2" t="s">
        <v>12</v>
      </c>
      <c r="I1364" s="2" t="s">
        <v>12</v>
      </c>
      <c r="J1364" s="2">
        <v>1</v>
      </c>
      <c r="K1364" s="4">
        <v>0</v>
      </c>
      <c r="L1364" s="2" t="s">
        <v>1276</v>
      </c>
      <c r="M1364" s="5">
        <v>45093</v>
      </c>
      <c r="N1364" s="6">
        <v>99.22</v>
      </c>
    </row>
    <row r="1365" spans="1:14" ht="15.5" hidden="1" x14ac:dyDescent="0.35">
      <c r="A1365" s="3" t="s">
        <v>1235</v>
      </c>
      <c r="B1365" s="2" t="s">
        <v>1236</v>
      </c>
      <c r="C1365" s="3">
        <v>3950</v>
      </c>
      <c r="D1365" s="2">
        <v>1772.65</v>
      </c>
      <c r="E1365" s="2">
        <v>1503.5</v>
      </c>
      <c r="F1365" s="2">
        <v>1519.2</v>
      </c>
      <c r="G1365" s="2">
        <v>0</v>
      </c>
      <c r="H1365" s="2" t="s">
        <v>12</v>
      </c>
      <c r="I1365" s="2">
        <v>7</v>
      </c>
      <c r="J1365" s="2">
        <v>8</v>
      </c>
      <c r="K1365" s="4">
        <v>0</v>
      </c>
      <c r="L1365" s="2" t="s">
        <v>1276</v>
      </c>
      <c r="M1365" s="5">
        <v>45093</v>
      </c>
      <c r="N1365" s="6">
        <v>99.22</v>
      </c>
    </row>
    <row r="1366" spans="1:14" ht="15.5" hidden="1" x14ac:dyDescent="0.35">
      <c r="A1366" s="3" t="s">
        <v>1237</v>
      </c>
      <c r="B1366" s="2" t="s">
        <v>1238</v>
      </c>
      <c r="C1366" s="3">
        <v>3960</v>
      </c>
      <c r="D1366" s="2">
        <v>1710</v>
      </c>
      <c r="E1366" s="2">
        <v>1512.5</v>
      </c>
      <c r="F1366" s="2">
        <v>1528.9</v>
      </c>
      <c r="G1366" s="2">
        <v>0</v>
      </c>
      <c r="H1366" s="2" t="s">
        <v>12</v>
      </c>
      <c r="I1366" s="2" t="s">
        <v>12</v>
      </c>
      <c r="J1366" s="2">
        <v>1</v>
      </c>
      <c r="K1366" s="4">
        <v>0</v>
      </c>
      <c r="L1366" s="2" t="s">
        <v>1276</v>
      </c>
      <c r="M1366" s="5">
        <v>45093</v>
      </c>
      <c r="N1366" s="6">
        <v>99.22</v>
      </c>
    </row>
    <row r="1367" spans="1:14" ht="15.5" hidden="1" x14ac:dyDescent="0.35">
      <c r="A1367" s="3" t="s">
        <v>1239</v>
      </c>
      <c r="B1367" s="2" t="s">
        <v>1240</v>
      </c>
      <c r="C1367" s="3">
        <v>3970</v>
      </c>
      <c r="D1367" s="2">
        <v>1517.5</v>
      </c>
      <c r="E1367" s="2">
        <v>1522.5</v>
      </c>
      <c r="F1367" s="2">
        <v>1538.6</v>
      </c>
      <c r="G1367" s="2">
        <v>0</v>
      </c>
      <c r="H1367" s="2" t="s">
        <v>12</v>
      </c>
      <c r="I1367" s="2">
        <v>1</v>
      </c>
      <c r="J1367" s="2">
        <v>1</v>
      </c>
      <c r="K1367" s="4">
        <v>0</v>
      </c>
      <c r="L1367" s="2" t="s">
        <v>1276</v>
      </c>
      <c r="M1367" s="5">
        <v>45093</v>
      </c>
      <c r="N1367" s="6">
        <v>99.22</v>
      </c>
    </row>
    <row r="1368" spans="1:14" ht="15.5" hidden="1" x14ac:dyDescent="0.35">
      <c r="A1368" s="3" t="s">
        <v>1241</v>
      </c>
      <c r="B1368" s="2" t="s">
        <v>1214</v>
      </c>
      <c r="C1368" s="3">
        <v>3980</v>
      </c>
      <c r="D1368" s="2">
        <v>1671</v>
      </c>
      <c r="E1368" s="2">
        <v>1531.5</v>
      </c>
      <c r="F1368" s="2">
        <v>1548.3</v>
      </c>
      <c r="G1368" s="2">
        <v>0</v>
      </c>
      <c r="H1368" s="2" t="s">
        <v>12</v>
      </c>
      <c r="I1368" s="2">
        <v>1</v>
      </c>
      <c r="J1368" s="2">
        <v>2</v>
      </c>
      <c r="K1368" s="4">
        <v>0</v>
      </c>
      <c r="L1368" s="2" t="s">
        <v>1276</v>
      </c>
      <c r="M1368" s="5">
        <v>45093</v>
      </c>
      <c r="N1368" s="6">
        <v>99.22</v>
      </c>
    </row>
    <row r="1369" spans="1:14" ht="15.5" hidden="1" x14ac:dyDescent="0.35">
      <c r="A1369" s="3" t="s">
        <v>1242</v>
      </c>
      <c r="B1369" s="2" t="s">
        <v>1243</v>
      </c>
      <c r="C1369" s="3">
        <v>3990</v>
      </c>
      <c r="D1369" s="2">
        <v>812.93</v>
      </c>
      <c r="E1369" s="2">
        <v>1509.5</v>
      </c>
      <c r="F1369" s="2">
        <v>1528.5</v>
      </c>
      <c r="G1369" s="2">
        <v>0</v>
      </c>
      <c r="H1369" s="2" t="s">
        <v>12</v>
      </c>
      <c r="I1369" s="2">
        <v>63</v>
      </c>
      <c r="J1369" s="2">
        <v>78</v>
      </c>
      <c r="K1369" s="4">
        <v>0</v>
      </c>
      <c r="L1369" s="2" t="s">
        <v>1276</v>
      </c>
      <c r="M1369" s="5">
        <v>45093</v>
      </c>
      <c r="N1369" s="6">
        <v>99.22</v>
      </c>
    </row>
    <row r="1370" spans="1:14" ht="15.5" hidden="1" x14ac:dyDescent="0.35">
      <c r="A1370" s="3" t="s">
        <v>1244</v>
      </c>
      <c r="B1370" s="2" t="s">
        <v>1245</v>
      </c>
      <c r="C1370" s="3">
        <v>4000</v>
      </c>
      <c r="D1370" s="2">
        <v>1813.62</v>
      </c>
      <c r="E1370" s="2">
        <v>1551</v>
      </c>
      <c r="F1370" s="2">
        <v>1567.75</v>
      </c>
      <c r="G1370" s="2">
        <v>0</v>
      </c>
      <c r="H1370" s="2" t="s">
        <v>12</v>
      </c>
      <c r="I1370" s="2">
        <v>3</v>
      </c>
      <c r="J1370" s="2">
        <v>449</v>
      </c>
      <c r="K1370" s="4">
        <v>0</v>
      </c>
      <c r="L1370" s="2" t="s">
        <v>1276</v>
      </c>
      <c r="M1370" s="5">
        <v>45093</v>
      </c>
      <c r="N1370" s="6">
        <v>99.22</v>
      </c>
    </row>
    <row r="1371" spans="1:14" ht="15.5" hidden="1" x14ac:dyDescent="0.35">
      <c r="A1371" s="3" t="s">
        <v>1246</v>
      </c>
      <c r="B1371" s="2" t="s">
        <v>1247</v>
      </c>
      <c r="C1371" s="3">
        <v>4100</v>
      </c>
      <c r="D1371" s="2">
        <v>1681.98</v>
      </c>
      <c r="E1371" s="2">
        <v>1660.7</v>
      </c>
      <c r="F1371" s="2">
        <v>1678.55</v>
      </c>
      <c r="G1371" s="2">
        <v>0</v>
      </c>
      <c r="H1371" s="2" t="s">
        <v>12</v>
      </c>
      <c r="I1371" s="2">
        <v>1</v>
      </c>
      <c r="J1371" s="2">
        <v>0</v>
      </c>
      <c r="K1371" s="4">
        <v>0</v>
      </c>
      <c r="L1371" s="2" t="s">
        <v>1276</v>
      </c>
      <c r="M1371" s="5">
        <v>45093</v>
      </c>
      <c r="N1371" s="6">
        <v>99.22</v>
      </c>
    </row>
    <row r="1372" spans="1:14" ht="15.5" hidden="1" x14ac:dyDescent="0.35">
      <c r="A1372" s="3" t="s">
        <v>1248</v>
      </c>
      <c r="B1372" s="2" t="s">
        <v>1249</v>
      </c>
      <c r="C1372" s="3">
        <v>4200</v>
      </c>
      <c r="D1372" s="2">
        <v>1857.2</v>
      </c>
      <c r="E1372" s="2">
        <v>1747</v>
      </c>
      <c r="F1372" s="2">
        <v>1763.8</v>
      </c>
      <c r="G1372" s="2">
        <v>0</v>
      </c>
      <c r="H1372" s="2" t="s">
        <v>12</v>
      </c>
      <c r="I1372" s="2">
        <v>3</v>
      </c>
      <c r="J1372" s="2">
        <v>0</v>
      </c>
      <c r="K1372" s="4">
        <v>0</v>
      </c>
      <c r="L1372" s="2" t="s">
        <v>1276</v>
      </c>
      <c r="M1372" s="5">
        <v>45093</v>
      </c>
      <c r="N1372" s="6">
        <v>99.22</v>
      </c>
    </row>
    <row r="1373" spans="1:14" ht="15.5" hidden="1" x14ac:dyDescent="0.35">
      <c r="A1373" s="3" t="s">
        <v>1250</v>
      </c>
      <c r="B1373" s="2" t="s">
        <v>1251</v>
      </c>
      <c r="C1373" s="3">
        <v>4300</v>
      </c>
      <c r="D1373" s="2">
        <v>2088.1999999999998</v>
      </c>
      <c r="E1373" s="2">
        <v>1846</v>
      </c>
      <c r="F1373" s="2">
        <v>1862.35</v>
      </c>
      <c r="G1373" s="2">
        <v>0</v>
      </c>
      <c r="H1373" s="2" t="s">
        <v>12</v>
      </c>
      <c r="I1373" s="2">
        <v>2</v>
      </c>
      <c r="J1373" s="2">
        <v>0</v>
      </c>
      <c r="K1373" s="4">
        <v>0</v>
      </c>
      <c r="L1373" s="2" t="s">
        <v>1276</v>
      </c>
      <c r="M1373" s="5">
        <v>45093</v>
      </c>
      <c r="N1373" s="6">
        <v>99.22</v>
      </c>
    </row>
    <row r="1374" spans="1:14" ht="15.5" hidden="1" x14ac:dyDescent="0.35">
      <c r="A1374" s="3" t="s">
        <v>1252</v>
      </c>
      <c r="B1374" s="2" t="s">
        <v>1253</v>
      </c>
      <c r="C1374" s="3">
        <v>4400</v>
      </c>
      <c r="D1374" s="2">
        <v>2240.59</v>
      </c>
      <c r="E1374" s="2">
        <v>1945</v>
      </c>
      <c r="F1374" s="2">
        <v>1962.2</v>
      </c>
      <c r="G1374" s="2">
        <v>0</v>
      </c>
      <c r="H1374" s="2" t="s">
        <v>12</v>
      </c>
      <c r="I1374" s="2">
        <v>2</v>
      </c>
      <c r="J1374" s="2">
        <v>5</v>
      </c>
      <c r="K1374" s="4">
        <v>0</v>
      </c>
      <c r="L1374" s="2" t="s">
        <v>1276</v>
      </c>
      <c r="M1374" s="5">
        <v>45093</v>
      </c>
      <c r="N1374" s="6">
        <v>99.22</v>
      </c>
    </row>
    <row r="1375" spans="1:14" ht="15.5" hidden="1" x14ac:dyDescent="0.35">
      <c r="A1375" s="3" t="s">
        <v>1254</v>
      </c>
      <c r="B1375" s="2" t="s">
        <v>1255</v>
      </c>
      <c r="C1375" s="3">
        <v>4500</v>
      </c>
      <c r="D1375" s="2">
        <v>2413.17</v>
      </c>
      <c r="E1375" s="2">
        <v>2044.5</v>
      </c>
      <c r="F1375" s="2">
        <v>2061.6</v>
      </c>
      <c r="G1375" s="2">
        <v>0</v>
      </c>
      <c r="H1375" s="2" t="s">
        <v>12</v>
      </c>
      <c r="I1375" s="2">
        <v>2</v>
      </c>
      <c r="J1375" s="2">
        <v>497</v>
      </c>
      <c r="K1375" s="4">
        <v>0</v>
      </c>
      <c r="L1375" s="2" t="s">
        <v>1276</v>
      </c>
      <c r="M1375" s="5">
        <v>45093</v>
      </c>
      <c r="N1375" s="6">
        <v>99.22</v>
      </c>
    </row>
    <row r="1376" spans="1:14" ht="15.5" hidden="1" x14ac:dyDescent="0.35">
      <c r="A1376" s="3" t="s">
        <v>1256</v>
      </c>
      <c r="B1376" s="2" t="s">
        <v>1257</v>
      </c>
      <c r="C1376" s="3">
        <v>4600</v>
      </c>
      <c r="D1376" s="2">
        <v>2470.16</v>
      </c>
      <c r="E1376" s="2">
        <v>2144.5</v>
      </c>
      <c r="F1376" s="2">
        <v>2161.75</v>
      </c>
      <c r="G1376" s="2">
        <v>0</v>
      </c>
      <c r="H1376" s="2" t="s">
        <v>12</v>
      </c>
      <c r="I1376" s="2">
        <v>1</v>
      </c>
      <c r="J1376" s="2">
        <v>0</v>
      </c>
      <c r="K1376" s="4">
        <v>0</v>
      </c>
      <c r="L1376" s="2" t="s">
        <v>1276</v>
      </c>
      <c r="M1376" s="5">
        <v>45093</v>
      </c>
      <c r="N1376" s="6">
        <v>99.22</v>
      </c>
    </row>
    <row r="1377" spans="1:14" ht="15.5" hidden="1" x14ac:dyDescent="0.35">
      <c r="A1377" s="3" t="s">
        <v>1258</v>
      </c>
      <c r="B1377" s="2" t="s">
        <v>1259</v>
      </c>
      <c r="C1377" s="3">
        <v>4700</v>
      </c>
      <c r="D1377" s="2">
        <v>2449.5300000000002</v>
      </c>
      <c r="E1377" s="2">
        <v>2244</v>
      </c>
      <c r="F1377" s="2">
        <v>2261.6</v>
      </c>
      <c r="G1377" s="2">
        <v>0</v>
      </c>
      <c r="H1377" s="2" t="s">
        <v>12</v>
      </c>
      <c r="I1377" s="2">
        <v>2</v>
      </c>
      <c r="J1377" s="2">
        <v>0</v>
      </c>
      <c r="K1377" s="4">
        <v>0</v>
      </c>
      <c r="L1377" s="2" t="s">
        <v>1276</v>
      </c>
      <c r="M1377" s="5">
        <v>45093</v>
      </c>
      <c r="N1377" s="6">
        <v>99.22</v>
      </c>
    </row>
    <row r="1378" spans="1:14" ht="15.5" hidden="1" x14ac:dyDescent="0.35">
      <c r="A1378" s="3" t="s">
        <v>1260</v>
      </c>
      <c r="B1378" s="2" t="s">
        <v>1261</v>
      </c>
      <c r="C1378" s="3">
        <v>4800</v>
      </c>
      <c r="D1378" s="2">
        <v>2216.5</v>
      </c>
      <c r="E1378" s="2">
        <v>2488.5</v>
      </c>
      <c r="F1378" s="2">
        <v>2506.5</v>
      </c>
      <c r="G1378" s="2">
        <v>0</v>
      </c>
      <c r="H1378" s="2" t="s">
        <v>12</v>
      </c>
      <c r="I1378" s="2">
        <v>3</v>
      </c>
      <c r="J1378" s="2">
        <v>0</v>
      </c>
      <c r="K1378" s="4">
        <v>0</v>
      </c>
      <c r="L1378" s="2" t="s">
        <v>1276</v>
      </c>
      <c r="M1378" s="5">
        <v>45093</v>
      </c>
      <c r="N1378" s="6">
        <v>99.22</v>
      </c>
    </row>
    <row r="1379" spans="1:14" ht="15.5" hidden="1" x14ac:dyDescent="0.35">
      <c r="A1379" s="3" t="s">
        <v>1262</v>
      </c>
      <c r="B1379" s="2" t="s">
        <v>1263</v>
      </c>
      <c r="C1379" s="3">
        <v>4900</v>
      </c>
      <c r="D1379" s="2">
        <v>1644.12</v>
      </c>
      <c r="E1379" s="2">
        <v>2405.5</v>
      </c>
      <c r="F1379" s="2">
        <v>2424.5</v>
      </c>
      <c r="G1379" s="2">
        <v>0</v>
      </c>
      <c r="H1379" s="2" t="s">
        <v>12</v>
      </c>
      <c r="I1379" s="2">
        <v>2</v>
      </c>
      <c r="J1379" s="2">
        <v>16</v>
      </c>
      <c r="K1379" s="4">
        <v>0</v>
      </c>
      <c r="L1379" s="2" t="s">
        <v>1276</v>
      </c>
      <c r="M1379" s="5">
        <v>45093</v>
      </c>
      <c r="N1379" s="6">
        <v>99.22</v>
      </c>
    </row>
    <row r="1380" spans="1:14" ht="15.5" hidden="1" x14ac:dyDescent="0.35">
      <c r="A1380" s="3" t="s">
        <v>1264</v>
      </c>
      <c r="B1380" s="2" t="s">
        <v>1265</v>
      </c>
      <c r="C1380" s="3">
        <v>5000</v>
      </c>
      <c r="D1380" s="2">
        <v>2756.55</v>
      </c>
      <c r="E1380" s="2">
        <v>2544</v>
      </c>
      <c r="F1380" s="2">
        <v>2561.75</v>
      </c>
      <c r="G1380" s="2">
        <v>0</v>
      </c>
      <c r="H1380" s="2" t="s">
        <v>12</v>
      </c>
      <c r="I1380" s="2">
        <v>2</v>
      </c>
      <c r="J1380" s="2">
        <v>40</v>
      </c>
      <c r="K1380" s="4">
        <v>0</v>
      </c>
      <c r="L1380" s="2" t="s">
        <v>1276</v>
      </c>
      <c r="M1380" s="5">
        <v>45093</v>
      </c>
      <c r="N1380" s="6">
        <v>99.22</v>
      </c>
    </row>
    <row r="1381" spans="1:14" ht="15.5" hidden="1" x14ac:dyDescent="0.35">
      <c r="A1381" s="3" t="s">
        <v>1266</v>
      </c>
      <c r="B1381" s="2" t="s">
        <v>1267</v>
      </c>
      <c r="C1381" s="3">
        <v>5100</v>
      </c>
      <c r="D1381" s="2">
        <v>1728.08</v>
      </c>
      <c r="E1381" s="2">
        <v>2197.5</v>
      </c>
      <c r="F1381" s="2">
        <v>2215.5</v>
      </c>
      <c r="G1381" s="2">
        <v>0</v>
      </c>
      <c r="H1381" s="2" t="s">
        <v>12</v>
      </c>
      <c r="I1381" s="2">
        <v>4</v>
      </c>
      <c r="J1381" s="2">
        <v>2</v>
      </c>
      <c r="K1381" s="4">
        <v>0</v>
      </c>
      <c r="L1381" s="2" t="s">
        <v>1276</v>
      </c>
      <c r="M1381" s="5">
        <v>45093</v>
      </c>
      <c r="N1381" s="6">
        <v>99.22</v>
      </c>
    </row>
    <row r="1382" spans="1:14" ht="15.5" hidden="1" x14ac:dyDescent="0.35">
      <c r="A1382" s="3" t="s">
        <v>1268</v>
      </c>
      <c r="B1382" s="2" t="s">
        <v>1269</v>
      </c>
      <c r="C1382" s="3">
        <v>5200</v>
      </c>
      <c r="D1382" s="2">
        <v>2056.38</v>
      </c>
      <c r="E1382" s="2">
        <v>3044.35</v>
      </c>
      <c r="F1382" s="2">
        <v>3062.2</v>
      </c>
      <c r="G1382" s="2">
        <v>0</v>
      </c>
      <c r="H1382" s="2" t="s">
        <v>12</v>
      </c>
      <c r="I1382" s="2">
        <v>4</v>
      </c>
      <c r="J1382" s="2">
        <v>0</v>
      </c>
      <c r="K1382" s="4">
        <v>0</v>
      </c>
      <c r="L1382" s="2" t="s">
        <v>1276</v>
      </c>
      <c r="M1382" s="5">
        <v>45093</v>
      </c>
      <c r="N1382" s="6">
        <v>99.22</v>
      </c>
    </row>
    <row r="1383" spans="1:14" ht="15.5" hidden="1" x14ac:dyDescent="0.35">
      <c r="A1383" s="3" t="s">
        <v>1270</v>
      </c>
      <c r="B1383" s="2" t="s">
        <v>1271</v>
      </c>
      <c r="C1383" s="3">
        <v>5300</v>
      </c>
      <c r="D1383" s="2">
        <v>2871.5</v>
      </c>
      <c r="E1383" s="2">
        <v>2842.05</v>
      </c>
      <c r="F1383" s="2">
        <v>2867.05</v>
      </c>
      <c r="G1383" s="2">
        <v>0</v>
      </c>
      <c r="H1383" s="2" t="s">
        <v>12</v>
      </c>
      <c r="I1383" s="2">
        <v>2</v>
      </c>
      <c r="J1383" s="2">
        <v>0</v>
      </c>
      <c r="K1383" s="4">
        <v>0</v>
      </c>
      <c r="L1383" s="2" t="s">
        <v>1276</v>
      </c>
      <c r="M1383" s="5">
        <v>45093</v>
      </c>
      <c r="N1383" s="6">
        <v>99.22</v>
      </c>
    </row>
    <row r="1384" spans="1:14" ht="15.5" hidden="1" x14ac:dyDescent="0.35">
      <c r="A1384" s="3" t="s">
        <v>1272</v>
      </c>
      <c r="B1384" s="2" t="s">
        <v>1273</v>
      </c>
      <c r="C1384" s="3">
        <v>5400</v>
      </c>
      <c r="D1384" s="2">
        <v>2930.39</v>
      </c>
      <c r="E1384" s="2">
        <v>3087.5</v>
      </c>
      <c r="F1384" s="2">
        <v>3106.5</v>
      </c>
      <c r="G1384" s="2">
        <v>0</v>
      </c>
      <c r="H1384" s="2" t="s">
        <v>12</v>
      </c>
      <c r="I1384" s="2">
        <v>1</v>
      </c>
      <c r="J1384" s="2">
        <v>0</v>
      </c>
      <c r="K1384" s="4">
        <v>0</v>
      </c>
      <c r="L1384" s="2" t="s">
        <v>1276</v>
      </c>
      <c r="M1384" s="5">
        <v>45093</v>
      </c>
      <c r="N1384" s="6">
        <v>99.22</v>
      </c>
    </row>
    <row r="1385" spans="1:14" ht="15.5" hidden="1" x14ac:dyDescent="0.35">
      <c r="A1385" s="3" t="s">
        <v>1274</v>
      </c>
      <c r="B1385" s="2" t="s">
        <v>1265</v>
      </c>
      <c r="C1385" s="3">
        <v>5500</v>
      </c>
      <c r="D1385" s="2">
        <v>3256.61</v>
      </c>
      <c r="E1385" s="2">
        <v>3044</v>
      </c>
      <c r="F1385" s="2">
        <v>3061.75</v>
      </c>
      <c r="G1385" s="2">
        <v>0</v>
      </c>
      <c r="H1385" s="2" t="s">
        <v>12</v>
      </c>
      <c r="I1385" s="2">
        <v>2</v>
      </c>
      <c r="J1385" s="2">
        <v>0</v>
      </c>
      <c r="K1385" s="4">
        <v>0</v>
      </c>
      <c r="L1385" s="2" t="s">
        <v>1276</v>
      </c>
      <c r="M1385" s="5">
        <v>45093</v>
      </c>
      <c r="N1385" s="6">
        <v>99.22</v>
      </c>
    </row>
    <row r="1386" spans="1:14" ht="15.5" hidden="1" x14ac:dyDescent="0.35">
      <c r="A1386" s="3" t="s">
        <v>1441</v>
      </c>
      <c r="B1386" s="2" t="s">
        <v>1442</v>
      </c>
      <c r="C1386" s="3">
        <v>45</v>
      </c>
      <c r="D1386" s="2">
        <v>67.81</v>
      </c>
      <c r="E1386" s="2">
        <v>66.5</v>
      </c>
      <c r="F1386" s="2">
        <v>71</v>
      </c>
      <c r="G1386" s="2">
        <v>9.4600000000000009</v>
      </c>
      <c r="H1386" s="2">
        <v>0.16209999999999999</v>
      </c>
      <c r="I1386" s="2">
        <v>8</v>
      </c>
      <c r="J1386" s="2">
        <v>34</v>
      </c>
      <c r="K1386" s="4">
        <v>0.82789999999999997</v>
      </c>
      <c r="L1386" s="2" t="s">
        <v>1440</v>
      </c>
      <c r="M1386" s="5">
        <v>45093</v>
      </c>
      <c r="N1386" s="6">
        <v>112.91</v>
      </c>
    </row>
    <row r="1387" spans="1:14" ht="15.5" hidden="1" x14ac:dyDescent="0.35">
      <c r="A1387" s="3" t="s">
        <v>1443</v>
      </c>
      <c r="B1387" s="2" t="s">
        <v>1444</v>
      </c>
      <c r="C1387" s="3">
        <v>50</v>
      </c>
      <c r="D1387" s="2">
        <v>54.55</v>
      </c>
      <c r="E1387" s="2">
        <v>63.65</v>
      </c>
      <c r="F1387" s="2">
        <v>64.3</v>
      </c>
      <c r="G1387" s="2">
        <v>0</v>
      </c>
      <c r="H1387" s="2" t="s">
        <v>12</v>
      </c>
      <c r="I1387" s="2">
        <v>2</v>
      </c>
      <c r="J1387" s="2">
        <v>26</v>
      </c>
      <c r="K1387" s="4">
        <v>0.78169999999999995</v>
      </c>
      <c r="L1387" s="2" t="s">
        <v>1440</v>
      </c>
      <c r="M1387" s="5">
        <v>45093</v>
      </c>
      <c r="N1387" s="6">
        <v>112.91</v>
      </c>
    </row>
    <row r="1388" spans="1:14" ht="15.5" hidden="1" x14ac:dyDescent="0.35">
      <c r="A1388" s="3" t="s">
        <v>1445</v>
      </c>
      <c r="B1388" s="2" t="s">
        <v>1285</v>
      </c>
      <c r="C1388" s="3">
        <v>55</v>
      </c>
      <c r="D1388" s="2">
        <v>56.95</v>
      </c>
      <c r="E1388" s="2">
        <v>57</v>
      </c>
      <c r="F1388" s="2">
        <v>61.45</v>
      </c>
      <c r="G1388" s="2">
        <v>11.6</v>
      </c>
      <c r="H1388" s="2">
        <v>0.25580000000000003</v>
      </c>
      <c r="I1388" s="2">
        <v>3</v>
      </c>
      <c r="J1388" s="2">
        <v>2756</v>
      </c>
      <c r="K1388" s="4">
        <v>0.73680000000000001</v>
      </c>
      <c r="L1388" s="2" t="s">
        <v>1440</v>
      </c>
      <c r="M1388" s="5">
        <v>45093</v>
      </c>
      <c r="N1388" s="6">
        <v>112.91</v>
      </c>
    </row>
    <row r="1389" spans="1:14" ht="15.5" hidden="1" x14ac:dyDescent="0.35">
      <c r="A1389" s="3" t="s">
        <v>1446</v>
      </c>
      <c r="B1389" s="2" t="s">
        <v>1447</v>
      </c>
      <c r="C1389" s="3">
        <v>60</v>
      </c>
      <c r="D1389" s="2">
        <v>53.37</v>
      </c>
      <c r="E1389" s="2">
        <v>52</v>
      </c>
      <c r="F1389" s="2">
        <v>56.95</v>
      </c>
      <c r="G1389" s="2">
        <v>6.32</v>
      </c>
      <c r="H1389" s="2">
        <v>0.1343</v>
      </c>
      <c r="I1389" s="2">
        <v>5</v>
      </c>
      <c r="J1389" s="2">
        <v>81</v>
      </c>
      <c r="K1389" s="4">
        <v>0.69020000000000004</v>
      </c>
      <c r="L1389" s="2" t="s">
        <v>1440</v>
      </c>
      <c r="M1389" s="5">
        <v>45093</v>
      </c>
      <c r="N1389" s="6">
        <v>112.91</v>
      </c>
    </row>
    <row r="1390" spans="1:14" ht="15.5" hidden="1" x14ac:dyDescent="0.35">
      <c r="A1390" s="3" t="s">
        <v>1448</v>
      </c>
      <c r="B1390" s="2" t="s">
        <v>1449</v>
      </c>
      <c r="C1390" s="3">
        <v>65</v>
      </c>
      <c r="D1390" s="2">
        <v>46.55</v>
      </c>
      <c r="E1390" s="2">
        <v>47.5</v>
      </c>
      <c r="F1390" s="2">
        <v>52</v>
      </c>
      <c r="G1390" s="2">
        <v>6.65</v>
      </c>
      <c r="H1390" s="2">
        <v>0.16669999999999999</v>
      </c>
      <c r="I1390" s="2">
        <v>1</v>
      </c>
      <c r="J1390" s="2">
        <v>1136</v>
      </c>
      <c r="K1390" s="4">
        <v>0.64480000000000004</v>
      </c>
      <c r="L1390" s="2" t="s">
        <v>1440</v>
      </c>
      <c r="M1390" s="5">
        <v>45093</v>
      </c>
      <c r="N1390" s="6">
        <v>112.91</v>
      </c>
    </row>
    <row r="1391" spans="1:14" ht="15.5" hidden="1" x14ac:dyDescent="0.35">
      <c r="A1391" s="3" t="s">
        <v>1450</v>
      </c>
      <c r="B1391" s="2" t="s">
        <v>1451</v>
      </c>
      <c r="C1391" s="3">
        <v>70</v>
      </c>
      <c r="D1391" s="2">
        <v>44</v>
      </c>
      <c r="E1391" s="2">
        <v>43</v>
      </c>
      <c r="F1391" s="2">
        <v>47.45</v>
      </c>
      <c r="G1391" s="2">
        <v>5.18</v>
      </c>
      <c r="H1391" s="2">
        <v>0.13339999999999999</v>
      </c>
      <c r="I1391" s="2">
        <v>25</v>
      </c>
      <c r="J1391" s="2">
        <v>1095</v>
      </c>
      <c r="K1391" s="4">
        <v>0.61499999999999999</v>
      </c>
      <c r="L1391" s="2" t="s">
        <v>1440</v>
      </c>
      <c r="M1391" s="5">
        <v>45093</v>
      </c>
      <c r="N1391" s="6">
        <v>112.91</v>
      </c>
    </row>
    <row r="1392" spans="1:14" ht="15.5" hidden="1" x14ac:dyDescent="0.35">
      <c r="A1392" s="3" t="s">
        <v>1452</v>
      </c>
      <c r="B1392" s="2" t="s">
        <v>1438</v>
      </c>
      <c r="C1392" s="3">
        <v>75</v>
      </c>
      <c r="D1392" s="2">
        <v>40.299999999999997</v>
      </c>
      <c r="E1392" s="2">
        <v>38.5</v>
      </c>
      <c r="F1392" s="2">
        <v>42.75</v>
      </c>
      <c r="G1392" s="2">
        <v>6.57</v>
      </c>
      <c r="H1392" s="2">
        <v>0.1948</v>
      </c>
      <c r="I1392" s="2">
        <v>26</v>
      </c>
      <c r="J1392" s="2">
        <v>173</v>
      </c>
      <c r="K1392" s="4">
        <v>0.57479999999999998</v>
      </c>
      <c r="L1392" s="2" t="s">
        <v>1440</v>
      </c>
      <c r="M1392" s="5">
        <v>45093</v>
      </c>
      <c r="N1392" s="6">
        <v>112.91</v>
      </c>
    </row>
    <row r="1393" spans="1:14" ht="15.5" hidden="1" x14ac:dyDescent="0.35">
      <c r="A1393" s="3" t="s">
        <v>1453</v>
      </c>
      <c r="B1393" s="2" t="s">
        <v>1427</v>
      </c>
      <c r="C1393" s="3">
        <v>80</v>
      </c>
      <c r="D1393" s="2">
        <v>36.299999999999997</v>
      </c>
      <c r="E1393" s="2">
        <v>34</v>
      </c>
      <c r="F1393" s="2">
        <v>37</v>
      </c>
      <c r="G1393" s="2">
        <v>8.65</v>
      </c>
      <c r="H1393" s="2">
        <v>0.31280000000000002</v>
      </c>
      <c r="I1393" s="2">
        <v>12</v>
      </c>
      <c r="J1393" s="2">
        <v>506</v>
      </c>
      <c r="K1393" s="4">
        <v>0.59019999999999995</v>
      </c>
      <c r="L1393" s="2" t="s">
        <v>1440</v>
      </c>
      <c r="M1393" s="5">
        <v>45093</v>
      </c>
      <c r="N1393" s="6">
        <v>112.91</v>
      </c>
    </row>
    <row r="1394" spans="1:14" ht="15.5" hidden="1" x14ac:dyDescent="0.35">
      <c r="A1394" s="3" t="s">
        <v>1454</v>
      </c>
      <c r="B1394" s="2" t="s">
        <v>1428</v>
      </c>
      <c r="C1394" s="3">
        <v>85</v>
      </c>
      <c r="D1394" s="2">
        <v>31.55</v>
      </c>
      <c r="E1394" s="2">
        <v>29.5</v>
      </c>
      <c r="F1394" s="2">
        <v>32.950000000000003</v>
      </c>
      <c r="G1394" s="2">
        <v>5.65</v>
      </c>
      <c r="H1394" s="2">
        <v>0.21809999999999999</v>
      </c>
      <c r="I1394" s="2">
        <v>27</v>
      </c>
      <c r="J1394" s="2">
        <v>529</v>
      </c>
      <c r="K1394" s="4">
        <v>0.56759999999999999</v>
      </c>
      <c r="L1394" s="2" t="s">
        <v>1440</v>
      </c>
      <c r="M1394" s="5">
        <v>45093</v>
      </c>
      <c r="N1394" s="6">
        <v>112.91</v>
      </c>
    </row>
    <row r="1395" spans="1:14" ht="15.5" hidden="1" x14ac:dyDescent="0.35">
      <c r="A1395" s="3" t="s">
        <v>1455</v>
      </c>
      <c r="B1395" s="2" t="s">
        <v>1447</v>
      </c>
      <c r="C1395" s="3">
        <v>90</v>
      </c>
      <c r="D1395" s="2">
        <v>26.87</v>
      </c>
      <c r="E1395" s="2">
        <v>25.55</v>
      </c>
      <c r="F1395" s="2">
        <v>28.8</v>
      </c>
      <c r="G1395" s="2">
        <v>5.63</v>
      </c>
      <c r="H1395" s="2">
        <v>0.2651</v>
      </c>
      <c r="I1395" s="2">
        <v>52</v>
      </c>
      <c r="J1395" s="2">
        <v>2139</v>
      </c>
      <c r="K1395" s="4">
        <v>0.53410000000000002</v>
      </c>
      <c r="L1395" s="2" t="s">
        <v>1440</v>
      </c>
      <c r="M1395" s="5">
        <v>45093</v>
      </c>
      <c r="N1395" s="6">
        <v>112.91</v>
      </c>
    </row>
    <row r="1396" spans="1:14" ht="15.5" hidden="1" x14ac:dyDescent="0.35">
      <c r="A1396" s="3" t="s">
        <v>1456</v>
      </c>
      <c r="B1396" s="2" t="s">
        <v>1431</v>
      </c>
      <c r="C1396" s="3">
        <v>95</v>
      </c>
      <c r="D1396" s="2">
        <v>23.25</v>
      </c>
      <c r="E1396" s="2">
        <v>22</v>
      </c>
      <c r="F1396" s="2">
        <v>25</v>
      </c>
      <c r="G1396" s="2">
        <v>5.55</v>
      </c>
      <c r="H1396" s="2">
        <v>0.31359999999999999</v>
      </c>
      <c r="I1396" s="2">
        <v>249</v>
      </c>
      <c r="J1396" s="2">
        <v>1599</v>
      </c>
      <c r="K1396" s="4">
        <v>0.51029999999999998</v>
      </c>
      <c r="L1396" s="2" t="s">
        <v>1440</v>
      </c>
      <c r="M1396" s="5">
        <v>45093</v>
      </c>
      <c r="N1396" s="6">
        <v>112.91</v>
      </c>
    </row>
    <row r="1397" spans="1:14" ht="15.5" x14ac:dyDescent="0.35">
      <c r="A1397" s="3" t="s">
        <v>1457</v>
      </c>
      <c r="B1397" s="2" t="s">
        <v>1437</v>
      </c>
      <c r="C1397" s="3">
        <v>100</v>
      </c>
      <c r="D1397" s="2">
        <v>20.43</v>
      </c>
      <c r="E1397" s="2">
        <v>18.399999999999999</v>
      </c>
      <c r="F1397" s="2">
        <v>21.45</v>
      </c>
      <c r="G1397" s="2">
        <v>5.83</v>
      </c>
      <c r="H1397" s="2">
        <v>0.39929999999999999</v>
      </c>
      <c r="I1397" s="2">
        <v>1661</v>
      </c>
      <c r="J1397" s="2">
        <v>4231</v>
      </c>
      <c r="K1397" s="4">
        <v>0.4894</v>
      </c>
      <c r="L1397" s="2" t="s">
        <v>1440</v>
      </c>
      <c r="M1397" s="5">
        <v>45093</v>
      </c>
      <c r="N1397" s="6">
        <v>112.91</v>
      </c>
    </row>
    <row r="1398" spans="1:14" ht="15.5" hidden="1" x14ac:dyDescent="0.35">
      <c r="A1398" s="3" t="s">
        <v>1458</v>
      </c>
      <c r="B1398" s="2" t="s">
        <v>1459</v>
      </c>
      <c r="C1398" s="3">
        <v>105</v>
      </c>
      <c r="D1398" s="2">
        <v>16.850000000000001</v>
      </c>
      <c r="E1398" s="2">
        <v>15.35</v>
      </c>
      <c r="F1398" s="2">
        <v>19.25</v>
      </c>
      <c r="G1398" s="2">
        <v>5.15</v>
      </c>
      <c r="H1398" s="2">
        <v>0.44019999999999998</v>
      </c>
      <c r="I1398" s="2">
        <v>225</v>
      </c>
      <c r="J1398" s="2">
        <v>2636</v>
      </c>
      <c r="K1398" s="4">
        <v>0.50849999999999995</v>
      </c>
      <c r="L1398" s="2" t="s">
        <v>1440</v>
      </c>
      <c r="M1398" s="5">
        <v>45093</v>
      </c>
      <c r="N1398" s="6">
        <v>112.91</v>
      </c>
    </row>
    <row r="1399" spans="1:14" ht="15.5" x14ac:dyDescent="0.35">
      <c r="A1399" s="3" t="s">
        <v>1460</v>
      </c>
      <c r="B1399" s="2" t="s">
        <v>1434</v>
      </c>
      <c r="C1399" s="3">
        <v>110</v>
      </c>
      <c r="D1399" s="2">
        <v>14.5</v>
      </c>
      <c r="E1399" s="2">
        <v>14</v>
      </c>
      <c r="F1399" s="2">
        <v>14.9</v>
      </c>
      <c r="G1399" s="2">
        <v>5.15</v>
      </c>
      <c r="H1399" s="2">
        <v>0.55079999999999996</v>
      </c>
      <c r="I1399" s="2">
        <v>1141</v>
      </c>
      <c r="J1399" s="2">
        <v>3451</v>
      </c>
      <c r="K1399" s="4">
        <v>0.44429999999999997</v>
      </c>
      <c r="L1399" s="2" t="s">
        <v>1440</v>
      </c>
      <c r="M1399" s="5">
        <v>45093</v>
      </c>
      <c r="N1399" s="6">
        <v>112.91</v>
      </c>
    </row>
    <row r="1400" spans="1:14" ht="15.5" x14ac:dyDescent="0.35">
      <c r="A1400" s="3" t="s">
        <v>1461</v>
      </c>
      <c r="B1400" s="2" t="s">
        <v>1434</v>
      </c>
      <c r="C1400" s="3">
        <v>115</v>
      </c>
      <c r="D1400" s="2">
        <v>11.8</v>
      </c>
      <c r="E1400" s="2">
        <v>11.5</v>
      </c>
      <c r="F1400" s="2">
        <v>12.75</v>
      </c>
      <c r="G1400" s="2">
        <v>4.3600000000000003</v>
      </c>
      <c r="H1400" s="2">
        <v>0.58599999999999997</v>
      </c>
      <c r="I1400" s="2">
        <v>998</v>
      </c>
      <c r="J1400" s="2">
        <v>2967</v>
      </c>
      <c r="K1400" s="4">
        <v>0.44679999999999997</v>
      </c>
      <c r="L1400" s="2" t="s">
        <v>1440</v>
      </c>
      <c r="M1400" s="5">
        <v>45093</v>
      </c>
      <c r="N1400" s="6">
        <v>112.91</v>
      </c>
    </row>
    <row r="1401" spans="1:14" ht="15.5" x14ac:dyDescent="0.35">
      <c r="A1401" s="3" t="s">
        <v>1462</v>
      </c>
      <c r="B1401" s="2" t="s">
        <v>1430</v>
      </c>
      <c r="C1401" s="3">
        <v>120</v>
      </c>
      <c r="D1401" s="2">
        <v>9.6999999999999993</v>
      </c>
      <c r="E1401" s="2">
        <v>7.9</v>
      </c>
      <c r="F1401" s="2">
        <v>10.25</v>
      </c>
      <c r="G1401" s="2">
        <v>4.24</v>
      </c>
      <c r="H1401" s="2">
        <v>0.77659999999999996</v>
      </c>
      <c r="I1401" s="2">
        <v>1486</v>
      </c>
      <c r="J1401" s="2">
        <v>6656</v>
      </c>
      <c r="K1401" s="4">
        <v>0.42859999999999998</v>
      </c>
      <c r="L1401" s="2" t="s">
        <v>1440</v>
      </c>
      <c r="M1401" s="5">
        <v>45093</v>
      </c>
      <c r="N1401" s="6">
        <v>112.91</v>
      </c>
    </row>
    <row r="1402" spans="1:14" ht="15.5" hidden="1" x14ac:dyDescent="0.35">
      <c r="A1402" s="3" t="s">
        <v>1463</v>
      </c>
      <c r="B1402" s="2" t="s">
        <v>1434</v>
      </c>
      <c r="C1402" s="3">
        <v>125</v>
      </c>
      <c r="D1402" s="2">
        <v>7.85</v>
      </c>
      <c r="E1402" s="2">
        <v>7.6</v>
      </c>
      <c r="F1402" s="2">
        <v>7.9</v>
      </c>
      <c r="G1402" s="2">
        <v>3.63</v>
      </c>
      <c r="H1402" s="2">
        <v>0.86019999999999996</v>
      </c>
      <c r="I1402" s="2">
        <v>1882</v>
      </c>
      <c r="J1402" s="2">
        <v>4537</v>
      </c>
      <c r="K1402" s="4">
        <v>0.40610000000000002</v>
      </c>
      <c r="L1402" s="2" t="s">
        <v>1440</v>
      </c>
      <c r="M1402" s="5">
        <v>45093</v>
      </c>
      <c r="N1402" s="6">
        <v>112.91</v>
      </c>
    </row>
    <row r="1403" spans="1:14" ht="15.5" x14ac:dyDescent="0.35">
      <c r="A1403" s="3" t="s">
        <v>1464</v>
      </c>
      <c r="B1403" s="2" t="s">
        <v>1434</v>
      </c>
      <c r="C1403" s="3">
        <v>130</v>
      </c>
      <c r="D1403" s="2">
        <v>6.25</v>
      </c>
      <c r="E1403" s="2">
        <v>5.75</v>
      </c>
      <c r="F1403" s="2">
        <v>6.6</v>
      </c>
      <c r="G1403" s="2">
        <v>3.18</v>
      </c>
      <c r="H1403" s="2">
        <v>1.0358000000000001</v>
      </c>
      <c r="I1403" s="2">
        <v>4089</v>
      </c>
      <c r="J1403" s="2">
        <v>6885</v>
      </c>
      <c r="K1403" s="4">
        <v>0.41</v>
      </c>
      <c r="L1403" s="2" t="s">
        <v>1440</v>
      </c>
      <c r="M1403" s="5">
        <v>45093</v>
      </c>
      <c r="N1403" s="6">
        <v>112.91</v>
      </c>
    </row>
    <row r="1404" spans="1:14" ht="15.5" hidden="1" x14ac:dyDescent="0.35">
      <c r="A1404" s="3" t="s">
        <v>1465</v>
      </c>
      <c r="B1404" s="2" t="s">
        <v>1434</v>
      </c>
      <c r="C1404" s="3">
        <v>135</v>
      </c>
      <c r="D1404" s="2">
        <v>4.97</v>
      </c>
      <c r="E1404" s="2">
        <v>4.45</v>
      </c>
      <c r="F1404" s="2">
        <v>7</v>
      </c>
      <c r="G1404" s="2">
        <v>2.67</v>
      </c>
      <c r="H1404" s="2">
        <v>1.1609</v>
      </c>
      <c r="I1404" s="2">
        <v>3085</v>
      </c>
      <c r="J1404" s="2">
        <v>3084</v>
      </c>
      <c r="K1404" s="4">
        <v>0.46750000000000003</v>
      </c>
      <c r="L1404" s="2" t="s">
        <v>1440</v>
      </c>
      <c r="M1404" s="5">
        <v>45093</v>
      </c>
      <c r="N1404" s="6">
        <v>112.91</v>
      </c>
    </row>
    <row r="1405" spans="1:14" ht="15.5" x14ac:dyDescent="0.35">
      <c r="A1405" s="3" t="s">
        <v>1466</v>
      </c>
      <c r="B1405" s="2" t="s">
        <v>1433</v>
      </c>
      <c r="C1405" s="3">
        <v>140</v>
      </c>
      <c r="D1405" s="2">
        <v>3.9</v>
      </c>
      <c r="E1405" s="2">
        <v>2</v>
      </c>
      <c r="F1405" s="2">
        <v>4.5</v>
      </c>
      <c r="G1405" s="2">
        <v>2.2200000000000002</v>
      </c>
      <c r="H1405" s="2">
        <v>1.3213999999999999</v>
      </c>
      <c r="I1405" s="2">
        <v>3401</v>
      </c>
      <c r="J1405" s="2">
        <v>3697</v>
      </c>
      <c r="K1405" s="4">
        <v>0.41349999999999998</v>
      </c>
      <c r="L1405" s="2" t="s">
        <v>1440</v>
      </c>
      <c r="M1405" s="5">
        <v>45093</v>
      </c>
      <c r="N1405" s="6">
        <v>112.91</v>
      </c>
    </row>
    <row r="1406" spans="1:14" ht="15.5" x14ac:dyDescent="0.35">
      <c r="A1406" s="3" t="s">
        <v>1467</v>
      </c>
      <c r="B1406" s="2" t="s">
        <v>1468</v>
      </c>
      <c r="C1406" s="3">
        <v>145</v>
      </c>
      <c r="D1406" s="2">
        <v>3</v>
      </c>
      <c r="E1406" s="2">
        <v>1</v>
      </c>
      <c r="F1406" s="2">
        <v>4.3499999999999996</v>
      </c>
      <c r="G1406" s="2">
        <v>1.75</v>
      </c>
      <c r="H1406" s="2">
        <v>1.4</v>
      </c>
      <c r="I1406" s="2">
        <v>1718</v>
      </c>
      <c r="J1406" s="2">
        <v>1297</v>
      </c>
      <c r="K1406" s="4">
        <v>0.44219999999999998</v>
      </c>
      <c r="L1406" s="2" t="s">
        <v>1440</v>
      </c>
      <c r="M1406" s="5">
        <v>45093</v>
      </c>
      <c r="N1406" s="6">
        <v>112.91</v>
      </c>
    </row>
    <row r="1407" spans="1:14" ht="15.5" hidden="1" x14ac:dyDescent="0.35">
      <c r="A1407" s="3" t="s">
        <v>1469</v>
      </c>
      <c r="B1407" s="2" t="s">
        <v>1434</v>
      </c>
      <c r="C1407" s="3">
        <v>150</v>
      </c>
      <c r="D1407" s="2">
        <v>2.42</v>
      </c>
      <c r="E1407" s="2">
        <v>1.68</v>
      </c>
      <c r="F1407" s="2">
        <v>2.5499999999999998</v>
      </c>
      <c r="G1407" s="2">
        <v>1.45</v>
      </c>
      <c r="H1407" s="2">
        <v>1.4947999999999999</v>
      </c>
      <c r="I1407" s="2">
        <v>633</v>
      </c>
      <c r="J1407" s="2">
        <v>1781</v>
      </c>
      <c r="K1407" s="4">
        <v>0.3926</v>
      </c>
      <c r="L1407" s="2" t="s">
        <v>1440</v>
      </c>
      <c r="M1407" s="5">
        <v>45093</v>
      </c>
      <c r="N1407" s="6">
        <v>112.91</v>
      </c>
    </row>
    <row r="1408" spans="1:14" ht="15.5" hidden="1" x14ac:dyDescent="0.35">
      <c r="A1408" s="3" t="s">
        <v>1470</v>
      </c>
      <c r="B1408" s="2" t="s">
        <v>1459</v>
      </c>
      <c r="C1408" s="3">
        <v>155</v>
      </c>
      <c r="D1408" s="2">
        <v>1.84</v>
      </c>
      <c r="E1408" s="2">
        <v>1.7</v>
      </c>
      <c r="F1408" s="2">
        <v>4.0999999999999996</v>
      </c>
      <c r="G1408" s="2">
        <v>1.0900000000000001</v>
      </c>
      <c r="H1408" s="2">
        <v>1.4533</v>
      </c>
      <c r="I1408" s="2">
        <v>847</v>
      </c>
      <c r="J1408" s="2">
        <v>1065</v>
      </c>
      <c r="K1408" s="4">
        <v>0.49430000000000002</v>
      </c>
      <c r="L1408" s="2" t="s">
        <v>1440</v>
      </c>
      <c r="M1408" s="5">
        <v>45093</v>
      </c>
      <c r="N1408" s="6">
        <v>112.91</v>
      </c>
    </row>
    <row r="1409" spans="1:14" ht="15.5" hidden="1" x14ac:dyDescent="0.35">
      <c r="A1409" s="3" t="s">
        <v>1471</v>
      </c>
      <c r="B1409" s="2" t="s">
        <v>1428</v>
      </c>
      <c r="C1409" s="3">
        <v>160</v>
      </c>
      <c r="D1409" s="2">
        <v>1.51</v>
      </c>
      <c r="E1409" s="2">
        <v>0.55000000000000004</v>
      </c>
      <c r="F1409" s="2">
        <v>3.7</v>
      </c>
      <c r="G1409" s="2">
        <v>0.95</v>
      </c>
      <c r="H1409" s="2">
        <v>1.6963999999999999</v>
      </c>
      <c r="I1409" s="2">
        <v>313</v>
      </c>
      <c r="J1409" s="2">
        <v>1349</v>
      </c>
      <c r="K1409" s="4">
        <v>0.50449999999999995</v>
      </c>
      <c r="L1409" s="2" t="s">
        <v>1440</v>
      </c>
      <c r="M1409" s="5">
        <v>45093</v>
      </c>
      <c r="N1409" s="6">
        <v>112.91</v>
      </c>
    </row>
    <row r="1410" spans="1:14" ht="15.5" hidden="1" x14ac:dyDescent="0.35">
      <c r="A1410" s="3" t="s">
        <v>1472</v>
      </c>
      <c r="B1410" s="2" t="s">
        <v>1438</v>
      </c>
      <c r="C1410" s="3">
        <v>165</v>
      </c>
      <c r="D1410" s="2">
        <v>1.25</v>
      </c>
      <c r="E1410" s="2">
        <v>0</v>
      </c>
      <c r="F1410" s="2">
        <v>2.25</v>
      </c>
      <c r="G1410" s="2">
        <v>0.75</v>
      </c>
      <c r="H1410" s="2">
        <v>1.5</v>
      </c>
      <c r="I1410" s="2">
        <v>327</v>
      </c>
      <c r="J1410" s="2">
        <v>1182</v>
      </c>
      <c r="K1410" s="4">
        <v>0.45590000000000003</v>
      </c>
      <c r="L1410" s="2" t="s">
        <v>1440</v>
      </c>
      <c r="M1410" s="5">
        <v>45093</v>
      </c>
      <c r="N1410" s="6">
        <v>112.91</v>
      </c>
    </row>
    <row r="1411" spans="1:14" ht="15.5" hidden="1" x14ac:dyDescent="0.35">
      <c r="A1411" s="3" t="s">
        <v>1473</v>
      </c>
      <c r="B1411" s="2" t="s">
        <v>1434</v>
      </c>
      <c r="C1411" s="3">
        <v>170</v>
      </c>
      <c r="D1411" s="2">
        <v>1.04</v>
      </c>
      <c r="E1411" s="2">
        <v>0</v>
      </c>
      <c r="F1411" s="2">
        <v>1.05</v>
      </c>
      <c r="G1411" s="2">
        <v>0.69</v>
      </c>
      <c r="H1411" s="2">
        <v>1.9714</v>
      </c>
      <c r="I1411" s="2">
        <v>479</v>
      </c>
      <c r="J1411" s="2">
        <v>1364</v>
      </c>
      <c r="K1411" s="4">
        <v>0.3967</v>
      </c>
      <c r="L1411" s="2" t="s">
        <v>1440</v>
      </c>
      <c r="M1411" s="5">
        <v>45093</v>
      </c>
      <c r="N1411" s="6">
        <v>112.91</v>
      </c>
    </row>
    <row r="1412" spans="1:14" ht="15.5" hidden="1" x14ac:dyDescent="0.35">
      <c r="A1412" s="3" t="s">
        <v>1474</v>
      </c>
      <c r="B1412" s="2" t="s">
        <v>1437</v>
      </c>
      <c r="C1412" s="3">
        <v>175</v>
      </c>
      <c r="D1412" s="2">
        <v>0.85</v>
      </c>
      <c r="E1412" s="2">
        <v>0.12</v>
      </c>
      <c r="F1412" s="2">
        <v>2.99</v>
      </c>
      <c r="G1412" s="2">
        <v>0.56000000000000005</v>
      </c>
      <c r="H1412" s="2">
        <v>1.931</v>
      </c>
      <c r="I1412" s="2">
        <v>63</v>
      </c>
      <c r="J1412" s="2">
        <v>1009</v>
      </c>
      <c r="K1412" s="4">
        <v>0.54430000000000001</v>
      </c>
      <c r="L1412" s="2" t="s">
        <v>1440</v>
      </c>
      <c r="M1412" s="5">
        <v>45093</v>
      </c>
      <c r="N1412" s="6">
        <v>112.91</v>
      </c>
    </row>
    <row r="1413" spans="1:14" ht="15.5" hidden="1" x14ac:dyDescent="0.35">
      <c r="A1413" s="3" t="s">
        <v>1475</v>
      </c>
      <c r="B1413" s="2" t="s">
        <v>1476</v>
      </c>
      <c r="C1413" s="3">
        <v>180</v>
      </c>
      <c r="D1413" s="2">
        <v>0.59</v>
      </c>
      <c r="E1413" s="2">
        <v>0</v>
      </c>
      <c r="F1413" s="2">
        <v>1</v>
      </c>
      <c r="G1413" s="2">
        <v>0.34</v>
      </c>
      <c r="H1413" s="2">
        <v>1.36</v>
      </c>
      <c r="I1413" s="2">
        <v>62</v>
      </c>
      <c r="J1413" s="2">
        <v>1020</v>
      </c>
      <c r="K1413" s="4">
        <v>0.43209999999999998</v>
      </c>
      <c r="L1413" s="2" t="s">
        <v>1440</v>
      </c>
      <c r="M1413" s="5">
        <v>45093</v>
      </c>
      <c r="N1413" s="6">
        <v>112.91</v>
      </c>
    </row>
    <row r="1414" spans="1:14" ht="15.5" hidden="1" x14ac:dyDescent="0.35">
      <c r="A1414" s="3" t="s">
        <v>1477</v>
      </c>
      <c r="B1414" s="2" t="s">
        <v>1478</v>
      </c>
      <c r="C1414" s="3">
        <v>185</v>
      </c>
      <c r="D1414" s="2">
        <v>0.59</v>
      </c>
      <c r="E1414" s="2">
        <v>0.59</v>
      </c>
      <c r="F1414" s="2">
        <v>0.67</v>
      </c>
      <c r="G1414" s="2">
        <v>0.37</v>
      </c>
      <c r="H1414" s="2">
        <v>1.6818</v>
      </c>
      <c r="I1414" s="2">
        <v>43</v>
      </c>
      <c r="J1414" s="2">
        <v>404</v>
      </c>
      <c r="K1414" s="4">
        <v>0.41649999999999998</v>
      </c>
      <c r="L1414" s="2" t="s">
        <v>1440</v>
      </c>
      <c r="M1414" s="5">
        <v>45093</v>
      </c>
      <c r="N1414" s="6">
        <v>112.91</v>
      </c>
    </row>
    <row r="1415" spans="1:14" ht="15.5" hidden="1" x14ac:dyDescent="0.35">
      <c r="A1415" s="3" t="s">
        <v>1479</v>
      </c>
      <c r="B1415" s="2" t="s">
        <v>1439</v>
      </c>
      <c r="C1415" s="3">
        <v>190</v>
      </c>
      <c r="D1415" s="2">
        <v>0.51</v>
      </c>
      <c r="E1415" s="2">
        <v>0</v>
      </c>
      <c r="F1415" s="2">
        <v>2.65</v>
      </c>
      <c r="G1415" s="2">
        <v>0.32</v>
      </c>
      <c r="H1415" s="2">
        <v>1.6841999999999999</v>
      </c>
      <c r="I1415" s="2">
        <v>56</v>
      </c>
      <c r="J1415" s="2">
        <v>387</v>
      </c>
      <c r="K1415" s="4">
        <v>0.58940000000000003</v>
      </c>
      <c r="L1415" s="2" t="s">
        <v>1440</v>
      </c>
      <c r="M1415" s="5">
        <v>45093</v>
      </c>
      <c r="N1415" s="6">
        <v>112.91</v>
      </c>
    </row>
    <row r="1416" spans="1:14" ht="15.5" hidden="1" x14ac:dyDescent="0.35">
      <c r="A1416" s="3" t="s">
        <v>1480</v>
      </c>
      <c r="B1416" s="2" t="s">
        <v>1481</v>
      </c>
      <c r="C1416" s="3">
        <v>195</v>
      </c>
      <c r="D1416" s="2">
        <v>0.41</v>
      </c>
      <c r="E1416" s="2">
        <v>0.22</v>
      </c>
      <c r="F1416" s="2">
        <v>0.5</v>
      </c>
      <c r="G1416" s="2">
        <v>0.24</v>
      </c>
      <c r="H1416" s="2">
        <v>1.4117999999999999</v>
      </c>
      <c r="I1416" s="2">
        <v>33</v>
      </c>
      <c r="J1416" s="2">
        <v>730</v>
      </c>
      <c r="K1416" s="4">
        <v>0.42730000000000001</v>
      </c>
      <c r="L1416" s="2" t="s">
        <v>1440</v>
      </c>
      <c r="M1416" s="5">
        <v>45093</v>
      </c>
      <c r="N1416" s="6">
        <v>112.91</v>
      </c>
    </row>
    <row r="1417" spans="1:14" ht="15.5" hidden="1" x14ac:dyDescent="0.35">
      <c r="A1417" s="3" t="s">
        <v>1482</v>
      </c>
      <c r="B1417" s="2" t="s">
        <v>1436</v>
      </c>
      <c r="C1417" s="3">
        <v>200</v>
      </c>
      <c r="D1417" s="2">
        <v>0.44</v>
      </c>
      <c r="E1417" s="2">
        <v>0.16</v>
      </c>
      <c r="F1417" s="2">
        <v>0.44</v>
      </c>
      <c r="G1417" s="2">
        <v>0.3</v>
      </c>
      <c r="H1417" s="2">
        <v>2.1429</v>
      </c>
      <c r="I1417" s="2">
        <v>555</v>
      </c>
      <c r="J1417" s="2">
        <v>4413</v>
      </c>
      <c r="K1417" s="4">
        <v>0.43359999999999999</v>
      </c>
      <c r="L1417" s="2" t="s">
        <v>1440</v>
      </c>
      <c r="M1417" s="5">
        <v>45093</v>
      </c>
      <c r="N1417" s="6">
        <v>112.91</v>
      </c>
    </row>
    <row r="1418" spans="1:14" ht="15.5" hidden="1" x14ac:dyDescent="0.35">
      <c r="A1418" s="3" t="s">
        <v>1483</v>
      </c>
      <c r="B1418" s="2" t="s">
        <v>1435</v>
      </c>
      <c r="C1418" s="3">
        <v>205</v>
      </c>
      <c r="D1418" s="2">
        <v>0.37</v>
      </c>
      <c r="E1418" s="2">
        <v>0</v>
      </c>
      <c r="F1418" s="2">
        <v>0.4</v>
      </c>
      <c r="G1418" s="2">
        <v>0.25</v>
      </c>
      <c r="H1418" s="2">
        <v>2.0832999999999999</v>
      </c>
      <c r="I1418" s="2">
        <v>242</v>
      </c>
      <c r="J1418" s="2">
        <v>2054</v>
      </c>
      <c r="K1418" s="4">
        <v>0.44140000000000001</v>
      </c>
      <c r="L1418" s="2" t="s">
        <v>1440</v>
      </c>
      <c r="M1418" s="5">
        <v>45093</v>
      </c>
      <c r="N1418" s="6">
        <v>112.91</v>
      </c>
    </row>
    <row r="1419" spans="1:14" ht="15.5" hidden="1" x14ac:dyDescent="0.35">
      <c r="A1419" s="3" t="s">
        <v>1484</v>
      </c>
      <c r="B1419" s="2" t="s">
        <v>1434</v>
      </c>
      <c r="C1419" s="3">
        <v>210</v>
      </c>
      <c r="D1419" s="2">
        <v>0.35</v>
      </c>
      <c r="E1419" s="2">
        <v>0.08</v>
      </c>
      <c r="F1419" s="2">
        <v>0.37</v>
      </c>
      <c r="G1419" s="2">
        <v>0.24</v>
      </c>
      <c r="H1419" s="2">
        <v>2.1818</v>
      </c>
      <c r="I1419" s="2">
        <v>2043</v>
      </c>
      <c r="J1419" s="2">
        <v>2486</v>
      </c>
      <c r="K1419" s="4">
        <v>0.45019999999999999</v>
      </c>
      <c r="L1419" s="2" t="s">
        <v>1440</v>
      </c>
      <c r="M1419" s="5">
        <v>45093</v>
      </c>
      <c r="N1419" s="6">
        <v>112.91</v>
      </c>
    </row>
    <row r="1420" spans="1:14" ht="15.5" hidden="1" x14ac:dyDescent="0.35">
      <c r="A1420" s="3" t="s">
        <v>1485</v>
      </c>
      <c r="B1420" s="2" t="s">
        <v>1486</v>
      </c>
      <c r="C1420" s="3">
        <v>45</v>
      </c>
      <c r="D1420" s="2">
        <v>0.1</v>
      </c>
      <c r="E1420" s="2">
        <v>0.08</v>
      </c>
      <c r="F1420" s="2">
        <v>0.95</v>
      </c>
      <c r="G1420" s="2">
        <v>-0.08</v>
      </c>
      <c r="H1420" s="2">
        <v>-0.44440000000000002</v>
      </c>
      <c r="I1420" s="2">
        <v>10</v>
      </c>
      <c r="J1420" s="2">
        <v>572</v>
      </c>
      <c r="K1420" s="4">
        <v>0.75290000000000001</v>
      </c>
      <c r="L1420" s="2" t="s">
        <v>1276</v>
      </c>
      <c r="M1420" s="5">
        <v>45093</v>
      </c>
      <c r="N1420" s="6">
        <v>112.91</v>
      </c>
    </row>
    <row r="1421" spans="1:14" ht="15.5" hidden="1" x14ac:dyDescent="0.35">
      <c r="A1421" s="3" t="s">
        <v>1487</v>
      </c>
      <c r="B1421" s="2" t="s">
        <v>1488</v>
      </c>
      <c r="C1421" s="3">
        <v>50</v>
      </c>
      <c r="D1421" s="2">
        <v>0.16</v>
      </c>
      <c r="E1421" s="2">
        <v>0.02</v>
      </c>
      <c r="F1421" s="2">
        <v>5</v>
      </c>
      <c r="G1421" s="2">
        <v>-0.11</v>
      </c>
      <c r="H1421" s="2">
        <v>-0.40739999999999998</v>
      </c>
      <c r="I1421" s="2">
        <v>20</v>
      </c>
      <c r="J1421" s="2">
        <v>481</v>
      </c>
      <c r="K1421" s="4">
        <v>0.97119999999999995</v>
      </c>
      <c r="L1421" s="2" t="s">
        <v>1276</v>
      </c>
      <c r="M1421" s="5">
        <v>45093</v>
      </c>
      <c r="N1421" s="6">
        <v>112.91</v>
      </c>
    </row>
    <row r="1422" spans="1:14" ht="15.5" hidden="1" x14ac:dyDescent="0.35">
      <c r="A1422" s="3" t="s">
        <v>1489</v>
      </c>
      <c r="B1422" s="2" t="s">
        <v>1490</v>
      </c>
      <c r="C1422" s="3">
        <v>55</v>
      </c>
      <c r="D1422" s="2">
        <v>0.28000000000000003</v>
      </c>
      <c r="E1422" s="2">
        <v>0.28000000000000003</v>
      </c>
      <c r="F1422" s="2">
        <v>1.9</v>
      </c>
      <c r="G1422" s="2">
        <v>-0.13</v>
      </c>
      <c r="H1422" s="2">
        <v>-0.31709999999999999</v>
      </c>
      <c r="I1422" s="2">
        <v>23</v>
      </c>
      <c r="J1422" s="2">
        <v>2097</v>
      </c>
      <c r="K1422" s="4">
        <v>0.7056</v>
      </c>
      <c r="L1422" s="2" t="s">
        <v>1276</v>
      </c>
      <c r="M1422" s="5">
        <v>45093</v>
      </c>
      <c r="N1422" s="6">
        <v>112.91</v>
      </c>
    </row>
    <row r="1423" spans="1:14" ht="15.5" hidden="1" x14ac:dyDescent="0.35">
      <c r="A1423" s="3" t="s">
        <v>1491</v>
      </c>
      <c r="B1423" s="2" t="s">
        <v>1492</v>
      </c>
      <c r="C1423" s="3">
        <v>60</v>
      </c>
      <c r="D1423" s="2">
        <v>0.45</v>
      </c>
      <c r="E1423" s="2">
        <v>0.4</v>
      </c>
      <c r="F1423" s="2">
        <v>2.6</v>
      </c>
      <c r="G1423" s="2">
        <v>-0.05</v>
      </c>
      <c r="H1423" s="2">
        <v>-0.1</v>
      </c>
      <c r="I1423" s="2">
        <v>43</v>
      </c>
      <c r="J1423" s="2">
        <v>3378</v>
      </c>
      <c r="K1423" s="4">
        <v>0.68289999999999995</v>
      </c>
      <c r="L1423" s="2" t="s">
        <v>1276</v>
      </c>
      <c r="M1423" s="5">
        <v>45093</v>
      </c>
      <c r="N1423" s="6">
        <v>112.91</v>
      </c>
    </row>
    <row r="1424" spans="1:14" ht="15.5" hidden="1" x14ac:dyDescent="0.35">
      <c r="A1424" s="3" t="s">
        <v>1493</v>
      </c>
      <c r="B1424" s="2" t="s">
        <v>1432</v>
      </c>
      <c r="C1424" s="3">
        <v>65</v>
      </c>
      <c r="D1424" s="2">
        <v>0.61</v>
      </c>
      <c r="E1424" s="2">
        <v>0.5</v>
      </c>
      <c r="F1424" s="2">
        <v>3</v>
      </c>
      <c r="G1424" s="2">
        <v>-0.14000000000000001</v>
      </c>
      <c r="H1424" s="2">
        <v>-0.1867</v>
      </c>
      <c r="I1424" s="2">
        <v>227</v>
      </c>
      <c r="J1424" s="2">
        <v>2495</v>
      </c>
      <c r="K1424" s="4">
        <v>0.63619999999999999</v>
      </c>
      <c r="L1424" s="2" t="s">
        <v>1276</v>
      </c>
      <c r="M1424" s="5">
        <v>45093</v>
      </c>
      <c r="N1424" s="6">
        <v>112.91</v>
      </c>
    </row>
    <row r="1425" spans="1:14" ht="15.5" hidden="1" x14ac:dyDescent="0.35">
      <c r="A1425" s="3" t="s">
        <v>1494</v>
      </c>
      <c r="B1425" s="2" t="s">
        <v>1495</v>
      </c>
      <c r="C1425" s="3">
        <v>70</v>
      </c>
      <c r="D1425" s="2">
        <v>0.88</v>
      </c>
      <c r="E1425" s="2">
        <v>0.1</v>
      </c>
      <c r="F1425" s="2">
        <v>0.9</v>
      </c>
      <c r="G1425" s="2">
        <v>-0.22</v>
      </c>
      <c r="H1425" s="2">
        <v>-0.2</v>
      </c>
      <c r="I1425" s="2">
        <v>258</v>
      </c>
      <c r="J1425" s="2">
        <v>5677</v>
      </c>
      <c r="K1425" s="4">
        <v>0.4783</v>
      </c>
      <c r="L1425" s="2" t="s">
        <v>1276</v>
      </c>
      <c r="M1425" s="5">
        <v>45093</v>
      </c>
      <c r="N1425" s="6">
        <v>112.91</v>
      </c>
    </row>
    <row r="1426" spans="1:14" ht="15.5" hidden="1" x14ac:dyDescent="0.35">
      <c r="A1426" s="3" t="s">
        <v>1496</v>
      </c>
      <c r="B1426" s="2" t="s">
        <v>1434</v>
      </c>
      <c r="C1426" s="3">
        <v>75</v>
      </c>
      <c r="D1426" s="2">
        <v>1.24</v>
      </c>
      <c r="E1426" s="2">
        <v>1.1100000000000001</v>
      </c>
      <c r="F1426" s="2">
        <v>2.25</v>
      </c>
      <c r="G1426" s="2">
        <v>-0.36</v>
      </c>
      <c r="H1426" s="2">
        <v>-0.22500000000000001</v>
      </c>
      <c r="I1426" s="2">
        <v>176</v>
      </c>
      <c r="J1426" s="2">
        <v>3870</v>
      </c>
      <c r="K1426" s="4">
        <v>0.5413</v>
      </c>
      <c r="L1426" s="2" t="s">
        <v>1276</v>
      </c>
      <c r="M1426" s="5">
        <v>45093</v>
      </c>
      <c r="N1426" s="6">
        <v>112.91</v>
      </c>
    </row>
    <row r="1427" spans="1:14" ht="15.5" hidden="1" x14ac:dyDescent="0.35">
      <c r="A1427" s="3" t="s">
        <v>1497</v>
      </c>
      <c r="B1427" s="2" t="s">
        <v>1498</v>
      </c>
      <c r="C1427" s="3">
        <v>80</v>
      </c>
      <c r="D1427" s="2">
        <v>1.72</v>
      </c>
      <c r="E1427" s="2">
        <v>1.72</v>
      </c>
      <c r="F1427" s="2">
        <v>1.8</v>
      </c>
      <c r="G1427" s="2">
        <v>-0.44</v>
      </c>
      <c r="H1427" s="2">
        <v>-0.20369999999999999</v>
      </c>
      <c r="I1427" s="2">
        <v>212</v>
      </c>
      <c r="J1427" s="2">
        <v>5689</v>
      </c>
      <c r="K1427" s="4">
        <v>0.44369999999999998</v>
      </c>
      <c r="L1427" s="2" t="s">
        <v>1276</v>
      </c>
      <c r="M1427" s="5">
        <v>45093</v>
      </c>
      <c r="N1427" s="6">
        <v>112.91</v>
      </c>
    </row>
    <row r="1428" spans="1:14" ht="15.5" hidden="1" x14ac:dyDescent="0.35">
      <c r="A1428" s="3" t="s">
        <v>1499</v>
      </c>
      <c r="B1428" s="2" t="s">
        <v>1434</v>
      </c>
      <c r="C1428" s="3">
        <v>85</v>
      </c>
      <c r="D1428" s="2">
        <v>2.39</v>
      </c>
      <c r="E1428" s="2">
        <v>2</v>
      </c>
      <c r="F1428" s="2">
        <v>2.52</v>
      </c>
      <c r="G1428" s="2">
        <v>-0.66</v>
      </c>
      <c r="H1428" s="2">
        <v>-0.21640000000000001</v>
      </c>
      <c r="I1428" s="2">
        <v>532</v>
      </c>
      <c r="J1428" s="2">
        <v>4895</v>
      </c>
      <c r="K1428" s="4">
        <v>0.43070000000000003</v>
      </c>
      <c r="L1428" s="2" t="s">
        <v>1276</v>
      </c>
      <c r="M1428" s="5">
        <v>45093</v>
      </c>
      <c r="N1428" s="6">
        <v>112.91</v>
      </c>
    </row>
    <row r="1429" spans="1:14" ht="15.5" hidden="1" x14ac:dyDescent="0.35">
      <c r="A1429" s="3" t="s">
        <v>1500</v>
      </c>
      <c r="B1429" s="2" t="s">
        <v>1434</v>
      </c>
      <c r="C1429" s="3">
        <v>90</v>
      </c>
      <c r="D1429" s="2">
        <v>3.25</v>
      </c>
      <c r="E1429" s="2">
        <v>3.2</v>
      </c>
      <c r="F1429" s="2">
        <v>3.9</v>
      </c>
      <c r="G1429" s="2">
        <v>-0.95</v>
      </c>
      <c r="H1429" s="2">
        <v>-0.22620000000000001</v>
      </c>
      <c r="I1429" s="2">
        <v>1565</v>
      </c>
      <c r="J1429" s="2">
        <v>7221</v>
      </c>
      <c r="K1429" s="4">
        <v>0.44090000000000001</v>
      </c>
      <c r="L1429" s="2" t="s">
        <v>1276</v>
      </c>
      <c r="M1429" s="5">
        <v>45093</v>
      </c>
      <c r="N1429" s="6">
        <v>112.91</v>
      </c>
    </row>
    <row r="1430" spans="1:14" ht="15.5" hidden="1" x14ac:dyDescent="0.35">
      <c r="A1430" s="3" t="s">
        <v>1501</v>
      </c>
      <c r="B1430" s="2" t="s">
        <v>1502</v>
      </c>
      <c r="C1430" s="3">
        <v>95</v>
      </c>
      <c r="D1430" s="2">
        <v>4.4000000000000004</v>
      </c>
      <c r="E1430" s="2">
        <v>4</v>
      </c>
      <c r="F1430" s="2">
        <v>5</v>
      </c>
      <c r="G1430" s="2">
        <v>-1.2</v>
      </c>
      <c r="H1430" s="2">
        <v>-0.21429999999999999</v>
      </c>
      <c r="I1430" s="2">
        <v>714</v>
      </c>
      <c r="J1430" s="2">
        <v>4370</v>
      </c>
      <c r="K1430" s="4">
        <v>0.42309999999999998</v>
      </c>
      <c r="L1430" s="2" t="s">
        <v>1276</v>
      </c>
      <c r="M1430" s="5">
        <v>45093</v>
      </c>
      <c r="N1430" s="6">
        <v>112.91</v>
      </c>
    </row>
    <row r="1431" spans="1:14" ht="15.5" x14ac:dyDescent="0.35">
      <c r="A1431" s="3" t="s">
        <v>1503</v>
      </c>
      <c r="B1431" s="2" t="s">
        <v>1447</v>
      </c>
      <c r="C1431" s="3">
        <v>100</v>
      </c>
      <c r="D1431" s="2">
        <v>5.9</v>
      </c>
      <c r="E1431" s="2">
        <v>5.6</v>
      </c>
      <c r="F1431" s="2">
        <v>8</v>
      </c>
      <c r="G1431" s="2">
        <v>-1.5</v>
      </c>
      <c r="H1431" s="2">
        <v>-0.20269999999999999</v>
      </c>
      <c r="I1431" s="2">
        <v>720</v>
      </c>
      <c r="J1431" s="2">
        <v>4621</v>
      </c>
      <c r="K1431" s="4">
        <v>0.46920000000000001</v>
      </c>
      <c r="L1431" s="2" t="s">
        <v>1276</v>
      </c>
      <c r="M1431" s="5">
        <v>45093</v>
      </c>
      <c r="N1431" s="6">
        <v>112.91</v>
      </c>
    </row>
    <row r="1432" spans="1:14" ht="15.5" hidden="1" x14ac:dyDescent="0.35">
      <c r="A1432" s="3" t="s">
        <v>1504</v>
      </c>
      <c r="B1432" s="2" t="s">
        <v>1447</v>
      </c>
      <c r="C1432" s="3">
        <v>105</v>
      </c>
      <c r="D1432" s="2">
        <v>7.77</v>
      </c>
      <c r="E1432" s="2">
        <v>5.55</v>
      </c>
      <c r="F1432" s="2">
        <v>10</v>
      </c>
      <c r="G1432" s="2">
        <v>-1.48</v>
      </c>
      <c r="H1432" s="2">
        <v>-0.16</v>
      </c>
      <c r="I1432" s="2">
        <v>137</v>
      </c>
      <c r="J1432" s="2">
        <v>2479</v>
      </c>
      <c r="K1432" s="4">
        <v>0.4617</v>
      </c>
      <c r="L1432" s="2" t="s">
        <v>1276</v>
      </c>
      <c r="M1432" s="5">
        <v>45093</v>
      </c>
      <c r="N1432" s="6">
        <v>112.91</v>
      </c>
    </row>
    <row r="1433" spans="1:14" ht="15.5" x14ac:dyDescent="0.35">
      <c r="A1433" s="3" t="s">
        <v>1505</v>
      </c>
      <c r="B1433" s="2" t="s">
        <v>1430</v>
      </c>
      <c r="C1433" s="3">
        <v>110</v>
      </c>
      <c r="D1433" s="2">
        <v>9.65</v>
      </c>
      <c r="E1433" s="2">
        <v>7.55</v>
      </c>
      <c r="F1433" s="2">
        <v>11.95</v>
      </c>
      <c r="G1433" s="2">
        <v>-2.4</v>
      </c>
      <c r="H1433" s="2">
        <v>-0.19919999999999999</v>
      </c>
      <c r="I1433" s="2">
        <v>194</v>
      </c>
      <c r="J1433" s="2">
        <v>3309</v>
      </c>
      <c r="K1433" s="4">
        <v>0.44319999999999998</v>
      </c>
      <c r="L1433" s="2" t="s">
        <v>1276</v>
      </c>
      <c r="M1433" s="5">
        <v>45093</v>
      </c>
      <c r="N1433" s="6">
        <v>112.91</v>
      </c>
    </row>
    <row r="1434" spans="1:14" ht="15.5" x14ac:dyDescent="0.35">
      <c r="A1434" s="3" t="s">
        <v>1506</v>
      </c>
      <c r="B1434" s="2" t="s">
        <v>1430</v>
      </c>
      <c r="C1434" s="3">
        <v>115</v>
      </c>
      <c r="D1434" s="2">
        <v>12.1</v>
      </c>
      <c r="E1434" s="2">
        <v>9.5</v>
      </c>
      <c r="F1434" s="2">
        <v>13.9</v>
      </c>
      <c r="G1434" s="2">
        <v>-2.35</v>
      </c>
      <c r="H1434" s="2">
        <v>-0.16259999999999999</v>
      </c>
      <c r="I1434" s="2">
        <v>89</v>
      </c>
      <c r="J1434" s="2">
        <v>1978</v>
      </c>
      <c r="K1434" s="4">
        <v>0.41620000000000001</v>
      </c>
      <c r="L1434" s="2" t="s">
        <v>1276</v>
      </c>
      <c r="M1434" s="5">
        <v>45093</v>
      </c>
      <c r="N1434" s="6">
        <v>112.91</v>
      </c>
    </row>
    <row r="1435" spans="1:14" ht="15.5" x14ac:dyDescent="0.35">
      <c r="A1435" s="3" t="s">
        <v>1507</v>
      </c>
      <c r="B1435" s="2" t="s">
        <v>1478</v>
      </c>
      <c r="C1435" s="3">
        <v>120</v>
      </c>
      <c r="D1435" s="2">
        <v>15.1</v>
      </c>
      <c r="E1435" s="2">
        <v>12.5</v>
      </c>
      <c r="F1435" s="2">
        <v>17</v>
      </c>
      <c r="G1435" s="2">
        <v>-3.03</v>
      </c>
      <c r="H1435" s="2">
        <v>-0.1671</v>
      </c>
      <c r="I1435" s="2">
        <v>55</v>
      </c>
      <c r="J1435" s="2">
        <v>3679</v>
      </c>
      <c r="K1435" s="4">
        <v>0.41770000000000002</v>
      </c>
      <c r="L1435" s="2" t="s">
        <v>1276</v>
      </c>
      <c r="M1435" s="5">
        <v>45093</v>
      </c>
      <c r="N1435" s="6">
        <v>112.91</v>
      </c>
    </row>
    <row r="1436" spans="1:14" ht="15.5" hidden="1" x14ac:dyDescent="0.35">
      <c r="A1436" s="3" t="s">
        <v>1508</v>
      </c>
      <c r="B1436" s="2" t="s">
        <v>1434</v>
      </c>
      <c r="C1436" s="3">
        <v>125</v>
      </c>
      <c r="D1436" s="2">
        <v>18</v>
      </c>
      <c r="E1436" s="2">
        <v>17.7</v>
      </c>
      <c r="F1436" s="2">
        <v>20</v>
      </c>
      <c r="G1436" s="2">
        <v>-3.62</v>
      </c>
      <c r="H1436" s="2">
        <v>-0.16739999999999999</v>
      </c>
      <c r="I1436" s="2">
        <v>35</v>
      </c>
      <c r="J1436" s="2">
        <v>1041</v>
      </c>
      <c r="K1436" s="4">
        <v>0.40670000000000001</v>
      </c>
      <c r="L1436" s="2" t="s">
        <v>1276</v>
      </c>
      <c r="M1436" s="5">
        <v>45093</v>
      </c>
      <c r="N1436" s="6">
        <v>112.91</v>
      </c>
    </row>
    <row r="1437" spans="1:14" ht="15.5" x14ac:dyDescent="0.35">
      <c r="A1437" s="3" t="s">
        <v>1509</v>
      </c>
      <c r="B1437" s="2" t="s">
        <v>1510</v>
      </c>
      <c r="C1437" s="3">
        <v>130</v>
      </c>
      <c r="D1437" s="2">
        <v>22</v>
      </c>
      <c r="E1437" s="2">
        <v>20.5</v>
      </c>
      <c r="F1437" s="2">
        <v>23.4</v>
      </c>
      <c r="G1437" s="2">
        <v>-8.8000000000000007</v>
      </c>
      <c r="H1437" s="2">
        <v>-0.28570000000000001</v>
      </c>
      <c r="I1437" s="2">
        <v>132</v>
      </c>
      <c r="J1437" s="2">
        <v>227</v>
      </c>
      <c r="K1437" s="4">
        <v>0.4</v>
      </c>
      <c r="L1437" s="2" t="s">
        <v>1276</v>
      </c>
      <c r="M1437" s="5">
        <v>45093</v>
      </c>
      <c r="N1437" s="6">
        <v>112.91</v>
      </c>
    </row>
    <row r="1438" spans="1:14" ht="15.5" hidden="1" x14ac:dyDescent="0.35">
      <c r="A1438" s="3" t="s">
        <v>1511</v>
      </c>
      <c r="B1438" s="2" t="s">
        <v>1512</v>
      </c>
      <c r="C1438" s="3">
        <v>135</v>
      </c>
      <c r="D1438" s="2">
        <v>24.48</v>
      </c>
      <c r="E1438" s="2">
        <v>23.2</v>
      </c>
      <c r="F1438" s="2">
        <v>27.5</v>
      </c>
      <c r="G1438" s="2">
        <v>-13.62</v>
      </c>
      <c r="H1438" s="2">
        <v>-0.35749999999999998</v>
      </c>
      <c r="I1438" s="2">
        <v>16</v>
      </c>
      <c r="J1438" s="2">
        <v>18</v>
      </c>
      <c r="K1438" s="4">
        <v>0.4103</v>
      </c>
      <c r="L1438" s="2" t="s">
        <v>1276</v>
      </c>
      <c r="M1438" s="5">
        <v>45093</v>
      </c>
      <c r="N1438" s="6">
        <v>112.91</v>
      </c>
    </row>
    <row r="1439" spans="1:14" ht="15.5" x14ac:dyDescent="0.35">
      <c r="A1439" s="3" t="s">
        <v>1513</v>
      </c>
      <c r="B1439" s="2" t="s">
        <v>1514</v>
      </c>
      <c r="C1439" s="3">
        <v>140</v>
      </c>
      <c r="D1439" s="2">
        <v>29.83</v>
      </c>
      <c r="E1439" s="2">
        <v>27</v>
      </c>
      <c r="F1439" s="2">
        <v>31.95</v>
      </c>
      <c r="G1439" s="2">
        <v>-5.81</v>
      </c>
      <c r="H1439" s="2">
        <v>-0.16300000000000001</v>
      </c>
      <c r="I1439" s="2">
        <v>7</v>
      </c>
      <c r="J1439" s="2">
        <v>5</v>
      </c>
      <c r="K1439" s="4">
        <v>0.42780000000000001</v>
      </c>
      <c r="L1439" s="2" t="s">
        <v>1276</v>
      </c>
      <c r="M1439" s="5">
        <v>45093</v>
      </c>
      <c r="N1439" s="6">
        <v>112.91</v>
      </c>
    </row>
    <row r="1440" spans="1:14" ht="15.5" x14ac:dyDescent="0.35">
      <c r="A1440" s="3" t="s">
        <v>1515</v>
      </c>
      <c r="B1440" s="2" t="s">
        <v>1516</v>
      </c>
      <c r="C1440" s="3">
        <v>145</v>
      </c>
      <c r="D1440" s="2">
        <v>33.840000000000003</v>
      </c>
      <c r="E1440" s="2">
        <v>31.3</v>
      </c>
      <c r="F1440" s="2">
        <v>36</v>
      </c>
      <c r="G1440" s="2">
        <v>-6.58</v>
      </c>
      <c r="H1440" s="2">
        <v>-0.1628</v>
      </c>
      <c r="I1440" s="2">
        <v>1253</v>
      </c>
      <c r="J1440" s="2">
        <v>14</v>
      </c>
      <c r="K1440" s="4">
        <v>0.42409999999999998</v>
      </c>
      <c r="L1440" s="2" t="s">
        <v>1276</v>
      </c>
      <c r="M1440" s="5">
        <v>45093</v>
      </c>
      <c r="N1440" s="6">
        <v>112.91</v>
      </c>
    </row>
    <row r="1441" spans="1:14" ht="15.5" hidden="1" x14ac:dyDescent="0.35">
      <c r="A1441" s="3" t="s">
        <v>1517</v>
      </c>
      <c r="B1441" s="2" t="s">
        <v>1518</v>
      </c>
      <c r="C1441" s="3">
        <v>150</v>
      </c>
      <c r="D1441" s="2">
        <v>39.11</v>
      </c>
      <c r="E1441" s="2">
        <v>37.700000000000003</v>
      </c>
      <c r="F1441" s="2">
        <v>38.85</v>
      </c>
      <c r="G1441" s="2">
        <v>-13.64</v>
      </c>
      <c r="H1441" s="2">
        <v>-0.2586</v>
      </c>
      <c r="I1441" s="2">
        <v>41</v>
      </c>
      <c r="J1441" s="2">
        <v>1</v>
      </c>
      <c r="K1441" s="4">
        <v>0.35060000000000002</v>
      </c>
      <c r="L1441" s="2" t="s">
        <v>1276</v>
      </c>
      <c r="M1441" s="5">
        <v>45093</v>
      </c>
      <c r="N1441" s="6">
        <v>112.91</v>
      </c>
    </row>
    <row r="1442" spans="1:14" ht="15.5" hidden="1" x14ac:dyDescent="0.35">
      <c r="A1442" s="3" t="s">
        <v>1519</v>
      </c>
      <c r="B1442" s="2" t="s">
        <v>1520</v>
      </c>
      <c r="C1442" s="3">
        <v>155</v>
      </c>
      <c r="D1442" s="2">
        <v>43.73</v>
      </c>
      <c r="E1442" s="2">
        <v>40.549999999999997</v>
      </c>
      <c r="F1442" s="2">
        <v>45</v>
      </c>
      <c r="G1442" s="2">
        <v>-16.27</v>
      </c>
      <c r="H1442" s="2">
        <v>-0.2712</v>
      </c>
      <c r="I1442" s="2">
        <v>2201</v>
      </c>
      <c r="J1442" s="2">
        <v>0</v>
      </c>
      <c r="K1442" s="4">
        <v>0.43940000000000001</v>
      </c>
      <c r="L1442" s="2" t="s">
        <v>1276</v>
      </c>
      <c r="M1442" s="5">
        <v>45093</v>
      </c>
      <c r="N1442" s="6">
        <v>112.91</v>
      </c>
    </row>
    <row r="1443" spans="1:14" ht="15.5" hidden="1" x14ac:dyDescent="0.35">
      <c r="A1443" s="3" t="s">
        <v>1521</v>
      </c>
      <c r="B1443" s="2" t="s">
        <v>1429</v>
      </c>
      <c r="C1443" s="3">
        <v>160</v>
      </c>
      <c r="D1443" s="2">
        <v>48.12</v>
      </c>
      <c r="E1443" s="2">
        <v>45.35</v>
      </c>
      <c r="F1443" s="2">
        <v>50</v>
      </c>
      <c r="G1443" s="2">
        <v>-26.38</v>
      </c>
      <c r="H1443" s="2">
        <v>-0.35410000000000003</v>
      </c>
      <c r="I1443" s="2">
        <v>9340</v>
      </c>
      <c r="J1443" s="2">
        <v>0</v>
      </c>
      <c r="K1443" s="4">
        <v>0.46660000000000001</v>
      </c>
      <c r="L1443" s="2" t="s">
        <v>1276</v>
      </c>
      <c r="M1443" s="5">
        <v>45093</v>
      </c>
      <c r="N1443" s="6">
        <v>112.91</v>
      </c>
    </row>
    <row r="1444" spans="1:14" ht="15.5" hidden="1" x14ac:dyDescent="0.35">
      <c r="A1444" s="3" t="s">
        <v>1522</v>
      </c>
      <c r="B1444" s="2" t="s">
        <v>1514</v>
      </c>
      <c r="C1444" s="3">
        <v>165</v>
      </c>
      <c r="D1444" s="2">
        <v>51.55</v>
      </c>
      <c r="E1444" s="2">
        <v>50.15</v>
      </c>
      <c r="F1444" s="2">
        <v>54.85</v>
      </c>
      <c r="G1444" s="2">
        <v>-28.79</v>
      </c>
      <c r="H1444" s="2">
        <v>-0.3584</v>
      </c>
      <c r="I1444" s="2">
        <v>25</v>
      </c>
      <c r="J1444" s="2">
        <v>0</v>
      </c>
      <c r="K1444" s="4">
        <v>0.48459999999999998</v>
      </c>
      <c r="L1444" s="2" t="s">
        <v>1276</v>
      </c>
      <c r="M1444" s="5">
        <v>45093</v>
      </c>
      <c r="N1444" s="6">
        <v>112.91</v>
      </c>
    </row>
    <row r="1445" spans="1:14" ht="15.5" hidden="1" x14ac:dyDescent="0.35">
      <c r="A1445" s="3" t="s">
        <v>1523</v>
      </c>
      <c r="B1445" s="2" t="s">
        <v>1524</v>
      </c>
      <c r="C1445" s="3">
        <v>170</v>
      </c>
      <c r="D1445" s="2">
        <v>58.67</v>
      </c>
      <c r="E1445" s="2">
        <v>55.05</v>
      </c>
      <c r="F1445" s="2">
        <v>59.95</v>
      </c>
      <c r="G1445" s="2">
        <v>-9.06</v>
      </c>
      <c r="H1445" s="2">
        <v>-0.1338</v>
      </c>
      <c r="I1445" s="2">
        <v>12</v>
      </c>
      <c r="J1445" s="2">
        <v>6</v>
      </c>
      <c r="K1445" s="4">
        <v>0.51429999999999998</v>
      </c>
      <c r="L1445" s="2" t="s">
        <v>1276</v>
      </c>
      <c r="M1445" s="5">
        <v>45093</v>
      </c>
      <c r="N1445" s="6">
        <v>112.91</v>
      </c>
    </row>
    <row r="1446" spans="1:14" ht="15.5" hidden="1" x14ac:dyDescent="0.35">
      <c r="A1446" s="3" t="s">
        <v>1525</v>
      </c>
      <c r="B1446" s="2" t="s">
        <v>1526</v>
      </c>
      <c r="C1446" s="3">
        <v>175</v>
      </c>
      <c r="D1446" s="2">
        <v>85.15</v>
      </c>
      <c r="E1446" s="2">
        <v>80.400000000000006</v>
      </c>
      <c r="F1446" s="2">
        <v>81.349999999999994</v>
      </c>
      <c r="G1446" s="2">
        <v>0</v>
      </c>
      <c r="H1446" s="2" t="s">
        <v>12</v>
      </c>
      <c r="I1446" s="2">
        <v>9</v>
      </c>
      <c r="J1446" s="2">
        <v>0</v>
      </c>
      <c r="K1446" s="4">
        <v>1.1427</v>
      </c>
      <c r="L1446" s="2" t="s">
        <v>1276</v>
      </c>
      <c r="M1446" s="5">
        <v>45093</v>
      </c>
      <c r="N1446" s="6">
        <v>112.91</v>
      </c>
    </row>
    <row r="1447" spans="1:14" ht="15.5" hidden="1" x14ac:dyDescent="0.35">
      <c r="A1447" s="3" t="s">
        <v>1527</v>
      </c>
      <c r="B1447" s="2" t="s">
        <v>1528</v>
      </c>
      <c r="C1447" s="3">
        <v>180</v>
      </c>
      <c r="D1447" s="2">
        <v>69.510000000000005</v>
      </c>
      <c r="E1447" s="2">
        <v>65</v>
      </c>
      <c r="F1447" s="2">
        <v>69.95</v>
      </c>
      <c r="G1447" s="2">
        <v>-12.94</v>
      </c>
      <c r="H1447" s="2">
        <v>-0.15690000000000001</v>
      </c>
      <c r="I1447" s="2">
        <v>2</v>
      </c>
      <c r="J1447" s="2">
        <v>0</v>
      </c>
      <c r="K1447" s="4">
        <v>0.56010000000000004</v>
      </c>
      <c r="L1447" s="2" t="s">
        <v>1276</v>
      </c>
      <c r="M1447" s="5">
        <v>45093</v>
      </c>
      <c r="N1447" s="6">
        <v>112.91</v>
      </c>
    </row>
    <row r="1448" spans="1:14" ht="15.5" hidden="1" x14ac:dyDescent="0.35">
      <c r="A1448" s="3" t="s">
        <v>1529</v>
      </c>
      <c r="B1448" s="2" t="s">
        <v>1518</v>
      </c>
      <c r="C1448" s="3">
        <v>185</v>
      </c>
      <c r="D1448" s="2">
        <v>73.52</v>
      </c>
      <c r="E1448" s="2">
        <v>70.45</v>
      </c>
      <c r="F1448" s="2">
        <v>74.5</v>
      </c>
      <c r="G1448" s="2">
        <v>-26.1</v>
      </c>
      <c r="H1448" s="2">
        <v>-0.26200000000000001</v>
      </c>
      <c r="I1448" s="2">
        <v>36</v>
      </c>
      <c r="J1448" s="2">
        <v>0</v>
      </c>
      <c r="K1448" s="4">
        <v>0.55520000000000003</v>
      </c>
      <c r="L1448" s="2" t="s">
        <v>1276</v>
      </c>
      <c r="M1448" s="5">
        <v>45093</v>
      </c>
      <c r="N1448" s="6">
        <v>112.91</v>
      </c>
    </row>
    <row r="1449" spans="1:14" ht="15.5" hidden="1" x14ac:dyDescent="0.35">
      <c r="A1449" s="3" t="s">
        <v>1530</v>
      </c>
      <c r="B1449" s="2" t="s">
        <v>1531</v>
      </c>
      <c r="C1449" s="3">
        <v>190</v>
      </c>
      <c r="D1449" s="2">
        <v>78.22</v>
      </c>
      <c r="E1449" s="2">
        <v>75</v>
      </c>
      <c r="F1449" s="2">
        <v>79.5</v>
      </c>
      <c r="G1449" s="2">
        <v>-28.88</v>
      </c>
      <c r="H1449" s="2">
        <v>-0.2697</v>
      </c>
      <c r="I1449" s="2">
        <v>10</v>
      </c>
      <c r="J1449" s="2">
        <v>0</v>
      </c>
      <c r="K1449" s="4">
        <v>0.57530000000000003</v>
      </c>
      <c r="L1449" s="2" t="s">
        <v>1276</v>
      </c>
      <c r="M1449" s="5">
        <v>45093</v>
      </c>
      <c r="N1449" s="6">
        <v>112.91</v>
      </c>
    </row>
    <row r="1450" spans="1:14" ht="15.5" hidden="1" x14ac:dyDescent="0.35">
      <c r="A1450" s="3" t="s">
        <v>1532</v>
      </c>
      <c r="B1450" s="2" t="s">
        <v>1533</v>
      </c>
      <c r="C1450" s="3">
        <v>195</v>
      </c>
      <c r="D1450" s="2">
        <v>83.04</v>
      </c>
      <c r="E1450" s="2">
        <v>80</v>
      </c>
      <c r="F1450" s="2">
        <v>84.5</v>
      </c>
      <c r="G1450" s="2">
        <v>-21.73</v>
      </c>
      <c r="H1450" s="2">
        <v>-0.2074</v>
      </c>
      <c r="I1450" s="2">
        <v>4453</v>
      </c>
      <c r="J1450" s="2">
        <v>0</v>
      </c>
      <c r="K1450" s="4">
        <v>0.59460000000000002</v>
      </c>
      <c r="L1450" s="2" t="s">
        <v>1276</v>
      </c>
      <c r="M1450" s="5">
        <v>45093</v>
      </c>
      <c r="N1450" s="6">
        <v>112.91</v>
      </c>
    </row>
    <row r="1451" spans="1:14" ht="15.5" hidden="1" x14ac:dyDescent="0.35">
      <c r="A1451" s="3" t="s">
        <v>1534</v>
      </c>
      <c r="B1451" s="2" t="s">
        <v>1516</v>
      </c>
      <c r="C1451" s="3">
        <v>200</v>
      </c>
      <c r="D1451" s="2">
        <v>87.74</v>
      </c>
      <c r="E1451" s="2">
        <v>85</v>
      </c>
      <c r="F1451" s="2">
        <v>89.5</v>
      </c>
      <c r="G1451" s="2">
        <v>-18.559999999999999</v>
      </c>
      <c r="H1451" s="2">
        <v>-0.17460000000000001</v>
      </c>
      <c r="I1451" s="2">
        <v>1388</v>
      </c>
      <c r="J1451" s="2">
        <v>0</v>
      </c>
      <c r="K1451" s="4">
        <v>0.61329999999999996</v>
      </c>
      <c r="L1451" s="2" t="s">
        <v>1276</v>
      </c>
      <c r="M1451" s="5">
        <v>45093</v>
      </c>
      <c r="N1451" s="6">
        <v>112.91</v>
      </c>
    </row>
    <row r="1452" spans="1:14" ht="15.5" hidden="1" x14ac:dyDescent="0.35">
      <c r="A1452" s="3" t="s">
        <v>1535</v>
      </c>
      <c r="B1452" s="2" t="s">
        <v>1514</v>
      </c>
      <c r="C1452" s="3">
        <v>205</v>
      </c>
      <c r="D1452" s="2">
        <v>93.29</v>
      </c>
      <c r="E1452" s="2">
        <v>90</v>
      </c>
      <c r="F1452" s="2">
        <v>94.5</v>
      </c>
      <c r="G1452" s="2">
        <v>-17.43</v>
      </c>
      <c r="H1452" s="2">
        <v>-0.15740000000000001</v>
      </c>
      <c r="I1452" s="2">
        <v>24</v>
      </c>
      <c r="J1452" s="2">
        <v>0</v>
      </c>
      <c r="K1452" s="4">
        <v>0.63139999999999996</v>
      </c>
      <c r="L1452" s="2" t="s">
        <v>1276</v>
      </c>
      <c r="M1452" s="5">
        <v>45093</v>
      </c>
      <c r="N1452" s="6">
        <v>112.91</v>
      </c>
    </row>
    <row r="1453" spans="1:14" ht="15.5" hidden="1" x14ac:dyDescent="0.35">
      <c r="A1453" s="3" t="s">
        <v>1536</v>
      </c>
      <c r="B1453" s="2" t="s">
        <v>1537</v>
      </c>
      <c r="C1453" s="3">
        <v>210</v>
      </c>
      <c r="D1453" s="2">
        <v>97.7</v>
      </c>
      <c r="E1453" s="2">
        <v>95.05</v>
      </c>
      <c r="F1453" s="2">
        <v>99.5</v>
      </c>
      <c r="G1453" s="2">
        <v>-18.02</v>
      </c>
      <c r="H1453" s="2">
        <v>-0.15570000000000001</v>
      </c>
      <c r="I1453" s="2">
        <v>6938</v>
      </c>
      <c r="J1453" s="2">
        <v>0</v>
      </c>
      <c r="K1453" s="4">
        <v>0.64870000000000005</v>
      </c>
      <c r="L1453" s="2" t="s">
        <v>1276</v>
      </c>
      <c r="M1453" s="5">
        <v>45093</v>
      </c>
      <c r="N1453" s="6">
        <v>112.91</v>
      </c>
    </row>
    <row r="1454" spans="1:14" ht="15.5" hidden="1" x14ac:dyDescent="0.35">
      <c r="A1454" s="3" t="s">
        <v>10</v>
      </c>
      <c r="B1454" s="2" t="s">
        <v>1538</v>
      </c>
      <c r="C1454" s="3">
        <v>45</v>
      </c>
      <c r="D1454" s="2">
        <v>53.91</v>
      </c>
      <c r="E1454" s="2">
        <v>53.35</v>
      </c>
      <c r="F1454" s="2">
        <v>55.8</v>
      </c>
      <c r="G1454" s="2">
        <v>0</v>
      </c>
      <c r="H1454" s="2" t="s">
        <v>12</v>
      </c>
      <c r="I1454" s="2">
        <v>2</v>
      </c>
      <c r="J1454" s="2">
        <v>117</v>
      </c>
      <c r="K1454" s="4">
        <v>0.98970000000000002</v>
      </c>
      <c r="L1454" s="2" t="s">
        <v>1440</v>
      </c>
      <c r="M1454" s="5">
        <v>45093</v>
      </c>
      <c r="N1454" s="6">
        <v>98.15</v>
      </c>
    </row>
    <row r="1455" spans="1:14" ht="15.5" hidden="1" x14ac:dyDescent="0.35">
      <c r="A1455" s="3" t="s">
        <v>13</v>
      </c>
      <c r="B1455" s="2" t="s">
        <v>1539</v>
      </c>
      <c r="C1455" s="3">
        <v>50</v>
      </c>
      <c r="D1455" s="2">
        <v>53.5</v>
      </c>
      <c r="E1455" s="2">
        <v>48.45</v>
      </c>
      <c r="F1455" s="2">
        <v>51</v>
      </c>
      <c r="G1455" s="2">
        <v>0</v>
      </c>
      <c r="H1455" s="2" t="s">
        <v>12</v>
      </c>
      <c r="I1455" s="2">
        <v>2</v>
      </c>
      <c r="J1455" s="2">
        <v>713</v>
      </c>
      <c r="K1455" s="4">
        <v>0.89839999999999998</v>
      </c>
      <c r="L1455" s="2" t="s">
        <v>1440</v>
      </c>
      <c r="M1455" s="5">
        <v>45093</v>
      </c>
      <c r="N1455" s="6">
        <v>98.15</v>
      </c>
    </row>
    <row r="1456" spans="1:14" ht="15.5" hidden="1" x14ac:dyDescent="0.35">
      <c r="A1456" s="3" t="s">
        <v>15</v>
      </c>
      <c r="B1456" s="2" t="s">
        <v>1540</v>
      </c>
      <c r="C1456" s="3">
        <v>52</v>
      </c>
      <c r="D1456" s="2">
        <v>49.24</v>
      </c>
      <c r="E1456" s="2">
        <v>46.55</v>
      </c>
      <c r="F1456" s="2">
        <v>49.15</v>
      </c>
      <c r="G1456" s="2">
        <v>-12.18</v>
      </c>
      <c r="H1456" s="2">
        <v>-0.1983</v>
      </c>
      <c r="I1456" s="2">
        <v>13</v>
      </c>
      <c r="J1456" s="2">
        <v>2443</v>
      </c>
      <c r="K1456" s="4">
        <v>0.87260000000000004</v>
      </c>
      <c r="L1456" s="2" t="s">
        <v>1440</v>
      </c>
      <c r="M1456" s="5">
        <v>45093</v>
      </c>
      <c r="N1456" s="6">
        <v>98.15</v>
      </c>
    </row>
    <row r="1457" spans="1:14" ht="15.5" hidden="1" x14ac:dyDescent="0.35">
      <c r="A1457" s="3" t="s">
        <v>17</v>
      </c>
      <c r="B1457" s="2" t="s">
        <v>1541</v>
      </c>
      <c r="C1457" s="3">
        <v>53</v>
      </c>
      <c r="D1457" s="2">
        <v>48.43</v>
      </c>
      <c r="E1457" s="2">
        <v>46</v>
      </c>
      <c r="F1457" s="2">
        <v>48.2</v>
      </c>
      <c r="G1457" s="2">
        <v>0</v>
      </c>
      <c r="H1457" s="2" t="s">
        <v>12</v>
      </c>
      <c r="I1457" s="2">
        <v>2</v>
      </c>
      <c r="J1457" s="2">
        <v>454</v>
      </c>
      <c r="K1457" s="4">
        <v>0.88480000000000003</v>
      </c>
      <c r="L1457" s="2" t="s">
        <v>1440</v>
      </c>
      <c r="M1457" s="5">
        <v>45093</v>
      </c>
      <c r="N1457" s="6">
        <v>98.15</v>
      </c>
    </row>
    <row r="1458" spans="1:14" ht="15.5" hidden="1" x14ac:dyDescent="0.35">
      <c r="A1458" s="3" t="s">
        <v>19</v>
      </c>
      <c r="B1458" s="2" t="s">
        <v>20</v>
      </c>
      <c r="C1458" s="3">
        <v>54</v>
      </c>
      <c r="D1458" s="2">
        <v>47.98</v>
      </c>
      <c r="E1458" s="2">
        <v>39.799999999999997</v>
      </c>
      <c r="F1458" s="2">
        <v>40.549999999999997</v>
      </c>
      <c r="G1458" s="2">
        <v>0</v>
      </c>
      <c r="H1458" s="2" t="s">
        <v>12</v>
      </c>
      <c r="I1458" s="2">
        <v>18</v>
      </c>
      <c r="J1458" s="2">
        <v>400</v>
      </c>
      <c r="K1458" s="4">
        <v>0</v>
      </c>
      <c r="L1458" s="2" t="s">
        <v>1440</v>
      </c>
      <c r="M1458" s="5">
        <v>45093</v>
      </c>
      <c r="N1458" s="6">
        <v>98.15</v>
      </c>
    </row>
    <row r="1459" spans="1:14" ht="15.5" hidden="1" x14ac:dyDescent="0.35">
      <c r="A1459" s="3" t="s">
        <v>21</v>
      </c>
      <c r="B1459" s="2" t="s">
        <v>22</v>
      </c>
      <c r="C1459" s="3">
        <v>55</v>
      </c>
      <c r="D1459" s="2">
        <v>40.82</v>
      </c>
      <c r="E1459" s="2">
        <v>43.3</v>
      </c>
      <c r="F1459" s="2">
        <v>43.6</v>
      </c>
      <c r="G1459" s="2">
        <v>0</v>
      </c>
      <c r="H1459" s="2" t="s">
        <v>12</v>
      </c>
      <c r="I1459" s="2">
        <v>2</v>
      </c>
      <c r="J1459" s="2">
        <v>332</v>
      </c>
      <c r="K1459" s="4">
        <v>0.54979999999999996</v>
      </c>
      <c r="L1459" s="2" t="s">
        <v>1440</v>
      </c>
      <c r="M1459" s="5">
        <v>45093</v>
      </c>
      <c r="N1459" s="6">
        <v>98.15</v>
      </c>
    </row>
    <row r="1460" spans="1:14" ht="15.5" hidden="1" x14ac:dyDescent="0.35">
      <c r="A1460" s="3" t="s">
        <v>23</v>
      </c>
      <c r="B1460" s="2" t="s">
        <v>24</v>
      </c>
      <c r="C1460" s="3">
        <v>56</v>
      </c>
      <c r="D1460" s="2">
        <v>40.450000000000003</v>
      </c>
      <c r="E1460" s="2">
        <v>42.65</v>
      </c>
      <c r="F1460" s="2">
        <v>45.35</v>
      </c>
      <c r="G1460" s="2">
        <v>0</v>
      </c>
      <c r="H1460" s="2" t="s">
        <v>12</v>
      </c>
      <c r="I1460" s="2">
        <v>1</v>
      </c>
      <c r="J1460" s="2">
        <v>292</v>
      </c>
      <c r="K1460" s="4">
        <v>0.80789999999999995</v>
      </c>
      <c r="L1460" s="2" t="s">
        <v>1440</v>
      </c>
      <c r="M1460" s="5">
        <v>45093</v>
      </c>
      <c r="N1460" s="6">
        <v>98.15</v>
      </c>
    </row>
    <row r="1461" spans="1:14" ht="15.5" hidden="1" x14ac:dyDescent="0.35">
      <c r="A1461" s="3" t="s">
        <v>25</v>
      </c>
      <c r="B1461" s="2" t="s">
        <v>1284</v>
      </c>
      <c r="C1461" s="3">
        <v>57</v>
      </c>
      <c r="D1461" s="2">
        <v>39.200000000000003</v>
      </c>
      <c r="E1461" s="2">
        <v>42.15</v>
      </c>
      <c r="F1461" s="2">
        <v>44.4</v>
      </c>
      <c r="G1461" s="2">
        <v>0</v>
      </c>
      <c r="H1461" s="2" t="s">
        <v>12</v>
      </c>
      <c r="I1461" s="2">
        <v>2</v>
      </c>
      <c r="J1461" s="2">
        <v>169</v>
      </c>
      <c r="K1461" s="4">
        <v>0.8206</v>
      </c>
      <c r="L1461" s="2" t="s">
        <v>1440</v>
      </c>
      <c r="M1461" s="5">
        <v>45093</v>
      </c>
      <c r="N1461" s="6">
        <v>98.15</v>
      </c>
    </row>
    <row r="1462" spans="1:14" ht="15.5" hidden="1" x14ac:dyDescent="0.35">
      <c r="A1462" s="3" t="s">
        <v>27</v>
      </c>
      <c r="B1462" s="2" t="s">
        <v>28</v>
      </c>
      <c r="C1462" s="3">
        <v>58</v>
      </c>
      <c r="D1462" s="2">
        <v>34.4</v>
      </c>
      <c r="E1462" s="2">
        <v>39.15</v>
      </c>
      <c r="F1462" s="2">
        <v>39.549999999999997</v>
      </c>
      <c r="G1462" s="2">
        <v>0</v>
      </c>
      <c r="H1462" s="2" t="s">
        <v>12</v>
      </c>
      <c r="I1462" s="2">
        <v>1</v>
      </c>
      <c r="J1462" s="2">
        <v>345</v>
      </c>
      <c r="K1462" s="4">
        <v>0</v>
      </c>
      <c r="L1462" s="2" t="s">
        <v>1440</v>
      </c>
      <c r="M1462" s="5">
        <v>45093</v>
      </c>
      <c r="N1462" s="6">
        <v>98.15</v>
      </c>
    </row>
    <row r="1463" spans="1:14" ht="15.5" hidden="1" x14ac:dyDescent="0.35">
      <c r="A1463" s="3" t="s">
        <v>29</v>
      </c>
      <c r="B1463" s="2" t="s">
        <v>30</v>
      </c>
      <c r="C1463" s="3">
        <v>59</v>
      </c>
      <c r="D1463" s="2">
        <v>43.85</v>
      </c>
      <c r="E1463" s="2">
        <v>35.35</v>
      </c>
      <c r="F1463" s="2">
        <v>36.15</v>
      </c>
      <c r="G1463" s="2">
        <v>0</v>
      </c>
      <c r="H1463" s="2" t="s">
        <v>12</v>
      </c>
      <c r="I1463" s="2">
        <v>19</v>
      </c>
      <c r="J1463" s="2">
        <v>195</v>
      </c>
      <c r="K1463" s="4">
        <v>0</v>
      </c>
      <c r="L1463" s="2" t="s">
        <v>1440</v>
      </c>
      <c r="M1463" s="5">
        <v>45093</v>
      </c>
      <c r="N1463" s="6">
        <v>98.15</v>
      </c>
    </row>
    <row r="1464" spans="1:14" ht="15.5" hidden="1" x14ac:dyDescent="0.35">
      <c r="A1464" s="3" t="s">
        <v>31</v>
      </c>
      <c r="B1464" s="2" t="s">
        <v>1542</v>
      </c>
      <c r="C1464" s="3">
        <v>60</v>
      </c>
      <c r="D1464" s="2">
        <v>40.85</v>
      </c>
      <c r="E1464" s="2">
        <v>38.85</v>
      </c>
      <c r="F1464" s="2">
        <v>41.65</v>
      </c>
      <c r="G1464" s="2">
        <v>0</v>
      </c>
      <c r="H1464" s="2" t="s">
        <v>12</v>
      </c>
      <c r="I1464" s="2">
        <v>1</v>
      </c>
      <c r="J1464" s="2">
        <v>1366</v>
      </c>
      <c r="K1464" s="4">
        <v>0.75639999999999996</v>
      </c>
      <c r="L1464" s="2" t="s">
        <v>1440</v>
      </c>
      <c r="M1464" s="5">
        <v>45093</v>
      </c>
      <c r="N1464" s="6">
        <v>98.15</v>
      </c>
    </row>
    <row r="1465" spans="1:14" ht="15.5" hidden="1" x14ac:dyDescent="0.35">
      <c r="A1465" s="3" t="s">
        <v>33</v>
      </c>
      <c r="B1465" s="2" t="s">
        <v>1543</v>
      </c>
      <c r="C1465" s="3">
        <v>61</v>
      </c>
      <c r="D1465" s="2">
        <v>42.44</v>
      </c>
      <c r="E1465" s="2">
        <v>37.9</v>
      </c>
      <c r="F1465" s="2">
        <v>40.700000000000003</v>
      </c>
      <c r="G1465" s="2">
        <v>0</v>
      </c>
      <c r="H1465" s="2" t="s">
        <v>12</v>
      </c>
      <c r="I1465" s="2">
        <v>8</v>
      </c>
      <c r="J1465" s="2">
        <v>148</v>
      </c>
      <c r="K1465" s="4">
        <v>0.74209999999999998</v>
      </c>
      <c r="L1465" s="2" t="s">
        <v>1440</v>
      </c>
      <c r="M1465" s="5">
        <v>45093</v>
      </c>
      <c r="N1465" s="6">
        <v>98.15</v>
      </c>
    </row>
    <row r="1466" spans="1:14" ht="15.5" hidden="1" x14ac:dyDescent="0.35">
      <c r="A1466" s="3" t="s">
        <v>35</v>
      </c>
      <c r="B1466" s="2" t="s">
        <v>36</v>
      </c>
      <c r="C1466" s="3">
        <v>62</v>
      </c>
      <c r="D1466" s="2">
        <v>35.9</v>
      </c>
      <c r="E1466" s="2">
        <v>37.15</v>
      </c>
      <c r="F1466" s="2">
        <v>37.450000000000003</v>
      </c>
      <c r="G1466" s="2">
        <v>0</v>
      </c>
      <c r="H1466" s="2" t="s">
        <v>12</v>
      </c>
      <c r="I1466" s="2">
        <v>5</v>
      </c>
      <c r="J1466" s="2">
        <v>316</v>
      </c>
      <c r="K1466" s="4">
        <v>0.6038</v>
      </c>
      <c r="L1466" s="2" t="s">
        <v>1440</v>
      </c>
      <c r="M1466" s="5">
        <v>45093</v>
      </c>
      <c r="N1466" s="6">
        <v>98.15</v>
      </c>
    </row>
    <row r="1467" spans="1:14" ht="15.5" hidden="1" x14ac:dyDescent="0.35">
      <c r="A1467" s="3" t="s">
        <v>37</v>
      </c>
      <c r="B1467" s="2" t="s">
        <v>1544</v>
      </c>
      <c r="C1467" s="3">
        <v>63</v>
      </c>
      <c r="D1467" s="2">
        <v>41.73</v>
      </c>
      <c r="E1467" s="2">
        <v>36</v>
      </c>
      <c r="F1467" s="2">
        <v>38.85</v>
      </c>
      <c r="G1467" s="2">
        <v>0</v>
      </c>
      <c r="H1467" s="2" t="s">
        <v>12</v>
      </c>
      <c r="I1467" s="2">
        <v>1</v>
      </c>
      <c r="J1467" s="2">
        <v>153</v>
      </c>
      <c r="K1467" s="4">
        <v>0.71609999999999996</v>
      </c>
      <c r="L1467" s="2" t="s">
        <v>1440</v>
      </c>
      <c r="M1467" s="5">
        <v>45093</v>
      </c>
      <c r="N1467" s="6">
        <v>98.15</v>
      </c>
    </row>
    <row r="1468" spans="1:14" ht="15.5" hidden="1" x14ac:dyDescent="0.35">
      <c r="A1468" s="3" t="s">
        <v>39</v>
      </c>
      <c r="B1468" s="2" t="s">
        <v>40</v>
      </c>
      <c r="C1468" s="3">
        <v>64</v>
      </c>
      <c r="D1468" s="2">
        <v>33.94</v>
      </c>
      <c r="E1468" s="2">
        <v>35.299999999999997</v>
      </c>
      <c r="F1468" s="2">
        <v>35.6</v>
      </c>
      <c r="G1468" s="2">
        <v>0</v>
      </c>
      <c r="H1468" s="2" t="s">
        <v>12</v>
      </c>
      <c r="I1468" s="2">
        <v>6</v>
      </c>
      <c r="J1468" s="2">
        <v>267</v>
      </c>
      <c r="K1468" s="4">
        <v>0.58940000000000003</v>
      </c>
      <c r="L1468" s="2" t="s">
        <v>1440</v>
      </c>
      <c r="M1468" s="5">
        <v>45093</v>
      </c>
      <c r="N1468" s="6">
        <v>98.15</v>
      </c>
    </row>
    <row r="1469" spans="1:14" ht="15.5" hidden="1" x14ac:dyDescent="0.35">
      <c r="A1469" s="3" t="s">
        <v>41</v>
      </c>
      <c r="B1469" s="2" t="s">
        <v>1545</v>
      </c>
      <c r="C1469" s="3">
        <v>65</v>
      </c>
      <c r="D1469" s="2">
        <v>35.29</v>
      </c>
      <c r="E1469" s="2">
        <v>34.15</v>
      </c>
      <c r="F1469" s="2">
        <v>37.049999999999997</v>
      </c>
      <c r="G1469" s="2">
        <v>0</v>
      </c>
      <c r="H1469" s="2" t="s">
        <v>12</v>
      </c>
      <c r="I1469" s="2">
        <v>4</v>
      </c>
      <c r="J1469" s="2">
        <v>193</v>
      </c>
      <c r="K1469" s="4">
        <v>0.6946</v>
      </c>
      <c r="L1469" s="2" t="s">
        <v>1440</v>
      </c>
      <c r="M1469" s="5">
        <v>45093</v>
      </c>
      <c r="N1469" s="6">
        <v>98.15</v>
      </c>
    </row>
    <row r="1470" spans="1:14" ht="15.5" hidden="1" x14ac:dyDescent="0.35">
      <c r="A1470" s="3" t="s">
        <v>43</v>
      </c>
      <c r="B1470" s="2" t="s">
        <v>1288</v>
      </c>
      <c r="C1470" s="3">
        <v>66</v>
      </c>
      <c r="D1470" s="2">
        <v>34.729999999999997</v>
      </c>
      <c r="E1470" s="2">
        <v>33.200000000000003</v>
      </c>
      <c r="F1470" s="2">
        <v>36.15</v>
      </c>
      <c r="G1470" s="2">
        <v>0</v>
      </c>
      <c r="H1470" s="2" t="s">
        <v>12</v>
      </c>
      <c r="I1470" s="2">
        <v>3</v>
      </c>
      <c r="J1470" s="2">
        <v>222</v>
      </c>
      <c r="K1470" s="4">
        <v>0.6825</v>
      </c>
      <c r="L1470" s="2" t="s">
        <v>1440</v>
      </c>
      <c r="M1470" s="5">
        <v>45093</v>
      </c>
      <c r="N1470" s="6">
        <v>98.15</v>
      </c>
    </row>
    <row r="1471" spans="1:14" ht="15.5" hidden="1" x14ac:dyDescent="0.35">
      <c r="A1471" s="3" t="s">
        <v>45</v>
      </c>
      <c r="B1471" s="2" t="s">
        <v>1289</v>
      </c>
      <c r="C1471" s="3">
        <v>67</v>
      </c>
      <c r="D1471" s="2">
        <v>32.58</v>
      </c>
      <c r="E1471" s="2">
        <v>32.25</v>
      </c>
      <c r="F1471" s="2">
        <v>35.200000000000003</v>
      </c>
      <c r="G1471" s="2">
        <v>0</v>
      </c>
      <c r="H1471" s="2" t="s">
        <v>12</v>
      </c>
      <c r="I1471" s="2">
        <v>1</v>
      </c>
      <c r="J1471" s="2">
        <v>1049</v>
      </c>
      <c r="K1471" s="4">
        <v>0.66800000000000004</v>
      </c>
      <c r="L1471" s="2" t="s">
        <v>1440</v>
      </c>
      <c r="M1471" s="5">
        <v>45093</v>
      </c>
      <c r="N1471" s="6">
        <v>98.15</v>
      </c>
    </row>
    <row r="1472" spans="1:14" ht="15.5" hidden="1" x14ac:dyDescent="0.35">
      <c r="A1472" s="3" t="s">
        <v>47</v>
      </c>
      <c r="B1472" s="2" t="s">
        <v>1546</v>
      </c>
      <c r="C1472" s="3">
        <v>68</v>
      </c>
      <c r="D1472" s="2">
        <v>33.6</v>
      </c>
      <c r="E1472" s="2">
        <v>31.35</v>
      </c>
      <c r="F1472" s="2">
        <v>34.299999999999997</v>
      </c>
      <c r="G1472" s="2">
        <v>0</v>
      </c>
      <c r="H1472" s="2" t="s">
        <v>12</v>
      </c>
      <c r="I1472" s="2">
        <v>6</v>
      </c>
      <c r="J1472" s="2">
        <v>454</v>
      </c>
      <c r="K1472" s="4">
        <v>0.65800000000000003</v>
      </c>
      <c r="L1472" s="2" t="s">
        <v>1440</v>
      </c>
      <c r="M1472" s="5">
        <v>45093</v>
      </c>
      <c r="N1472" s="6">
        <v>98.15</v>
      </c>
    </row>
    <row r="1473" spans="1:14" ht="15.5" hidden="1" x14ac:dyDescent="0.35">
      <c r="A1473" s="3" t="s">
        <v>49</v>
      </c>
      <c r="B1473" s="2" t="s">
        <v>1547</v>
      </c>
      <c r="C1473" s="3">
        <v>69</v>
      </c>
      <c r="D1473" s="2">
        <v>32.049999999999997</v>
      </c>
      <c r="E1473" s="2">
        <v>30.45</v>
      </c>
      <c r="F1473" s="2">
        <v>33.4</v>
      </c>
      <c r="G1473" s="2">
        <v>0</v>
      </c>
      <c r="H1473" s="2" t="s">
        <v>12</v>
      </c>
      <c r="I1473" s="2">
        <v>1</v>
      </c>
      <c r="J1473" s="2">
        <v>299</v>
      </c>
      <c r="K1473" s="4">
        <v>0.64770000000000005</v>
      </c>
      <c r="L1473" s="2" t="s">
        <v>1440</v>
      </c>
      <c r="M1473" s="5">
        <v>45093</v>
      </c>
      <c r="N1473" s="6">
        <v>98.15</v>
      </c>
    </row>
    <row r="1474" spans="1:14" ht="15.5" hidden="1" x14ac:dyDescent="0.35">
      <c r="A1474" s="3" t="s">
        <v>51</v>
      </c>
      <c r="B1474" s="2" t="s">
        <v>1548</v>
      </c>
      <c r="C1474" s="3">
        <v>70</v>
      </c>
      <c r="D1474" s="2">
        <v>32.1</v>
      </c>
      <c r="E1474" s="2">
        <v>29.5</v>
      </c>
      <c r="F1474" s="2">
        <v>32.5</v>
      </c>
      <c r="G1474" s="2">
        <v>2.35</v>
      </c>
      <c r="H1474" s="2">
        <v>7.9000000000000001E-2</v>
      </c>
      <c r="I1474" s="2">
        <v>10</v>
      </c>
      <c r="J1474" s="2">
        <v>8451</v>
      </c>
      <c r="K1474" s="4">
        <v>0.63500000000000001</v>
      </c>
      <c r="L1474" s="2" t="s">
        <v>1440</v>
      </c>
      <c r="M1474" s="5">
        <v>45093</v>
      </c>
      <c r="N1474" s="6">
        <v>98.15</v>
      </c>
    </row>
    <row r="1475" spans="1:14" ht="15.5" hidden="1" x14ac:dyDescent="0.35">
      <c r="A1475" s="3" t="s">
        <v>53</v>
      </c>
      <c r="B1475" s="2" t="s">
        <v>1549</v>
      </c>
      <c r="C1475" s="3">
        <v>71</v>
      </c>
      <c r="D1475" s="2">
        <v>29.18</v>
      </c>
      <c r="E1475" s="2">
        <v>28.6</v>
      </c>
      <c r="F1475" s="2">
        <v>31.55</v>
      </c>
      <c r="G1475" s="2">
        <v>0</v>
      </c>
      <c r="H1475" s="2" t="s">
        <v>12</v>
      </c>
      <c r="I1475" s="2">
        <v>2</v>
      </c>
      <c r="J1475" s="2">
        <v>1007</v>
      </c>
      <c r="K1475" s="4">
        <v>0.62239999999999995</v>
      </c>
      <c r="L1475" s="2" t="s">
        <v>1440</v>
      </c>
      <c r="M1475" s="5">
        <v>45093</v>
      </c>
      <c r="N1475" s="6">
        <v>98.15</v>
      </c>
    </row>
    <row r="1476" spans="1:14" ht="15.5" hidden="1" x14ac:dyDescent="0.35">
      <c r="A1476" s="3" t="s">
        <v>55</v>
      </c>
      <c r="B1476" s="2" t="s">
        <v>1550</v>
      </c>
      <c r="C1476" s="3">
        <v>72</v>
      </c>
      <c r="D1476" s="2">
        <v>27.7</v>
      </c>
      <c r="E1476" s="2">
        <v>27.7</v>
      </c>
      <c r="F1476" s="2">
        <v>30.6</v>
      </c>
      <c r="G1476" s="2">
        <v>0</v>
      </c>
      <c r="H1476" s="2" t="s">
        <v>12</v>
      </c>
      <c r="I1476" s="2">
        <v>1</v>
      </c>
      <c r="J1476" s="2">
        <v>538</v>
      </c>
      <c r="K1476" s="4">
        <v>0.60960000000000003</v>
      </c>
      <c r="L1476" s="2" t="s">
        <v>1440</v>
      </c>
      <c r="M1476" s="5">
        <v>45093</v>
      </c>
      <c r="N1476" s="6">
        <v>98.15</v>
      </c>
    </row>
    <row r="1477" spans="1:14" ht="15.5" hidden="1" x14ac:dyDescent="0.35">
      <c r="A1477" s="3" t="s">
        <v>57</v>
      </c>
      <c r="B1477" s="2" t="s">
        <v>1551</v>
      </c>
      <c r="C1477" s="3">
        <v>72.5</v>
      </c>
      <c r="D1477" s="2">
        <v>28.99</v>
      </c>
      <c r="E1477" s="2">
        <v>27.25</v>
      </c>
      <c r="F1477" s="2">
        <v>29.05</v>
      </c>
      <c r="G1477" s="2">
        <v>0.59</v>
      </c>
      <c r="H1477" s="2">
        <v>2.0799999999999999E-2</v>
      </c>
      <c r="I1477" s="2">
        <v>20</v>
      </c>
      <c r="J1477" s="2">
        <v>791</v>
      </c>
      <c r="K1477" s="4">
        <v>0.56059999999999999</v>
      </c>
      <c r="L1477" s="2" t="s">
        <v>1440</v>
      </c>
      <c r="M1477" s="5">
        <v>45093</v>
      </c>
      <c r="N1477" s="6">
        <v>98.15</v>
      </c>
    </row>
    <row r="1478" spans="1:14" ht="15.5" hidden="1" x14ac:dyDescent="0.35">
      <c r="A1478" s="3" t="s">
        <v>59</v>
      </c>
      <c r="B1478" s="2" t="s">
        <v>1552</v>
      </c>
      <c r="C1478" s="3">
        <v>73</v>
      </c>
      <c r="D1478" s="2">
        <v>27.52</v>
      </c>
      <c r="E1478" s="2">
        <v>26.8</v>
      </c>
      <c r="F1478" s="2">
        <v>28.6</v>
      </c>
      <c r="G1478" s="2">
        <v>-2.17</v>
      </c>
      <c r="H1478" s="2">
        <v>-7.3099999999999998E-2</v>
      </c>
      <c r="I1478" s="2">
        <v>411</v>
      </c>
      <c r="J1478" s="2">
        <v>10050</v>
      </c>
      <c r="K1478" s="4">
        <v>0.55579999999999996</v>
      </c>
      <c r="L1478" s="2" t="s">
        <v>1440</v>
      </c>
      <c r="M1478" s="5">
        <v>45093</v>
      </c>
      <c r="N1478" s="6">
        <v>98.15</v>
      </c>
    </row>
    <row r="1479" spans="1:14" ht="15.5" hidden="1" x14ac:dyDescent="0.35">
      <c r="A1479" s="3" t="s">
        <v>61</v>
      </c>
      <c r="B1479" s="2" t="s">
        <v>1553</v>
      </c>
      <c r="C1479" s="3">
        <v>74</v>
      </c>
      <c r="D1479" s="2">
        <v>28.85</v>
      </c>
      <c r="E1479" s="2">
        <v>26.25</v>
      </c>
      <c r="F1479" s="2">
        <v>26.9</v>
      </c>
      <c r="G1479" s="2">
        <v>0</v>
      </c>
      <c r="H1479" s="2" t="s">
        <v>12</v>
      </c>
      <c r="I1479" s="2">
        <v>1</v>
      </c>
      <c r="J1479" s="2">
        <v>402</v>
      </c>
      <c r="K1479" s="4">
        <v>0.52810000000000001</v>
      </c>
      <c r="L1479" s="2" t="s">
        <v>1440</v>
      </c>
      <c r="M1479" s="5">
        <v>45093</v>
      </c>
      <c r="N1479" s="6">
        <v>98.15</v>
      </c>
    </row>
    <row r="1480" spans="1:14" ht="15.5" hidden="1" x14ac:dyDescent="0.35">
      <c r="A1480" s="3" t="s">
        <v>63</v>
      </c>
      <c r="B1480" s="2" t="s">
        <v>1554</v>
      </c>
      <c r="C1480" s="3">
        <v>75</v>
      </c>
      <c r="D1480" s="2">
        <v>26.34</v>
      </c>
      <c r="E1480" s="2">
        <v>25.15</v>
      </c>
      <c r="F1480" s="2">
        <v>26.8</v>
      </c>
      <c r="G1480" s="2">
        <v>-0.37</v>
      </c>
      <c r="H1480" s="2">
        <v>-1.3899999999999999E-2</v>
      </c>
      <c r="I1480" s="2">
        <v>1</v>
      </c>
      <c r="J1480" s="2">
        <v>1351</v>
      </c>
      <c r="K1480" s="4">
        <v>0.54149999999999998</v>
      </c>
      <c r="L1480" s="2" t="s">
        <v>1440</v>
      </c>
      <c r="M1480" s="5">
        <v>45093</v>
      </c>
      <c r="N1480" s="6">
        <v>98.15</v>
      </c>
    </row>
    <row r="1481" spans="1:14" ht="15.5" hidden="1" x14ac:dyDescent="0.35">
      <c r="A1481" s="3" t="s">
        <v>65</v>
      </c>
      <c r="B1481" s="2" t="s">
        <v>1555</v>
      </c>
      <c r="C1481" s="3">
        <v>76</v>
      </c>
      <c r="D1481" s="2">
        <v>25.8</v>
      </c>
      <c r="E1481" s="2">
        <v>24.3</v>
      </c>
      <c r="F1481" s="2">
        <v>25.85</v>
      </c>
      <c r="G1481" s="2">
        <v>0</v>
      </c>
      <c r="H1481" s="2" t="s">
        <v>12</v>
      </c>
      <c r="I1481" s="2">
        <v>18</v>
      </c>
      <c r="J1481" s="2">
        <v>439</v>
      </c>
      <c r="K1481" s="4">
        <v>0.53100000000000003</v>
      </c>
      <c r="L1481" s="2" t="s">
        <v>1440</v>
      </c>
      <c r="M1481" s="5">
        <v>45093</v>
      </c>
      <c r="N1481" s="6">
        <v>98.15</v>
      </c>
    </row>
    <row r="1482" spans="1:14" ht="15.5" hidden="1" x14ac:dyDescent="0.35">
      <c r="A1482" s="3" t="s">
        <v>67</v>
      </c>
      <c r="B1482" s="2" t="s">
        <v>1556</v>
      </c>
      <c r="C1482" s="3">
        <v>77</v>
      </c>
      <c r="D1482" s="2">
        <v>24.8</v>
      </c>
      <c r="E1482" s="2">
        <v>23.6</v>
      </c>
      <c r="F1482" s="2">
        <v>25.05</v>
      </c>
      <c r="G1482" s="2">
        <v>0</v>
      </c>
      <c r="H1482" s="2" t="s">
        <v>12</v>
      </c>
      <c r="I1482" s="2">
        <v>51</v>
      </c>
      <c r="J1482" s="2">
        <v>175</v>
      </c>
      <c r="K1482" s="4">
        <v>0.53080000000000005</v>
      </c>
      <c r="L1482" s="2" t="s">
        <v>1440</v>
      </c>
      <c r="M1482" s="5">
        <v>45093</v>
      </c>
      <c r="N1482" s="6">
        <v>98.15</v>
      </c>
    </row>
    <row r="1483" spans="1:14" ht="15.5" hidden="1" x14ac:dyDescent="0.35">
      <c r="A1483" s="3" t="s">
        <v>69</v>
      </c>
      <c r="B1483" s="2" t="s">
        <v>1557</v>
      </c>
      <c r="C1483" s="3">
        <v>77.5</v>
      </c>
      <c r="D1483" s="2">
        <v>24.7</v>
      </c>
      <c r="E1483" s="2">
        <v>23.25</v>
      </c>
      <c r="F1483" s="2">
        <v>24.65</v>
      </c>
      <c r="G1483" s="2">
        <v>0</v>
      </c>
      <c r="H1483" s="2" t="s">
        <v>12</v>
      </c>
      <c r="I1483" s="2">
        <v>41</v>
      </c>
      <c r="J1483" s="2">
        <v>623</v>
      </c>
      <c r="K1483" s="4">
        <v>0.53029999999999999</v>
      </c>
      <c r="L1483" s="2" t="s">
        <v>1440</v>
      </c>
      <c r="M1483" s="5">
        <v>45093</v>
      </c>
      <c r="N1483" s="6">
        <v>98.15</v>
      </c>
    </row>
    <row r="1484" spans="1:14" ht="15.5" hidden="1" x14ac:dyDescent="0.35">
      <c r="A1484" s="3" t="s">
        <v>71</v>
      </c>
      <c r="B1484" s="2" t="s">
        <v>1558</v>
      </c>
      <c r="C1484" s="3">
        <v>78</v>
      </c>
      <c r="D1484" s="2">
        <v>24.08</v>
      </c>
      <c r="E1484" s="2">
        <v>22.55</v>
      </c>
      <c r="F1484" s="2">
        <v>24.15</v>
      </c>
      <c r="G1484" s="2">
        <v>0</v>
      </c>
      <c r="H1484" s="2" t="s">
        <v>12</v>
      </c>
      <c r="I1484" s="2">
        <v>1</v>
      </c>
      <c r="J1484" s="2">
        <v>604</v>
      </c>
      <c r="K1484" s="4">
        <v>0.51439999999999997</v>
      </c>
      <c r="L1484" s="2" t="s">
        <v>1440</v>
      </c>
      <c r="M1484" s="5">
        <v>45093</v>
      </c>
      <c r="N1484" s="6">
        <v>98.15</v>
      </c>
    </row>
    <row r="1485" spans="1:14" ht="15.5" hidden="1" x14ac:dyDescent="0.35">
      <c r="A1485" s="3" t="s">
        <v>73</v>
      </c>
      <c r="B1485" s="2" t="s">
        <v>1559</v>
      </c>
      <c r="C1485" s="3">
        <v>79</v>
      </c>
      <c r="D1485" s="2">
        <v>22.85</v>
      </c>
      <c r="E1485" s="2">
        <v>21.8</v>
      </c>
      <c r="F1485" s="2">
        <v>24.2</v>
      </c>
      <c r="G1485" s="2">
        <v>0</v>
      </c>
      <c r="H1485" s="2" t="s">
        <v>12</v>
      </c>
      <c r="I1485" s="2">
        <v>17</v>
      </c>
      <c r="J1485" s="2">
        <v>464</v>
      </c>
      <c r="K1485" s="4">
        <v>0.53910000000000002</v>
      </c>
      <c r="L1485" s="2" t="s">
        <v>1440</v>
      </c>
      <c r="M1485" s="5">
        <v>45093</v>
      </c>
      <c r="N1485" s="6">
        <v>98.15</v>
      </c>
    </row>
    <row r="1486" spans="1:14" ht="15.5" hidden="1" x14ac:dyDescent="0.35">
      <c r="A1486" s="3" t="s">
        <v>75</v>
      </c>
      <c r="B1486" s="2" t="s">
        <v>1560</v>
      </c>
      <c r="C1486" s="3">
        <v>80</v>
      </c>
      <c r="D1486" s="2">
        <v>24.02</v>
      </c>
      <c r="E1486" s="2">
        <v>21.1</v>
      </c>
      <c r="F1486" s="2">
        <v>22.45</v>
      </c>
      <c r="G1486" s="2">
        <v>0</v>
      </c>
      <c r="H1486" s="2" t="s">
        <v>12</v>
      </c>
      <c r="I1486" s="2">
        <v>91</v>
      </c>
      <c r="J1486" s="2">
        <v>3018</v>
      </c>
      <c r="K1486" s="4">
        <v>0.50609999999999999</v>
      </c>
      <c r="L1486" s="2" t="s">
        <v>1440</v>
      </c>
      <c r="M1486" s="5">
        <v>45093</v>
      </c>
      <c r="N1486" s="6">
        <v>98.15</v>
      </c>
    </row>
    <row r="1487" spans="1:14" ht="15.5" hidden="1" x14ac:dyDescent="0.35">
      <c r="A1487" s="3" t="s">
        <v>77</v>
      </c>
      <c r="B1487" s="2" t="s">
        <v>1561</v>
      </c>
      <c r="C1487" s="3">
        <v>81</v>
      </c>
      <c r="D1487" s="2">
        <v>22.25</v>
      </c>
      <c r="E1487" s="2">
        <v>20.75</v>
      </c>
      <c r="F1487" s="2">
        <v>21.1</v>
      </c>
      <c r="G1487" s="2">
        <v>0</v>
      </c>
      <c r="H1487" s="2" t="s">
        <v>12</v>
      </c>
      <c r="I1487" s="2">
        <v>19</v>
      </c>
      <c r="J1487" s="2">
        <v>641</v>
      </c>
      <c r="K1487" s="4">
        <v>0.50790000000000002</v>
      </c>
      <c r="L1487" s="2" t="s">
        <v>1440</v>
      </c>
      <c r="M1487" s="5">
        <v>45093</v>
      </c>
      <c r="N1487" s="6">
        <v>98.15</v>
      </c>
    </row>
    <row r="1488" spans="1:14" ht="15.5" hidden="1" x14ac:dyDescent="0.35">
      <c r="A1488" s="3" t="s">
        <v>78</v>
      </c>
      <c r="B1488" s="2" t="s">
        <v>1561</v>
      </c>
      <c r="C1488" s="3">
        <v>82</v>
      </c>
      <c r="D1488" s="2">
        <v>21.45</v>
      </c>
      <c r="E1488" s="2">
        <v>19.899999999999999</v>
      </c>
      <c r="F1488" s="2">
        <v>20.25</v>
      </c>
      <c r="G1488" s="2">
        <v>0</v>
      </c>
      <c r="H1488" s="2" t="s">
        <v>12</v>
      </c>
      <c r="I1488" s="2">
        <v>5</v>
      </c>
      <c r="J1488" s="2">
        <v>414</v>
      </c>
      <c r="K1488" s="4">
        <v>0.49830000000000002</v>
      </c>
      <c r="L1488" s="2" t="s">
        <v>1440</v>
      </c>
      <c r="M1488" s="5">
        <v>45093</v>
      </c>
      <c r="N1488" s="6">
        <v>98.15</v>
      </c>
    </row>
    <row r="1489" spans="1:14" ht="15.5" hidden="1" x14ac:dyDescent="0.35">
      <c r="A1489" s="3" t="s">
        <v>80</v>
      </c>
      <c r="B1489" s="2" t="s">
        <v>1562</v>
      </c>
      <c r="C1489" s="3">
        <v>83</v>
      </c>
      <c r="D1489" s="2">
        <v>19.7</v>
      </c>
      <c r="E1489" s="2">
        <v>19.2</v>
      </c>
      <c r="F1489" s="2">
        <v>20.149999999999999</v>
      </c>
      <c r="G1489" s="2">
        <v>-1.75</v>
      </c>
      <c r="H1489" s="2">
        <v>-8.1600000000000006E-2</v>
      </c>
      <c r="I1489" s="2">
        <v>1</v>
      </c>
      <c r="J1489" s="2">
        <v>528</v>
      </c>
      <c r="K1489" s="4">
        <v>0.50429999999999997</v>
      </c>
      <c r="L1489" s="2" t="s">
        <v>1440</v>
      </c>
      <c r="M1489" s="5">
        <v>45093</v>
      </c>
      <c r="N1489" s="6">
        <v>98.15</v>
      </c>
    </row>
    <row r="1490" spans="1:14" ht="15.5" hidden="1" x14ac:dyDescent="0.35">
      <c r="A1490" s="3" t="s">
        <v>82</v>
      </c>
      <c r="B1490" s="2" t="s">
        <v>1563</v>
      </c>
      <c r="C1490" s="3">
        <v>84</v>
      </c>
      <c r="D1490" s="2">
        <v>19.2</v>
      </c>
      <c r="E1490" s="2">
        <v>18.45</v>
      </c>
      <c r="F1490" s="2">
        <v>19.3</v>
      </c>
      <c r="G1490" s="2">
        <v>-0.45</v>
      </c>
      <c r="H1490" s="2">
        <v>-2.29E-2</v>
      </c>
      <c r="I1490" s="2">
        <v>18</v>
      </c>
      <c r="J1490" s="2">
        <v>957</v>
      </c>
      <c r="K1490" s="4">
        <v>0.52029999999999998</v>
      </c>
      <c r="L1490" s="2" t="s">
        <v>1440</v>
      </c>
      <c r="M1490" s="5">
        <v>45093</v>
      </c>
      <c r="N1490" s="6">
        <v>98.15</v>
      </c>
    </row>
    <row r="1491" spans="1:14" ht="15.5" hidden="1" x14ac:dyDescent="0.35">
      <c r="A1491" s="3" t="s">
        <v>84</v>
      </c>
      <c r="B1491" s="2" t="s">
        <v>1554</v>
      </c>
      <c r="C1491" s="3">
        <v>85</v>
      </c>
      <c r="D1491" s="2">
        <v>18.2</v>
      </c>
      <c r="E1491" s="2">
        <v>16.95</v>
      </c>
      <c r="F1491" s="2">
        <v>17.95</v>
      </c>
      <c r="G1491" s="2">
        <v>-1.2</v>
      </c>
      <c r="H1491" s="2">
        <v>-6.1899999999999997E-2</v>
      </c>
      <c r="I1491" s="2">
        <v>15</v>
      </c>
      <c r="J1491" s="2">
        <v>2261</v>
      </c>
      <c r="K1491" s="4">
        <v>0.48120000000000002</v>
      </c>
      <c r="L1491" s="2" t="s">
        <v>1440</v>
      </c>
      <c r="M1491" s="5">
        <v>45093</v>
      </c>
      <c r="N1491" s="6">
        <v>98.15</v>
      </c>
    </row>
    <row r="1492" spans="1:14" ht="15.5" hidden="1" x14ac:dyDescent="0.35">
      <c r="A1492" s="3" t="s">
        <v>86</v>
      </c>
      <c r="B1492" s="2" t="s">
        <v>1564</v>
      </c>
      <c r="C1492" s="3">
        <v>86</v>
      </c>
      <c r="D1492" s="2">
        <v>18.399999999999999</v>
      </c>
      <c r="E1492" s="2">
        <v>16.2</v>
      </c>
      <c r="F1492" s="2">
        <v>17.95</v>
      </c>
      <c r="G1492" s="2">
        <v>0.15</v>
      </c>
      <c r="H1492" s="2">
        <v>8.2000000000000007E-3</v>
      </c>
      <c r="I1492" s="2">
        <v>4</v>
      </c>
      <c r="J1492" s="2">
        <v>651</v>
      </c>
      <c r="K1492" s="4">
        <v>0.51559999999999995</v>
      </c>
      <c r="L1492" s="2" t="s">
        <v>1440</v>
      </c>
      <c r="M1492" s="5">
        <v>45093</v>
      </c>
      <c r="N1492" s="6">
        <v>98.15</v>
      </c>
    </row>
    <row r="1493" spans="1:14" ht="15.5" hidden="1" x14ac:dyDescent="0.35">
      <c r="A1493" s="3" t="s">
        <v>88</v>
      </c>
      <c r="B1493" s="2" t="s">
        <v>1565</v>
      </c>
      <c r="C1493" s="3">
        <v>87</v>
      </c>
      <c r="D1493" s="2">
        <v>17.8</v>
      </c>
      <c r="E1493" s="2">
        <v>16.25</v>
      </c>
      <c r="F1493" s="2">
        <v>16.5</v>
      </c>
      <c r="G1493" s="2">
        <v>0</v>
      </c>
      <c r="H1493" s="2" t="s">
        <v>12</v>
      </c>
      <c r="I1493" s="2">
        <v>34</v>
      </c>
      <c r="J1493" s="2">
        <v>976</v>
      </c>
      <c r="K1493" s="4">
        <v>0.47160000000000002</v>
      </c>
      <c r="L1493" s="2" t="s">
        <v>1440</v>
      </c>
      <c r="M1493" s="5">
        <v>45093</v>
      </c>
      <c r="N1493" s="6">
        <v>98.15</v>
      </c>
    </row>
    <row r="1494" spans="1:14" ht="15.5" hidden="1" x14ac:dyDescent="0.35">
      <c r="A1494" s="3" t="s">
        <v>90</v>
      </c>
      <c r="B1494" s="2" t="s">
        <v>1566</v>
      </c>
      <c r="C1494" s="3">
        <v>88</v>
      </c>
      <c r="D1494" s="2">
        <v>16.850000000000001</v>
      </c>
      <c r="E1494" s="2">
        <v>15.45</v>
      </c>
      <c r="F1494" s="2">
        <v>16.3</v>
      </c>
      <c r="G1494" s="2">
        <v>-0.9</v>
      </c>
      <c r="H1494" s="2">
        <v>-5.0700000000000002E-2</v>
      </c>
      <c r="I1494" s="2">
        <v>38</v>
      </c>
      <c r="J1494" s="2">
        <v>1304</v>
      </c>
      <c r="K1494" s="4">
        <v>0.4929</v>
      </c>
      <c r="L1494" s="2" t="s">
        <v>1440</v>
      </c>
      <c r="M1494" s="5">
        <v>45093</v>
      </c>
      <c r="N1494" s="6">
        <v>98.15</v>
      </c>
    </row>
    <row r="1495" spans="1:14" ht="15.5" hidden="1" x14ac:dyDescent="0.35">
      <c r="A1495" s="3" t="s">
        <v>92</v>
      </c>
      <c r="B1495" s="2" t="s">
        <v>1567</v>
      </c>
      <c r="C1495" s="3">
        <v>89</v>
      </c>
      <c r="D1495" s="2">
        <v>16.7</v>
      </c>
      <c r="E1495" s="2">
        <v>14.75</v>
      </c>
      <c r="F1495" s="2">
        <v>15.15</v>
      </c>
      <c r="G1495" s="2">
        <v>0</v>
      </c>
      <c r="H1495" s="2" t="s">
        <v>12</v>
      </c>
      <c r="I1495" s="2">
        <v>34</v>
      </c>
      <c r="J1495" s="2">
        <v>1248</v>
      </c>
      <c r="K1495" s="4">
        <v>0.46460000000000001</v>
      </c>
      <c r="L1495" s="2" t="s">
        <v>1440</v>
      </c>
      <c r="M1495" s="5">
        <v>45093</v>
      </c>
      <c r="N1495" s="6">
        <v>98.15</v>
      </c>
    </row>
    <row r="1496" spans="1:14" ht="15.5" hidden="1" x14ac:dyDescent="0.35">
      <c r="A1496" s="3" t="s">
        <v>94</v>
      </c>
      <c r="B1496" s="2" t="s">
        <v>1568</v>
      </c>
      <c r="C1496" s="3">
        <v>90</v>
      </c>
      <c r="D1496" s="2">
        <v>14.52</v>
      </c>
      <c r="E1496" s="2">
        <v>14.15</v>
      </c>
      <c r="F1496" s="2">
        <v>15.1</v>
      </c>
      <c r="G1496" s="2">
        <v>-1.48</v>
      </c>
      <c r="H1496" s="2">
        <v>-9.2499999999999999E-2</v>
      </c>
      <c r="I1496" s="2">
        <v>19</v>
      </c>
      <c r="J1496" s="2">
        <v>7239</v>
      </c>
      <c r="K1496" s="4">
        <v>0.49099999999999999</v>
      </c>
      <c r="L1496" s="2" t="s">
        <v>1440</v>
      </c>
      <c r="M1496" s="5">
        <v>45093</v>
      </c>
      <c r="N1496" s="6">
        <v>98.15</v>
      </c>
    </row>
    <row r="1497" spans="1:14" ht="15.5" x14ac:dyDescent="0.35">
      <c r="A1497" s="3" t="s">
        <v>96</v>
      </c>
      <c r="B1497" s="2" t="s">
        <v>1569</v>
      </c>
      <c r="C1497" s="3">
        <v>91</v>
      </c>
      <c r="D1497" s="2">
        <v>14.8</v>
      </c>
      <c r="E1497" s="2">
        <v>12.8</v>
      </c>
      <c r="F1497" s="2">
        <v>14.5</v>
      </c>
      <c r="G1497" s="2">
        <v>0.2</v>
      </c>
      <c r="H1497" s="2">
        <v>1.37E-2</v>
      </c>
      <c r="I1497" s="2">
        <v>25</v>
      </c>
      <c r="J1497" s="2">
        <v>1005</v>
      </c>
      <c r="K1497" s="4">
        <v>0.48899999999999999</v>
      </c>
      <c r="L1497" s="2" t="s">
        <v>1440</v>
      </c>
      <c r="M1497" s="5">
        <v>45093</v>
      </c>
      <c r="N1497" s="6">
        <v>98.15</v>
      </c>
    </row>
    <row r="1498" spans="1:14" ht="15.5" hidden="1" x14ac:dyDescent="0.35">
      <c r="A1498" s="3" t="s">
        <v>98</v>
      </c>
      <c r="B1498" s="2" t="s">
        <v>1570</v>
      </c>
      <c r="C1498" s="3">
        <v>92</v>
      </c>
      <c r="D1498" s="2">
        <v>13.65</v>
      </c>
      <c r="E1498" s="2">
        <v>12.9</v>
      </c>
      <c r="F1498" s="2">
        <v>13.05</v>
      </c>
      <c r="G1498" s="2">
        <v>-0.4</v>
      </c>
      <c r="H1498" s="2">
        <v>-2.8500000000000001E-2</v>
      </c>
      <c r="I1498" s="2">
        <v>9</v>
      </c>
      <c r="J1498" s="2">
        <v>1983</v>
      </c>
      <c r="K1498" s="4">
        <v>0.44569999999999999</v>
      </c>
      <c r="L1498" s="2" t="s">
        <v>1440</v>
      </c>
      <c r="M1498" s="5">
        <v>45093</v>
      </c>
      <c r="N1498" s="6">
        <v>98.15</v>
      </c>
    </row>
    <row r="1499" spans="1:14" ht="15.5" hidden="1" x14ac:dyDescent="0.35">
      <c r="A1499" s="3" t="s">
        <v>100</v>
      </c>
      <c r="B1499" s="2" t="s">
        <v>1571</v>
      </c>
      <c r="C1499" s="3">
        <v>93</v>
      </c>
      <c r="D1499" s="2">
        <v>12.45</v>
      </c>
      <c r="E1499" s="2">
        <v>11.5</v>
      </c>
      <c r="F1499" s="2">
        <v>12.45</v>
      </c>
      <c r="G1499" s="2">
        <v>-0.65</v>
      </c>
      <c r="H1499" s="2">
        <v>-4.9599999999999998E-2</v>
      </c>
      <c r="I1499" s="2">
        <v>3</v>
      </c>
      <c r="J1499" s="2">
        <v>3565</v>
      </c>
      <c r="K1499" s="4">
        <v>0.44290000000000002</v>
      </c>
      <c r="L1499" s="2" t="s">
        <v>1440</v>
      </c>
      <c r="M1499" s="5">
        <v>45093</v>
      </c>
      <c r="N1499" s="6">
        <v>98.15</v>
      </c>
    </row>
    <row r="1500" spans="1:14" ht="15.5" x14ac:dyDescent="0.35">
      <c r="A1500" s="3" t="s">
        <v>102</v>
      </c>
      <c r="B1500" s="2" t="s">
        <v>1572</v>
      </c>
      <c r="C1500" s="3">
        <v>94</v>
      </c>
      <c r="D1500" s="2">
        <v>12.87</v>
      </c>
      <c r="E1500" s="2">
        <v>10.9</v>
      </c>
      <c r="F1500" s="2">
        <v>11.9</v>
      </c>
      <c r="G1500" s="2">
        <v>0</v>
      </c>
      <c r="H1500" s="2" t="s">
        <v>12</v>
      </c>
      <c r="I1500" s="2">
        <v>4</v>
      </c>
      <c r="J1500" s="2">
        <v>1441</v>
      </c>
      <c r="K1500" s="4">
        <v>0.44180000000000003</v>
      </c>
      <c r="L1500" s="2" t="s">
        <v>1440</v>
      </c>
      <c r="M1500" s="5">
        <v>45093</v>
      </c>
      <c r="N1500" s="6">
        <v>98.15</v>
      </c>
    </row>
    <row r="1501" spans="1:14" ht="15.5" hidden="1" x14ac:dyDescent="0.35">
      <c r="A1501" s="3" t="s">
        <v>104</v>
      </c>
      <c r="B1501" s="2" t="s">
        <v>1552</v>
      </c>
      <c r="C1501" s="3">
        <v>95</v>
      </c>
      <c r="D1501" s="2">
        <v>11.3</v>
      </c>
      <c r="E1501" s="2">
        <v>11.05</v>
      </c>
      <c r="F1501" s="2">
        <v>11.3</v>
      </c>
      <c r="G1501" s="2">
        <v>-1.73</v>
      </c>
      <c r="H1501" s="2">
        <v>-0.1328</v>
      </c>
      <c r="I1501" s="2">
        <v>231</v>
      </c>
      <c r="J1501" s="2">
        <v>79503</v>
      </c>
      <c r="K1501" s="4">
        <v>0.43759999999999999</v>
      </c>
      <c r="L1501" s="2" t="s">
        <v>1440</v>
      </c>
      <c r="M1501" s="5">
        <v>45093</v>
      </c>
      <c r="N1501" s="6">
        <v>98.15</v>
      </c>
    </row>
    <row r="1502" spans="1:14" ht="15.5" hidden="1" x14ac:dyDescent="0.35">
      <c r="A1502" s="3" t="s">
        <v>106</v>
      </c>
      <c r="B1502" s="2" t="s">
        <v>1573</v>
      </c>
      <c r="C1502" s="3">
        <v>96</v>
      </c>
      <c r="D1502" s="2">
        <v>11.4</v>
      </c>
      <c r="E1502" s="2">
        <v>9.85</v>
      </c>
      <c r="F1502" s="2">
        <v>10.7</v>
      </c>
      <c r="G1502" s="2">
        <v>-0.65</v>
      </c>
      <c r="H1502" s="2">
        <v>-5.3900000000000003E-2</v>
      </c>
      <c r="I1502" s="2">
        <v>4</v>
      </c>
      <c r="J1502" s="2">
        <v>1470</v>
      </c>
      <c r="K1502" s="4">
        <v>0.43269999999999997</v>
      </c>
      <c r="L1502" s="2" t="s">
        <v>1440</v>
      </c>
      <c r="M1502" s="5">
        <v>45093</v>
      </c>
      <c r="N1502" s="6">
        <v>98.15</v>
      </c>
    </row>
    <row r="1503" spans="1:14" ht="15.5" x14ac:dyDescent="0.35">
      <c r="A1503" s="3" t="s">
        <v>108</v>
      </c>
      <c r="B1503" s="2" t="s">
        <v>1574</v>
      </c>
      <c r="C1503" s="3">
        <v>97</v>
      </c>
      <c r="D1503" s="2">
        <v>10.4</v>
      </c>
      <c r="E1503" s="2">
        <v>9.9</v>
      </c>
      <c r="F1503" s="2">
        <v>10.15</v>
      </c>
      <c r="G1503" s="2">
        <v>-1.3</v>
      </c>
      <c r="H1503" s="2">
        <v>-0.1111</v>
      </c>
      <c r="I1503" s="2">
        <v>15</v>
      </c>
      <c r="J1503" s="2">
        <v>1634</v>
      </c>
      <c r="K1503" s="4">
        <v>0.42949999999999999</v>
      </c>
      <c r="L1503" s="2" t="s">
        <v>1440</v>
      </c>
      <c r="M1503" s="5">
        <v>45093</v>
      </c>
      <c r="N1503" s="6">
        <v>98.15</v>
      </c>
    </row>
    <row r="1504" spans="1:14" ht="15.5" hidden="1" x14ac:dyDescent="0.35">
      <c r="A1504" s="3" t="s">
        <v>110</v>
      </c>
      <c r="B1504" s="2" t="s">
        <v>1575</v>
      </c>
      <c r="C1504" s="3">
        <v>98</v>
      </c>
      <c r="D1504" s="2">
        <v>10.5</v>
      </c>
      <c r="E1504" s="2">
        <v>9.4</v>
      </c>
      <c r="F1504" s="2">
        <v>9.5500000000000007</v>
      </c>
      <c r="G1504" s="2">
        <v>-0.6</v>
      </c>
      <c r="H1504" s="2">
        <v>-5.4100000000000002E-2</v>
      </c>
      <c r="I1504" s="2">
        <v>36</v>
      </c>
      <c r="J1504" s="2">
        <v>3488</v>
      </c>
      <c r="K1504" s="4">
        <v>0.42330000000000001</v>
      </c>
      <c r="L1504" s="2" t="s">
        <v>1440</v>
      </c>
      <c r="M1504" s="5">
        <v>45093</v>
      </c>
      <c r="N1504" s="6">
        <v>98.15</v>
      </c>
    </row>
    <row r="1505" spans="1:14" ht="15.5" hidden="1" x14ac:dyDescent="0.35">
      <c r="A1505" s="3" t="s">
        <v>112</v>
      </c>
      <c r="B1505" s="2" t="s">
        <v>1576</v>
      </c>
      <c r="C1505" s="3">
        <v>99</v>
      </c>
      <c r="D1505" s="2">
        <v>9.35</v>
      </c>
      <c r="E1505" s="2">
        <v>8.9</v>
      </c>
      <c r="F1505" s="2">
        <v>9.1</v>
      </c>
      <c r="G1505" s="2">
        <v>-1.2</v>
      </c>
      <c r="H1505" s="2">
        <v>-0.1137</v>
      </c>
      <c r="I1505" s="2">
        <v>99</v>
      </c>
      <c r="J1505" s="2">
        <v>2508</v>
      </c>
      <c r="K1505" s="4">
        <v>0.42309999999999998</v>
      </c>
      <c r="L1505" s="2" t="s">
        <v>1440</v>
      </c>
      <c r="M1505" s="5">
        <v>45093</v>
      </c>
      <c r="N1505" s="6">
        <v>98.15</v>
      </c>
    </row>
    <row r="1506" spans="1:14" ht="15.5" x14ac:dyDescent="0.35">
      <c r="A1506" s="3" t="s">
        <v>114</v>
      </c>
      <c r="B1506" s="2" t="s">
        <v>1577</v>
      </c>
      <c r="C1506" s="3">
        <v>100</v>
      </c>
      <c r="D1506" s="2">
        <v>8.5</v>
      </c>
      <c r="E1506" s="2">
        <v>8.4499999999999993</v>
      </c>
      <c r="F1506" s="2">
        <v>8.5500000000000007</v>
      </c>
      <c r="G1506" s="2">
        <v>-1.65</v>
      </c>
      <c r="H1506" s="2">
        <v>-0.16259999999999999</v>
      </c>
      <c r="I1506" s="2">
        <v>1416</v>
      </c>
      <c r="J1506" s="2">
        <v>19852</v>
      </c>
      <c r="K1506" s="4">
        <v>0.41770000000000002</v>
      </c>
      <c r="L1506" s="2" t="s">
        <v>1440</v>
      </c>
      <c r="M1506" s="5">
        <v>45093</v>
      </c>
      <c r="N1506" s="6">
        <v>98.15</v>
      </c>
    </row>
    <row r="1507" spans="1:14" ht="15.5" hidden="1" x14ac:dyDescent="0.35">
      <c r="A1507" s="3" t="s">
        <v>116</v>
      </c>
      <c r="B1507" s="2" t="s">
        <v>1577</v>
      </c>
      <c r="C1507" s="3">
        <v>105</v>
      </c>
      <c r="D1507" s="2">
        <v>6.25</v>
      </c>
      <c r="E1507" s="2">
        <v>6.2</v>
      </c>
      <c r="F1507" s="2">
        <v>6.75</v>
      </c>
      <c r="G1507" s="2">
        <v>-1.37</v>
      </c>
      <c r="H1507" s="2">
        <v>-0.17979999999999999</v>
      </c>
      <c r="I1507" s="2">
        <v>896</v>
      </c>
      <c r="J1507" s="2">
        <v>19789</v>
      </c>
      <c r="K1507" s="4">
        <v>0.42270000000000002</v>
      </c>
      <c r="L1507" s="2" t="s">
        <v>1440</v>
      </c>
      <c r="M1507" s="5">
        <v>45093</v>
      </c>
      <c r="N1507" s="6">
        <v>98.15</v>
      </c>
    </row>
    <row r="1508" spans="1:14" ht="15.5" x14ac:dyDescent="0.35">
      <c r="A1508" s="3" t="s">
        <v>118</v>
      </c>
      <c r="B1508" s="2" t="s">
        <v>1552</v>
      </c>
      <c r="C1508" s="3">
        <v>110</v>
      </c>
      <c r="D1508" s="2">
        <v>4.54</v>
      </c>
      <c r="E1508" s="2">
        <v>4.5</v>
      </c>
      <c r="F1508" s="2">
        <v>4.8499999999999996</v>
      </c>
      <c r="G1508" s="2">
        <v>-1.1100000000000001</v>
      </c>
      <c r="H1508" s="2">
        <v>-0.19650000000000001</v>
      </c>
      <c r="I1508" s="2">
        <v>1058</v>
      </c>
      <c r="J1508" s="2">
        <v>31243</v>
      </c>
      <c r="K1508" s="4">
        <v>0.40610000000000002</v>
      </c>
      <c r="L1508" s="2" t="s">
        <v>1440</v>
      </c>
      <c r="M1508" s="5">
        <v>45093</v>
      </c>
      <c r="N1508" s="6">
        <v>98.15</v>
      </c>
    </row>
    <row r="1509" spans="1:14" ht="15.5" x14ac:dyDescent="0.35">
      <c r="A1509" s="3" t="s">
        <v>119</v>
      </c>
      <c r="B1509" s="2" t="s">
        <v>1577</v>
      </c>
      <c r="C1509" s="3">
        <v>115</v>
      </c>
      <c r="D1509" s="2">
        <v>3.24</v>
      </c>
      <c r="E1509" s="2">
        <v>3.15</v>
      </c>
      <c r="F1509" s="2">
        <v>3.5</v>
      </c>
      <c r="G1509" s="2">
        <v>-0.76</v>
      </c>
      <c r="H1509" s="2">
        <v>-0.19</v>
      </c>
      <c r="I1509" s="2">
        <v>333</v>
      </c>
      <c r="J1509" s="2">
        <v>24155</v>
      </c>
      <c r="K1509" s="4">
        <v>0.3987</v>
      </c>
      <c r="L1509" s="2" t="s">
        <v>1440</v>
      </c>
      <c r="M1509" s="5">
        <v>45093</v>
      </c>
      <c r="N1509" s="6">
        <v>98.15</v>
      </c>
    </row>
    <row r="1510" spans="1:14" ht="15.5" x14ac:dyDescent="0.35">
      <c r="A1510" s="3" t="s">
        <v>121</v>
      </c>
      <c r="B1510" s="2" t="s">
        <v>1552</v>
      </c>
      <c r="C1510" s="3">
        <v>120</v>
      </c>
      <c r="D1510" s="2">
        <v>2.2799999999999998</v>
      </c>
      <c r="E1510" s="2">
        <v>2.25</v>
      </c>
      <c r="F1510" s="2">
        <v>2.33</v>
      </c>
      <c r="G1510" s="2">
        <v>-0.56999999999999995</v>
      </c>
      <c r="H1510" s="2">
        <v>-0.2</v>
      </c>
      <c r="I1510" s="2">
        <v>1032</v>
      </c>
      <c r="J1510" s="2">
        <v>48519</v>
      </c>
      <c r="K1510" s="4">
        <v>0.38369999999999999</v>
      </c>
      <c r="L1510" s="2" t="s">
        <v>1440</v>
      </c>
      <c r="M1510" s="5">
        <v>45093</v>
      </c>
      <c r="N1510" s="6">
        <v>98.15</v>
      </c>
    </row>
    <row r="1511" spans="1:14" ht="15.5" hidden="1" x14ac:dyDescent="0.35">
      <c r="A1511" s="3" t="s">
        <v>123</v>
      </c>
      <c r="B1511" s="2" t="s">
        <v>1577</v>
      </c>
      <c r="C1511" s="3">
        <v>125</v>
      </c>
      <c r="D1511" s="2">
        <v>1.6</v>
      </c>
      <c r="E1511" s="2">
        <v>1.58</v>
      </c>
      <c r="F1511" s="2">
        <v>1.7</v>
      </c>
      <c r="G1511" s="2">
        <v>-0.41</v>
      </c>
      <c r="H1511" s="2">
        <v>-0.20399999999999999</v>
      </c>
      <c r="I1511" s="2">
        <v>746</v>
      </c>
      <c r="J1511" s="2">
        <v>28637</v>
      </c>
      <c r="K1511" s="4">
        <v>0.38600000000000001</v>
      </c>
      <c r="L1511" s="2" t="s">
        <v>1440</v>
      </c>
      <c r="M1511" s="5">
        <v>45093</v>
      </c>
      <c r="N1511" s="6">
        <v>98.15</v>
      </c>
    </row>
    <row r="1512" spans="1:14" ht="15.5" x14ac:dyDescent="0.35">
      <c r="A1512" s="3" t="s">
        <v>125</v>
      </c>
      <c r="B1512" s="2" t="s">
        <v>1552</v>
      </c>
      <c r="C1512" s="3">
        <v>130</v>
      </c>
      <c r="D1512" s="2">
        <v>1.1499999999999999</v>
      </c>
      <c r="E1512" s="2">
        <v>1.1299999999999999</v>
      </c>
      <c r="F1512" s="2">
        <v>1.27</v>
      </c>
      <c r="G1512" s="2">
        <v>-0.27</v>
      </c>
      <c r="H1512" s="2">
        <v>-0.19009999999999999</v>
      </c>
      <c r="I1512" s="2">
        <v>332</v>
      </c>
      <c r="J1512" s="2">
        <v>29400</v>
      </c>
      <c r="K1512" s="4">
        <v>0.39140000000000003</v>
      </c>
      <c r="L1512" s="2" t="s">
        <v>1440</v>
      </c>
      <c r="M1512" s="5">
        <v>45093</v>
      </c>
      <c r="N1512" s="6">
        <v>98.15</v>
      </c>
    </row>
    <row r="1513" spans="1:14" ht="15.5" hidden="1" x14ac:dyDescent="0.35">
      <c r="A1513" s="3" t="s">
        <v>127</v>
      </c>
      <c r="B1513" s="2" t="s">
        <v>1578</v>
      </c>
      <c r="C1513" s="3">
        <v>135</v>
      </c>
      <c r="D1513" s="2">
        <v>0.86</v>
      </c>
      <c r="E1513" s="2">
        <v>0.82</v>
      </c>
      <c r="F1513" s="2">
        <v>0.88</v>
      </c>
      <c r="G1513" s="2">
        <v>-0.2</v>
      </c>
      <c r="H1513" s="2">
        <v>-0.18870000000000001</v>
      </c>
      <c r="I1513" s="2">
        <v>197</v>
      </c>
      <c r="J1513" s="2">
        <v>13285</v>
      </c>
      <c r="K1513" s="4">
        <v>0.38919999999999999</v>
      </c>
      <c r="L1513" s="2" t="s">
        <v>1440</v>
      </c>
      <c r="M1513" s="5">
        <v>45093</v>
      </c>
      <c r="N1513" s="6">
        <v>98.15</v>
      </c>
    </row>
    <row r="1514" spans="1:14" ht="15.5" x14ac:dyDescent="0.35">
      <c r="A1514" s="3" t="s">
        <v>129</v>
      </c>
      <c r="B1514" s="2" t="s">
        <v>1552</v>
      </c>
      <c r="C1514" s="3">
        <v>140</v>
      </c>
      <c r="D1514" s="2">
        <v>0.63</v>
      </c>
      <c r="E1514" s="2">
        <v>0.51</v>
      </c>
      <c r="F1514" s="2">
        <v>0.72</v>
      </c>
      <c r="G1514" s="2">
        <v>-0.12</v>
      </c>
      <c r="H1514" s="2">
        <v>-0.16</v>
      </c>
      <c r="I1514" s="2">
        <v>440</v>
      </c>
      <c r="J1514" s="2">
        <v>16668</v>
      </c>
      <c r="K1514" s="4">
        <v>0.40229999999999999</v>
      </c>
      <c r="L1514" s="2" t="s">
        <v>1440</v>
      </c>
      <c r="M1514" s="5">
        <v>45093</v>
      </c>
      <c r="N1514" s="6">
        <v>98.15</v>
      </c>
    </row>
    <row r="1515" spans="1:14" ht="15.5" x14ac:dyDescent="0.35">
      <c r="A1515" s="3" t="s">
        <v>131</v>
      </c>
      <c r="B1515" s="2" t="s">
        <v>1579</v>
      </c>
      <c r="C1515" s="3">
        <v>145</v>
      </c>
      <c r="D1515" s="2">
        <v>0.5</v>
      </c>
      <c r="E1515" s="2">
        <v>0.47</v>
      </c>
      <c r="F1515" s="2">
        <v>0.56000000000000005</v>
      </c>
      <c r="G1515" s="2">
        <v>-0.09</v>
      </c>
      <c r="H1515" s="2">
        <v>-0.1525</v>
      </c>
      <c r="I1515" s="2">
        <v>197</v>
      </c>
      <c r="J1515" s="2">
        <v>18100</v>
      </c>
      <c r="K1515" s="4">
        <v>0.40970000000000001</v>
      </c>
      <c r="L1515" s="2" t="s">
        <v>1440</v>
      </c>
      <c r="M1515" s="5">
        <v>45093</v>
      </c>
      <c r="N1515" s="6">
        <v>98.15</v>
      </c>
    </row>
    <row r="1516" spans="1:14" ht="15.5" hidden="1" x14ac:dyDescent="0.35">
      <c r="A1516" s="3" t="s">
        <v>133</v>
      </c>
      <c r="B1516" s="2" t="s">
        <v>1576</v>
      </c>
      <c r="C1516" s="3">
        <v>150</v>
      </c>
      <c r="D1516" s="2">
        <v>0.39</v>
      </c>
      <c r="E1516" s="2">
        <v>0.37</v>
      </c>
      <c r="F1516" s="2">
        <v>0.46</v>
      </c>
      <c r="G1516" s="2">
        <v>-0.05</v>
      </c>
      <c r="H1516" s="2">
        <v>-0.11360000000000001</v>
      </c>
      <c r="I1516" s="2">
        <v>443</v>
      </c>
      <c r="J1516" s="2">
        <v>31860</v>
      </c>
      <c r="K1516" s="4">
        <v>0.4204</v>
      </c>
      <c r="L1516" s="2" t="s">
        <v>1440</v>
      </c>
      <c r="M1516" s="5">
        <v>45093</v>
      </c>
      <c r="N1516" s="6">
        <v>98.15</v>
      </c>
    </row>
    <row r="1517" spans="1:14" ht="15.5" hidden="1" x14ac:dyDescent="0.35">
      <c r="A1517" s="3" t="s">
        <v>135</v>
      </c>
      <c r="B1517" s="2" t="s">
        <v>1580</v>
      </c>
      <c r="C1517" s="3">
        <v>150.5</v>
      </c>
      <c r="D1517" s="2">
        <v>0.39</v>
      </c>
      <c r="E1517" s="2">
        <v>0.37</v>
      </c>
      <c r="F1517" s="2">
        <v>0.45</v>
      </c>
      <c r="G1517" s="2">
        <v>-0.04</v>
      </c>
      <c r="H1517" s="2">
        <v>-9.2999999999999999E-2</v>
      </c>
      <c r="I1517" s="2">
        <v>5</v>
      </c>
      <c r="J1517" s="2">
        <v>5352</v>
      </c>
      <c r="K1517" s="4">
        <v>0.4214</v>
      </c>
      <c r="L1517" s="2" t="s">
        <v>1440</v>
      </c>
      <c r="M1517" s="5">
        <v>45093</v>
      </c>
      <c r="N1517" s="6">
        <v>98.15</v>
      </c>
    </row>
    <row r="1518" spans="1:14" ht="15.5" hidden="1" x14ac:dyDescent="0.35">
      <c r="A1518" s="3" t="s">
        <v>137</v>
      </c>
      <c r="B1518" s="2" t="s">
        <v>1581</v>
      </c>
      <c r="C1518" s="3">
        <v>151</v>
      </c>
      <c r="D1518" s="2">
        <v>0.4</v>
      </c>
      <c r="E1518" s="2">
        <v>0.36</v>
      </c>
      <c r="F1518" s="2">
        <v>0.44</v>
      </c>
      <c r="G1518" s="2">
        <v>0</v>
      </c>
      <c r="H1518" s="2" t="s">
        <v>12</v>
      </c>
      <c r="I1518" s="2">
        <v>1</v>
      </c>
      <c r="J1518" s="2">
        <v>2711</v>
      </c>
      <c r="K1518" s="4">
        <v>0.42209999999999998</v>
      </c>
      <c r="L1518" s="2" t="s">
        <v>1440</v>
      </c>
      <c r="M1518" s="5">
        <v>45093</v>
      </c>
      <c r="N1518" s="6">
        <v>98.15</v>
      </c>
    </row>
    <row r="1519" spans="1:14" ht="15.5" hidden="1" x14ac:dyDescent="0.35">
      <c r="A1519" s="3" t="s">
        <v>138</v>
      </c>
      <c r="B1519" s="2" t="s">
        <v>1582</v>
      </c>
      <c r="C1519" s="3">
        <v>151.5</v>
      </c>
      <c r="D1519" s="2">
        <v>0.5</v>
      </c>
      <c r="E1519" s="2">
        <v>0.35</v>
      </c>
      <c r="F1519" s="2">
        <v>0.43</v>
      </c>
      <c r="G1519" s="2">
        <v>0</v>
      </c>
      <c r="H1519" s="2" t="s">
        <v>12</v>
      </c>
      <c r="I1519" s="2">
        <v>2</v>
      </c>
      <c r="J1519" s="2">
        <v>984</v>
      </c>
      <c r="K1519" s="4">
        <v>0.4229</v>
      </c>
      <c r="L1519" s="2" t="s">
        <v>1440</v>
      </c>
      <c r="M1519" s="5">
        <v>45093</v>
      </c>
      <c r="N1519" s="6">
        <v>98.15</v>
      </c>
    </row>
    <row r="1520" spans="1:14" ht="15.5" hidden="1" x14ac:dyDescent="0.35">
      <c r="A1520" s="3" t="s">
        <v>140</v>
      </c>
      <c r="B1520" s="2" t="s">
        <v>1583</v>
      </c>
      <c r="C1520" s="3">
        <v>152</v>
      </c>
      <c r="D1520" s="2">
        <v>0.4</v>
      </c>
      <c r="E1520" s="2">
        <v>0.34</v>
      </c>
      <c r="F1520" s="2">
        <v>0.43</v>
      </c>
      <c r="G1520" s="2">
        <v>0.02</v>
      </c>
      <c r="H1520" s="2">
        <v>5.2600000000000001E-2</v>
      </c>
      <c r="I1520" s="2">
        <v>4</v>
      </c>
      <c r="J1520" s="2">
        <v>973</v>
      </c>
      <c r="K1520" s="4">
        <v>0.42530000000000001</v>
      </c>
      <c r="L1520" s="2" t="s">
        <v>1440</v>
      </c>
      <c r="M1520" s="5">
        <v>45093</v>
      </c>
      <c r="N1520" s="6">
        <v>98.15</v>
      </c>
    </row>
    <row r="1521" spans="1:14" ht="15.5" hidden="1" x14ac:dyDescent="0.35">
      <c r="A1521" s="3" t="s">
        <v>142</v>
      </c>
      <c r="B1521" s="2" t="s">
        <v>1584</v>
      </c>
      <c r="C1521" s="3">
        <v>152.5</v>
      </c>
      <c r="D1521" s="2">
        <v>0.37</v>
      </c>
      <c r="E1521" s="2">
        <v>0.33</v>
      </c>
      <c r="F1521" s="2">
        <v>0.42</v>
      </c>
      <c r="G1521" s="2">
        <v>0</v>
      </c>
      <c r="H1521" s="2" t="s">
        <v>12</v>
      </c>
      <c r="I1521" s="2">
        <v>10</v>
      </c>
      <c r="J1521" s="2">
        <v>1115</v>
      </c>
      <c r="K1521" s="4">
        <v>0.42599999999999999</v>
      </c>
      <c r="L1521" s="2" t="s">
        <v>1440</v>
      </c>
      <c r="M1521" s="5">
        <v>45093</v>
      </c>
      <c r="N1521" s="6">
        <v>98.15</v>
      </c>
    </row>
    <row r="1522" spans="1:14" ht="15.5" hidden="1" x14ac:dyDescent="0.35">
      <c r="A1522" s="3" t="s">
        <v>143</v>
      </c>
      <c r="B1522" s="2" t="s">
        <v>1573</v>
      </c>
      <c r="C1522" s="3">
        <v>153</v>
      </c>
      <c r="D1522" s="2">
        <v>0.36</v>
      </c>
      <c r="E1522" s="2">
        <v>0.33</v>
      </c>
      <c r="F1522" s="2">
        <v>0.41</v>
      </c>
      <c r="G1522" s="2">
        <v>0</v>
      </c>
      <c r="H1522" s="2" t="s">
        <v>12</v>
      </c>
      <c r="I1522" s="2">
        <v>3</v>
      </c>
      <c r="J1522" s="2">
        <v>1570</v>
      </c>
      <c r="K1522" s="4">
        <v>0.42680000000000001</v>
      </c>
      <c r="L1522" s="2" t="s">
        <v>1440</v>
      </c>
      <c r="M1522" s="5">
        <v>45093</v>
      </c>
      <c r="N1522" s="6">
        <v>98.15</v>
      </c>
    </row>
    <row r="1523" spans="1:14" ht="15.5" hidden="1" x14ac:dyDescent="0.35">
      <c r="A1523" s="3" t="s">
        <v>145</v>
      </c>
      <c r="B1523" s="2" t="s">
        <v>1585</v>
      </c>
      <c r="C1523" s="3">
        <v>153.5</v>
      </c>
      <c r="D1523" s="2">
        <v>0.35</v>
      </c>
      <c r="E1523" s="2">
        <v>0.32</v>
      </c>
      <c r="F1523" s="2">
        <v>0.35</v>
      </c>
      <c r="G1523" s="2">
        <v>0</v>
      </c>
      <c r="H1523" s="2" t="s">
        <v>12</v>
      </c>
      <c r="I1523" s="2">
        <v>1</v>
      </c>
      <c r="J1523" s="2">
        <v>5097</v>
      </c>
      <c r="K1523" s="4">
        <v>0.41749999999999998</v>
      </c>
      <c r="L1523" s="2" t="s">
        <v>1440</v>
      </c>
      <c r="M1523" s="5">
        <v>45093</v>
      </c>
      <c r="N1523" s="6">
        <v>98.15</v>
      </c>
    </row>
    <row r="1524" spans="1:14" ht="15.5" hidden="1" x14ac:dyDescent="0.35">
      <c r="A1524" s="3" t="s">
        <v>147</v>
      </c>
      <c r="B1524" s="2" t="s">
        <v>1586</v>
      </c>
      <c r="C1524" s="3">
        <v>154</v>
      </c>
      <c r="D1524" s="2">
        <v>0.37</v>
      </c>
      <c r="E1524" s="2">
        <v>0.32</v>
      </c>
      <c r="F1524" s="2">
        <v>0.34</v>
      </c>
      <c r="G1524" s="2">
        <v>0</v>
      </c>
      <c r="H1524" s="2" t="s">
        <v>12</v>
      </c>
      <c r="I1524" s="2">
        <v>1</v>
      </c>
      <c r="J1524" s="2">
        <v>1116</v>
      </c>
      <c r="K1524" s="4">
        <v>0.41749999999999998</v>
      </c>
      <c r="L1524" s="2" t="s">
        <v>1440</v>
      </c>
      <c r="M1524" s="5">
        <v>45093</v>
      </c>
      <c r="N1524" s="6">
        <v>98.15</v>
      </c>
    </row>
    <row r="1525" spans="1:14" ht="15.5" hidden="1" x14ac:dyDescent="0.35">
      <c r="A1525" s="3" t="s">
        <v>149</v>
      </c>
      <c r="B1525" s="2" t="s">
        <v>1587</v>
      </c>
      <c r="C1525" s="3">
        <v>154.5</v>
      </c>
      <c r="D1525" s="2">
        <v>0.33</v>
      </c>
      <c r="E1525" s="2">
        <v>0.31</v>
      </c>
      <c r="F1525" s="2">
        <v>0.39</v>
      </c>
      <c r="G1525" s="2">
        <v>0</v>
      </c>
      <c r="H1525" s="2" t="s">
        <v>12</v>
      </c>
      <c r="I1525" s="2">
        <v>108</v>
      </c>
      <c r="J1525" s="2">
        <v>719</v>
      </c>
      <c r="K1525" s="4">
        <v>0.43020000000000003</v>
      </c>
      <c r="L1525" s="2" t="s">
        <v>1440</v>
      </c>
      <c r="M1525" s="5">
        <v>45093</v>
      </c>
      <c r="N1525" s="6">
        <v>98.15</v>
      </c>
    </row>
    <row r="1526" spans="1:14" ht="15.5" hidden="1" x14ac:dyDescent="0.35">
      <c r="A1526" s="3" t="s">
        <v>151</v>
      </c>
      <c r="B1526" s="2" t="s">
        <v>1588</v>
      </c>
      <c r="C1526" s="3">
        <v>155</v>
      </c>
      <c r="D1526" s="2">
        <v>0.34</v>
      </c>
      <c r="E1526" s="2">
        <v>0.3</v>
      </c>
      <c r="F1526" s="2">
        <v>0.39</v>
      </c>
      <c r="G1526" s="2">
        <v>-0.01</v>
      </c>
      <c r="H1526" s="2">
        <v>-2.86E-2</v>
      </c>
      <c r="I1526" s="2">
        <v>50</v>
      </c>
      <c r="J1526" s="2">
        <v>6098</v>
      </c>
      <c r="K1526" s="4">
        <v>0.43259999999999998</v>
      </c>
      <c r="L1526" s="2" t="s">
        <v>1440</v>
      </c>
      <c r="M1526" s="5">
        <v>45093</v>
      </c>
      <c r="N1526" s="6">
        <v>98.15</v>
      </c>
    </row>
    <row r="1527" spans="1:14" ht="15.5" hidden="1" x14ac:dyDescent="0.35">
      <c r="A1527" s="3" t="s">
        <v>152</v>
      </c>
      <c r="B1527" s="2" t="s">
        <v>1589</v>
      </c>
      <c r="C1527" s="3">
        <v>155.5</v>
      </c>
      <c r="D1527" s="2">
        <v>0.31</v>
      </c>
      <c r="E1527" s="2">
        <v>0.28999999999999998</v>
      </c>
      <c r="F1527" s="2">
        <v>0.38</v>
      </c>
      <c r="G1527" s="2">
        <v>0</v>
      </c>
      <c r="H1527" s="2" t="s">
        <v>12</v>
      </c>
      <c r="I1527" s="2">
        <v>10</v>
      </c>
      <c r="J1527" s="2">
        <v>1442</v>
      </c>
      <c r="K1527" s="4">
        <v>0.43309999999999998</v>
      </c>
      <c r="L1527" s="2" t="s">
        <v>1440</v>
      </c>
      <c r="M1527" s="5">
        <v>45093</v>
      </c>
      <c r="N1527" s="6">
        <v>98.15</v>
      </c>
    </row>
    <row r="1528" spans="1:14" ht="15.5" hidden="1" x14ac:dyDescent="0.35">
      <c r="A1528" s="3" t="s">
        <v>154</v>
      </c>
      <c r="B1528" s="2" t="s">
        <v>1590</v>
      </c>
      <c r="C1528" s="3">
        <v>156</v>
      </c>
      <c r="D1528" s="2">
        <v>0.32</v>
      </c>
      <c r="E1528" s="2">
        <v>0.28999999999999998</v>
      </c>
      <c r="F1528" s="2">
        <v>0.37</v>
      </c>
      <c r="G1528" s="2">
        <v>-0.02</v>
      </c>
      <c r="H1528" s="2">
        <v>-5.8799999999999998E-2</v>
      </c>
      <c r="I1528" s="2">
        <v>2</v>
      </c>
      <c r="J1528" s="2">
        <v>1036</v>
      </c>
      <c r="K1528" s="4">
        <v>0.43340000000000001</v>
      </c>
      <c r="L1528" s="2" t="s">
        <v>1440</v>
      </c>
      <c r="M1528" s="5">
        <v>45093</v>
      </c>
      <c r="N1528" s="6">
        <v>98.15</v>
      </c>
    </row>
    <row r="1529" spans="1:14" ht="15.5" hidden="1" x14ac:dyDescent="0.35">
      <c r="A1529" s="3" t="s">
        <v>156</v>
      </c>
      <c r="B1529" s="2" t="s">
        <v>1591</v>
      </c>
      <c r="C1529" s="3">
        <v>156.5</v>
      </c>
      <c r="D1529" s="2">
        <v>0.48</v>
      </c>
      <c r="E1529" s="2">
        <v>0.28999999999999998</v>
      </c>
      <c r="F1529" s="2">
        <v>0.37</v>
      </c>
      <c r="G1529" s="2">
        <v>0</v>
      </c>
      <c r="H1529" s="2" t="s">
        <v>12</v>
      </c>
      <c r="I1529" s="2">
        <v>400</v>
      </c>
      <c r="J1529" s="2">
        <v>753</v>
      </c>
      <c r="K1529" s="4">
        <v>0.43559999999999999</v>
      </c>
      <c r="L1529" s="2" t="s">
        <v>1440</v>
      </c>
      <c r="M1529" s="5">
        <v>45093</v>
      </c>
      <c r="N1529" s="6">
        <v>98.15</v>
      </c>
    </row>
    <row r="1530" spans="1:14" ht="15.5" hidden="1" x14ac:dyDescent="0.35">
      <c r="A1530" s="3" t="s">
        <v>158</v>
      </c>
      <c r="B1530" s="2" t="s">
        <v>1592</v>
      </c>
      <c r="C1530" s="3">
        <v>157</v>
      </c>
      <c r="D1530" s="2">
        <v>0.4</v>
      </c>
      <c r="E1530" s="2">
        <v>0.28000000000000003</v>
      </c>
      <c r="F1530" s="2">
        <v>0.36</v>
      </c>
      <c r="G1530" s="2">
        <v>0</v>
      </c>
      <c r="H1530" s="2" t="s">
        <v>12</v>
      </c>
      <c r="I1530" s="2">
        <v>1</v>
      </c>
      <c r="J1530" s="2">
        <v>1533</v>
      </c>
      <c r="K1530" s="4">
        <v>0.436</v>
      </c>
      <c r="L1530" s="2" t="s">
        <v>1440</v>
      </c>
      <c r="M1530" s="5">
        <v>45093</v>
      </c>
      <c r="N1530" s="6">
        <v>98.15</v>
      </c>
    </row>
    <row r="1531" spans="1:14" ht="15.5" hidden="1" x14ac:dyDescent="0.35">
      <c r="A1531" s="3" t="s">
        <v>160</v>
      </c>
      <c r="B1531" s="2" t="s">
        <v>1593</v>
      </c>
      <c r="C1531" s="3">
        <v>157.5</v>
      </c>
      <c r="D1531" s="2">
        <v>0.33</v>
      </c>
      <c r="E1531" s="2">
        <v>0.28000000000000003</v>
      </c>
      <c r="F1531" s="2">
        <v>0.36</v>
      </c>
      <c r="G1531" s="2">
        <v>0</v>
      </c>
      <c r="H1531" s="2" t="s">
        <v>12</v>
      </c>
      <c r="I1531" s="2">
        <v>30</v>
      </c>
      <c r="J1531" s="2">
        <v>3132</v>
      </c>
      <c r="K1531" s="4">
        <v>0.4385</v>
      </c>
      <c r="L1531" s="2" t="s">
        <v>1440</v>
      </c>
      <c r="M1531" s="5">
        <v>45093</v>
      </c>
      <c r="N1531" s="6">
        <v>98.15</v>
      </c>
    </row>
    <row r="1532" spans="1:14" ht="15.5" hidden="1" x14ac:dyDescent="0.35">
      <c r="A1532" s="3" t="s">
        <v>162</v>
      </c>
      <c r="B1532" s="2" t="s">
        <v>1594</v>
      </c>
      <c r="C1532" s="3">
        <v>158</v>
      </c>
      <c r="D1532" s="2">
        <v>0.4</v>
      </c>
      <c r="E1532" s="2">
        <v>0.27</v>
      </c>
      <c r="F1532" s="2">
        <v>0.35</v>
      </c>
      <c r="G1532" s="2">
        <v>0</v>
      </c>
      <c r="H1532" s="2" t="s">
        <v>12</v>
      </c>
      <c r="I1532" s="2">
        <v>1</v>
      </c>
      <c r="J1532" s="2">
        <v>2137</v>
      </c>
      <c r="K1532" s="4">
        <v>0.4385</v>
      </c>
      <c r="L1532" s="2" t="s">
        <v>1440</v>
      </c>
      <c r="M1532" s="5">
        <v>45093</v>
      </c>
      <c r="N1532" s="6">
        <v>98.15</v>
      </c>
    </row>
    <row r="1533" spans="1:14" ht="15.5" hidden="1" x14ac:dyDescent="0.35">
      <c r="A1533" s="3" t="s">
        <v>164</v>
      </c>
      <c r="B1533" s="2" t="s">
        <v>1595</v>
      </c>
      <c r="C1533" s="3">
        <v>158.5</v>
      </c>
      <c r="D1533" s="2">
        <v>0.34</v>
      </c>
      <c r="E1533" s="2">
        <v>0.26</v>
      </c>
      <c r="F1533" s="2">
        <v>0.35</v>
      </c>
      <c r="G1533" s="2">
        <v>0</v>
      </c>
      <c r="H1533" s="2" t="s">
        <v>12</v>
      </c>
      <c r="I1533" s="2">
        <v>2</v>
      </c>
      <c r="J1533" s="2">
        <v>1391</v>
      </c>
      <c r="K1533" s="4">
        <v>0.44090000000000001</v>
      </c>
      <c r="L1533" s="2" t="s">
        <v>1440</v>
      </c>
      <c r="M1533" s="5">
        <v>45093</v>
      </c>
      <c r="N1533" s="6">
        <v>98.15</v>
      </c>
    </row>
    <row r="1534" spans="1:14" ht="15.5" hidden="1" x14ac:dyDescent="0.35">
      <c r="A1534" s="3" t="s">
        <v>166</v>
      </c>
      <c r="B1534" s="2" t="s">
        <v>1596</v>
      </c>
      <c r="C1534" s="3">
        <v>159</v>
      </c>
      <c r="D1534" s="2">
        <v>0.35</v>
      </c>
      <c r="E1534" s="2">
        <v>0.26</v>
      </c>
      <c r="F1534" s="2">
        <v>0.34</v>
      </c>
      <c r="G1534" s="2">
        <v>0</v>
      </c>
      <c r="H1534" s="2" t="s">
        <v>12</v>
      </c>
      <c r="I1534" s="2">
        <v>1</v>
      </c>
      <c r="J1534" s="2">
        <v>3137</v>
      </c>
      <c r="K1534" s="4">
        <v>0.44090000000000001</v>
      </c>
      <c r="L1534" s="2" t="s">
        <v>1440</v>
      </c>
      <c r="M1534" s="5">
        <v>45093</v>
      </c>
      <c r="N1534" s="6">
        <v>98.15</v>
      </c>
    </row>
    <row r="1535" spans="1:14" ht="15.5" hidden="1" x14ac:dyDescent="0.35">
      <c r="A1535" s="3" t="s">
        <v>168</v>
      </c>
      <c r="B1535" s="2" t="s">
        <v>1597</v>
      </c>
      <c r="C1535" s="3">
        <v>159.5</v>
      </c>
      <c r="D1535" s="2">
        <v>0.32</v>
      </c>
      <c r="E1535" s="2">
        <v>0.25</v>
      </c>
      <c r="F1535" s="2">
        <v>0.34</v>
      </c>
      <c r="G1535" s="2">
        <v>0</v>
      </c>
      <c r="H1535" s="2" t="s">
        <v>12</v>
      </c>
      <c r="I1535" s="2">
        <v>10</v>
      </c>
      <c r="J1535" s="2">
        <v>822</v>
      </c>
      <c r="K1535" s="4">
        <v>0.44340000000000002</v>
      </c>
      <c r="L1535" s="2" t="s">
        <v>1440</v>
      </c>
      <c r="M1535" s="5">
        <v>45093</v>
      </c>
      <c r="N1535" s="6">
        <v>98.15</v>
      </c>
    </row>
    <row r="1536" spans="1:14" ht="15.5" hidden="1" x14ac:dyDescent="0.35">
      <c r="A1536" s="3" t="s">
        <v>169</v>
      </c>
      <c r="B1536" s="2" t="s">
        <v>1598</v>
      </c>
      <c r="C1536" s="3">
        <v>160</v>
      </c>
      <c r="D1536" s="2">
        <v>0.27</v>
      </c>
      <c r="E1536" s="2">
        <v>0.25</v>
      </c>
      <c r="F1536" s="2">
        <v>0.3</v>
      </c>
      <c r="G1536" s="2">
        <v>-0.03</v>
      </c>
      <c r="H1536" s="2">
        <v>-0.1</v>
      </c>
      <c r="I1536" s="2">
        <v>8</v>
      </c>
      <c r="J1536" s="2">
        <v>11110</v>
      </c>
      <c r="K1536" s="4">
        <v>0.4365</v>
      </c>
      <c r="L1536" s="2" t="s">
        <v>1440</v>
      </c>
      <c r="M1536" s="5">
        <v>45093</v>
      </c>
      <c r="N1536" s="6">
        <v>98.15</v>
      </c>
    </row>
    <row r="1537" spans="1:14" ht="15.5" hidden="1" x14ac:dyDescent="0.35">
      <c r="A1537" s="3" t="s">
        <v>171</v>
      </c>
      <c r="B1537" s="2" t="s">
        <v>1599</v>
      </c>
      <c r="C1537" s="3">
        <v>160.5</v>
      </c>
      <c r="D1537" s="2">
        <v>0.55000000000000004</v>
      </c>
      <c r="E1537" s="2">
        <v>0.24</v>
      </c>
      <c r="F1537" s="2">
        <v>0.33</v>
      </c>
      <c r="G1537" s="2">
        <v>0</v>
      </c>
      <c r="H1537" s="2" t="s">
        <v>12</v>
      </c>
      <c r="I1537" s="2">
        <v>1</v>
      </c>
      <c r="J1537" s="2">
        <v>839</v>
      </c>
      <c r="K1537" s="4">
        <v>0.4456</v>
      </c>
      <c r="L1537" s="2" t="s">
        <v>1440</v>
      </c>
      <c r="M1537" s="5">
        <v>45093</v>
      </c>
      <c r="N1537" s="6">
        <v>98.15</v>
      </c>
    </row>
    <row r="1538" spans="1:14" ht="15.5" hidden="1" x14ac:dyDescent="0.35">
      <c r="A1538" s="3" t="s">
        <v>172</v>
      </c>
      <c r="B1538" s="2" t="s">
        <v>1577</v>
      </c>
      <c r="C1538" s="3">
        <v>161</v>
      </c>
      <c r="D1538" s="2">
        <v>0.24</v>
      </c>
      <c r="E1538" s="2">
        <v>0.24</v>
      </c>
      <c r="F1538" s="2">
        <v>0.33</v>
      </c>
      <c r="G1538" s="2">
        <v>-0.05</v>
      </c>
      <c r="H1538" s="2">
        <v>-0.1724</v>
      </c>
      <c r="I1538" s="2">
        <v>71</v>
      </c>
      <c r="J1538" s="2">
        <v>1068</v>
      </c>
      <c r="K1538" s="4">
        <v>0.44779999999999998</v>
      </c>
      <c r="L1538" s="2" t="s">
        <v>1440</v>
      </c>
      <c r="M1538" s="5">
        <v>45093</v>
      </c>
      <c r="N1538" s="6">
        <v>98.15</v>
      </c>
    </row>
    <row r="1539" spans="1:14" ht="15.5" hidden="1" x14ac:dyDescent="0.35">
      <c r="A1539" s="3" t="s">
        <v>174</v>
      </c>
      <c r="B1539" s="2" t="s">
        <v>1486</v>
      </c>
      <c r="C1539" s="3">
        <v>161.5</v>
      </c>
      <c r="D1539" s="2">
        <v>1.0900000000000001</v>
      </c>
      <c r="E1539" s="2">
        <v>0.24</v>
      </c>
      <c r="F1539" s="2">
        <v>0.32</v>
      </c>
      <c r="G1539" s="2">
        <v>0</v>
      </c>
      <c r="H1539" s="2" t="s">
        <v>12</v>
      </c>
      <c r="I1539" s="2">
        <v>22</v>
      </c>
      <c r="J1539" s="2">
        <v>737</v>
      </c>
      <c r="K1539" s="4">
        <v>0.44779999999999998</v>
      </c>
      <c r="L1539" s="2" t="s">
        <v>1440</v>
      </c>
      <c r="M1539" s="5">
        <v>45093</v>
      </c>
      <c r="N1539" s="6">
        <v>98.15</v>
      </c>
    </row>
    <row r="1540" spans="1:14" ht="15.5" hidden="1" x14ac:dyDescent="0.35">
      <c r="A1540" s="3" t="s">
        <v>175</v>
      </c>
      <c r="B1540" s="2" t="s">
        <v>1600</v>
      </c>
      <c r="C1540" s="3">
        <v>162</v>
      </c>
      <c r="D1540" s="2">
        <v>0.27</v>
      </c>
      <c r="E1540" s="2">
        <v>0.23</v>
      </c>
      <c r="F1540" s="2">
        <v>0.32</v>
      </c>
      <c r="G1540" s="2">
        <v>0</v>
      </c>
      <c r="H1540" s="2" t="s">
        <v>12</v>
      </c>
      <c r="I1540" s="2">
        <v>1</v>
      </c>
      <c r="J1540" s="2">
        <v>1736</v>
      </c>
      <c r="K1540" s="4">
        <v>0.45</v>
      </c>
      <c r="L1540" s="2" t="s">
        <v>1440</v>
      </c>
      <c r="M1540" s="5">
        <v>45093</v>
      </c>
      <c r="N1540" s="6">
        <v>98.15</v>
      </c>
    </row>
    <row r="1541" spans="1:14" ht="15.5" hidden="1" x14ac:dyDescent="0.35">
      <c r="A1541" s="3" t="s">
        <v>177</v>
      </c>
      <c r="B1541" s="2" t="s">
        <v>1601</v>
      </c>
      <c r="C1541" s="3">
        <v>162.5</v>
      </c>
      <c r="D1541" s="2">
        <v>0.25</v>
      </c>
      <c r="E1541" s="2">
        <v>0.23</v>
      </c>
      <c r="F1541" s="2">
        <v>0.31</v>
      </c>
      <c r="G1541" s="2">
        <v>-0.02</v>
      </c>
      <c r="H1541" s="2">
        <v>-7.4099999999999999E-2</v>
      </c>
      <c r="I1541" s="2">
        <v>1</v>
      </c>
      <c r="J1541" s="2">
        <v>1974</v>
      </c>
      <c r="K1541" s="4">
        <v>0.44969999999999999</v>
      </c>
      <c r="L1541" s="2" t="s">
        <v>1440</v>
      </c>
      <c r="M1541" s="5">
        <v>45093</v>
      </c>
      <c r="N1541" s="6">
        <v>98.15</v>
      </c>
    </row>
    <row r="1542" spans="1:14" ht="15.5" hidden="1" x14ac:dyDescent="0.35">
      <c r="A1542" s="3" t="s">
        <v>179</v>
      </c>
      <c r="B1542" s="2" t="s">
        <v>1602</v>
      </c>
      <c r="C1542" s="3">
        <v>163</v>
      </c>
      <c r="D1542" s="2">
        <v>0.28999999999999998</v>
      </c>
      <c r="E1542" s="2">
        <v>0.22</v>
      </c>
      <c r="F1542" s="2">
        <v>0.31</v>
      </c>
      <c r="G1542" s="2">
        <v>0</v>
      </c>
      <c r="H1542" s="2" t="s">
        <v>12</v>
      </c>
      <c r="I1542" s="2">
        <v>20</v>
      </c>
      <c r="J1542" s="2">
        <v>525</v>
      </c>
      <c r="K1542" s="4">
        <v>0.45219999999999999</v>
      </c>
      <c r="L1542" s="2" t="s">
        <v>1440</v>
      </c>
      <c r="M1542" s="5">
        <v>45093</v>
      </c>
      <c r="N1542" s="6">
        <v>98.15</v>
      </c>
    </row>
    <row r="1543" spans="1:14" ht="15.5" hidden="1" x14ac:dyDescent="0.35">
      <c r="A1543" s="3" t="s">
        <v>181</v>
      </c>
      <c r="B1543" s="2" t="s">
        <v>1603</v>
      </c>
      <c r="C1543" s="3">
        <v>163.5</v>
      </c>
      <c r="D1543" s="2">
        <v>0.26</v>
      </c>
      <c r="E1543" s="2">
        <v>0.22</v>
      </c>
      <c r="F1543" s="2">
        <v>0.31</v>
      </c>
      <c r="G1543" s="2">
        <v>0</v>
      </c>
      <c r="H1543" s="2" t="s">
        <v>12</v>
      </c>
      <c r="I1543" s="2">
        <v>5</v>
      </c>
      <c r="J1543" s="2">
        <v>394</v>
      </c>
      <c r="K1543" s="4">
        <v>0.4541</v>
      </c>
      <c r="L1543" s="2" t="s">
        <v>1440</v>
      </c>
      <c r="M1543" s="5">
        <v>45093</v>
      </c>
      <c r="N1543" s="6">
        <v>98.15</v>
      </c>
    </row>
    <row r="1544" spans="1:14" ht="15.5" hidden="1" x14ac:dyDescent="0.35">
      <c r="A1544" s="3" t="s">
        <v>183</v>
      </c>
      <c r="B1544" s="2" t="s">
        <v>1604</v>
      </c>
      <c r="C1544" s="3">
        <v>164</v>
      </c>
      <c r="D1544" s="2">
        <v>0.25</v>
      </c>
      <c r="E1544" s="2">
        <v>0.22</v>
      </c>
      <c r="F1544" s="2">
        <v>0.3</v>
      </c>
      <c r="G1544" s="2">
        <v>0</v>
      </c>
      <c r="H1544" s="2" t="s">
        <v>12</v>
      </c>
      <c r="I1544" s="2">
        <v>1</v>
      </c>
      <c r="J1544" s="2">
        <v>1416</v>
      </c>
      <c r="K1544" s="4">
        <v>0.4541</v>
      </c>
      <c r="L1544" s="2" t="s">
        <v>1440</v>
      </c>
      <c r="M1544" s="5">
        <v>45093</v>
      </c>
      <c r="N1544" s="6">
        <v>98.15</v>
      </c>
    </row>
    <row r="1545" spans="1:14" ht="15.5" hidden="1" x14ac:dyDescent="0.35">
      <c r="A1545" s="3" t="s">
        <v>185</v>
      </c>
      <c r="B1545" s="2" t="s">
        <v>1605</v>
      </c>
      <c r="C1545" s="3">
        <v>164.5</v>
      </c>
      <c r="D1545" s="2">
        <v>0.23</v>
      </c>
      <c r="E1545" s="2">
        <v>0.22</v>
      </c>
      <c r="F1545" s="2">
        <v>0.3</v>
      </c>
      <c r="G1545" s="2">
        <v>-0.04</v>
      </c>
      <c r="H1545" s="2">
        <v>-0.14810000000000001</v>
      </c>
      <c r="I1545" s="2">
        <v>20</v>
      </c>
      <c r="J1545" s="2">
        <v>2124</v>
      </c>
      <c r="K1545" s="4">
        <v>0.45610000000000001</v>
      </c>
      <c r="L1545" s="2" t="s">
        <v>1440</v>
      </c>
      <c r="M1545" s="5">
        <v>45093</v>
      </c>
      <c r="N1545" s="6">
        <v>98.15</v>
      </c>
    </row>
    <row r="1546" spans="1:14" ht="15.5" hidden="1" x14ac:dyDescent="0.35">
      <c r="A1546" s="3" t="s">
        <v>187</v>
      </c>
      <c r="B1546" s="2" t="s">
        <v>1605</v>
      </c>
      <c r="C1546" s="3">
        <v>165</v>
      </c>
      <c r="D1546" s="2">
        <v>0.23</v>
      </c>
      <c r="E1546" s="2">
        <v>0.21</v>
      </c>
      <c r="F1546" s="2">
        <v>0.28000000000000003</v>
      </c>
      <c r="G1546" s="2">
        <v>-0.02</v>
      </c>
      <c r="H1546" s="2">
        <v>-0.08</v>
      </c>
      <c r="I1546" s="2">
        <v>30</v>
      </c>
      <c r="J1546" s="2">
        <v>7744</v>
      </c>
      <c r="K1546" s="4">
        <v>0.4531</v>
      </c>
      <c r="L1546" s="2" t="s">
        <v>1440</v>
      </c>
      <c r="M1546" s="5">
        <v>45093</v>
      </c>
      <c r="N1546" s="6">
        <v>98.15</v>
      </c>
    </row>
    <row r="1547" spans="1:14" ht="15.5" hidden="1" x14ac:dyDescent="0.35">
      <c r="A1547" s="3" t="s">
        <v>189</v>
      </c>
      <c r="B1547" s="2" t="s">
        <v>1606</v>
      </c>
      <c r="C1547" s="3">
        <v>165.5</v>
      </c>
      <c r="D1547" s="2">
        <v>0.7</v>
      </c>
      <c r="E1547" s="2">
        <v>0.21</v>
      </c>
      <c r="F1547" s="2">
        <v>0.28999999999999998</v>
      </c>
      <c r="G1547" s="2">
        <v>0</v>
      </c>
      <c r="H1547" s="2" t="s">
        <v>12</v>
      </c>
      <c r="I1547" s="2">
        <v>3</v>
      </c>
      <c r="J1547" s="2">
        <v>1653</v>
      </c>
      <c r="K1547" s="4">
        <v>0.45800000000000002</v>
      </c>
      <c r="L1547" s="2" t="s">
        <v>1440</v>
      </c>
      <c r="M1547" s="5">
        <v>45093</v>
      </c>
      <c r="N1547" s="6">
        <v>98.15</v>
      </c>
    </row>
    <row r="1548" spans="1:14" ht="15.5" hidden="1" x14ac:dyDescent="0.35">
      <c r="A1548" s="3" t="s">
        <v>191</v>
      </c>
      <c r="B1548" s="2" t="s">
        <v>1605</v>
      </c>
      <c r="C1548" s="3">
        <v>166</v>
      </c>
      <c r="D1548" s="2">
        <v>0.22</v>
      </c>
      <c r="E1548" s="2">
        <v>0.21</v>
      </c>
      <c r="F1548" s="2">
        <v>0.28999999999999998</v>
      </c>
      <c r="G1548" s="2">
        <v>-0.05</v>
      </c>
      <c r="H1548" s="2">
        <v>-0.1852</v>
      </c>
      <c r="I1548" s="2">
        <v>10</v>
      </c>
      <c r="J1548" s="2">
        <v>1004</v>
      </c>
      <c r="K1548" s="4">
        <v>0.46</v>
      </c>
      <c r="L1548" s="2" t="s">
        <v>1440</v>
      </c>
      <c r="M1548" s="5">
        <v>45093</v>
      </c>
      <c r="N1548" s="6">
        <v>98.15</v>
      </c>
    </row>
    <row r="1549" spans="1:14" ht="15.5" hidden="1" x14ac:dyDescent="0.35">
      <c r="A1549" s="3" t="s">
        <v>193</v>
      </c>
      <c r="B1549" s="2" t="s">
        <v>1607</v>
      </c>
      <c r="C1549" s="3">
        <v>166.5</v>
      </c>
      <c r="D1549" s="2">
        <v>0.23</v>
      </c>
      <c r="E1549" s="2">
        <v>0.2</v>
      </c>
      <c r="F1549" s="2">
        <v>0.28999999999999998</v>
      </c>
      <c r="G1549" s="2">
        <v>0</v>
      </c>
      <c r="H1549" s="2" t="s">
        <v>12</v>
      </c>
      <c r="I1549" s="2">
        <v>1</v>
      </c>
      <c r="J1549" s="2">
        <v>625</v>
      </c>
      <c r="K1549" s="4">
        <v>0.46189999999999998</v>
      </c>
      <c r="L1549" s="2" t="s">
        <v>1440</v>
      </c>
      <c r="M1549" s="5">
        <v>45093</v>
      </c>
      <c r="N1549" s="6">
        <v>98.15</v>
      </c>
    </row>
    <row r="1550" spans="1:14" ht="15.5" hidden="1" x14ac:dyDescent="0.35">
      <c r="A1550" s="3" t="s">
        <v>195</v>
      </c>
      <c r="B1550" s="2" t="s">
        <v>1608</v>
      </c>
      <c r="C1550" s="3">
        <v>167</v>
      </c>
      <c r="D1550" s="2">
        <v>0.38</v>
      </c>
      <c r="E1550" s="2">
        <v>0.2</v>
      </c>
      <c r="F1550" s="2">
        <v>0.28999999999999998</v>
      </c>
      <c r="G1550" s="2">
        <v>0</v>
      </c>
      <c r="H1550" s="2" t="s">
        <v>12</v>
      </c>
      <c r="I1550" s="2">
        <v>21</v>
      </c>
      <c r="J1550" s="2">
        <v>762</v>
      </c>
      <c r="K1550" s="4">
        <v>0.46439999999999998</v>
      </c>
      <c r="L1550" s="2" t="s">
        <v>1440</v>
      </c>
      <c r="M1550" s="5">
        <v>45093</v>
      </c>
      <c r="N1550" s="6">
        <v>98.15</v>
      </c>
    </row>
    <row r="1551" spans="1:14" ht="15.5" hidden="1" x14ac:dyDescent="0.35">
      <c r="A1551" s="3" t="s">
        <v>197</v>
      </c>
      <c r="B1551" s="2" t="s">
        <v>1609</v>
      </c>
      <c r="C1551" s="3">
        <v>167.5</v>
      </c>
      <c r="D1551" s="2">
        <v>0.21</v>
      </c>
      <c r="E1551" s="2">
        <v>0.19</v>
      </c>
      <c r="F1551" s="2">
        <v>0.28000000000000003</v>
      </c>
      <c r="G1551" s="2">
        <v>0</v>
      </c>
      <c r="H1551" s="2" t="s">
        <v>12</v>
      </c>
      <c r="I1551" s="2">
        <v>1</v>
      </c>
      <c r="J1551" s="2">
        <v>3019</v>
      </c>
      <c r="K1551" s="4">
        <v>0.46389999999999998</v>
      </c>
      <c r="L1551" s="2" t="s">
        <v>1440</v>
      </c>
      <c r="M1551" s="5">
        <v>45093</v>
      </c>
      <c r="N1551" s="6">
        <v>98.15</v>
      </c>
    </row>
    <row r="1552" spans="1:14" ht="15.5" hidden="1" x14ac:dyDescent="0.35">
      <c r="A1552" s="3" t="s">
        <v>199</v>
      </c>
      <c r="B1552" s="2" t="s">
        <v>1610</v>
      </c>
      <c r="C1552" s="3">
        <v>168</v>
      </c>
      <c r="D1552" s="2">
        <v>0.23</v>
      </c>
      <c r="E1552" s="2">
        <v>0.19</v>
      </c>
      <c r="F1552" s="2">
        <v>0.28000000000000003</v>
      </c>
      <c r="G1552" s="2">
        <v>0</v>
      </c>
      <c r="H1552" s="2" t="s">
        <v>12</v>
      </c>
      <c r="I1552" s="2">
        <v>10</v>
      </c>
      <c r="J1552" s="2">
        <v>1776</v>
      </c>
      <c r="K1552" s="4">
        <v>0.46579999999999999</v>
      </c>
      <c r="L1552" s="2" t="s">
        <v>1440</v>
      </c>
      <c r="M1552" s="5">
        <v>45093</v>
      </c>
      <c r="N1552" s="6">
        <v>98.15</v>
      </c>
    </row>
    <row r="1553" spans="1:14" ht="15.5" hidden="1" x14ac:dyDescent="0.35">
      <c r="A1553" s="3" t="s">
        <v>200</v>
      </c>
      <c r="B1553" s="2" t="s">
        <v>1611</v>
      </c>
      <c r="C1553" s="3">
        <v>168.5</v>
      </c>
      <c r="D1553" s="2">
        <v>0.21</v>
      </c>
      <c r="E1553" s="2">
        <v>0.19</v>
      </c>
      <c r="F1553" s="2">
        <v>0.28000000000000003</v>
      </c>
      <c r="G1553" s="2">
        <v>0</v>
      </c>
      <c r="H1553" s="2" t="s">
        <v>12</v>
      </c>
      <c r="I1553" s="2">
        <v>1</v>
      </c>
      <c r="J1553" s="2">
        <v>3168</v>
      </c>
      <c r="K1553" s="4">
        <v>0.46779999999999999</v>
      </c>
      <c r="L1553" s="2" t="s">
        <v>1440</v>
      </c>
      <c r="M1553" s="5">
        <v>45093</v>
      </c>
      <c r="N1553" s="6">
        <v>98.15</v>
      </c>
    </row>
    <row r="1554" spans="1:14" ht="15.5" hidden="1" x14ac:dyDescent="0.35">
      <c r="A1554" s="3" t="s">
        <v>202</v>
      </c>
      <c r="B1554" s="2" t="s">
        <v>1611</v>
      </c>
      <c r="C1554" s="3">
        <v>169</v>
      </c>
      <c r="D1554" s="2">
        <v>0.21</v>
      </c>
      <c r="E1554" s="2">
        <v>0.19</v>
      </c>
      <c r="F1554" s="2">
        <v>0.21</v>
      </c>
      <c r="G1554" s="2">
        <v>0</v>
      </c>
      <c r="H1554" s="2" t="s">
        <v>12</v>
      </c>
      <c r="I1554" s="2">
        <v>1</v>
      </c>
      <c r="J1554" s="2">
        <v>2531</v>
      </c>
      <c r="K1554" s="4">
        <v>0.45019999999999999</v>
      </c>
      <c r="L1554" s="2" t="s">
        <v>1440</v>
      </c>
      <c r="M1554" s="5">
        <v>45093</v>
      </c>
      <c r="N1554" s="6">
        <v>98.15</v>
      </c>
    </row>
    <row r="1555" spans="1:14" ht="15.5" hidden="1" x14ac:dyDescent="0.35">
      <c r="A1555" s="3" t="s">
        <v>204</v>
      </c>
      <c r="B1555" s="2" t="s">
        <v>1612</v>
      </c>
      <c r="C1555" s="3">
        <v>169.5</v>
      </c>
      <c r="D1555" s="2">
        <v>0.21</v>
      </c>
      <c r="E1555" s="2">
        <v>0.18</v>
      </c>
      <c r="F1555" s="2">
        <v>0.27</v>
      </c>
      <c r="G1555" s="2">
        <v>0</v>
      </c>
      <c r="H1555" s="2" t="s">
        <v>12</v>
      </c>
      <c r="I1555" s="2">
        <v>31</v>
      </c>
      <c r="J1555" s="2">
        <v>1690</v>
      </c>
      <c r="K1555" s="4">
        <v>0.46920000000000001</v>
      </c>
      <c r="L1555" s="2" t="s">
        <v>1440</v>
      </c>
      <c r="M1555" s="5">
        <v>45093</v>
      </c>
      <c r="N1555" s="6">
        <v>98.15</v>
      </c>
    </row>
    <row r="1556" spans="1:14" ht="15.5" hidden="1" x14ac:dyDescent="0.35">
      <c r="A1556" s="3" t="s">
        <v>206</v>
      </c>
      <c r="B1556" s="2" t="s">
        <v>1613</v>
      </c>
      <c r="C1556" s="3">
        <v>170</v>
      </c>
      <c r="D1556" s="2">
        <v>0.21</v>
      </c>
      <c r="E1556" s="2">
        <v>0.18</v>
      </c>
      <c r="F1556" s="2">
        <v>0.27</v>
      </c>
      <c r="G1556" s="2">
        <v>0</v>
      </c>
      <c r="H1556" s="2" t="s">
        <v>12</v>
      </c>
      <c r="I1556" s="2">
        <v>62</v>
      </c>
      <c r="J1556" s="2">
        <v>6865</v>
      </c>
      <c r="K1556" s="4">
        <v>0.47170000000000001</v>
      </c>
      <c r="L1556" s="2" t="s">
        <v>1440</v>
      </c>
      <c r="M1556" s="5">
        <v>45093</v>
      </c>
      <c r="N1556" s="6">
        <v>98.15</v>
      </c>
    </row>
    <row r="1557" spans="1:14" ht="15.5" hidden="1" x14ac:dyDescent="0.35">
      <c r="A1557" s="3" t="s">
        <v>208</v>
      </c>
      <c r="B1557" s="2" t="s">
        <v>1584</v>
      </c>
      <c r="C1557" s="3">
        <v>170.5</v>
      </c>
      <c r="D1557" s="2">
        <v>0.2</v>
      </c>
      <c r="E1557" s="2">
        <v>0.18</v>
      </c>
      <c r="F1557" s="2">
        <v>0.27</v>
      </c>
      <c r="G1557" s="2">
        <v>0</v>
      </c>
      <c r="H1557" s="2" t="s">
        <v>12</v>
      </c>
      <c r="I1557" s="2">
        <v>63</v>
      </c>
      <c r="J1557" s="2">
        <v>1858</v>
      </c>
      <c r="K1557" s="4">
        <v>0.47360000000000002</v>
      </c>
      <c r="L1557" s="2" t="s">
        <v>1440</v>
      </c>
      <c r="M1557" s="5">
        <v>45093</v>
      </c>
      <c r="N1557" s="6">
        <v>98.15</v>
      </c>
    </row>
    <row r="1558" spans="1:14" ht="15.5" hidden="1" x14ac:dyDescent="0.35">
      <c r="A1558" s="3" t="s">
        <v>209</v>
      </c>
      <c r="B1558" s="2" t="s">
        <v>1614</v>
      </c>
      <c r="C1558" s="3">
        <v>171</v>
      </c>
      <c r="D1558" s="2">
        <v>0.24</v>
      </c>
      <c r="E1558" s="2">
        <v>0.17</v>
      </c>
      <c r="F1558" s="2">
        <v>0.26</v>
      </c>
      <c r="G1558" s="2">
        <v>0</v>
      </c>
      <c r="H1558" s="2" t="s">
        <v>12</v>
      </c>
      <c r="I1558" s="2">
        <v>1</v>
      </c>
      <c r="J1558" s="2">
        <v>1705</v>
      </c>
      <c r="K1558" s="4">
        <v>0.47270000000000001</v>
      </c>
      <c r="L1558" s="2" t="s">
        <v>1440</v>
      </c>
      <c r="M1558" s="5">
        <v>45093</v>
      </c>
      <c r="N1558" s="6">
        <v>98.15</v>
      </c>
    </row>
    <row r="1559" spans="1:14" ht="15.5" hidden="1" x14ac:dyDescent="0.35">
      <c r="A1559" s="3" t="s">
        <v>211</v>
      </c>
      <c r="B1559" s="2" t="s">
        <v>1615</v>
      </c>
      <c r="C1559" s="3">
        <v>171.5</v>
      </c>
      <c r="D1559" s="2">
        <v>0.25</v>
      </c>
      <c r="E1559" s="2">
        <v>0.17</v>
      </c>
      <c r="F1559" s="2">
        <v>0.26</v>
      </c>
      <c r="G1559" s="2">
        <v>0</v>
      </c>
      <c r="H1559" s="2" t="s">
        <v>12</v>
      </c>
      <c r="I1559" s="2">
        <v>30</v>
      </c>
      <c r="J1559" s="2">
        <v>905</v>
      </c>
      <c r="K1559" s="4">
        <v>0.47460000000000002</v>
      </c>
      <c r="L1559" s="2" t="s">
        <v>1440</v>
      </c>
      <c r="M1559" s="5">
        <v>45093</v>
      </c>
      <c r="N1559" s="6">
        <v>98.15</v>
      </c>
    </row>
    <row r="1560" spans="1:14" ht="15.5" hidden="1" x14ac:dyDescent="0.35">
      <c r="A1560" s="3" t="s">
        <v>213</v>
      </c>
      <c r="B1560" s="2" t="s">
        <v>1616</v>
      </c>
      <c r="C1560" s="3">
        <v>172</v>
      </c>
      <c r="D1560" s="2">
        <v>0.33</v>
      </c>
      <c r="E1560" s="2">
        <v>0.17</v>
      </c>
      <c r="F1560" s="2">
        <v>0.26</v>
      </c>
      <c r="G1560" s="2">
        <v>0</v>
      </c>
      <c r="H1560" s="2" t="s">
        <v>12</v>
      </c>
      <c r="I1560" s="2">
        <v>2</v>
      </c>
      <c r="J1560" s="2">
        <v>1148</v>
      </c>
      <c r="K1560" s="4">
        <v>0.47660000000000002</v>
      </c>
      <c r="L1560" s="2" t="s">
        <v>1440</v>
      </c>
      <c r="M1560" s="5">
        <v>45093</v>
      </c>
      <c r="N1560" s="6">
        <v>98.15</v>
      </c>
    </row>
    <row r="1561" spans="1:14" ht="15.5" hidden="1" x14ac:dyDescent="0.35">
      <c r="A1561" s="3" t="s">
        <v>215</v>
      </c>
      <c r="B1561" s="2" t="s">
        <v>1617</v>
      </c>
      <c r="C1561" s="3">
        <v>172.5</v>
      </c>
      <c r="D1561" s="2">
        <v>0.22</v>
      </c>
      <c r="E1561" s="2">
        <v>0.17</v>
      </c>
      <c r="F1561" s="2">
        <v>0.26</v>
      </c>
      <c r="G1561" s="2">
        <v>0</v>
      </c>
      <c r="H1561" s="2" t="s">
        <v>12</v>
      </c>
      <c r="I1561" s="2">
        <v>1</v>
      </c>
      <c r="J1561" s="2">
        <v>3036</v>
      </c>
      <c r="K1561" s="4">
        <v>0.47849999999999998</v>
      </c>
      <c r="L1561" s="2" t="s">
        <v>1440</v>
      </c>
      <c r="M1561" s="5">
        <v>45093</v>
      </c>
      <c r="N1561" s="6">
        <v>98.15</v>
      </c>
    </row>
    <row r="1562" spans="1:14" ht="15.5" hidden="1" x14ac:dyDescent="0.35">
      <c r="A1562" s="3" t="s">
        <v>217</v>
      </c>
      <c r="B1562" s="2" t="s">
        <v>1618</v>
      </c>
      <c r="C1562" s="3">
        <v>173</v>
      </c>
      <c r="D1562" s="2">
        <v>0.25</v>
      </c>
      <c r="E1562" s="2">
        <v>0.17</v>
      </c>
      <c r="F1562" s="2">
        <v>0.18</v>
      </c>
      <c r="G1562" s="2">
        <v>0</v>
      </c>
      <c r="H1562" s="2" t="s">
        <v>12</v>
      </c>
      <c r="I1562" s="2">
        <v>5</v>
      </c>
      <c r="J1562" s="2">
        <v>706</v>
      </c>
      <c r="K1562" s="4">
        <v>0.4556</v>
      </c>
      <c r="L1562" s="2" t="s">
        <v>1440</v>
      </c>
      <c r="M1562" s="5">
        <v>45093</v>
      </c>
      <c r="N1562" s="6">
        <v>98.15</v>
      </c>
    </row>
    <row r="1563" spans="1:14" ht="15.5" hidden="1" x14ac:dyDescent="0.35">
      <c r="A1563" s="3" t="s">
        <v>219</v>
      </c>
      <c r="B1563" s="2" t="s">
        <v>1619</v>
      </c>
      <c r="C1563" s="3">
        <v>173.5</v>
      </c>
      <c r="D1563" s="2">
        <v>0.21</v>
      </c>
      <c r="E1563" s="2">
        <v>0.16</v>
      </c>
      <c r="F1563" s="2">
        <v>0.25</v>
      </c>
      <c r="G1563" s="2">
        <v>0</v>
      </c>
      <c r="H1563" s="2" t="s">
        <v>12</v>
      </c>
      <c r="I1563" s="2">
        <v>2</v>
      </c>
      <c r="J1563" s="2">
        <v>461</v>
      </c>
      <c r="K1563" s="4">
        <v>0.48</v>
      </c>
      <c r="L1563" s="2" t="s">
        <v>1440</v>
      </c>
      <c r="M1563" s="5">
        <v>45093</v>
      </c>
      <c r="N1563" s="6">
        <v>98.15</v>
      </c>
    </row>
    <row r="1564" spans="1:14" ht="15.5" hidden="1" x14ac:dyDescent="0.35">
      <c r="A1564" s="3" t="s">
        <v>221</v>
      </c>
      <c r="B1564" s="2" t="s">
        <v>1620</v>
      </c>
      <c r="C1564" s="3">
        <v>174</v>
      </c>
      <c r="D1564" s="2">
        <v>0.2</v>
      </c>
      <c r="E1564" s="2">
        <v>0.16</v>
      </c>
      <c r="F1564" s="2">
        <v>0.25</v>
      </c>
      <c r="G1564" s="2">
        <v>0</v>
      </c>
      <c r="H1564" s="2" t="s">
        <v>12</v>
      </c>
      <c r="I1564" s="2">
        <v>1</v>
      </c>
      <c r="J1564" s="2">
        <v>1219</v>
      </c>
      <c r="K1564" s="4">
        <v>0.4819</v>
      </c>
      <c r="L1564" s="2" t="s">
        <v>1440</v>
      </c>
      <c r="M1564" s="5">
        <v>45093</v>
      </c>
      <c r="N1564" s="6">
        <v>98.15</v>
      </c>
    </row>
    <row r="1565" spans="1:14" ht="15.5" hidden="1" x14ac:dyDescent="0.35">
      <c r="A1565" s="3" t="s">
        <v>222</v>
      </c>
      <c r="B1565" s="2" t="s">
        <v>1621</v>
      </c>
      <c r="C1565" s="3">
        <v>174.5</v>
      </c>
      <c r="D1565" s="2">
        <v>0.19</v>
      </c>
      <c r="E1565" s="2">
        <v>0.16</v>
      </c>
      <c r="F1565" s="2">
        <v>0.18</v>
      </c>
      <c r="G1565" s="2">
        <v>0</v>
      </c>
      <c r="H1565" s="2" t="s">
        <v>12</v>
      </c>
      <c r="I1565" s="2">
        <v>9</v>
      </c>
      <c r="J1565" s="2">
        <v>1254</v>
      </c>
      <c r="K1565" s="4">
        <v>0.46089999999999998</v>
      </c>
      <c r="L1565" s="2" t="s">
        <v>1440</v>
      </c>
      <c r="M1565" s="5">
        <v>45093</v>
      </c>
      <c r="N1565" s="6">
        <v>98.15</v>
      </c>
    </row>
    <row r="1566" spans="1:14" ht="15.5" hidden="1" x14ac:dyDescent="0.35">
      <c r="A1566" s="3" t="s">
        <v>224</v>
      </c>
      <c r="B1566" s="2" t="s">
        <v>1622</v>
      </c>
      <c r="C1566" s="3">
        <v>175</v>
      </c>
      <c r="D1566" s="2">
        <v>0.18</v>
      </c>
      <c r="E1566" s="2">
        <v>0.16</v>
      </c>
      <c r="F1566" s="2">
        <v>0.25</v>
      </c>
      <c r="G1566" s="2">
        <v>0</v>
      </c>
      <c r="H1566" s="2" t="s">
        <v>12</v>
      </c>
      <c r="I1566" s="2">
        <v>3</v>
      </c>
      <c r="J1566" s="2">
        <v>11504</v>
      </c>
      <c r="K1566" s="4">
        <v>0.48580000000000001</v>
      </c>
      <c r="L1566" s="2" t="s">
        <v>1440</v>
      </c>
      <c r="M1566" s="5">
        <v>45093</v>
      </c>
      <c r="N1566" s="6">
        <v>98.15</v>
      </c>
    </row>
    <row r="1567" spans="1:14" ht="15.5" hidden="1" x14ac:dyDescent="0.35">
      <c r="A1567" s="3" t="s">
        <v>226</v>
      </c>
      <c r="B1567" s="2" t="s">
        <v>1623</v>
      </c>
      <c r="C1567" s="3">
        <v>175.5</v>
      </c>
      <c r="D1567" s="2">
        <v>0.21</v>
      </c>
      <c r="E1567" s="2">
        <v>0.15</v>
      </c>
      <c r="F1567" s="2">
        <v>0.25</v>
      </c>
      <c r="G1567" s="2">
        <v>0</v>
      </c>
      <c r="H1567" s="2" t="s">
        <v>12</v>
      </c>
      <c r="I1567" s="2">
        <v>2</v>
      </c>
      <c r="J1567" s="2">
        <v>2121</v>
      </c>
      <c r="K1567" s="4">
        <v>0.48780000000000001</v>
      </c>
      <c r="L1567" s="2" t="s">
        <v>1440</v>
      </c>
      <c r="M1567" s="5">
        <v>45093</v>
      </c>
      <c r="N1567" s="6">
        <v>98.15</v>
      </c>
    </row>
    <row r="1568" spans="1:14" ht="15.5" hidden="1" x14ac:dyDescent="0.35">
      <c r="A1568" s="3" t="s">
        <v>228</v>
      </c>
      <c r="B1568" s="2" t="s">
        <v>1624</v>
      </c>
      <c r="C1568" s="3">
        <v>176</v>
      </c>
      <c r="D1568" s="2">
        <v>0.2</v>
      </c>
      <c r="E1568" s="2">
        <v>0.15</v>
      </c>
      <c r="F1568" s="2">
        <v>0.24</v>
      </c>
      <c r="G1568" s="2">
        <v>0</v>
      </c>
      <c r="H1568" s="2" t="s">
        <v>12</v>
      </c>
      <c r="I1568" s="2">
        <v>2</v>
      </c>
      <c r="J1568" s="2">
        <v>1900</v>
      </c>
      <c r="K1568" s="4">
        <v>0.48630000000000001</v>
      </c>
      <c r="L1568" s="2" t="s">
        <v>1440</v>
      </c>
      <c r="M1568" s="5">
        <v>45093</v>
      </c>
      <c r="N1568" s="6">
        <v>98.15</v>
      </c>
    </row>
    <row r="1569" spans="1:14" ht="15.5" hidden="1" x14ac:dyDescent="0.35">
      <c r="A1569" s="3" t="s">
        <v>230</v>
      </c>
      <c r="B1569" s="2" t="s">
        <v>231</v>
      </c>
      <c r="C1569" s="3">
        <v>176.5</v>
      </c>
      <c r="D1569" s="2">
        <v>0.18</v>
      </c>
      <c r="E1569" s="2">
        <v>0.19</v>
      </c>
      <c r="F1569" s="2">
        <v>0.2</v>
      </c>
      <c r="G1569" s="2">
        <v>0</v>
      </c>
      <c r="H1569" s="2" t="s">
        <v>12</v>
      </c>
      <c r="I1569" s="2">
        <v>200</v>
      </c>
      <c r="J1569" s="2">
        <v>2002</v>
      </c>
      <c r="K1569" s="4">
        <v>0.47560000000000002</v>
      </c>
      <c r="L1569" s="2" t="s">
        <v>1440</v>
      </c>
      <c r="M1569" s="5">
        <v>45093</v>
      </c>
      <c r="N1569" s="6">
        <v>98.15</v>
      </c>
    </row>
    <row r="1570" spans="1:14" ht="15.5" hidden="1" x14ac:dyDescent="0.35">
      <c r="A1570" s="3" t="s">
        <v>232</v>
      </c>
      <c r="B1570" s="2" t="s">
        <v>1625</v>
      </c>
      <c r="C1570" s="3">
        <v>177</v>
      </c>
      <c r="D1570" s="2">
        <v>0.18</v>
      </c>
      <c r="E1570" s="2">
        <v>0.15</v>
      </c>
      <c r="F1570" s="2">
        <v>0.24</v>
      </c>
      <c r="G1570" s="2">
        <v>0</v>
      </c>
      <c r="H1570" s="2" t="s">
        <v>12</v>
      </c>
      <c r="I1570" s="2">
        <v>32</v>
      </c>
      <c r="J1570" s="2">
        <v>796</v>
      </c>
      <c r="K1570" s="4">
        <v>0.49020000000000002</v>
      </c>
      <c r="L1570" s="2" t="s">
        <v>1440</v>
      </c>
      <c r="M1570" s="5">
        <v>45093</v>
      </c>
      <c r="N1570" s="6">
        <v>98.15</v>
      </c>
    </row>
    <row r="1571" spans="1:14" ht="15.5" hidden="1" x14ac:dyDescent="0.35">
      <c r="A1571" s="3" t="s">
        <v>234</v>
      </c>
      <c r="B1571" s="2" t="s">
        <v>1626</v>
      </c>
      <c r="C1571" s="3">
        <v>177.5</v>
      </c>
      <c r="D1571" s="2">
        <v>0.17</v>
      </c>
      <c r="E1571" s="2">
        <v>0.14000000000000001</v>
      </c>
      <c r="F1571" s="2">
        <v>0.24</v>
      </c>
      <c r="G1571" s="2">
        <v>0</v>
      </c>
      <c r="H1571" s="2" t="s">
        <v>12</v>
      </c>
      <c r="I1571" s="2">
        <v>1</v>
      </c>
      <c r="J1571" s="2">
        <v>2915</v>
      </c>
      <c r="K1571" s="4">
        <v>0.49220000000000003</v>
      </c>
      <c r="L1571" s="2" t="s">
        <v>1440</v>
      </c>
      <c r="M1571" s="5">
        <v>45093</v>
      </c>
      <c r="N1571" s="6">
        <v>98.15</v>
      </c>
    </row>
    <row r="1572" spans="1:14" ht="15.5" hidden="1" x14ac:dyDescent="0.35">
      <c r="A1572" s="3" t="s">
        <v>235</v>
      </c>
      <c r="B1572" s="2" t="s">
        <v>1627</v>
      </c>
      <c r="C1572" s="3">
        <v>178</v>
      </c>
      <c r="D1572" s="2">
        <v>0.16</v>
      </c>
      <c r="E1572" s="2">
        <v>0.14000000000000001</v>
      </c>
      <c r="F1572" s="2">
        <v>0.16</v>
      </c>
      <c r="G1572" s="2">
        <v>0</v>
      </c>
      <c r="H1572" s="2" t="s">
        <v>12</v>
      </c>
      <c r="I1572" s="2">
        <v>1</v>
      </c>
      <c r="J1572" s="2">
        <v>287</v>
      </c>
      <c r="K1572" s="4">
        <v>0.46679999999999999</v>
      </c>
      <c r="L1572" s="2" t="s">
        <v>1440</v>
      </c>
      <c r="M1572" s="5">
        <v>45093</v>
      </c>
      <c r="N1572" s="6">
        <v>98.15</v>
      </c>
    </row>
    <row r="1573" spans="1:14" ht="15.5" hidden="1" x14ac:dyDescent="0.35">
      <c r="A1573" s="3" t="s">
        <v>237</v>
      </c>
      <c r="B1573" s="2" t="s">
        <v>1628</v>
      </c>
      <c r="C1573" s="3">
        <v>178.5</v>
      </c>
      <c r="D1573" s="2">
        <v>0.16</v>
      </c>
      <c r="E1573" s="2">
        <v>0.15</v>
      </c>
      <c r="F1573" s="2">
        <v>0.24</v>
      </c>
      <c r="G1573" s="2">
        <v>0</v>
      </c>
      <c r="H1573" s="2" t="s">
        <v>12</v>
      </c>
      <c r="I1573" s="2">
        <v>1</v>
      </c>
      <c r="J1573" s="2">
        <v>659</v>
      </c>
      <c r="K1573" s="4">
        <v>0.49609999999999999</v>
      </c>
      <c r="L1573" s="2" t="s">
        <v>1440</v>
      </c>
      <c r="M1573" s="5">
        <v>45093</v>
      </c>
      <c r="N1573" s="6">
        <v>98.15</v>
      </c>
    </row>
    <row r="1574" spans="1:14" ht="15.5" hidden="1" x14ac:dyDescent="0.35">
      <c r="A1574" s="3" t="s">
        <v>239</v>
      </c>
      <c r="B1574" s="2" t="s">
        <v>1629</v>
      </c>
      <c r="C1574" s="3">
        <v>179</v>
      </c>
      <c r="D1574" s="2">
        <v>0.18</v>
      </c>
      <c r="E1574" s="2">
        <v>0.14000000000000001</v>
      </c>
      <c r="F1574" s="2">
        <v>0.23</v>
      </c>
      <c r="G1574" s="2">
        <v>0</v>
      </c>
      <c r="H1574" s="2" t="s">
        <v>12</v>
      </c>
      <c r="I1574" s="2">
        <v>1</v>
      </c>
      <c r="J1574" s="2">
        <v>513</v>
      </c>
      <c r="K1574" s="4">
        <v>0.49509999999999998</v>
      </c>
      <c r="L1574" s="2" t="s">
        <v>1440</v>
      </c>
      <c r="M1574" s="5">
        <v>45093</v>
      </c>
      <c r="N1574" s="6">
        <v>98.15</v>
      </c>
    </row>
    <row r="1575" spans="1:14" ht="15.5" hidden="1" x14ac:dyDescent="0.35">
      <c r="A1575" s="3" t="s">
        <v>241</v>
      </c>
      <c r="B1575" s="2" t="s">
        <v>1630</v>
      </c>
      <c r="C1575" s="3">
        <v>179.5</v>
      </c>
      <c r="D1575" s="2">
        <v>0.17</v>
      </c>
      <c r="E1575" s="2">
        <v>0.14000000000000001</v>
      </c>
      <c r="F1575" s="2">
        <v>0.23</v>
      </c>
      <c r="G1575" s="2">
        <v>0</v>
      </c>
      <c r="H1575" s="2" t="s">
        <v>12</v>
      </c>
      <c r="I1575" s="2">
        <v>3</v>
      </c>
      <c r="J1575" s="2">
        <v>456</v>
      </c>
      <c r="K1575" s="4">
        <v>0.49709999999999999</v>
      </c>
      <c r="L1575" s="2" t="s">
        <v>1440</v>
      </c>
      <c r="M1575" s="5">
        <v>45093</v>
      </c>
      <c r="N1575" s="6">
        <v>98.15</v>
      </c>
    </row>
    <row r="1576" spans="1:14" ht="15.5" hidden="1" x14ac:dyDescent="0.35">
      <c r="A1576" s="3" t="s">
        <v>242</v>
      </c>
      <c r="B1576" s="2" t="s">
        <v>1631</v>
      </c>
      <c r="C1576" s="3">
        <v>180</v>
      </c>
      <c r="D1576" s="2">
        <v>0.16</v>
      </c>
      <c r="E1576" s="2">
        <v>0.14000000000000001</v>
      </c>
      <c r="F1576" s="2">
        <v>0.23</v>
      </c>
      <c r="G1576" s="2">
        <v>0</v>
      </c>
      <c r="H1576" s="2" t="s">
        <v>12</v>
      </c>
      <c r="I1576" s="2">
        <v>50</v>
      </c>
      <c r="J1576" s="2">
        <v>15044</v>
      </c>
      <c r="K1576" s="4">
        <v>0.4985</v>
      </c>
      <c r="L1576" s="2" t="s">
        <v>1440</v>
      </c>
      <c r="M1576" s="5">
        <v>45093</v>
      </c>
      <c r="N1576" s="6">
        <v>98.15</v>
      </c>
    </row>
    <row r="1577" spans="1:14" ht="15.5" hidden="1" x14ac:dyDescent="0.35">
      <c r="A1577" s="3" t="s">
        <v>244</v>
      </c>
      <c r="B1577" s="2" t="s">
        <v>1632</v>
      </c>
      <c r="C1577" s="3">
        <v>180.5</v>
      </c>
      <c r="D1577" s="2">
        <v>0.38</v>
      </c>
      <c r="E1577" s="2">
        <v>0.13</v>
      </c>
      <c r="F1577" s="2">
        <v>0.23</v>
      </c>
      <c r="G1577" s="2">
        <v>0</v>
      </c>
      <c r="H1577" s="2" t="s">
        <v>12</v>
      </c>
      <c r="I1577" s="2">
        <v>2</v>
      </c>
      <c r="J1577" s="2">
        <v>1663</v>
      </c>
      <c r="K1577" s="4">
        <v>0.50049999999999994</v>
      </c>
      <c r="L1577" s="2" t="s">
        <v>1440</v>
      </c>
      <c r="M1577" s="5">
        <v>45093</v>
      </c>
      <c r="N1577" s="6">
        <v>98.15</v>
      </c>
    </row>
    <row r="1578" spans="1:14" ht="15.5" hidden="1" x14ac:dyDescent="0.35">
      <c r="A1578" s="3" t="s">
        <v>245</v>
      </c>
      <c r="B1578" s="2" t="s">
        <v>1633</v>
      </c>
      <c r="C1578" s="3">
        <v>181</v>
      </c>
      <c r="D1578" s="2">
        <v>0.17</v>
      </c>
      <c r="E1578" s="2">
        <v>0.13</v>
      </c>
      <c r="F1578" s="2">
        <v>0.23</v>
      </c>
      <c r="G1578" s="2">
        <v>0</v>
      </c>
      <c r="H1578" s="2" t="s">
        <v>12</v>
      </c>
      <c r="I1578" s="2">
        <v>2</v>
      </c>
      <c r="J1578" s="2">
        <v>736</v>
      </c>
      <c r="K1578" s="4">
        <v>0.50239999999999996</v>
      </c>
      <c r="L1578" s="2" t="s">
        <v>1440</v>
      </c>
      <c r="M1578" s="5">
        <v>45093</v>
      </c>
      <c r="N1578" s="6">
        <v>98.15</v>
      </c>
    </row>
    <row r="1579" spans="1:14" ht="15.5" hidden="1" x14ac:dyDescent="0.35">
      <c r="A1579" s="3" t="s">
        <v>247</v>
      </c>
      <c r="B1579" s="2" t="s">
        <v>1629</v>
      </c>
      <c r="C1579" s="3">
        <v>181.5</v>
      </c>
      <c r="D1579" s="2">
        <v>0.17</v>
      </c>
      <c r="E1579" s="2">
        <v>0.13</v>
      </c>
      <c r="F1579" s="2">
        <v>0.23</v>
      </c>
      <c r="G1579" s="2">
        <v>0</v>
      </c>
      <c r="H1579" s="2" t="s">
        <v>12</v>
      </c>
      <c r="I1579" s="2">
        <v>1</v>
      </c>
      <c r="J1579" s="2">
        <v>953</v>
      </c>
      <c r="K1579" s="4">
        <v>0.50390000000000001</v>
      </c>
      <c r="L1579" s="2" t="s">
        <v>1440</v>
      </c>
      <c r="M1579" s="5">
        <v>45093</v>
      </c>
      <c r="N1579" s="6">
        <v>98.15</v>
      </c>
    </row>
    <row r="1580" spans="1:14" ht="15.5" hidden="1" x14ac:dyDescent="0.35">
      <c r="A1580" s="3" t="s">
        <v>249</v>
      </c>
      <c r="B1580" s="2" t="s">
        <v>1634</v>
      </c>
      <c r="C1580" s="3">
        <v>182</v>
      </c>
      <c r="D1580" s="2">
        <v>0.2</v>
      </c>
      <c r="E1580" s="2">
        <v>0.13</v>
      </c>
      <c r="F1580" s="2">
        <v>0.23</v>
      </c>
      <c r="G1580" s="2">
        <v>0</v>
      </c>
      <c r="H1580" s="2" t="s">
        <v>12</v>
      </c>
      <c r="I1580" s="2">
        <v>1</v>
      </c>
      <c r="J1580" s="2">
        <v>811</v>
      </c>
      <c r="K1580" s="4">
        <v>0.50590000000000002</v>
      </c>
      <c r="L1580" s="2" t="s">
        <v>1440</v>
      </c>
      <c r="M1580" s="5">
        <v>45093</v>
      </c>
      <c r="N1580" s="6">
        <v>98.15</v>
      </c>
    </row>
    <row r="1581" spans="1:14" ht="15.5" hidden="1" x14ac:dyDescent="0.35">
      <c r="A1581" s="3" t="s">
        <v>251</v>
      </c>
      <c r="B1581" s="2" t="s">
        <v>1626</v>
      </c>
      <c r="C1581" s="3">
        <v>182.5</v>
      </c>
      <c r="D1581" s="2">
        <v>0.15</v>
      </c>
      <c r="E1581" s="2">
        <v>0.12</v>
      </c>
      <c r="F1581" s="2">
        <v>0.22</v>
      </c>
      <c r="G1581" s="2">
        <v>0</v>
      </c>
      <c r="H1581" s="2" t="s">
        <v>12</v>
      </c>
      <c r="I1581" s="2">
        <v>1</v>
      </c>
      <c r="J1581" s="2">
        <v>1585</v>
      </c>
      <c r="K1581" s="4">
        <v>0.50490000000000002</v>
      </c>
      <c r="L1581" s="2" t="s">
        <v>1440</v>
      </c>
      <c r="M1581" s="5">
        <v>45093</v>
      </c>
      <c r="N1581" s="6">
        <v>98.15</v>
      </c>
    </row>
    <row r="1582" spans="1:14" ht="15.5" hidden="1" x14ac:dyDescent="0.35">
      <c r="A1582" s="3" t="s">
        <v>252</v>
      </c>
      <c r="B1582" s="2" t="s">
        <v>1635</v>
      </c>
      <c r="C1582" s="3">
        <v>183</v>
      </c>
      <c r="D1582" s="2">
        <v>0.16</v>
      </c>
      <c r="E1582" s="2">
        <v>0.13</v>
      </c>
      <c r="F1582" s="2">
        <v>0.22</v>
      </c>
      <c r="G1582" s="2">
        <v>-0.06</v>
      </c>
      <c r="H1582" s="2">
        <v>-0.2727</v>
      </c>
      <c r="I1582" s="2">
        <v>10</v>
      </c>
      <c r="J1582" s="2">
        <v>587</v>
      </c>
      <c r="K1582" s="4">
        <v>0.50639999999999996</v>
      </c>
      <c r="L1582" s="2" t="s">
        <v>1440</v>
      </c>
      <c r="M1582" s="5">
        <v>45093</v>
      </c>
      <c r="N1582" s="6">
        <v>98.15</v>
      </c>
    </row>
    <row r="1583" spans="1:14" ht="15.5" hidden="1" x14ac:dyDescent="0.35">
      <c r="A1583" s="3" t="s">
        <v>254</v>
      </c>
      <c r="B1583" s="2" t="s">
        <v>1636</v>
      </c>
      <c r="C1583" s="3">
        <v>183.5</v>
      </c>
      <c r="D1583" s="2">
        <v>0.16</v>
      </c>
      <c r="E1583" s="2">
        <v>0.12</v>
      </c>
      <c r="F1583" s="2">
        <v>0.15</v>
      </c>
      <c r="G1583" s="2">
        <v>0</v>
      </c>
      <c r="H1583" s="2" t="s">
        <v>12</v>
      </c>
      <c r="I1583" s="2">
        <v>1</v>
      </c>
      <c r="J1583" s="2">
        <v>977</v>
      </c>
      <c r="K1583" s="4">
        <v>0.4824</v>
      </c>
      <c r="L1583" s="2" t="s">
        <v>1440</v>
      </c>
      <c r="M1583" s="5">
        <v>45093</v>
      </c>
      <c r="N1583" s="6">
        <v>98.15</v>
      </c>
    </row>
    <row r="1584" spans="1:14" ht="15.5" hidden="1" x14ac:dyDescent="0.35">
      <c r="A1584" s="3" t="s">
        <v>256</v>
      </c>
      <c r="B1584" s="2" t="s">
        <v>257</v>
      </c>
      <c r="C1584" s="3">
        <v>184</v>
      </c>
      <c r="D1584" s="2">
        <v>0.16</v>
      </c>
      <c r="E1584" s="2">
        <v>0.15</v>
      </c>
      <c r="F1584" s="2">
        <v>0.16</v>
      </c>
      <c r="G1584" s="2">
        <v>0</v>
      </c>
      <c r="H1584" s="2" t="s">
        <v>12</v>
      </c>
      <c r="I1584" s="2">
        <v>4</v>
      </c>
      <c r="J1584" s="2">
        <v>247</v>
      </c>
      <c r="K1584" s="4">
        <v>0.48830000000000001</v>
      </c>
      <c r="L1584" s="2" t="s">
        <v>1440</v>
      </c>
      <c r="M1584" s="5">
        <v>45093</v>
      </c>
      <c r="N1584" s="6">
        <v>98.15</v>
      </c>
    </row>
    <row r="1585" spans="1:14" ht="15.5" hidden="1" x14ac:dyDescent="0.35">
      <c r="A1585" s="3" t="s">
        <v>258</v>
      </c>
      <c r="B1585" s="2" t="s">
        <v>250</v>
      </c>
      <c r="C1585" s="3">
        <v>184.5</v>
      </c>
      <c r="D1585" s="2">
        <v>0.12</v>
      </c>
      <c r="E1585" s="2">
        <v>0.12</v>
      </c>
      <c r="F1585" s="2">
        <v>0.22</v>
      </c>
      <c r="G1585" s="2">
        <v>0</v>
      </c>
      <c r="H1585" s="2" t="s">
        <v>12</v>
      </c>
      <c r="I1585" s="2">
        <v>1</v>
      </c>
      <c r="J1585" s="2">
        <v>1621</v>
      </c>
      <c r="K1585" s="4">
        <v>0.51170000000000004</v>
      </c>
      <c r="L1585" s="2" t="s">
        <v>1440</v>
      </c>
      <c r="M1585" s="5">
        <v>45093</v>
      </c>
      <c r="N1585" s="6">
        <v>98.15</v>
      </c>
    </row>
    <row r="1586" spans="1:14" ht="15.5" hidden="1" x14ac:dyDescent="0.35">
      <c r="A1586" s="3" t="s">
        <v>259</v>
      </c>
      <c r="B1586" s="2" t="s">
        <v>1637</v>
      </c>
      <c r="C1586" s="3">
        <v>185</v>
      </c>
      <c r="D1586" s="2">
        <v>0.16</v>
      </c>
      <c r="E1586" s="2">
        <v>0.12</v>
      </c>
      <c r="F1586" s="2">
        <v>0.22</v>
      </c>
      <c r="G1586" s="2">
        <v>0</v>
      </c>
      <c r="H1586" s="2" t="s">
        <v>12</v>
      </c>
      <c r="I1586" s="2">
        <v>10</v>
      </c>
      <c r="J1586" s="2">
        <v>4474</v>
      </c>
      <c r="K1586" s="4">
        <v>0.51370000000000005</v>
      </c>
      <c r="L1586" s="2" t="s">
        <v>1440</v>
      </c>
      <c r="M1586" s="5">
        <v>45093</v>
      </c>
      <c r="N1586" s="6">
        <v>98.15</v>
      </c>
    </row>
    <row r="1587" spans="1:14" ht="15.5" hidden="1" x14ac:dyDescent="0.35">
      <c r="A1587" s="3" t="s">
        <v>261</v>
      </c>
      <c r="B1587" s="2" t="s">
        <v>1638</v>
      </c>
      <c r="C1587" s="3">
        <v>185.5</v>
      </c>
      <c r="D1587" s="2">
        <v>0.13</v>
      </c>
      <c r="E1587" s="2">
        <v>0.12</v>
      </c>
      <c r="F1587" s="2">
        <v>0.22</v>
      </c>
      <c r="G1587" s="2">
        <v>0</v>
      </c>
      <c r="H1587" s="2" t="s">
        <v>12</v>
      </c>
      <c r="I1587" s="2">
        <v>40</v>
      </c>
      <c r="J1587" s="2">
        <v>860</v>
      </c>
      <c r="K1587" s="4">
        <v>0.51559999999999995</v>
      </c>
      <c r="L1587" s="2" t="s">
        <v>1440</v>
      </c>
      <c r="M1587" s="5">
        <v>45093</v>
      </c>
      <c r="N1587" s="6">
        <v>98.15</v>
      </c>
    </row>
    <row r="1588" spans="1:14" ht="15.5" hidden="1" x14ac:dyDescent="0.35">
      <c r="A1588" s="3" t="s">
        <v>263</v>
      </c>
      <c r="B1588" s="2" t="s">
        <v>1639</v>
      </c>
      <c r="C1588" s="3">
        <v>186</v>
      </c>
      <c r="D1588" s="2">
        <v>0.2</v>
      </c>
      <c r="E1588" s="2">
        <v>0.12</v>
      </c>
      <c r="F1588" s="2">
        <v>0.22</v>
      </c>
      <c r="G1588" s="2">
        <v>0</v>
      </c>
      <c r="H1588" s="2" t="s">
        <v>12</v>
      </c>
      <c r="I1588" s="2">
        <v>60</v>
      </c>
      <c r="J1588" s="2">
        <v>2670</v>
      </c>
      <c r="K1588" s="4">
        <v>0.5171</v>
      </c>
      <c r="L1588" s="2" t="s">
        <v>1440</v>
      </c>
      <c r="M1588" s="5">
        <v>45093</v>
      </c>
      <c r="N1588" s="6">
        <v>98.15</v>
      </c>
    </row>
    <row r="1589" spans="1:14" ht="15.5" hidden="1" x14ac:dyDescent="0.35">
      <c r="A1589" s="3" t="s">
        <v>265</v>
      </c>
      <c r="B1589" s="2" t="s">
        <v>1640</v>
      </c>
      <c r="C1589" s="3">
        <v>186.5</v>
      </c>
      <c r="D1589" s="2">
        <v>0.13</v>
      </c>
      <c r="E1589" s="2">
        <v>0.12</v>
      </c>
      <c r="F1589" s="2">
        <v>0.21</v>
      </c>
      <c r="G1589" s="2">
        <v>0</v>
      </c>
      <c r="H1589" s="2" t="s">
        <v>12</v>
      </c>
      <c r="I1589" s="2">
        <v>20</v>
      </c>
      <c r="J1589" s="2">
        <v>2670</v>
      </c>
      <c r="K1589" s="4">
        <v>0.51559999999999995</v>
      </c>
      <c r="L1589" s="2" t="s">
        <v>1440</v>
      </c>
      <c r="M1589" s="5">
        <v>45093</v>
      </c>
      <c r="N1589" s="6">
        <v>98.15</v>
      </c>
    </row>
    <row r="1590" spans="1:14" ht="15.5" hidden="1" x14ac:dyDescent="0.35">
      <c r="A1590" s="3" t="s">
        <v>267</v>
      </c>
      <c r="B1590" s="2" t="s">
        <v>1641</v>
      </c>
      <c r="C1590" s="3">
        <v>187</v>
      </c>
      <c r="D1590" s="2">
        <v>0.13</v>
      </c>
      <c r="E1590" s="2">
        <v>0.11</v>
      </c>
      <c r="F1590" s="2">
        <v>0.21</v>
      </c>
      <c r="G1590" s="2">
        <v>-0.01</v>
      </c>
      <c r="H1590" s="2">
        <v>-7.1400000000000005E-2</v>
      </c>
      <c r="I1590" s="2">
        <v>20</v>
      </c>
      <c r="J1590" s="2">
        <v>532</v>
      </c>
      <c r="K1590" s="4">
        <v>0.51759999999999995</v>
      </c>
      <c r="L1590" s="2" t="s">
        <v>1440</v>
      </c>
      <c r="M1590" s="5">
        <v>45093</v>
      </c>
      <c r="N1590" s="6">
        <v>98.15</v>
      </c>
    </row>
    <row r="1591" spans="1:14" ht="15.5" hidden="1" x14ac:dyDescent="0.35">
      <c r="A1591" s="3" t="s">
        <v>269</v>
      </c>
      <c r="B1591" s="2" t="s">
        <v>1642</v>
      </c>
      <c r="C1591" s="3">
        <v>187.5</v>
      </c>
      <c r="D1591" s="2">
        <v>0.14000000000000001</v>
      </c>
      <c r="E1591" s="2">
        <v>0.11</v>
      </c>
      <c r="F1591" s="2">
        <v>0.21</v>
      </c>
      <c r="G1591" s="2">
        <v>0</v>
      </c>
      <c r="H1591" s="2" t="s">
        <v>12</v>
      </c>
      <c r="I1591" s="2">
        <v>1</v>
      </c>
      <c r="J1591" s="2">
        <v>2505</v>
      </c>
      <c r="K1591" s="4">
        <v>0.5</v>
      </c>
      <c r="L1591" s="2" t="s">
        <v>1440</v>
      </c>
      <c r="M1591" s="5">
        <v>45093</v>
      </c>
      <c r="N1591" s="6">
        <v>98.15</v>
      </c>
    </row>
    <row r="1592" spans="1:14" ht="15.5" hidden="1" x14ac:dyDescent="0.35">
      <c r="A1592" s="3" t="s">
        <v>271</v>
      </c>
      <c r="B1592" s="2" t="s">
        <v>1643</v>
      </c>
      <c r="C1592" s="3">
        <v>188</v>
      </c>
      <c r="D1592" s="2">
        <v>0.15</v>
      </c>
      <c r="E1592" s="2">
        <v>0.11</v>
      </c>
      <c r="F1592" s="2">
        <v>0.21</v>
      </c>
      <c r="G1592" s="2">
        <v>0</v>
      </c>
      <c r="H1592" s="2" t="s">
        <v>12</v>
      </c>
      <c r="I1592" s="2">
        <v>3</v>
      </c>
      <c r="J1592" s="2">
        <v>1082</v>
      </c>
      <c r="K1592" s="4">
        <v>0.502</v>
      </c>
      <c r="L1592" s="2" t="s">
        <v>1440</v>
      </c>
      <c r="M1592" s="5">
        <v>45093</v>
      </c>
      <c r="N1592" s="6">
        <v>98.15</v>
      </c>
    </row>
    <row r="1593" spans="1:14" ht="15.5" hidden="1" x14ac:dyDescent="0.35">
      <c r="A1593" s="3" t="s">
        <v>273</v>
      </c>
      <c r="B1593" s="2" t="s">
        <v>1434</v>
      </c>
      <c r="C1593" s="3">
        <v>188.5</v>
      </c>
      <c r="D1593" s="2">
        <v>0.47</v>
      </c>
      <c r="E1593" s="2">
        <v>0.11</v>
      </c>
      <c r="F1593" s="2">
        <v>0.21</v>
      </c>
      <c r="G1593" s="2">
        <v>0</v>
      </c>
      <c r="H1593" s="2" t="s">
        <v>12</v>
      </c>
      <c r="I1593" s="2">
        <v>45</v>
      </c>
      <c r="J1593" s="2">
        <v>276</v>
      </c>
      <c r="K1593" s="4">
        <v>0.50390000000000001</v>
      </c>
      <c r="L1593" s="2" t="s">
        <v>1440</v>
      </c>
      <c r="M1593" s="5">
        <v>45093</v>
      </c>
      <c r="N1593" s="6">
        <v>98.15</v>
      </c>
    </row>
    <row r="1594" spans="1:14" ht="15.5" hidden="1" x14ac:dyDescent="0.35">
      <c r="A1594" s="3" t="s">
        <v>274</v>
      </c>
      <c r="B1594" s="2" t="s">
        <v>1644</v>
      </c>
      <c r="C1594" s="3">
        <v>189</v>
      </c>
      <c r="D1594" s="2">
        <v>0.12</v>
      </c>
      <c r="E1594" s="2">
        <v>0.11</v>
      </c>
      <c r="F1594" s="2">
        <v>0.21</v>
      </c>
      <c r="G1594" s="2">
        <v>0</v>
      </c>
      <c r="H1594" s="2" t="s">
        <v>12</v>
      </c>
      <c r="I1594" s="2">
        <v>15</v>
      </c>
      <c r="J1594" s="2">
        <v>354</v>
      </c>
      <c r="K1594" s="4">
        <v>0.50490000000000002</v>
      </c>
      <c r="L1594" s="2" t="s">
        <v>1440</v>
      </c>
      <c r="M1594" s="5">
        <v>45093</v>
      </c>
      <c r="N1594" s="6">
        <v>98.15</v>
      </c>
    </row>
    <row r="1595" spans="1:14" ht="15.5" hidden="1" x14ac:dyDescent="0.35">
      <c r="A1595" s="3" t="s">
        <v>276</v>
      </c>
      <c r="B1595" s="2" t="s">
        <v>1645</v>
      </c>
      <c r="C1595" s="3">
        <v>189.5</v>
      </c>
      <c r="D1595" s="2">
        <v>0.15</v>
      </c>
      <c r="E1595" s="2">
        <v>0.11</v>
      </c>
      <c r="F1595" s="2">
        <v>0.21</v>
      </c>
      <c r="G1595" s="2">
        <v>0</v>
      </c>
      <c r="H1595" s="2" t="s">
        <v>12</v>
      </c>
      <c r="I1595" s="2">
        <v>1</v>
      </c>
      <c r="J1595" s="2">
        <v>427</v>
      </c>
      <c r="K1595" s="4">
        <v>0.50680000000000003</v>
      </c>
      <c r="L1595" s="2" t="s">
        <v>1440</v>
      </c>
      <c r="M1595" s="5">
        <v>45093</v>
      </c>
      <c r="N1595" s="6">
        <v>98.15</v>
      </c>
    </row>
    <row r="1596" spans="1:14" ht="15.5" hidden="1" x14ac:dyDescent="0.35">
      <c r="A1596" s="3" t="s">
        <v>278</v>
      </c>
      <c r="B1596" s="2" t="s">
        <v>1646</v>
      </c>
      <c r="C1596" s="3">
        <v>190</v>
      </c>
      <c r="D1596" s="2">
        <v>0.12</v>
      </c>
      <c r="E1596" s="2">
        <v>0.11</v>
      </c>
      <c r="F1596" s="2">
        <v>0.13</v>
      </c>
      <c r="G1596" s="2">
        <v>0</v>
      </c>
      <c r="H1596" s="2" t="s">
        <v>12</v>
      </c>
      <c r="I1596" s="2">
        <v>15</v>
      </c>
      <c r="J1596" s="2">
        <v>2617</v>
      </c>
      <c r="K1596" s="4">
        <v>0.49509999999999998</v>
      </c>
      <c r="L1596" s="2" t="s">
        <v>1440</v>
      </c>
      <c r="M1596" s="5">
        <v>45093</v>
      </c>
      <c r="N1596" s="6">
        <v>98.15</v>
      </c>
    </row>
    <row r="1597" spans="1:14" ht="15.5" hidden="1" x14ac:dyDescent="0.35">
      <c r="A1597" s="3" t="s">
        <v>280</v>
      </c>
      <c r="B1597" s="2" t="s">
        <v>1647</v>
      </c>
      <c r="C1597" s="3">
        <v>190.5</v>
      </c>
      <c r="D1597" s="2">
        <v>0.13</v>
      </c>
      <c r="E1597" s="2">
        <v>0.1</v>
      </c>
      <c r="F1597" s="2">
        <v>0.21</v>
      </c>
      <c r="G1597" s="2">
        <v>0</v>
      </c>
      <c r="H1597" s="2" t="s">
        <v>12</v>
      </c>
      <c r="I1597" s="2">
        <v>4</v>
      </c>
      <c r="J1597" s="2">
        <v>2102</v>
      </c>
      <c r="K1597" s="4">
        <v>0.50780000000000003</v>
      </c>
      <c r="L1597" s="2" t="s">
        <v>1440</v>
      </c>
      <c r="M1597" s="5">
        <v>45093</v>
      </c>
      <c r="N1597" s="6">
        <v>98.15</v>
      </c>
    </row>
    <row r="1598" spans="1:14" ht="15.5" hidden="1" x14ac:dyDescent="0.35">
      <c r="A1598" s="3" t="s">
        <v>282</v>
      </c>
      <c r="B1598" s="2" t="s">
        <v>1648</v>
      </c>
      <c r="C1598" s="3">
        <v>191</v>
      </c>
      <c r="D1598" s="2">
        <v>0.12</v>
      </c>
      <c r="E1598" s="2">
        <v>0.11</v>
      </c>
      <c r="F1598" s="2">
        <v>0.2</v>
      </c>
      <c r="G1598" s="2">
        <v>0</v>
      </c>
      <c r="H1598" s="2" t="s">
        <v>12</v>
      </c>
      <c r="I1598" s="2">
        <v>5</v>
      </c>
      <c r="J1598" s="2">
        <v>494</v>
      </c>
      <c r="K1598" s="4">
        <v>0.50980000000000003</v>
      </c>
      <c r="L1598" s="2" t="s">
        <v>1440</v>
      </c>
      <c r="M1598" s="5">
        <v>45093</v>
      </c>
      <c r="N1598" s="6">
        <v>98.15</v>
      </c>
    </row>
    <row r="1599" spans="1:14" ht="15.5" hidden="1" x14ac:dyDescent="0.35">
      <c r="A1599" s="3" t="s">
        <v>283</v>
      </c>
      <c r="B1599" s="2" t="s">
        <v>1648</v>
      </c>
      <c r="C1599" s="3">
        <v>191.5</v>
      </c>
      <c r="D1599" s="2">
        <v>0.12</v>
      </c>
      <c r="E1599" s="2">
        <v>0.1</v>
      </c>
      <c r="F1599" s="2">
        <v>0.2</v>
      </c>
      <c r="G1599" s="2">
        <v>0</v>
      </c>
      <c r="H1599" s="2" t="s">
        <v>12</v>
      </c>
      <c r="I1599" s="2">
        <v>5</v>
      </c>
      <c r="J1599" s="2">
        <v>351</v>
      </c>
      <c r="K1599" s="4">
        <v>0.50880000000000003</v>
      </c>
      <c r="L1599" s="2" t="s">
        <v>1440</v>
      </c>
      <c r="M1599" s="5">
        <v>45093</v>
      </c>
      <c r="N1599" s="6">
        <v>98.15</v>
      </c>
    </row>
    <row r="1600" spans="1:14" ht="15.5" hidden="1" x14ac:dyDescent="0.35">
      <c r="A1600" s="3" t="s">
        <v>285</v>
      </c>
      <c r="B1600" s="2" t="s">
        <v>1649</v>
      </c>
      <c r="C1600" s="3">
        <v>192</v>
      </c>
      <c r="D1600" s="2">
        <v>0.11</v>
      </c>
      <c r="E1600" s="2">
        <v>0.1</v>
      </c>
      <c r="F1600" s="2">
        <v>0.2</v>
      </c>
      <c r="G1600" s="2">
        <v>0</v>
      </c>
      <c r="H1600" s="2" t="s">
        <v>12</v>
      </c>
      <c r="I1600" s="2">
        <v>10</v>
      </c>
      <c r="J1600" s="2">
        <v>479</v>
      </c>
      <c r="K1600" s="4">
        <v>0.51070000000000004</v>
      </c>
      <c r="L1600" s="2" t="s">
        <v>1440</v>
      </c>
      <c r="M1600" s="5">
        <v>45093</v>
      </c>
      <c r="N1600" s="6">
        <v>98.15</v>
      </c>
    </row>
    <row r="1601" spans="1:14" ht="15.5" hidden="1" x14ac:dyDescent="0.35">
      <c r="A1601" s="3" t="s">
        <v>287</v>
      </c>
      <c r="B1601" s="2" t="s">
        <v>1650</v>
      </c>
      <c r="C1601" s="3">
        <v>192.5</v>
      </c>
      <c r="D1601" s="2">
        <v>0.11</v>
      </c>
      <c r="E1601" s="2">
        <v>0.1</v>
      </c>
      <c r="F1601" s="2">
        <v>0.2</v>
      </c>
      <c r="G1601" s="2">
        <v>0</v>
      </c>
      <c r="H1601" s="2" t="s">
        <v>12</v>
      </c>
      <c r="I1601" s="2">
        <v>1</v>
      </c>
      <c r="J1601" s="2">
        <v>796</v>
      </c>
      <c r="K1601" s="4">
        <v>0.51270000000000004</v>
      </c>
      <c r="L1601" s="2" t="s">
        <v>1440</v>
      </c>
      <c r="M1601" s="5">
        <v>45093</v>
      </c>
      <c r="N1601" s="6">
        <v>98.15</v>
      </c>
    </row>
    <row r="1602" spans="1:14" ht="15.5" hidden="1" x14ac:dyDescent="0.35">
      <c r="A1602" s="3" t="s">
        <v>289</v>
      </c>
      <c r="B1602" s="2" t="s">
        <v>290</v>
      </c>
      <c r="C1602" s="3">
        <v>193</v>
      </c>
      <c r="D1602" s="2">
        <v>0.44</v>
      </c>
      <c r="E1602" s="2">
        <v>0.25</v>
      </c>
      <c r="F1602" s="2">
        <v>0.28999999999999998</v>
      </c>
      <c r="G1602" s="2">
        <v>0</v>
      </c>
      <c r="H1602" s="2" t="s">
        <v>12</v>
      </c>
      <c r="I1602" s="2">
        <v>4</v>
      </c>
      <c r="J1602" s="2">
        <v>1029</v>
      </c>
      <c r="K1602" s="4">
        <v>0.55759999999999998</v>
      </c>
      <c r="L1602" s="2" t="s">
        <v>1440</v>
      </c>
      <c r="M1602" s="5">
        <v>45093</v>
      </c>
      <c r="N1602" s="6">
        <v>98.15</v>
      </c>
    </row>
    <row r="1603" spans="1:14" ht="15.5" hidden="1" x14ac:dyDescent="0.35">
      <c r="A1603" s="3" t="s">
        <v>291</v>
      </c>
      <c r="B1603" s="2" t="s">
        <v>1651</v>
      </c>
      <c r="C1603" s="3">
        <v>193.5</v>
      </c>
      <c r="D1603" s="2">
        <v>0.12</v>
      </c>
      <c r="E1603" s="2">
        <v>0.1</v>
      </c>
      <c r="F1603" s="2">
        <v>0.2</v>
      </c>
      <c r="G1603" s="2">
        <v>0</v>
      </c>
      <c r="H1603" s="2" t="s">
        <v>12</v>
      </c>
      <c r="I1603" s="2">
        <v>1</v>
      </c>
      <c r="J1603" s="2">
        <v>466</v>
      </c>
      <c r="K1603" s="4">
        <v>0.51559999999999995</v>
      </c>
      <c r="L1603" s="2" t="s">
        <v>1440</v>
      </c>
      <c r="M1603" s="5">
        <v>45093</v>
      </c>
      <c r="N1603" s="6">
        <v>98.15</v>
      </c>
    </row>
    <row r="1604" spans="1:14" ht="15.5" hidden="1" x14ac:dyDescent="0.35">
      <c r="A1604" s="3" t="s">
        <v>293</v>
      </c>
      <c r="B1604" s="2" t="s">
        <v>1652</v>
      </c>
      <c r="C1604" s="3">
        <v>194</v>
      </c>
      <c r="D1604" s="2">
        <v>0.2</v>
      </c>
      <c r="E1604" s="2">
        <v>0.1</v>
      </c>
      <c r="F1604" s="2">
        <v>0.12</v>
      </c>
      <c r="G1604" s="2">
        <v>0</v>
      </c>
      <c r="H1604" s="2" t="s">
        <v>12</v>
      </c>
      <c r="I1604" s="2">
        <v>5</v>
      </c>
      <c r="J1604" s="2">
        <v>1428</v>
      </c>
      <c r="K1604" s="4">
        <v>0.50290000000000001</v>
      </c>
      <c r="L1604" s="2" t="s">
        <v>1440</v>
      </c>
      <c r="M1604" s="5">
        <v>45093</v>
      </c>
      <c r="N1604" s="6">
        <v>98.15</v>
      </c>
    </row>
    <row r="1605" spans="1:14" ht="15.5" hidden="1" x14ac:dyDescent="0.35">
      <c r="A1605" s="3" t="s">
        <v>295</v>
      </c>
      <c r="B1605" s="2" t="s">
        <v>1653</v>
      </c>
      <c r="C1605" s="3">
        <v>194.5</v>
      </c>
      <c r="D1605" s="2">
        <v>0.12</v>
      </c>
      <c r="E1605" s="2">
        <v>0.09</v>
      </c>
      <c r="F1605" s="2">
        <v>0.2</v>
      </c>
      <c r="G1605" s="2">
        <v>0</v>
      </c>
      <c r="H1605" s="2" t="s">
        <v>12</v>
      </c>
      <c r="I1605" s="2">
        <v>10</v>
      </c>
      <c r="J1605" s="2">
        <v>400</v>
      </c>
      <c r="K1605" s="4">
        <v>0.51659999999999995</v>
      </c>
      <c r="L1605" s="2" t="s">
        <v>1440</v>
      </c>
      <c r="M1605" s="5">
        <v>45093</v>
      </c>
      <c r="N1605" s="6">
        <v>98.15</v>
      </c>
    </row>
    <row r="1606" spans="1:14" ht="15.5" hidden="1" x14ac:dyDescent="0.35">
      <c r="A1606" s="3" t="s">
        <v>297</v>
      </c>
      <c r="B1606" s="2" t="s">
        <v>1646</v>
      </c>
      <c r="C1606" s="3">
        <v>195</v>
      </c>
      <c r="D1606" s="2">
        <v>0.11</v>
      </c>
      <c r="E1606" s="2">
        <v>0.09</v>
      </c>
      <c r="F1606" s="2">
        <v>0.2</v>
      </c>
      <c r="G1606" s="2">
        <v>0</v>
      </c>
      <c r="H1606" s="2" t="s">
        <v>12</v>
      </c>
      <c r="I1606" s="2">
        <v>15</v>
      </c>
      <c r="J1606" s="2">
        <v>42521</v>
      </c>
      <c r="K1606" s="4">
        <v>0.51859999999999995</v>
      </c>
      <c r="L1606" s="2" t="s">
        <v>1440</v>
      </c>
      <c r="M1606" s="5">
        <v>45093</v>
      </c>
      <c r="N1606" s="6">
        <v>98.15</v>
      </c>
    </row>
    <row r="1607" spans="1:14" ht="15.5" hidden="1" x14ac:dyDescent="0.35">
      <c r="A1607" s="3" t="s">
        <v>299</v>
      </c>
      <c r="B1607" s="2" t="s">
        <v>1654</v>
      </c>
      <c r="C1607" s="3">
        <v>195.5</v>
      </c>
      <c r="D1607" s="2">
        <v>0.12</v>
      </c>
      <c r="E1607" s="2">
        <v>0.09</v>
      </c>
      <c r="F1607" s="2">
        <v>0.2</v>
      </c>
      <c r="G1607" s="2">
        <v>0</v>
      </c>
      <c r="H1607" s="2" t="s">
        <v>12</v>
      </c>
      <c r="I1607" s="2">
        <v>20</v>
      </c>
      <c r="J1607" s="2">
        <v>335</v>
      </c>
      <c r="K1607" s="4">
        <v>0.51949999999999996</v>
      </c>
      <c r="L1607" s="2" t="s">
        <v>1440</v>
      </c>
      <c r="M1607" s="5">
        <v>45093</v>
      </c>
      <c r="N1607" s="6">
        <v>98.15</v>
      </c>
    </row>
    <row r="1608" spans="1:14" ht="15.5" hidden="1" x14ac:dyDescent="0.35">
      <c r="A1608" s="3" t="s">
        <v>301</v>
      </c>
      <c r="B1608" s="2" t="s">
        <v>1655</v>
      </c>
      <c r="C1608" s="3">
        <v>196</v>
      </c>
      <c r="D1608" s="2">
        <v>0.11</v>
      </c>
      <c r="E1608" s="2">
        <v>0.09</v>
      </c>
      <c r="F1608" s="2">
        <v>0.2</v>
      </c>
      <c r="G1608" s="2">
        <v>0</v>
      </c>
      <c r="H1608" s="2" t="s">
        <v>12</v>
      </c>
      <c r="I1608" s="2">
        <v>10</v>
      </c>
      <c r="J1608" s="2">
        <v>477</v>
      </c>
      <c r="K1608" s="4">
        <v>0.52149999999999996</v>
      </c>
      <c r="L1608" s="2" t="s">
        <v>1440</v>
      </c>
      <c r="M1608" s="5">
        <v>45093</v>
      </c>
      <c r="N1608" s="6">
        <v>98.15</v>
      </c>
    </row>
    <row r="1609" spans="1:14" ht="15.5" hidden="1" x14ac:dyDescent="0.35">
      <c r="A1609" s="3" t="s">
        <v>303</v>
      </c>
      <c r="B1609" s="2" t="s">
        <v>1656</v>
      </c>
      <c r="C1609" s="3">
        <v>196.5</v>
      </c>
      <c r="D1609" s="2">
        <v>0.11</v>
      </c>
      <c r="E1609" s="2">
        <v>0.09</v>
      </c>
      <c r="F1609" s="2">
        <v>0.19</v>
      </c>
      <c r="G1609" s="2">
        <v>0</v>
      </c>
      <c r="H1609" s="2" t="s">
        <v>12</v>
      </c>
      <c r="I1609" s="2">
        <v>10</v>
      </c>
      <c r="J1609" s="2">
        <v>958</v>
      </c>
      <c r="K1609" s="4">
        <v>0.52049999999999996</v>
      </c>
      <c r="L1609" s="2" t="s">
        <v>1440</v>
      </c>
      <c r="M1609" s="5">
        <v>45093</v>
      </c>
      <c r="N1609" s="6">
        <v>98.15</v>
      </c>
    </row>
    <row r="1610" spans="1:14" ht="15.5" hidden="1" x14ac:dyDescent="0.35">
      <c r="A1610" s="3" t="s">
        <v>305</v>
      </c>
      <c r="B1610" s="2" t="s">
        <v>1657</v>
      </c>
      <c r="C1610" s="3">
        <v>197</v>
      </c>
      <c r="D1610" s="2">
        <v>0.1</v>
      </c>
      <c r="E1610" s="2">
        <v>0.09</v>
      </c>
      <c r="F1610" s="2">
        <v>0.19</v>
      </c>
      <c r="G1610" s="2">
        <v>0</v>
      </c>
      <c r="H1610" s="2" t="s">
        <v>12</v>
      </c>
      <c r="I1610" s="2">
        <v>20</v>
      </c>
      <c r="J1610" s="2">
        <v>578</v>
      </c>
      <c r="K1610" s="4">
        <v>0.52249999999999996</v>
      </c>
      <c r="L1610" s="2" t="s">
        <v>1440</v>
      </c>
      <c r="M1610" s="5">
        <v>45093</v>
      </c>
      <c r="N1610" s="6">
        <v>98.15</v>
      </c>
    </row>
    <row r="1611" spans="1:14" ht="15.5" hidden="1" x14ac:dyDescent="0.35">
      <c r="A1611" s="3" t="s">
        <v>307</v>
      </c>
      <c r="B1611" s="2" t="s">
        <v>1657</v>
      </c>
      <c r="C1611" s="3">
        <v>197.5</v>
      </c>
      <c r="D1611" s="2">
        <v>0.1</v>
      </c>
      <c r="E1611" s="2">
        <v>0.09</v>
      </c>
      <c r="F1611" s="2">
        <v>0.19</v>
      </c>
      <c r="G1611" s="2">
        <v>0</v>
      </c>
      <c r="H1611" s="2" t="s">
        <v>12</v>
      </c>
      <c r="I1611" s="2">
        <v>20</v>
      </c>
      <c r="J1611" s="2">
        <v>888</v>
      </c>
      <c r="K1611" s="4">
        <v>0.52439999999999998</v>
      </c>
      <c r="L1611" s="2" t="s">
        <v>1440</v>
      </c>
      <c r="M1611" s="5">
        <v>45093</v>
      </c>
      <c r="N1611" s="6">
        <v>98.15</v>
      </c>
    </row>
    <row r="1612" spans="1:14" ht="15.5" hidden="1" x14ac:dyDescent="0.35">
      <c r="A1612" s="3" t="s">
        <v>309</v>
      </c>
      <c r="B1612" s="2" t="s">
        <v>1658</v>
      </c>
      <c r="C1612" s="3">
        <v>198</v>
      </c>
      <c r="D1612" s="2">
        <v>0.12</v>
      </c>
      <c r="E1612" s="2">
        <v>0.09</v>
      </c>
      <c r="F1612" s="2">
        <v>0.11</v>
      </c>
      <c r="G1612" s="2">
        <v>0</v>
      </c>
      <c r="H1612" s="2" t="s">
        <v>12</v>
      </c>
      <c r="I1612" s="2">
        <v>10</v>
      </c>
      <c r="J1612" s="2">
        <v>491</v>
      </c>
      <c r="K1612" s="4">
        <v>0.50390000000000001</v>
      </c>
      <c r="L1612" s="2" t="s">
        <v>1440</v>
      </c>
      <c r="M1612" s="5">
        <v>45093</v>
      </c>
      <c r="N1612" s="6">
        <v>98.15</v>
      </c>
    </row>
    <row r="1613" spans="1:14" ht="15.5" hidden="1" x14ac:dyDescent="0.35">
      <c r="A1613" s="3" t="s">
        <v>311</v>
      </c>
      <c r="B1613" s="2" t="s">
        <v>1573</v>
      </c>
      <c r="C1613" s="3">
        <v>198.5</v>
      </c>
      <c r="D1613" s="2">
        <v>0.1</v>
      </c>
      <c r="E1613" s="2">
        <v>0.08</v>
      </c>
      <c r="F1613" s="2">
        <v>0.19</v>
      </c>
      <c r="G1613" s="2">
        <v>-0.02</v>
      </c>
      <c r="H1613" s="2">
        <v>-0.16669999999999999</v>
      </c>
      <c r="I1613" s="2">
        <v>20</v>
      </c>
      <c r="J1613" s="2">
        <v>412</v>
      </c>
      <c r="K1613" s="4">
        <v>0.52439999999999998</v>
      </c>
      <c r="L1613" s="2" t="s">
        <v>1440</v>
      </c>
      <c r="M1613" s="5">
        <v>45093</v>
      </c>
      <c r="N1613" s="6">
        <v>98.15</v>
      </c>
    </row>
    <row r="1614" spans="1:14" ht="15.5" hidden="1" x14ac:dyDescent="0.35">
      <c r="A1614" s="3" t="s">
        <v>313</v>
      </c>
      <c r="B1614" s="2" t="s">
        <v>1659</v>
      </c>
      <c r="C1614" s="3">
        <v>199</v>
      </c>
      <c r="D1614" s="2">
        <v>0.1</v>
      </c>
      <c r="E1614" s="2">
        <v>0.09</v>
      </c>
      <c r="F1614" s="2">
        <v>0.19</v>
      </c>
      <c r="G1614" s="2">
        <v>-0.01</v>
      </c>
      <c r="H1614" s="2">
        <v>-9.0899999999999995E-2</v>
      </c>
      <c r="I1614" s="2">
        <v>10</v>
      </c>
      <c r="J1614" s="2">
        <v>785</v>
      </c>
      <c r="K1614" s="4">
        <v>0.52829999999999999</v>
      </c>
      <c r="L1614" s="2" t="s">
        <v>1440</v>
      </c>
      <c r="M1614" s="5">
        <v>45093</v>
      </c>
      <c r="N1614" s="6">
        <v>98.15</v>
      </c>
    </row>
    <row r="1615" spans="1:14" ht="15.5" hidden="1" x14ac:dyDescent="0.35">
      <c r="A1615" s="3" t="s">
        <v>315</v>
      </c>
      <c r="B1615" s="2" t="s">
        <v>1660</v>
      </c>
      <c r="C1615" s="3">
        <v>199.5</v>
      </c>
      <c r="D1615" s="2">
        <v>0.1</v>
      </c>
      <c r="E1615" s="2">
        <v>0.08</v>
      </c>
      <c r="F1615" s="2">
        <v>0.19</v>
      </c>
      <c r="G1615" s="2">
        <v>-0.01</v>
      </c>
      <c r="H1615" s="2">
        <v>-9.0899999999999995E-2</v>
      </c>
      <c r="I1615" s="2">
        <v>16</v>
      </c>
      <c r="J1615" s="2">
        <v>2620</v>
      </c>
      <c r="K1615" s="4">
        <v>0.52729999999999999</v>
      </c>
      <c r="L1615" s="2" t="s">
        <v>1440</v>
      </c>
      <c r="M1615" s="5">
        <v>45093</v>
      </c>
      <c r="N1615" s="6">
        <v>98.15</v>
      </c>
    </row>
    <row r="1616" spans="1:14" ht="15.5" hidden="1" x14ac:dyDescent="0.35">
      <c r="A1616" s="3" t="s">
        <v>316</v>
      </c>
      <c r="B1616" s="2" t="s">
        <v>1661</v>
      </c>
      <c r="C1616" s="3">
        <v>200</v>
      </c>
      <c r="D1616" s="2">
        <v>0.1</v>
      </c>
      <c r="E1616" s="2">
        <v>0.08</v>
      </c>
      <c r="F1616" s="2">
        <v>0.19</v>
      </c>
      <c r="G1616" s="2">
        <v>0</v>
      </c>
      <c r="H1616" s="2" t="s">
        <v>12</v>
      </c>
      <c r="I1616" s="2">
        <v>6</v>
      </c>
      <c r="J1616" s="2">
        <v>20462</v>
      </c>
      <c r="K1616" s="4">
        <v>0.52929999999999999</v>
      </c>
      <c r="L1616" s="2" t="s">
        <v>1440</v>
      </c>
      <c r="M1616" s="5">
        <v>45093</v>
      </c>
      <c r="N1616" s="6">
        <v>98.15</v>
      </c>
    </row>
    <row r="1617" spans="1:14" ht="15.5" hidden="1" x14ac:dyDescent="0.35">
      <c r="A1617" s="3" t="s">
        <v>317</v>
      </c>
      <c r="B1617" s="2" t="s">
        <v>1662</v>
      </c>
      <c r="C1617" s="3">
        <v>205</v>
      </c>
      <c r="D1617" s="2">
        <v>0.1</v>
      </c>
      <c r="E1617" s="2">
        <v>0.08</v>
      </c>
      <c r="F1617" s="2">
        <v>0.12</v>
      </c>
      <c r="G1617" s="2">
        <v>0</v>
      </c>
      <c r="H1617" s="2" t="s">
        <v>12</v>
      </c>
      <c r="I1617" s="2">
        <v>1</v>
      </c>
      <c r="J1617" s="2">
        <v>5164</v>
      </c>
      <c r="K1617" s="4">
        <v>0.52539999999999998</v>
      </c>
      <c r="L1617" s="2" t="s">
        <v>1440</v>
      </c>
      <c r="M1617" s="5">
        <v>45093</v>
      </c>
      <c r="N1617" s="6">
        <v>98.15</v>
      </c>
    </row>
    <row r="1618" spans="1:14" ht="15.5" hidden="1" x14ac:dyDescent="0.35">
      <c r="A1618" s="3" t="s">
        <v>319</v>
      </c>
      <c r="B1618" s="2" t="s">
        <v>1663</v>
      </c>
      <c r="C1618" s="3">
        <v>210</v>
      </c>
      <c r="D1618" s="2">
        <v>0.08</v>
      </c>
      <c r="E1618" s="2">
        <v>7.0000000000000007E-2</v>
      </c>
      <c r="F1618" s="2">
        <v>0.18</v>
      </c>
      <c r="G1618" s="2">
        <v>-0.01</v>
      </c>
      <c r="H1618" s="2">
        <v>-0.1111</v>
      </c>
      <c r="I1618" s="2">
        <v>12</v>
      </c>
      <c r="J1618" s="2">
        <v>3474</v>
      </c>
      <c r="K1618" s="4">
        <v>0.55369999999999997</v>
      </c>
      <c r="L1618" s="2" t="s">
        <v>1440</v>
      </c>
      <c r="M1618" s="5">
        <v>45093</v>
      </c>
      <c r="N1618" s="6">
        <v>98.15</v>
      </c>
    </row>
    <row r="1619" spans="1:14" ht="15.5" hidden="1" x14ac:dyDescent="0.35">
      <c r="A1619" s="3" t="s">
        <v>320</v>
      </c>
      <c r="B1619" s="2" t="s">
        <v>1664</v>
      </c>
      <c r="C1619" s="3">
        <v>215</v>
      </c>
      <c r="D1619" s="2">
        <v>0.08</v>
      </c>
      <c r="E1619" s="2">
        <v>0.06</v>
      </c>
      <c r="F1619" s="2">
        <v>0.08</v>
      </c>
      <c r="G1619" s="2">
        <v>0</v>
      </c>
      <c r="H1619" s="2" t="s">
        <v>12</v>
      </c>
      <c r="I1619" s="2">
        <v>1</v>
      </c>
      <c r="J1619" s="2">
        <v>3296</v>
      </c>
      <c r="K1619" s="4">
        <v>0.53129999999999999</v>
      </c>
      <c r="L1619" s="2" t="s">
        <v>1440</v>
      </c>
      <c r="M1619" s="5">
        <v>45093</v>
      </c>
      <c r="N1619" s="6">
        <v>98.15</v>
      </c>
    </row>
    <row r="1620" spans="1:14" ht="15.5" hidden="1" x14ac:dyDescent="0.35">
      <c r="A1620" s="3" t="s">
        <v>322</v>
      </c>
      <c r="B1620" s="2" t="s">
        <v>1665</v>
      </c>
      <c r="C1620" s="3">
        <v>220</v>
      </c>
      <c r="D1620" s="2">
        <v>0.06</v>
      </c>
      <c r="E1620" s="2">
        <v>0.05</v>
      </c>
      <c r="F1620" s="2">
        <v>0.17</v>
      </c>
      <c r="G1620" s="2">
        <v>0</v>
      </c>
      <c r="H1620" s="2" t="s">
        <v>12</v>
      </c>
      <c r="I1620" s="2">
        <v>2</v>
      </c>
      <c r="J1620" s="2">
        <v>1771</v>
      </c>
      <c r="K1620" s="4">
        <v>0.57320000000000004</v>
      </c>
      <c r="L1620" s="2" t="s">
        <v>1440</v>
      </c>
      <c r="M1620" s="5">
        <v>45093</v>
      </c>
      <c r="N1620" s="6">
        <v>98.15</v>
      </c>
    </row>
    <row r="1621" spans="1:14" ht="15.5" hidden="1" x14ac:dyDescent="0.35">
      <c r="A1621" s="3" t="s">
        <v>324</v>
      </c>
      <c r="B1621" s="2" t="s">
        <v>1666</v>
      </c>
      <c r="C1621" s="3">
        <v>225</v>
      </c>
      <c r="D1621" s="2">
        <v>7.0000000000000007E-2</v>
      </c>
      <c r="E1621" s="2">
        <v>0.05</v>
      </c>
      <c r="F1621" s="2">
        <v>0.06</v>
      </c>
      <c r="G1621" s="2">
        <v>0</v>
      </c>
      <c r="H1621" s="2" t="s">
        <v>12</v>
      </c>
      <c r="I1621" s="2">
        <v>35</v>
      </c>
      <c r="J1621" s="2">
        <v>14401</v>
      </c>
      <c r="K1621" s="4">
        <v>0.54300000000000004</v>
      </c>
      <c r="L1621" s="2" t="s">
        <v>1440</v>
      </c>
      <c r="M1621" s="5">
        <v>45093</v>
      </c>
      <c r="N1621" s="6">
        <v>98.15</v>
      </c>
    </row>
    <row r="1622" spans="1:14" ht="15.5" hidden="1" x14ac:dyDescent="0.35">
      <c r="A1622" s="3" t="s">
        <v>326</v>
      </c>
      <c r="B1622" s="2" t="s">
        <v>1667</v>
      </c>
      <c r="C1622" s="3">
        <v>230</v>
      </c>
      <c r="D1622" s="2">
        <v>0.06</v>
      </c>
      <c r="E1622" s="2">
        <v>0.04</v>
      </c>
      <c r="F1622" s="2">
        <v>0.06</v>
      </c>
      <c r="G1622" s="2">
        <v>0</v>
      </c>
      <c r="H1622" s="2" t="s">
        <v>12</v>
      </c>
      <c r="I1622" s="2">
        <v>1</v>
      </c>
      <c r="J1622" s="2">
        <v>2289</v>
      </c>
      <c r="K1622" s="4">
        <v>0.55079999999999996</v>
      </c>
      <c r="L1622" s="2" t="s">
        <v>1440</v>
      </c>
      <c r="M1622" s="5">
        <v>45093</v>
      </c>
      <c r="N1622" s="6">
        <v>98.15</v>
      </c>
    </row>
    <row r="1623" spans="1:14" ht="15.5" hidden="1" x14ac:dyDescent="0.35">
      <c r="A1623" s="3" t="s">
        <v>328</v>
      </c>
      <c r="B1623" s="2" t="s">
        <v>1668</v>
      </c>
      <c r="C1623" s="3">
        <v>235</v>
      </c>
      <c r="D1623" s="2">
        <v>0.04</v>
      </c>
      <c r="E1623" s="2">
        <v>0</v>
      </c>
      <c r="F1623" s="2">
        <v>0.06</v>
      </c>
      <c r="G1623" s="2">
        <v>-0.01</v>
      </c>
      <c r="H1623" s="2">
        <v>-0.2</v>
      </c>
      <c r="I1623" s="2">
        <v>1</v>
      </c>
      <c r="J1623" s="2">
        <v>1869</v>
      </c>
      <c r="K1623" s="4">
        <v>0.53520000000000001</v>
      </c>
      <c r="L1623" s="2" t="s">
        <v>1440</v>
      </c>
      <c r="M1623" s="5">
        <v>45093</v>
      </c>
      <c r="N1623" s="6">
        <v>98.15</v>
      </c>
    </row>
    <row r="1624" spans="1:14" ht="15.5" hidden="1" x14ac:dyDescent="0.35">
      <c r="A1624" s="3" t="s">
        <v>330</v>
      </c>
      <c r="B1624" s="2" t="s">
        <v>1669</v>
      </c>
      <c r="C1624" s="3">
        <v>240</v>
      </c>
      <c r="D1624" s="2">
        <v>0.05</v>
      </c>
      <c r="E1624" s="2">
        <v>0.04</v>
      </c>
      <c r="F1624" s="2">
        <v>0.15</v>
      </c>
      <c r="G1624" s="2">
        <v>0</v>
      </c>
      <c r="H1624" s="2" t="s">
        <v>12</v>
      </c>
      <c r="I1624" s="2">
        <v>10</v>
      </c>
      <c r="J1624" s="2">
        <v>12160</v>
      </c>
      <c r="K1624" s="4">
        <v>0.61429999999999996</v>
      </c>
      <c r="L1624" s="2" t="s">
        <v>1440</v>
      </c>
      <c r="M1624" s="5">
        <v>45093</v>
      </c>
      <c r="N1624" s="6">
        <v>98.15</v>
      </c>
    </row>
    <row r="1625" spans="1:14" ht="15.5" hidden="1" x14ac:dyDescent="0.35">
      <c r="A1625" s="3" t="s">
        <v>331</v>
      </c>
      <c r="B1625" s="2" t="s">
        <v>1670</v>
      </c>
      <c r="C1625" s="3">
        <v>245</v>
      </c>
      <c r="D1625" s="2">
        <v>7.0000000000000007E-2</v>
      </c>
      <c r="E1625" s="2">
        <v>0.03</v>
      </c>
      <c r="F1625" s="2">
        <v>0.05</v>
      </c>
      <c r="G1625" s="2">
        <v>0</v>
      </c>
      <c r="H1625" s="2" t="s">
        <v>12</v>
      </c>
      <c r="I1625" s="2">
        <v>23</v>
      </c>
      <c r="J1625" s="2">
        <v>1837</v>
      </c>
      <c r="K1625" s="4">
        <v>0.57230000000000003</v>
      </c>
      <c r="L1625" s="2" t="s">
        <v>1440</v>
      </c>
      <c r="M1625" s="5">
        <v>45093</v>
      </c>
      <c r="N1625" s="6">
        <v>98.15</v>
      </c>
    </row>
    <row r="1626" spans="1:14" ht="15.5" hidden="1" x14ac:dyDescent="0.35">
      <c r="A1626" s="3" t="s">
        <v>332</v>
      </c>
      <c r="B1626" s="2" t="s">
        <v>1671</v>
      </c>
      <c r="C1626" s="3">
        <v>250</v>
      </c>
      <c r="D1626" s="2">
        <v>0.04</v>
      </c>
      <c r="E1626" s="2">
        <v>0.03</v>
      </c>
      <c r="F1626" s="2">
        <v>0.04</v>
      </c>
      <c r="G1626" s="2">
        <v>0</v>
      </c>
      <c r="H1626" s="2" t="s">
        <v>12</v>
      </c>
      <c r="I1626" s="2">
        <v>5</v>
      </c>
      <c r="J1626" s="2">
        <v>16133</v>
      </c>
      <c r="K1626" s="4">
        <v>0.57620000000000005</v>
      </c>
      <c r="L1626" s="2" t="s">
        <v>1440</v>
      </c>
      <c r="M1626" s="5">
        <v>45093</v>
      </c>
      <c r="N1626" s="6">
        <v>98.15</v>
      </c>
    </row>
    <row r="1627" spans="1:14" ht="15.5" hidden="1" x14ac:dyDescent="0.35">
      <c r="A1627" s="3" t="s">
        <v>334</v>
      </c>
      <c r="B1627" s="2" t="s">
        <v>1672</v>
      </c>
      <c r="C1627" s="3">
        <v>255</v>
      </c>
      <c r="D1627" s="2">
        <v>0.05</v>
      </c>
      <c r="E1627" s="2">
        <v>0.03</v>
      </c>
      <c r="F1627" s="2">
        <v>0.14000000000000001</v>
      </c>
      <c r="G1627" s="2">
        <v>0</v>
      </c>
      <c r="H1627" s="2" t="s">
        <v>12</v>
      </c>
      <c r="I1627" s="2">
        <v>16</v>
      </c>
      <c r="J1627" s="2">
        <v>3199</v>
      </c>
      <c r="K1627" s="4">
        <v>0.64059999999999995</v>
      </c>
      <c r="L1627" s="2" t="s">
        <v>1440</v>
      </c>
      <c r="M1627" s="5">
        <v>45093</v>
      </c>
      <c r="N1627" s="6">
        <v>98.15</v>
      </c>
    </row>
    <row r="1628" spans="1:14" ht="15.5" hidden="1" x14ac:dyDescent="0.35">
      <c r="A1628" s="3" t="s">
        <v>336</v>
      </c>
      <c r="B1628" s="2" t="s">
        <v>1673</v>
      </c>
      <c r="C1628" s="3">
        <v>260</v>
      </c>
      <c r="D1628" s="2">
        <v>0.03</v>
      </c>
      <c r="E1628" s="2">
        <v>0.02</v>
      </c>
      <c r="F1628" s="2">
        <v>0.14000000000000001</v>
      </c>
      <c r="G1628" s="2">
        <v>0</v>
      </c>
      <c r="H1628" s="2" t="s">
        <v>12</v>
      </c>
      <c r="I1628" s="2">
        <v>24</v>
      </c>
      <c r="J1628" s="2">
        <v>5253</v>
      </c>
      <c r="K1628" s="4">
        <v>0.64839999999999998</v>
      </c>
      <c r="L1628" s="2" t="s">
        <v>1440</v>
      </c>
      <c r="M1628" s="5">
        <v>45093</v>
      </c>
      <c r="N1628" s="6">
        <v>98.15</v>
      </c>
    </row>
    <row r="1629" spans="1:14" ht="15.5" hidden="1" x14ac:dyDescent="0.35">
      <c r="A1629" s="3" t="s">
        <v>338</v>
      </c>
      <c r="B1629" s="2" t="s">
        <v>1674</v>
      </c>
      <c r="C1629" s="3">
        <v>265</v>
      </c>
      <c r="D1629" s="2">
        <v>0.02</v>
      </c>
      <c r="E1629" s="2">
        <v>0.02</v>
      </c>
      <c r="F1629" s="2">
        <v>0.14000000000000001</v>
      </c>
      <c r="G1629" s="2">
        <v>0</v>
      </c>
      <c r="H1629" s="2" t="s">
        <v>12</v>
      </c>
      <c r="I1629" s="2">
        <v>10</v>
      </c>
      <c r="J1629" s="2">
        <v>11677</v>
      </c>
      <c r="K1629" s="4">
        <v>0.65820000000000001</v>
      </c>
      <c r="L1629" s="2" t="s">
        <v>1440</v>
      </c>
      <c r="M1629" s="5">
        <v>45093</v>
      </c>
      <c r="N1629" s="6">
        <v>98.15</v>
      </c>
    </row>
    <row r="1630" spans="1:14" ht="15.5" hidden="1" x14ac:dyDescent="0.35">
      <c r="A1630" s="3" t="s">
        <v>339</v>
      </c>
      <c r="B1630" s="2" t="s">
        <v>1675</v>
      </c>
      <c r="C1630" s="3">
        <v>270</v>
      </c>
      <c r="D1630" s="2">
        <v>0.03</v>
      </c>
      <c r="E1630" s="2">
        <v>0.02</v>
      </c>
      <c r="F1630" s="2">
        <v>0.04</v>
      </c>
      <c r="G1630" s="2">
        <v>0</v>
      </c>
      <c r="H1630" s="2" t="s">
        <v>12</v>
      </c>
      <c r="I1630" s="2">
        <v>35</v>
      </c>
      <c r="J1630" s="2">
        <v>4112</v>
      </c>
      <c r="K1630" s="4">
        <v>0.60940000000000005</v>
      </c>
      <c r="L1630" s="2" t="s">
        <v>1440</v>
      </c>
      <c r="M1630" s="5">
        <v>45093</v>
      </c>
      <c r="N1630" s="6">
        <v>98.15</v>
      </c>
    </row>
    <row r="1631" spans="1:14" ht="15.5" hidden="1" x14ac:dyDescent="0.35">
      <c r="A1631" s="3" t="s">
        <v>341</v>
      </c>
      <c r="B1631" s="2" t="s">
        <v>1676</v>
      </c>
      <c r="C1631" s="3">
        <v>275</v>
      </c>
      <c r="D1631" s="2">
        <v>0.02</v>
      </c>
      <c r="E1631" s="2">
        <v>0.02</v>
      </c>
      <c r="F1631" s="2">
        <v>0.04</v>
      </c>
      <c r="G1631" s="2">
        <v>0</v>
      </c>
      <c r="H1631" s="2" t="s">
        <v>12</v>
      </c>
      <c r="I1631" s="2">
        <v>326</v>
      </c>
      <c r="J1631" s="2">
        <v>29271</v>
      </c>
      <c r="K1631" s="4">
        <v>0.61719999999999997</v>
      </c>
      <c r="L1631" s="2" t="s">
        <v>1440</v>
      </c>
      <c r="M1631" s="5">
        <v>45093</v>
      </c>
      <c r="N1631" s="6">
        <v>98.15</v>
      </c>
    </row>
    <row r="1632" spans="1:14" ht="15.5" hidden="1" x14ac:dyDescent="0.35">
      <c r="A1632" s="3" t="s">
        <v>343</v>
      </c>
      <c r="B1632" s="2" t="s">
        <v>344</v>
      </c>
      <c r="C1632" s="3">
        <v>1200</v>
      </c>
      <c r="D1632" s="2">
        <v>1120.2</v>
      </c>
      <c r="E1632" s="2">
        <v>1306.05</v>
      </c>
      <c r="F1632" s="2">
        <v>1323</v>
      </c>
      <c r="G1632" s="2">
        <v>0</v>
      </c>
      <c r="H1632" s="2" t="s">
        <v>12</v>
      </c>
      <c r="I1632" s="2">
        <v>6</v>
      </c>
      <c r="J1632" s="2">
        <v>7</v>
      </c>
      <c r="K1632" s="4">
        <v>0</v>
      </c>
      <c r="L1632" s="2" t="s">
        <v>1440</v>
      </c>
      <c r="M1632" s="5">
        <v>45093</v>
      </c>
      <c r="N1632" s="6">
        <v>98.15</v>
      </c>
    </row>
    <row r="1633" spans="1:14" ht="15.5" hidden="1" x14ac:dyDescent="0.35">
      <c r="A1633" s="3" t="s">
        <v>345</v>
      </c>
      <c r="B1633" s="2" t="s">
        <v>346</v>
      </c>
      <c r="C1633" s="3">
        <v>1240</v>
      </c>
      <c r="D1633" s="2">
        <v>1241.1500000000001</v>
      </c>
      <c r="E1633" s="2">
        <v>1270.3499999999999</v>
      </c>
      <c r="F1633" s="2">
        <v>1287.5</v>
      </c>
      <c r="G1633" s="2">
        <v>0</v>
      </c>
      <c r="H1633" s="2" t="s">
        <v>12</v>
      </c>
      <c r="I1633" s="2" t="s">
        <v>12</v>
      </c>
      <c r="J1633" s="2">
        <v>1</v>
      </c>
      <c r="K1633" s="4">
        <v>0</v>
      </c>
      <c r="L1633" s="2" t="s">
        <v>1440</v>
      </c>
      <c r="M1633" s="5">
        <v>45093</v>
      </c>
      <c r="N1633" s="6">
        <v>98.15</v>
      </c>
    </row>
    <row r="1634" spans="1:14" ht="15.5" hidden="1" x14ac:dyDescent="0.35">
      <c r="A1634" s="3" t="s">
        <v>347</v>
      </c>
      <c r="B1634" s="2" t="s">
        <v>348</v>
      </c>
      <c r="C1634" s="3">
        <v>1280</v>
      </c>
      <c r="D1634" s="2">
        <v>1225.58</v>
      </c>
      <c r="E1634" s="2">
        <v>1234.8</v>
      </c>
      <c r="F1634" s="2">
        <v>1252</v>
      </c>
      <c r="G1634" s="2">
        <v>0</v>
      </c>
      <c r="H1634" s="2" t="s">
        <v>12</v>
      </c>
      <c r="I1634" s="2">
        <v>2</v>
      </c>
      <c r="J1634" s="2">
        <v>5</v>
      </c>
      <c r="K1634" s="4">
        <v>0</v>
      </c>
      <c r="L1634" s="2" t="s">
        <v>1440</v>
      </c>
      <c r="M1634" s="5">
        <v>45093</v>
      </c>
      <c r="N1634" s="6">
        <v>98.15</v>
      </c>
    </row>
    <row r="1635" spans="1:14" ht="15.5" hidden="1" x14ac:dyDescent="0.35">
      <c r="A1635" s="3" t="s">
        <v>349</v>
      </c>
      <c r="B1635" s="2" t="s">
        <v>350</v>
      </c>
      <c r="C1635" s="3">
        <v>1300</v>
      </c>
      <c r="D1635" s="2">
        <v>1221.3</v>
      </c>
      <c r="E1635" s="2">
        <v>1217.1500000000001</v>
      </c>
      <c r="F1635" s="2">
        <v>1234</v>
      </c>
      <c r="G1635" s="2">
        <v>187.1</v>
      </c>
      <c r="H1635" s="2">
        <v>0.18090000000000001</v>
      </c>
      <c r="I1635" s="2">
        <v>2</v>
      </c>
      <c r="J1635" s="2">
        <v>7</v>
      </c>
      <c r="K1635" s="4">
        <v>0</v>
      </c>
      <c r="L1635" s="2" t="s">
        <v>1440</v>
      </c>
      <c r="M1635" s="5">
        <v>45093</v>
      </c>
      <c r="N1635" s="6">
        <v>98.15</v>
      </c>
    </row>
    <row r="1636" spans="1:14" ht="15.5" hidden="1" x14ac:dyDescent="0.35">
      <c r="A1636" s="3" t="s">
        <v>351</v>
      </c>
      <c r="B1636" s="2" t="s">
        <v>352</v>
      </c>
      <c r="C1636" s="3">
        <v>1320</v>
      </c>
      <c r="D1636" s="2">
        <v>886.85</v>
      </c>
      <c r="E1636" s="2">
        <v>1199.7</v>
      </c>
      <c r="F1636" s="2">
        <v>1216.5</v>
      </c>
      <c r="G1636" s="2">
        <v>0</v>
      </c>
      <c r="H1636" s="2" t="s">
        <v>12</v>
      </c>
      <c r="I1636" s="2" t="s">
        <v>12</v>
      </c>
      <c r="J1636" s="2">
        <v>1</v>
      </c>
      <c r="K1636" s="4">
        <v>0</v>
      </c>
      <c r="L1636" s="2" t="s">
        <v>1440</v>
      </c>
      <c r="M1636" s="5">
        <v>45093</v>
      </c>
      <c r="N1636" s="6">
        <v>98.15</v>
      </c>
    </row>
    <row r="1637" spans="1:14" ht="15.5" hidden="1" x14ac:dyDescent="0.35">
      <c r="A1637" s="3" t="s">
        <v>353</v>
      </c>
      <c r="B1637" s="2" t="s">
        <v>352</v>
      </c>
      <c r="C1637" s="3">
        <v>1340</v>
      </c>
      <c r="D1637" s="2">
        <v>872.8</v>
      </c>
      <c r="E1637" s="2">
        <v>1182.2</v>
      </c>
      <c r="F1637" s="2">
        <v>1199</v>
      </c>
      <c r="G1637" s="2">
        <v>0</v>
      </c>
      <c r="H1637" s="2" t="s">
        <v>12</v>
      </c>
      <c r="I1637" s="2" t="s">
        <v>12</v>
      </c>
      <c r="J1637" s="2">
        <v>1</v>
      </c>
      <c r="K1637" s="4">
        <v>0</v>
      </c>
      <c r="L1637" s="2" t="s">
        <v>1440</v>
      </c>
      <c r="M1637" s="5">
        <v>45093</v>
      </c>
      <c r="N1637" s="6">
        <v>98.15</v>
      </c>
    </row>
    <row r="1638" spans="1:14" ht="15.5" hidden="1" x14ac:dyDescent="0.35">
      <c r="A1638" s="3" t="s">
        <v>354</v>
      </c>
      <c r="B1638" s="2" t="s">
        <v>355</v>
      </c>
      <c r="C1638" s="3">
        <v>1360</v>
      </c>
      <c r="D1638" s="2">
        <v>925.38</v>
      </c>
      <c r="E1638" s="2">
        <v>1164.7</v>
      </c>
      <c r="F1638" s="2">
        <v>1182</v>
      </c>
      <c r="G1638" s="2">
        <v>0</v>
      </c>
      <c r="H1638" s="2" t="s">
        <v>12</v>
      </c>
      <c r="I1638" s="2">
        <v>1</v>
      </c>
      <c r="J1638" s="2">
        <v>4</v>
      </c>
      <c r="K1638" s="4">
        <v>0</v>
      </c>
      <c r="L1638" s="2" t="s">
        <v>1440</v>
      </c>
      <c r="M1638" s="5">
        <v>45093</v>
      </c>
      <c r="N1638" s="6">
        <v>98.15</v>
      </c>
    </row>
    <row r="1639" spans="1:14" ht="15.5" hidden="1" x14ac:dyDescent="0.35">
      <c r="A1639" s="3" t="s">
        <v>356</v>
      </c>
      <c r="B1639" s="2" t="s">
        <v>357</v>
      </c>
      <c r="C1639" s="3">
        <v>1380</v>
      </c>
      <c r="D1639" s="2">
        <v>911.54</v>
      </c>
      <c r="E1639" s="2">
        <v>1147.5</v>
      </c>
      <c r="F1639" s="2">
        <v>1164</v>
      </c>
      <c r="G1639" s="2">
        <v>0</v>
      </c>
      <c r="H1639" s="2" t="s">
        <v>12</v>
      </c>
      <c r="I1639" s="2">
        <v>2</v>
      </c>
      <c r="J1639" s="2">
        <v>13</v>
      </c>
      <c r="K1639" s="4">
        <v>0</v>
      </c>
      <c r="L1639" s="2" t="s">
        <v>1440</v>
      </c>
      <c r="M1639" s="5">
        <v>45093</v>
      </c>
      <c r="N1639" s="6">
        <v>98.15</v>
      </c>
    </row>
    <row r="1640" spans="1:14" ht="15.5" hidden="1" x14ac:dyDescent="0.35">
      <c r="A1640" s="3" t="s">
        <v>358</v>
      </c>
      <c r="B1640" s="2" t="s">
        <v>359</v>
      </c>
      <c r="C1640" s="3">
        <v>1400</v>
      </c>
      <c r="D1640" s="2">
        <v>832.85</v>
      </c>
      <c r="E1640" s="2">
        <v>1130.25</v>
      </c>
      <c r="F1640" s="2">
        <v>1147</v>
      </c>
      <c r="G1640" s="2">
        <v>0</v>
      </c>
      <c r="H1640" s="2" t="s">
        <v>12</v>
      </c>
      <c r="I1640" s="2">
        <v>1</v>
      </c>
      <c r="J1640" s="2">
        <v>21</v>
      </c>
      <c r="K1640" s="4">
        <v>0</v>
      </c>
      <c r="L1640" s="2" t="s">
        <v>1440</v>
      </c>
      <c r="M1640" s="5">
        <v>45093</v>
      </c>
      <c r="N1640" s="6">
        <v>98.15</v>
      </c>
    </row>
    <row r="1641" spans="1:14" ht="15.5" hidden="1" x14ac:dyDescent="0.35">
      <c r="A1641" s="3" t="s">
        <v>360</v>
      </c>
      <c r="B1641" s="2" t="s">
        <v>361</v>
      </c>
      <c r="C1641" s="3">
        <v>1420</v>
      </c>
      <c r="D1641" s="2">
        <v>916.65</v>
      </c>
      <c r="E1641" s="2">
        <v>1113</v>
      </c>
      <c r="F1641" s="2">
        <v>1129.5</v>
      </c>
      <c r="G1641" s="2">
        <v>0</v>
      </c>
      <c r="H1641" s="2" t="s">
        <v>12</v>
      </c>
      <c r="I1641" s="2">
        <v>4</v>
      </c>
      <c r="J1641" s="2">
        <v>43</v>
      </c>
      <c r="K1641" s="4">
        <v>0</v>
      </c>
      <c r="L1641" s="2" t="s">
        <v>1440</v>
      </c>
      <c r="M1641" s="5">
        <v>45093</v>
      </c>
      <c r="N1641" s="6">
        <v>98.15</v>
      </c>
    </row>
    <row r="1642" spans="1:14" ht="15.5" hidden="1" x14ac:dyDescent="0.35">
      <c r="A1642" s="3" t="s">
        <v>362</v>
      </c>
      <c r="B1642" s="2" t="s">
        <v>363</v>
      </c>
      <c r="C1642" s="3">
        <v>1440</v>
      </c>
      <c r="D1642" s="2">
        <v>1105.22</v>
      </c>
      <c r="E1642" s="2">
        <v>1095.9000000000001</v>
      </c>
      <c r="F1642" s="2">
        <v>1112.5</v>
      </c>
      <c r="G1642" s="2">
        <v>266.12</v>
      </c>
      <c r="H1642" s="2">
        <v>0.31709999999999999</v>
      </c>
      <c r="I1642" s="2">
        <v>4</v>
      </c>
      <c r="J1642" s="2">
        <v>17</v>
      </c>
      <c r="K1642" s="4">
        <v>0</v>
      </c>
      <c r="L1642" s="2" t="s">
        <v>1440</v>
      </c>
      <c r="M1642" s="5">
        <v>45093</v>
      </c>
      <c r="N1642" s="6">
        <v>98.15</v>
      </c>
    </row>
    <row r="1643" spans="1:14" ht="15.5" hidden="1" x14ac:dyDescent="0.35">
      <c r="A1643" s="3" t="s">
        <v>364</v>
      </c>
      <c r="B1643" s="2" t="s">
        <v>365</v>
      </c>
      <c r="C1643" s="3">
        <v>1450</v>
      </c>
      <c r="D1643" s="2">
        <v>1762.7</v>
      </c>
      <c r="E1643" s="2">
        <v>1639.5</v>
      </c>
      <c r="F1643" s="2">
        <v>1659</v>
      </c>
      <c r="G1643" s="2">
        <v>0</v>
      </c>
      <c r="H1643" s="2" t="s">
        <v>12</v>
      </c>
      <c r="I1643" s="2">
        <v>2</v>
      </c>
      <c r="J1643" s="2">
        <v>20</v>
      </c>
      <c r="K1643" s="4">
        <v>0</v>
      </c>
      <c r="L1643" s="2" t="s">
        <v>1440</v>
      </c>
      <c r="M1643" s="5">
        <v>45093</v>
      </c>
      <c r="N1643" s="6">
        <v>98.15</v>
      </c>
    </row>
    <row r="1644" spans="1:14" ht="15.5" hidden="1" x14ac:dyDescent="0.35">
      <c r="A1644" s="3" t="s">
        <v>366</v>
      </c>
      <c r="B1644" s="2" t="s">
        <v>367</v>
      </c>
      <c r="C1644" s="3">
        <v>1460</v>
      </c>
      <c r="D1644" s="2">
        <v>787.65</v>
      </c>
      <c r="E1644" s="2">
        <v>1078.9000000000001</v>
      </c>
      <c r="F1644" s="2">
        <v>1095.5</v>
      </c>
      <c r="G1644" s="2">
        <v>0</v>
      </c>
      <c r="H1644" s="2" t="s">
        <v>12</v>
      </c>
      <c r="I1644" s="2">
        <v>10</v>
      </c>
      <c r="J1644" s="2">
        <v>6</v>
      </c>
      <c r="K1644" s="4">
        <v>0</v>
      </c>
      <c r="L1644" s="2" t="s">
        <v>1440</v>
      </c>
      <c r="M1644" s="5">
        <v>45093</v>
      </c>
      <c r="N1644" s="6">
        <v>98.15</v>
      </c>
    </row>
    <row r="1645" spans="1:14" ht="15.5" hidden="1" x14ac:dyDescent="0.35">
      <c r="A1645" s="3" t="s">
        <v>368</v>
      </c>
      <c r="B1645" s="2" t="s">
        <v>369</v>
      </c>
      <c r="C1645" s="3">
        <v>1480</v>
      </c>
      <c r="D1645" s="2">
        <v>873.7</v>
      </c>
      <c r="E1645" s="2">
        <v>1062</v>
      </c>
      <c r="F1645" s="2">
        <v>1078.5</v>
      </c>
      <c r="G1645" s="2">
        <v>0</v>
      </c>
      <c r="H1645" s="2" t="s">
        <v>12</v>
      </c>
      <c r="I1645" s="2">
        <v>10</v>
      </c>
      <c r="J1645" s="2">
        <v>13</v>
      </c>
      <c r="K1645" s="4">
        <v>0</v>
      </c>
      <c r="L1645" s="2" t="s">
        <v>1440</v>
      </c>
      <c r="M1645" s="5">
        <v>45093</v>
      </c>
      <c r="N1645" s="6">
        <v>98.15</v>
      </c>
    </row>
    <row r="1646" spans="1:14" ht="15.5" hidden="1" x14ac:dyDescent="0.35">
      <c r="A1646" s="3" t="s">
        <v>370</v>
      </c>
      <c r="B1646" s="2" t="s">
        <v>371</v>
      </c>
      <c r="C1646" s="3">
        <v>1500</v>
      </c>
      <c r="D1646" s="2">
        <v>937.72</v>
      </c>
      <c r="E1646" s="2">
        <v>1045.2</v>
      </c>
      <c r="F1646" s="2">
        <v>1062</v>
      </c>
      <c r="G1646" s="2">
        <v>0</v>
      </c>
      <c r="H1646" s="2" t="s">
        <v>12</v>
      </c>
      <c r="I1646" s="2">
        <v>6</v>
      </c>
      <c r="J1646" s="2">
        <v>40</v>
      </c>
      <c r="K1646" s="4">
        <v>0</v>
      </c>
      <c r="L1646" s="2" t="s">
        <v>1440</v>
      </c>
      <c r="M1646" s="5">
        <v>45093</v>
      </c>
      <c r="N1646" s="6">
        <v>98.15</v>
      </c>
    </row>
    <row r="1647" spans="1:14" ht="15.5" hidden="1" x14ac:dyDescent="0.35">
      <c r="A1647" s="3" t="s">
        <v>372</v>
      </c>
      <c r="B1647" s="2" t="s">
        <v>373</v>
      </c>
      <c r="C1647" s="3">
        <v>1520</v>
      </c>
      <c r="D1647" s="2">
        <v>1030</v>
      </c>
      <c r="E1647" s="2">
        <v>1028.4000000000001</v>
      </c>
      <c r="F1647" s="2">
        <v>1045</v>
      </c>
      <c r="G1647" s="2">
        <v>142.5</v>
      </c>
      <c r="H1647" s="2">
        <v>0.16059999999999999</v>
      </c>
      <c r="I1647" s="2">
        <v>1</v>
      </c>
      <c r="J1647" s="2">
        <v>27</v>
      </c>
      <c r="K1647" s="4">
        <v>0</v>
      </c>
      <c r="L1647" s="2" t="s">
        <v>1440</v>
      </c>
      <c r="M1647" s="5">
        <v>45093</v>
      </c>
      <c r="N1647" s="6">
        <v>98.15</v>
      </c>
    </row>
    <row r="1648" spans="1:14" ht="15.5" hidden="1" x14ac:dyDescent="0.35">
      <c r="A1648" s="3" t="s">
        <v>374</v>
      </c>
      <c r="B1648" s="2" t="s">
        <v>375</v>
      </c>
      <c r="C1648" s="3">
        <v>1540</v>
      </c>
      <c r="D1648" s="2">
        <v>830.6</v>
      </c>
      <c r="E1648" s="2">
        <v>1011.85</v>
      </c>
      <c r="F1648" s="2">
        <v>1028.5</v>
      </c>
      <c r="G1648" s="2">
        <v>0</v>
      </c>
      <c r="H1648" s="2" t="s">
        <v>12</v>
      </c>
      <c r="I1648" s="2">
        <v>4</v>
      </c>
      <c r="J1648" s="2">
        <v>7</v>
      </c>
      <c r="K1648" s="4">
        <v>0</v>
      </c>
      <c r="L1648" s="2" t="s">
        <v>1440</v>
      </c>
      <c r="M1648" s="5">
        <v>45093</v>
      </c>
      <c r="N1648" s="6">
        <v>98.15</v>
      </c>
    </row>
    <row r="1649" spans="1:14" ht="15.5" hidden="1" x14ac:dyDescent="0.35">
      <c r="A1649" s="3" t="s">
        <v>376</v>
      </c>
      <c r="B1649" s="2" t="s">
        <v>377</v>
      </c>
      <c r="C1649" s="3">
        <v>1550</v>
      </c>
      <c r="D1649" s="2">
        <v>744.13</v>
      </c>
      <c r="E1649" s="2">
        <v>1003.65</v>
      </c>
      <c r="F1649" s="2">
        <v>1020</v>
      </c>
      <c r="G1649" s="2">
        <v>0</v>
      </c>
      <c r="H1649" s="2" t="s">
        <v>12</v>
      </c>
      <c r="I1649" s="2">
        <v>16</v>
      </c>
      <c r="J1649" s="2">
        <v>21</v>
      </c>
      <c r="K1649" s="4">
        <v>0</v>
      </c>
      <c r="L1649" s="2" t="s">
        <v>1440</v>
      </c>
      <c r="M1649" s="5">
        <v>45093</v>
      </c>
      <c r="N1649" s="6">
        <v>98.15</v>
      </c>
    </row>
    <row r="1650" spans="1:14" ht="15.5" hidden="1" x14ac:dyDescent="0.35">
      <c r="A1650" s="3" t="s">
        <v>378</v>
      </c>
      <c r="B1650" s="2" t="s">
        <v>379</v>
      </c>
      <c r="C1650" s="3">
        <v>1560</v>
      </c>
      <c r="D1650" s="2">
        <v>723</v>
      </c>
      <c r="E1650" s="2">
        <v>996.3</v>
      </c>
      <c r="F1650" s="2">
        <v>1012</v>
      </c>
      <c r="G1650" s="2">
        <v>0</v>
      </c>
      <c r="H1650" s="2" t="s">
        <v>12</v>
      </c>
      <c r="I1650" s="2">
        <v>1</v>
      </c>
      <c r="J1650" s="2">
        <v>19</v>
      </c>
      <c r="K1650" s="4">
        <v>0</v>
      </c>
      <c r="L1650" s="2" t="s">
        <v>1440</v>
      </c>
      <c r="M1650" s="5">
        <v>45093</v>
      </c>
      <c r="N1650" s="6">
        <v>98.15</v>
      </c>
    </row>
    <row r="1651" spans="1:14" ht="15.5" hidden="1" x14ac:dyDescent="0.35">
      <c r="A1651" s="3" t="s">
        <v>380</v>
      </c>
      <c r="B1651" s="2" t="s">
        <v>381</v>
      </c>
      <c r="C1651" s="3">
        <v>1580</v>
      </c>
      <c r="D1651" s="2">
        <v>800.03</v>
      </c>
      <c r="E1651" s="2">
        <v>979.9</v>
      </c>
      <c r="F1651" s="2">
        <v>996</v>
      </c>
      <c r="G1651" s="2">
        <v>0</v>
      </c>
      <c r="H1651" s="2" t="s">
        <v>12</v>
      </c>
      <c r="I1651" s="2">
        <v>2</v>
      </c>
      <c r="J1651" s="2">
        <v>23</v>
      </c>
      <c r="K1651" s="4">
        <v>0</v>
      </c>
      <c r="L1651" s="2" t="s">
        <v>1440</v>
      </c>
      <c r="M1651" s="5">
        <v>45093</v>
      </c>
      <c r="N1651" s="6">
        <v>98.15</v>
      </c>
    </row>
    <row r="1652" spans="1:14" ht="15.5" hidden="1" x14ac:dyDescent="0.35">
      <c r="A1652" s="3" t="s">
        <v>382</v>
      </c>
      <c r="B1652" s="2" t="s">
        <v>383</v>
      </c>
      <c r="C1652" s="3">
        <v>1600</v>
      </c>
      <c r="D1652" s="2">
        <v>976.06</v>
      </c>
      <c r="E1652" s="2">
        <v>962.7</v>
      </c>
      <c r="F1652" s="2">
        <v>979.5</v>
      </c>
      <c r="G1652" s="2">
        <v>0</v>
      </c>
      <c r="H1652" s="2" t="s">
        <v>12</v>
      </c>
      <c r="I1652" s="2">
        <v>7</v>
      </c>
      <c r="J1652" s="2">
        <v>91</v>
      </c>
      <c r="K1652" s="4">
        <v>0</v>
      </c>
      <c r="L1652" s="2" t="s">
        <v>1440</v>
      </c>
      <c r="M1652" s="5">
        <v>45093</v>
      </c>
      <c r="N1652" s="6">
        <v>98.15</v>
      </c>
    </row>
    <row r="1653" spans="1:14" ht="15.5" hidden="1" x14ac:dyDescent="0.35">
      <c r="A1653" s="3" t="s">
        <v>384</v>
      </c>
      <c r="B1653" s="2" t="s">
        <v>385</v>
      </c>
      <c r="C1653" s="3">
        <v>1620</v>
      </c>
      <c r="D1653" s="2">
        <v>792.11</v>
      </c>
      <c r="E1653" s="2">
        <v>947.35</v>
      </c>
      <c r="F1653" s="2">
        <v>963</v>
      </c>
      <c r="G1653" s="2">
        <v>0</v>
      </c>
      <c r="H1653" s="2" t="s">
        <v>12</v>
      </c>
      <c r="I1653" s="2">
        <v>2</v>
      </c>
      <c r="J1653" s="2">
        <v>19</v>
      </c>
      <c r="K1653" s="4">
        <v>0</v>
      </c>
      <c r="L1653" s="2" t="s">
        <v>1440</v>
      </c>
      <c r="M1653" s="5">
        <v>45093</v>
      </c>
      <c r="N1653" s="6">
        <v>98.15</v>
      </c>
    </row>
    <row r="1654" spans="1:14" ht="15.5" hidden="1" x14ac:dyDescent="0.35">
      <c r="A1654" s="3" t="s">
        <v>386</v>
      </c>
      <c r="B1654" s="2" t="s">
        <v>387</v>
      </c>
      <c r="C1654" s="3">
        <v>1640</v>
      </c>
      <c r="D1654" s="2">
        <v>697.48</v>
      </c>
      <c r="E1654" s="2">
        <v>930.6</v>
      </c>
      <c r="F1654" s="2">
        <v>947.5</v>
      </c>
      <c r="G1654" s="2">
        <v>0</v>
      </c>
      <c r="H1654" s="2" t="s">
        <v>12</v>
      </c>
      <c r="I1654" s="2">
        <v>14</v>
      </c>
      <c r="J1654" s="2">
        <v>18</v>
      </c>
      <c r="K1654" s="4">
        <v>0</v>
      </c>
      <c r="L1654" s="2" t="s">
        <v>1440</v>
      </c>
      <c r="M1654" s="5">
        <v>45093</v>
      </c>
      <c r="N1654" s="6">
        <v>98.15</v>
      </c>
    </row>
    <row r="1655" spans="1:14" ht="15.5" hidden="1" x14ac:dyDescent="0.35">
      <c r="A1655" s="3" t="s">
        <v>388</v>
      </c>
      <c r="B1655" s="2" t="s">
        <v>389</v>
      </c>
      <c r="C1655" s="3">
        <v>1660</v>
      </c>
      <c r="D1655" s="2">
        <v>1473.6</v>
      </c>
      <c r="E1655" s="2">
        <v>1701</v>
      </c>
      <c r="F1655" s="2">
        <v>1720.5</v>
      </c>
      <c r="G1655" s="2">
        <v>0</v>
      </c>
      <c r="H1655" s="2" t="s">
        <v>12</v>
      </c>
      <c r="I1655" s="2">
        <v>2</v>
      </c>
      <c r="J1655" s="2">
        <v>14</v>
      </c>
      <c r="K1655" s="4">
        <v>0</v>
      </c>
      <c r="L1655" s="2" t="s">
        <v>1440</v>
      </c>
      <c r="M1655" s="5">
        <v>45093</v>
      </c>
      <c r="N1655" s="6">
        <v>98.15</v>
      </c>
    </row>
    <row r="1656" spans="1:14" ht="15.5" hidden="1" x14ac:dyDescent="0.35">
      <c r="A1656" s="3" t="s">
        <v>390</v>
      </c>
      <c r="B1656" s="2" t="s">
        <v>391</v>
      </c>
      <c r="C1656" s="3">
        <v>1680</v>
      </c>
      <c r="D1656" s="2">
        <v>669.05</v>
      </c>
      <c r="E1656" s="2">
        <v>898.95</v>
      </c>
      <c r="F1656" s="2">
        <v>916</v>
      </c>
      <c r="G1656" s="2">
        <v>0</v>
      </c>
      <c r="H1656" s="2" t="s">
        <v>12</v>
      </c>
      <c r="I1656" s="2">
        <v>22</v>
      </c>
      <c r="J1656" s="2">
        <v>27</v>
      </c>
      <c r="K1656" s="4">
        <v>0</v>
      </c>
      <c r="L1656" s="2" t="s">
        <v>1440</v>
      </c>
      <c r="M1656" s="5">
        <v>45093</v>
      </c>
      <c r="N1656" s="6">
        <v>98.15</v>
      </c>
    </row>
    <row r="1657" spans="1:14" ht="15.5" hidden="1" x14ac:dyDescent="0.35">
      <c r="A1657" s="3" t="s">
        <v>392</v>
      </c>
      <c r="B1657" s="2" t="s">
        <v>371</v>
      </c>
      <c r="C1657" s="3">
        <v>1700</v>
      </c>
      <c r="D1657" s="2">
        <v>779.72</v>
      </c>
      <c r="E1657" s="2">
        <v>883.3</v>
      </c>
      <c r="F1657" s="2">
        <v>900</v>
      </c>
      <c r="G1657" s="2">
        <v>0</v>
      </c>
      <c r="H1657" s="2" t="s">
        <v>12</v>
      </c>
      <c r="I1657" s="2">
        <v>6</v>
      </c>
      <c r="J1657" s="2">
        <v>53</v>
      </c>
      <c r="K1657" s="4">
        <v>0</v>
      </c>
      <c r="L1657" s="2" t="s">
        <v>1440</v>
      </c>
      <c r="M1657" s="5">
        <v>45093</v>
      </c>
      <c r="N1657" s="6">
        <v>98.15</v>
      </c>
    </row>
    <row r="1658" spans="1:14" ht="15.5" hidden="1" x14ac:dyDescent="0.35">
      <c r="A1658" s="3" t="s">
        <v>393</v>
      </c>
      <c r="B1658" s="2" t="s">
        <v>394</v>
      </c>
      <c r="C1658" s="3">
        <v>1720</v>
      </c>
      <c r="D1658" s="2">
        <v>1512.6</v>
      </c>
      <c r="E1658" s="2">
        <v>1347</v>
      </c>
      <c r="F1658" s="2">
        <v>1365</v>
      </c>
      <c r="G1658" s="2">
        <v>0</v>
      </c>
      <c r="H1658" s="2" t="s">
        <v>12</v>
      </c>
      <c r="I1658" s="2">
        <v>6</v>
      </c>
      <c r="J1658" s="2">
        <v>28</v>
      </c>
      <c r="K1658" s="4">
        <v>0</v>
      </c>
      <c r="L1658" s="2" t="s">
        <v>1440</v>
      </c>
      <c r="M1658" s="5">
        <v>45093</v>
      </c>
      <c r="N1658" s="6">
        <v>98.15</v>
      </c>
    </row>
    <row r="1659" spans="1:14" ht="15.5" hidden="1" x14ac:dyDescent="0.35">
      <c r="A1659" s="3" t="s">
        <v>395</v>
      </c>
      <c r="B1659" s="2" t="s">
        <v>396</v>
      </c>
      <c r="C1659" s="3">
        <v>1740</v>
      </c>
      <c r="D1659" s="2">
        <v>612.63</v>
      </c>
      <c r="E1659" s="2">
        <v>852.45</v>
      </c>
      <c r="F1659" s="2">
        <v>869</v>
      </c>
      <c r="G1659" s="2">
        <v>0</v>
      </c>
      <c r="H1659" s="2" t="s">
        <v>12</v>
      </c>
      <c r="I1659" s="2">
        <v>4</v>
      </c>
      <c r="J1659" s="2">
        <v>21</v>
      </c>
      <c r="K1659" s="4">
        <v>0</v>
      </c>
      <c r="L1659" s="2" t="s">
        <v>1440</v>
      </c>
      <c r="M1659" s="5">
        <v>45093</v>
      </c>
      <c r="N1659" s="6">
        <v>98.15</v>
      </c>
    </row>
    <row r="1660" spans="1:14" ht="15.5" hidden="1" x14ac:dyDescent="0.35">
      <c r="A1660" s="3" t="s">
        <v>397</v>
      </c>
      <c r="B1660" s="2" t="s">
        <v>398</v>
      </c>
      <c r="C1660" s="3">
        <v>1760</v>
      </c>
      <c r="D1660" s="2">
        <v>601.74</v>
      </c>
      <c r="E1660" s="2">
        <v>837.9</v>
      </c>
      <c r="F1660" s="2">
        <v>854</v>
      </c>
      <c r="G1660" s="2">
        <v>0</v>
      </c>
      <c r="H1660" s="2" t="s">
        <v>12</v>
      </c>
      <c r="I1660" s="2">
        <v>2</v>
      </c>
      <c r="J1660" s="2">
        <v>25</v>
      </c>
      <c r="K1660" s="4">
        <v>0</v>
      </c>
      <c r="L1660" s="2" t="s">
        <v>1440</v>
      </c>
      <c r="M1660" s="5">
        <v>45093</v>
      </c>
      <c r="N1660" s="6">
        <v>98.15</v>
      </c>
    </row>
    <row r="1661" spans="1:14" ht="15.5" hidden="1" x14ac:dyDescent="0.35">
      <c r="A1661" s="3" t="s">
        <v>399</v>
      </c>
      <c r="B1661" s="2" t="s">
        <v>379</v>
      </c>
      <c r="C1661" s="3">
        <v>1780</v>
      </c>
      <c r="D1661" s="2">
        <v>573</v>
      </c>
      <c r="E1661" s="2">
        <v>822.05</v>
      </c>
      <c r="F1661" s="2">
        <v>839</v>
      </c>
      <c r="G1661" s="2">
        <v>0</v>
      </c>
      <c r="H1661" s="2" t="s">
        <v>12</v>
      </c>
      <c r="I1661" s="2">
        <v>1</v>
      </c>
      <c r="J1661" s="2">
        <v>24</v>
      </c>
      <c r="K1661" s="4">
        <v>0</v>
      </c>
      <c r="L1661" s="2" t="s">
        <v>1440</v>
      </c>
      <c r="M1661" s="5">
        <v>45093</v>
      </c>
      <c r="N1661" s="6">
        <v>98.15</v>
      </c>
    </row>
    <row r="1662" spans="1:14" ht="15.5" hidden="1" x14ac:dyDescent="0.35">
      <c r="A1662" s="3" t="s">
        <v>400</v>
      </c>
      <c r="B1662" s="2" t="s">
        <v>401</v>
      </c>
      <c r="C1662" s="3">
        <v>1800</v>
      </c>
      <c r="D1662" s="2">
        <v>543.16</v>
      </c>
      <c r="E1662" s="2">
        <v>807.05</v>
      </c>
      <c r="F1662" s="2">
        <v>824</v>
      </c>
      <c r="G1662" s="2">
        <v>0</v>
      </c>
      <c r="H1662" s="2" t="s">
        <v>12</v>
      </c>
      <c r="I1662" s="2">
        <v>1</v>
      </c>
      <c r="J1662" s="2">
        <v>29</v>
      </c>
      <c r="K1662" s="4">
        <v>0</v>
      </c>
      <c r="L1662" s="2" t="s">
        <v>1440</v>
      </c>
      <c r="M1662" s="5">
        <v>45093</v>
      </c>
      <c r="N1662" s="6">
        <v>98.15</v>
      </c>
    </row>
    <row r="1663" spans="1:14" ht="15.5" hidden="1" x14ac:dyDescent="0.35">
      <c r="A1663" s="3" t="s">
        <v>402</v>
      </c>
      <c r="B1663" s="2" t="s">
        <v>403</v>
      </c>
      <c r="C1663" s="3">
        <v>1820</v>
      </c>
      <c r="D1663" s="2">
        <v>579.64</v>
      </c>
      <c r="E1663" s="2">
        <v>792.15</v>
      </c>
      <c r="F1663" s="2">
        <v>809</v>
      </c>
      <c r="G1663" s="2">
        <v>0</v>
      </c>
      <c r="H1663" s="2" t="s">
        <v>12</v>
      </c>
      <c r="I1663" s="2">
        <v>20</v>
      </c>
      <c r="J1663" s="2">
        <v>20</v>
      </c>
      <c r="K1663" s="4">
        <v>0</v>
      </c>
      <c r="L1663" s="2" t="s">
        <v>1440</v>
      </c>
      <c r="M1663" s="5">
        <v>45093</v>
      </c>
      <c r="N1663" s="6">
        <v>98.15</v>
      </c>
    </row>
    <row r="1664" spans="1:14" ht="15.5" hidden="1" x14ac:dyDescent="0.35">
      <c r="A1664" s="3" t="s">
        <v>404</v>
      </c>
      <c r="B1664" s="2" t="s">
        <v>405</v>
      </c>
      <c r="C1664" s="3">
        <v>1840</v>
      </c>
      <c r="D1664" s="2">
        <v>765</v>
      </c>
      <c r="E1664" s="2">
        <v>777.45</v>
      </c>
      <c r="F1664" s="2">
        <v>794.5</v>
      </c>
      <c r="G1664" s="2">
        <v>0</v>
      </c>
      <c r="H1664" s="2" t="s">
        <v>12</v>
      </c>
      <c r="I1664" s="2">
        <v>1</v>
      </c>
      <c r="J1664" s="2">
        <v>29</v>
      </c>
      <c r="K1664" s="4">
        <v>0</v>
      </c>
      <c r="L1664" s="2" t="s">
        <v>1440</v>
      </c>
      <c r="M1664" s="5">
        <v>45093</v>
      </c>
      <c r="N1664" s="6">
        <v>98.15</v>
      </c>
    </row>
    <row r="1665" spans="1:14" ht="15.5" hidden="1" x14ac:dyDescent="0.35">
      <c r="A1665" s="3" t="s">
        <v>406</v>
      </c>
      <c r="B1665" s="2" t="s">
        <v>407</v>
      </c>
      <c r="C1665" s="3">
        <v>1860</v>
      </c>
      <c r="D1665" s="2">
        <v>511.65</v>
      </c>
      <c r="E1665" s="2">
        <v>762.85</v>
      </c>
      <c r="F1665" s="2">
        <v>780</v>
      </c>
      <c r="G1665" s="2">
        <v>0</v>
      </c>
      <c r="H1665" s="2" t="s">
        <v>12</v>
      </c>
      <c r="I1665" s="2">
        <v>2</v>
      </c>
      <c r="J1665" s="2">
        <v>19</v>
      </c>
      <c r="K1665" s="4">
        <v>0</v>
      </c>
      <c r="L1665" s="2" t="s">
        <v>1440</v>
      </c>
      <c r="M1665" s="5">
        <v>45093</v>
      </c>
      <c r="N1665" s="6">
        <v>98.15</v>
      </c>
    </row>
    <row r="1666" spans="1:14" ht="15.5" hidden="1" x14ac:dyDescent="0.35">
      <c r="A1666" s="3" t="s">
        <v>408</v>
      </c>
      <c r="B1666" s="2" t="s">
        <v>409</v>
      </c>
      <c r="C1666" s="3">
        <v>1880</v>
      </c>
      <c r="D1666" s="2">
        <v>504.16</v>
      </c>
      <c r="E1666" s="2">
        <v>748.4</v>
      </c>
      <c r="F1666" s="2">
        <v>765.5</v>
      </c>
      <c r="G1666" s="2">
        <v>0</v>
      </c>
      <c r="H1666" s="2" t="s">
        <v>12</v>
      </c>
      <c r="I1666" s="2">
        <v>1</v>
      </c>
      <c r="J1666" s="2">
        <v>44</v>
      </c>
      <c r="K1666" s="4">
        <v>0</v>
      </c>
      <c r="L1666" s="2" t="s">
        <v>1440</v>
      </c>
      <c r="M1666" s="5">
        <v>45093</v>
      </c>
      <c r="N1666" s="6">
        <v>98.15</v>
      </c>
    </row>
    <row r="1667" spans="1:14" ht="15.5" hidden="1" x14ac:dyDescent="0.35">
      <c r="A1667" s="3" t="s">
        <v>410</v>
      </c>
      <c r="B1667" s="2" t="s">
        <v>411</v>
      </c>
      <c r="C1667" s="3">
        <v>1900</v>
      </c>
      <c r="D1667" s="2">
        <v>735</v>
      </c>
      <c r="E1667" s="2">
        <v>734.15</v>
      </c>
      <c r="F1667" s="2">
        <v>751</v>
      </c>
      <c r="G1667" s="2">
        <v>2.1800000000000002</v>
      </c>
      <c r="H1667" s="2">
        <v>3.0000000000000001E-3</v>
      </c>
      <c r="I1667" s="2">
        <v>1</v>
      </c>
      <c r="J1667" s="2">
        <v>46</v>
      </c>
      <c r="K1667" s="4">
        <v>0</v>
      </c>
      <c r="L1667" s="2" t="s">
        <v>1440</v>
      </c>
      <c r="M1667" s="5">
        <v>45093</v>
      </c>
      <c r="N1667" s="6">
        <v>98.15</v>
      </c>
    </row>
    <row r="1668" spans="1:14" ht="15.5" hidden="1" x14ac:dyDescent="0.35">
      <c r="A1668" s="3" t="s">
        <v>412</v>
      </c>
      <c r="B1668" s="2" t="s">
        <v>413</v>
      </c>
      <c r="C1668" s="3">
        <v>1920</v>
      </c>
      <c r="D1668" s="2">
        <v>1238</v>
      </c>
      <c r="E1668" s="2">
        <v>0</v>
      </c>
      <c r="F1668" s="2">
        <v>0</v>
      </c>
      <c r="G1668" s="2">
        <v>0</v>
      </c>
      <c r="H1668" s="2" t="s">
        <v>12</v>
      </c>
      <c r="I1668" s="2">
        <v>1</v>
      </c>
      <c r="J1668" s="2">
        <v>36</v>
      </c>
      <c r="K1668" s="4">
        <v>0.5</v>
      </c>
      <c r="L1668" s="2" t="s">
        <v>1440</v>
      </c>
      <c r="M1668" s="5">
        <v>45093</v>
      </c>
      <c r="N1668" s="6">
        <v>98.15</v>
      </c>
    </row>
    <row r="1669" spans="1:14" ht="15.5" hidden="1" x14ac:dyDescent="0.35">
      <c r="A1669" s="3" t="s">
        <v>414</v>
      </c>
      <c r="B1669" s="2" t="s">
        <v>415</v>
      </c>
      <c r="C1669" s="3">
        <v>1940</v>
      </c>
      <c r="D1669" s="2">
        <v>478.38</v>
      </c>
      <c r="E1669" s="2">
        <v>705.95</v>
      </c>
      <c r="F1669" s="2">
        <v>722.5</v>
      </c>
      <c r="G1669" s="2">
        <v>0</v>
      </c>
      <c r="H1669" s="2" t="s">
        <v>12</v>
      </c>
      <c r="I1669" s="2">
        <v>3</v>
      </c>
      <c r="J1669" s="2">
        <v>32</v>
      </c>
      <c r="K1669" s="4">
        <v>0</v>
      </c>
      <c r="L1669" s="2" t="s">
        <v>1440</v>
      </c>
      <c r="M1669" s="5">
        <v>45093</v>
      </c>
      <c r="N1669" s="6">
        <v>98.15</v>
      </c>
    </row>
    <row r="1670" spans="1:14" ht="15.5" hidden="1" x14ac:dyDescent="0.35">
      <c r="A1670" s="3" t="s">
        <v>416</v>
      </c>
      <c r="B1670" s="2" t="s">
        <v>417</v>
      </c>
      <c r="C1670" s="3">
        <v>1960</v>
      </c>
      <c r="D1670" s="2">
        <v>701.4</v>
      </c>
      <c r="E1670" s="2">
        <v>692.1</v>
      </c>
      <c r="F1670" s="2">
        <v>709</v>
      </c>
      <c r="G1670" s="2">
        <v>0</v>
      </c>
      <c r="H1670" s="2" t="s">
        <v>12</v>
      </c>
      <c r="I1670" s="2">
        <v>1</v>
      </c>
      <c r="J1670" s="2">
        <v>61</v>
      </c>
      <c r="K1670" s="4">
        <v>0</v>
      </c>
      <c r="L1670" s="2" t="s">
        <v>1440</v>
      </c>
      <c r="M1670" s="5">
        <v>45093</v>
      </c>
      <c r="N1670" s="6">
        <v>98.15</v>
      </c>
    </row>
    <row r="1671" spans="1:14" ht="15.5" hidden="1" x14ac:dyDescent="0.35">
      <c r="A1671" s="3" t="s">
        <v>418</v>
      </c>
      <c r="B1671" s="2" t="s">
        <v>419</v>
      </c>
      <c r="C1671" s="3">
        <v>1980</v>
      </c>
      <c r="D1671" s="2">
        <v>424.18</v>
      </c>
      <c r="E1671" s="2">
        <v>679.15</v>
      </c>
      <c r="F1671" s="2">
        <v>694.6</v>
      </c>
      <c r="G1671" s="2">
        <v>0</v>
      </c>
      <c r="H1671" s="2" t="s">
        <v>12</v>
      </c>
      <c r="I1671" s="2">
        <v>7</v>
      </c>
      <c r="J1671" s="2">
        <v>44</v>
      </c>
      <c r="K1671" s="4">
        <v>0</v>
      </c>
      <c r="L1671" s="2" t="s">
        <v>1440</v>
      </c>
      <c r="M1671" s="5">
        <v>45093</v>
      </c>
      <c r="N1671" s="6">
        <v>98.15</v>
      </c>
    </row>
    <row r="1672" spans="1:14" ht="15.5" hidden="1" x14ac:dyDescent="0.35">
      <c r="A1672" s="3" t="s">
        <v>420</v>
      </c>
      <c r="B1672" s="2" t="s">
        <v>421</v>
      </c>
      <c r="C1672" s="3">
        <v>2000</v>
      </c>
      <c r="D1672" s="2">
        <v>666.1</v>
      </c>
      <c r="E1672" s="2">
        <v>665.6</v>
      </c>
      <c r="F1672" s="2">
        <v>680.9</v>
      </c>
      <c r="G1672" s="2">
        <v>-0.25</v>
      </c>
      <c r="H1672" s="2">
        <v>-4.0000000000000002E-4</v>
      </c>
      <c r="I1672" s="2">
        <v>1</v>
      </c>
      <c r="J1672" s="2">
        <v>107</v>
      </c>
      <c r="K1672" s="4">
        <v>0</v>
      </c>
      <c r="L1672" s="2" t="s">
        <v>1440</v>
      </c>
      <c r="M1672" s="5">
        <v>45093</v>
      </c>
      <c r="N1672" s="6">
        <v>98.15</v>
      </c>
    </row>
    <row r="1673" spans="1:14" ht="15.5" hidden="1" x14ac:dyDescent="0.35">
      <c r="A1673" s="3" t="s">
        <v>422</v>
      </c>
      <c r="B1673" s="2" t="s">
        <v>423</v>
      </c>
      <c r="C1673" s="3">
        <v>2100</v>
      </c>
      <c r="D1673" s="2">
        <v>600.15</v>
      </c>
      <c r="E1673" s="2">
        <v>599.45000000000005</v>
      </c>
      <c r="F1673" s="2">
        <v>614.95000000000005</v>
      </c>
      <c r="G1673" s="2">
        <v>31.29</v>
      </c>
      <c r="H1673" s="2">
        <v>5.5E-2</v>
      </c>
      <c r="I1673" s="2">
        <v>1</v>
      </c>
      <c r="J1673" s="2">
        <v>54</v>
      </c>
      <c r="K1673" s="4">
        <v>0</v>
      </c>
      <c r="L1673" s="2" t="s">
        <v>1440</v>
      </c>
      <c r="M1673" s="5">
        <v>45093</v>
      </c>
      <c r="N1673" s="6">
        <v>98.15</v>
      </c>
    </row>
    <row r="1674" spans="1:14" ht="15.5" hidden="1" x14ac:dyDescent="0.35">
      <c r="A1674" s="3" t="s">
        <v>424</v>
      </c>
      <c r="B1674" s="2" t="s">
        <v>425</v>
      </c>
      <c r="C1674" s="3">
        <v>2200</v>
      </c>
      <c r="D1674" s="2">
        <v>575</v>
      </c>
      <c r="E1674" s="2">
        <v>538.4</v>
      </c>
      <c r="F1674" s="2">
        <v>553.1</v>
      </c>
      <c r="G1674" s="2">
        <v>0</v>
      </c>
      <c r="H1674" s="2" t="s">
        <v>12</v>
      </c>
      <c r="I1674" s="2">
        <v>10</v>
      </c>
      <c r="J1674" s="2">
        <v>198</v>
      </c>
      <c r="K1674" s="4">
        <v>0</v>
      </c>
      <c r="L1674" s="2" t="s">
        <v>1440</v>
      </c>
      <c r="M1674" s="5">
        <v>45093</v>
      </c>
      <c r="N1674" s="6">
        <v>98.15</v>
      </c>
    </row>
    <row r="1675" spans="1:14" ht="15.5" hidden="1" x14ac:dyDescent="0.35">
      <c r="A1675" s="3" t="s">
        <v>426</v>
      </c>
      <c r="B1675" s="2" t="s">
        <v>427</v>
      </c>
      <c r="C1675" s="3">
        <v>2300</v>
      </c>
      <c r="D1675" s="2">
        <v>505</v>
      </c>
      <c r="E1675" s="2">
        <v>481.25</v>
      </c>
      <c r="F1675" s="2">
        <v>495.15</v>
      </c>
      <c r="G1675" s="2">
        <v>0</v>
      </c>
      <c r="H1675" s="2" t="s">
        <v>12</v>
      </c>
      <c r="I1675" s="2">
        <v>3</v>
      </c>
      <c r="J1675" s="2">
        <v>200</v>
      </c>
      <c r="K1675" s="4">
        <v>0</v>
      </c>
      <c r="L1675" s="2" t="s">
        <v>1440</v>
      </c>
      <c r="M1675" s="5">
        <v>45093</v>
      </c>
      <c r="N1675" s="6">
        <v>98.15</v>
      </c>
    </row>
    <row r="1676" spans="1:14" ht="15.5" hidden="1" x14ac:dyDescent="0.35">
      <c r="A1676" s="3" t="s">
        <v>428</v>
      </c>
      <c r="B1676" s="2" t="s">
        <v>429</v>
      </c>
      <c r="C1676" s="3">
        <v>2400</v>
      </c>
      <c r="D1676" s="2">
        <v>427.5</v>
      </c>
      <c r="E1676" s="2">
        <v>426.95</v>
      </c>
      <c r="F1676" s="2">
        <v>441.1</v>
      </c>
      <c r="G1676" s="2">
        <v>7.5</v>
      </c>
      <c r="H1676" s="2">
        <v>1.7899999999999999E-2</v>
      </c>
      <c r="I1676" s="2">
        <v>4</v>
      </c>
      <c r="J1676" s="2">
        <v>133</v>
      </c>
      <c r="K1676" s="4">
        <v>0</v>
      </c>
      <c r="L1676" s="2" t="s">
        <v>1440</v>
      </c>
      <c r="M1676" s="5">
        <v>45093</v>
      </c>
      <c r="N1676" s="6">
        <v>98.15</v>
      </c>
    </row>
    <row r="1677" spans="1:14" ht="15.5" hidden="1" x14ac:dyDescent="0.35">
      <c r="A1677" s="3" t="s">
        <v>430</v>
      </c>
      <c r="B1677" s="2" t="s">
        <v>431</v>
      </c>
      <c r="C1677" s="3">
        <v>2500</v>
      </c>
      <c r="D1677" s="2">
        <v>385.4</v>
      </c>
      <c r="E1677" s="2">
        <v>377.4</v>
      </c>
      <c r="F1677" s="2">
        <v>391.45</v>
      </c>
      <c r="G1677" s="2">
        <v>-37.4</v>
      </c>
      <c r="H1677" s="2">
        <v>-8.8499999999999995E-2</v>
      </c>
      <c r="I1677" s="2">
        <v>8</v>
      </c>
      <c r="J1677" s="2">
        <v>331</v>
      </c>
      <c r="K1677" s="4">
        <v>0</v>
      </c>
      <c r="L1677" s="2" t="s">
        <v>1440</v>
      </c>
      <c r="M1677" s="5">
        <v>45093</v>
      </c>
      <c r="N1677" s="6">
        <v>98.15</v>
      </c>
    </row>
    <row r="1678" spans="1:14" ht="15.5" hidden="1" x14ac:dyDescent="0.35">
      <c r="A1678" s="3" t="s">
        <v>432</v>
      </c>
      <c r="B1678" s="2" t="s">
        <v>433</v>
      </c>
      <c r="C1678" s="3">
        <v>2600</v>
      </c>
      <c r="D1678" s="2">
        <v>333.2</v>
      </c>
      <c r="E1678" s="2">
        <v>332.05</v>
      </c>
      <c r="F1678" s="2">
        <v>345.95</v>
      </c>
      <c r="G1678" s="2">
        <v>-42.05</v>
      </c>
      <c r="H1678" s="2">
        <v>-0.11210000000000001</v>
      </c>
      <c r="I1678" s="2">
        <v>2</v>
      </c>
      <c r="J1678" s="2">
        <v>240</v>
      </c>
      <c r="K1678" s="4">
        <v>0</v>
      </c>
      <c r="L1678" s="2" t="s">
        <v>1440</v>
      </c>
      <c r="M1678" s="5">
        <v>45093</v>
      </c>
      <c r="N1678" s="6">
        <v>98.15</v>
      </c>
    </row>
    <row r="1679" spans="1:14" ht="15.5" hidden="1" x14ac:dyDescent="0.35">
      <c r="A1679" s="3" t="s">
        <v>434</v>
      </c>
      <c r="B1679" s="2" t="s">
        <v>435</v>
      </c>
      <c r="C1679" s="3">
        <v>2700</v>
      </c>
      <c r="D1679" s="2">
        <v>291.39999999999998</v>
      </c>
      <c r="E1679" s="2">
        <v>291.3</v>
      </c>
      <c r="F1679" s="2">
        <v>304.55</v>
      </c>
      <c r="G1679" s="2">
        <v>-9.51</v>
      </c>
      <c r="H1679" s="2">
        <v>-3.1600000000000003E-2</v>
      </c>
      <c r="I1679" s="2">
        <v>15</v>
      </c>
      <c r="J1679" s="2">
        <v>140</v>
      </c>
      <c r="K1679" s="4">
        <v>0</v>
      </c>
      <c r="L1679" s="2" t="s">
        <v>1440</v>
      </c>
      <c r="M1679" s="5">
        <v>45093</v>
      </c>
      <c r="N1679" s="6">
        <v>98.15</v>
      </c>
    </row>
    <row r="1680" spans="1:14" ht="15.5" hidden="1" x14ac:dyDescent="0.35">
      <c r="A1680" s="3" t="s">
        <v>436</v>
      </c>
      <c r="B1680" s="2" t="s">
        <v>437</v>
      </c>
      <c r="C1680" s="3">
        <v>2800</v>
      </c>
      <c r="D1680" s="2">
        <v>265</v>
      </c>
      <c r="E1680" s="2">
        <v>253.6</v>
      </c>
      <c r="F1680" s="2">
        <v>267.10000000000002</v>
      </c>
      <c r="G1680" s="2">
        <v>13</v>
      </c>
      <c r="H1680" s="2">
        <v>5.16E-2</v>
      </c>
      <c r="I1680" s="2">
        <v>6</v>
      </c>
      <c r="J1680" s="2">
        <v>194</v>
      </c>
      <c r="K1680" s="4">
        <v>0</v>
      </c>
      <c r="L1680" s="2" t="s">
        <v>1440</v>
      </c>
      <c r="M1680" s="5">
        <v>45093</v>
      </c>
      <c r="N1680" s="6">
        <v>98.15</v>
      </c>
    </row>
    <row r="1681" spans="1:14" ht="15.5" hidden="1" x14ac:dyDescent="0.35">
      <c r="A1681" s="3" t="s">
        <v>438</v>
      </c>
      <c r="B1681" s="2" t="s">
        <v>439</v>
      </c>
      <c r="C1681" s="3">
        <v>2900</v>
      </c>
      <c r="D1681" s="2">
        <v>217.94</v>
      </c>
      <c r="E1681" s="2">
        <v>219.6</v>
      </c>
      <c r="F1681" s="2">
        <v>234.05</v>
      </c>
      <c r="G1681" s="2">
        <v>-21.54</v>
      </c>
      <c r="H1681" s="2">
        <v>-8.9899999999999994E-2</v>
      </c>
      <c r="I1681" s="2">
        <v>2</v>
      </c>
      <c r="J1681" s="2">
        <v>368</v>
      </c>
      <c r="K1681" s="4">
        <v>0</v>
      </c>
      <c r="L1681" s="2" t="s">
        <v>1440</v>
      </c>
      <c r="M1681" s="5">
        <v>45093</v>
      </c>
      <c r="N1681" s="6">
        <v>98.15</v>
      </c>
    </row>
    <row r="1682" spans="1:14" ht="15.5" hidden="1" x14ac:dyDescent="0.35">
      <c r="A1682" s="3" t="s">
        <v>440</v>
      </c>
      <c r="B1682" s="2" t="s">
        <v>441</v>
      </c>
      <c r="C1682" s="3">
        <v>3000</v>
      </c>
      <c r="D1682" s="2">
        <v>199</v>
      </c>
      <c r="E1682" s="2">
        <v>189.9</v>
      </c>
      <c r="F1682" s="2">
        <v>204.35</v>
      </c>
      <c r="G1682" s="2">
        <v>-18.760000000000002</v>
      </c>
      <c r="H1682" s="2">
        <v>-8.6099999999999996E-2</v>
      </c>
      <c r="I1682" s="2">
        <v>111</v>
      </c>
      <c r="J1682" s="2">
        <v>543</v>
      </c>
      <c r="K1682" s="4">
        <v>0</v>
      </c>
      <c r="L1682" s="2" t="s">
        <v>1440</v>
      </c>
      <c r="M1682" s="5">
        <v>45093</v>
      </c>
      <c r="N1682" s="6">
        <v>98.15</v>
      </c>
    </row>
    <row r="1683" spans="1:14" ht="15.5" hidden="1" x14ac:dyDescent="0.35">
      <c r="A1683" s="3" t="s">
        <v>442</v>
      </c>
      <c r="B1683" s="2" t="s">
        <v>443</v>
      </c>
      <c r="C1683" s="3">
        <v>3010</v>
      </c>
      <c r="D1683" s="2">
        <v>189.54</v>
      </c>
      <c r="E1683" s="2">
        <v>187</v>
      </c>
      <c r="F1683" s="2">
        <v>201.5</v>
      </c>
      <c r="G1683" s="2">
        <v>5.7</v>
      </c>
      <c r="H1683" s="2">
        <v>3.1E-2</v>
      </c>
      <c r="I1683" s="2">
        <v>1</v>
      </c>
      <c r="J1683" s="2">
        <v>166</v>
      </c>
      <c r="K1683" s="4">
        <v>0</v>
      </c>
      <c r="L1683" s="2" t="s">
        <v>1440</v>
      </c>
      <c r="M1683" s="5">
        <v>45093</v>
      </c>
      <c r="N1683" s="6">
        <v>98.15</v>
      </c>
    </row>
    <row r="1684" spans="1:14" ht="15.5" hidden="1" x14ac:dyDescent="0.35">
      <c r="A1684" s="3" t="s">
        <v>444</v>
      </c>
      <c r="B1684" s="2" t="s">
        <v>445</v>
      </c>
      <c r="C1684" s="3">
        <v>3020</v>
      </c>
      <c r="D1684" s="2">
        <v>196</v>
      </c>
      <c r="E1684" s="2">
        <v>184.35</v>
      </c>
      <c r="F1684" s="2">
        <v>198.85</v>
      </c>
      <c r="G1684" s="2">
        <v>-6.49</v>
      </c>
      <c r="H1684" s="2">
        <v>-3.2099999999999997E-2</v>
      </c>
      <c r="I1684" s="2">
        <v>6</v>
      </c>
      <c r="J1684" s="2">
        <v>135</v>
      </c>
      <c r="K1684" s="4">
        <v>0</v>
      </c>
      <c r="L1684" s="2" t="s">
        <v>1440</v>
      </c>
      <c r="M1684" s="5">
        <v>45093</v>
      </c>
      <c r="N1684" s="6">
        <v>98.15</v>
      </c>
    </row>
    <row r="1685" spans="1:14" ht="15.5" hidden="1" x14ac:dyDescent="0.35">
      <c r="A1685" s="3" t="s">
        <v>446</v>
      </c>
      <c r="B1685" s="2" t="s">
        <v>445</v>
      </c>
      <c r="C1685" s="3">
        <v>3030</v>
      </c>
      <c r="D1685" s="2">
        <v>193.2</v>
      </c>
      <c r="E1685" s="2">
        <v>181.55</v>
      </c>
      <c r="F1685" s="2">
        <v>196</v>
      </c>
      <c r="G1685" s="2">
        <v>-15.61</v>
      </c>
      <c r="H1685" s="2">
        <v>-7.4800000000000005E-2</v>
      </c>
      <c r="I1685" s="2">
        <v>5</v>
      </c>
      <c r="J1685" s="2">
        <v>48</v>
      </c>
      <c r="K1685" s="4">
        <v>0</v>
      </c>
      <c r="L1685" s="2" t="s">
        <v>1440</v>
      </c>
      <c r="M1685" s="5">
        <v>45093</v>
      </c>
      <c r="N1685" s="6">
        <v>98.15</v>
      </c>
    </row>
    <row r="1686" spans="1:14" ht="15.5" hidden="1" x14ac:dyDescent="0.35">
      <c r="A1686" s="3" t="s">
        <v>447</v>
      </c>
      <c r="B1686" s="2" t="s">
        <v>448</v>
      </c>
      <c r="C1686" s="3">
        <v>3040</v>
      </c>
      <c r="D1686" s="2">
        <v>77.2</v>
      </c>
      <c r="E1686" s="2">
        <v>179.45</v>
      </c>
      <c r="F1686" s="2">
        <v>193.25</v>
      </c>
      <c r="G1686" s="2">
        <v>0</v>
      </c>
      <c r="H1686" s="2" t="s">
        <v>12</v>
      </c>
      <c r="I1686" s="2">
        <v>1</v>
      </c>
      <c r="J1686" s="2">
        <v>22</v>
      </c>
      <c r="K1686" s="4">
        <v>0</v>
      </c>
      <c r="L1686" s="2" t="s">
        <v>1440</v>
      </c>
      <c r="M1686" s="5">
        <v>45093</v>
      </c>
      <c r="N1686" s="6">
        <v>98.15</v>
      </c>
    </row>
    <row r="1687" spans="1:14" ht="15.5" hidden="1" x14ac:dyDescent="0.35">
      <c r="A1687" s="3" t="s">
        <v>449</v>
      </c>
      <c r="B1687" s="2" t="s">
        <v>450</v>
      </c>
      <c r="C1687" s="3">
        <v>3050</v>
      </c>
      <c r="D1687" s="2">
        <v>183.26</v>
      </c>
      <c r="E1687" s="2">
        <v>177.1</v>
      </c>
      <c r="F1687" s="2">
        <v>188.75</v>
      </c>
      <c r="G1687" s="2">
        <v>0</v>
      </c>
      <c r="H1687" s="2" t="s">
        <v>12</v>
      </c>
      <c r="I1687" s="2">
        <v>1</v>
      </c>
      <c r="J1687" s="2">
        <v>34</v>
      </c>
      <c r="K1687" s="4">
        <v>0</v>
      </c>
      <c r="L1687" s="2" t="s">
        <v>1440</v>
      </c>
      <c r="M1687" s="5">
        <v>45093</v>
      </c>
      <c r="N1687" s="6">
        <v>98.15</v>
      </c>
    </row>
    <row r="1688" spans="1:14" ht="15.5" hidden="1" x14ac:dyDescent="0.35">
      <c r="A1688" s="3" t="s">
        <v>451</v>
      </c>
      <c r="B1688" s="2" t="s">
        <v>452</v>
      </c>
      <c r="C1688" s="3">
        <v>3060</v>
      </c>
      <c r="D1688" s="2">
        <v>173.33</v>
      </c>
      <c r="E1688" s="2">
        <v>173.65</v>
      </c>
      <c r="F1688" s="2">
        <v>188.15</v>
      </c>
      <c r="G1688" s="2">
        <v>0</v>
      </c>
      <c r="H1688" s="2" t="s">
        <v>12</v>
      </c>
      <c r="I1688" s="2">
        <v>2</v>
      </c>
      <c r="J1688" s="2">
        <v>20</v>
      </c>
      <c r="K1688" s="4">
        <v>0</v>
      </c>
      <c r="L1688" s="2" t="s">
        <v>1440</v>
      </c>
      <c r="M1688" s="5">
        <v>45093</v>
      </c>
      <c r="N1688" s="6">
        <v>98.15</v>
      </c>
    </row>
    <row r="1689" spans="1:14" ht="15.5" hidden="1" x14ac:dyDescent="0.35">
      <c r="A1689" s="3" t="s">
        <v>453</v>
      </c>
      <c r="B1689" s="2" t="s">
        <v>454</v>
      </c>
      <c r="C1689" s="3">
        <v>3070</v>
      </c>
      <c r="D1689" s="2">
        <v>383.35</v>
      </c>
      <c r="E1689" s="2">
        <v>117.25</v>
      </c>
      <c r="F1689" s="2">
        <v>126.6</v>
      </c>
      <c r="G1689" s="2">
        <v>0</v>
      </c>
      <c r="H1689" s="2" t="s">
        <v>12</v>
      </c>
      <c r="I1689" s="2">
        <v>1</v>
      </c>
      <c r="J1689" s="2">
        <v>21</v>
      </c>
      <c r="K1689" s="4">
        <v>0</v>
      </c>
      <c r="L1689" s="2" t="s">
        <v>1440</v>
      </c>
      <c r="M1689" s="5">
        <v>45093</v>
      </c>
      <c r="N1689" s="6">
        <v>98.15</v>
      </c>
    </row>
    <row r="1690" spans="1:14" ht="15.5" hidden="1" x14ac:dyDescent="0.35">
      <c r="A1690" s="3" t="s">
        <v>455</v>
      </c>
      <c r="B1690" s="2" t="s">
        <v>456</v>
      </c>
      <c r="C1690" s="3">
        <v>3080</v>
      </c>
      <c r="D1690" s="2">
        <v>194.02</v>
      </c>
      <c r="E1690" s="2">
        <v>168.4</v>
      </c>
      <c r="F1690" s="2">
        <v>182.9</v>
      </c>
      <c r="G1690" s="2">
        <v>0</v>
      </c>
      <c r="H1690" s="2" t="s">
        <v>12</v>
      </c>
      <c r="I1690" s="2">
        <v>2</v>
      </c>
      <c r="J1690" s="2">
        <v>24</v>
      </c>
      <c r="K1690" s="4">
        <v>0</v>
      </c>
      <c r="L1690" s="2" t="s">
        <v>1440</v>
      </c>
      <c r="M1690" s="5">
        <v>45093</v>
      </c>
      <c r="N1690" s="6">
        <v>98.15</v>
      </c>
    </row>
    <row r="1691" spans="1:14" ht="15.5" hidden="1" x14ac:dyDescent="0.35">
      <c r="A1691" s="3" t="s">
        <v>457</v>
      </c>
      <c r="B1691" s="2" t="s">
        <v>458</v>
      </c>
      <c r="C1691" s="3">
        <v>3090</v>
      </c>
      <c r="D1691" s="2">
        <v>192.21</v>
      </c>
      <c r="E1691" s="2">
        <v>169</v>
      </c>
      <c r="F1691" s="2">
        <v>180.3</v>
      </c>
      <c r="G1691" s="2">
        <v>0</v>
      </c>
      <c r="H1691" s="2" t="s">
        <v>12</v>
      </c>
      <c r="I1691" s="2">
        <v>2</v>
      </c>
      <c r="J1691" s="2">
        <v>20</v>
      </c>
      <c r="K1691" s="4">
        <v>0</v>
      </c>
      <c r="L1691" s="2" t="s">
        <v>1440</v>
      </c>
      <c r="M1691" s="5">
        <v>45093</v>
      </c>
      <c r="N1691" s="6">
        <v>98.15</v>
      </c>
    </row>
    <row r="1692" spans="1:14" ht="15.5" hidden="1" x14ac:dyDescent="0.35">
      <c r="A1692" s="3" t="s">
        <v>459</v>
      </c>
      <c r="B1692" s="2" t="s">
        <v>460</v>
      </c>
      <c r="C1692" s="3">
        <v>3100</v>
      </c>
      <c r="D1692" s="2">
        <v>189.63</v>
      </c>
      <c r="E1692" s="2">
        <v>163.44999999999999</v>
      </c>
      <c r="F1692" s="2">
        <v>178</v>
      </c>
      <c r="G1692" s="2">
        <v>0</v>
      </c>
      <c r="H1692" s="2" t="s">
        <v>12</v>
      </c>
      <c r="I1692" s="2">
        <v>4</v>
      </c>
      <c r="J1692" s="2">
        <v>147</v>
      </c>
      <c r="K1692" s="4">
        <v>0</v>
      </c>
      <c r="L1692" s="2" t="s">
        <v>1440</v>
      </c>
      <c r="M1692" s="5">
        <v>45093</v>
      </c>
      <c r="N1692" s="6">
        <v>98.15</v>
      </c>
    </row>
    <row r="1693" spans="1:14" ht="15.5" hidden="1" x14ac:dyDescent="0.35">
      <c r="A1693" s="3" t="s">
        <v>461</v>
      </c>
      <c r="B1693" s="2" t="s">
        <v>462</v>
      </c>
      <c r="C1693" s="3">
        <v>3110</v>
      </c>
      <c r="D1693" s="2">
        <v>165.88</v>
      </c>
      <c r="E1693" s="2">
        <v>161.4</v>
      </c>
      <c r="F1693" s="2">
        <v>175.4</v>
      </c>
      <c r="G1693" s="2">
        <v>32.94</v>
      </c>
      <c r="H1693" s="2">
        <v>0.24779999999999999</v>
      </c>
      <c r="I1693" s="2">
        <v>2</v>
      </c>
      <c r="J1693" s="2">
        <v>46</v>
      </c>
      <c r="K1693" s="4">
        <v>0</v>
      </c>
      <c r="L1693" s="2" t="s">
        <v>1440</v>
      </c>
      <c r="M1693" s="5">
        <v>45093</v>
      </c>
      <c r="N1693" s="6">
        <v>98.15</v>
      </c>
    </row>
    <row r="1694" spans="1:14" ht="15.5" hidden="1" x14ac:dyDescent="0.35">
      <c r="A1694" s="3" t="s">
        <v>463</v>
      </c>
      <c r="B1694" s="2" t="s">
        <v>464</v>
      </c>
      <c r="C1694" s="3">
        <v>3120</v>
      </c>
      <c r="D1694" s="2">
        <v>130.94</v>
      </c>
      <c r="E1694" s="2">
        <v>158.75</v>
      </c>
      <c r="F1694" s="2">
        <v>173.3</v>
      </c>
      <c r="G1694" s="2">
        <v>0</v>
      </c>
      <c r="H1694" s="2" t="s">
        <v>12</v>
      </c>
      <c r="I1694" s="2">
        <v>20</v>
      </c>
      <c r="J1694" s="2">
        <v>47</v>
      </c>
      <c r="K1694" s="4">
        <v>0</v>
      </c>
      <c r="L1694" s="2" t="s">
        <v>1440</v>
      </c>
      <c r="M1694" s="5">
        <v>45093</v>
      </c>
      <c r="N1694" s="6">
        <v>98.15</v>
      </c>
    </row>
    <row r="1695" spans="1:14" ht="15.5" hidden="1" x14ac:dyDescent="0.35">
      <c r="A1695" s="3" t="s">
        <v>465</v>
      </c>
      <c r="B1695" s="2" t="s">
        <v>466</v>
      </c>
      <c r="C1695" s="3">
        <v>3130</v>
      </c>
      <c r="D1695" s="2">
        <v>81.53</v>
      </c>
      <c r="E1695" s="2">
        <v>158.85</v>
      </c>
      <c r="F1695" s="2">
        <v>170.9</v>
      </c>
      <c r="G1695" s="2">
        <v>0</v>
      </c>
      <c r="H1695" s="2" t="s">
        <v>12</v>
      </c>
      <c r="I1695" s="2">
        <v>1</v>
      </c>
      <c r="J1695" s="2">
        <v>17</v>
      </c>
      <c r="K1695" s="4">
        <v>0</v>
      </c>
      <c r="L1695" s="2" t="s">
        <v>1440</v>
      </c>
      <c r="M1695" s="5">
        <v>45093</v>
      </c>
      <c r="N1695" s="6">
        <v>98.15</v>
      </c>
    </row>
    <row r="1696" spans="1:14" ht="15.5" hidden="1" x14ac:dyDescent="0.35">
      <c r="A1696" s="3" t="s">
        <v>467</v>
      </c>
      <c r="B1696" s="2" t="s">
        <v>468</v>
      </c>
      <c r="C1696" s="3">
        <v>3140</v>
      </c>
      <c r="D1696" s="2">
        <v>159.91</v>
      </c>
      <c r="E1696" s="2">
        <v>154.30000000000001</v>
      </c>
      <c r="F1696" s="2">
        <v>168.45</v>
      </c>
      <c r="G1696" s="2">
        <v>0</v>
      </c>
      <c r="H1696" s="2" t="s">
        <v>12</v>
      </c>
      <c r="I1696" s="2">
        <v>15</v>
      </c>
      <c r="J1696" s="2">
        <v>66</v>
      </c>
      <c r="K1696" s="4">
        <v>0</v>
      </c>
      <c r="L1696" s="2" t="s">
        <v>1440</v>
      </c>
      <c r="M1696" s="5">
        <v>45093</v>
      </c>
      <c r="N1696" s="6">
        <v>98.15</v>
      </c>
    </row>
    <row r="1697" spans="1:14" ht="15.5" hidden="1" x14ac:dyDescent="0.35">
      <c r="A1697" s="3" t="s">
        <v>469</v>
      </c>
      <c r="B1697" s="2" t="s">
        <v>468</v>
      </c>
      <c r="C1697" s="3">
        <v>3150</v>
      </c>
      <c r="D1697" s="2">
        <v>157.82</v>
      </c>
      <c r="E1697" s="2">
        <v>154.19999999999999</v>
      </c>
      <c r="F1697" s="2">
        <v>165.95</v>
      </c>
      <c r="G1697" s="2">
        <v>0</v>
      </c>
      <c r="H1697" s="2" t="s">
        <v>12</v>
      </c>
      <c r="I1697" s="2">
        <v>15</v>
      </c>
      <c r="J1697" s="2">
        <v>70</v>
      </c>
      <c r="K1697" s="4">
        <v>0</v>
      </c>
      <c r="L1697" s="2" t="s">
        <v>1440</v>
      </c>
      <c r="M1697" s="5">
        <v>45093</v>
      </c>
      <c r="N1697" s="6">
        <v>98.15</v>
      </c>
    </row>
    <row r="1698" spans="1:14" ht="15.5" hidden="1" x14ac:dyDescent="0.35">
      <c r="A1698" s="3" t="s">
        <v>470</v>
      </c>
      <c r="B1698" s="2" t="s">
        <v>471</v>
      </c>
      <c r="C1698" s="3">
        <v>3160</v>
      </c>
      <c r="D1698" s="2">
        <v>79.099999999999994</v>
      </c>
      <c r="E1698" s="2">
        <v>151.9</v>
      </c>
      <c r="F1698" s="2">
        <v>163.75</v>
      </c>
      <c r="G1698" s="2">
        <v>0</v>
      </c>
      <c r="H1698" s="2" t="s">
        <v>12</v>
      </c>
      <c r="I1698" s="2">
        <v>4</v>
      </c>
      <c r="J1698" s="2">
        <v>48</v>
      </c>
      <c r="K1698" s="4">
        <v>0</v>
      </c>
      <c r="L1698" s="2" t="s">
        <v>1440</v>
      </c>
      <c r="M1698" s="5">
        <v>45093</v>
      </c>
      <c r="N1698" s="6">
        <v>98.15</v>
      </c>
    </row>
    <row r="1699" spans="1:14" ht="15.5" hidden="1" x14ac:dyDescent="0.35">
      <c r="A1699" s="3" t="s">
        <v>472</v>
      </c>
      <c r="B1699" s="2" t="s">
        <v>473</v>
      </c>
      <c r="C1699" s="3">
        <v>3170</v>
      </c>
      <c r="D1699" s="2">
        <v>100</v>
      </c>
      <c r="E1699" s="2">
        <v>147.19999999999999</v>
      </c>
      <c r="F1699" s="2">
        <v>161.35</v>
      </c>
      <c r="G1699" s="2">
        <v>0</v>
      </c>
      <c r="H1699" s="2" t="s">
        <v>12</v>
      </c>
      <c r="I1699" s="2">
        <v>1</v>
      </c>
      <c r="J1699" s="2">
        <v>64</v>
      </c>
      <c r="K1699" s="4">
        <v>0</v>
      </c>
      <c r="L1699" s="2" t="s">
        <v>1440</v>
      </c>
      <c r="M1699" s="5">
        <v>45093</v>
      </c>
      <c r="N1699" s="6">
        <v>98.15</v>
      </c>
    </row>
    <row r="1700" spans="1:14" ht="15.5" hidden="1" x14ac:dyDescent="0.35">
      <c r="A1700" s="3" t="s">
        <v>474</v>
      </c>
      <c r="B1700" s="2" t="s">
        <v>475</v>
      </c>
      <c r="C1700" s="3">
        <v>3180</v>
      </c>
      <c r="D1700" s="2">
        <v>93.56</v>
      </c>
      <c r="E1700" s="2">
        <v>147.4</v>
      </c>
      <c r="F1700" s="2">
        <v>159.25</v>
      </c>
      <c r="G1700" s="2">
        <v>0</v>
      </c>
      <c r="H1700" s="2" t="s">
        <v>12</v>
      </c>
      <c r="I1700" s="2">
        <v>1</v>
      </c>
      <c r="J1700" s="2">
        <v>136</v>
      </c>
      <c r="K1700" s="4">
        <v>0</v>
      </c>
      <c r="L1700" s="2" t="s">
        <v>1440</v>
      </c>
      <c r="M1700" s="5">
        <v>45093</v>
      </c>
      <c r="N1700" s="6">
        <v>98.15</v>
      </c>
    </row>
    <row r="1701" spans="1:14" ht="15.5" hidden="1" x14ac:dyDescent="0.35">
      <c r="A1701" s="3" t="s">
        <v>476</v>
      </c>
      <c r="B1701" s="2" t="s">
        <v>477</v>
      </c>
      <c r="C1701" s="3">
        <v>3190</v>
      </c>
      <c r="D1701" s="2">
        <v>84</v>
      </c>
      <c r="E1701" s="2">
        <v>142.94999999999999</v>
      </c>
      <c r="F1701" s="2">
        <v>157.05000000000001</v>
      </c>
      <c r="G1701" s="2">
        <v>0</v>
      </c>
      <c r="H1701" s="2" t="s">
        <v>12</v>
      </c>
      <c r="I1701" s="2">
        <v>1</v>
      </c>
      <c r="J1701" s="2">
        <v>31</v>
      </c>
      <c r="K1701" s="4">
        <v>0</v>
      </c>
      <c r="L1701" s="2" t="s">
        <v>1440</v>
      </c>
      <c r="M1701" s="5">
        <v>45093</v>
      </c>
      <c r="N1701" s="6">
        <v>98.15</v>
      </c>
    </row>
    <row r="1702" spans="1:14" ht="15.5" hidden="1" x14ac:dyDescent="0.35">
      <c r="A1702" s="3" t="s">
        <v>478</v>
      </c>
      <c r="B1702" s="2" t="s">
        <v>479</v>
      </c>
      <c r="C1702" s="3">
        <v>3200</v>
      </c>
      <c r="D1702" s="2">
        <v>149</v>
      </c>
      <c r="E1702" s="2">
        <v>140.69999999999999</v>
      </c>
      <c r="F1702" s="2">
        <v>154.69999999999999</v>
      </c>
      <c r="G1702" s="2">
        <v>-11.75</v>
      </c>
      <c r="H1702" s="2">
        <v>-7.3099999999999998E-2</v>
      </c>
      <c r="I1702" s="2">
        <v>2</v>
      </c>
      <c r="J1702" s="2">
        <v>238</v>
      </c>
      <c r="K1702" s="4">
        <v>0</v>
      </c>
      <c r="L1702" s="2" t="s">
        <v>1440</v>
      </c>
      <c r="M1702" s="5">
        <v>45093</v>
      </c>
      <c r="N1702" s="6">
        <v>98.15</v>
      </c>
    </row>
    <row r="1703" spans="1:14" ht="15.5" hidden="1" x14ac:dyDescent="0.35">
      <c r="A1703" s="3" t="s">
        <v>480</v>
      </c>
      <c r="B1703" s="2" t="s">
        <v>481</v>
      </c>
      <c r="C1703" s="3">
        <v>3210</v>
      </c>
      <c r="D1703" s="2">
        <v>123.5</v>
      </c>
      <c r="E1703" s="2">
        <v>140.75</v>
      </c>
      <c r="F1703" s="2">
        <v>152.55000000000001</v>
      </c>
      <c r="G1703" s="2">
        <v>0</v>
      </c>
      <c r="H1703" s="2" t="s">
        <v>12</v>
      </c>
      <c r="I1703" s="2">
        <v>2</v>
      </c>
      <c r="J1703" s="2">
        <v>27</v>
      </c>
      <c r="K1703" s="4">
        <v>0</v>
      </c>
      <c r="L1703" s="2" t="s">
        <v>1440</v>
      </c>
      <c r="M1703" s="5">
        <v>45093</v>
      </c>
      <c r="N1703" s="6">
        <v>98.15</v>
      </c>
    </row>
    <row r="1704" spans="1:14" ht="15.5" hidden="1" x14ac:dyDescent="0.35">
      <c r="A1704" s="3" t="s">
        <v>482</v>
      </c>
      <c r="B1704" s="2" t="s">
        <v>483</v>
      </c>
      <c r="C1704" s="3">
        <v>3220</v>
      </c>
      <c r="D1704" s="2">
        <v>105</v>
      </c>
      <c r="E1704" s="2">
        <v>138.75</v>
      </c>
      <c r="F1704" s="2">
        <v>150.44999999999999</v>
      </c>
      <c r="G1704" s="2">
        <v>0</v>
      </c>
      <c r="H1704" s="2" t="s">
        <v>12</v>
      </c>
      <c r="I1704" s="2">
        <v>1</v>
      </c>
      <c r="J1704" s="2">
        <v>38</v>
      </c>
      <c r="K1704" s="4">
        <v>0</v>
      </c>
      <c r="L1704" s="2" t="s">
        <v>1440</v>
      </c>
      <c r="M1704" s="5">
        <v>45093</v>
      </c>
      <c r="N1704" s="6">
        <v>98.15</v>
      </c>
    </row>
    <row r="1705" spans="1:14" ht="15.5" hidden="1" x14ac:dyDescent="0.35">
      <c r="A1705" s="3" t="s">
        <v>484</v>
      </c>
      <c r="B1705" s="2" t="s">
        <v>485</v>
      </c>
      <c r="C1705" s="3">
        <v>3230</v>
      </c>
      <c r="D1705" s="2">
        <v>168.13</v>
      </c>
      <c r="E1705" s="2">
        <v>89.3</v>
      </c>
      <c r="F1705" s="2">
        <v>98.15</v>
      </c>
      <c r="G1705" s="2">
        <v>0</v>
      </c>
      <c r="H1705" s="2" t="s">
        <v>12</v>
      </c>
      <c r="I1705" s="2">
        <v>8</v>
      </c>
      <c r="J1705" s="2">
        <v>29</v>
      </c>
      <c r="K1705" s="4">
        <v>9.0526999999999997</v>
      </c>
      <c r="L1705" s="2" t="s">
        <v>1440</v>
      </c>
      <c r="M1705" s="5">
        <v>45093</v>
      </c>
      <c r="N1705" s="6">
        <v>98.15</v>
      </c>
    </row>
    <row r="1706" spans="1:14" ht="15.5" hidden="1" x14ac:dyDescent="0.35">
      <c r="A1706" s="3" t="s">
        <v>486</v>
      </c>
      <c r="B1706" s="2" t="s">
        <v>487</v>
      </c>
      <c r="C1706" s="3">
        <v>3240</v>
      </c>
      <c r="D1706" s="2">
        <v>140</v>
      </c>
      <c r="E1706" s="2">
        <v>134.44999999999999</v>
      </c>
      <c r="F1706" s="2">
        <v>146.25</v>
      </c>
      <c r="G1706" s="2">
        <v>49.87</v>
      </c>
      <c r="H1706" s="2">
        <v>0.55330000000000001</v>
      </c>
      <c r="I1706" s="2">
        <v>1</v>
      </c>
      <c r="J1706" s="2">
        <v>65</v>
      </c>
      <c r="K1706" s="4">
        <v>0</v>
      </c>
      <c r="L1706" s="2" t="s">
        <v>1440</v>
      </c>
      <c r="M1706" s="5">
        <v>45093</v>
      </c>
      <c r="N1706" s="6">
        <v>98.15</v>
      </c>
    </row>
    <row r="1707" spans="1:14" ht="15.5" hidden="1" x14ac:dyDescent="0.35">
      <c r="A1707" s="3" t="s">
        <v>488</v>
      </c>
      <c r="B1707" s="2" t="s">
        <v>489</v>
      </c>
      <c r="C1707" s="3">
        <v>3250</v>
      </c>
      <c r="D1707" s="2">
        <v>134</v>
      </c>
      <c r="E1707" s="2">
        <v>132.35</v>
      </c>
      <c r="F1707" s="2">
        <v>144.15</v>
      </c>
      <c r="G1707" s="2">
        <v>0</v>
      </c>
      <c r="H1707" s="2" t="s">
        <v>12</v>
      </c>
      <c r="I1707" s="2">
        <v>1</v>
      </c>
      <c r="J1707" s="2">
        <v>112</v>
      </c>
      <c r="K1707" s="4">
        <v>0</v>
      </c>
      <c r="L1707" s="2" t="s">
        <v>1440</v>
      </c>
      <c r="M1707" s="5">
        <v>45093</v>
      </c>
      <c r="N1707" s="6">
        <v>98.15</v>
      </c>
    </row>
    <row r="1708" spans="1:14" ht="15.5" hidden="1" x14ac:dyDescent="0.35">
      <c r="A1708" s="3" t="s">
        <v>490</v>
      </c>
      <c r="B1708" s="2" t="s">
        <v>491</v>
      </c>
      <c r="C1708" s="3">
        <v>3260</v>
      </c>
      <c r="D1708" s="2">
        <v>136.22</v>
      </c>
      <c r="E1708" s="2">
        <v>128.25</v>
      </c>
      <c r="F1708" s="2">
        <v>142.19999999999999</v>
      </c>
      <c r="G1708" s="2">
        <v>0</v>
      </c>
      <c r="H1708" s="2" t="s">
        <v>12</v>
      </c>
      <c r="I1708" s="2">
        <v>2</v>
      </c>
      <c r="J1708" s="2">
        <v>15</v>
      </c>
      <c r="K1708" s="4">
        <v>0</v>
      </c>
      <c r="L1708" s="2" t="s">
        <v>1440</v>
      </c>
      <c r="M1708" s="5">
        <v>45093</v>
      </c>
      <c r="N1708" s="6">
        <v>98.15</v>
      </c>
    </row>
    <row r="1709" spans="1:14" ht="15.5" hidden="1" x14ac:dyDescent="0.35">
      <c r="A1709" s="3" t="s">
        <v>492</v>
      </c>
      <c r="B1709" s="2" t="s">
        <v>493</v>
      </c>
      <c r="C1709" s="3">
        <v>3270</v>
      </c>
      <c r="D1709" s="2">
        <v>74</v>
      </c>
      <c r="E1709" s="2">
        <v>126.35</v>
      </c>
      <c r="F1709" s="2">
        <v>140.4</v>
      </c>
      <c r="G1709" s="2">
        <v>0</v>
      </c>
      <c r="H1709" s="2" t="s">
        <v>12</v>
      </c>
      <c r="I1709" s="2">
        <v>1</v>
      </c>
      <c r="J1709" s="2">
        <v>13</v>
      </c>
      <c r="K1709" s="4">
        <v>0</v>
      </c>
      <c r="L1709" s="2" t="s">
        <v>1440</v>
      </c>
      <c r="M1709" s="5">
        <v>45093</v>
      </c>
      <c r="N1709" s="6">
        <v>98.15</v>
      </c>
    </row>
    <row r="1710" spans="1:14" ht="15.5" hidden="1" x14ac:dyDescent="0.35">
      <c r="A1710" s="3" t="s">
        <v>494</v>
      </c>
      <c r="B1710" s="2" t="s">
        <v>491</v>
      </c>
      <c r="C1710" s="3">
        <v>3280</v>
      </c>
      <c r="D1710" s="2">
        <v>132.36000000000001</v>
      </c>
      <c r="E1710" s="2">
        <v>126.6</v>
      </c>
      <c r="F1710" s="2">
        <v>138.35</v>
      </c>
      <c r="G1710" s="2">
        <v>0</v>
      </c>
      <c r="H1710" s="2" t="s">
        <v>12</v>
      </c>
      <c r="I1710" s="2">
        <v>4</v>
      </c>
      <c r="J1710" s="2">
        <v>47</v>
      </c>
      <c r="K1710" s="4">
        <v>0</v>
      </c>
      <c r="L1710" s="2" t="s">
        <v>1440</v>
      </c>
      <c r="M1710" s="5">
        <v>45093</v>
      </c>
      <c r="N1710" s="6">
        <v>98.15</v>
      </c>
    </row>
    <row r="1711" spans="1:14" ht="15.5" hidden="1" x14ac:dyDescent="0.35">
      <c r="A1711" s="3" t="s">
        <v>495</v>
      </c>
      <c r="B1711" s="2" t="s">
        <v>496</v>
      </c>
      <c r="C1711" s="3">
        <v>3290</v>
      </c>
      <c r="D1711" s="2">
        <v>133.94999999999999</v>
      </c>
      <c r="E1711" s="2">
        <v>124.55</v>
      </c>
      <c r="F1711" s="2">
        <v>136.25</v>
      </c>
      <c r="G1711" s="2">
        <v>0</v>
      </c>
      <c r="H1711" s="2" t="s">
        <v>12</v>
      </c>
      <c r="I1711" s="2">
        <v>1</v>
      </c>
      <c r="J1711" s="2">
        <v>96</v>
      </c>
      <c r="K1711" s="4">
        <v>0</v>
      </c>
      <c r="L1711" s="2" t="s">
        <v>1440</v>
      </c>
      <c r="M1711" s="5">
        <v>45093</v>
      </c>
      <c r="N1711" s="6">
        <v>98.15</v>
      </c>
    </row>
    <row r="1712" spans="1:14" ht="15.5" hidden="1" x14ac:dyDescent="0.35">
      <c r="A1712" s="3" t="s">
        <v>497</v>
      </c>
      <c r="B1712" s="2" t="s">
        <v>498</v>
      </c>
      <c r="C1712" s="3">
        <v>3300</v>
      </c>
      <c r="D1712" s="2">
        <v>130</v>
      </c>
      <c r="E1712" s="2">
        <v>120.6</v>
      </c>
      <c r="F1712" s="2">
        <v>134.5</v>
      </c>
      <c r="G1712" s="2">
        <v>0.5</v>
      </c>
      <c r="H1712" s="2">
        <v>3.8999999999999998E-3</v>
      </c>
      <c r="I1712" s="2">
        <v>7</v>
      </c>
      <c r="J1712" s="2">
        <v>400</v>
      </c>
      <c r="K1712" s="4">
        <v>0</v>
      </c>
      <c r="L1712" s="2" t="s">
        <v>1440</v>
      </c>
      <c r="M1712" s="5">
        <v>45093</v>
      </c>
      <c r="N1712" s="6">
        <v>98.15</v>
      </c>
    </row>
    <row r="1713" spans="1:14" ht="15.5" hidden="1" x14ac:dyDescent="0.35">
      <c r="A1713" s="3" t="s">
        <v>499</v>
      </c>
      <c r="B1713" s="2" t="s">
        <v>500</v>
      </c>
      <c r="C1713" s="3">
        <v>3310</v>
      </c>
      <c r="D1713" s="2">
        <v>76</v>
      </c>
      <c r="E1713" s="2">
        <v>118.5</v>
      </c>
      <c r="F1713" s="2">
        <v>132.6</v>
      </c>
      <c r="G1713" s="2">
        <v>0</v>
      </c>
      <c r="H1713" s="2" t="s">
        <v>12</v>
      </c>
      <c r="I1713" s="2">
        <v>1</v>
      </c>
      <c r="J1713" s="2">
        <v>82</v>
      </c>
      <c r="K1713" s="4">
        <v>0</v>
      </c>
      <c r="L1713" s="2" t="s">
        <v>1440</v>
      </c>
      <c r="M1713" s="5">
        <v>45093</v>
      </c>
      <c r="N1713" s="6">
        <v>98.15</v>
      </c>
    </row>
    <row r="1714" spans="1:14" ht="15.5" hidden="1" x14ac:dyDescent="0.35">
      <c r="A1714" s="3" t="s">
        <v>501</v>
      </c>
      <c r="B1714" s="2" t="s">
        <v>456</v>
      </c>
      <c r="C1714" s="3">
        <v>3320</v>
      </c>
      <c r="D1714" s="2">
        <v>137.99</v>
      </c>
      <c r="E1714" s="2">
        <v>118.8</v>
      </c>
      <c r="F1714" s="2">
        <v>130.69999999999999</v>
      </c>
      <c r="G1714" s="2">
        <v>0</v>
      </c>
      <c r="H1714" s="2" t="s">
        <v>12</v>
      </c>
      <c r="I1714" s="2">
        <v>2</v>
      </c>
      <c r="J1714" s="2">
        <v>39</v>
      </c>
      <c r="K1714" s="4">
        <v>0</v>
      </c>
      <c r="L1714" s="2" t="s">
        <v>1440</v>
      </c>
      <c r="M1714" s="5">
        <v>45093</v>
      </c>
      <c r="N1714" s="6">
        <v>98.15</v>
      </c>
    </row>
    <row r="1715" spans="1:14" ht="15.5" hidden="1" x14ac:dyDescent="0.35">
      <c r="A1715" s="3" t="s">
        <v>502</v>
      </c>
      <c r="B1715" s="2" t="s">
        <v>458</v>
      </c>
      <c r="C1715" s="3">
        <v>3330</v>
      </c>
      <c r="D1715" s="2">
        <v>136.88</v>
      </c>
      <c r="E1715" s="2">
        <v>117</v>
      </c>
      <c r="F1715" s="2">
        <v>128.85</v>
      </c>
      <c r="G1715" s="2">
        <v>0</v>
      </c>
      <c r="H1715" s="2" t="s">
        <v>12</v>
      </c>
      <c r="I1715" s="2">
        <v>2</v>
      </c>
      <c r="J1715" s="2">
        <v>64</v>
      </c>
      <c r="K1715" s="4">
        <v>0</v>
      </c>
      <c r="L1715" s="2" t="s">
        <v>1440</v>
      </c>
      <c r="M1715" s="5">
        <v>45093</v>
      </c>
      <c r="N1715" s="6">
        <v>98.15</v>
      </c>
    </row>
    <row r="1716" spans="1:14" ht="15.5" hidden="1" x14ac:dyDescent="0.35">
      <c r="A1716" s="3" t="s">
        <v>503</v>
      </c>
      <c r="B1716" s="2" t="s">
        <v>460</v>
      </c>
      <c r="C1716" s="3">
        <v>3340</v>
      </c>
      <c r="D1716" s="2">
        <v>134.94999999999999</v>
      </c>
      <c r="E1716" s="2">
        <v>115.35</v>
      </c>
      <c r="F1716" s="2">
        <v>126.95</v>
      </c>
      <c r="G1716" s="2">
        <v>0</v>
      </c>
      <c r="H1716" s="2" t="s">
        <v>12</v>
      </c>
      <c r="I1716" s="2">
        <v>2</v>
      </c>
      <c r="J1716" s="2">
        <v>35</v>
      </c>
      <c r="K1716" s="4">
        <v>0</v>
      </c>
      <c r="L1716" s="2" t="s">
        <v>1440</v>
      </c>
      <c r="M1716" s="5">
        <v>45093</v>
      </c>
      <c r="N1716" s="6">
        <v>98.15</v>
      </c>
    </row>
    <row r="1717" spans="1:14" ht="15.5" hidden="1" x14ac:dyDescent="0.35">
      <c r="A1717" s="3" t="s">
        <v>504</v>
      </c>
      <c r="B1717" s="2" t="s">
        <v>505</v>
      </c>
      <c r="C1717" s="3">
        <v>3350</v>
      </c>
      <c r="D1717" s="2">
        <v>109.82</v>
      </c>
      <c r="E1717" s="2">
        <v>111.6</v>
      </c>
      <c r="F1717" s="2">
        <v>125.3</v>
      </c>
      <c r="G1717" s="2">
        <v>0</v>
      </c>
      <c r="H1717" s="2" t="s">
        <v>12</v>
      </c>
      <c r="I1717" s="2">
        <v>5</v>
      </c>
      <c r="J1717" s="2">
        <v>148</v>
      </c>
      <c r="K1717" s="4">
        <v>0</v>
      </c>
      <c r="L1717" s="2" t="s">
        <v>1440</v>
      </c>
      <c r="M1717" s="5">
        <v>45093</v>
      </c>
      <c r="N1717" s="6">
        <v>98.15</v>
      </c>
    </row>
    <row r="1718" spans="1:14" ht="15.5" hidden="1" x14ac:dyDescent="0.35">
      <c r="A1718" s="3" t="s">
        <v>506</v>
      </c>
      <c r="B1718" s="2" t="s">
        <v>507</v>
      </c>
      <c r="C1718" s="3">
        <v>3360</v>
      </c>
      <c r="D1718" s="2">
        <v>87.59</v>
      </c>
      <c r="E1718" s="2">
        <v>111.9</v>
      </c>
      <c r="F1718" s="2">
        <v>123.5</v>
      </c>
      <c r="G1718" s="2">
        <v>0</v>
      </c>
      <c r="H1718" s="2" t="s">
        <v>12</v>
      </c>
      <c r="I1718" s="2">
        <v>1</v>
      </c>
      <c r="J1718" s="2">
        <v>73</v>
      </c>
      <c r="K1718" s="4">
        <v>0</v>
      </c>
      <c r="L1718" s="2" t="s">
        <v>1440</v>
      </c>
      <c r="M1718" s="5">
        <v>45093</v>
      </c>
      <c r="N1718" s="6">
        <v>98.15</v>
      </c>
    </row>
    <row r="1719" spans="1:14" ht="15.5" hidden="1" x14ac:dyDescent="0.35">
      <c r="A1719" s="3" t="s">
        <v>508</v>
      </c>
      <c r="B1719" s="2" t="s">
        <v>509</v>
      </c>
      <c r="C1719" s="3">
        <v>3370</v>
      </c>
      <c r="D1719" s="2">
        <v>109</v>
      </c>
      <c r="E1719" s="2">
        <v>110.05</v>
      </c>
      <c r="F1719" s="2">
        <v>121.75</v>
      </c>
      <c r="G1719" s="2">
        <v>0</v>
      </c>
      <c r="H1719" s="2" t="s">
        <v>12</v>
      </c>
      <c r="I1719" s="2">
        <v>3</v>
      </c>
      <c r="J1719" s="2">
        <v>147</v>
      </c>
      <c r="K1719" s="4">
        <v>0</v>
      </c>
      <c r="L1719" s="2" t="s">
        <v>1440</v>
      </c>
      <c r="M1719" s="5">
        <v>45093</v>
      </c>
      <c r="N1719" s="6">
        <v>98.15</v>
      </c>
    </row>
    <row r="1720" spans="1:14" ht="15.5" hidden="1" x14ac:dyDescent="0.35">
      <c r="A1720" s="3" t="s">
        <v>510</v>
      </c>
      <c r="B1720" s="2" t="s">
        <v>511</v>
      </c>
      <c r="C1720" s="3">
        <v>3380</v>
      </c>
      <c r="D1720" s="2">
        <v>85.62</v>
      </c>
      <c r="E1720" s="2">
        <v>106.15</v>
      </c>
      <c r="F1720" s="2">
        <v>120</v>
      </c>
      <c r="G1720" s="2">
        <v>0</v>
      </c>
      <c r="H1720" s="2" t="s">
        <v>12</v>
      </c>
      <c r="I1720" s="2">
        <v>1</v>
      </c>
      <c r="J1720" s="2">
        <v>120</v>
      </c>
      <c r="K1720" s="4">
        <v>0</v>
      </c>
      <c r="L1720" s="2" t="s">
        <v>1440</v>
      </c>
      <c r="M1720" s="5">
        <v>45093</v>
      </c>
      <c r="N1720" s="6">
        <v>98.15</v>
      </c>
    </row>
    <row r="1721" spans="1:14" ht="15.5" hidden="1" x14ac:dyDescent="0.35">
      <c r="A1721" s="3" t="s">
        <v>512</v>
      </c>
      <c r="B1721" s="2" t="s">
        <v>513</v>
      </c>
      <c r="C1721" s="3">
        <v>3390</v>
      </c>
      <c r="D1721" s="2">
        <v>43.3</v>
      </c>
      <c r="E1721" s="2">
        <v>106.75</v>
      </c>
      <c r="F1721" s="2">
        <v>118.35</v>
      </c>
      <c r="G1721" s="2">
        <v>0</v>
      </c>
      <c r="H1721" s="2" t="s">
        <v>12</v>
      </c>
      <c r="I1721" s="2">
        <v>1</v>
      </c>
      <c r="J1721" s="2">
        <v>62</v>
      </c>
      <c r="K1721" s="4">
        <v>0</v>
      </c>
      <c r="L1721" s="2" t="s">
        <v>1440</v>
      </c>
      <c r="M1721" s="5">
        <v>45093</v>
      </c>
      <c r="N1721" s="6">
        <v>98.15</v>
      </c>
    </row>
    <row r="1722" spans="1:14" ht="15.5" hidden="1" x14ac:dyDescent="0.35">
      <c r="A1722" s="3" t="s">
        <v>514</v>
      </c>
      <c r="B1722" s="2" t="s">
        <v>515</v>
      </c>
      <c r="C1722" s="3">
        <v>3400</v>
      </c>
      <c r="D1722" s="2">
        <v>110.56</v>
      </c>
      <c r="E1722" s="2">
        <v>105.05</v>
      </c>
      <c r="F1722" s="2">
        <v>116.75</v>
      </c>
      <c r="G1722" s="2">
        <v>-5.44</v>
      </c>
      <c r="H1722" s="2">
        <v>-4.6899999999999997E-2</v>
      </c>
      <c r="I1722" s="2">
        <v>8</v>
      </c>
      <c r="J1722" s="2">
        <v>388</v>
      </c>
      <c r="K1722" s="4">
        <v>0</v>
      </c>
      <c r="L1722" s="2" t="s">
        <v>1440</v>
      </c>
      <c r="M1722" s="5">
        <v>45093</v>
      </c>
      <c r="N1722" s="6">
        <v>98.15</v>
      </c>
    </row>
    <row r="1723" spans="1:14" ht="15.5" hidden="1" x14ac:dyDescent="0.35">
      <c r="A1723" s="3" t="s">
        <v>516</v>
      </c>
      <c r="B1723" s="2" t="s">
        <v>517</v>
      </c>
      <c r="C1723" s="3">
        <v>3410</v>
      </c>
      <c r="D1723" s="2">
        <v>323.39999999999998</v>
      </c>
      <c r="E1723" s="2">
        <v>46.5</v>
      </c>
      <c r="F1723" s="2">
        <v>55.3</v>
      </c>
      <c r="G1723" s="2">
        <v>0</v>
      </c>
      <c r="H1723" s="2" t="s">
        <v>12</v>
      </c>
      <c r="I1723" s="2">
        <v>1</v>
      </c>
      <c r="J1723" s="2">
        <v>33</v>
      </c>
      <c r="K1723" s="4">
        <v>5.3292999999999999</v>
      </c>
      <c r="L1723" s="2" t="s">
        <v>1440</v>
      </c>
      <c r="M1723" s="5">
        <v>45093</v>
      </c>
      <c r="N1723" s="6">
        <v>98.15</v>
      </c>
    </row>
    <row r="1724" spans="1:14" ht="15.5" hidden="1" x14ac:dyDescent="0.35">
      <c r="A1724" s="3" t="s">
        <v>518</v>
      </c>
      <c r="B1724" s="2" t="s">
        <v>519</v>
      </c>
      <c r="C1724" s="3">
        <v>3420</v>
      </c>
      <c r="D1724" s="2">
        <v>75.849999999999994</v>
      </c>
      <c r="E1724" s="2">
        <v>101.75</v>
      </c>
      <c r="F1724" s="2">
        <v>113.45</v>
      </c>
      <c r="G1724" s="2">
        <v>0</v>
      </c>
      <c r="H1724" s="2" t="s">
        <v>12</v>
      </c>
      <c r="I1724" s="2">
        <v>10</v>
      </c>
      <c r="J1724" s="2">
        <v>41</v>
      </c>
      <c r="K1724" s="4">
        <v>0</v>
      </c>
      <c r="L1724" s="2" t="s">
        <v>1440</v>
      </c>
      <c r="M1724" s="5">
        <v>45093</v>
      </c>
      <c r="N1724" s="6">
        <v>98.15</v>
      </c>
    </row>
    <row r="1725" spans="1:14" ht="15.5" hidden="1" x14ac:dyDescent="0.35">
      <c r="A1725" s="3" t="s">
        <v>520</v>
      </c>
      <c r="B1725" s="2" t="s">
        <v>521</v>
      </c>
      <c r="C1725" s="3">
        <v>3430</v>
      </c>
      <c r="D1725" s="2">
        <v>266.82</v>
      </c>
      <c r="E1725" s="2">
        <v>44.5</v>
      </c>
      <c r="F1725" s="2">
        <v>54.5</v>
      </c>
      <c r="G1725" s="2">
        <v>0</v>
      </c>
      <c r="H1725" s="2" t="s">
        <v>12</v>
      </c>
      <c r="I1725" s="2">
        <v>18</v>
      </c>
      <c r="J1725" s="2">
        <v>37</v>
      </c>
      <c r="K1725" s="4">
        <v>5.2664</v>
      </c>
      <c r="L1725" s="2" t="s">
        <v>1440</v>
      </c>
      <c r="M1725" s="5">
        <v>45093</v>
      </c>
      <c r="N1725" s="6">
        <v>98.15</v>
      </c>
    </row>
    <row r="1726" spans="1:14" ht="15.5" hidden="1" x14ac:dyDescent="0.35">
      <c r="A1726" s="3" t="s">
        <v>522</v>
      </c>
      <c r="B1726" s="2" t="s">
        <v>523</v>
      </c>
      <c r="C1726" s="3">
        <v>3440</v>
      </c>
      <c r="D1726" s="2">
        <v>231.73</v>
      </c>
      <c r="E1726" s="2">
        <v>62.65</v>
      </c>
      <c r="F1726" s="2">
        <v>70.45</v>
      </c>
      <c r="G1726" s="2">
        <v>0</v>
      </c>
      <c r="H1726" s="2" t="s">
        <v>12</v>
      </c>
      <c r="I1726" s="2">
        <v>3</v>
      </c>
      <c r="J1726" s="2">
        <v>55</v>
      </c>
      <c r="K1726" s="4">
        <v>6.1558999999999999</v>
      </c>
      <c r="L1726" s="2" t="s">
        <v>1440</v>
      </c>
      <c r="M1726" s="5">
        <v>45093</v>
      </c>
      <c r="N1726" s="6">
        <v>98.15</v>
      </c>
    </row>
    <row r="1727" spans="1:14" ht="15.5" hidden="1" x14ac:dyDescent="0.35">
      <c r="A1727" s="3" t="s">
        <v>524</v>
      </c>
      <c r="B1727" s="2" t="s">
        <v>525</v>
      </c>
      <c r="C1727" s="3">
        <v>3450</v>
      </c>
      <c r="D1727" s="2">
        <v>104.3</v>
      </c>
      <c r="E1727" s="2">
        <v>97</v>
      </c>
      <c r="F1727" s="2">
        <v>107</v>
      </c>
      <c r="G1727" s="2">
        <v>0</v>
      </c>
      <c r="H1727" s="2" t="s">
        <v>12</v>
      </c>
      <c r="I1727" s="2">
        <v>4</v>
      </c>
      <c r="J1727" s="2">
        <v>149</v>
      </c>
      <c r="K1727" s="4">
        <v>0</v>
      </c>
      <c r="L1727" s="2" t="s">
        <v>1440</v>
      </c>
      <c r="M1727" s="5">
        <v>45093</v>
      </c>
      <c r="N1727" s="6">
        <v>98.15</v>
      </c>
    </row>
    <row r="1728" spans="1:14" ht="15.5" hidden="1" x14ac:dyDescent="0.35">
      <c r="A1728" s="3" t="s">
        <v>526</v>
      </c>
      <c r="B1728" s="2" t="s">
        <v>527</v>
      </c>
      <c r="C1728" s="3">
        <v>3460</v>
      </c>
      <c r="D1728" s="2">
        <v>107.7</v>
      </c>
      <c r="E1728" s="2">
        <v>110.6</v>
      </c>
      <c r="F1728" s="2">
        <v>121</v>
      </c>
      <c r="G1728" s="2">
        <v>0</v>
      </c>
      <c r="H1728" s="2" t="s">
        <v>12</v>
      </c>
      <c r="I1728" s="2">
        <v>1</v>
      </c>
      <c r="J1728" s="2">
        <v>40</v>
      </c>
      <c r="K1728" s="4">
        <v>0</v>
      </c>
      <c r="L1728" s="2" t="s">
        <v>1440</v>
      </c>
      <c r="M1728" s="5">
        <v>45093</v>
      </c>
      <c r="N1728" s="6">
        <v>98.15</v>
      </c>
    </row>
    <row r="1729" spans="1:14" ht="15.5" hidden="1" x14ac:dyDescent="0.35">
      <c r="A1729" s="3" t="s">
        <v>528</v>
      </c>
      <c r="B1729" s="2" t="s">
        <v>529</v>
      </c>
      <c r="C1729" s="3">
        <v>3470</v>
      </c>
      <c r="D1729" s="2">
        <v>58</v>
      </c>
      <c r="E1729" s="2">
        <v>94</v>
      </c>
      <c r="F1729" s="2">
        <v>104</v>
      </c>
      <c r="G1729" s="2">
        <v>0</v>
      </c>
      <c r="H1729" s="2" t="s">
        <v>12</v>
      </c>
      <c r="I1729" s="2">
        <v>1</v>
      </c>
      <c r="J1729" s="2">
        <v>21</v>
      </c>
      <c r="K1729" s="4">
        <v>0</v>
      </c>
      <c r="L1729" s="2" t="s">
        <v>1440</v>
      </c>
      <c r="M1729" s="5">
        <v>45093</v>
      </c>
      <c r="N1729" s="6">
        <v>98.15</v>
      </c>
    </row>
    <row r="1730" spans="1:14" ht="15.5" hidden="1" x14ac:dyDescent="0.35">
      <c r="A1730" s="3" t="s">
        <v>530</v>
      </c>
      <c r="B1730" s="2" t="s">
        <v>531</v>
      </c>
      <c r="C1730" s="3">
        <v>3480</v>
      </c>
      <c r="D1730" s="2">
        <v>55.55</v>
      </c>
      <c r="E1730" s="2">
        <v>92.55</v>
      </c>
      <c r="F1730" s="2">
        <v>102.5</v>
      </c>
      <c r="G1730" s="2">
        <v>0</v>
      </c>
      <c r="H1730" s="2" t="s">
        <v>12</v>
      </c>
      <c r="I1730" s="2">
        <v>3</v>
      </c>
      <c r="J1730" s="2">
        <v>55</v>
      </c>
      <c r="K1730" s="4">
        <v>11.2813</v>
      </c>
      <c r="L1730" s="2" t="s">
        <v>1440</v>
      </c>
      <c r="M1730" s="5">
        <v>45093</v>
      </c>
      <c r="N1730" s="6">
        <v>98.15</v>
      </c>
    </row>
    <row r="1731" spans="1:14" ht="15.5" hidden="1" x14ac:dyDescent="0.35">
      <c r="A1731" s="3" t="s">
        <v>532</v>
      </c>
      <c r="B1731" s="2" t="s">
        <v>533</v>
      </c>
      <c r="C1731" s="3">
        <v>3490</v>
      </c>
      <c r="D1731" s="2">
        <v>55</v>
      </c>
      <c r="E1731" s="2">
        <v>91</v>
      </c>
      <c r="F1731" s="2">
        <v>101</v>
      </c>
      <c r="G1731" s="2">
        <v>0</v>
      </c>
      <c r="H1731" s="2" t="s">
        <v>12</v>
      </c>
      <c r="I1731" s="2">
        <v>1</v>
      </c>
      <c r="J1731" s="2">
        <v>56</v>
      </c>
      <c r="K1731" s="4">
        <v>9.9521999999999995</v>
      </c>
      <c r="L1731" s="2" t="s">
        <v>1440</v>
      </c>
      <c r="M1731" s="5">
        <v>45093</v>
      </c>
      <c r="N1731" s="6">
        <v>98.15</v>
      </c>
    </row>
    <row r="1732" spans="1:14" ht="15.5" hidden="1" x14ac:dyDescent="0.35">
      <c r="A1732" s="3" t="s">
        <v>534</v>
      </c>
      <c r="B1732" s="2" t="s">
        <v>535</v>
      </c>
      <c r="C1732" s="3">
        <v>3500</v>
      </c>
      <c r="D1732" s="2">
        <v>108</v>
      </c>
      <c r="E1732" s="2">
        <v>89.5</v>
      </c>
      <c r="F1732" s="2">
        <v>99.5</v>
      </c>
      <c r="G1732" s="2">
        <v>0</v>
      </c>
      <c r="H1732" s="2" t="s">
        <v>12</v>
      </c>
      <c r="I1732" s="2">
        <v>12</v>
      </c>
      <c r="J1732" s="2">
        <v>683</v>
      </c>
      <c r="K1732" s="4">
        <v>9.3295999999999992</v>
      </c>
      <c r="L1732" s="2" t="s">
        <v>1440</v>
      </c>
      <c r="M1732" s="5">
        <v>45093</v>
      </c>
      <c r="N1732" s="6">
        <v>98.15</v>
      </c>
    </row>
    <row r="1733" spans="1:14" ht="15.5" hidden="1" x14ac:dyDescent="0.35">
      <c r="A1733" s="3" t="s">
        <v>536</v>
      </c>
      <c r="B1733" s="2" t="s">
        <v>537</v>
      </c>
      <c r="C1733" s="3">
        <v>3510</v>
      </c>
      <c r="D1733" s="2">
        <v>42.76</v>
      </c>
      <c r="E1733" s="2">
        <v>88.5</v>
      </c>
      <c r="F1733" s="2">
        <v>98</v>
      </c>
      <c r="G1733" s="2">
        <v>0</v>
      </c>
      <c r="H1733" s="2" t="s">
        <v>12</v>
      </c>
      <c r="I1733" s="2">
        <v>2</v>
      </c>
      <c r="J1733" s="2">
        <v>89</v>
      </c>
      <c r="K1733" s="4">
        <v>8.9652999999999992</v>
      </c>
      <c r="L1733" s="2" t="s">
        <v>1440</v>
      </c>
      <c r="M1733" s="5">
        <v>45093</v>
      </c>
      <c r="N1733" s="6">
        <v>98.15</v>
      </c>
    </row>
    <row r="1734" spans="1:14" ht="15.5" hidden="1" x14ac:dyDescent="0.35">
      <c r="A1734" s="3" t="s">
        <v>538</v>
      </c>
      <c r="B1734" s="2" t="s">
        <v>539</v>
      </c>
      <c r="C1734" s="3">
        <v>3520</v>
      </c>
      <c r="D1734" s="2">
        <v>52.7</v>
      </c>
      <c r="E1734" s="2">
        <v>87</v>
      </c>
      <c r="F1734" s="2">
        <v>96.5</v>
      </c>
      <c r="G1734" s="2">
        <v>0</v>
      </c>
      <c r="H1734" s="2" t="s">
        <v>12</v>
      </c>
      <c r="I1734" s="2">
        <v>3</v>
      </c>
      <c r="J1734" s="2">
        <v>82</v>
      </c>
      <c r="K1734" s="4">
        <v>8.6227999999999998</v>
      </c>
      <c r="L1734" s="2" t="s">
        <v>1440</v>
      </c>
      <c r="M1734" s="5">
        <v>45093</v>
      </c>
      <c r="N1734" s="6">
        <v>98.15</v>
      </c>
    </row>
    <row r="1735" spans="1:14" ht="15.5" hidden="1" x14ac:dyDescent="0.35">
      <c r="A1735" s="3" t="s">
        <v>540</v>
      </c>
      <c r="B1735" s="2" t="s">
        <v>541</v>
      </c>
      <c r="C1735" s="3">
        <v>3530</v>
      </c>
      <c r="D1735" s="2">
        <v>101.52</v>
      </c>
      <c r="E1735" s="2">
        <v>54.2</v>
      </c>
      <c r="F1735" s="2">
        <v>61</v>
      </c>
      <c r="G1735" s="2">
        <v>0</v>
      </c>
      <c r="H1735" s="2" t="s">
        <v>12</v>
      </c>
      <c r="I1735" s="2">
        <v>1</v>
      </c>
      <c r="J1735" s="2">
        <v>82</v>
      </c>
      <c r="K1735" s="4">
        <v>5.6795999999999998</v>
      </c>
      <c r="L1735" s="2" t="s">
        <v>1440</v>
      </c>
      <c r="M1735" s="5">
        <v>45093</v>
      </c>
      <c r="N1735" s="6">
        <v>98.15</v>
      </c>
    </row>
    <row r="1736" spans="1:14" ht="15.5" hidden="1" x14ac:dyDescent="0.35">
      <c r="A1736" s="3" t="s">
        <v>542</v>
      </c>
      <c r="B1736" s="2" t="s">
        <v>543</v>
      </c>
      <c r="C1736" s="3">
        <v>3540</v>
      </c>
      <c r="D1736" s="2">
        <v>52.66</v>
      </c>
      <c r="E1736" s="2">
        <v>84</v>
      </c>
      <c r="F1736" s="2">
        <v>94</v>
      </c>
      <c r="G1736" s="2">
        <v>0</v>
      </c>
      <c r="H1736" s="2" t="s">
        <v>12</v>
      </c>
      <c r="I1736" s="2">
        <v>5</v>
      </c>
      <c r="J1736" s="2">
        <v>25</v>
      </c>
      <c r="K1736" s="4">
        <v>8.1427999999999994</v>
      </c>
      <c r="L1736" s="2" t="s">
        <v>1440</v>
      </c>
      <c r="M1736" s="5">
        <v>45093</v>
      </c>
      <c r="N1736" s="6">
        <v>98.15</v>
      </c>
    </row>
    <row r="1737" spans="1:14" ht="15.5" hidden="1" x14ac:dyDescent="0.35">
      <c r="A1737" s="3" t="s">
        <v>544</v>
      </c>
      <c r="B1737" s="2" t="s">
        <v>543</v>
      </c>
      <c r="C1737" s="3">
        <v>3550</v>
      </c>
      <c r="D1737" s="2">
        <v>51.66</v>
      </c>
      <c r="E1737" s="2">
        <v>83</v>
      </c>
      <c r="F1737" s="2">
        <v>93</v>
      </c>
      <c r="G1737" s="2">
        <v>0</v>
      </c>
      <c r="H1737" s="2" t="s">
        <v>12</v>
      </c>
      <c r="I1737" s="2">
        <v>5</v>
      </c>
      <c r="J1737" s="2">
        <v>148</v>
      </c>
      <c r="K1737" s="4">
        <v>7.9988000000000001</v>
      </c>
      <c r="L1737" s="2" t="s">
        <v>1440</v>
      </c>
      <c r="M1737" s="5">
        <v>45093</v>
      </c>
      <c r="N1737" s="6">
        <v>98.15</v>
      </c>
    </row>
    <row r="1738" spans="1:14" ht="15.5" hidden="1" x14ac:dyDescent="0.35">
      <c r="A1738" s="3" t="s">
        <v>545</v>
      </c>
      <c r="B1738" s="2" t="s">
        <v>546</v>
      </c>
      <c r="C1738" s="3">
        <v>3560</v>
      </c>
      <c r="D1738" s="2">
        <v>49.83</v>
      </c>
      <c r="E1738" s="2">
        <v>81.5</v>
      </c>
      <c r="F1738" s="2">
        <v>91.5</v>
      </c>
      <c r="G1738" s="2">
        <v>0</v>
      </c>
      <c r="H1738" s="2" t="s">
        <v>12</v>
      </c>
      <c r="I1738" s="2">
        <v>5</v>
      </c>
      <c r="J1738" s="2">
        <v>16</v>
      </c>
      <c r="K1738" s="4">
        <v>7.8026999999999997</v>
      </c>
      <c r="L1738" s="2" t="s">
        <v>1440</v>
      </c>
      <c r="M1738" s="5">
        <v>45093</v>
      </c>
      <c r="N1738" s="6">
        <v>98.15</v>
      </c>
    </row>
    <row r="1739" spans="1:14" ht="15.5" hidden="1" x14ac:dyDescent="0.35">
      <c r="A1739" s="3" t="s">
        <v>547</v>
      </c>
      <c r="B1739" s="2" t="s">
        <v>548</v>
      </c>
      <c r="C1739" s="3">
        <v>3570</v>
      </c>
      <c r="D1739" s="2">
        <v>364.1</v>
      </c>
      <c r="E1739" s="2">
        <v>213.5</v>
      </c>
      <c r="F1739" s="2">
        <v>224.85</v>
      </c>
      <c r="G1739" s="2">
        <v>0</v>
      </c>
      <c r="H1739" s="2" t="s">
        <v>12</v>
      </c>
      <c r="I1739" s="2">
        <v>7</v>
      </c>
      <c r="J1739" s="2">
        <v>29</v>
      </c>
      <c r="K1739" s="4">
        <v>0</v>
      </c>
      <c r="L1739" s="2" t="s">
        <v>1440</v>
      </c>
      <c r="M1739" s="5">
        <v>45093</v>
      </c>
      <c r="N1739" s="6">
        <v>98.15</v>
      </c>
    </row>
    <row r="1740" spans="1:14" ht="15.5" hidden="1" x14ac:dyDescent="0.35">
      <c r="A1740" s="3" t="s">
        <v>549</v>
      </c>
      <c r="B1740" s="2" t="s">
        <v>550</v>
      </c>
      <c r="C1740" s="3">
        <v>3580</v>
      </c>
      <c r="D1740" s="2">
        <v>46.07</v>
      </c>
      <c r="E1740" s="2">
        <v>79.5</v>
      </c>
      <c r="F1740" s="2">
        <v>89</v>
      </c>
      <c r="G1740" s="2">
        <v>0</v>
      </c>
      <c r="H1740" s="2" t="s">
        <v>12</v>
      </c>
      <c r="I1740" s="2">
        <v>18</v>
      </c>
      <c r="J1740" s="2">
        <v>28</v>
      </c>
      <c r="K1740" s="4">
        <v>7.5449000000000002</v>
      </c>
      <c r="L1740" s="2" t="s">
        <v>1440</v>
      </c>
      <c r="M1740" s="5">
        <v>45093</v>
      </c>
      <c r="N1740" s="6">
        <v>98.15</v>
      </c>
    </row>
    <row r="1741" spans="1:14" ht="15.5" hidden="1" x14ac:dyDescent="0.35">
      <c r="A1741" s="3" t="s">
        <v>551</v>
      </c>
      <c r="B1741" s="2" t="s">
        <v>552</v>
      </c>
      <c r="C1741" s="3">
        <v>3590</v>
      </c>
      <c r="D1741" s="2">
        <v>47.08</v>
      </c>
      <c r="E1741" s="2">
        <v>78</v>
      </c>
      <c r="F1741" s="2">
        <v>87.5</v>
      </c>
      <c r="G1741" s="2">
        <v>0</v>
      </c>
      <c r="H1741" s="2" t="s">
        <v>12</v>
      </c>
      <c r="I1741" s="2">
        <v>2</v>
      </c>
      <c r="J1741" s="2">
        <v>18</v>
      </c>
      <c r="K1741" s="4">
        <v>7.3909000000000002</v>
      </c>
      <c r="L1741" s="2" t="s">
        <v>1440</v>
      </c>
      <c r="M1741" s="5">
        <v>45093</v>
      </c>
      <c r="N1741" s="6">
        <v>98.15</v>
      </c>
    </row>
    <row r="1742" spans="1:14" ht="15.5" hidden="1" x14ac:dyDescent="0.35">
      <c r="A1742" s="3" t="s">
        <v>553</v>
      </c>
      <c r="B1742" s="2" t="s">
        <v>554</v>
      </c>
      <c r="C1742" s="3">
        <v>3600</v>
      </c>
      <c r="D1742" s="2">
        <v>92.55</v>
      </c>
      <c r="E1742" s="2">
        <v>76.5</v>
      </c>
      <c r="F1742" s="2">
        <v>86.5</v>
      </c>
      <c r="G1742" s="2">
        <v>0</v>
      </c>
      <c r="H1742" s="2" t="s">
        <v>12</v>
      </c>
      <c r="I1742" s="2">
        <v>3</v>
      </c>
      <c r="J1742" s="2">
        <v>417</v>
      </c>
      <c r="K1742" s="4">
        <v>7.2714999999999996</v>
      </c>
      <c r="L1742" s="2" t="s">
        <v>1440</v>
      </c>
      <c r="M1742" s="5">
        <v>45093</v>
      </c>
      <c r="N1742" s="6">
        <v>98.15</v>
      </c>
    </row>
    <row r="1743" spans="1:14" ht="15.5" hidden="1" x14ac:dyDescent="0.35">
      <c r="A1743" s="3" t="s">
        <v>555</v>
      </c>
      <c r="B1743" s="2" t="s">
        <v>556</v>
      </c>
      <c r="C1743" s="3">
        <v>3610</v>
      </c>
      <c r="D1743" s="2">
        <v>41.4</v>
      </c>
      <c r="E1743" s="2">
        <v>75.5</v>
      </c>
      <c r="F1743" s="2">
        <v>85</v>
      </c>
      <c r="G1743" s="2">
        <v>0</v>
      </c>
      <c r="H1743" s="2" t="s">
        <v>12</v>
      </c>
      <c r="I1743" s="2">
        <v>42</v>
      </c>
      <c r="J1743" s="2">
        <v>66</v>
      </c>
      <c r="K1743" s="4">
        <v>7.1589</v>
      </c>
      <c r="L1743" s="2" t="s">
        <v>1440</v>
      </c>
      <c r="M1743" s="5">
        <v>45093</v>
      </c>
      <c r="N1743" s="6">
        <v>98.15</v>
      </c>
    </row>
    <row r="1744" spans="1:14" ht="15.5" hidden="1" x14ac:dyDescent="0.35">
      <c r="A1744" s="3" t="s">
        <v>557</v>
      </c>
      <c r="B1744" s="2" t="s">
        <v>556</v>
      </c>
      <c r="C1744" s="3">
        <v>3620</v>
      </c>
      <c r="D1744" s="2">
        <v>40.9</v>
      </c>
      <c r="E1744" s="2">
        <v>74.5</v>
      </c>
      <c r="F1744" s="2">
        <v>84</v>
      </c>
      <c r="G1744" s="2">
        <v>0</v>
      </c>
      <c r="H1744" s="2" t="s">
        <v>12</v>
      </c>
      <c r="I1744" s="2">
        <v>42</v>
      </c>
      <c r="J1744" s="2">
        <v>34</v>
      </c>
      <c r="K1744" s="4">
        <v>7.0735000000000001</v>
      </c>
      <c r="L1744" s="2" t="s">
        <v>1440</v>
      </c>
      <c r="M1744" s="5">
        <v>45093</v>
      </c>
      <c r="N1744" s="6">
        <v>98.15</v>
      </c>
    </row>
    <row r="1745" spans="1:14" ht="15.5" hidden="1" x14ac:dyDescent="0.35">
      <c r="A1745" s="3" t="s">
        <v>558</v>
      </c>
      <c r="B1745" s="2" t="s">
        <v>559</v>
      </c>
      <c r="C1745" s="3">
        <v>3630</v>
      </c>
      <c r="D1745" s="2">
        <v>85</v>
      </c>
      <c r="E1745" s="2">
        <v>73</v>
      </c>
      <c r="F1745" s="2">
        <v>83</v>
      </c>
      <c r="G1745" s="2">
        <v>0</v>
      </c>
      <c r="H1745" s="2" t="s">
        <v>12</v>
      </c>
      <c r="I1745" s="2">
        <v>1</v>
      </c>
      <c r="J1745" s="2">
        <v>13</v>
      </c>
      <c r="K1745" s="4">
        <v>6.9711999999999996</v>
      </c>
      <c r="L1745" s="2" t="s">
        <v>1440</v>
      </c>
      <c r="M1745" s="5">
        <v>45093</v>
      </c>
      <c r="N1745" s="6">
        <v>98.15</v>
      </c>
    </row>
    <row r="1746" spans="1:14" ht="15.5" hidden="1" x14ac:dyDescent="0.35">
      <c r="A1746" s="3" t="s">
        <v>560</v>
      </c>
      <c r="B1746" s="2" t="s">
        <v>561</v>
      </c>
      <c r="C1746" s="3">
        <v>3640</v>
      </c>
      <c r="D1746" s="2">
        <v>46.57</v>
      </c>
      <c r="E1746" s="2">
        <v>72</v>
      </c>
      <c r="F1746" s="2">
        <v>82</v>
      </c>
      <c r="G1746" s="2">
        <v>0</v>
      </c>
      <c r="H1746" s="2" t="s">
        <v>12</v>
      </c>
      <c r="I1746" s="2">
        <v>2</v>
      </c>
      <c r="J1746" s="2">
        <v>28</v>
      </c>
      <c r="K1746" s="4">
        <v>6.8929</v>
      </c>
      <c r="L1746" s="2" t="s">
        <v>1440</v>
      </c>
      <c r="M1746" s="5">
        <v>45093</v>
      </c>
      <c r="N1746" s="6">
        <v>98.15</v>
      </c>
    </row>
    <row r="1747" spans="1:14" ht="15.5" hidden="1" x14ac:dyDescent="0.35">
      <c r="A1747" s="3" t="s">
        <v>562</v>
      </c>
      <c r="B1747" s="2" t="s">
        <v>563</v>
      </c>
      <c r="C1747" s="3">
        <v>3650</v>
      </c>
      <c r="D1747" s="2">
        <v>84.49</v>
      </c>
      <c r="E1747" s="2">
        <v>71</v>
      </c>
      <c r="F1747" s="2">
        <v>80.5</v>
      </c>
      <c r="G1747" s="2">
        <v>0</v>
      </c>
      <c r="H1747" s="2" t="s">
        <v>12</v>
      </c>
      <c r="I1747" s="2">
        <v>1</v>
      </c>
      <c r="J1747" s="2">
        <v>85</v>
      </c>
      <c r="K1747" s="4">
        <v>6.7987000000000002</v>
      </c>
      <c r="L1747" s="2" t="s">
        <v>1440</v>
      </c>
      <c r="M1747" s="5">
        <v>45093</v>
      </c>
      <c r="N1747" s="6">
        <v>98.15</v>
      </c>
    </row>
    <row r="1748" spans="1:14" ht="15.5" hidden="1" x14ac:dyDescent="0.35">
      <c r="A1748" s="3" t="s">
        <v>564</v>
      </c>
      <c r="B1748" s="2" t="s">
        <v>565</v>
      </c>
      <c r="C1748" s="3">
        <v>3660</v>
      </c>
      <c r="D1748" s="2">
        <v>82.5</v>
      </c>
      <c r="E1748" s="2">
        <v>74</v>
      </c>
      <c r="F1748" s="2">
        <v>81.400000000000006</v>
      </c>
      <c r="G1748" s="2">
        <v>0</v>
      </c>
      <c r="H1748" s="2" t="s">
        <v>12</v>
      </c>
      <c r="I1748" s="2">
        <v>2</v>
      </c>
      <c r="J1748" s="2">
        <v>14</v>
      </c>
      <c r="K1748" s="4">
        <v>6.9513999999999996</v>
      </c>
      <c r="L1748" s="2" t="s">
        <v>1440</v>
      </c>
      <c r="M1748" s="5">
        <v>45093</v>
      </c>
      <c r="N1748" s="6">
        <v>98.15</v>
      </c>
    </row>
    <row r="1749" spans="1:14" ht="15.5" hidden="1" x14ac:dyDescent="0.35">
      <c r="A1749" s="3" t="s">
        <v>566</v>
      </c>
      <c r="B1749" s="2" t="s">
        <v>556</v>
      </c>
      <c r="C1749" s="3">
        <v>3670</v>
      </c>
      <c r="D1749" s="2">
        <v>37.799999999999997</v>
      </c>
      <c r="E1749" s="2">
        <v>68.5</v>
      </c>
      <c r="F1749" s="2">
        <v>78.5</v>
      </c>
      <c r="G1749" s="2">
        <v>0</v>
      </c>
      <c r="H1749" s="2" t="s">
        <v>12</v>
      </c>
      <c r="I1749" s="2">
        <v>2</v>
      </c>
      <c r="J1749" s="2">
        <v>10</v>
      </c>
      <c r="K1749" s="4">
        <v>6.6387</v>
      </c>
      <c r="L1749" s="2" t="s">
        <v>1440</v>
      </c>
      <c r="M1749" s="5">
        <v>45093</v>
      </c>
      <c r="N1749" s="6">
        <v>98.15</v>
      </c>
    </row>
    <row r="1750" spans="1:14" ht="15.5" hidden="1" x14ac:dyDescent="0.35">
      <c r="A1750" s="3" t="s">
        <v>567</v>
      </c>
      <c r="B1750" s="2" t="s">
        <v>556</v>
      </c>
      <c r="C1750" s="3">
        <v>3680</v>
      </c>
      <c r="D1750" s="2">
        <v>37.299999999999997</v>
      </c>
      <c r="E1750" s="2">
        <v>68</v>
      </c>
      <c r="F1750" s="2">
        <v>77.5</v>
      </c>
      <c r="G1750" s="2">
        <v>0</v>
      </c>
      <c r="H1750" s="2" t="s">
        <v>12</v>
      </c>
      <c r="I1750" s="2">
        <v>2</v>
      </c>
      <c r="J1750" s="2">
        <v>7</v>
      </c>
      <c r="K1750" s="4">
        <v>6.5880999999999998</v>
      </c>
      <c r="L1750" s="2" t="s">
        <v>1440</v>
      </c>
      <c r="M1750" s="5">
        <v>45093</v>
      </c>
      <c r="N1750" s="6">
        <v>98.15</v>
      </c>
    </row>
    <row r="1751" spans="1:14" ht="15.5" hidden="1" x14ac:dyDescent="0.35">
      <c r="A1751" s="3" t="s">
        <v>568</v>
      </c>
      <c r="B1751" s="2" t="s">
        <v>569</v>
      </c>
      <c r="C1751" s="3">
        <v>3690</v>
      </c>
      <c r="D1751" s="2">
        <v>29.45</v>
      </c>
      <c r="E1751" s="2">
        <v>67</v>
      </c>
      <c r="F1751" s="2">
        <v>76</v>
      </c>
      <c r="G1751" s="2">
        <v>0</v>
      </c>
      <c r="H1751" s="2" t="s">
        <v>12</v>
      </c>
      <c r="I1751" s="2">
        <v>1</v>
      </c>
      <c r="J1751" s="2">
        <v>33</v>
      </c>
      <c r="K1751" s="4">
        <v>6.5053999999999998</v>
      </c>
      <c r="L1751" s="2" t="s">
        <v>1440</v>
      </c>
      <c r="M1751" s="5">
        <v>45093</v>
      </c>
      <c r="N1751" s="6">
        <v>98.15</v>
      </c>
    </row>
    <row r="1752" spans="1:14" ht="15.5" hidden="1" x14ac:dyDescent="0.35">
      <c r="A1752" s="3" t="s">
        <v>570</v>
      </c>
      <c r="B1752" s="2" t="s">
        <v>571</v>
      </c>
      <c r="C1752" s="3">
        <v>3700</v>
      </c>
      <c r="D1752" s="2">
        <v>30.48</v>
      </c>
      <c r="E1752" s="2">
        <v>66</v>
      </c>
      <c r="F1752" s="2">
        <v>75</v>
      </c>
      <c r="G1752" s="2">
        <v>0</v>
      </c>
      <c r="H1752" s="2" t="s">
        <v>12</v>
      </c>
      <c r="I1752" s="2">
        <v>8</v>
      </c>
      <c r="J1752" s="2">
        <v>131</v>
      </c>
      <c r="K1752" s="4">
        <v>6.4413</v>
      </c>
      <c r="L1752" s="2" t="s">
        <v>1440</v>
      </c>
      <c r="M1752" s="5">
        <v>45093</v>
      </c>
      <c r="N1752" s="6">
        <v>98.15</v>
      </c>
    </row>
    <row r="1753" spans="1:14" ht="15.5" hidden="1" x14ac:dyDescent="0.35">
      <c r="A1753" s="3" t="s">
        <v>572</v>
      </c>
      <c r="B1753" s="2" t="s">
        <v>573</v>
      </c>
      <c r="C1753" s="3">
        <v>3710</v>
      </c>
      <c r="D1753" s="2">
        <v>71.38</v>
      </c>
      <c r="E1753" s="2">
        <v>64.5</v>
      </c>
      <c r="F1753" s="2">
        <v>74</v>
      </c>
      <c r="G1753" s="2">
        <v>-6.17</v>
      </c>
      <c r="H1753" s="2">
        <v>-7.9600000000000004E-2</v>
      </c>
      <c r="I1753" s="2">
        <v>1</v>
      </c>
      <c r="J1753" s="2">
        <v>46</v>
      </c>
      <c r="K1753" s="4">
        <v>6.3632</v>
      </c>
      <c r="L1753" s="2" t="s">
        <v>1440</v>
      </c>
      <c r="M1753" s="5">
        <v>45093</v>
      </c>
      <c r="N1753" s="6">
        <v>98.15</v>
      </c>
    </row>
    <row r="1754" spans="1:14" ht="15.5" hidden="1" x14ac:dyDescent="0.35">
      <c r="A1754" s="3" t="s">
        <v>574</v>
      </c>
      <c r="B1754" s="2" t="s">
        <v>575</v>
      </c>
      <c r="C1754" s="3">
        <v>3720</v>
      </c>
      <c r="D1754" s="2">
        <v>35.200000000000003</v>
      </c>
      <c r="E1754" s="2">
        <v>63.55</v>
      </c>
      <c r="F1754" s="2">
        <v>73</v>
      </c>
      <c r="G1754" s="2">
        <v>0</v>
      </c>
      <c r="H1754" s="2" t="s">
        <v>12</v>
      </c>
      <c r="I1754" s="2">
        <v>2</v>
      </c>
      <c r="J1754" s="2">
        <v>120</v>
      </c>
      <c r="K1754" s="4">
        <v>6.3041</v>
      </c>
      <c r="L1754" s="2" t="s">
        <v>1440</v>
      </c>
      <c r="M1754" s="5">
        <v>45093</v>
      </c>
      <c r="N1754" s="6">
        <v>98.15</v>
      </c>
    </row>
    <row r="1755" spans="1:14" ht="15.5" hidden="1" x14ac:dyDescent="0.35">
      <c r="A1755" s="3" t="s">
        <v>576</v>
      </c>
      <c r="B1755" s="2" t="s">
        <v>577</v>
      </c>
      <c r="C1755" s="3">
        <v>3730</v>
      </c>
      <c r="D1755" s="2">
        <v>33.25</v>
      </c>
      <c r="E1755" s="2">
        <v>63</v>
      </c>
      <c r="F1755" s="2">
        <v>72</v>
      </c>
      <c r="G1755" s="2">
        <v>0</v>
      </c>
      <c r="H1755" s="2" t="s">
        <v>12</v>
      </c>
      <c r="I1755" s="2">
        <v>2</v>
      </c>
      <c r="J1755" s="2">
        <v>135</v>
      </c>
      <c r="K1755" s="4">
        <v>6.2584</v>
      </c>
      <c r="L1755" s="2" t="s">
        <v>1440</v>
      </c>
      <c r="M1755" s="5">
        <v>45093</v>
      </c>
      <c r="N1755" s="6">
        <v>98.15</v>
      </c>
    </row>
    <row r="1756" spans="1:14" ht="15.5" hidden="1" x14ac:dyDescent="0.35">
      <c r="A1756" s="3" t="s">
        <v>578</v>
      </c>
      <c r="B1756" s="2" t="s">
        <v>579</v>
      </c>
      <c r="C1756" s="3">
        <v>3740</v>
      </c>
      <c r="D1756" s="2">
        <v>35.93</v>
      </c>
      <c r="E1756" s="2">
        <v>62.05</v>
      </c>
      <c r="F1756" s="2">
        <v>71</v>
      </c>
      <c r="G1756" s="2">
        <v>0</v>
      </c>
      <c r="H1756" s="2" t="s">
        <v>12</v>
      </c>
      <c r="I1756" s="2">
        <v>8</v>
      </c>
      <c r="J1756" s="2">
        <v>20</v>
      </c>
      <c r="K1756" s="4">
        <v>6.2016999999999998</v>
      </c>
      <c r="L1756" s="2" t="s">
        <v>1440</v>
      </c>
      <c r="M1756" s="5">
        <v>45093</v>
      </c>
      <c r="N1756" s="6">
        <v>98.15</v>
      </c>
    </row>
    <row r="1757" spans="1:14" ht="15.5" hidden="1" x14ac:dyDescent="0.35">
      <c r="A1757" s="3" t="s">
        <v>580</v>
      </c>
      <c r="B1757" s="2" t="s">
        <v>581</v>
      </c>
      <c r="C1757" s="3">
        <v>3750</v>
      </c>
      <c r="D1757" s="2">
        <v>35.65</v>
      </c>
      <c r="E1757" s="2">
        <v>60.5</v>
      </c>
      <c r="F1757" s="2">
        <v>70</v>
      </c>
      <c r="G1757" s="2">
        <v>0</v>
      </c>
      <c r="H1757" s="2" t="s">
        <v>12</v>
      </c>
      <c r="I1757" s="2">
        <v>4</v>
      </c>
      <c r="J1757" s="2">
        <v>113</v>
      </c>
      <c r="K1757" s="4">
        <v>6.1287000000000003</v>
      </c>
      <c r="L1757" s="2" t="s">
        <v>1440</v>
      </c>
      <c r="M1757" s="5">
        <v>45093</v>
      </c>
      <c r="N1757" s="6">
        <v>98.15</v>
      </c>
    </row>
    <row r="1758" spans="1:14" ht="15.5" hidden="1" x14ac:dyDescent="0.35">
      <c r="A1758" s="3" t="s">
        <v>582</v>
      </c>
      <c r="B1758" s="2" t="s">
        <v>583</v>
      </c>
      <c r="C1758" s="3">
        <v>3760</v>
      </c>
      <c r="D1758" s="2">
        <v>25.1</v>
      </c>
      <c r="E1758" s="2">
        <v>59.5</v>
      </c>
      <c r="F1758" s="2">
        <v>69.5</v>
      </c>
      <c r="G1758" s="2">
        <v>0</v>
      </c>
      <c r="H1758" s="2" t="s">
        <v>12</v>
      </c>
      <c r="I1758" s="2">
        <v>2</v>
      </c>
      <c r="J1758" s="2">
        <v>52</v>
      </c>
      <c r="K1758" s="4">
        <v>6.0872000000000002</v>
      </c>
      <c r="L1758" s="2" t="s">
        <v>1440</v>
      </c>
      <c r="M1758" s="5">
        <v>45093</v>
      </c>
      <c r="N1758" s="6">
        <v>98.15</v>
      </c>
    </row>
    <row r="1759" spans="1:14" ht="15.5" hidden="1" x14ac:dyDescent="0.35">
      <c r="A1759" s="3" t="s">
        <v>584</v>
      </c>
      <c r="B1759" s="2" t="s">
        <v>585</v>
      </c>
      <c r="C1759" s="3">
        <v>3770</v>
      </c>
      <c r="D1759" s="2">
        <v>63</v>
      </c>
      <c r="E1759" s="2">
        <v>60.7</v>
      </c>
      <c r="F1759" s="2">
        <v>69</v>
      </c>
      <c r="G1759" s="2">
        <v>0</v>
      </c>
      <c r="H1759" s="2" t="s">
        <v>12</v>
      </c>
      <c r="I1759" s="2">
        <v>1</v>
      </c>
      <c r="J1759" s="2">
        <v>13</v>
      </c>
      <c r="K1759" s="4">
        <v>6.1086</v>
      </c>
      <c r="L1759" s="2" t="s">
        <v>1440</v>
      </c>
      <c r="M1759" s="5">
        <v>45093</v>
      </c>
      <c r="N1759" s="6">
        <v>98.15</v>
      </c>
    </row>
    <row r="1760" spans="1:14" ht="15.5" hidden="1" x14ac:dyDescent="0.35">
      <c r="A1760" s="3" t="s">
        <v>586</v>
      </c>
      <c r="B1760" s="2" t="s">
        <v>569</v>
      </c>
      <c r="C1760" s="3">
        <v>3780</v>
      </c>
      <c r="D1760" s="2">
        <v>25.75</v>
      </c>
      <c r="E1760" s="2">
        <v>57.5</v>
      </c>
      <c r="F1760" s="2">
        <v>67.5</v>
      </c>
      <c r="G1760" s="2">
        <v>0</v>
      </c>
      <c r="H1760" s="2" t="s">
        <v>12</v>
      </c>
      <c r="I1760" s="2">
        <v>1</v>
      </c>
      <c r="J1760" s="2">
        <v>10</v>
      </c>
      <c r="K1760" s="4">
        <v>5.9782999999999999</v>
      </c>
      <c r="L1760" s="2" t="s">
        <v>1440</v>
      </c>
      <c r="M1760" s="5">
        <v>45093</v>
      </c>
      <c r="N1760" s="6">
        <v>98.15</v>
      </c>
    </row>
    <row r="1761" spans="1:14" ht="15.5" hidden="1" x14ac:dyDescent="0.35">
      <c r="A1761" s="3" t="s">
        <v>587</v>
      </c>
      <c r="B1761" s="2" t="s">
        <v>588</v>
      </c>
      <c r="C1761" s="3">
        <v>3790</v>
      </c>
      <c r="D1761" s="2">
        <v>27.31</v>
      </c>
      <c r="E1761" s="2">
        <v>57.75</v>
      </c>
      <c r="F1761" s="2">
        <v>66.5</v>
      </c>
      <c r="G1761" s="2">
        <v>0</v>
      </c>
      <c r="H1761" s="2" t="s">
        <v>12</v>
      </c>
      <c r="I1761" s="2">
        <v>5</v>
      </c>
      <c r="J1761" s="2">
        <v>17</v>
      </c>
      <c r="K1761" s="4">
        <v>5.9592000000000001</v>
      </c>
      <c r="L1761" s="2" t="s">
        <v>1440</v>
      </c>
      <c r="M1761" s="5">
        <v>45093</v>
      </c>
      <c r="N1761" s="6">
        <v>98.15</v>
      </c>
    </row>
    <row r="1762" spans="1:14" ht="15.5" hidden="1" x14ac:dyDescent="0.35">
      <c r="A1762" s="3" t="s">
        <v>589</v>
      </c>
      <c r="B1762" s="2" t="s">
        <v>350</v>
      </c>
      <c r="C1762" s="3">
        <v>3800</v>
      </c>
      <c r="D1762" s="2">
        <v>62.13</v>
      </c>
      <c r="E1762" s="2">
        <v>55.75</v>
      </c>
      <c r="F1762" s="2">
        <v>65.5</v>
      </c>
      <c r="G1762" s="2">
        <v>-7.49</v>
      </c>
      <c r="H1762" s="2">
        <v>-0.1076</v>
      </c>
      <c r="I1762" s="2">
        <v>1</v>
      </c>
      <c r="J1762" s="2">
        <v>183</v>
      </c>
      <c r="K1762" s="4">
        <v>5.8798000000000004</v>
      </c>
      <c r="L1762" s="2" t="s">
        <v>1440</v>
      </c>
      <c r="M1762" s="5">
        <v>45093</v>
      </c>
      <c r="N1762" s="6">
        <v>98.15</v>
      </c>
    </row>
    <row r="1763" spans="1:14" ht="15.5" hidden="1" x14ac:dyDescent="0.35">
      <c r="A1763" s="3" t="s">
        <v>590</v>
      </c>
      <c r="B1763" s="2" t="s">
        <v>591</v>
      </c>
      <c r="C1763" s="3">
        <v>3810</v>
      </c>
      <c r="D1763" s="2">
        <v>61.35</v>
      </c>
      <c r="E1763" s="2">
        <v>55</v>
      </c>
      <c r="F1763" s="2">
        <v>65</v>
      </c>
      <c r="G1763" s="2">
        <v>0</v>
      </c>
      <c r="H1763" s="2" t="s">
        <v>12</v>
      </c>
      <c r="I1763" s="2">
        <v>1</v>
      </c>
      <c r="J1763" s="2">
        <v>24</v>
      </c>
      <c r="K1763" s="4">
        <v>5.8479999999999999</v>
      </c>
      <c r="L1763" s="2" t="s">
        <v>1440</v>
      </c>
      <c r="M1763" s="5">
        <v>45093</v>
      </c>
      <c r="N1763" s="6">
        <v>98.15</v>
      </c>
    </row>
    <row r="1764" spans="1:14" ht="15.5" hidden="1" x14ac:dyDescent="0.35">
      <c r="A1764" s="3" t="s">
        <v>592</v>
      </c>
      <c r="B1764" s="2" t="s">
        <v>593</v>
      </c>
      <c r="C1764" s="3">
        <v>3820</v>
      </c>
      <c r="D1764" s="2">
        <v>22.6</v>
      </c>
      <c r="E1764" s="2">
        <v>54.2</v>
      </c>
      <c r="F1764" s="2">
        <v>64</v>
      </c>
      <c r="G1764" s="2">
        <v>0</v>
      </c>
      <c r="H1764" s="2" t="s">
        <v>12</v>
      </c>
      <c r="I1764" s="2">
        <v>1</v>
      </c>
      <c r="J1764" s="2">
        <v>30</v>
      </c>
      <c r="K1764" s="4">
        <v>5.8022</v>
      </c>
      <c r="L1764" s="2" t="s">
        <v>1440</v>
      </c>
      <c r="M1764" s="5">
        <v>45093</v>
      </c>
      <c r="N1764" s="6">
        <v>98.15</v>
      </c>
    </row>
    <row r="1765" spans="1:14" ht="15.5" hidden="1" x14ac:dyDescent="0.35">
      <c r="A1765" s="3" t="s">
        <v>594</v>
      </c>
      <c r="B1765" s="2" t="s">
        <v>595</v>
      </c>
      <c r="C1765" s="3">
        <v>3830</v>
      </c>
      <c r="D1765" s="2">
        <v>47.25</v>
      </c>
      <c r="E1765" s="2">
        <v>53.25</v>
      </c>
      <c r="F1765" s="2">
        <v>63</v>
      </c>
      <c r="G1765" s="2">
        <v>0</v>
      </c>
      <c r="H1765" s="2" t="s">
        <v>12</v>
      </c>
      <c r="I1765" s="2">
        <v>3</v>
      </c>
      <c r="J1765" s="2">
        <v>16</v>
      </c>
      <c r="K1765" s="4">
        <v>5.7531999999999996</v>
      </c>
      <c r="L1765" s="2" t="s">
        <v>1440</v>
      </c>
      <c r="M1765" s="5">
        <v>45093</v>
      </c>
      <c r="N1765" s="6">
        <v>98.15</v>
      </c>
    </row>
    <row r="1766" spans="1:14" ht="15.5" hidden="1" x14ac:dyDescent="0.35">
      <c r="A1766" s="3" t="s">
        <v>596</v>
      </c>
      <c r="B1766" s="2" t="s">
        <v>597</v>
      </c>
      <c r="C1766" s="3">
        <v>3840</v>
      </c>
      <c r="D1766" s="2">
        <v>31.24</v>
      </c>
      <c r="E1766" s="2">
        <v>52.7</v>
      </c>
      <c r="F1766" s="2">
        <v>62</v>
      </c>
      <c r="G1766" s="2">
        <v>0</v>
      </c>
      <c r="H1766" s="2" t="s">
        <v>12</v>
      </c>
      <c r="I1766" s="2">
        <v>5</v>
      </c>
      <c r="J1766" s="2">
        <v>23</v>
      </c>
      <c r="K1766" s="4">
        <v>5.7149999999999999</v>
      </c>
      <c r="L1766" s="2" t="s">
        <v>1440</v>
      </c>
      <c r="M1766" s="5">
        <v>45093</v>
      </c>
      <c r="N1766" s="6">
        <v>98.15</v>
      </c>
    </row>
    <row r="1767" spans="1:14" ht="15.5" hidden="1" x14ac:dyDescent="0.35">
      <c r="A1767" s="3" t="s">
        <v>598</v>
      </c>
      <c r="B1767" s="2" t="s">
        <v>599</v>
      </c>
      <c r="C1767" s="3">
        <v>3850</v>
      </c>
      <c r="D1767" s="2">
        <v>33.06</v>
      </c>
      <c r="E1767" s="2">
        <v>52</v>
      </c>
      <c r="F1767" s="2">
        <v>61.5</v>
      </c>
      <c r="G1767" s="2">
        <v>0</v>
      </c>
      <c r="H1767" s="2" t="s">
        <v>12</v>
      </c>
      <c r="I1767" s="2">
        <v>1</v>
      </c>
      <c r="J1767" s="2">
        <v>38</v>
      </c>
      <c r="K1767" s="4">
        <v>5.6859999999999999</v>
      </c>
      <c r="L1767" s="2" t="s">
        <v>1440</v>
      </c>
      <c r="M1767" s="5">
        <v>45093</v>
      </c>
      <c r="N1767" s="6">
        <v>98.15</v>
      </c>
    </row>
    <row r="1768" spans="1:14" ht="15.5" hidden="1" x14ac:dyDescent="0.35">
      <c r="A1768" s="3" t="s">
        <v>600</v>
      </c>
      <c r="B1768" s="2" t="s">
        <v>601</v>
      </c>
      <c r="C1768" s="3">
        <v>3860</v>
      </c>
      <c r="D1768" s="2">
        <v>234</v>
      </c>
      <c r="E1768" s="2">
        <v>35.950000000000003</v>
      </c>
      <c r="F1768" s="2">
        <v>43.2</v>
      </c>
      <c r="G1768" s="2">
        <v>0</v>
      </c>
      <c r="H1768" s="2" t="s">
        <v>12</v>
      </c>
      <c r="I1768" s="2">
        <v>35</v>
      </c>
      <c r="J1768" s="2">
        <v>46</v>
      </c>
      <c r="K1768" s="4">
        <v>4.8818000000000001</v>
      </c>
      <c r="L1768" s="2" t="s">
        <v>1440</v>
      </c>
      <c r="M1768" s="5">
        <v>45093</v>
      </c>
      <c r="N1768" s="6">
        <v>98.15</v>
      </c>
    </row>
    <row r="1769" spans="1:14" ht="15.5" hidden="1" x14ac:dyDescent="0.35">
      <c r="A1769" s="3" t="s">
        <v>602</v>
      </c>
      <c r="B1769" s="2" t="s">
        <v>603</v>
      </c>
      <c r="C1769" s="3">
        <v>3870</v>
      </c>
      <c r="D1769" s="2">
        <v>193.6</v>
      </c>
      <c r="E1769" s="2">
        <v>232</v>
      </c>
      <c r="F1769" s="2">
        <v>249.7</v>
      </c>
      <c r="G1769" s="2">
        <v>0</v>
      </c>
      <c r="H1769" s="2" t="s">
        <v>12</v>
      </c>
      <c r="I1769" s="2">
        <v>1</v>
      </c>
      <c r="J1769" s="2">
        <v>20</v>
      </c>
      <c r="K1769" s="4">
        <v>0</v>
      </c>
      <c r="L1769" s="2" t="s">
        <v>1440</v>
      </c>
      <c r="M1769" s="5">
        <v>45093</v>
      </c>
      <c r="N1769" s="6">
        <v>98.15</v>
      </c>
    </row>
    <row r="1770" spans="1:14" ht="15.5" hidden="1" x14ac:dyDescent="0.35">
      <c r="A1770" s="3" t="s">
        <v>604</v>
      </c>
      <c r="B1770" s="2" t="s">
        <v>605</v>
      </c>
      <c r="C1770" s="3">
        <v>3880</v>
      </c>
      <c r="D1770" s="2">
        <v>26.7</v>
      </c>
      <c r="E1770" s="2">
        <v>49.4</v>
      </c>
      <c r="F1770" s="2">
        <v>59</v>
      </c>
      <c r="G1770" s="2">
        <v>0</v>
      </c>
      <c r="H1770" s="2" t="s">
        <v>12</v>
      </c>
      <c r="I1770" s="2">
        <v>1</v>
      </c>
      <c r="J1770" s="2">
        <v>70</v>
      </c>
      <c r="K1770" s="4">
        <v>5.5633999999999997</v>
      </c>
      <c r="L1770" s="2" t="s">
        <v>1440</v>
      </c>
      <c r="M1770" s="5">
        <v>45093</v>
      </c>
      <c r="N1770" s="6">
        <v>98.15</v>
      </c>
    </row>
    <row r="1771" spans="1:14" ht="15.5" hidden="1" x14ac:dyDescent="0.35">
      <c r="A1771" s="3" t="s">
        <v>606</v>
      </c>
      <c r="B1771" s="2" t="s">
        <v>607</v>
      </c>
      <c r="C1771" s="3">
        <v>3890</v>
      </c>
      <c r="D1771" s="2">
        <v>40.72</v>
      </c>
      <c r="E1771" s="2">
        <v>48.85</v>
      </c>
      <c r="F1771" s="2">
        <v>58</v>
      </c>
      <c r="G1771" s="2">
        <v>0</v>
      </c>
      <c r="H1771" s="2" t="s">
        <v>12</v>
      </c>
      <c r="I1771" s="2">
        <v>2</v>
      </c>
      <c r="J1771" s="2">
        <v>15</v>
      </c>
      <c r="K1771" s="4">
        <v>5.5269000000000004</v>
      </c>
      <c r="L1771" s="2" t="s">
        <v>1440</v>
      </c>
      <c r="M1771" s="5">
        <v>45093</v>
      </c>
      <c r="N1771" s="6">
        <v>98.15</v>
      </c>
    </row>
    <row r="1772" spans="1:14" ht="15.5" hidden="1" x14ac:dyDescent="0.35">
      <c r="A1772" s="3" t="s">
        <v>608</v>
      </c>
      <c r="B1772" s="2" t="s">
        <v>479</v>
      </c>
      <c r="C1772" s="3">
        <v>3900</v>
      </c>
      <c r="D1772" s="2">
        <v>54.4</v>
      </c>
      <c r="E1772" s="2">
        <v>49.05</v>
      </c>
      <c r="F1772" s="2">
        <v>57.5</v>
      </c>
      <c r="G1772" s="2">
        <v>-0.95</v>
      </c>
      <c r="H1772" s="2">
        <v>-1.72E-2</v>
      </c>
      <c r="I1772" s="2">
        <v>2</v>
      </c>
      <c r="J1772" s="2">
        <v>1836</v>
      </c>
      <c r="K1772" s="4">
        <v>5.5210999999999997</v>
      </c>
      <c r="L1772" s="2" t="s">
        <v>1440</v>
      </c>
      <c r="M1772" s="5">
        <v>45093</v>
      </c>
      <c r="N1772" s="6">
        <v>98.15</v>
      </c>
    </row>
    <row r="1773" spans="1:14" ht="15.5" hidden="1" x14ac:dyDescent="0.35">
      <c r="A1773" s="3" t="s">
        <v>609</v>
      </c>
      <c r="B1773" s="2" t="s">
        <v>610</v>
      </c>
      <c r="C1773" s="3">
        <v>3910</v>
      </c>
      <c r="D1773" s="2">
        <v>47.79</v>
      </c>
      <c r="E1773" s="2">
        <v>48</v>
      </c>
      <c r="F1773" s="2">
        <v>57</v>
      </c>
      <c r="G1773" s="2">
        <v>0</v>
      </c>
      <c r="H1773" s="2" t="s">
        <v>12</v>
      </c>
      <c r="I1773" s="2">
        <v>10</v>
      </c>
      <c r="J1773" s="2">
        <v>15</v>
      </c>
      <c r="K1773" s="4">
        <v>5.4850000000000003</v>
      </c>
      <c r="L1773" s="2" t="s">
        <v>1440</v>
      </c>
      <c r="M1773" s="5">
        <v>45093</v>
      </c>
      <c r="N1773" s="6">
        <v>98.15</v>
      </c>
    </row>
    <row r="1774" spans="1:14" ht="15.5" hidden="1" x14ac:dyDescent="0.35">
      <c r="A1774" s="3" t="s">
        <v>611</v>
      </c>
      <c r="B1774" s="2" t="s">
        <v>612</v>
      </c>
      <c r="C1774" s="3">
        <v>3920</v>
      </c>
      <c r="D1774" s="2">
        <v>260</v>
      </c>
      <c r="E1774" s="2">
        <v>161.05000000000001</v>
      </c>
      <c r="F1774" s="2">
        <v>171.55</v>
      </c>
      <c r="G1774" s="2">
        <v>0</v>
      </c>
      <c r="H1774" s="2" t="s">
        <v>12</v>
      </c>
      <c r="I1774" s="2">
        <v>1</v>
      </c>
      <c r="J1774" s="2">
        <v>4</v>
      </c>
      <c r="K1774" s="4">
        <v>0</v>
      </c>
      <c r="L1774" s="2" t="s">
        <v>1440</v>
      </c>
      <c r="M1774" s="5">
        <v>45093</v>
      </c>
      <c r="N1774" s="6">
        <v>98.15</v>
      </c>
    </row>
    <row r="1775" spans="1:14" ht="15.5" hidden="1" x14ac:dyDescent="0.35">
      <c r="A1775" s="3" t="s">
        <v>613</v>
      </c>
      <c r="B1775" s="2" t="s">
        <v>614</v>
      </c>
      <c r="C1775" s="3">
        <v>3930</v>
      </c>
      <c r="D1775" s="2">
        <v>58.35</v>
      </c>
      <c r="E1775" s="2">
        <v>46.15</v>
      </c>
      <c r="F1775" s="2">
        <v>55.5</v>
      </c>
      <c r="G1775" s="2">
        <v>34.590000000000003</v>
      </c>
      <c r="H1775" s="2">
        <v>1.4558</v>
      </c>
      <c r="I1775" s="2">
        <v>1</v>
      </c>
      <c r="J1775" s="2">
        <v>31</v>
      </c>
      <c r="K1775" s="4">
        <v>5.4077000000000002</v>
      </c>
      <c r="L1775" s="2" t="s">
        <v>1440</v>
      </c>
      <c r="M1775" s="5">
        <v>45093</v>
      </c>
      <c r="N1775" s="6">
        <v>98.15</v>
      </c>
    </row>
    <row r="1776" spans="1:14" ht="15.5" hidden="1" x14ac:dyDescent="0.35">
      <c r="A1776" s="3" t="s">
        <v>615</v>
      </c>
      <c r="B1776" s="2" t="s">
        <v>616</v>
      </c>
      <c r="C1776" s="3">
        <v>3940</v>
      </c>
      <c r="D1776" s="2">
        <v>23.42</v>
      </c>
      <c r="E1776" s="2">
        <v>45.5</v>
      </c>
      <c r="F1776" s="2">
        <v>54.5</v>
      </c>
      <c r="G1776" s="2">
        <v>0</v>
      </c>
      <c r="H1776" s="2" t="s">
        <v>12</v>
      </c>
      <c r="I1776" s="2">
        <v>2</v>
      </c>
      <c r="J1776" s="2">
        <v>6</v>
      </c>
      <c r="K1776" s="4">
        <v>5.3700999999999999</v>
      </c>
      <c r="L1776" s="2" t="s">
        <v>1440</v>
      </c>
      <c r="M1776" s="5">
        <v>45093</v>
      </c>
      <c r="N1776" s="6">
        <v>98.15</v>
      </c>
    </row>
    <row r="1777" spans="1:14" ht="15.5" hidden="1" x14ac:dyDescent="0.35">
      <c r="A1777" s="3" t="s">
        <v>617</v>
      </c>
      <c r="B1777" s="2" t="s">
        <v>618</v>
      </c>
      <c r="C1777" s="3">
        <v>3950</v>
      </c>
      <c r="D1777" s="2">
        <v>36.119999999999997</v>
      </c>
      <c r="E1777" s="2">
        <v>44.8</v>
      </c>
      <c r="F1777" s="2">
        <v>54</v>
      </c>
      <c r="G1777" s="2">
        <v>0</v>
      </c>
      <c r="H1777" s="2" t="s">
        <v>12</v>
      </c>
      <c r="I1777" s="2">
        <v>5</v>
      </c>
      <c r="J1777" s="2">
        <v>38</v>
      </c>
      <c r="K1777" s="4">
        <v>5.3433000000000002</v>
      </c>
      <c r="L1777" s="2" t="s">
        <v>1440</v>
      </c>
      <c r="M1777" s="5">
        <v>45093</v>
      </c>
      <c r="N1777" s="6">
        <v>98.15</v>
      </c>
    </row>
    <row r="1778" spans="1:14" ht="15.5" hidden="1" x14ac:dyDescent="0.35">
      <c r="A1778" s="3" t="s">
        <v>619</v>
      </c>
      <c r="B1778" s="2" t="s">
        <v>433</v>
      </c>
      <c r="C1778" s="3">
        <v>3960</v>
      </c>
      <c r="D1778" s="2">
        <v>56.6</v>
      </c>
      <c r="E1778" s="2">
        <v>44.15</v>
      </c>
      <c r="F1778" s="2">
        <v>53</v>
      </c>
      <c r="G1778" s="2">
        <v>0</v>
      </c>
      <c r="H1778" s="2" t="s">
        <v>12</v>
      </c>
      <c r="I1778" s="2">
        <v>1</v>
      </c>
      <c r="J1778" s="2">
        <v>11</v>
      </c>
      <c r="K1778" s="4">
        <v>5.3061999999999996</v>
      </c>
      <c r="L1778" s="2" t="s">
        <v>1440</v>
      </c>
      <c r="M1778" s="5">
        <v>45093</v>
      </c>
      <c r="N1778" s="6">
        <v>98.15</v>
      </c>
    </row>
    <row r="1779" spans="1:14" ht="15.5" hidden="1" x14ac:dyDescent="0.35">
      <c r="A1779" s="3" t="s">
        <v>620</v>
      </c>
      <c r="B1779" s="2" t="s">
        <v>621</v>
      </c>
      <c r="C1779" s="3">
        <v>3970</v>
      </c>
      <c r="D1779" s="2">
        <v>20.440000000000001</v>
      </c>
      <c r="E1779" s="2">
        <v>43.5</v>
      </c>
      <c r="F1779" s="2">
        <v>52.5</v>
      </c>
      <c r="G1779" s="2">
        <v>0</v>
      </c>
      <c r="H1779" s="2" t="s">
        <v>12</v>
      </c>
      <c r="I1779" s="2">
        <v>1</v>
      </c>
      <c r="J1779" s="2">
        <v>10</v>
      </c>
      <c r="K1779" s="4">
        <v>5.2808000000000002</v>
      </c>
      <c r="L1779" s="2" t="s">
        <v>1440</v>
      </c>
      <c r="M1779" s="5">
        <v>45093</v>
      </c>
      <c r="N1779" s="6">
        <v>98.15</v>
      </c>
    </row>
    <row r="1780" spans="1:14" ht="15.5" hidden="1" x14ac:dyDescent="0.35">
      <c r="A1780" s="3" t="s">
        <v>622</v>
      </c>
      <c r="B1780" s="2" t="s">
        <v>623</v>
      </c>
      <c r="C1780" s="3">
        <v>3980</v>
      </c>
      <c r="D1780" s="2">
        <v>55.9</v>
      </c>
      <c r="E1780" s="2">
        <v>26.3</v>
      </c>
      <c r="F1780" s="2">
        <v>31.5</v>
      </c>
      <c r="G1780" s="2">
        <v>0</v>
      </c>
      <c r="H1780" s="2" t="s">
        <v>12</v>
      </c>
      <c r="I1780" s="2">
        <v>1</v>
      </c>
      <c r="J1780" s="2">
        <v>18</v>
      </c>
      <c r="K1780" s="4">
        <v>4.4218999999999999</v>
      </c>
      <c r="L1780" s="2" t="s">
        <v>1440</v>
      </c>
      <c r="M1780" s="5">
        <v>45093</v>
      </c>
      <c r="N1780" s="6">
        <v>98.15</v>
      </c>
    </row>
    <row r="1781" spans="1:14" ht="15.5" hidden="1" x14ac:dyDescent="0.35">
      <c r="A1781" s="3" t="s">
        <v>624</v>
      </c>
      <c r="B1781" s="2" t="s">
        <v>621</v>
      </c>
      <c r="C1781" s="3">
        <v>3990</v>
      </c>
      <c r="D1781" s="2">
        <v>19.940000000000001</v>
      </c>
      <c r="E1781" s="2">
        <v>42.3</v>
      </c>
      <c r="F1781" s="2">
        <v>51</v>
      </c>
      <c r="G1781" s="2">
        <v>0</v>
      </c>
      <c r="H1781" s="2" t="s">
        <v>12</v>
      </c>
      <c r="I1781" s="2">
        <v>2</v>
      </c>
      <c r="J1781" s="2">
        <v>72</v>
      </c>
      <c r="K1781" s="4">
        <v>5.2211999999999996</v>
      </c>
      <c r="L1781" s="2" t="s">
        <v>1440</v>
      </c>
      <c r="M1781" s="5">
        <v>45093</v>
      </c>
      <c r="N1781" s="6">
        <v>98.15</v>
      </c>
    </row>
    <row r="1782" spans="1:14" ht="15.5" hidden="1" x14ac:dyDescent="0.35">
      <c r="A1782" s="3" t="s">
        <v>625</v>
      </c>
      <c r="B1782" s="2" t="s">
        <v>626</v>
      </c>
      <c r="C1782" s="3">
        <v>4000</v>
      </c>
      <c r="D1782" s="2">
        <v>46</v>
      </c>
      <c r="E1782" s="2">
        <v>42</v>
      </c>
      <c r="F1782" s="2">
        <v>50.5</v>
      </c>
      <c r="G1782" s="2">
        <v>-7.6</v>
      </c>
      <c r="H1782" s="2">
        <v>-0.14180000000000001</v>
      </c>
      <c r="I1782" s="2">
        <v>103</v>
      </c>
      <c r="J1782" s="2">
        <v>896</v>
      </c>
      <c r="K1782" s="4">
        <v>5.2042000000000002</v>
      </c>
      <c r="L1782" s="2" t="s">
        <v>1440</v>
      </c>
      <c r="M1782" s="5">
        <v>45093</v>
      </c>
      <c r="N1782" s="6">
        <v>98.15</v>
      </c>
    </row>
    <row r="1783" spans="1:14" ht="15.5" hidden="1" x14ac:dyDescent="0.35">
      <c r="A1783" s="3" t="s">
        <v>627</v>
      </c>
      <c r="B1783" s="2" t="s">
        <v>628</v>
      </c>
      <c r="C1783" s="3">
        <v>4100</v>
      </c>
      <c r="D1783" s="2">
        <v>45.07</v>
      </c>
      <c r="E1783" s="2">
        <v>36.200000000000003</v>
      </c>
      <c r="F1783" s="2">
        <v>44.5</v>
      </c>
      <c r="G1783" s="2">
        <v>0</v>
      </c>
      <c r="H1783" s="2" t="s">
        <v>12</v>
      </c>
      <c r="I1783" s="2">
        <v>1</v>
      </c>
      <c r="J1783" s="2">
        <v>343</v>
      </c>
      <c r="K1783" s="4">
        <v>4.9512</v>
      </c>
      <c r="L1783" s="2" t="s">
        <v>1440</v>
      </c>
      <c r="M1783" s="5">
        <v>45093</v>
      </c>
      <c r="N1783" s="6">
        <v>98.15</v>
      </c>
    </row>
    <row r="1784" spans="1:14" ht="15.5" hidden="1" x14ac:dyDescent="0.35">
      <c r="A1784" s="3" t="s">
        <v>629</v>
      </c>
      <c r="B1784" s="2" t="s">
        <v>630</v>
      </c>
      <c r="C1784" s="3">
        <v>4200</v>
      </c>
      <c r="D1784" s="2">
        <v>38</v>
      </c>
      <c r="E1784" s="2">
        <v>31.95</v>
      </c>
      <c r="F1784" s="2">
        <v>40</v>
      </c>
      <c r="G1784" s="2">
        <v>-3</v>
      </c>
      <c r="H1784" s="2">
        <v>-7.3200000000000001E-2</v>
      </c>
      <c r="I1784" s="2">
        <v>2</v>
      </c>
      <c r="J1784" s="2">
        <v>98</v>
      </c>
      <c r="K1784" s="4">
        <v>4.7698</v>
      </c>
      <c r="L1784" s="2" t="s">
        <v>1440</v>
      </c>
      <c r="M1784" s="5">
        <v>45093</v>
      </c>
      <c r="N1784" s="6">
        <v>98.15</v>
      </c>
    </row>
    <row r="1785" spans="1:14" ht="15.5" hidden="1" x14ac:dyDescent="0.35">
      <c r="A1785" s="3" t="s">
        <v>631</v>
      </c>
      <c r="B1785" s="2" t="s">
        <v>632</v>
      </c>
      <c r="C1785" s="3">
        <v>4300</v>
      </c>
      <c r="D1785" s="2">
        <v>34</v>
      </c>
      <c r="E1785" s="2">
        <v>27.4</v>
      </c>
      <c r="F1785" s="2">
        <v>35.5</v>
      </c>
      <c r="G1785" s="2">
        <v>0</v>
      </c>
      <c r="H1785" s="2" t="s">
        <v>12</v>
      </c>
      <c r="I1785" s="2">
        <v>25</v>
      </c>
      <c r="J1785" s="2">
        <v>205</v>
      </c>
      <c r="K1785" s="4">
        <v>4.5811999999999999</v>
      </c>
      <c r="L1785" s="2" t="s">
        <v>1440</v>
      </c>
      <c r="M1785" s="5">
        <v>45093</v>
      </c>
      <c r="N1785" s="6">
        <v>98.15</v>
      </c>
    </row>
    <row r="1786" spans="1:14" ht="15.5" hidden="1" x14ac:dyDescent="0.35">
      <c r="A1786" s="3" t="s">
        <v>633</v>
      </c>
      <c r="B1786" s="2" t="s">
        <v>634</v>
      </c>
      <c r="C1786" s="3">
        <v>4400</v>
      </c>
      <c r="D1786" s="2">
        <v>27.25</v>
      </c>
      <c r="E1786" s="2">
        <v>23.9</v>
      </c>
      <c r="F1786" s="2">
        <v>31.9</v>
      </c>
      <c r="G1786" s="2">
        <v>-2.37</v>
      </c>
      <c r="H1786" s="2">
        <v>-0.08</v>
      </c>
      <c r="I1786" s="2">
        <v>2</v>
      </c>
      <c r="J1786" s="2">
        <v>116</v>
      </c>
      <c r="K1786" s="4">
        <v>4.4337</v>
      </c>
      <c r="L1786" s="2" t="s">
        <v>1440</v>
      </c>
      <c r="M1786" s="5">
        <v>45093</v>
      </c>
      <c r="N1786" s="6">
        <v>98.15</v>
      </c>
    </row>
    <row r="1787" spans="1:14" ht="15.5" hidden="1" x14ac:dyDescent="0.35">
      <c r="A1787" s="3" t="s">
        <v>635</v>
      </c>
      <c r="B1787" s="2" t="s">
        <v>636</v>
      </c>
      <c r="C1787" s="3">
        <v>4500</v>
      </c>
      <c r="D1787" s="2">
        <v>25</v>
      </c>
      <c r="E1787" s="2">
        <v>21.2</v>
      </c>
      <c r="F1787" s="2">
        <v>28.75</v>
      </c>
      <c r="G1787" s="2">
        <v>-2.89</v>
      </c>
      <c r="H1787" s="2">
        <v>-0.1036</v>
      </c>
      <c r="I1787" s="2">
        <v>6</v>
      </c>
      <c r="J1787" s="2">
        <v>810</v>
      </c>
      <c r="K1787" s="4">
        <v>4.3113999999999999</v>
      </c>
      <c r="L1787" s="2" t="s">
        <v>1440</v>
      </c>
      <c r="M1787" s="5">
        <v>45093</v>
      </c>
      <c r="N1787" s="6">
        <v>98.15</v>
      </c>
    </row>
    <row r="1788" spans="1:14" ht="15.5" hidden="1" x14ac:dyDescent="0.35">
      <c r="A1788" s="3" t="s">
        <v>637</v>
      </c>
      <c r="B1788" s="2" t="s">
        <v>638</v>
      </c>
      <c r="C1788" s="3">
        <v>4600</v>
      </c>
      <c r="D1788" s="2">
        <v>22</v>
      </c>
      <c r="E1788" s="2">
        <v>18.350000000000001</v>
      </c>
      <c r="F1788" s="2">
        <v>25.85</v>
      </c>
      <c r="G1788" s="2">
        <v>-2.5</v>
      </c>
      <c r="H1788" s="2">
        <v>-0.10199999999999999</v>
      </c>
      <c r="I1788" s="2">
        <v>1</v>
      </c>
      <c r="J1788" s="2">
        <v>71</v>
      </c>
      <c r="K1788" s="4">
        <v>4.1872999999999996</v>
      </c>
      <c r="L1788" s="2" t="s">
        <v>1440</v>
      </c>
      <c r="M1788" s="5">
        <v>45093</v>
      </c>
      <c r="N1788" s="6">
        <v>98.15</v>
      </c>
    </row>
    <row r="1789" spans="1:14" ht="15.5" hidden="1" x14ac:dyDescent="0.35">
      <c r="A1789" s="3" t="s">
        <v>639</v>
      </c>
      <c r="B1789" s="2" t="s">
        <v>640</v>
      </c>
      <c r="C1789" s="3">
        <v>4700</v>
      </c>
      <c r="D1789" s="2">
        <v>19.5</v>
      </c>
      <c r="E1789" s="2">
        <v>16.399999999999999</v>
      </c>
      <c r="F1789" s="2">
        <v>23.4</v>
      </c>
      <c r="G1789" s="2">
        <v>0</v>
      </c>
      <c r="H1789" s="2" t="s">
        <v>12</v>
      </c>
      <c r="I1789" s="2">
        <v>5</v>
      </c>
      <c r="J1789" s="2">
        <v>98</v>
      </c>
      <c r="K1789" s="4">
        <v>4.0914000000000001</v>
      </c>
      <c r="L1789" s="2" t="s">
        <v>1440</v>
      </c>
      <c r="M1789" s="5">
        <v>45093</v>
      </c>
      <c r="N1789" s="6">
        <v>98.15</v>
      </c>
    </row>
    <row r="1790" spans="1:14" ht="15.5" hidden="1" x14ac:dyDescent="0.35">
      <c r="A1790" s="3" t="s">
        <v>641</v>
      </c>
      <c r="B1790" s="2" t="s">
        <v>642</v>
      </c>
      <c r="C1790" s="3">
        <v>4800</v>
      </c>
      <c r="D1790" s="2">
        <v>18.2</v>
      </c>
      <c r="E1790" s="2">
        <v>16.5</v>
      </c>
      <c r="F1790" s="2">
        <v>21.3</v>
      </c>
      <c r="G1790" s="2">
        <v>-0.14000000000000001</v>
      </c>
      <c r="H1790" s="2">
        <v>-7.6E-3</v>
      </c>
      <c r="I1790" s="2">
        <v>8</v>
      </c>
      <c r="J1790" s="2">
        <v>599</v>
      </c>
      <c r="K1790" s="4">
        <v>4.0529000000000002</v>
      </c>
      <c r="L1790" s="2" t="s">
        <v>1440</v>
      </c>
      <c r="M1790" s="5">
        <v>45093</v>
      </c>
      <c r="N1790" s="6">
        <v>98.15</v>
      </c>
    </row>
    <row r="1791" spans="1:14" ht="15.5" hidden="1" x14ac:dyDescent="0.35">
      <c r="A1791" s="3" t="s">
        <v>643</v>
      </c>
      <c r="B1791" s="2" t="s">
        <v>644</v>
      </c>
      <c r="C1791" s="3">
        <v>4900</v>
      </c>
      <c r="D1791" s="2">
        <v>15.95</v>
      </c>
      <c r="E1791" s="2">
        <v>12.75</v>
      </c>
      <c r="F1791" s="2">
        <v>19.5</v>
      </c>
      <c r="G1791" s="2">
        <v>-1.1100000000000001</v>
      </c>
      <c r="H1791" s="2">
        <v>-6.5100000000000005E-2</v>
      </c>
      <c r="I1791" s="2">
        <v>7</v>
      </c>
      <c r="J1791" s="2">
        <v>99</v>
      </c>
      <c r="K1791" s="4">
        <v>3.9192999999999998</v>
      </c>
      <c r="L1791" s="2" t="s">
        <v>1440</v>
      </c>
      <c r="M1791" s="5">
        <v>45093</v>
      </c>
      <c r="N1791" s="6">
        <v>98.15</v>
      </c>
    </row>
    <row r="1792" spans="1:14" ht="15.5" hidden="1" x14ac:dyDescent="0.35">
      <c r="A1792" s="3" t="s">
        <v>645</v>
      </c>
      <c r="B1792" s="2" t="s">
        <v>646</v>
      </c>
      <c r="C1792" s="3">
        <v>5000</v>
      </c>
      <c r="D1792" s="2">
        <v>14.83</v>
      </c>
      <c r="E1792" s="2">
        <v>12.3</v>
      </c>
      <c r="F1792" s="2">
        <v>18</v>
      </c>
      <c r="G1792" s="2">
        <v>-0.17</v>
      </c>
      <c r="H1792" s="2">
        <v>-1.1299999999999999E-2</v>
      </c>
      <c r="I1792" s="2">
        <v>49</v>
      </c>
      <c r="J1792" s="2">
        <v>730</v>
      </c>
      <c r="K1792" s="4">
        <v>3.8773</v>
      </c>
      <c r="L1792" s="2" t="s">
        <v>1440</v>
      </c>
      <c r="M1792" s="5">
        <v>45093</v>
      </c>
      <c r="N1792" s="6">
        <v>98.15</v>
      </c>
    </row>
    <row r="1793" spans="1:14" ht="15.5" hidden="1" x14ac:dyDescent="0.35">
      <c r="A1793" s="3" t="s">
        <v>647</v>
      </c>
      <c r="B1793" s="2" t="s">
        <v>648</v>
      </c>
      <c r="C1793" s="3">
        <v>5100</v>
      </c>
      <c r="D1793" s="2">
        <v>13.3</v>
      </c>
      <c r="E1793" s="2">
        <v>10.050000000000001</v>
      </c>
      <c r="F1793" s="2">
        <v>16.55</v>
      </c>
      <c r="G1793" s="2">
        <v>-1.5</v>
      </c>
      <c r="H1793" s="2">
        <v>-0.1014</v>
      </c>
      <c r="I1793" s="2">
        <v>2</v>
      </c>
      <c r="J1793" s="2">
        <v>91</v>
      </c>
      <c r="K1793" s="4">
        <v>3.7831000000000001</v>
      </c>
      <c r="L1793" s="2" t="s">
        <v>1440</v>
      </c>
      <c r="M1793" s="5">
        <v>45093</v>
      </c>
      <c r="N1793" s="6">
        <v>98.15</v>
      </c>
    </row>
    <row r="1794" spans="1:14" ht="15.5" hidden="1" x14ac:dyDescent="0.35">
      <c r="A1794" s="3" t="s">
        <v>649</v>
      </c>
      <c r="B1794" s="2" t="s">
        <v>650</v>
      </c>
      <c r="C1794" s="3">
        <v>5200</v>
      </c>
      <c r="D1794" s="2">
        <v>13.45</v>
      </c>
      <c r="E1794" s="2">
        <v>9.1</v>
      </c>
      <c r="F1794" s="2">
        <v>15.4</v>
      </c>
      <c r="G1794" s="2">
        <v>0</v>
      </c>
      <c r="H1794" s="2" t="s">
        <v>12</v>
      </c>
      <c r="I1794" s="2">
        <v>1</v>
      </c>
      <c r="J1794" s="2">
        <v>250</v>
      </c>
      <c r="K1794" s="4">
        <v>3.7311999999999999</v>
      </c>
      <c r="L1794" s="2" t="s">
        <v>1440</v>
      </c>
      <c r="M1794" s="5">
        <v>45093</v>
      </c>
      <c r="N1794" s="6">
        <v>98.15</v>
      </c>
    </row>
    <row r="1795" spans="1:14" ht="15.5" hidden="1" x14ac:dyDescent="0.35">
      <c r="A1795" s="3" t="s">
        <v>651</v>
      </c>
      <c r="B1795" s="2" t="s">
        <v>652</v>
      </c>
      <c r="C1795" s="3">
        <v>5300</v>
      </c>
      <c r="D1795" s="2">
        <v>11.6</v>
      </c>
      <c r="E1795" s="2">
        <v>10</v>
      </c>
      <c r="F1795" s="2">
        <v>12</v>
      </c>
      <c r="G1795" s="2">
        <v>-0.7</v>
      </c>
      <c r="H1795" s="2">
        <v>-5.6899999999999999E-2</v>
      </c>
      <c r="I1795" s="2">
        <v>3</v>
      </c>
      <c r="J1795" s="2">
        <v>593</v>
      </c>
      <c r="K1795" s="4">
        <v>3.6638000000000002</v>
      </c>
      <c r="L1795" s="2" t="s">
        <v>1440</v>
      </c>
      <c r="M1795" s="5">
        <v>45093</v>
      </c>
      <c r="N1795" s="6">
        <v>98.15</v>
      </c>
    </row>
    <row r="1796" spans="1:14" ht="15.5" hidden="1" x14ac:dyDescent="0.35">
      <c r="A1796" s="3" t="s">
        <v>653</v>
      </c>
      <c r="B1796" s="2" t="s">
        <v>646</v>
      </c>
      <c r="C1796" s="3">
        <v>5400</v>
      </c>
      <c r="D1796" s="2">
        <v>10.63</v>
      </c>
      <c r="E1796" s="2">
        <v>7.3</v>
      </c>
      <c r="F1796" s="2">
        <v>13.55</v>
      </c>
      <c r="G1796" s="2">
        <v>-0.37</v>
      </c>
      <c r="H1796" s="2">
        <v>-3.3599999999999998E-2</v>
      </c>
      <c r="I1796" s="2">
        <v>47</v>
      </c>
      <c r="J1796" s="2">
        <v>138</v>
      </c>
      <c r="K1796" s="4">
        <v>3.6366000000000001</v>
      </c>
      <c r="L1796" s="2" t="s">
        <v>1440</v>
      </c>
      <c r="M1796" s="5">
        <v>45093</v>
      </c>
      <c r="N1796" s="6">
        <v>98.15</v>
      </c>
    </row>
    <row r="1797" spans="1:14" ht="15.5" hidden="1" x14ac:dyDescent="0.35">
      <c r="A1797" s="3" t="s">
        <v>654</v>
      </c>
      <c r="B1797" s="2" t="s">
        <v>646</v>
      </c>
      <c r="C1797" s="3">
        <v>5500</v>
      </c>
      <c r="D1797" s="2">
        <v>9.1999999999999993</v>
      </c>
      <c r="E1797" s="2">
        <v>8</v>
      </c>
      <c r="F1797" s="2">
        <v>9.1999999999999993</v>
      </c>
      <c r="G1797" s="2">
        <v>-1.5</v>
      </c>
      <c r="H1797" s="2">
        <v>-0.14019999999999999</v>
      </c>
      <c r="I1797" s="2">
        <v>9</v>
      </c>
      <c r="J1797" s="2">
        <v>1249</v>
      </c>
      <c r="K1797" s="4">
        <v>3.5209999999999999</v>
      </c>
      <c r="L1797" s="2" t="s">
        <v>1440</v>
      </c>
      <c r="M1797" s="5">
        <v>45093</v>
      </c>
      <c r="N1797" s="6">
        <v>98.15</v>
      </c>
    </row>
    <row r="1798" spans="1:14" ht="15.5" hidden="1" x14ac:dyDescent="0.35">
      <c r="A1798" s="3" t="s">
        <v>655</v>
      </c>
      <c r="B1798" s="2" t="s">
        <v>1677</v>
      </c>
      <c r="C1798" s="3">
        <v>45</v>
      </c>
      <c r="D1798" s="2">
        <v>0.08</v>
      </c>
      <c r="E1798" s="2">
        <v>0.08</v>
      </c>
      <c r="F1798" s="2">
        <v>0.09</v>
      </c>
      <c r="G1798" s="2">
        <v>-0.01</v>
      </c>
      <c r="H1798" s="2">
        <v>-0.1111</v>
      </c>
      <c r="I1798" s="2">
        <v>8</v>
      </c>
      <c r="J1798" s="2">
        <v>3983</v>
      </c>
      <c r="K1798" s="4">
        <v>0.59379999999999999</v>
      </c>
      <c r="L1798" s="2" t="s">
        <v>1276</v>
      </c>
      <c r="M1798" s="5">
        <v>45093</v>
      </c>
      <c r="N1798" s="6">
        <v>98.15</v>
      </c>
    </row>
    <row r="1799" spans="1:14" ht="15.5" hidden="1" x14ac:dyDescent="0.35">
      <c r="A1799" s="3" t="s">
        <v>657</v>
      </c>
      <c r="B1799" s="2" t="s">
        <v>1571</v>
      </c>
      <c r="C1799" s="3">
        <v>50</v>
      </c>
      <c r="D1799" s="2">
        <v>0.14000000000000001</v>
      </c>
      <c r="E1799" s="2">
        <v>0.14000000000000001</v>
      </c>
      <c r="F1799" s="2">
        <v>0.15</v>
      </c>
      <c r="G1799" s="2">
        <v>0.02</v>
      </c>
      <c r="H1799" s="2">
        <v>0.16669999999999999</v>
      </c>
      <c r="I1799" s="2">
        <v>14</v>
      </c>
      <c r="J1799" s="2">
        <v>2296</v>
      </c>
      <c r="K1799" s="4">
        <v>0.56059999999999999</v>
      </c>
      <c r="L1799" s="2" t="s">
        <v>1276</v>
      </c>
      <c r="M1799" s="5">
        <v>45093</v>
      </c>
      <c r="N1799" s="6">
        <v>98.15</v>
      </c>
    </row>
    <row r="1800" spans="1:14" ht="15.5" hidden="1" x14ac:dyDescent="0.35">
      <c r="A1800" s="3" t="s">
        <v>659</v>
      </c>
      <c r="B1800" s="2" t="s">
        <v>1678</v>
      </c>
      <c r="C1800" s="3">
        <v>52</v>
      </c>
      <c r="D1800" s="2">
        <v>0.16</v>
      </c>
      <c r="E1800" s="2">
        <v>0.17</v>
      </c>
      <c r="F1800" s="2">
        <v>0.19</v>
      </c>
      <c r="G1800" s="2">
        <v>-0.08</v>
      </c>
      <c r="H1800" s="2">
        <v>-0.33329999999999999</v>
      </c>
      <c r="I1800" s="2">
        <v>4</v>
      </c>
      <c r="J1800" s="2">
        <v>2870</v>
      </c>
      <c r="K1800" s="4">
        <v>0.54879999999999995</v>
      </c>
      <c r="L1800" s="2" t="s">
        <v>1276</v>
      </c>
      <c r="M1800" s="5">
        <v>45093</v>
      </c>
      <c r="N1800" s="6">
        <v>98.15</v>
      </c>
    </row>
    <row r="1801" spans="1:14" ht="15.5" hidden="1" x14ac:dyDescent="0.35">
      <c r="A1801" s="3" t="s">
        <v>660</v>
      </c>
      <c r="B1801" s="2" t="s">
        <v>1679</v>
      </c>
      <c r="C1801" s="3">
        <v>53</v>
      </c>
      <c r="D1801" s="2">
        <v>0.16</v>
      </c>
      <c r="E1801" s="2">
        <v>0.19</v>
      </c>
      <c r="F1801" s="2">
        <v>0.21</v>
      </c>
      <c r="G1801" s="2">
        <v>0</v>
      </c>
      <c r="H1801" s="2" t="s">
        <v>12</v>
      </c>
      <c r="I1801" s="2">
        <v>1</v>
      </c>
      <c r="J1801" s="2">
        <v>1862</v>
      </c>
      <c r="K1801" s="4">
        <v>0.54300000000000004</v>
      </c>
      <c r="L1801" s="2" t="s">
        <v>1276</v>
      </c>
      <c r="M1801" s="5">
        <v>45093</v>
      </c>
      <c r="N1801" s="6">
        <v>98.15</v>
      </c>
    </row>
    <row r="1802" spans="1:14" ht="15.5" hidden="1" x14ac:dyDescent="0.35">
      <c r="A1802" s="3" t="s">
        <v>662</v>
      </c>
      <c r="B1802" s="2" t="s">
        <v>1680</v>
      </c>
      <c r="C1802" s="3">
        <v>54</v>
      </c>
      <c r="D1802" s="2">
        <v>0.24</v>
      </c>
      <c r="E1802" s="2">
        <v>0.21</v>
      </c>
      <c r="F1802" s="2">
        <v>0.23</v>
      </c>
      <c r="G1802" s="2">
        <v>0</v>
      </c>
      <c r="H1802" s="2" t="s">
        <v>12</v>
      </c>
      <c r="I1802" s="2">
        <v>1</v>
      </c>
      <c r="J1802" s="2">
        <v>853</v>
      </c>
      <c r="K1802" s="4">
        <v>0.53659999999999997</v>
      </c>
      <c r="L1802" s="2" t="s">
        <v>1276</v>
      </c>
      <c r="M1802" s="5">
        <v>45093</v>
      </c>
      <c r="N1802" s="6">
        <v>98.15</v>
      </c>
    </row>
    <row r="1803" spans="1:14" ht="15.5" hidden="1" x14ac:dyDescent="0.35">
      <c r="A1803" s="3" t="s">
        <v>664</v>
      </c>
      <c r="B1803" s="2" t="s">
        <v>1567</v>
      </c>
      <c r="C1803" s="3">
        <v>55</v>
      </c>
      <c r="D1803" s="2">
        <v>0.21</v>
      </c>
      <c r="E1803" s="2">
        <v>0.23</v>
      </c>
      <c r="F1803" s="2">
        <v>0.25</v>
      </c>
      <c r="G1803" s="2">
        <v>0</v>
      </c>
      <c r="H1803" s="2" t="s">
        <v>12</v>
      </c>
      <c r="I1803" s="2">
        <v>403</v>
      </c>
      <c r="J1803" s="2">
        <v>2001</v>
      </c>
      <c r="K1803" s="4">
        <v>0.52980000000000005</v>
      </c>
      <c r="L1803" s="2" t="s">
        <v>1276</v>
      </c>
      <c r="M1803" s="5">
        <v>45093</v>
      </c>
      <c r="N1803" s="6">
        <v>98.15</v>
      </c>
    </row>
    <row r="1804" spans="1:14" ht="15.5" hidden="1" x14ac:dyDescent="0.35">
      <c r="A1804" s="3" t="s">
        <v>666</v>
      </c>
      <c r="B1804" s="2" t="s">
        <v>1681</v>
      </c>
      <c r="C1804" s="3">
        <v>56</v>
      </c>
      <c r="D1804" s="2">
        <v>0.24</v>
      </c>
      <c r="E1804" s="2">
        <v>0.19</v>
      </c>
      <c r="F1804" s="2">
        <v>0.28000000000000003</v>
      </c>
      <c r="G1804" s="2">
        <v>-0.09</v>
      </c>
      <c r="H1804" s="2">
        <v>-0.2727</v>
      </c>
      <c r="I1804" s="2">
        <v>1</v>
      </c>
      <c r="J1804" s="2">
        <v>10125</v>
      </c>
      <c r="K1804" s="4">
        <v>0.51319999999999999</v>
      </c>
      <c r="L1804" s="2" t="s">
        <v>1276</v>
      </c>
      <c r="M1804" s="5">
        <v>45093</v>
      </c>
      <c r="N1804" s="6">
        <v>98.15</v>
      </c>
    </row>
    <row r="1805" spans="1:14" ht="15.5" hidden="1" x14ac:dyDescent="0.35">
      <c r="A1805" s="3" t="s">
        <v>668</v>
      </c>
      <c r="B1805" s="2" t="s">
        <v>1682</v>
      </c>
      <c r="C1805" s="3">
        <v>57</v>
      </c>
      <c r="D1805" s="2">
        <v>0.25</v>
      </c>
      <c r="E1805" s="2">
        <v>0.28000000000000003</v>
      </c>
      <c r="F1805" s="2">
        <v>0.31</v>
      </c>
      <c r="G1805" s="2">
        <v>-0.1</v>
      </c>
      <c r="H1805" s="2">
        <v>-0.28570000000000001</v>
      </c>
      <c r="I1805" s="2">
        <v>22</v>
      </c>
      <c r="J1805" s="2">
        <v>1118</v>
      </c>
      <c r="K1805" s="4">
        <v>0.51900000000000002</v>
      </c>
      <c r="L1805" s="2" t="s">
        <v>1276</v>
      </c>
      <c r="M1805" s="5">
        <v>45093</v>
      </c>
      <c r="N1805" s="6">
        <v>98.15</v>
      </c>
    </row>
    <row r="1806" spans="1:14" ht="15.5" hidden="1" x14ac:dyDescent="0.35">
      <c r="A1806" s="3" t="s">
        <v>670</v>
      </c>
      <c r="B1806" s="2" t="s">
        <v>1683</v>
      </c>
      <c r="C1806" s="3">
        <v>58</v>
      </c>
      <c r="D1806" s="2">
        <v>0.33</v>
      </c>
      <c r="E1806" s="2">
        <v>0.31</v>
      </c>
      <c r="F1806" s="2">
        <v>0.34</v>
      </c>
      <c r="G1806" s="2">
        <v>0</v>
      </c>
      <c r="H1806" s="2" t="s">
        <v>12</v>
      </c>
      <c r="I1806" s="2">
        <v>1</v>
      </c>
      <c r="J1806" s="2">
        <v>1636</v>
      </c>
      <c r="K1806" s="4">
        <v>0.51370000000000005</v>
      </c>
      <c r="L1806" s="2" t="s">
        <v>1276</v>
      </c>
      <c r="M1806" s="5">
        <v>45093</v>
      </c>
      <c r="N1806" s="6">
        <v>98.15</v>
      </c>
    </row>
    <row r="1807" spans="1:14" ht="15.5" hidden="1" x14ac:dyDescent="0.35">
      <c r="A1807" s="3" t="s">
        <v>672</v>
      </c>
      <c r="B1807" s="2" t="s">
        <v>1684</v>
      </c>
      <c r="C1807" s="3">
        <v>59</v>
      </c>
      <c r="D1807" s="2">
        <v>0.3</v>
      </c>
      <c r="E1807" s="2">
        <v>0.34</v>
      </c>
      <c r="F1807" s="2">
        <v>0.37</v>
      </c>
      <c r="G1807" s="2">
        <v>-0.01</v>
      </c>
      <c r="H1807" s="2">
        <v>-3.2300000000000002E-2</v>
      </c>
      <c r="I1807" s="2">
        <v>34</v>
      </c>
      <c r="J1807" s="2">
        <v>1507</v>
      </c>
      <c r="K1807" s="4">
        <v>0.50729999999999997</v>
      </c>
      <c r="L1807" s="2" t="s">
        <v>1276</v>
      </c>
      <c r="M1807" s="5">
        <v>45093</v>
      </c>
      <c r="N1807" s="6">
        <v>98.15</v>
      </c>
    </row>
    <row r="1808" spans="1:14" ht="15.5" hidden="1" x14ac:dyDescent="0.35">
      <c r="A1808" s="3" t="s">
        <v>674</v>
      </c>
      <c r="B1808" s="2" t="s">
        <v>1685</v>
      </c>
      <c r="C1808" s="3">
        <v>60</v>
      </c>
      <c r="D1808" s="2">
        <v>0.33</v>
      </c>
      <c r="E1808" s="2">
        <v>0.38</v>
      </c>
      <c r="F1808" s="2">
        <v>0.41</v>
      </c>
      <c r="G1808" s="2">
        <v>0.02</v>
      </c>
      <c r="H1808" s="2">
        <v>6.4500000000000002E-2</v>
      </c>
      <c r="I1808" s="2">
        <v>270</v>
      </c>
      <c r="J1808" s="2">
        <v>6237</v>
      </c>
      <c r="K1808" s="4">
        <v>0.50290000000000001</v>
      </c>
      <c r="L1808" s="2" t="s">
        <v>1276</v>
      </c>
      <c r="M1808" s="5">
        <v>45093</v>
      </c>
      <c r="N1808" s="6">
        <v>98.15</v>
      </c>
    </row>
    <row r="1809" spans="1:14" ht="15.5" hidden="1" x14ac:dyDescent="0.35">
      <c r="A1809" s="3" t="s">
        <v>675</v>
      </c>
      <c r="B1809" s="2" t="s">
        <v>1686</v>
      </c>
      <c r="C1809" s="3">
        <v>61</v>
      </c>
      <c r="D1809" s="2">
        <v>0.37</v>
      </c>
      <c r="E1809" s="2">
        <v>0.42</v>
      </c>
      <c r="F1809" s="2">
        <v>0.54</v>
      </c>
      <c r="G1809" s="2">
        <v>-0.01</v>
      </c>
      <c r="H1809" s="2">
        <v>-2.63E-2</v>
      </c>
      <c r="I1809" s="2">
        <v>86</v>
      </c>
      <c r="J1809" s="2">
        <v>3127</v>
      </c>
      <c r="K1809" s="4">
        <v>0.50780000000000003</v>
      </c>
      <c r="L1809" s="2" t="s">
        <v>1276</v>
      </c>
      <c r="M1809" s="5">
        <v>45093</v>
      </c>
      <c r="N1809" s="6">
        <v>98.15</v>
      </c>
    </row>
    <row r="1810" spans="1:14" ht="15.5" hidden="1" x14ac:dyDescent="0.35">
      <c r="A1810" s="3" t="s">
        <v>677</v>
      </c>
      <c r="B1810" s="2" t="s">
        <v>1687</v>
      </c>
      <c r="C1810" s="3">
        <v>62</v>
      </c>
      <c r="D1810" s="2">
        <v>0.42</v>
      </c>
      <c r="E1810" s="2">
        <v>0.46</v>
      </c>
      <c r="F1810" s="2">
        <v>0.49</v>
      </c>
      <c r="G1810" s="2">
        <v>0.03</v>
      </c>
      <c r="H1810" s="2">
        <v>7.6899999999999996E-2</v>
      </c>
      <c r="I1810" s="2">
        <v>186</v>
      </c>
      <c r="J1810" s="2">
        <v>4452</v>
      </c>
      <c r="K1810" s="4">
        <v>0.49509999999999998</v>
      </c>
      <c r="L1810" s="2" t="s">
        <v>1276</v>
      </c>
      <c r="M1810" s="5">
        <v>45093</v>
      </c>
      <c r="N1810" s="6">
        <v>98.15</v>
      </c>
    </row>
    <row r="1811" spans="1:14" ht="15.5" hidden="1" x14ac:dyDescent="0.35">
      <c r="A1811" s="3" t="s">
        <v>679</v>
      </c>
      <c r="B1811" s="2" t="s">
        <v>1688</v>
      </c>
      <c r="C1811" s="3">
        <v>63</v>
      </c>
      <c r="D1811" s="2">
        <v>0.44</v>
      </c>
      <c r="E1811" s="2">
        <v>0.51</v>
      </c>
      <c r="F1811" s="2">
        <v>0.63</v>
      </c>
      <c r="G1811" s="2">
        <v>-0.06</v>
      </c>
      <c r="H1811" s="2">
        <v>-0.12</v>
      </c>
      <c r="I1811" s="2">
        <v>17</v>
      </c>
      <c r="J1811" s="2">
        <v>1572</v>
      </c>
      <c r="K1811" s="4">
        <v>0.50729999999999997</v>
      </c>
      <c r="L1811" s="2" t="s">
        <v>1276</v>
      </c>
      <c r="M1811" s="5">
        <v>45093</v>
      </c>
      <c r="N1811" s="6">
        <v>98.15</v>
      </c>
    </row>
    <row r="1812" spans="1:14" ht="15.5" hidden="1" x14ac:dyDescent="0.35">
      <c r="A1812" s="3" t="s">
        <v>681</v>
      </c>
      <c r="B1812" s="2" t="s">
        <v>1689</v>
      </c>
      <c r="C1812" s="3">
        <v>64</v>
      </c>
      <c r="D1812" s="2">
        <v>0.55000000000000004</v>
      </c>
      <c r="E1812" s="2">
        <v>0.5</v>
      </c>
      <c r="F1812" s="2">
        <v>0.59</v>
      </c>
      <c r="G1812" s="2">
        <v>0</v>
      </c>
      <c r="H1812" s="2" t="s">
        <v>12</v>
      </c>
      <c r="I1812" s="2">
        <v>127</v>
      </c>
      <c r="J1812" s="2">
        <v>1411</v>
      </c>
      <c r="K1812" s="4">
        <v>0.4854</v>
      </c>
      <c r="L1812" s="2" t="s">
        <v>1276</v>
      </c>
      <c r="M1812" s="5">
        <v>45093</v>
      </c>
      <c r="N1812" s="6">
        <v>98.15</v>
      </c>
    </row>
    <row r="1813" spans="1:14" ht="15.5" hidden="1" x14ac:dyDescent="0.35">
      <c r="A1813" s="3" t="s">
        <v>683</v>
      </c>
      <c r="B1813" s="2" t="s">
        <v>1690</v>
      </c>
      <c r="C1813" s="3">
        <v>65</v>
      </c>
      <c r="D1813" s="2">
        <v>0.59</v>
      </c>
      <c r="E1813" s="2">
        <v>0.55000000000000004</v>
      </c>
      <c r="F1813" s="2">
        <v>0.64</v>
      </c>
      <c r="G1813" s="2">
        <v>7.0000000000000007E-2</v>
      </c>
      <c r="H1813" s="2">
        <v>0.1346</v>
      </c>
      <c r="I1813" s="2">
        <v>38</v>
      </c>
      <c r="J1813" s="2">
        <v>5552</v>
      </c>
      <c r="K1813" s="4">
        <v>0.47949999999999998</v>
      </c>
      <c r="L1813" s="2" t="s">
        <v>1276</v>
      </c>
      <c r="M1813" s="5">
        <v>45093</v>
      </c>
      <c r="N1813" s="6">
        <v>98.15</v>
      </c>
    </row>
    <row r="1814" spans="1:14" ht="15.5" hidden="1" x14ac:dyDescent="0.35">
      <c r="A1814" s="3" t="s">
        <v>685</v>
      </c>
      <c r="B1814" s="2" t="s">
        <v>1691</v>
      </c>
      <c r="C1814" s="3">
        <v>66</v>
      </c>
      <c r="D1814" s="2">
        <v>0.65</v>
      </c>
      <c r="E1814" s="2">
        <v>0.61</v>
      </c>
      <c r="F1814" s="2">
        <v>0.7</v>
      </c>
      <c r="G1814" s="2">
        <v>-0.02</v>
      </c>
      <c r="H1814" s="2">
        <v>-2.9899999999999999E-2</v>
      </c>
      <c r="I1814" s="2">
        <v>28</v>
      </c>
      <c r="J1814" s="2">
        <v>2629</v>
      </c>
      <c r="K1814" s="4">
        <v>0.47460000000000002</v>
      </c>
      <c r="L1814" s="2" t="s">
        <v>1276</v>
      </c>
      <c r="M1814" s="5">
        <v>45093</v>
      </c>
      <c r="N1814" s="6">
        <v>98.15</v>
      </c>
    </row>
    <row r="1815" spans="1:14" ht="15.5" hidden="1" x14ac:dyDescent="0.35">
      <c r="A1815" s="3" t="s">
        <v>687</v>
      </c>
      <c r="B1815" s="2" t="s">
        <v>1691</v>
      </c>
      <c r="C1815" s="3">
        <v>67</v>
      </c>
      <c r="D1815" s="2">
        <v>0.71</v>
      </c>
      <c r="E1815" s="2">
        <v>0.67</v>
      </c>
      <c r="F1815" s="2">
        <v>0.77</v>
      </c>
      <c r="G1815" s="2">
        <v>0.01</v>
      </c>
      <c r="H1815" s="2">
        <v>1.43E-2</v>
      </c>
      <c r="I1815" s="2">
        <v>29</v>
      </c>
      <c r="J1815" s="2">
        <v>1710</v>
      </c>
      <c r="K1815" s="4">
        <v>0.47049999999999997</v>
      </c>
      <c r="L1815" s="2" t="s">
        <v>1276</v>
      </c>
      <c r="M1815" s="5">
        <v>45093</v>
      </c>
      <c r="N1815" s="6">
        <v>98.15</v>
      </c>
    </row>
    <row r="1816" spans="1:14" ht="15.5" hidden="1" x14ac:dyDescent="0.35">
      <c r="A1816" s="3" t="s">
        <v>689</v>
      </c>
      <c r="B1816" s="2" t="s">
        <v>1692</v>
      </c>
      <c r="C1816" s="3">
        <v>68</v>
      </c>
      <c r="D1816" s="2">
        <v>0.76</v>
      </c>
      <c r="E1816" s="2">
        <v>0.74</v>
      </c>
      <c r="F1816" s="2">
        <v>0.84</v>
      </c>
      <c r="G1816" s="2">
        <v>-0.04</v>
      </c>
      <c r="H1816" s="2">
        <v>-0.05</v>
      </c>
      <c r="I1816" s="2">
        <v>52</v>
      </c>
      <c r="J1816" s="2">
        <v>3730</v>
      </c>
      <c r="K1816" s="4">
        <v>0.46560000000000001</v>
      </c>
      <c r="L1816" s="2" t="s">
        <v>1276</v>
      </c>
      <c r="M1816" s="5">
        <v>45093</v>
      </c>
      <c r="N1816" s="6">
        <v>98.15</v>
      </c>
    </row>
    <row r="1817" spans="1:14" ht="15.5" hidden="1" x14ac:dyDescent="0.35">
      <c r="A1817" s="3" t="s">
        <v>691</v>
      </c>
      <c r="B1817" s="2" t="s">
        <v>1693</v>
      </c>
      <c r="C1817" s="3">
        <v>69</v>
      </c>
      <c r="D1817" s="2">
        <v>1</v>
      </c>
      <c r="E1817" s="2">
        <v>0.89</v>
      </c>
      <c r="F1817" s="2">
        <v>0.91</v>
      </c>
      <c r="G1817" s="2">
        <v>0</v>
      </c>
      <c r="H1817" s="2" t="s">
        <v>12</v>
      </c>
      <c r="I1817" s="2">
        <v>2</v>
      </c>
      <c r="J1817" s="2">
        <v>7151</v>
      </c>
      <c r="K1817" s="4">
        <v>0.4602</v>
      </c>
      <c r="L1817" s="2" t="s">
        <v>1276</v>
      </c>
      <c r="M1817" s="5">
        <v>45093</v>
      </c>
      <c r="N1817" s="6">
        <v>98.15</v>
      </c>
    </row>
    <row r="1818" spans="1:14" ht="15.5" hidden="1" x14ac:dyDescent="0.35">
      <c r="A1818" s="3" t="s">
        <v>693</v>
      </c>
      <c r="B1818" s="2" t="s">
        <v>1690</v>
      </c>
      <c r="C1818" s="3">
        <v>70</v>
      </c>
      <c r="D1818" s="2">
        <v>0.91</v>
      </c>
      <c r="E1818" s="2">
        <v>0.9</v>
      </c>
      <c r="F1818" s="2">
        <v>1</v>
      </c>
      <c r="G1818" s="2">
        <v>0.08</v>
      </c>
      <c r="H1818" s="2">
        <v>9.64E-2</v>
      </c>
      <c r="I1818" s="2">
        <v>385</v>
      </c>
      <c r="J1818" s="2">
        <v>10972</v>
      </c>
      <c r="K1818" s="4">
        <v>0.45650000000000002</v>
      </c>
      <c r="L1818" s="2" t="s">
        <v>1276</v>
      </c>
      <c r="M1818" s="5">
        <v>45093</v>
      </c>
      <c r="N1818" s="6">
        <v>98.15</v>
      </c>
    </row>
    <row r="1819" spans="1:14" ht="15.5" hidden="1" x14ac:dyDescent="0.35">
      <c r="A1819" s="3" t="s">
        <v>694</v>
      </c>
      <c r="B1819" s="2" t="s">
        <v>1694</v>
      </c>
      <c r="C1819" s="3">
        <v>71</v>
      </c>
      <c r="D1819" s="2">
        <v>1.02</v>
      </c>
      <c r="E1819" s="2">
        <v>0.98</v>
      </c>
      <c r="F1819" s="2">
        <v>1.0900000000000001</v>
      </c>
      <c r="G1819" s="2">
        <v>-0.11</v>
      </c>
      <c r="H1819" s="2">
        <v>-9.7299999999999998E-2</v>
      </c>
      <c r="I1819" s="2">
        <v>13</v>
      </c>
      <c r="J1819" s="2">
        <v>1823</v>
      </c>
      <c r="K1819" s="4">
        <v>0.45219999999999999</v>
      </c>
      <c r="L1819" s="2" t="s">
        <v>1276</v>
      </c>
      <c r="M1819" s="5">
        <v>45093</v>
      </c>
      <c r="N1819" s="6">
        <v>98.15</v>
      </c>
    </row>
    <row r="1820" spans="1:14" ht="15.5" hidden="1" x14ac:dyDescent="0.35">
      <c r="A1820" s="3" t="s">
        <v>696</v>
      </c>
      <c r="B1820" s="2" t="s">
        <v>1576</v>
      </c>
      <c r="C1820" s="3">
        <v>72</v>
      </c>
      <c r="D1820" s="2">
        <v>1.1200000000000001</v>
      </c>
      <c r="E1820" s="2">
        <v>1.08</v>
      </c>
      <c r="F1820" s="2">
        <v>1.19</v>
      </c>
      <c r="G1820" s="2">
        <v>0.15</v>
      </c>
      <c r="H1820" s="2">
        <v>0.15459999999999999</v>
      </c>
      <c r="I1820" s="2">
        <v>84</v>
      </c>
      <c r="J1820" s="2">
        <v>1246</v>
      </c>
      <c r="K1820" s="4">
        <v>0.44800000000000001</v>
      </c>
      <c r="L1820" s="2" t="s">
        <v>1276</v>
      </c>
      <c r="M1820" s="5">
        <v>45093</v>
      </c>
      <c r="N1820" s="6">
        <v>98.15</v>
      </c>
    </row>
    <row r="1821" spans="1:14" ht="15.5" hidden="1" x14ac:dyDescent="0.35">
      <c r="A1821" s="3" t="s">
        <v>697</v>
      </c>
      <c r="B1821" s="2" t="s">
        <v>1695</v>
      </c>
      <c r="C1821" s="3">
        <v>72.5</v>
      </c>
      <c r="D1821" s="2">
        <v>1.03</v>
      </c>
      <c r="E1821" s="2">
        <v>1.1299999999999999</v>
      </c>
      <c r="F1821" s="2">
        <v>1.24</v>
      </c>
      <c r="G1821" s="2">
        <v>0.02</v>
      </c>
      <c r="H1821" s="2">
        <v>1.9800000000000002E-2</v>
      </c>
      <c r="I1821" s="2">
        <v>5</v>
      </c>
      <c r="J1821" s="2">
        <v>762</v>
      </c>
      <c r="K1821" s="4">
        <v>0.44579999999999997</v>
      </c>
      <c r="L1821" s="2" t="s">
        <v>1276</v>
      </c>
      <c r="M1821" s="5">
        <v>45093</v>
      </c>
      <c r="N1821" s="6">
        <v>98.15</v>
      </c>
    </row>
    <row r="1822" spans="1:14" ht="15.5" hidden="1" x14ac:dyDescent="0.35">
      <c r="A1822" s="3" t="s">
        <v>699</v>
      </c>
      <c r="B1822" s="2" t="s">
        <v>1598</v>
      </c>
      <c r="C1822" s="3">
        <v>73</v>
      </c>
      <c r="D1822" s="2">
        <v>1.2</v>
      </c>
      <c r="E1822" s="2">
        <v>1.18</v>
      </c>
      <c r="F1822" s="2">
        <v>1.29</v>
      </c>
      <c r="G1822" s="2">
        <v>0.15</v>
      </c>
      <c r="H1822" s="2">
        <v>0.1429</v>
      </c>
      <c r="I1822" s="2">
        <v>3</v>
      </c>
      <c r="J1822" s="2">
        <v>2804</v>
      </c>
      <c r="K1822" s="4">
        <v>0.44340000000000002</v>
      </c>
      <c r="L1822" s="2" t="s">
        <v>1276</v>
      </c>
      <c r="M1822" s="5">
        <v>45093</v>
      </c>
      <c r="N1822" s="6">
        <v>98.15</v>
      </c>
    </row>
    <row r="1823" spans="1:14" ht="15.5" hidden="1" x14ac:dyDescent="0.35">
      <c r="A1823" s="3" t="s">
        <v>700</v>
      </c>
      <c r="B1823" s="2" t="s">
        <v>1696</v>
      </c>
      <c r="C1823" s="3">
        <v>74</v>
      </c>
      <c r="D1823" s="2">
        <v>1.1499999999999999</v>
      </c>
      <c r="E1823" s="2">
        <v>1.36</v>
      </c>
      <c r="F1823" s="2">
        <v>1.4</v>
      </c>
      <c r="G1823" s="2">
        <v>0</v>
      </c>
      <c r="H1823" s="2" t="s">
        <v>12</v>
      </c>
      <c r="I1823" s="2">
        <v>5</v>
      </c>
      <c r="J1823" s="2">
        <v>4011</v>
      </c>
      <c r="K1823" s="4">
        <v>0.43880000000000002</v>
      </c>
      <c r="L1823" s="2" t="s">
        <v>1276</v>
      </c>
      <c r="M1823" s="5">
        <v>45093</v>
      </c>
      <c r="N1823" s="6">
        <v>98.15</v>
      </c>
    </row>
    <row r="1824" spans="1:14" ht="15.5" hidden="1" x14ac:dyDescent="0.35">
      <c r="A1824" s="3" t="s">
        <v>701</v>
      </c>
      <c r="B1824" s="2" t="s">
        <v>1578</v>
      </c>
      <c r="C1824" s="3">
        <v>75</v>
      </c>
      <c r="D1824" s="2">
        <v>1.46</v>
      </c>
      <c r="E1824" s="2">
        <v>1.41</v>
      </c>
      <c r="F1824" s="2">
        <v>1.53</v>
      </c>
      <c r="G1824" s="2">
        <v>0.21</v>
      </c>
      <c r="H1824" s="2">
        <v>0.16800000000000001</v>
      </c>
      <c r="I1824" s="2">
        <v>198</v>
      </c>
      <c r="J1824" s="2">
        <v>9002</v>
      </c>
      <c r="K1824" s="4">
        <v>0.43559999999999999</v>
      </c>
      <c r="L1824" s="2" t="s">
        <v>1276</v>
      </c>
      <c r="M1824" s="5">
        <v>45093</v>
      </c>
      <c r="N1824" s="6">
        <v>98.15</v>
      </c>
    </row>
    <row r="1825" spans="1:14" ht="15.5" hidden="1" x14ac:dyDescent="0.35">
      <c r="A1825" s="3" t="s">
        <v>702</v>
      </c>
      <c r="B1825" s="2" t="s">
        <v>1697</v>
      </c>
      <c r="C1825" s="3">
        <v>76</v>
      </c>
      <c r="D1825" s="2">
        <v>1.42</v>
      </c>
      <c r="E1825" s="2">
        <v>1.54</v>
      </c>
      <c r="F1825" s="2">
        <v>1.67</v>
      </c>
      <c r="G1825" s="2">
        <v>0.04</v>
      </c>
      <c r="H1825" s="2">
        <v>2.9000000000000001E-2</v>
      </c>
      <c r="I1825" s="2">
        <v>157</v>
      </c>
      <c r="J1825" s="2">
        <v>2476</v>
      </c>
      <c r="K1825" s="4">
        <v>0.43240000000000001</v>
      </c>
      <c r="L1825" s="2" t="s">
        <v>1276</v>
      </c>
      <c r="M1825" s="5">
        <v>45093</v>
      </c>
      <c r="N1825" s="6">
        <v>98.15</v>
      </c>
    </row>
    <row r="1826" spans="1:14" ht="15.5" hidden="1" x14ac:dyDescent="0.35">
      <c r="A1826" s="3" t="s">
        <v>704</v>
      </c>
      <c r="B1826" s="2" t="s">
        <v>1698</v>
      </c>
      <c r="C1826" s="3">
        <v>77</v>
      </c>
      <c r="D1826" s="2">
        <v>1.58</v>
      </c>
      <c r="E1826" s="2">
        <v>1.67</v>
      </c>
      <c r="F1826" s="2">
        <v>1.94</v>
      </c>
      <c r="G1826" s="2">
        <v>0.11</v>
      </c>
      <c r="H1826" s="2">
        <v>7.4800000000000005E-2</v>
      </c>
      <c r="I1826" s="2">
        <v>284</v>
      </c>
      <c r="J1826" s="2">
        <v>5176</v>
      </c>
      <c r="K1826" s="4">
        <v>0.439</v>
      </c>
      <c r="L1826" s="2" t="s">
        <v>1276</v>
      </c>
      <c r="M1826" s="5">
        <v>45093</v>
      </c>
      <c r="N1826" s="6">
        <v>98.15</v>
      </c>
    </row>
    <row r="1827" spans="1:14" ht="15.5" hidden="1" x14ac:dyDescent="0.35">
      <c r="A1827" s="3" t="s">
        <v>705</v>
      </c>
      <c r="B1827" s="2" t="s">
        <v>1577</v>
      </c>
      <c r="C1827" s="3">
        <v>77.5</v>
      </c>
      <c r="D1827" s="2">
        <v>1.86</v>
      </c>
      <c r="E1827" s="2">
        <v>1.76</v>
      </c>
      <c r="F1827" s="2">
        <v>1.87</v>
      </c>
      <c r="G1827" s="2">
        <v>0.32</v>
      </c>
      <c r="H1827" s="2">
        <v>0.20780000000000001</v>
      </c>
      <c r="I1827" s="2">
        <v>343</v>
      </c>
      <c r="J1827" s="2">
        <v>1252</v>
      </c>
      <c r="K1827" s="4">
        <v>0.42530000000000001</v>
      </c>
      <c r="L1827" s="2" t="s">
        <v>1276</v>
      </c>
      <c r="M1827" s="5">
        <v>45093</v>
      </c>
      <c r="N1827" s="6">
        <v>98.15</v>
      </c>
    </row>
    <row r="1828" spans="1:14" ht="15.5" hidden="1" x14ac:dyDescent="0.35">
      <c r="A1828" s="3" t="s">
        <v>706</v>
      </c>
      <c r="B1828" s="2" t="s">
        <v>1554</v>
      </c>
      <c r="C1828" s="3">
        <v>78</v>
      </c>
      <c r="D1828" s="2">
        <v>1.86</v>
      </c>
      <c r="E1828" s="2">
        <v>1.82</v>
      </c>
      <c r="F1828" s="2">
        <v>1.95</v>
      </c>
      <c r="G1828" s="2">
        <v>0.04</v>
      </c>
      <c r="H1828" s="2">
        <v>2.1999999999999999E-2</v>
      </c>
      <c r="I1828" s="2">
        <v>133</v>
      </c>
      <c r="J1828" s="2">
        <v>2047</v>
      </c>
      <c r="K1828" s="4">
        <v>0.42359999999999998</v>
      </c>
      <c r="L1828" s="2" t="s">
        <v>1276</v>
      </c>
      <c r="M1828" s="5">
        <v>45093</v>
      </c>
      <c r="N1828" s="6">
        <v>98.15</v>
      </c>
    </row>
    <row r="1829" spans="1:14" ht="15.5" hidden="1" x14ac:dyDescent="0.35">
      <c r="A1829" s="3" t="s">
        <v>708</v>
      </c>
      <c r="B1829" s="2" t="s">
        <v>1699</v>
      </c>
      <c r="C1829" s="3">
        <v>79</v>
      </c>
      <c r="D1829" s="2">
        <v>1.72</v>
      </c>
      <c r="E1829" s="2">
        <v>1.98</v>
      </c>
      <c r="F1829" s="2">
        <v>2.1</v>
      </c>
      <c r="G1829" s="2">
        <v>0</v>
      </c>
      <c r="H1829" s="2" t="s">
        <v>12</v>
      </c>
      <c r="I1829" s="2">
        <v>86</v>
      </c>
      <c r="J1829" s="2">
        <v>2494</v>
      </c>
      <c r="K1829" s="4">
        <v>0.41899999999999998</v>
      </c>
      <c r="L1829" s="2" t="s">
        <v>1276</v>
      </c>
      <c r="M1829" s="5">
        <v>45093</v>
      </c>
      <c r="N1829" s="6">
        <v>98.15</v>
      </c>
    </row>
    <row r="1830" spans="1:14" ht="15.5" hidden="1" x14ac:dyDescent="0.35">
      <c r="A1830" s="3" t="s">
        <v>709</v>
      </c>
      <c r="B1830" s="2" t="s">
        <v>1578</v>
      </c>
      <c r="C1830" s="3">
        <v>80</v>
      </c>
      <c r="D1830" s="2">
        <v>2.21</v>
      </c>
      <c r="E1830" s="2">
        <v>2.16</v>
      </c>
      <c r="F1830" s="2">
        <v>2.2799999999999998</v>
      </c>
      <c r="G1830" s="2">
        <v>0.36</v>
      </c>
      <c r="H1830" s="2">
        <v>0.1946</v>
      </c>
      <c r="I1830" s="2">
        <v>547</v>
      </c>
      <c r="J1830" s="2">
        <v>16737</v>
      </c>
      <c r="K1830" s="4">
        <v>0.4158</v>
      </c>
      <c r="L1830" s="2" t="s">
        <v>1276</v>
      </c>
      <c r="M1830" s="5">
        <v>45093</v>
      </c>
      <c r="N1830" s="6">
        <v>98.15</v>
      </c>
    </row>
    <row r="1831" spans="1:14" ht="15.5" hidden="1" x14ac:dyDescent="0.35">
      <c r="A1831" s="3" t="s">
        <v>710</v>
      </c>
      <c r="B1831" s="2" t="s">
        <v>1700</v>
      </c>
      <c r="C1831" s="3">
        <v>81</v>
      </c>
      <c r="D1831" s="2">
        <v>2.41</v>
      </c>
      <c r="E1831" s="2">
        <v>2.34</v>
      </c>
      <c r="F1831" s="2">
        <v>2.48</v>
      </c>
      <c r="G1831" s="2">
        <v>0.12</v>
      </c>
      <c r="H1831" s="2">
        <v>5.2400000000000002E-2</v>
      </c>
      <c r="I1831" s="2">
        <v>93</v>
      </c>
      <c r="J1831" s="2">
        <v>2941</v>
      </c>
      <c r="K1831" s="4">
        <v>0.41310000000000002</v>
      </c>
      <c r="L1831" s="2" t="s">
        <v>1276</v>
      </c>
      <c r="M1831" s="5">
        <v>45093</v>
      </c>
      <c r="N1831" s="6">
        <v>98.15</v>
      </c>
    </row>
    <row r="1832" spans="1:14" ht="15.5" hidden="1" x14ac:dyDescent="0.35">
      <c r="A1832" s="3" t="s">
        <v>711</v>
      </c>
      <c r="B1832" s="2" t="s">
        <v>1700</v>
      </c>
      <c r="C1832" s="3">
        <v>82</v>
      </c>
      <c r="D1832" s="2">
        <v>2.61</v>
      </c>
      <c r="E1832" s="2">
        <v>2.5299999999999998</v>
      </c>
      <c r="F1832" s="2">
        <v>2.67</v>
      </c>
      <c r="G1832" s="2">
        <v>0.37</v>
      </c>
      <c r="H1832" s="2">
        <v>0.16520000000000001</v>
      </c>
      <c r="I1832" s="2">
        <v>151</v>
      </c>
      <c r="J1832" s="2">
        <v>4718</v>
      </c>
      <c r="K1832" s="4">
        <v>0.40889999999999999</v>
      </c>
      <c r="L1832" s="2" t="s">
        <v>1276</v>
      </c>
      <c r="M1832" s="5">
        <v>45093</v>
      </c>
      <c r="N1832" s="6">
        <v>98.15</v>
      </c>
    </row>
    <row r="1833" spans="1:14" ht="15.5" hidden="1" x14ac:dyDescent="0.35">
      <c r="A1833" s="3" t="s">
        <v>713</v>
      </c>
      <c r="B1833" s="2" t="s">
        <v>1700</v>
      </c>
      <c r="C1833" s="3">
        <v>83</v>
      </c>
      <c r="D1833" s="2">
        <v>2.83</v>
      </c>
      <c r="E1833" s="2">
        <v>2.83</v>
      </c>
      <c r="F1833" s="2">
        <v>2.86</v>
      </c>
      <c r="G1833" s="2">
        <v>0.24</v>
      </c>
      <c r="H1833" s="2">
        <v>9.2700000000000005E-2</v>
      </c>
      <c r="I1833" s="2">
        <v>107</v>
      </c>
      <c r="J1833" s="2">
        <v>1877</v>
      </c>
      <c r="K1833" s="4">
        <v>0.4042</v>
      </c>
      <c r="L1833" s="2" t="s">
        <v>1276</v>
      </c>
      <c r="M1833" s="5">
        <v>45093</v>
      </c>
      <c r="N1833" s="6">
        <v>98.15</v>
      </c>
    </row>
    <row r="1834" spans="1:14" ht="15.5" hidden="1" x14ac:dyDescent="0.35">
      <c r="A1834" s="3" t="s">
        <v>714</v>
      </c>
      <c r="B1834" s="2" t="s">
        <v>1700</v>
      </c>
      <c r="C1834" s="3">
        <v>84</v>
      </c>
      <c r="D1834" s="2">
        <v>3.05</v>
      </c>
      <c r="E1834" s="2">
        <v>2.94</v>
      </c>
      <c r="F1834" s="2">
        <v>3.1</v>
      </c>
      <c r="G1834" s="2">
        <v>0.56000000000000005</v>
      </c>
      <c r="H1834" s="2">
        <v>0.22489999999999999</v>
      </c>
      <c r="I1834" s="2">
        <v>100</v>
      </c>
      <c r="J1834" s="2">
        <v>2413</v>
      </c>
      <c r="K1834" s="4">
        <v>0.4017</v>
      </c>
      <c r="L1834" s="2" t="s">
        <v>1276</v>
      </c>
      <c r="M1834" s="5">
        <v>45093</v>
      </c>
      <c r="N1834" s="6">
        <v>98.15</v>
      </c>
    </row>
    <row r="1835" spans="1:14" ht="15.5" hidden="1" x14ac:dyDescent="0.35">
      <c r="A1835" s="3" t="s">
        <v>716</v>
      </c>
      <c r="B1835" s="2" t="s">
        <v>1578</v>
      </c>
      <c r="C1835" s="3">
        <v>85</v>
      </c>
      <c r="D1835" s="2">
        <v>3.24</v>
      </c>
      <c r="E1835" s="2">
        <v>3.15</v>
      </c>
      <c r="F1835" s="2">
        <v>3.35</v>
      </c>
      <c r="G1835" s="2">
        <v>0.46</v>
      </c>
      <c r="H1835" s="2">
        <v>0.16550000000000001</v>
      </c>
      <c r="I1835" s="2">
        <v>1578</v>
      </c>
      <c r="J1835" s="2">
        <v>12637</v>
      </c>
      <c r="K1835" s="4">
        <v>0.39910000000000001</v>
      </c>
      <c r="L1835" s="2" t="s">
        <v>1276</v>
      </c>
      <c r="M1835" s="5">
        <v>45093</v>
      </c>
      <c r="N1835" s="6">
        <v>98.15</v>
      </c>
    </row>
    <row r="1836" spans="1:14" ht="15.5" hidden="1" x14ac:dyDescent="0.35">
      <c r="A1836" s="3" t="s">
        <v>717</v>
      </c>
      <c r="B1836" s="2" t="s">
        <v>1701</v>
      </c>
      <c r="C1836" s="3">
        <v>86</v>
      </c>
      <c r="D1836" s="2">
        <v>2.92</v>
      </c>
      <c r="E1836" s="2">
        <v>3.4</v>
      </c>
      <c r="F1836" s="2">
        <v>3.6</v>
      </c>
      <c r="G1836" s="2">
        <v>0</v>
      </c>
      <c r="H1836" s="2" t="s">
        <v>12</v>
      </c>
      <c r="I1836" s="2">
        <v>9</v>
      </c>
      <c r="J1836" s="2">
        <v>2120</v>
      </c>
      <c r="K1836" s="4">
        <v>0.39550000000000002</v>
      </c>
      <c r="L1836" s="2" t="s">
        <v>1276</v>
      </c>
      <c r="M1836" s="5">
        <v>45093</v>
      </c>
      <c r="N1836" s="6">
        <v>98.15</v>
      </c>
    </row>
    <row r="1837" spans="1:14" ht="15.5" hidden="1" x14ac:dyDescent="0.35">
      <c r="A1837" s="3" t="s">
        <v>719</v>
      </c>
      <c r="B1837" s="2" t="s">
        <v>1702</v>
      </c>
      <c r="C1837" s="3">
        <v>87</v>
      </c>
      <c r="D1837" s="2">
        <v>3.4</v>
      </c>
      <c r="E1837" s="2">
        <v>3.65</v>
      </c>
      <c r="F1837" s="2">
        <v>3.9</v>
      </c>
      <c r="G1837" s="2">
        <v>-0.16</v>
      </c>
      <c r="H1837" s="2">
        <v>-4.4900000000000002E-2</v>
      </c>
      <c r="I1837" s="2">
        <v>7</v>
      </c>
      <c r="J1837" s="2">
        <v>2925</v>
      </c>
      <c r="K1837" s="4">
        <v>0.39389999999999997</v>
      </c>
      <c r="L1837" s="2" t="s">
        <v>1276</v>
      </c>
      <c r="M1837" s="5">
        <v>45093</v>
      </c>
      <c r="N1837" s="6">
        <v>98.15</v>
      </c>
    </row>
    <row r="1838" spans="1:14" ht="15.5" hidden="1" x14ac:dyDescent="0.35">
      <c r="A1838" s="3" t="s">
        <v>721</v>
      </c>
      <c r="B1838" s="2" t="s">
        <v>1568</v>
      </c>
      <c r="C1838" s="3">
        <v>88</v>
      </c>
      <c r="D1838" s="2">
        <v>4</v>
      </c>
      <c r="E1838" s="2">
        <v>3.95</v>
      </c>
      <c r="F1838" s="2">
        <v>4.1500000000000004</v>
      </c>
      <c r="G1838" s="2">
        <v>0.2</v>
      </c>
      <c r="H1838" s="2">
        <v>5.2600000000000001E-2</v>
      </c>
      <c r="I1838" s="2">
        <v>32</v>
      </c>
      <c r="J1838" s="2">
        <v>6379</v>
      </c>
      <c r="K1838" s="4">
        <v>0.38879999999999998</v>
      </c>
      <c r="L1838" s="2" t="s">
        <v>1276</v>
      </c>
      <c r="M1838" s="5">
        <v>45093</v>
      </c>
      <c r="N1838" s="6">
        <v>98.15</v>
      </c>
    </row>
    <row r="1839" spans="1:14" ht="15.5" hidden="1" x14ac:dyDescent="0.35">
      <c r="A1839" s="3" t="s">
        <v>722</v>
      </c>
      <c r="B1839" s="2" t="s">
        <v>1703</v>
      </c>
      <c r="C1839" s="3">
        <v>89</v>
      </c>
      <c r="D1839" s="2">
        <v>3.95</v>
      </c>
      <c r="E1839" s="2">
        <v>4.4000000000000004</v>
      </c>
      <c r="F1839" s="2">
        <v>4.45</v>
      </c>
      <c r="G1839" s="2">
        <v>0.09</v>
      </c>
      <c r="H1839" s="2">
        <v>2.3300000000000001E-2</v>
      </c>
      <c r="I1839" s="2">
        <v>69</v>
      </c>
      <c r="J1839" s="2">
        <v>3113</v>
      </c>
      <c r="K1839" s="4">
        <v>0.3856</v>
      </c>
      <c r="L1839" s="2" t="s">
        <v>1276</v>
      </c>
      <c r="M1839" s="5">
        <v>45093</v>
      </c>
      <c r="N1839" s="6">
        <v>98.15</v>
      </c>
    </row>
    <row r="1840" spans="1:14" ht="15.5" hidden="1" x14ac:dyDescent="0.35">
      <c r="A1840" s="3" t="s">
        <v>724</v>
      </c>
      <c r="B1840" s="2" t="s">
        <v>1578</v>
      </c>
      <c r="C1840" s="3">
        <v>90</v>
      </c>
      <c r="D1840" s="2">
        <v>4.5999999999999996</v>
      </c>
      <c r="E1840" s="2">
        <v>4.55</v>
      </c>
      <c r="F1840" s="2">
        <v>4.8</v>
      </c>
      <c r="G1840" s="2">
        <v>0.6</v>
      </c>
      <c r="H1840" s="2">
        <v>0.15</v>
      </c>
      <c r="I1840" s="2">
        <v>908</v>
      </c>
      <c r="J1840" s="2">
        <v>22076</v>
      </c>
      <c r="K1840" s="4">
        <v>0.38400000000000001</v>
      </c>
      <c r="L1840" s="2" t="s">
        <v>1276</v>
      </c>
      <c r="M1840" s="5">
        <v>45093</v>
      </c>
      <c r="N1840" s="6">
        <v>98.15</v>
      </c>
    </row>
    <row r="1841" spans="1:14" ht="15.5" x14ac:dyDescent="0.35">
      <c r="A1841" s="3" t="s">
        <v>726</v>
      </c>
      <c r="B1841" s="2" t="s">
        <v>1687</v>
      </c>
      <c r="C1841" s="3">
        <v>91</v>
      </c>
      <c r="D1841" s="2">
        <v>4.7</v>
      </c>
      <c r="E1841" s="2">
        <v>5</v>
      </c>
      <c r="F1841" s="2">
        <v>5.0999999999999996</v>
      </c>
      <c r="G1841" s="2">
        <v>0.3</v>
      </c>
      <c r="H1841" s="2">
        <v>6.8199999999999997E-2</v>
      </c>
      <c r="I1841" s="2">
        <v>167</v>
      </c>
      <c r="J1841" s="2">
        <v>5768</v>
      </c>
      <c r="K1841" s="4">
        <v>0.37930000000000003</v>
      </c>
      <c r="L1841" s="2" t="s">
        <v>1276</v>
      </c>
      <c r="M1841" s="5">
        <v>45093</v>
      </c>
      <c r="N1841" s="6">
        <v>98.15</v>
      </c>
    </row>
    <row r="1842" spans="1:14" ht="15.5" hidden="1" x14ac:dyDescent="0.35">
      <c r="A1842" s="3" t="s">
        <v>728</v>
      </c>
      <c r="B1842" s="2" t="s">
        <v>1568</v>
      </c>
      <c r="C1842" s="3">
        <v>92</v>
      </c>
      <c r="D1842" s="2">
        <v>5.25</v>
      </c>
      <c r="E1842" s="2">
        <v>5.35</v>
      </c>
      <c r="F1842" s="2">
        <v>5.45</v>
      </c>
      <c r="G1842" s="2">
        <v>0.7</v>
      </c>
      <c r="H1842" s="2">
        <v>0.15379999999999999</v>
      </c>
      <c r="I1842" s="2">
        <v>14</v>
      </c>
      <c r="J1842" s="2">
        <v>2662</v>
      </c>
      <c r="K1842" s="4">
        <v>0.37609999999999999</v>
      </c>
      <c r="L1842" s="2" t="s">
        <v>1276</v>
      </c>
      <c r="M1842" s="5">
        <v>45093</v>
      </c>
      <c r="N1842" s="6">
        <v>98.15</v>
      </c>
    </row>
    <row r="1843" spans="1:14" ht="15.5" hidden="1" x14ac:dyDescent="0.35">
      <c r="A1843" s="3" t="s">
        <v>729</v>
      </c>
      <c r="B1843" s="2" t="s">
        <v>1704</v>
      </c>
      <c r="C1843" s="3">
        <v>93</v>
      </c>
      <c r="D1843" s="2">
        <v>5.64</v>
      </c>
      <c r="E1843" s="2">
        <v>5.55</v>
      </c>
      <c r="F1843" s="2">
        <v>5.85</v>
      </c>
      <c r="G1843" s="2">
        <v>-0.21</v>
      </c>
      <c r="H1843" s="2">
        <v>-3.5900000000000001E-2</v>
      </c>
      <c r="I1843" s="2">
        <v>47</v>
      </c>
      <c r="J1843" s="2">
        <v>5304</v>
      </c>
      <c r="K1843" s="4">
        <v>0.3745</v>
      </c>
      <c r="L1843" s="2" t="s">
        <v>1276</v>
      </c>
      <c r="M1843" s="5">
        <v>45093</v>
      </c>
      <c r="N1843" s="6">
        <v>98.15</v>
      </c>
    </row>
    <row r="1844" spans="1:14" ht="15.5" x14ac:dyDescent="0.35">
      <c r="A1844" s="3" t="s">
        <v>731</v>
      </c>
      <c r="B1844" s="2" t="s">
        <v>1657</v>
      </c>
      <c r="C1844" s="3">
        <v>94</v>
      </c>
      <c r="D1844" s="2">
        <v>5.45</v>
      </c>
      <c r="E1844" s="2">
        <v>6.1</v>
      </c>
      <c r="F1844" s="2">
        <v>6.2</v>
      </c>
      <c r="G1844" s="2">
        <v>0.25</v>
      </c>
      <c r="H1844" s="2">
        <v>4.8099999999999997E-2</v>
      </c>
      <c r="I1844" s="2">
        <v>155</v>
      </c>
      <c r="J1844" s="2">
        <v>3281</v>
      </c>
      <c r="K1844" s="4">
        <v>0.36969999999999997</v>
      </c>
      <c r="L1844" s="2" t="s">
        <v>1276</v>
      </c>
      <c r="M1844" s="5">
        <v>45093</v>
      </c>
      <c r="N1844" s="6">
        <v>98.15</v>
      </c>
    </row>
    <row r="1845" spans="1:14" ht="15.5" hidden="1" x14ac:dyDescent="0.35">
      <c r="A1845" s="3" t="s">
        <v>733</v>
      </c>
      <c r="B1845" s="2" t="s">
        <v>1574</v>
      </c>
      <c r="C1845" s="3">
        <v>95</v>
      </c>
      <c r="D1845" s="2">
        <v>6.5</v>
      </c>
      <c r="E1845" s="2">
        <v>6.5</v>
      </c>
      <c r="F1845" s="2">
        <v>6.6</v>
      </c>
      <c r="G1845" s="2">
        <v>0.95</v>
      </c>
      <c r="H1845" s="2">
        <v>0.17119999999999999</v>
      </c>
      <c r="I1845" s="2">
        <v>99</v>
      </c>
      <c r="J1845" s="2">
        <v>11255</v>
      </c>
      <c r="K1845" s="4">
        <v>0.36649999999999999</v>
      </c>
      <c r="L1845" s="2" t="s">
        <v>1276</v>
      </c>
      <c r="M1845" s="5">
        <v>45093</v>
      </c>
      <c r="N1845" s="6">
        <v>98.15</v>
      </c>
    </row>
    <row r="1846" spans="1:14" ht="15.5" hidden="1" x14ac:dyDescent="0.35">
      <c r="A1846" s="3" t="s">
        <v>734</v>
      </c>
      <c r="B1846" s="2" t="s">
        <v>1705</v>
      </c>
      <c r="C1846" s="3">
        <v>96</v>
      </c>
      <c r="D1846" s="2">
        <v>6.35</v>
      </c>
      <c r="E1846" s="2">
        <v>6.65</v>
      </c>
      <c r="F1846" s="2">
        <v>7.05</v>
      </c>
      <c r="G1846" s="2">
        <v>0.15</v>
      </c>
      <c r="H1846" s="2">
        <v>2.4199999999999999E-2</v>
      </c>
      <c r="I1846" s="2">
        <v>390</v>
      </c>
      <c r="J1846" s="2">
        <v>3488</v>
      </c>
      <c r="K1846" s="4">
        <v>0.36459999999999998</v>
      </c>
      <c r="L1846" s="2" t="s">
        <v>1276</v>
      </c>
      <c r="M1846" s="5">
        <v>45093</v>
      </c>
      <c r="N1846" s="6">
        <v>98.15</v>
      </c>
    </row>
    <row r="1847" spans="1:14" ht="15.5" x14ac:dyDescent="0.35">
      <c r="A1847" s="3" t="s">
        <v>736</v>
      </c>
      <c r="B1847" s="2" t="s">
        <v>1706</v>
      </c>
      <c r="C1847" s="3">
        <v>97</v>
      </c>
      <c r="D1847" s="2">
        <v>7</v>
      </c>
      <c r="E1847" s="2">
        <v>7.35</v>
      </c>
      <c r="F1847" s="2">
        <v>7.5</v>
      </c>
      <c r="G1847" s="2">
        <v>0.1</v>
      </c>
      <c r="H1847" s="2">
        <v>1.4500000000000001E-2</v>
      </c>
      <c r="I1847" s="2">
        <v>635</v>
      </c>
      <c r="J1847" s="2">
        <v>6452</v>
      </c>
      <c r="K1847" s="4">
        <v>0.3619</v>
      </c>
      <c r="L1847" s="2" t="s">
        <v>1276</v>
      </c>
      <c r="M1847" s="5">
        <v>45093</v>
      </c>
      <c r="N1847" s="6">
        <v>98.15</v>
      </c>
    </row>
    <row r="1848" spans="1:14" ht="15.5" hidden="1" x14ac:dyDescent="0.35">
      <c r="A1848" s="3" t="s">
        <v>738</v>
      </c>
      <c r="B1848" s="2" t="s">
        <v>1571</v>
      </c>
      <c r="C1848" s="3">
        <v>98</v>
      </c>
      <c r="D1848" s="2">
        <v>7.8</v>
      </c>
      <c r="E1848" s="2">
        <v>7.5</v>
      </c>
      <c r="F1848" s="2">
        <v>7.95</v>
      </c>
      <c r="G1848" s="2">
        <v>1.1000000000000001</v>
      </c>
      <c r="H1848" s="2">
        <v>0.16420000000000001</v>
      </c>
      <c r="I1848" s="2">
        <v>237</v>
      </c>
      <c r="J1848" s="2">
        <v>4491</v>
      </c>
      <c r="K1848" s="4">
        <v>0.3584</v>
      </c>
      <c r="L1848" s="2" t="s">
        <v>1276</v>
      </c>
      <c r="M1848" s="5">
        <v>45093</v>
      </c>
      <c r="N1848" s="6">
        <v>98.15</v>
      </c>
    </row>
    <row r="1849" spans="1:14" ht="15.5" hidden="1" x14ac:dyDescent="0.35">
      <c r="A1849" s="3" t="s">
        <v>740</v>
      </c>
      <c r="B1849" s="2" t="s">
        <v>1700</v>
      </c>
      <c r="C1849" s="3">
        <v>99</v>
      </c>
      <c r="D1849" s="2">
        <v>8.33</v>
      </c>
      <c r="E1849" s="2">
        <v>8.25</v>
      </c>
      <c r="F1849" s="2">
        <v>8.4499999999999993</v>
      </c>
      <c r="G1849" s="2">
        <v>1.1299999999999999</v>
      </c>
      <c r="H1849" s="2">
        <v>0.15690000000000001</v>
      </c>
      <c r="I1849" s="2">
        <v>59</v>
      </c>
      <c r="J1849" s="2">
        <v>5126</v>
      </c>
      <c r="K1849" s="4">
        <v>0.35630000000000001</v>
      </c>
      <c r="L1849" s="2" t="s">
        <v>1276</v>
      </c>
      <c r="M1849" s="5">
        <v>45093</v>
      </c>
      <c r="N1849" s="6">
        <v>98.15</v>
      </c>
    </row>
    <row r="1850" spans="1:14" ht="15.5" x14ac:dyDescent="0.35">
      <c r="A1850" s="3" t="s">
        <v>741</v>
      </c>
      <c r="B1850" s="2" t="s">
        <v>1577</v>
      </c>
      <c r="C1850" s="3">
        <v>100</v>
      </c>
      <c r="D1850" s="2">
        <v>8.8000000000000007</v>
      </c>
      <c r="E1850" s="2">
        <v>8.4499999999999993</v>
      </c>
      <c r="F1850" s="2">
        <v>8.9</v>
      </c>
      <c r="G1850" s="2">
        <v>1.1100000000000001</v>
      </c>
      <c r="H1850" s="2">
        <v>0.14430000000000001</v>
      </c>
      <c r="I1850" s="2">
        <v>2345</v>
      </c>
      <c r="J1850" s="2">
        <v>28597</v>
      </c>
      <c r="K1850" s="4">
        <v>0.35110000000000002</v>
      </c>
      <c r="L1850" s="2" t="s">
        <v>1276</v>
      </c>
      <c r="M1850" s="5">
        <v>45093</v>
      </c>
      <c r="N1850" s="6">
        <v>98.15</v>
      </c>
    </row>
    <row r="1851" spans="1:14" ht="15.5" hidden="1" x14ac:dyDescent="0.35">
      <c r="A1851" s="3" t="s">
        <v>743</v>
      </c>
      <c r="B1851" s="2" t="s">
        <v>1571</v>
      </c>
      <c r="C1851" s="3">
        <v>105</v>
      </c>
      <c r="D1851" s="2">
        <v>11.5</v>
      </c>
      <c r="E1851" s="2">
        <v>11</v>
      </c>
      <c r="F1851" s="2">
        <v>12.4</v>
      </c>
      <c r="G1851" s="2">
        <v>1.39</v>
      </c>
      <c r="H1851" s="2">
        <v>0.13750000000000001</v>
      </c>
      <c r="I1851" s="2">
        <v>1348</v>
      </c>
      <c r="J1851" s="2">
        <v>21787</v>
      </c>
      <c r="K1851" s="4">
        <v>0.36849999999999999</v>
      </c>
      <c r="L1851" s="2" t="s">
        <v>1276</v>
      </c>
      <c r="M1851" s="5">
        <v>45093</v>
      </c>
      <c r="N1851" s="6">
        <v>98.15</v>
      </c>
    </row>
    <row r="1852" spans="1:14" ht="15.5" x14ac:dyDescent="0.35">
      <c r="A1852" s="3" t="s">
        <v>745</v>
      </c>
      <c r="B1852" s="2" t="s">
        <v>1691</v>
      </c>
      <c r="C1852" s="3">
        <v>110</v>
      </c>
      <c r="D1852" s="2">
        <v>14.55</v>
      </c>
      <c r="E1852" s="2">
        <v>14.7</v>
      </c>
      <c r="F1852" s="2">
        <v>15.5</v>
      </c>
      <c r="G1852" s="2">
        <v>1.32</v>
      </c>
      <c r="H1852" s="2">
        <v>9.98E-2</v>
      </c>
      <c r="I1852" s="2">
        <v>145</v>
      </c>
      <c r="J1852" s="2">
        <v>17530</v>
      </c>
      <c r="K1852" s="4">
        <v>0.34789999999999999</v>
      </c>
      <c r="L1852" s="2" t="s">
        <v>1276</v>
      </c>
      <c r="M1852" s="5">
        <v>45093</v>
      </c>
      <c r="N1852" s="6">
        <v>98.15</v>
      </c>
    </row>
    <row r="1853" spans="1:14" ht="15.5" x14ac:dyDescent="0.35">
      <c r="A1853" s="3" t="s">
        <v>747</v>
      </c>
      <c r="B1853" s="2" t="s">
        <v>1707</v>
      </c>
      <c r="C1853" s="3">
        <v>115</v>
      </c>
      <c r="D1853" s="2">
        <v>17.3</v>
      </c>
      <c r="E1853" s="2">
        <v>17.75</v>
      </c>
      <c r="F1853" s="2">
        <v>19.649999999999999</v>
      </c>
      <c r="G1853" s="2">
        <v>-0.8</v>
      </c>
      <c r="H1853" s="2">
        <v>-4.4200000000000003E-2</v>
      </c>
      <c r="I1853" s="2">
        <v>38</v>
      </c>
      <c r="J1853" s="2">
        <v>29401</v>
      </c>
      <c r="K1853" s="4">
        <v>0.36120000000000002</v>
      </c>
      <c r="L1853" s="2" t="s">
        <v>1276</v>
      </c>
      <c r="M1853" s="5">
        <v>45093</v>
      </c>
      <c r="N1853" s="6">
        <v>98.15</v>
      </c>
    </row>
    <row r="1854" spans="1:14" ht="15.5" x14ac:dyDescent="0.35">
      <c r="A1854" s="3" t="s">
        <v>749</v>
      </c>
      <c r="B1854" s="2" t="s">
        <v>1708</v>
      </c>
      <c r="C1854" s="3">
        <v>120</v>
      </c>
      <c r="D1854" s="2">
        <v>22.35</v>
      </c>
      <c r="E1854" s="2">
        <v>21.1</v>
      </c>
      <c r="F1854" s="2">
        <v>23.65</v>
      </c>
      <c r="G1854" s="2">
        <v>0.94</v>
      </c>
      <c r="H1854" s="2">
        <v>4.3900000000000002E-2</v>
      </c>
      <c r="I1854" s="2">
        <v>75</v>
      </c>
      <c r="J1854" s="2">
        <v>18731</v>
      </c>
      <c r="K1854" s="4">
        <v>0.35</v>
      </c>
      <c r="L1854" s="2" t="s">
        <v>1276</v>
      </c>
      <c r="M1854" s="5">
        <v>45093</v>
      </c>
      <c r="N1854" s="6">
        <v>98.15</v>
      </c>
    </row>
    <row r="1855" spans="1:14" ht="15.5" hidden="1" x14ac:dyDescent="0.35">
      <c r="A1855" s="3" t="s">
        <v>751</v>
      </c>
      <c r="B1855" s="2" t="s">
        <v>1709</v>
      </c>
      <c r="C1855" s="3">
        <v>125</v>
      </c>
      <c r="D1855" s="2">
        <v>25.64</v>
      </c>
      <c r="E1855" s="2">
        <v>25.3</v>
      </c>
      <c r="F1855" s="2">
        <v>28</v>
      </c>
      <c r="G1855" s="2">
        <v>-0.2</v>
      </c>
      <c r="H1855" s="2">
        <v>-7.7000000000000002E-3</v>
      </c>
      <c r="I1855" s="2">
        <v>4</v>
      </c>
      <c r="J1855" s="2">
        <v>19336</v>
      </c>
      <c r="K1855" s="4">
        <v>0.34360000000000002</v>
      </c>
      <c r="L1855" s="2" t="s">
        <v>1276</v>
      </c>
      <c r="M1855" s="5">
        <v>45093</v>
      </c>
      <c r="N1855" s="6">
        <v>98.15</v>
      </c>
    </row>
    <row r="1856" spans="1:14" ht="15.5" x14ac:dyDescent="0.35">
      <c r="A1856" s="3" t="s">
        <v>752</v>
      </c>
      <c r="B1856" s="2" t="s">
        <v>1710</v>
      </c>
      <c r="C1856" s="3">
        <v>130</v>
      </c>
      <c r="D1856" s="2">
        <v>31.15</v>
      </c>
      <c r="E1856" s="2">
        <v>30.2</v>
      </c>
      <c r="F1856" s="2">
        <v>32.75</v>
      </c>
      <c r="G1856" s="2">
        <v>-0.17</v>
      </c>
      <c r="H1856" s="2">
        <v>-5.4000000000000003E-3</v>
      </c>
      <c r="I1856" s="2">
        <v>3</v>
      </c>
      <c r="J1856" s="2">
        <v>8793</v>
      </c>
      <c r="K1856" s="4">
        <v>0.35770000000000002</v>
      </c>
      <c r="L1856" s="2" t="s">
        <v>1276</v>
      </c>
      <c r="M1856" s="5">
        <v>45093</v>
      </c>
      <c r="N1856" s="6">
        <v>98.15</v>
      </c>
    </row>
    <row r="1857" spans="1:14" ht="15.5" hidden="1" x14ac:dyDescent="0.35">
      <c r="A1857" s="3" t="s">
        <v>754</v>
      </c>
      <c r="B1857" s="2" t="s">
        <v>1711</v>
      </c>
      <c r="C1857" s="3">
        <v>135</v>
      </c>
      <c r="D1857" s="2">
        <v>35.299999999999997</v>
      </c>
      <c r="E1857" s="2">
        <v>35.25</v>
      </c>
      <c r="F1857" s="2">
        <v>37.549999999999997</v>
      </c>
      <c r="G1857" s="2">
        <v>0.08</v>
      </c>
      <c r="H1857" s="2">
        <v>2.3E-3</v>
      </c>
      <c r="I1857" s="2">
        <v>3</v>
      </c>
      <c r="J1857" s="2">
        <v>658</v>
      </c>
      <c r="K1857" s="4">
        <v>0.36940000000000001</v>
      </c>
      <c r="L1857" s="2" t="s">
        <v>1276</v>
      </c>
      <c r="M1857" s="5">
        <v>45093</v>
      </c>
      <c r="N1857" s="6">
        <v>98.15</v>
      </c>
    </row>
    <row r="1858" spans="1:14" ht="15.5" x14ac:dyDescent="0.35">
      <c r="A1858" s="3" t="s">
        <v>756</v>
      </c>
      <c r="B1858" s="2" t="s">
        <v>1711</v>
      </c>
      <c r="C1858" s="3">
        <v>140</v>
      </c>
      <c r="D1858" s="2">
        <v>40.25</v>
      </c>
      <c r="E1858" s="2">
        <v>40.450000000000003</v>
      </c>
      <c r="F1858" s="2">
        <v>42.5</v>
      </c>
      <c r="G1858" s="2">
        <v>1.23</v>
      </c>
      <c r="H1858" s="2">
        <v>3.15E-2</v>
      </c>
      <c r="I1858" s="2">
        <v>22</v>
      </c>
      <c r="J1858" s="2">
        <v>1071</v>
      </c>
      <c r="K1858" s="4">
        <v>0.39400000000000002</v>
      </c>
      <c r="L1858" s="2" t="s">
        <v>1276</v>
      </c>
      <c r="M1858" s="5">
        <v>45093</v>
      </c>
      <c r="N1858" s="6">
        <v>98.15</v>
      </c>
    </row>
    <row r="1859" spans="1:14" ht="15.5" x14ac:dyDescent="0.35">
      <c r="A1859" s="3" t="s">
        <v>758</v>
      </c>
      <c r="B1859" s="2" t="s">
        <v>1712</v>
      </c>
      <c r="C1859" s="3">
        <v>145</v>
      </c>
      <c r="D1859" s="2">
        <v>45.95</v>
      </c>
      <c r="E1859" s="2">
        <v>45.4</v>
      </c>
      <c r="F1859" s="2">
        <v>47.5</v>
      </c>
      <c r="G1859" s="2">
        <v>1.6</v>
      </c>
      <c r="H1859" s="2">
        <v>3.61E-2</v>
      </c>
      <c r="I1859" s="2">
        <v>1</v>
      </c>
      <c r="J1859" s="2">
        <v>103</v>
      </c>
      <c r="K1859" s="4">
        <v>0.4229</v>
      </c>
      <c r="L1859" s="2" t="s">
        <v>1276</v>
      </c>
      <c r="M1859" s="5">
        <v>45093</v>
      </c>
      <c r="N1859" s="6">
        <v>98.15</v>
      </c>
    </row>
    <row r="1860" spans="1:14" ht="15.5" hidden="1" x14ac:dyDescent="0.35">
      <c r="A1860" s="3" t="s">
        <v>759</v>
      </c>
      <c r="B1860" s="2" t="s">
        <v>1713</v>
      </c>
      <c r="C1860" s="3">
        <v>150</v>
      </c>
      <c r="D1860" s="2">
        <v>50.4</v>
      </c>
      <c r="E1860" s="2">
        <v>50.4</v>
      </c>
      <c r="F1860" s="2">
        <v>52.5</v>
      </c>
      <c r="G1860" s="2">
        <v>1</v>
      </c>
      <c r="H1860" s="2">
        <v>2.0199999999999999E-2</v>
      </c>
      <c r="I1860" s="2">
        <v>2</v>
      </c>
      <c r="J1860" s="2">
        <v>2461</v>
      </c>
      <c r="K1860" s="4">
        <v>0.45040000000000002</v>
      </c>
      <c r="L1860" s="2" t="s">
        <v>1276</v>
      </c>
      <c r="M1860" s="5">
        <v>45093</v>
      </c>
      <c r="N1860" s="6">
        <v>98.15</v>
      </c>
    </row>
    <row r="1861" spans="1:14" ht="15.5" hidden="1" x14ac:dyDescent="0.35">
      <c r="A1861" s="3" t="s">
        <v>760</v>
      </c>
      <c r="B1861" s="2" t="s">
        <v>1714</v>
      </c>
      <c r="C1861" s="3">
        <v>150.5</v>
      </c>
      <c r="D1861" s="2">
        <v>51.72</v>
      </c>
      <c r="E1861" s="2">
        <v>50.9</v>
      </c>
      <c r="F1861" s="2">
        <v>53</v>
      </c>
      <c r="G1861" s="2">
        <v>0</v>
      </c>
      <c r="H1861" s="2" t="s">
        <v>12</v>
      </c>
      <c r="I1861" s="2">
        <v>1</v>
      </c>
      <c r="J1861" s="2">
        <v>3</v>
      </c>
      <c r="K1861" s="4">
        <v>0.4531</v>
      </c>
      <c r="L1861" s="2" t="s">
        <v>1276</v>
      </c>
      <c r="M1861" s="5">
        <v>45093</v>
      </c>
      <c r="N1861" s="6">
        <v>98.15</v>
      </c>
    </row>
    <row r="1862" spans="1:14" ht="15.5" hidden="1" x14ac:dyDescent="0.35">
      <c r="A1862" s="3" t="s">
        <v>762</v>
      </c>
      <c r="B1862" s="2" t="s">
        <v>1715</v>
      </c>
      <c r="C1862" s="3">
        <v>151</v>
      </c>
      <c r="D1862" s="2">
        <v>45.76</v>
      </c>
      <c r="E1862" s="2">
        <v>51.4</v>
      </c>
      <c r="F1862" s="2">
        <v>53.5</v>
      </c>
      <c r="G1862" s="2">
        <v>0</v>
      </c>
      <c r="H1862" s="2" t="s">
        <v>12</v>
      </c>
      <c r="I1862" s="2">
        <v>1</v>
      </c>
      <c r="J1862" s="2">
        <v>2</v>
      </c>
      <c r="K1862" s="4">
        <v>0.45579999999999998</v>
      </c>
      <c r="L1862" s="2" t="s">
        <v>1276</v>
      </c>
      <c r="M1862" s="5">
        <v>45093</v>
      </c>
      <c r="N1862" s="6">
        <v>98.15</v>
      </c>
    </row>
    <row r="1863" spans="1:14" ht="15.5" hidden="1" x14ac:dyDescent="0.35">
      <c r="A1863" s="3" t="s">
        <v>763</v>
      </c>
      <c r="B1863" s="2" t="s">
        <v>1716</v>
      </c>
      <c r="C1863" s="3">
        <v>151.5</v>
      </c>
      <c r="D1863" s="2">
        <v>51.15</v>
      </c>
      <c r="E1863" s="2">
        <v>51.9</v>
      </c>
      <c r="F1863" s="2">
        <v>54</v>
      </c>
      <c r="G1863" s="2">
        <v>0</v>
      </c>
      <c r="H1863" s="2" t="s">
        <v>12</v>
      </c>
      <c r="I1863" s="2">
        <v>650</v>
      </c>
      <c r="J1863" s="2">
        <v>2</v>
      </c>
      <c r="K1863" s="4">
        <v>0.45850000000000002</v>
      </c>
      <c r="L1863" s="2" t="s">
        <v>1276</v>
      </c>
      <c r="M1863" s="5">
        <v>45093</v>
      </c>
      <c r="N1863" s="6">
        <v>98.15</v>
      </c>
    </row>
    <row r="1864" spans="1:14" ht="15.5" hidden="1" x14ac:dyDescent="0.35">
      <c r="A1864" s="3" t="s">
        <v>764</v>
      </c>
      <c r="B1864" s="2" t="s">
        <v>1717</v>
      </c>
      <c r="C1864" s="3">
        <v>152</v>
      </c>
      <c r="D1864" s="2">
        <v>39.42</v>
      </c>
      <c r="E1864" s="2">
        <v>52.4</v>
      </c>
      <c r="F1864" s="2">
        <v>54.5</v>
      </c>
      <c r="G1864" s="2">
        <v>0</v>
      </c>
      <c r="H1864" s="2" t="s">
        <v>12</v>
      </c>
      <c r="I1864" s="2">
        <v>1032</v>
      </c>
      <c r="J1864" s="2">
        <v>1</v>
      </c>
      <c r="K1864" s="4">
        <v>0.46089999999999998</v>
      </c>
      <c r="L1864" s="2" t="s">
        <v>1276</v>
      </c>
      <c r="M1864" s="5">
        <v>45093</v>
      </c>
      <c r="N1864" s="6">
        <v>98.15</v>
      </c>
    </row>
    <row r="1865" spans="1:14" ht="15.5" hidden="1" x14ac:dyDescent="0.35">
      <c r="A1865" s="3" t="s">
        <v>766</v>
      </c>
      <c r="B1865" s="2" t="s">
        <v>1718</v>
      </c>
      <c r="C1865" s="3">
        <v>152.5</v>
      </c>
      <c r="D1865" s="2">
        <v>41.11</v>
      </c>
      <c r="E1865" s="2">
        <v>52.9</v>
      </c>
      <c r="F1865" s="2">
        <v>55</v>
      </c>
      <c r="G1865" s="2">
        <v>0</v>
      </c>
      <c r="H1865" s="2" t="s">
        <v>12</v>
      </c>
      <c r="I1865" s="2">
        <v>1030</v>
      </c>
      <c r="J1865" s="2">
        <v>0</v>
      </c>
      <c r="K1865" s="4">
        <v>0.46360000000000001</v>
      </c>
      <c r="L1865" s="2" t="s">
        <v>1276</v>
      </c>
      <c r="M1865" s="5">
        <v>45093</v>
      </c>
      <c r="N1865" s="6">
        <v>98.15</v>
      </c>
    </row>
    <row r="1866" spans="1:14" ht="15.5" hidden="1" x14ac:dyDescent="0.35">
      <c r="A1866" s="3" t="s">
        <v>768</v>
      </c>
      <c r="B1866" s="2" t="s">
        <v>1488</v>
      </c>
      <c r="C1866" s="3">
        <v>153</v>
      </c>
      <c r="D1866" s="2">
        <v>41.6</v>
      </c>
      <c r="E1866" s="2">
        <v>53.4</v>
      </c>
      <c r="F1866" s="2">
        <v>55.5</v>
      </c>
      <c r="G1866" s="2">
        <v>0</v>
      </c>
      <c r="H1866" s="2" t="s">
        <v>12</v>
      </c>
      <c r="I1866" s="2">
        <v>630</v>
      </c>
      <c r="J1866" s="2">
        <v>0</v>
      </c>
      <c r="K1866" s="4">
        <v>0.46629999999999999</v>
      </c>
      <c r="L1866" s="2" t="s">
        <v>1276</v>
      </c>
      <c r="M1866" s="5">
        <v>45093</v>
      </c>
      <c r="N1866" s="6">
        <v>98.15</v>
      </c>
    </row>
    <row r="1867" spans="1:14" ht="15.5" hidden="1" x14ac:dyDescent="0.35">
      <c r="A1867" s="3" t="s">
        <v>770</v>
      </c>
      <c r="B1867" s="2" t="s">
        <v>1719</v>
      </c>
      <c r="C1867" s="3">
        <v>153.5</v>
      </c>
      <c r="D1867" s="2">
        <v>42.17</v>
      </c>
      <c r="E1867" s="2">
        <v>53.9</v>
      </c>
      <c r="F1867" s="2">
        <v>56</v>
      </c>
      <c r="G1867" s="2">
        <v>0</v>
      </c>
      <c r="H1867" s="2" t="s">
        <v>12</v>
      </c>
      <c r="I1867" s="2">
        <v>630</v>
      </c>
      <c r="J1867" s="2">
        <v>0</v>
      </c>
      <c r="K1867" s="4">
        <v>0.46879999999999999</v>
      </c>
      <c r="L1867" s="2" t="s">
        <v>1276</v>
      </c>
      <c r="M1867" s="5">
        <v>45093</v>
      </c>
      <c r="N1867" s="6">
        <v>98.15</v>
      </c>
    </row>
    <row r="1868" spans="1:14" ht="15.5" hidden="1" x14ac:dyDescent="0.35">
      <c r="A1868" s="3" t="s">
        <v>772</v>
      </c>
      <c r="B1868" s="2" t="s">
        <v>1712</v>
      </c>
      <c r="C1868" s="3">
        <v>154</v>
      </c>
      <c r="D1868" s="2">
        <v>53.05</v>
      </c>
      <c r="E1868" s="2">
        <v>54.4</v>
      </c>
      <c r="F1868" s="2">
        <v>56.5</v>
      </c>
      <c r="G1868" s="2">
        <v>0</v>
      </c>
      <c r="H1868" s="2" t="s">
        <v>12</v>
      </c>
      <c r="I1868" s="2">
        <v>1550</v>
      </c>
      <c r="J1868" s="2">
        <v>200</v>
      </c>
      <c r="K1868" s="4">
        <v>0.47139999999999999</v>
      </c>
      <c r="L1868" s="2" t="s">
        <v>1276</v>
      </c>
      <c r="M1868" s="5">
        <v>45093</v>
      </c>
      <c r="N1868" s="6">
        <v>98.15</v>
      </c>
    </row>
    <row r="1869" spans="1:14" ht="15.5" hidden="1" x14ac:dyDescent="0.35">
      <c r="A1869" s="3" t="s">
        <v>773</v>
      </c>
      <c r="B1869" s="2" t="s">
        <v>1720</v>
      </c>
      <c r="C1869" s="3">
        <v>154.5</v>
      </c>
      <c r="D1869" s="2">
        <v>43.02</v>
      </c>
      <c r="E1869" s="2">
        <v>55.1</v>
      </c>
      <c r="F1869" s="2">
        <v>57</v>
      </c>
      <c r="G1869" s="2">
        <v>0</v>
      </c>
      <c r="H1869" s="2" t="s">
        <v>12</v>
      </c>
      <c r="I1869" s="2">
        <v>430</v>
      </c>
      <c r="J1869" s="2">
        <v>0</v>
      </c>
      <c r="K1869" s="4">
        <v>0.47410000000000002</v>
      </c>
      <c r="L1869" s="2" t="s">
        <v>1276</v>
      </c>
      <c r="M1869" s="5">
        <v>45093</v>
      </c>
      <c r="N1869" s="6">
        <v>98.15</v>
      </c>
    </row>
    <row r="1870" spans="1:14" ht="15.5" hidden="1" x14ac:dyDescent="0.35">
      <c r="A1870" s="3" t="s">
        <v>775</v>
      </c>
      <c r="B1870" s="2" t="s">
        <v>1721</v>
      </c>
      <c r="C1870" s="3">
        <v>155</v>
      </c>
      <c r="D1870" s="2">
        <v>43.03</v>
      </c>
      <c r="E1870" s="2">
        <v>55.4</v>
      </c>
      <c r="F1870" s="2">
        <v>57.5</v>
      </c>
      <c r="G1870" s="2">
        <v>0</v>
      </c>
      <c r="H1870" s="2" t="s">
        <v>12</v>
      </c>
      <c r="I1870" s="2">
        <v>210</v>
      </c>
      <c r="J1870" s="2">
        <v>0</v>
      </c>
      <c r="K1870" s="4">
        <v>0.47660000000000002</v>
      </c>
      <c r="L1870" s="2" t="s">
        <v>1276</v>
      </c>
      <c r="M1870" s="5">
        <v>45093</v>
      </c>
      <c r="N1870" s="6">
        <v>98.15</v>
      </c>
    </row>
    <row r="1871" spans="1:14" ht="15.5" hidden="1" x14ac:dyDescent="0.35">
      <c r="A1871" s="3" t="s">
        <v>777</v>
      </c>
      <c r="B1871" s="2" t="s">
        <v>1722</v>
      </c>
      <c r="C1871" s="3">
        <v>155.5</v>
      </c>
      <c r="D1871" s="2">
        <v>44.47</v>
      </c>
      <c r="E1871" s="2">
        <v>55.9</v>
      </c>
      <c r="F1871" s="2">
        <v>58</v>
      </c>
      <c r="G1871" s="2">
        <v>0</v>
      </c>
      <c r="H1871" s="2" t="s">
        <v>12</v>
      </c>
      <c r="I1871" s="2">
        <v>200</v>
      </c>
      <c r="J1871" s="2">
        <v>0</v>
      </c>
      <c r="K1871" s="4">
        <v>0.47899999999999998</v>
      </c>
      <c r="L1871" s="2" t="s">
        <v>1276</v>
      </c>
      <c r="M1871" s="5">
        <v>45093</v>
      </c>
      <c r="N1871" s="6">
        <v>98.15</v>
      </c>
    </row>
    <row r="1872" spans="1:14" ht="15.5" hidden="1" x14ac:dyDescent="0.35">
      <c r="A1872" s="3" t="s">
        <v>778</v>
      </c>
      <c r="B1872" s="2" t="s">
        <v>1723</v>
      </c>
      <c r="C1872" s="3">
        <v>156</v>
      </c>
      <c r="D1872" s="2">
        <v>44.45</v>
      </c>
      <c r="E1872" s="2">
        <v>56.4</v>
      </c>
      <c r="F1872" s="2">
        <v>58.5</v>
      </c>
      <c r="G1872" s="2">
        <v>0</v>
      </c>
      <c r="H1872" s="2" t="s">
        <v>12</v>
      </c>
      <c r="I1872" s="2">
        <v>202</v>
      </c>
      <c r="J1872" s="2">
        <v>0</v>
      </c>
      <c r="K1872" s="4">
        <v>0.48170000000000002</v>
      </c>
      <c r="L1872" s="2" t="s">
        <v>1276</v>
      </c>
      <c r="M1872" s="5">
        <v>45093</v>
      </c>
      <c r="N1872" s="6">
        <v>98.15</v>
      </c>
    </row>
    <row r="1873" spans="1:14" ht="15.5" hidden="1" x14ac:dyDescent="0.35">
      <c r="A1873" s="3" t="s">
        <v>780</v>
      </c>
      <c r="B1873" s="2" t="s">
        <v>1724</v>
      </c>
      <c r="C1873" s="3">
        <v>156.5</v>
      </c>
      <c r="D1873" s="2">
        <v>45.51</v>
      </c>
      <c r="E1873" s="2">
        <v>56.9</v>
      </c>
      <c r="F1873" s="2">
        <v>59</v>
      </c>
      <c r="G1873" s="2">
        <v>0</v>
      </c>
      <c r="H1873" s="2" t="s">
        <v>12</v>
      </c>
      <c r="I1873" s="2">
        <v>200</v>
      </c>
      <c r="J1873" s="2">
        <v>0</v>
      </c>
      <c r="K1873" s="4">
        <v>0.48409999999999997</v>
      </c>
      <c r="L1873" s="2" t="s">
        <v>1276</v>
      </c>
      <c r="M1873" s="5">
        <v>45093</v>
      </c>
      <c r="N1873" s="6">
        <v>98.15</v>
      </c>
    </row>
    <row r="1874" spans="1:14" ht="15.5" hidden="1" x14ac:dyDescent="0.35">
      <c r="A1874" s="3" t="s">
        <v>781</v>
      </c>
      <c r="B1874" s="2" t="s">
        <v>1725</v>
      </c>
      <c r="C1874" s="3">
        <v>157</v>
      </c>
      <c r="D1874" s="2">
        <v>46.13</v>
      </c>
      <c r="E1874" s="2">
        <v>58.4</v>
      </c>
      <c r="F1874" s="2">
        <v>59.25</v>
      </c>
      <c r="G1874" s="2">
        <v>0</v>
      </c>
      <c r="H1874" s="2" t="s">
        <v>12</v>
      </c>
      <c r="I1874" s="2">
        <v>200</v>
      </c>
      <c r="J1874" s="2">
        <v>0</v>
      </c>
      <c r="K1874" s="4">
        <v>0.44479999999999997</v>
      </c>
      <c r="L1874" s="2" t="s">
        <v>1276</v>
      </c>
      <c r="M1874" s="5">
        <v>45093</v>
      </c>
      <c r="N1874" s="6">
        <v>98.15</v>
      </c>
    </row>
    <row r="1875" spans="1:14" ht="15.5" hidden="1" x14ac:dyDescent="0.35">
      <c r="A1875" s="3" t="s">
        <v>783</v>
      </c>
      <c r="B1875" s="2" t="s">
        <v>1726</v>
      </c>
      <c r="C1875" s="3">
        <v>157.5</v>
      </c>
      <c r="D1875" s="2">
        <v>55.4</v>
      </c>
      <c r="E1875" s="2">
        <v>58.1</v>
      </c>
      <c r="F1875" s="2">
        <v>59.95</v>
      </c>
      <c r="G1875" s="2">
        <v>0</v>
      </c>
      <c r="H1875" s="2" t="s">
        <v>12</v>
      </c>
      <c r="I1875" s="2">
        <v>260</v>
      </c>
      <c r="J1875" s="2">
        <v>0</v>
      </c>
      <c r="K1875" s="4">
        <v>0.48170000000000002</v>
      </c>
      <c r="L1875" s="2" t="s">
        <v>1276</v>
      </c>
      <c r="M1875" s="5">
        <v>45093</v>
      </c>
      <c r="N1875" s="6">
        <v>98.15</v>
      </c>
    </row>
    <row r="1876" spans="1:14" ht="15.5" hidden="1" x14ac:dyDescent="0.35">
      <c r="A1876" s="3" t="s">
        <v>784</v>
      </c>
      <c r="B1876" s="2" t="s">
        <v>785</v>
      </c>
      <c r="C1876" s="3">
        <v>158</v>
      </c>
      <c r="D1876" s="2">
        <v>64.2</v>
      </c>
      <c r="E1876" s="2">
        <v>69.650000000000006</v>
      </c>
      <c r="F1876" s="2">
        <v>70.7</v>
      </c>
      <c r="G1876" s="2">
        <v>0</v>
      </c>
      <c r="H1876" s="2" t="s">
        <v>12</v>
      </c>
      <c r="I1876" s="2">
        <v>40</v>
      </c>
      <c r="J1876" s="2">
        <v>0</v>
      </c>
      <c r="K1876" s="4">
        <v>1.1195999999999999</v>
      </c>
      <c r="L1876" s="2" t="s">
        <v>1276</v>
      </c>
      <c r="M1876" s="5">
        <v>45093</v>
      </c>
      <c r="N1876" s="6">
        <v>98.15</v>
      </c>
    </row>
    <row r="1877" spans="1:14" ht="15.5" hidden="1" x14ac:dyDescent="0.35">
      <c r="A1877" s="3" t="s">
        <v>786</v>
      </c>
      <c r="B1877" s="2" t="s">
        <v>774</v>
      </c>
      <c r="C1877" s="3">
        <v>158.5</v>
      </c>
      <c r="D1877" s="2">
        <v>68.55</v>
      </c>
      <c r="E1877" s="2">
        <v>64.099999999999994</v>
      </c>
      <c r="F1877" s="2">
        <v>64.7</v>
      </c>
      <c r="G1877" s="2">
        <v>0</v>
      </c>
      <c r="H1877" s="2" t="s">
        <v>12</v>
      </c>
      <c r="I1877" s="2">
        <v>43</v>
      </c>
      <c r="J1877" s="2">
        <v>0</v>
      </c>
      <c r="K1877" s="4">
        <v>0.78449999999999998</v>
      </c>
      <c r="L1877" s="2" t="s">
        <v>1276</v>
      </c>
      <c r="M1877" s="5">
        <v>45093</v>
      </c>
      <c r="N1877" s="6">
        <v>98.15</v>
      </c>
    </row>
    <row r="1878" spans="1:14" ht="15.5" hidden="1" x14ac:dyDescent="0.35">
      <c r="A1878" s="3" t="s">
        <v>787</v>
      </c>
      <c r="B1878" s="2" t="s">
        <v>788</v>
      </c>
      <c r="C1878" s="3">
        <v>159</v>
      </c>
      <c r="D1878" s="2">
        <v>64.25</v>
      </c>
      <c r="E1878" s="2">
        <v>73.349999999999994</v>
      </c>
      <c r="F1878" s="2">
        <v>74.25</v>
      </c>
      <c r="G1878" s="2">
        <v>0</v>
      </c>
      <c r="H1878" s="2" t="s">
        <v>12</v>
      </c>
      <c r="I1878" s="2">
        <v>194</v>
      </c>
      <c r="J1878" s="2">
        <v>0</v>
      </c>
      <c r="K1878" s="4">
        <v>1.2517</v>
      </c>
      <c r="L1878" s="2" t="s">
        <v>1276</v>
      </c>
      <c r="M1878" s="5">
        <v>45093</v>
      </c>
      <c r="N1878" s="6">
        <v>98.15</v>
      </c>
    </row>
    <row r="1879" spans="1:14" ht="15.5" hidden="1" x14ac:dyDescent="0.35">
      <c r="A1879" s="3" t="s">
        <v>789</v>
      </c>
      <c r="B1879" s="2" t="s">
        <v>790</v>
      </c>
      <c r="C1879" s="3">
        <v>159.5</v>
      </c>
      <c r="D1879" s="2">
        <v>65.45</v>
      </c>
      <c r="E1879" s="2">
        <v>73.849999999999994</v>
      </c>
      <c r="F1879" s="2">
        <v>74.650000000000006</v>
      </c>
      <c r="G1879" s="2">
        <v>0</v>
      </c>
      <c r="H1879" s="2" t="s">
        <v>12</v>
      </c>
      <c r="I1879" s="2">
        <v>33</v>
      </c>
      <c r="J1879" s="2">
        <v>0</v>
      </c>
      <c r="K1879" s="4">
        <v>1.2528999999999999</v>
      </c>
      <c r="L1879" s="2" t="s">
        <v>1276</v>
      </c>
      <c r="M1879" s="5">
        <v>45093</v>
      </c>
      <c r="N1879" s="6">
        <v>98.15</v>
      </c>
    </row>
    <row r="1880" spans="1:14" ht="15.5" hidden="1" x14ac:dyDescent="0.35">
      <c r="A1880" s="3" t="s">
        <v>791</v>
      </c>
      <c r="B1880" s="2" t="s">
        <v>1569</v>
      </c>
      <c r="C1880" s="3">
        <v>160</v>
      </c>
      <c r="D1880" s="2">
        <v>60.15</v>
      </c>
      <c r="E1880" s="2">
        <v>60.4</v>
      </c>
      <c r="F1880" s="2">
        <v>62.45</v>
      </c>
      <c r="G1880" s="2">
        <v>0.65</v>
      </c>
      <c r="H1880" s="2">
        <v>1.09E-2</v>
      </c>
      <c r="I1880" s="2">
        <v>4</v>
      </c>
      <c r="J1880" s="2">
        <v>20</v>
      </c>
      <c r="K1880" s="4">
        <v>0.49390000000000001</v>
      </c>
      <c r="L1880" s="2" t="s">
        <v>1276</v>
      </c>
      <c r="M1880" s="5">
        <v>45093</v>
      </c>
      <c r="N1880" s="6">
        <v>98.15</v>
      </c>
    </row>
    <row r="1881" spans="1:14" ht="15.5" hidden="1" x14ac:dyDescent="0.35">
      <c r="A1881" s="3" t="s">
        <v>793</v>
      </c>
      <c r="B1881" s="2" t="s">
        <v>794</v>
      </c>
      <c r="C1881" s="3">
        <v>160.5</v>
      </c>
      <c r="D1881" s="2">
        <v>65.900000000000006</v>
      </c>
      <c r="E1881" s="2">
        <v>74.900000000000006</v>
      </c>
      <c r="F1881" s="2">
        <v>75.599999999999994</v>
      </c>
      <c r="G1881" s="2">
        <v>0</v>
      </c>
      <c r="H1881" s="2" t="s">
        <v>12</v>
      </c>
      <c r="I1881" s="2">
        <v>109</v>
      </c>
      <c r="J1881" s="2">
        <v>0</v>
      </c>
      <c r="K1881" s="4">
        <v>1.26</v>
      </c>
      <c r="L1881" s="2" t="s">
        <v>1276</v>
      </c>
      <c r="M1881" s="5">
        <v>45093</v>
      </c>
      <c r="N1881" s="6">
        <v>98.15</v>
      </c>
    </row>
    <row r="1882" spans="1:14" ht="15.5" hidden="1" x14ac:dyDescent="0.35">
      <c r="A1882" s="3" t="s">
        <v>795</v>
      </c>
      <c r="B1882" s="2" t="s">
        <v>788</v>
      </c>
      <c r="C1882" s="3">
        <v>161</v>
      </c>
      <c r="D1882" s="2">
        <v>66.25</v>
      </c>
      <c r="E1882" s="2">
        <v>75.400000000000006</v>
      </c>
      <c r="F1882" s="2">
        <v>76.099999999999994</v>
      </c>
      <c r="G1882" s="2">
        <v>0</v>
      </c>
      <c r="H1882" s="2" t="s">
        <v>12</v>
      </c>
      <c r="I1882" s="2">
        <v>76</v>
      </c>
      <c r="J1882" s="2">
        <v>0</v>
      </c>
      <c r="K1882" s="4">
        <v>1.2634000000000001</v>
      </c>
      <c r="L1882" s="2" t="s">
        <v>1276</v>
      </c>
      <c r="M1882" s="5">
        <v>45093</v>
      </c>
      <c r="N1882" s="6">
        <v>98.15</v>
      </c>
    </row>
    <row r="1883" spans="1:14" ht="15.5" hidden="1" x14ac:dyDescent="0.35">
      <c r="A1883" s="3" t="s">
        <v>796</v>
      </c>
      <c r="B1883" s="2" t="s">
        <v>1725</v>
      </c>
      <c r="C1883" s="3">
        <v>161.5</v>
      </c>
      <c r="D1883" s="2">
        <v>50.56</v>
      </c>
      <c r="E1883" s="2">
        <v>61.9</v>
      </c>
      <c r="F1883" s="2">
        <v>63.95</v>
      </c>
      <c r="G1883" s="2">
        <v>0</v>
      </c>
      <c r="H1883" s="2" t="s">
        <v>12</v>
      </c>
      <c r="I1883" s="2">
        <v>2</v>
      </c>
      <c r="J1883" s="2">
        <v>0</v>
      </c>
      <c r="K1883" s="4">
        <v>0.501</v>
      </c>
      <c r="L1883" s="2" t="s">
        <v>1276</v>
      </c>
      <c r="M1883" s="5">
        <v>45093</v>
      </c>
      <c r="N1883" s="6">
        <v>98.15</v>
      </c>
    </row>
    <row r="1884" spans="1:14" ht="15.5" hidden="1" x14ac:dyDescent="0.35">
      <c r="A1884" s="3" t="s">
        <v>797</v>
      </c>
      <c r="B1884" s="2" t="s">
        <v>798</v>
      </c>
      <c r="C1884" s="3">
        <v>162</v>
      </c>
      <c r="D1884" s="2">
        <v>67.900000000000006</v>
      </c>
      <c r="E1884" s="2">
        <v>76.45</v>
      </c>
      <c r="F1884" s="2">
        <v>77.150000000000006</v>
      </c>
      <c r="G1884" s="2">
        <v>0</v>
      </c>
      <c r="H1884" s="2" t="s">
        <v>12</v>
      </c>
      <c r="I1884" s="2">
        <v>2</v>
      </c>
      <c r="J1884" s="2">
        <v>0</v>
      </c>
      <c r="K1884" s="4">
        <v>1.2726999999999999</v>
      </c>
      <c r="L1884" s="2" t="s">
        <v>1276</v>
      </c>
      <c r="M1884" s="5">
        <v>45093</v>
      </c>
      <c r="N1884" s="6">
        <v>98.15</v>
      </c>
    </row>
    <row r="1885" spans="1:14" ht="15.5" hidden="1" x14ac:dyDescent="0.35">
      <c r="A1885" s="3" t="s">
        <v>799</v>
      </c>
      <c r="B1885" s="2" t="s">
        <v>800</v>
      </c>
      <c r="C1885" s="3">
        <v>162.5</v>
      </c>
      <c r="D1885" s="2">
        <v>64.16</v>
      </c>
      <c r="E1885" s="2">
        <v>64.349999999999994</v>
      </c>
      <c r="F1885" s="2">
        <v>65.349999999999994</v>
      </c>
      <c r="G1885" s="2">
        <v>0</v>
      </c>
      <c r="H1885" s="2" t="s">
        <v>12</v>
      </c>
      <c r="I1885" s="2">
        <v>1</v>
      </c>
      <c r="J1885" s="2">
        <v>0</v>
      </c>
      <c r="K1885" s="4">
        <v>0.56059999999999999</v>
      </c>
      <c r="L1885" s="2" t="s">
        <v>1276</v>
      </c>
      <c r="M1885" s="5">
        <v>45093</v>
      </c>
      <c r="N1885" s="6">
        <v>98.15</v>
      </c>
    </row>
    <row r="1886" spans="1:14" ht="15.5" hidden="1" x14ac:dyDescent="0.35">
      <c r="A1886" s="3" t="s">
        <v>801</v>
      </c>
      <c r="B1886" s="2" t="s">
        <v>802</v>
      </c>
      <c r="C1886" s="3">
        <v>163</v>
      </c>
      <c r="D1886" s="2">
        <v>69.150000000000006</v>
      </c>
      <c r="E1886" s="2">
        <v>79</v>
      </c>
      <c r="F1886" s="2">
        <v>79.7</v>
      </c>
      <c r="G1886" s="2">
        <v>0</v>
      </c>
      <c r="H1886" s="2" t="s">
        <v>12</v>
      </c>
      <c r="I1886" s="2">
        <v>10</v>
      </c>
      <c r="J1886" s="2">
        <v>0</v>
      </c>
      <c r="K1886" s="4">
        <v>1.3516999999999999</v>
      </c>
      <c r="L1886" s="2" t="s">
        <v>1276</v>
      </c>
      <c r="M1886" s="5">
        <v>45093</v>
      </c>
      <c r="N1886" s="6">
        <v>98.15</v>
      </c>
    </row>
    <row r="1887" spans="1:14" ht="15.5" hidden="1" x14ac:dyDescent="0.35">
      <c r="A1887" s="3" t="s">
        <v>803</v>
      </c>
      <c r="B1887" s="2" t="s">
        <v>1727</v>
      </c>
      <c r="C1887" s="3">
        <v>163.5</v>
      </c>
      <c r="D1887" s="2">
        <v>59</v>
      </c>
      <c r="E1887" s="2">
        <v>63.9</v>
      </c>
      <c r="F1887" s="2">
        <v>65.95</v>
      </c>
      <c r="G1887" s="2">
        <v>0</v>
      </c>
      <c r="H1887" s="2" t="s">
        <v>12</v>
      </c>
      <c r="I1887" s="2">
        <v>35</v>
      </c>
      <c r="J1887" s="2">
        <v>0</v>
      </c>
      <c r="K1887" s="4">
        <v>0.51049999999999995</v>
      </c>
      <c r="L1887" s="2" t="s">
        <v>1276</v>
      </c>
      <c r="M1887" s="5">
        <v>45093</v>
      </c>
      <c r="N1887" s="6">
        <v>98.15</v>
      </c>
    </row>
    <row r="1888" spans="1:14" ht="15.5" hidden="1" x14ac:dyDescent="0.35">
      <c r="A1888" s="3" t="s">
        <v>805</v>
      </c>
      <c r="B1888" s="2" t="s">
        <v>1728</v>
      </c>
      <c r="C1888" s="3">
        <v>164</v>
      </c>
      <c r="D1888" s="2">
        <v>58.25</v>
      </c>
      <c r="E1888" s="2">
        <v>64.400000000000006</v>
      </c>
      <c r="F1888" s="2">
        <v>66.45</v>
      </c>
      <c r="G1888" s="2">
        <v>0</v>
      </c>
      <c r="H1888" s="2" t="s">
        <v>12</v>
      </c>
      <c r="I1888" s="2">
        <v>52</v>
      </c>
      <c r="J1888" s="2">
        <v>0</v>
      </c>
      <c r="K1888" s="4">
        <v>0.51290000000000002</v>
      </c>
      <c r="L1888" s="2" t="s">
        <v>1276</v>
      </c>
      <c r="M1888" s="5">
        <v>45093</v>
      </c>
      <c r="N1888" s="6">
        <v>98.15</v>
      </c>
    </row>
    <row r="1889" spans="1:14" ht="15.5" hidden="1" x14ac:dyDescent="0.35">
      <c r="A1889" s="3" t="s">
        <v>807</v>
      </c>
      <c r="B1889" s="2" t="s">
        <v>1729</v>
      </c>
      <c r="C1889" s="3">
        <v>164.5</v>
      </c>
      <c r="D1889" s="2">
        <v>63.9</v>
      </c>
      <c r="E1889" s="2">
        <v>64.900000000000006</v>
      </c>
      <c r="F1889" s="2">
        <v>66.95</v>
      </c>
      <c r="G1889" s="2">
        <v>0</v>
      </c>
      <c r="H1889" s="2" t="s">
        <v>12</v>
      </c>
      <c r="I1889" s="2">
        <v>161</v>
      </c>
      <c r="J1889" s="2">
        <v>37</v>
      </c>
      <c r="K1889" s="4">
        <v>0.5151</v>
      </c>
      <c r="L1889" s="2" t="s">
        <v>1276</v>
      </c>
      <c r="M1889" s="5">
        <v>45093</v>
      </c>
      <c r="N1889" s="6">
        <v>98.15</v>
      </c>
    </row>
    <row r="1890" spans="1:14" ht="15.5" hidden="1" x14ac:dyDescent="0.35">
      <c r="A1890" s="3" t="s">
        <v>809</v>
      </c>
      <c r="B1890" s="2" t="s">
        <v>1730</v>
      </c>
      <c r="C1890" s="3">
        <v>165</v>
      </c>
      <c r="D1890" s="2">
        <v>63.85</v>
      </c>
      <c r="E1890" s="2">
        <v>65.400000000000006</v>
      </c>
      <c r="F1890" s="2">
        <v>67.45</v>
      </c>
      <c r="G1890" s="2">
        <v>0</v>
      </c>
      <c r="H1890" s="2" t="s">
        <v>12</v>
      </c>
      <c r="I1890" s="2">
        <v>132</v>
      </c>
      <c r="J1890" s="2">
        <v>20</v>
      </c>
      <c r="K1890" s="4">
        <v>0.51759999999999995</v>
      </c>
      <c r="L1890" s="2" t="s">
        <v>1276</v>
      </c>
      <c r="M1890" s="5">
        <v>45093</v>
      </c>
      <c r="N1890" s="6">
        <v>98.15</v>
      </c>
    </row>
    <row r="1891" spans="1:14" ht="15.5" hidden="1" x14ac:dyDescent="0.35">
      <c r="A1891" s="3" t="s">
        <v>810</v>
      </c>
      <c r="B1891" s="2" t="s">
        <v>1728</v>
      </c>
      <c r="C1891" s="3">
        <v>165.5</v>
      </c>
      <c r="D1891" s="2">
        <v>59.75</v>
      </c>
      <c r="E1891" s="2">
        <v>65.900000000000006</v>
      </c>
      <c r="F1891" s="2">
        <v>67.95</v>
      </c>
      <c r="G1891" s="2">
        <v>0</v>
      </c>
      <c r="H1891" s="2" t="s">
        <v>12</v>
      </c>
      <c r="I1891" s="2">
        <v>50</v>
      </c>
      <c r="J1891" s="2">
        <v>0</v>
      </c>
      <c r="K1891" s="4">
        <v>0.52</v>
      </c>
      <c r="L1891" s="2" t="s">
        <v>1276</v>
      </c>
      <c r="M1891" s="5">
        <v>45093</v>
      </c>
      <c r="N1891" s="6">
        <v>98.15</v>
      </c>
    </row>
    <row r="1892" spans="1:14" ht="15.5" hidden="1" x14ac:dyDescent="0.35">
      <c r="A1892" s="3" t="s">
        <v>811</v>
      </c>
      <c r="B1892" s="2" t="s">
        <v>1727</v>
      </c>
      <c r="C1892" s="3">
        <v>166</v>
      </c>
      <c r="D1892" s="2">
        <v>60.89</v>
      </c>
      <c r="E1892" s="2">
        <v>66.400000000000006</v>
      </c>
      <c r="F1892" s="2">
        <v>68.45</v>
      </c>
      <c r="G1892" s="2">
        <v>0</v>
      </c>
      <c r="H1892" s="2" t="s">
        <v>12</v>
      </c>
      <c r="I1892" s="2">
        <v>35</v>
      </c>
      <c r="J1892" s="2">
        <v>0</v>
      </c>
      <c r="K1892" s="4">
        <v>0.5222</v>
      </c>
      <c r="L1892" s="2" t="s">
        <v>1276</v>
      </c>
      <c r="M1892" s="5">
        <v>45093</v>
      </c>
      <c r="N1892" s="6">
        <v>98.15</v>
      </c>
    </row>
    <row r="1893" spans="1:14" ht="15.5" hidden="1" x14ac:dyDescent="0.35">
      <c r="A1893" s="3" t="s">
        <v>813</v>
      </c>
      <c r="B1893" s="2" t="s">
        <v>1727</v>
      </c>
      <c r="C1893" s="3">
        <v>166.5</v>
      </c>
      <c r="D1893" s="2">
        <v>62</v>
      </c>
      <c r="E1893" s="2">
        <v>66.900000000000006</v>
      </c>
      <c r="F1893" s="2">
        <v>68.95</v>
      </c>
      <c r="G1893" s="2">
        <v>0</v>
      </c>
      <c r="H1893" s="2" t="s">
        <v>12</v>
      </c>
      <c r="I1893" s="2">
        <v>40</v>
      </c>
      <c r="J1893" s="2">
        <v>0</v>
      </c>
      <c r="K1893" s="4">
        <v>0.52439999999999998</v>
      </c>
      <c r="L1893" s="2" t="s">
        <v>1276</v>
      </c>
      <c r="M1893" s="5">
        <v>45093</v>
      </c>
      <c r="N1893" s="6">
        <v>98.15</v>
      </c>
    </row>
    <row r="1894" spans="1:14" ht="15.5" hidden="1" x14ac:dyDescent="0.35">
      <c r="A1894" s="3" t="s">
        <v>814</v>
      </c>
      <c r="B1894" s="2" t="s">
        <v>1727</v>
      </c>
      <c r="C1894" s="3">
        <v>167</v>
      </c>
      <c r="D1894" s="2">
        <v>62.5</v>
      </c>
      <c r="E1894" s="2">
        <v>67.400000000000006</v>
      </c>
      <c r="F1894" s="2">
        <v>69.45</v>
      </c>
      <c r="G1894" s="2">
        <v>0</v>
      </c>
      <c r="H1894" s="2" t="s">
        <v>12</v>
      </c>
      <c r="I1894" s="2">
        <v>42</v>
      </c>
      <c r="J1894" s="2">
        <v>0</v>
      </c>
      <c r="K1894" s="4">
        <v>0.52690000000000003</v>
      </c>
      <c r="L1894" s="2" t="s">
        <v>1276</v>
      </c>
      <c r="M1894" s="5">
        <v>45093</v>
      </c>
      <c r="N1894" s="6">
        <v>98.15</v>
      </c>
    </row>
    <row r="1895" spans="1:14" ht="15.5" hidden="1" x14ac:dyDescent="0.35">
      <c r="A1895" s="3" t="s">
        <v>815</v>
      </c>
      <c r="B1895" s="2" t="s">
        <v>1728</v>
      </c>
      <c r="C1895" s="3">
        <v>167.5</v>
      </c>
      <c r="D1895" s="2">
        <v>61.75</v>
      </c>
      <c r="E1895" s="2">
        <v>67.900000000000006</v>
      </c>
      <c r="F1895" s="2">
        <v>69.95</v>
      </c>
      <c r="G1895" s="2">
        <v>0</v>
      </c>
      <c r="H1895" s="2" t="s">
        <v>12</v>
      </c>
      <c r="I1895" s="2">
        <v>33</v>
      </c>
      <c r="J1895" s="2">
        <v>4</v>
      </c>
      <c r="K1895" s="4">
        <v>0.52910000000000001</v>
      </c>
      <c r="L1895" s="2" t="s">
        <v>1276</v>
      </c>
      <c r="M1895" s="5">
        <v>45093</v>
      </c>
      <c r="N1895" s="6">
        <v>98.15</v>
      </c>
    </row>
    <row r="1896" spans="1:14" ht="15.5" hidden="1" x14ac:dyDescent="0.35">
      <c r="A1896" s="3" t="s">
        <v>816</v>
      </c>
      <c r="B1896" s="2" t="s">
        <v>1727</v>
      </c>
      <c r="C1896" s="3">
        <v>168</v>
      </c>
      <c r="D1896" s="2">
        <v>63.5</v>
      </c>
      <c r="E1896" s="2">
        <v>68.400000000000006</v>
      </c>
      <c r="F1896" s="2">
        <v>70.45</v>
      </c>
      <c r="G1896" s="2">
        <v>0</v>
      </c>
      <c r="H1896" s="2" t="s">
        <v>12</v>
      </c>
      <c r="I1896" s="2">
        <v>56</v>
      </c>
      <c r="J1896" s="2">
        <v>0</v>
      </c>
      <c r="K1896" s="4">
        <v>0.53129999999999999</v>
      </c>
      <c r="L1896" s="2" t="s">
        <v>1276</v>
      </c>
      <c r="M1896" s="5">
        <v>45093</v>
      </c>
      <c r="N1896" s="6">
        <v>98.15</v>
      </c>
    </row>
    <row r="1897" spans="1:14" ht="15.5" hidden="1" x14ac:dyDescent="0.35">
      <c r="A1897" s="3" t="s">
        <v>818</v>
      </c>
      <c r="B1897" s="2" t="s">
        <v>1727</v>
      </c>
      <c r="C1897" s="3">
        <v>168.5</v>
      </c>
      <c r="D1897" s="2">
        <v>63.95</v>
      </c>
      <c r="E1897" s="2">
        <v>68.900000000000006</v>
      </c>
      <c r="F1897" s="2">
        <v>70.95</v>
      </c>
      <c r="G1897" s="2">
        <v>0</v>
      </c>
      <c r="H1897" s="2" t="s">
        <v>12</v>
      </c>
      <c r="I1897" s="2">
        <v>37</v>
      </c>
      <c r="J1897" s="2">
        <v>0</v>
      </c>
      <c r="K1897" s="4">
        <v>0.53369999999999995</v>
      </c>
      <c r="L1897" s="2" t="s">
        <v>1276</v>
      </c>
      <c r="M1897" s="5">
        <v>45093</v>
      </c>
      <c r="N1897" s="6">
        <v>98.15</v>
      </c>
    </row>
    <row r="1898" spans="1:14" ht="15.5" hidden="1" x14ac:dyDescent="0.35">
      <c r="A1898" s="3" t="s">
        <v>819</v>
      </c>
      <c r="B1898" s="2" t="s">
        <v>1419</v>
      </c>
      <c r="C1898" s="3">
        <v>169</v>
      </c>
      <c r="D1898" s="2">
        <v>72.45</v>
      </c>
      <c r="E1898" s="2">
        <v>69.400000000000006</v>
      </c>
      <c r="F1898" s="2">
        <v>71.45</v>
      </c>
      <c r="G1898" s="2">
        <v>0</v>
      </c>
      <c r="H1898" s="2" t="s">
        <v>12</v>
      </c>
      <c r="I1898" s="2">
        <v>159</v>
      </c>
      <c r="J1898" s="2">
        <v>0</v>
      </c>
      <c r="K1898" s="4">
        <v>0.53559999999999997</v>
      </c>
      <c r="L1898" s="2" t="s">
        <v>1276</v>
      </c>
      <c r="M1898" s="5">
        <v>45093</v>
      </c>
      <c r="N1898" s="6">
        <v>98.15</v>
      </c>
    </row>
    <row r="1899" spans="1:14" ht="15.5" hidden="1" x14ac:dyDescent="0.35">
      <c r="A1899" s="3" t="s">
        <v>820</v>
      </c>
      <c r="B1899" s="2" t="s">
        <v>1422</v>
      </c>
      <c r="C1899" s="3">
        <v>169.5</v>
      </c>
      <c r="D1899" s="2">
        <v>72.91</v>
      </c>
      <c r="E1899" s="2">
        <v>69.900000000000006</v>
      </c>
      <c r="F1899" s="2">
        <v>71.95</v>
      </c>
      <c r="G1899" s="2">
        <v>0</v>
      </c>
      <c r="H1899" s="2" t="s">
        <v>12</v>
      </c>
      <c r="I1899" s="2">
        <v>176</v>
      </c>
      <c r="J1899" s="2">
        <v>0</v>
      </c>
      <c r="K1899" s="4">
        <v>0.53810000000000002</v>
      </c>
      <c r="L1899" s="2" t="s">
        <v>1276</v>
      </c>
      <c r="M1899" s="5">
        <v>45093</v>
      </c>
      <c r="N1899" s="6">
        <v>98.15</v>
      </c>
    </row>
    <row r="1900" spans="1:14" ht="15.5" hidden="1" x14ac:dyDescent="0.35">
      <c r="A1900" s="3" t="s">
        <v>822</v>
      </c>
      <c r="B1900" s="2" t="s">
        <v>1712</v>
      </c>
      <c r="C1900" s="3">
        <v>170</v>
      </c>
      <c r="D1900" s="2">
        <v>70.05</v>
      </c>
      <c r="E1900" s="2">
        <v>70.400000000000006</v>
      </c>
      <c r="F1900" s="2">
        <v>72.45</v>
      </c>
      <c r="G1900" s="2">
        <v>0</v>
      </c>
      <c r="H1900" s="2" t="s">
        <v>12</v>
      </c>
      <c r="I1900" s="2">
        <v>2220</v>
      </c>
      <c r="J1900" s="2">
        <v>200</v>
      </c>
      <c r="K1900" s="4">
        <v>0.5403</v>
      </c>
      <c r="L1900" s="2" t="s">
        <v>1276</v>
      </c>
      <c r="M1900" s="5">
        <v>45093</v>
      </c>
      <c r="N1900" s="6">
        <v>98.15</v>
      </c>
    </row>
    <row r="1901" spans="1:14" ht="15.5" hidden="1" x14ac:dyDescent="0.35">
      <c r="A1901" s="3" t="s">
        <v>823</v>
      </c>
      <c r="B1901" s="2" t="s">
        <v>1549</v>
      </c>
      <c r="C1901" s="3">
        <v>170.5</v>
      </c>
      <c r="D1901" s="2">
        <v>73.2</v>
      </c>
      <c r="E1901" s="2">
        <v>70.95</v>
      </c>
      <c r="F1901" s="2">
        <v>72.900000000000006</v>
      </c>
      <c r="G1901" s="2">
        <v>0</v>
      </c>
      <c r="H1901" s="2" t="s">
        <v>12</v>
      </c>
      <c r="I1901" s="2">
        <v>20</v>
      </c>
      <c r="J1901" s="2">
        <v>0</v>
      </c>
      <c r="K1901" s="4">
        <v>0.53420000000000001</v>
      </c>
      <c r="L1901" s="2" t="s">
        <v>1276</v>
      </c>
      <c r="M1901" s="5">
        <v>45093</v>
      </c>
      <c r="N1901" s="6">
        <v>98.15</v>
      </c>
    </row>
    <row r="1902" spans="1:14" ht="15.5" hidden="1" x14ac:dyDescent="0.35">
      <c r="A1902" s="3" t="s">
        <v>824</v>
      </c>
      <c r="B1902" s="2" t="s">
        <v>825</v>
      </c>
      <c r="C1902" s="3">
        <v>171</v>
      </c>
      <c r="D1902" s="2">
        <v>81.45</v>
      </c>
      <c r="E1902" s="2">
        <v>80.349999999999994</v>
      </c>
      <c r="F1902" s="2">
        <v>81.05</v>
      </c>
      <c r="G1902" s="2">
        <v>0</v>
      </c>
      <c r="H1902" s="2" t="s">
        <v>12</v>
      </c>
      <c r="I1902" s="2">
        <v>83</v>
      </c>
      <c r="J1902" s="2">
        <v>0</v>
      </c>
      <c r="K1902" s="4">
        <v>1.079</v>
      </c>
      <c r="L1902" s="2" t="s">
        <v>1276</v>
      </c>
      <c r="M1902" s="5">
        <v>45093</v>
      </c>
      <c r="N1902" s="6">
        <v>98.15</v>
      </c>
    </row>
    <row r="1903" spans="1:14" ht="15.5" hidden="1" x14ac:dyDescent="0.35">
      <c r="A1903" s="3" t="s">
        <v>826</v>
      </c>
      <c r="B1903" s="2" t="s">
        <v>1549</v>
      </c>
      <c r="C1903" s="3">
        <v>171.5</v>
      </c>
      <c r="D1903" s="2">
        <v>74.2</v>
      </c>
      <c r="E1903" s="2">
        <v>71.900000000000006</v>
      </c>
      <c r="F1903" s="2">
        <v>73.95</v>
      </c>
      <c r="G1903" s="2">
        <v>0</v>
      </c>
      <c r="H1903" s="2" t="s">
        <v>12</v>
      </c>
      <c r="I1903" s="2">
        <v>20</v>
      </c>
      <c r="J1903" s="2">
        <v>0</v>
      </c>
      <c r="K1903" s="4">
        <v>0.54690000000000005</v>
      </c>
      <c r="L1903" s="2" t="s">
        <v>1276</v>
      </c>
      <c r="M1903" s="5">
        <v>45093</v>
      </c>
      <c r="N1903" s="6">
        <v>98.15</v>
      </c>
    </row>
    <row r="1904" spans="1:14" ht="15.5" hidden="1" x14ac:dyDescent="0.35">
      <c r="A1904" s="3" t="s">
        <v>827</v>
      </c>
      <c r="B1904" s="2" t="s">
        <v>828</v>
      </c>
      <c r="C1904" s="3">
        <v>172</v>
      </c>
      <c r="D1904" s="2">
        <v>74.37</v>
      </c>
      <c r="E1904" s="2">
        <v>72.400000000000006</v>
      </c>
      <c r="F1904" s="2">
        <v>74.45</v>
      </c>
      <c r="G1904" s="2">
        <v>0</v>
      </c>
      <c r="H1904" s="2" t="s">
        <v>12</v>
      </c>
      <c r="I1904" s="2">
        <v>80</v>
      </c>
      <c r="J1904" s="2">
        <v>0</v>
      </c>
      <c r="K1904" s="4">
        <v>0.54910000000000003</v>
      </c>
      <c r="L1904" s="2" t="s">
        <v>1276</v>
      </c>
      <c r="M1904" s="5">
        <v>45093</v>
      </c>
      <c r="N1904" s="6">
        <v>98.15</v>
      </c>
    </row>
    <row r="1905" spans="1:14" ht="15.5" hidden="1" x14ac:dyDescent="0.35">
      <c r="A1905" s="3" t="s">
        <v>829</v>
      </c>
      <c r="B1905" s="2" t="s">
        <v>1731</v>
      </c>
      <c r="C1905" s="3">
        <v>172.5</v>
      </c>
      <c r="D1905" s="2">
        <v>71.900000000000006</v>
      </c>
      <c r="E1905" s="2">
        <v>72.900000000000006</v>
      </c>
      <c r="F1905" s="2">
        <v>74.95</v>
      </c>
      <c r="G1905" s="2">
        <v>0</v>
      </c>
      <c r="H1905" s="2" t="s">
        <v>12</v>
      </c>
      <c r="I1905" s="2">
        <v>4500</v>
      </c>
      <c r="J1905" s="2">
        <v>400</v>
      </c>
      <c r="K1905" s="4">
        <v>0.55130000000000001</v>
      </c>
      <c r="L1905" s="2" t="s">
        <v>1276</v>
      </c>
      <c r="M1905" s="5">
        <v>45093</v>
      </c>
      <c r="N1905" s="6">
        <v>98.15</v>
      </c>
    </row>
    <row r="1906" spans="1:14" ht="15.5" hidden="1" x14ac:dyDescent="0.35">
      <c r="A1906" s="3" t="s">
        <v>830</v>
      </c>
      <c r="B1906" s="2" t="s">
        <v>831</v>
      </c>
      <c r="C1906" s="3">
        <v>173</v>
      </c>
      <c r="D1906" s="2">
        <v>86.25</v>
      </c>
      <c r="E1906" s="2">
        <v>75.3</v>
      </c>
      <c r="F1906" s="2">
        <v>76.2</v>
      </c>
      <c r="G1906" s="2">
        <v>0</v>
      </c>
      <c r="H1906" s="2" t="s">
        <v>12</v>
      </c>
      <c r="I1906" s="2">
        <v>2</v>
      </c>
      <c r="J1906" s="2">
        <v>0</v>
      </c>
      <c r="K1906" s="4">
        <v>0.59789999999999999</v>
      </c>
      <c r="L1906" s="2" t="s">
        <v>1276</v>
      </c>
      <c r="M1906" s="5">
        <v>45093</v>
      </c>
      <c r="N1906" s="6">
        <v>98.15</v>
      </c>
    </row>
    <row r="1907" spans="1:14" ht="15.5" hidden="1" x14ac:dyDescent="0.35">
      <c r="A1907" s="3" t="s">
        <v>832</v>
      </c>
      <c r="B1907" s="2" t="s">
        <v>1712</v>
      </c>
      <c r="C1907" s="3">
        <v>173.5</v>
      </c>
      <c r="D1907" s="2">
        <v>72.55</v>
      </c>
      <c r="E1907" s="2">
        <v>73.900000000000006</v>
      </c>
      <c r="F1907" s="2">
        <v>75.95</v>
      </c>
      <c r="G1907" s="2">
        <v>0</v>
      </c>
      <c r="H1907" s="2" t="s">
        <v>12</v>
      </c>
      <c r="I1907" s="2">
        <v>1640</v>
      </c>
      <c r="J1907" s="2">
        <v>180</v>
      </c>
      <c r="K1907" s="4">
        <v>0.55569999999999997</v>
      </c>
      <c r="L1907" s="2" t="s">
        <v>1276</v>
      </c>
      <c r="M1907" s="5">
        <v>45093</v>
      </c>
      <c r="N1907" s="6">
        <v>98.15</v>
      </c>
    </row>
    <row r="1908" spans="1:14" ht="15.5" hidden="1" x14ac:dyDescent="0.35">
      <c r="A1908" s="3" t="s">
        <v>833</v>
      </c>
      <c r="B1908" s="2" t="s">
        <v>834</v>
      </c>
      <c r="C1908" s="3">
        <v>174</v>
      </c>
      <c r="D1908" s="2">
        <v>85.75</v>
      </c>
      <c r="E1908" s="2">
        <v>73.5</v>
      </c>
      <c r="F1908" s="2">
        <v>74.3</v>
      </c>
      <c r="G1908" s="2">
        <v>0</v>
      </c>
      <c r="H1908" s="2" t="s">
        <v>12</v>
      </c>
      <c r="I1908" s="2">
        <v>2</v>
      </c>
      <c r="J1908" s="2">
        <v>0</v>
      </c>
      <c r="K1908" s="4">
        <v>0</v>
      </c>
      <c r="L1908" s="2" t="s">
        <v>1276</v>
      </c>
      <c r="M1908" s="5">
        <v>45093</v>
      </c>
      <c r="N1908" s="6">
        <v>98.15</v>
      </c>
    </row>
    <row r="1909" spans="1:14" ht="15.5" hidden="1" x14ac:dyDescent="0.35">
      <c r="A1909" s="3" t="s">
        <v>835</v>
      </c>
      <c r="B1909" s="2" t="s">
        <v>836</v>
      </c>
      <c r="C1909" s="3">
        <v>174.5</v>
      </c>
      <c r="D1909" s="2">
        <v>75.58</v>
      </c>
      <c r="E1909" s="2">
        <v>85.7</v>
      </c>
      <c r="F1909" s="2">
        <v>86.4</v>
      </c>
      <c r="G1909" s="2">
        <v>0</v>
      </c>
      <c r="H1909" s="2" t="s">
        <v>12</v>
      </c>
      <c r="I1909" s="2">
        <v>150</v>
      </c>
      <c r="J1909" s="2">
        <v>0</v>
      </c>
      <c r="K1909" s="4">
        <v>1.1954</v>
      </c>
      <c r="L1909" s="2" t="s">
        <v>1276</v>
      </c>
      <c r="M1909" s="5">
        <v>45093</v>
      </c>
      <c r="N1909" s="6">
        <v>98.15</v>
      </c>
    </row>
    <row r="1910" spans="1:14" ht="15.5" hidden="1" x14ac:dyDescent="0.35">
      <c r="A1910" s="3" t="s">
        <v>837</v>
      </c>
      <c r="B1910" s="2" t="s">
        <v>1732</v>
      </c>
      <c r="C1910" s="3">
        <v>175</v>
      </c>
      <c r="D1910" s="2">
        <v>76</v>
      </c>
      <c r="E1910" s="2">
        <v>75.400000000000006</v>
      </c>
      <c r="F1910" s="2">
        <v>77.45</v>
      </c>
      <c r="G1910" s="2">
        <v>0</v>
      </c>
      <c r="H1910" s="2" t="s">
        <v>12</v>
      </c>
      <c r="I1910" s="2">
        <v>1</v>
      </c>
      <c r="J1910" s="2">
        <v>0</v>
      </c>
      <c r="K1910" s="4">
        <v>0.56200000000000006</v>
      </c>
      <c r="L1910" s="2" t="s">
        <v>1276</v>
      </c>
      <c r="M1910" s="5">
        <v>45093</v>
      </c>
      <c r="N1910" s="6">
        <v>98.15</v>
      </c>
    </row>
    <row r="1911" spans="1:14" ht="15.5" hidden="1" x14ac:dyDescent="0.35">
      <c r="A1911" s="3" t="s">
        <v>839</v>
      </c>
      <c r="B1911" s="2" t="s">
        <v>838</v>
      </c>
      <c r="C1911" s="3">
        <v>175.5</v>
      </c>
      <c r="D1911" s="2">
        <v>81.709999999999994</v>
      </c>
      <c r="E1911" s="2">
        <v>87.15</v>
      </c>
      <c r="F1911" s="2">
        <v>88.15</v>
      </c>
      <c r="G1911" s="2">
        <v>0</v>
      </c>
      <c r="H1911" s="2" t="s">
        <v>12</v>
      </c>
      <c r="I1911" s="2">
        <v>20</v>
      </c>
      <c r="J1911" s="2">
        <v>0</v>
      </c>
      <c r="K1911" s="4">
        <v>1.2314000000000001</v>
      </c>
      <c r="L1911" s="2" t="s">
        <v>1276</v>
      </c>
      <c r="M1911" s="5">
        <v>45093</v>
      </c>
      <c r="N1911" s="6">
        <v>98.15</v>
      </c>
    </row>
    <row r="1912" spans="1:14" ht="15.5" hidden="1" x14ac:dyDescent="0.35">
      <c r="A1912" s="3" t="s">
        <v>840</v>
      </c>
      <c r="B1912" s="2" t="s">
        <v>841</v>
      </c>
      <c r="C1912" s="3">
        <v>176</v>
      </c>
      <c r="D1912" s="2">
        <v>78.510000000000005</v>
      </c>
      <c r="E1912" s="2">
        <v>87.65</v>
      </c>
      <c r="F1912" s="2">
        <v>88.7</v>
      </c>
      <c r="G1912" s="2">
        <v>0</v>
      </c>
      <c r="H1912" s="2" t="s">
        <v>12</v>
      </c>
      <c r="I1912" s="2">
        <v>140</v>
      </c>
      <c r="J1912" s="2">
        <v>0</v>
      </c>
      <c r="K1912" s="4">
        <v>1.2356</v>
      </c>
      <c r="L1912" s="2" t="s">
        <v>1276</v>
      </c>
      <c r="M1912" s="5">
        <v>45093</v>
      </c>
      <c r="N1912" s="6">
        <v>98.15</v>
      </c>
    </row>
    <row r="1913" spans="1:14" ht="15.5" hidden="1" x14ac:dyDescent="0.35">
      <c r="A1913" s="3" t="s">
        <v>842</v>
      </c>
      <c r="B1913" s="2" t="s">
        <v>843</v>
      </c>
      <c r="C1913" s="3">
        <v>176.5</v>
      </c>
      <c r="D1913" s="2">
        <v>78.67</v>
      </c>
      <c r="E1913" s="2">
        <v>87.65</v>
      </c>
      <c r="F1913" s="2">
        <v>88.4</v>
      </c>
      <c r="G1913" s="2">
        <v>0</v>
      </c>
      <c r="H1913" s="2" t="s">
        <v>12</v>
      </c>
      <c r="I1913" s="2">
        <v>50</v>
      </c>
      <c r="J1913" s="2">
        <v>0</v>
      </c>
      <c r="K1913" s="4">
        <v>1.2059</v>
      </c>
      <c r="L1913" s="2" t="s">
        <v>1276</v>
      </c>
      <c r="M1913" s="5">
        <v>45093</v>
      </c>
      <c r="N1913" s="6">
        <v>98.15</v>
      </c>
    </row>
    <row r="1914" spans="1:14" ht="15.5" hidden="1" x14ac:dyDescent="0.35">
      <c r="A1914" s="3" t="s">
        <v>844</v>
      </c>
      <c r="B1914" s="2" t="s">
        <v>845</v>
      </c>
      <c r="C1914" s="3">
        <v>177</v>
      </c>
      <c r="D1914" s="2">
        <v>79.5</v>
      </c>
      <c r="E1914" s="2">
        <v>88.65</v>
      </c>
      <c r="F1914" s="2">
        <v>89.65</v>
      </c>
      <c r="G1914" s="2">
        <v>0</v>
      </c>
      <c r="H1914" s="2" t="s">
        <v>12</v>
      </c>
      <c r="I1914" s="2">
        <v>140</v>
      </c>
      <c r="J1914" s="2">
        <v>0</v>
      </c>
      <c r="K1914" s="4">
        <v>1.2402</v>
      </c>
      <c r="L1914" s="2" t="s">
        <v>1276</v>
      </c>
      <c r="M1914" s="5">
        <v>45093</v>
      </c>
      <c r="N1914" s="6">
        <v>98.15</v>
      </c>
    </row>
    <row r="1915" spans="1:14" ht="15.5" hidden="1" x14ac:dyDescent="0.35">
      <c r="A1915" s="3" t="s">
        <v>846</v>
      </c>
      <c r="B1915" s="2" t="s">
        <v>847</v>
      </c>
      <c r="C1915" s="3">
        <v>177.5</v>
      </c>
      <c r="D1915" s="2">
        <v>83.25</v>
      </c>
      <c r="E1915" s="2">
        <v>93.15</v>
      </c>
      <c r="F1915" s="2">
        <v>94.05</v>
      </c>
      <c r="G1915" s="2">
        <v>0</v>
      </c>
      <c r="H1915" s="2" t="s">
        <v>12</v>
      </c>
      <c r="I1915" s="2">
        <v>28</v>
      </c>
      <c r="J1915" s="2">
        <v>0</v>
      </c>
      <c r="K1915" s="4">
        <v>1.4332</v>
      </c>
      <c r="L1915" s="2" t="s">
        <v>1276</v>
      </c>
      <c r="M1915" s="5">
        <v>45093</v>
      </c>
      <c r="N1915" s="6">
        <v>98.15</v>
      </c>
    </row>
    <row r="1916" spans="1:14" ht="15.5" hidden="1" x14ac:dyDescent="0.35">
      <c r="A1916" s="3" t="s">
        <v>848</v>
      </c>
      <c r="B1916" s="2" t="s">
        <v>849</v>
      </c>
      <c r="C1916" s="3">
        <v>178</v>
      </c>
      <c r="D1916" s="2">
        <v>81.400000000000006</v>
      </c>
      <c r="E1916" s="2">
        <v>89.7</v>
      </c>
      <c r="F1916" s="2">
        <v>90.7</v>
      </c>
      <c r="G1916" s="2">
        <v>0</v>
      </c>
      <c r="H1916" s="2" t="s">
        <v>12</v>
      </c>
      <c r="I1916" s="2">
        <v>122</v>
      </c>
      <c r="J1916" s="2">
        <v>0</v>
      </c>
      <c r="K1916" s="4">
        <v>1.2486999999999999</v>
      </c>
      <c r="L1916" s="2" t="s">
        <v>1276</v>
      </c>
      <c r="M1916" s="5">
        <v>45093</v>
      </c>
      <c r="N1916" s="6">
        <v>98.15</v>
      </c>
    </row>
    <row r="1917" spans="1:14" ht="15.5" hidden="1" x14ac:dyDescent="0.35">
      <c r="A1917" s="3" t="s">
        <v>850</v>
      </c>
      <c r="B1917" s="2" t="s">
        <v>851</v>
      </c>
      <c r="C1917" s="3">
        <v>178.5</v>
      </c>
      <c r="D1917" s="2">
        <v>80.150000000000006</v>
      </c>
      <c r="E1917" s="2">
        <v>90.05</v>
      </c>
      <c r="F1917" s="2">
        <v>90.7</v>
      </c>
      <c r="G1917" s="2">
        <v>0</v>
      </c>
      <c r="H1917" s="2" t="s">
        <v>12</v>
      </c>
      <c r="I1917" s="2">
        <v>100</v>
      </c>
      <c r="J1917" s="2">
        <v>0</v>
      </c>
      <c r="K1917" s="4">
        <v>1.2353000000000001</v>
      </c>
      <c r="L1917" s="2" t="s">
        <v>1276</v>
      </c>
      <c r="M1917" s="5">
        <v>45093</v>
      </c>
      <c r="N1917" s="6">
        <v>98.15</v>
      </c>
    </row>
    <row r="1918" spans="1:14" ht="15.5" hidden="1" x14ac:dyDescent="0.35">
      <c r="A1918" s="3" t="s">
        <v>852</v>
      </c>
      <c r="B1918" s="2" t="s">
        <v>853</v>
      </c>
      <c r="C1918" s="3">
        <v>179</v>
      </c>
      <c r="D1918" s="2">
        <v>81.5</v>
      </c>
      <c r="E1918" s="2">
        <v>90.7</v>
      </c>
      <c r="F1918" s="2">
        <v>91.65</v>
      </c>
      <c r="G1918" s="2">
        <v>0</v>
      </c>
      <c r="H1918" s="2" t="s">
        <v>12</v>
      </c>
      <c r="I1918" s="2">
        <v>120</v>
      </c>
      <c r="J1918" s="2">
        <v>0</v>
      </c>
      <c r="K1918" s="4">
        <v>1.2532000000000001</v>
      </c>
      <c r="L1918" s="2" t="s">
        <v>1276</v>
      </c>
      <c r="M1918" s="5">
        <v>45093</v>
      </c>
      <c r="N1918" s="6">
        <v>98.15</v>
      </c>
    </row>
    <row r="1919" spans="1:14" ht="15.5" hidden="1" x14ac:dyDescent="0.35">
      <c r="A1919" s="3" t="s">
        <v>854</v>
      </c>
      <c r="B1919" s="2" t="s">
        <v>855</v>
      </c>
      <c r="C1919" s="3">
        <v>179.5</v>
      </c>
      <c r="D1919" s="2">
        <v>81.209999999999994</v>
      </c>
      <c r="E1919" s="2">
        <v>91.05</v>
      </c>
      <c r="F1919" s="2">
        <v>91.95</v>
      </c>
      <c r="G1919" s="2">
        <v>0</v>
      </c>
      <c r="H1919" s="2" t="s">
        <v>12</v>
      </c>
      <c r="I1919" s="2">
        <v>60</v>
      </c>
      <c r="J1919" s="2">
        <v>0</v>
      </c>
      <c r="K1919" s="4">
        <v>1.2473000000000001</v>
      </c>
      <c r="L1919" s="2" t="s">
        <v>1276</v>
      </c>
      <c r="M1919" s="5">
        <v>45093</v>
      </c>
      <c r="N1919" s="6">
        <v>98.15</v>
      </c>
    </row>
    <row r="1920" spans="1:14" ht="15.5" hidden="1" x14ac:dyDescent="0.35">
      <c r="A1920" s="3" t="s">
        <v>856</v>
      </c>
      <c r="B1920" s="2" t="s">
        <v>1733</v>
      </c>
      <c r="C1920" s="3">
        <v>180</v>
      </c>
      <c r="D1920" s="2">
        <v>80.89</v>
      </c>
      <c r="E1920" s="2">
        <v>80.400000000000006</v>
      </c>
      <c r="F1920" s="2">
        <v>82.45</v>
      </c>
      <c r="G1920" s="2">
        <v>0</v>
      </c>
      <c r="H1920" s="2" t="s">
        <v>12</v>
      </c>
      <c r="I1920" s="2">
        <v>1</v>
      </c>
      <c r="J1920" s="2">
        <v>0</v>
      </c>
      <c r="K1920" s="4">
        <v>0.58299999999999996</v>
      </c>
      <c r="L1920" s="2" t="s">
        <v>1276</v>
      </c>
      <c r="M1920" s="5">
        <v>45093</v>
      </c>
      <c r="N1920" s="6">
        <v>98.15</v>
      </c>
    </row>
    <row r="1921" spans="1:14" ht="15.5" hidden="1" x14ac:dyDescent="0.35">
      <c r="A1921" s="3" t="s">
        <v>858</v>
      </c>
      <c r="B1921" s="2" t="s">
        <v>859</v>
      </c>
      <c r="C1921" s="3">
        <v>180.5</v>
      </c>
      <c r="D1921" s="2">
        <v>82.78</v>
      </c>
      <c r="E1921" s="2">
        <v>92.2</v>
      </c>
      <c r="F1921" s="2">
        <v>93.25</v>
      </c>
      <c r="G1921" s="2">
        <v>0</v>
      </c>
      <c r="H1921" s="2" t="s">
        <v>12</v>
      </c>
      <c r="I1921" s="2">
        <v>240</v>
      </c>
      <c r="J1921" s="2">
        <v>0</v>
      </c>
      <c r="K1921" s="4">
        <v>1.2643</v>
      </c>
      <c r="L1921" s="2" t="s">
        <v>1276</v>
      </c>
      <c r="M1921" s="5">
        <v>45093</v>
      </c>
      <c r="N1921" s="6">
        <v>98.15</v>
      </c>
    </row>
    <row r="1922" spans="1:14" ht="15.5" hidden="1" x14ac:dyDescent="0.35">
      <c r="A1922" s="3" t="s">
        <v>860</v>
      </c>
      <c r="B1922" s="2" t="s">
        <v>861</v>
      </c>
      <c r="C1922" s="3">
        <v>181</v>
      </c>
      <c r="D1922" s="2">
        <v>83.69</v>
      </c>
      <c r="E1922" s="2">
        <v>92.65</v>
      </c>
      <c r="F1922" s="2">
        <v>93.7</v>
      </c>
      <c r="G1922" s="2">
        <v>0</v>
      </c>
      <c r="H1922" s="2" t="s">
        <v>12</v>
      </c>
      <c r="I1922" s="2">
        <v>100</v>
      </c>
      <c r="J1922" s="2">
        <v>0</v>
      </c>
      <c r="K1922" s="4">
        <v>1.2646999999999999</v>
      </c>
      <c r="L1922" s="2" t="s">
        <v>1276</v>
      </c>
      <c r="M1922" s="5">
        <v>45093</v>
      </c>
      <c r="N1922" s="6">
        <v>98.15</v>
      </c>
    </row>
    <row r="1923" spans="1:14" ht="15.5" hidden="1" x14ac:dyDescent="0.35">
      <c r="A1923" s="3" t="s">
        <v>862</v>
      </c>
      <c r="B1923" s="2" t="s">
        <v>863</v>
      </c>
      <c r="C1923" s="3">
        <v>181.5</v>
      </c>
      <c r="D1923" s="2">
        <v>88.3</v>
      </c>
      <c r="E1923" s="2">
        <v>97.15</v>
      </c>
      <c r="F1923" s="2">
        <v>98.15</v>
      </c>
      <c r="G1923" s="2">
        <v>0</v>
      </c>
      <c r="H1923" s="2" t="s">
        <v>12</v>
      </c>
      <c r="I1923" s="2">
        <v>83</v>
      </c>
      <c r="J1923" s="2">
        <v>0</v>
      </c>
      <c r="K1923" s="4">
        <v>1.4592000000000001</v>
      </c>
      <c r="L1923" s="2" t="s">
        <v>1276</v>
      </c>
      <c r="M1923" s="5">
        <v>45093</v>
      </c>
      <c r="N1923" s="6">
        <v>98.15</v>
      </c>
    </row>
    <row r="1924" spans="1:14" ht="15.5" hidden="1" x14ac:dyDescent="0.35">
      <c r="A1924" s="3" t="s">
        <v>864</v>
      </c>
      <c r="B1924" s="2" t="s">
        <v>865</v>
      </c>
      <c r="C1924" s="3">
        <v>182</v>
      </c>
      <c r="D1924" s="2">
        <v>85</v>
      </c>
      <c r="E1924" s="2">
        <v>93.7</v>
      </c>
      <c r="F1924" s="2">
        <v>94.65</v>
      </c>
      <c r="G1924" s="2">
        <v>0</v>
      </c>
      <c r="H1924" s="2" t="s">
        <v>12</v>
      </c>
      <c r="I1924" s="2">
        <v>50</v>
      </c>
      <c r="J1924" s="2">
        <v>0</v>
      </c>
      <c r="K1924" s="4">
        <v>1.2704</v>
      </c>
      <c r="L1924" s="2" t="s">
        <v>1276</v>
      </c>
      <c r="M1924" s="5">
        <v>45093</v>
      </c>
      <c r="N1924" s="6">
        <v>98.15</v>
      </c>
    </row>
    <row r="1925" spans="1:14" ht="15.5" hidden="1" x14ac:dyDescent="0.35">
      <c r="A1925" s="3" t="s">
        <v>866</v>
      </c>
      <c r="B1925" s="2" t="s">
        <v>867</v>
      </c>
      <c r="C1925" s="3">
        <v>182.5</v>
      </c>
      <c r="D1925" s="2">
        <v>85.18</v>
      </c>
      <c r="E1925" s="2">
        <v>94.15</v>
      </c>
      <c r="F1925" s="2">
        <v>95.2</v>
      </c>
      <c r="G1925" s="2">
        <v>0</v>
      </c>
      <c r="H1925" s="2" t="s">
        <v>12</v>
      </c>
      <c r="I1925" s="2">
        <v>242</v>
      </c>
      <c r="J1925" s="2">
        <v>0</v>
      </c>
      <c r="K1925" s="4">
        <v>1.2732000000000001</v>
      </c>
      <c r="L1925" s="2" t="s">
        <v>1276</v>
      </c>
      <c r="M1925" s="5">
        <v>45093</v>
      </c>
      <c r="N1925" s="6">
        <v>98.15</v>
      </c>
    </row>
    <row r="1926" spans="1:14" ht="15.5" hidden="1" x14ac:dyDescent="0.35">
      <c r="A1926" s="3" t="s">
        <v>868</v>
      </c>
      <c r="B1926" s="2" t="s">
        <v>869</v>
      </c>
      <c r="C1926" s="3">
        <v>183</v>
      </c>
      <c r="D1926" s="2">
        <v>89</v>
      </c>
      <c r="E1926" s="2">
        <v>97.4</v>
      </c>
      <c r="F1926" s="2">
        <v>98.1</v>
      </c>
      <c r="G1926" s="2">
        <v>0</v>
      </c>
      <c r="H1926" s="2" t="s">
        <v>12</v>
      </c>
      <c r="I1926" s="2">
        <v>33</v>
      </c>
      <c r="J1926" s="2">
        <v>0</v>
      </c>
      <c r="K1926" s="4">
        <v>1.4016999999999999</v>
      </c>
      <c r="L1926" s="2" t="s">
        <v>1276</v>
      </c>
      <c r="M1926" s="5">
        <v>45093</v>
      </c>
      <c r="N1926" s="6">
        <v>98.15</v>
      </c>
    </row>
    <row r="1927" spans="1:14" ht="15.5" hidden="1" x14ac:dyDescent="0.35">
      <c r="A1927" s="3" t="s">
        <v>870</v>
      </c>
      <c r="B1927" s="2" t="s">
        <v>867</v>
      </c>
      <c r="C1927" s="3">
        <v>183.5</v>
      </c>
      <c r="D1927" s="2">
        <v>86.21</v>
      </c>
      <c r="E1927" s="2">
        <v>95.2</v>
      </c>
      <c r="F1927" s="2">
        <v>96</v>
      </c>
      <c r="G1927" s="2">
        <v>0</v>
      </c>
      <c r="H1927" s="2" t="s">
        <v>12</v>
      </c>
      <c r="I1927" s="2">
        <v>260</v>
      </c>
      <c r="J1927" s="2">
        <v>0</v>
      </c>
      <c r="K1927" s="4">
        <v>1.2749999999999999</v>
      </c>
      <c r="L1927" s="2" t="s">
        <v>1276</v>
      </c>
      <c r="M1927" s="5">
        <v>45093</v>
      </c>
      <c r="N1927" s="6">
        <v>98.15</v>
      </c>
    </row>
    <row r="1928" spans="1:14" ht="15.5" hidden="1" x14ac:dyDescent="0.35">
      <c r="A1928" s="3" t="s">
        <v>871</v>
      </c>
      <c r="B1928" s="2" t="s">
        <v>872</v>
      </c>
      <c r="C1928" s="3">
        <v>184</v>
      </c>
      <c r="D1928" s="2">
        <v>89.02</v>
      </c>
      <c r="E1928" s="2">
        <v>95.65</v>
      </c>
      <c r="F1928" s="2">
        <v>96.8</v>
      </c>
      <c r="G1928" s="2">
        <v>0</v>
      </c>
      <c r="H1928" s="2" t="s">
        <v>12</v>
      </c>
      <c r="I1928" s="2">
        <v>41</v>
      </c>
      <c r="J1928" s="2">
        <v>0</v>
      </c>
      <c r="K1928" s="4">
        <v>1.2841</v>
      </c>
      <c r="L1928" s="2" t="s">
        <v>1276</v>
      </c>
      <c r="M1928" s="5">
        <v>45093</v>
      </c>
      <c r="N1928" s="6">
        <v>98.15</v>
      </c>
    </row>
    <row r="1929" spans="1:14" ht="15.5" hidden="1" x14ac:dyDescent="0.35">
      <c r="A1929" s="3" t="s">
        <v>873</v>
      </c>
      <c r="B1929" s="2" t="s">
        <v>867</v>
      </c>
      <c r="C1929" s="3">
        <v>184.5</v>
      </c>
      <c r="D1929" s="2">
        <v>87.21</v>
      </c>
      <c r="E1929" s="2">
        <v>96.15</v>
      </c>
      <c r="F1929" s="2">
        <v>97.2</v>
      </c>
      <c r="G1929" s="2">
        <v>0</v>
      </c>
      <c r="H1929" s="2" t="s">
        <v>12</v>
      </c>
      <c r="I1929" s="2">
        <v>250</v>
      </c>
      <c r="J1929" s="2">
        <v>0</v>
      </c>
      <c r="K1929" s="4">
        <v>1.2843</v>
      </c>
      <c r="L1929" s="2" t="s">
        <v>1276</v>
      </c>
      <c r="M1929" s="5">
        <v>45093</v>
      </c>
      <c r="N1929" s="6">
        <v>98.15</v>
      </c>
    </row>
    <row r="1930" spans="1:14" ht="15.5" hidden="1" x14ac:dyDescent="0.35">
      <c r="A1930" s="3" t="s">
        <v>874</v>
      </c>
      <c r="B1930" s="2" t="s">
        <v>1734</v>
      </c>
      <c r="C1930" s="3">
        <v>185</v>
      </c>
      <c r="D1930" s="2">
        <v>87.16</v>
      </c>
      <c r="E1930" s="2">
        <v>85.4</v>
      </c>
      <c r="F1930" s="2">
        <v>87.45</v>
      </c>
      <c r="G1930" s="2">
        <v>0</v>
      </c>
      <c r="H1930" s="2" t="s">
        <v>12</v>
      </c>
      <c r="I1930" s="2">
        <v>2</v>
      </c>
      <c r="J1930" s="2">
        <v>0</v>
      </c>
      <c r="K1930" s="4">
        <v>0.60329999999999995</v>
      </c>
      <c r="L1930" s="2" t="s">
        <v>1276</v>
      </c>
      <c r="M1930" s="5">
        <v>45093</v>
      </c>
      <c r="N1930" s="6">
        <v>98.15</v>
      </c>
    </row>
    <row r="1931" spans="1:14" ht="15.5" hidden="1" x14ac:dyDescent="0.35">
      <c r="A1931" s="3" t="s">
        <v>876</v>
      </c>
      <c r="B1931" s="2" t="s">
        <v>877</v>
      </c>
      <c r="C1931" s="3">
        <v>185.5</v>
      </c>
      <c r="D1931" s="2">
        <v>88.21</v>
      </c>
      <c r="E1931" s="2">
        <v>97.2</v>
      </c>
      <c r="F1931" s="2">
        <v>98.25</v>
      </c>
      <c r="G1931" s="2">
        <v>0</v>
      </c>
      <c r="H1931" s="2" t="s">
        <v>12</v>
      </c>
      <c r="I1931" s="2">
        <v>280</v>
      </c>
      <c r="J1931" s="2">
        <v>0</v>
      </c>
      <c r="K1931" s="4">
        <v>1.2924</v>
      </c>
      <c r="L1931" s="2" t="s">
        <v>1276</v>
      </c>
      <c r="M1931" s="5">
        <v>45093</v>
      </c>
      <c r="N1931" s="6">
        <v>98.15</v>
      </c>
    </row>
    <row r="1932" spans="1:14" ht="15.5" hidden="1" x14ac:dyDescent="0.35">
      <c r="A1932" s="3" t="s">
        <v>878</v>
      </c>
      <c r="B1932" s="2" t="s">
        <v>879</v>
      </c>
      <c r="C1932" s="3">
        <v>186</v>
      </c>
      <c r="D1932" s="2">
        <v>88.9</v>
      </c>
      <c r="E1932" s="2">
        <v>97.7</v>
      </c>
      <c r="F1932" s="2">
        <v>98.7</v>
      </c>
      <c r="G1932" s="2">
        <v>0</v>
      </c>
      <c r="H1932" s="2" t="s">
        <v>12</v>
      </c>
      <c r="I1932" s="2">
        <v>180</v>
      </c>
      <c r="J1932" s="2">
        <v>0</v>
      </c>
      <c r="K1932" s="4">
        <v>1.2938000000000001</v>
      </c>
      <c r="L1932" s="2" t="s">
        <v>1276</v>
      </c>
      <c r="M1932" s="5">
        <v>45093</v>
      </c>
      <c r="N1932" s="6">
        <v>98.15</v>
      </c>
    </row>
    <row r="1933" spans="1:14" ht="15.5" hidden="1" x14ac:dyDescent="0.35">
      <c r="A1933" s="3" t="s">
        <v>880</v>
      </c>
      <c r="B1933" s="2" t="s">
        <v>881</v>
      </c>
      <c r="C1933" s="3">
        <v>186.5</v>
      </c>
      <c r="D1933" s="2">
        <v>89.21</v>
      </c>
      <c r="E1933" s="2">
        <v>98.15</v>
      </c>
      <c r="F1933" s="2">
        <v>99.25</v>
      </c>
      <c r="G1933" s="2">
        <v>0</v>
      </c>
      <c r="H1933" s="2" t="s">
        <v>12</v>
      </c>
      <c r="I1933" s="2">
        <v>280</v>
      </c>
      <c r="J1933" s="2">
        <v>0</v>
      </c>
      <c r="K1933" s="4">
        <v>1.2966</v>
      </c>
      <c r="L1933" s="2" t="s">
        <v>1276</v>
      </c>
      <c r="M1933" s="5">
        <v>45093</v>
      </c>
      <c r="N1933" s="6">
        <v>98.15</v>
      </c>
    </row>
    <row r="1934" spans="1:14" ht="15.5" hidden="1" x14ac:dyDescent="0.35">
      <c r="A1934" s="3" t="s">
        <v>882</v>
      </c>
      <c r="B1934" s="2" t="s">
        <v>883</v>
      </c>
      <c r="C1934" s="3">
        <v>187</v>
      </c>
      <c r="D1934" s="2">
        <v>90.23</v>
      </c>
      <c r="E1934" s="2">
        <v>98.7</v>
      </c>
      <c r="F1934" s="2">
        <v>99.7</v>
      </c>
      <c r="G1934" s="2">
        <v>0</v>
      </c>
      <c r="H1934" s="2" t="s">
        <v>12</v>
      </c>
      <c r="I1934" s="2">
        <v>224</v>
      </c>
      <c r="J1934" s="2">
        <v>0</v>
      </c>
      <c r="K1934" s="4">
        <v>1.2992999999999999</v>
      </c>
      <c r="L1934" s="2" t="s">
        <v>1276</v>
      </c>
      <c r="M1934" s="5">
        <v>45093</v>
      </c>
      <c r="N1934" s="6">
        <v>98.15</v>
      </c>
    </row>
    <row r="1935" spans="1:14" ht="15.5" hidden="1" x14ac:dyDescent="0.35">
      <c r="A1935" s="3" t="s">
        <v>884</v>
      </c>
      <c r="B1935" s="2" t="s">
        <v>881</v>
      </c>
      <c r="C1935" s="3">
        <v>187.5</v>
      </c>
      <c r="D1935" s="2">
        <v>90.31</v>
      </c>
      <c r="E1935" s="2">
        <v>99.15</v>
      </c>
      <c r="F1935" s="2">
        <v>100.05</v>
      </c>
      <c r="G1935" s="2">
        <v>0</v>
      </c>
      <c r="H1935" s="2" t="s">
        <v>12</v>
      </c>
      <c r="I1935" s="2">
        <v>280</v>
      </c>
      <c r="J1935" s="2">
        <v>0</v>
      </c>
      <c r="K1935" s="4">
        <v>1.2969999999999999</v>
      </c>
      <c r="L1935" s="2" t="s">
        <v>1276</v>
      </c>
      <c r="M1935" s="5">
        <v>45093</v>
      </c>
      <c r="N1935" s="6">
        <v>98.15</v>
      </c>
    </row>
    <row r="1936" spans="1:14" ht="15.5" hidden="1" x14ac:dyDescent="0.35">
      <c r="A1936" s="3" t="s">
        <v>885</v>
      </c>
      <c r="B1936" s="2" t="s">
        <v>886</v>
      </c>
      <c r="C1936" s="3">
        <v>188</v>
      </c>
      <c r="D1936" s="2">
        <v>94.25</v>
      </c>
      <c r="E1936" s="2">
        <v>102.35</v>
      </c>
      <c r="F1936" s="2">
        <v>103.2</v>
      </c>
      <c r="G1936" s="2">
        <v>0</v>
      </c>
      <c r="H1936" s="2" t="s">
        <v>12</v>
      </c>
      <c r="I1936" s="2">
        <v>1</v>
      </c>
      <c r="J1936" s="2">
        <v>0</v>
      </c>
      <c r="K1936" s="4">
        <v>1.4309000000000001</v>
      </c>
      <c r="L1936" s="2" t="s">
        <v>1276</v>
      </c>
      <c r="M1936" s="5">
        <v>45093</v>
      </c>
      <c r="N1936" s="6">
        <v>98.15</v>
      </c>
    </row>
    <row r="1937" spans="1:14" ht="15.5" hidden="1" x14ac:dyDescent="0.35">
      <c r="A1937" s="3" t="s">
        <v>887</v>
      </c>
      <c r="B1937" s="2" t="s">
        <v>888</v>
      </c>
      <c r="C1937" s="3">
        <v>188.5</v>
      </c>
      <c r="D1937" s="2">
        <v>91.36</v>
      </c>
      <c r="E1937" s="2">
        <v>100.1</v>
      </c>
      <c r="F1937" s="2">
        <v>101.25</v>
      </c>
      <c r="G1937" s="2">
        <v>0</v>
      </c>
      <c r="H1937" s="2" t="s">
        <v>12</v>
      </c>
      <c r="I1937" s="2">
        <v>200</v>
      </c>
      <c r="J1937" s="2">
        <v>0</v>
      </c>
      <c r="K1937" s="4">
        <v>1.3062</v>
      </c>
      <c r="L1937" s="2" t="s">
        <v>1276</v>
      </c>
      <c r="M1937" s="5">
        <v>45093</v>
      </c>
      <c r="N1937" s="6">
        <v>98.15</v>
      </c>
    </row>
    <row r="1938" spans="1:14" ht="15.5" hidden="1" x14ac:dyDescent="0.35">
      <c r="A1938" s="3" t="s">
        <v>889</v>
      </c>
      <c r="B1938" s="2" t="s">
        <v>890</v>
      </c>
      <c r="C1938" s="3">
        <v>189</v>
      </c>
      <c r="D1938" s="2">
        <v>93.2</v>
      </c>
      <c r="E1938" s="2">
        <v>100.65</v>
      </c>
      <c r="F1938" s="2">
        <v>101.7</v>
      </c>
      <c r="G1938" s="2">
        <v>0</v>
      </c>
      <c r="H1938" s="2" t="s">
        <v>12</v>
      </c>
      <c r="I1938" s="2">
        <v>4</v>
      </c>
      <c r="J1938" s="2">
        <v>0</v>
      </c>
      <c r="K1938" s="4">
        <v>1.3088</v>
      </c>
      <c r="L1938" s="2" t="s">
        <v>1276</v>
      </c>
      <c r="M1938" s="5">
        <v>45093</v>
      </c>
      <c r="N1938" s="6">
        <v>98.15</v>
      </c>
    </row>
    <row r="1939" spans="1:14" ht="15.5" hidden="1" x14ac:dyDescent="0.35">
      <c r="A1939" s="3" t="s">
        <v>891</v>
      </c>
      <c r="B1939" s="2" t="s">
        <v>892</v>
      </c>
      <c r="C1939" s="3">
        <v>189.5</v>
      </c>
      <c r="D1939" s="2">
        <v>92.39</v>
      </c>
      <c r="E1939" s="2">
        <v>101.2</v>
      </c>
      <c r="F1939" s="2">
        <v>102.2</v>
      </c>
      <c r="G1939" s="2">
        <v>0</v>
      </c>
      <c r="H1939" s="2" t="s">
        <v>12</v>
      </c>
      <c r="I1939" s="2">
        <v>316</v>
      </c>
      <c r="J1939" s="2">
        <v>0</v>
      </c>
      <c r="K1939" s="4">
        <v>1.3127</v>
      </c>
      <c r="L1939" s="2" t="s">
        <v>1276</v>
      </c>
      <c r="M1939" s="5">
        <v>45093</v>
      </c>
      <c r="N1939" s="6">
        <v>98.15</v>
      </c>
    </row>
    <row r="1940" spans="1:14" ht="15.5" hidden="1" x14ac:dyDescent="0.35">
      <c r="A1940" s="3" t="s">
        <v>893</v>
      </c>
      <c r="B1940" s="2" t="s">
        <v>1731</v>
      </c>
      <c r="C1940" s="3">
        <v>190</v>
      </c>
      <c r="D1940" s="2">
        <v>89.05</v>
      </c>
      <c r="E1940" s="2">
        <v>90.4</v>
      </c>
      <c r="F1940" s="2">
        <v>92.45</v>
      </c>
      <c r="G1940" s="2">
        <v>0</v>
      </c>
      <c r="H1940" s="2" t="s">
        <v>12</v>
      </c>
      <c r="I1940" s="2">
        <v>8825</v>
      </c>
      <c r="J1940" s="2">
        <v>1000</v>
      </c>
      <c r="K1940" s="4">
        <v>0.62280000000000002</v>
      </c>
      <c r="L1940" s="2" t="s">
        <v>1276</v>
      </c>
      <c r="M1940" s="5">
        <v>45093</v>
      </c>
      <c r="N1940" s="6">
        <v>98.15</v>
      </c>
    </row>
    <row r="1941" spans="1:14" ht="15.5" hidden="1" x14ac:dyDescent="0.35">
      <c r="A1941" s="3" t="s">
        <v>894</v>
      </c>
      <c r="B1941" s="2" t="s">
        <v>895</v>
      </c>
      <c r="C1941" s="3">
        <v>190.5</v>
      </c>
      <c r="D1941" s="2">
        <v>95.6</v>
      </c>
      <c r="E1941" s="2">
        <v>107.85</v>
      </c>
      <c r="F1941" s="2">
        <v>108.4</v>
      </c>
      <c r="G1941" s="2">
        <v>0</v>
      </c>
      <c r="H1941" s="2" t="s">
        <v>12</v>
      </c>
      <c r="I1941" s="2">
        <v>2</v>
      </c>
      <c r="J1941" s="2">
        <v>0</v>
      </c>
      <c r="K1941" s="4">
        <v>1.5787</v>
      </c>
      <c r="L1941" s="2" t="s">
        <v>1276</v>
      </c>
      <c r="M1941" s="5">
        <v>45093</v>
      </c>
      <c r="N1941" s="6">
        <v>98.15</v>
      </c>
    </row>
    <row r="1942" spans="1:14" ht="15.5" hidden="1" x14ac:dyDescent="0.35">
      <c r="A1942" s="3" t="s">
        <v>896</v>
      </c>
      <c r="B1942" s="2" t="s">
        <v>897</v>
      </c>
      <c r="C1942" s="3">
        <v>191</v>
      </c>
      <c r="D1942" s="2">
        <v>93.92</v>
      </c>
      <c r="E1942" s="2">
        <v>102.7</v>
      </c>
      <c r="F1942" s="2">
        <v>103.7</v>
      </c>
      <c r="G1942" s="2">
        <v>0</v>
      </c>
      <c r="H1942" s="2" t="s">
        <v>12</v>
      </c>
      <c r="I1942" s="2">
        <v>420</v>
      </c>
      <c r="J1942" s="2">
        <v>0</v>
      </c>
      <c r="K1942" s="4">
        <v>1.3207</v>
      </c>
      <c r="L1942" s="2" t="s">
        <v>1276</v>
      </c>
      <c r="M1942" s="5">
        <v>45093</v>
      </c>
      <c r="N1942" s="6">
        <v>98.15</v>
      </c>
    </row>
    <row r="1943" spans="1:14" ht="15.5" hidden="1" x14ac:dyDescent="0.35">
      <c r="A1943" s="3" t="s">
        <v>898</v>
      </c>
      <c r="B1943" s="2" t="s">
        <v>899</v>
      </c>
      <c r="C1943" s="3">
        <v>191.5</v>
      </c>
      <c r="D1943" s="2">
        <v>94.36</v>
      </c>
      <c r="E1943" s="2">
        <v>103.1</v>
      </c>
      <c r="F1943" s="2">
        <v>104.25</v>
      </c>
      <c r="G1943" s="2">
        <v>0</v>
      </c>
      <c r="H1943" s="2" t="s">
        <v>12</v>
      </c>
      <c r="I1943" s="2">
        <v>300</v>
      </c>
      <c r="J1943" s="2">
        <v>0</v>
      </c>
      <c r="K1943" s="4">
        <v>1.3220000000000001</v>
      </c>
      <c r="L1943" s="2" t="s">
        <v>1276</v>
      </c>
      <c r="M1943" s="5">
        <v>45093</v>
      </c>
      <c r="N1943" s="6">
        <v>98.15</v>
      </c>
    </row>
    <row r="1944" spans="1:14" ht="15.5" hidden="1" x14ac:dyDescent="0.35">
      <c r="A1944" s="3" t="s">
        <v>900</v>
      </c>
      <c r="B1944" s="2" t="s">
        <v>901</v>
      </c>
      <c r="C1944" s="3">
        <v>192</v>
      </c>
      <c r="D1944" s="2">
        <v>98.1</v>
      </c>
      <c r="E1944" s="2">
        <v>103.6</v>
      </c>
      <c r="F1944" s="2">
        <v>104.7</v>
      </c>
      <c r="G1944" s="2">
        <v>0</v>
      </c>
      <c r="H1944" s="2" t="s">
        <v>12</v>
      </c>
      <c r="I1944" s="2">
        <v>101</v>
      </c>
      <c r="J1944" s="2">
        <v>0</v>
      </c>
      <c r="K1944" s="4">
        <v>1.3233999999999999</v>
      </c>
      <c r="L1944" s="2" t="s">
        <v>1276</v>
      </c>
      <c r="M1944" s="5">
        <v>45093</v>
      </c>
      <c r="N1944" s="6">
        <v>98.15</v>
      </c>
    </row>
    <row r="1945" spans="1:14" ht="15.5" hidden="1" x14ac:dyDescent="0.35">
      <c r="A1945" s="3" t="s">
        <v>902</v>
      </c>
      <c r="B1945" s="2" t="s">
        <v>903</v>
      </c>
      <c r="C1945" s="3">
        <v>192.5</v>
      </c>
      <c r="D1945" s="2">
        <v>97.52</v>
      </c>
      <c r="E1945" s="2">
        <v>104.1</v>
      </c>
      <c r="F1945" s="2">
        <v>105.15</v>
      </c>
      <c r="G1945" s="2">
        <v>0</v>
      </c>
      <c r="H1945" s="2" t="s">
        <v>12</v>
      </c>
      <c r="I1945" s="2">
        <v>114</v>
      </c>
      <c r="J1945" s="2">
        <v>0</v>
      </c>
      <c r="K1945" s="4">
        <v>1.3247</v>
      </c>
      <c r="L1945" s="2" t="s">
        <v>1276</v>
      </c>
      <c r="M1945" s="5">
        <v>45093</v>
      </c>
      <c r="N1945" s="6">
        <v>98.15</v>
      </c>
    </row>
    <row r="1946" spans="1:14" ht="15.5" hidden="1" x14ac:dyDescent="0.35">
      <c r="A1946" s="3" t="s">
        <v>904</v>
      </c>
      <c r="B1946" s="2" t="s">
        <v>905</v>
      </c>
      <c r="C1946" s="3">
        <v>193</v>
      </c>
      <c r="D1946" s="2">
        <v>97.38</v>
      </c>
      <c r="E1946" s="2">
        <v>104.65</v>
      </c>
      <c r="F1946" s="2">
        <v>105.5</v>
      </c>
      <c r="G1946" s="2">
        <v>0</v>
      </c>
      <c r="H1946" s="2" t="s">
        <v>12</v>
      </c>
      <c r="I1946" s="2">
        <v>100</v>
      </c>
      <c r="J1946" s="2">
        <v>0</v>
      </c>
      <c r="K1946" s="4">
        <v>1.3248</v>
      </c>
      <c r="L1946" s="2" t="s">
        <v>1276</v>
      </c>
      <c r="M1946" s="5">
        <v>45093</v>
      </c>
      <c r="N1946" s="6">
        <v>98.15</v>
      </c>
    </row>
    <row r="1947" spans="1:14" ht="15.5" hidden="1" x14ac:dyDescent="0.35">
      <c r="A1947" s="3" t="s">
        <v>906</v>
      </c>
      <c r="B1947" s="2" t="s">
        <v>1735</v>
      </c>
      <c r="C1947" s="3">
        <v>193.5</v>
      </c>
      <c r="D1947" s="2">
        <v>83.21</v>
      </c>
      <c r="E1947" s="2">
        <v>93.65</v>
      </c>
      <c r="F1947" s="2">
        <v>95.95</v>
      </c>
      <c r="G1947" s="2">
        <v>0</v>
      </c>
      <c r="H1947" s="2" t="s">
        <v>12</v>
      </c>
      <c r="I1947" s="2">
        <v>2</v>
      </c>
      <c r="J1947" s="2">
        <v>0</v>
      </c>
      <c r="K1947" s="4">
        <v>0.63600000000000001</v>
      </c>
      <c r="L1947" s="2" t="s">
        <v>1276</v>
      </c>
      <c r="M1947" s="5">
        <v>45093</v>
      </c>
      <c r="N1947" s="6">
        <v>98.15</v>
      </c>
    </row>
    <row r="1948" spans="1:14" ht="15.5" hidden="1" x14ac:dyDescent="0.35">
      <c r="A1948" s="3" t="s">
        <v>908</v>
      </c>
      <c r="B1948" s="2" t="s">
        <v>909</v>
      </c>
      <c r="C1948" s="3">
        <v>194</v>
      </c>
      <c r="D1948" s="2">
        <v>98.9</v>
      </c>
      <c r="E1948" s="2">
        <v>105.6</v>
      </c>
      <c r="F1948" s="2">
        <v>106.65</v>
      </c>
      <c r="G1948" s="2">
        <v>0</v>
      </c>
      <c r="H1948" s="2" t="s">
        <v>12</v>
      </c>
      <c r="I1948" s="2">
        <v>4</v>
      </c>
      <c r="J1948" s="2">
        <v>0</v>
      </c>
      <c r="K1948" s="4">
        <v>1.3325</v>
      </c>
      <c r="L1948" s="2" t="s">
        <v>1276</v>
      </c>
      <c r="M1948" s="5">
        <v>45093</v>
      </c>
      <c r="N1948" s="6">
        <v>98.15</v>
      </c>
    </row>
    <row r="1949" spans="1:14" ht="15.5" hidden="1" x14ac:dyDescent="0.35">
      <c r="A1949" s="3" t="s">
        <v>910</v>
      </c>
      <c r="B1949" s="2" t="s">
        <v>1736</v>
      </c>
      <c r="C1949" s="3">
        <v>194.5</v>
      </c>
      <c r="D1949" s="2">
        <v>83.14</v>
      </c>
      <c r="E1949" s="2">
        <v>94.9</v>
      </c>
      <c r="F1949" s="2">
        <v>96.95</v>
      </c>
      <c r="G1949" s="2">
        <v>0</v>
      </c>
      <c r="H1949" s="2" t="s">
        <v>12</v>
      </c>
      <c r="I1949" s="2">
        <v>4</v>
      </c>
      <c r="J1949" s="2">
        <v>0</v>
      </c>
      <c r="K1949" s="4">
        <v>0.63970000000000005</v>
      </c>
      <c r="L1949" s="2" t="s">
        <v>1276</v>
      </c>
      <c r="M1949" s="5">
        <v>45093</v>
      </c>
      <c r="N1949" s="6">
        <v>98.15</v>
      </c>
    </row>
    <row r="1950" spans="1:14" ht="15.5" hidden="1" x14ac:dyDescent="0.35">
      <c r="A1950" s="3" t="s">
        <v>912</v>
      </c>
      <c r="B1950" s="2" t="s">
        <v>1737</v>
      </c>
      <c r="C1950" s="3">
        <v>195</v>
      </c>
      <c r="D1950" s="2">
        <v>96.4</v>
      </c>
      <c r="E1950" s="2">
        <v>95.4</v>
      </c>
      <c r="F1950" s="2">
        <v>97.45</v>
      </c>
      <c r="G1950" s="2">
        <v>0</v>
      </c>
      <c r="H1950" s="2" t="s">
        <v>12</v>
      </c>
      <c r="I1950" s="2">
        <v>2</v>
      </c>
      <c r="J1950" s="2">
        <v>0</v>
      </c>
      <c r="K1950" s="4">
        <v>0.64159999999999995</v>
      </c>
      <c r="L1950" s="2" t="s">
        <v>1276</v>
      </c>
      <c r="M1950" s="5">
        <v>45093</v>
      </c>
      <c r="N1950" s="6">
        <v>98.15</v>
      </c>
    </row>
    <row r="1951" spans="1:14" ht="15.5" hidden="1" x14ac:dyDescent="0.35">
      <c r="A1951" s="3" t="s">
        <v>914</v>
      </c>
      <c r="B1951" s="2" t="s">
        <v>1738</v>
      </c>
      <c r="C1951" s="3">
        <v>195.5</v>
      </c>
      <c r="D1951" s="2">
        <v>84.12</v>
      </c>
      <c r="E1951" s="2">
        <v>95.9</v>
      </c>
      <c r="F1951" s="2">
        <v>97.95</v>
      </c>
      <c r="G1951" s="2">
        <v>0</v>
      </c>
      <c r="H1951" s="2" t="s">
        <v>12</v>
      </c>
      <c r="I1951" s="2">
        <v>404</v>
      </c>
      <c r="J1951" s="2">
        <v>0</v>
      </c>
      <c r="K1951" s="4">
        <v>0.64359999999999995</v>
      </c>
      <c r="L1951" s="2" t="s">
        <v>1276</v>
      </c>
      <c r="M1951" s="5">
        <v>45093</v>
      </c>
      <c r="N1951" s="6">
        <v>98.15</v>
      </c>
    </row>
    <row r="1952" spans="1:14" ht="15.5" hidden="1" x14ac:dyDescent="0.35">
      <c r="A1952" s="3" t="s">
        <v>916</v>
      </c>
      <c r="B1952" s="2" t="s">
        <v>1739</v>
      </c>
      <c r="C1952" s="3">
        <v>196</v>
      </c>
      <c r="D1952" s="2">
        <v>92.75</v>
      </c>
      <c r="E1952" s="2">
        <v>96.4</v>
      </c>
      <c r="F1952" s="2">
        <v>98.45</v>
      </c>
      <c r="G1952" s="2">
        <v>0</v>
      </c>
      <c r="H1952" s="2" t="s">
        <v>12</v>
      </c>
      <c r="I1952" s="2">
        <v>598</v>
      </c>
      <c r="J1952" s="2">
        <v>0</v>
      </c>
      <c r="K1952" s="4">
        <v>0.64529999999999998</v>
      </c>
      <c r="L1952" s="2" t="s">
        <v>1276</v>
      </c>
      <c r="M1952" s="5">
        <v>45093</v>
      </c>
      <c r="N1952" s="6">
        <v>98.15</v>
      </c>
    </row>
    <row r="1953" spans="1:14" ht="15.5" hidden="1" x14ac:dyDescent="0.35">
      <c r="A1953" s="3" t="s">
        <v>918</v>
      </c>
      <c r="B1953" s="2" t="s">
        <v>1740</v>
      </c>
      <c r="C1953" s="3">
        <v>196.5</v>
      </c>
      <c r="D1953" s="2">
        <v>93.48</v>
      </c>
      <c r="E1953" s="2">
        <v>96.65</v>
      </c>
      <c r="F1953" s="2">
        <v>98.95</v>
      </c>
      <c r="G1953" s="2">
        <v>0</v>
      </c>
      <c r="H1953" s="2" t="s">
        <v>12</v>
      </c>
      <c r="I1953" s="2">
        <v>960</v>
      </c>
      <c r="J1953" s="2">
        <v>0</v>
      </c>
      <c r="K1953" s="4">
        <v>0.64700000000000002</v>
      </c>
      <c r="L1953" s="2" t="s">
        <v>1276</v>
      </c>
      <c r="M1953" s="5">
        <v>45093</v>
      </c>
      <c r="N1953" s="6">
        <v>98.15</v>
      </c>
    </row>
    <row r="1954" spans="1:14" ht="15.5" hidden="1" x14ac:dyDescent="0.35">
      <c r="A1954" s="3" t="s">
        <v>920</v>
      </c>
      <c r="B1954" s="2" t="s">
        <v>1739</v>
      </c>
      <c r="C1954" s="3">
        <v>197</v>
      </c>
      <c r="D1954" s="2">
        <v>93.75</v>
      </c>
      <c r="E1954" s="2">
        <v>97.2</v>
      </c>
      <c r="F1954" s="2">
        <v>99.45</v>
      </c>
      <c r="G1954" s="2">
        <v>0</v>
      </c>
      <c r="H1954" s="2" t="s">
        <v>12</v>
      </c>
      <c r="I1954" s="2">
        <v>985</v>
      </c>
      <c r="J1954" s="2">
        <v>0</v>
      </c>
      <c r="K1954" s="4">
        <v>0.64890000000000003</v>
      </c>
      <c r="L1954" s="2" t="s">
        <v>1276</v>
      </c>
      <c r="M1954" s="5">
        <v>45093</v>
      </c>
      <c r="N1954" s="6">
        <v>98.15</v>
      </c>
    </row>
    <row r="1955" spans="1:14" ht="15.5" hidden="1" x14ac:dyDescent="0.35">
      <c r="A1955" s="3" t="s">
        <v>922</v>
      </c>
      <c r="B1955" s="2" t="s">
        <v>1741</v>
      </c>
      <c r="C1955" s="3">
        <v>197.5</v>
      </c>
      <c r="D1955" s="2">
        <v>85.73</v>
      </c>
      <c r="E1955" s="2">
        <v>97.7</v>
      </c>
      <c r="F1955" s="2">
        <v>99.95</v>
      </c>
      <c r="G1955" s="2">
        <v>0</v>
      </c>
      <c r="H1955" s="2" t="s">
        <v>12</v>
      </c>
      <c r="I1955" s="2">
        <v>2</v>
      </c>
      <c r="J1955" s="2">
        <v>0</v>
      </c>
      <c r="K1955" s="4">
        <v>0.65090000000000003</v>
      </c>
      <c r="L1955" s="2" t="s">
        <v>1276</v>
      </c>
      <c r="M1955" s="5">
        <v>45093</v>
      </c>
      <c r="N1955" s="6">
        <v>98.15</v>
      </c>
    </row>
    <row r="1956" spans="1:14" ht="15.5" hidden="1" x14ac:dyDescent="0.35">
      <c r="A1956" s="3" t="s">
        <v>924</v>
      </c>
      <c r="B1956" s="2" t="s">
        <v>1436</v>
      </c>
      <c r="C1956" s="3">
        <v>198</v>
      </c>
      <c r="D1956" s="2">
        <v>85.29</v>
      </c>
      <c r="E1956" s="2">
        <v>98.4</v>
      </c>
      <c r="F1956" s="2">
        <v>100.45</v>
      </c>
      <c r="G1956" s="2">
        <v>0</v>
      </c>
      <c r="H1956" s="2" t="s">
        <v>12</v>
      </c>
      <c r="I1956" s="2">
        <v>42</v>
      </c>
      <c r="J1956" s="2">
        <v>0</v>
      </c>
      <c r="K1956" s="4">
        <v>0.65259999999999996</v>
      </c>
      <c r="L1956" s="2" t="s">
        <v>1276</v>
      </c>
      <c r="M1956" s="5">
        <v>45093</v>
      </c>
      <c r="N1956" s="6">
        <v>98.15</v>
      </c>
    </row>
    <row r="1957" spans="1:14" ht="15.5" hidden="1" x14ac:dyDescent="0.35">
      <c r="A1957" s="3" t="s">
        <v>925</v>
      </c>
      <c r="B1957" s="2" t="s">
        <v>1742</v>
      </c>
      <c r="C1957" s="3">
        <v>198.5</v>
      </c>
      <c r="D1957" s="2">
        <v>87.23</v>
      </c>
      <c r="E1957" s="2">
        <v>98.9</v>
      </c>
      <c r="F1957" s="2">
        <v>100.95</v>
      </c>
      <c r="G1957" s="2">
        <v>0</v>
      </c>
      <c r="H1957" s="2" t="s">
        <v>12</v>
      </c>
      <c r="I1957" s="2">
        <v>4</v>
      </c>
      <c r="J1957" s="2">
        <v>0</v>
      </c>
      <c r="K1957" s="4">
        <v>0.65429999999999999</v>
      </c>
      <c r="L1957" s="2" t="s">
        <v>1276</v>
      </c>
      <c r="M1957" s="5">
        <v>45093</v>
      </c>
      <c r="N1957" s="6">
        <v>98.15</v>
      </c>
    </row>
    <row r="1958" spans="1:14" ht="15.5" hidden="1" x14ac:dyDescent="0.35">
      <c r="A1958" s="3" t="s">
        <v>927</v>
      </c>
      <c r="B1958" s="2" t="s">
        <v>1425</v>
      </c>
      <c r="C1958" s="3">
        <v>199</v>
      </c>
      <c r="D1958" s="2">
        <v>101.96</v>
      </c>
      <c r="E1958" s="2">
        <v>99.2</v>
      </c>
      <c r="F1958" s="2">
        <v>101.4</v>
      </c>
      <c r="G1958" s="2">
        <v>0</v>
      </c>
      <c r="H1958" s="2" t="s">
        <v>12</v>
      </c>
      <c r="I1958" s="2">
        <v>3</v>
      </c>
      <c r="J1958" s="2">
        <v>0</v>
      </c>
      <c r="K1958" s="4">
        <v>0.64670000000000005</v>
      </c>
      <c r="L1958" s="2" t="s">
        <v>1276</v>
      </c>
      <c r="M1958" s="5">
        <v>45093</v>
      </c>
      <c r="N1958" s="6">
        <v>98.15</v>
      </c>
    </row>
    <row r="1959" spans="1:14" ht="15.5" hidden="1" x14ac:dyDescent="0.35">
      <c r="A1959" s="3" t="s">
        <v>928</v>
      </c>
      <c r="B1959" s="2" t="s">
        <v>929</v>
      </c>
      <c r="C1959" s="3">
        <v>199.5</v>
      </c>
      <c r="D1959" s="2">
        <v>104.75</v>
      </c>
      <c r="E1959" s="2">
        <v>111.05</v>
      </c>
      <c r="F1959" s="2">
        <v>112.25</v>
      </c>
      <c r="G1959" s="2">
        <v>0</v>
      </c>
      <c r="H1959" s="2" t="s">
        <v>12</v>
      </c>
      <c r="I1959" s="2">
        <v>4</v>
      </c>
      <c r="J1959" s="2">
        <v>0</v>
      </c>
      <c r="K1959" s="4">
        <v>1.3614999999999999</v>
      </c>
      <c r="L1959" s="2" t="s">
        <v>1276</v>
      </c>
      <c r="M1959" s="5">
        <v>45093</v>
      </c>
      <c r="N1959" s="6">
        <v>98.15</v>
      </c>
    </row>
    <row r="1960" spans="1:14" ht="15.5" hidden="1" x14ac:dyDescent="0.35">
      <c r="A1960" s="3" t="s">
        <v>930</v>
      </c>
      <c r="B1960" s="2" t="s">
        <v>1743</v>
      </c>
      <c r="C1960" s="3">
        <v>200</v>
      </c>
      <c r="D1960" s="2">
        <v>101.17</v>
      </c>
      <c r="E1960" s="2">
        <v>100.4</v>
      </c>
      <c r="F1960" s="2">
        <v>102.45</v>
      </c>
      <c r="G1960" s="2">
        <v>0</v>
      </c>
      <c r="H1960" s="2" t="s">
        <v>12</v>
      </c>
      <c r="I1960" s="2">
        <v>2</v>
      </c>
      <c r="J1960" s="2">
        <v>0</v>
      </c>
      <c r="K1960" s="4">
        <v>0.65969999999999995</v>
      </c>
      <c r="L1960" s="2" t="s">
        <v>1276</v>
      </c>
      <c r="M1960" s="5">
        <v>45093</v>
      </c>
      <c r="N1960" s="6">
        <v>98.15</v>
      </c>
    </row>
    <row r="1961" spans="1:14" ht="15.5" hidden="1" x14ac:dyDescent="0.35">
      <c r="A1961" s="3" t="s">
        <v>932</v>
      </c>
      <c r="B1961" s="2" t="s">
        <v>1720</v>
      </c>
      <c r="C1961" s="3">
        <v>205</v>
      </c>
      <c r="D1961" s="2">
        <v>93.14</v>
      </c>
      <c r="E1961" s="2">
        <v>105.4</v>
      </c>
      <c r="F1961" s="2">
        <v>107.45</v>
      </c>
      <c r="G1961" s="2">
        <v>0</v>
      </c>
      <c r="H1961" s="2" t="s">
        <v>12</v>
      </c>
      <c r="I1961" s="2">
        <v>3106</v>
      </c>
      <c r="J1961" s="2">
        <v>0</v>
      </c>
      <c r="K1961" s="4">
        <v>0.67749999999999999</v>
      </c>
      <c r="L1961" s="2" t="s">
        <v>1276</v>
      </c>
      <c r="M1961" s="5">
        <v>45093</v>
      </c>
      <c r="N1961" s="6">
        <v>98.15</v>
      </c>
    </row>
    <row r="1962" spans="1:14" ht="15.5" hidden="1" x14ac:dyDescent="0.35">
      <c r="A1962" s="3" t="s">
        <v>934</v>
      </c>
      <c r="B1962" s="2" t="s">
        <v>1744</v>
      </c>
      <c r="C1962" s="3">
        <v>210</v>
      </c>
      <c r="D1962" s="2">
        <v>99.56</v>
      </c>
      <c r="E1962" s="2">
        <v>110.3</v>
      </c>
      <c r="F1962" s="2">
        <v>112.45</v>
      </c>
      <c r="G1962" s="2">
        <v>0</v>
      </c>
      <c r="H1962" s="2" t="s">
        <v>12</v>
      </c>
      <c r="I1962" s="2">
        <v>52</v>
      </c>
      <c r="J1962" s="2">
        <v>0</v>
      </c>
      <c r="K1962" s="4">
        <v>0.6946</v>
      </c>
      <c r="L1962" s="2" t="s">
        <v>1276</v>
      </c>
      <c r="M1962" s="5">
        <v>45093</v>
      </c>
      <c r="N1962" s="6">
        <v>98.15</v>
      </c>
    </row>
    <row r="1963" spans="1:14" ht="15.5" hidden="1" x14ac:dyDescent="0.35">
      <c r="A1963" s="3" t="s">
        <v>936</v>
      </c>
      <c r="B1963" s="2" t="s">
        <v>1723</v>
      </c>
      <c r="C1963" s="3">
        <v>215</v>
      </c>
      <c r="D1963" s="2">
        <v>103.2</v>
      </c>
      <c r="E1963" s="2">
        <v>115.1</v>
      </c>
      <c r="F1963" s="2">
        <v>117.45</v>
      </c>
      <c r="G1963" s="2">
        <v>0</v>
      </c>
      <c r="H1963" s="2" t="s">
        <v>12</v>
      </c>
      <c r="I1963" s="2">
        <v>1184</v>
      </c>
      <c r="J1963" s="2">
        <v>0</v>
      </c>
      <c r="K1963" s="4">
        <v>0.71120000000000005</v>
      </c>
      <c r="L1963" s="2" t="s">
        <v>1276</v>
      </c>
      <c r="M1963" s="5">
        <v>45093</v>
      </c>
      <c r="N1963" s="6">
        <v>98.15</v>
      </c>
    </row>
    <row r="1964" spans="1:14" ht="15.5" hidden="1" x14ac:dyDescent="0.35">
      <c r="A1964" s="3" t="s">
        <v>938</v>
      </c>
      <c r="B1964" s="2" t="s">
        <v>1725</v>
      </c>
      <c r="C1964" s="3">
        <v>220</v>
      </c>
      <c r="D1964" s="2">
        <v>108.92</v>
      </c>
      <c r="E1964" s="2">
        <v>120.1</v>
      </c>
      <c r="F1964" s="2">
        <v>122.45</v>
      </c>
      <c r="G1964" s="2">
        <v>0</v>
      </c>
      <c r="H1964" s="2" t="s">
        <v>12</v>
      </c>
      <c r="I1964" s="2">
        <v>2</v>
      </c>
      <c r="J1964" s="2">
        <v>0</v>
      </c>
      <c r="K1964" s="4">
        <v>0.72729999999999995</v>
      </c>
      <c r="L1964" s="2" t="s">
        <v>1276</v>
      </c>
      <c r="M1964" s="5">
        <v>45093</v>
      </c>
      <c r="N1964" s="6">
        <v>98.15</v>
      </c>
    </row>
    <row r="1965" spans="1:14" ht="15.5" hidden="1" x14ac:dyDescent="0.35">
      <c r="A1965" s="3" t="s">
        <v>940</v>
      </c>
      <c r="B1965" s="2" t="s">
        <v>941</v>
      </c>
      <c r="C1965" s="3">
        <v>225</v>
      </c>
      <c r="D1965" s="2">
        <v>129.4</v>
      </c>
      <c r="E1965" s="2">
        <v>0</v>
      </c>
      <c r="F1965" s="2">
        <v>0</v>
      </c>
      <c r="G1965" s="2">
        <v>0</v>
      </c>
      <c r="H1965" s="2" t="s">
        <v>12</v>
      </c>
      <c r="I1965" s="2">
        <v>1</v>
      </c>
      <c r="J1965" s="2">
        <v>1</v>
      </c>
      <c r="K1965" s="4">
        <v>0</v>
      </c>
      <c r="L1965" s="2" t="s">
        <v>1276</v>
      </c>
      <c r="M1965" s="5">
        <v>45093</v>
      </c>
      <c r="N1965" s="6">
        <v>98.15</v>
      </c>
    </row>
    <row r="1966" spans="1:14" ht="15.5" hidden="1" x14ac:dyDescent="0.35">
      <c r="A1966" s="3" t="s">
        <v>942</v>
      </c>
      <c r="B1966" s="2" t="s">
        <v>1745</v>
      </c>
      <c r="C1966" s="3">
        <v>230</v>
      </c>
      <c r="D1966" s="2">
        <v>131.47</v>
      </c>
      <c r="E1966" s="2">
        <v>130.05000000000001</v>
      </c>
      <c r="F1966" s="2">
        <v>132.44999999999999</v>
      </c>
      <c r="G1966" s="2">
        <v>0</v>
      </c>
      <c r="H1966" s="2" t="s">
        <v>12</v>
      </c>
      <c r="I1966" s="2">
        <v>2</v>
      </c>
      <c r="J1966" s="2">
        <v>0</v>
      </c>
      <c r="K1966" s="4">
        <v>0.75829999999999997</v>
      </c>
      <c r="L1966" s="2" t="s">
        <v>1276</v>
      </c>
      <c r="M1966" s="5">
        <v>45093</v>
      </c>
      <c r="N1966" s="6">
        <v>98.15</v>
      </c>
    </row>
    <row r="1967" spans="1:14" ht="15.5" hidden="1" x14ac:dyDescent="0.35">
      <c r="A1967" s="3" t="s">
        <v>944</v>
      </c>
      <c r="B1967" s="2" t="s">
        <v>945</v>
      </c>
      <c r="C1967" s="3">
        <v>235</v>
      </c>
      <c r="D1967" s="2">
        <v>137.09</v>
      </c>
      <c r="E1967" s="2">
        <v>146.44999999999999</v>
      </c>
      <c r="F1967" s="2">
        <v>147.69999999999999</v>
      </c>
      <c r="G1967" s="2">
        <v>0</v>
      </c>
      <c r="H1967" s="2" t="s">
        <v>12</v>
      </c>
      <c r="I1967" s="2">
        <v>2</v>
      </c>
      <c r="J1967" s="2">
        <v>0</v>
      </c>
      <c r="K1967" s="4">
        <v>1.5138</v>
      </c>
      <c r="L1967" s="2" t="s">
        <v>1276</v>
      </c>
      <c r="M1967" s="5">
        <v>45093</v>
      </c>
      <c r="N1967" s="6">
        <v>98.15</v>
      </c>
    </row>
    <row r="1968" spans="1:14" ht="15.5" hidden="1" x14ac:dyDescent="0.35">
      <c r="A1968" s="3" t="s">
        <v>946</v>
      </c>
      <c r="B1968" s="2" t="s">
        <v>947</v>
      </c>
      <c r="C1968" s="3">
        <v>240</v>
      </c>
      <c r="D1968" s="2">
        <v>128.91999999999999</v>
      </c>
      <c r="E1968" s="2">
        <v>145.85</v>
      </c>
      <c r="F1968" s="2">
        <v>147</v>
      </c>
      <c r="G1968" s="2">
        <v>0</v>
      </c>
      <c r="H1968" s="2" t="s">
        <v>12</v>
      </c>
      <c r="I1968" s="2">
        <v>2</v>
      </c>
      <c r="J1968" s="2">
        <v>0</v>
      </c>
      <c r="K1968" s="4">
        <v>1.1973</v>
      </c>
      <c r="L1968" s="2" t="s">
        <v>1276</v>
      </c>
      <c r="M1968" s="5">
        <v>45093</v>
      </c>
      <c r="N1968" s="6">
        <v>98.15</v>
      </c>
    </row>
    <row r="1969" spans="1:14" ht="15.5" hidden="1" x14ac:dyDescent="0.35">
      <c r="A1969" s="3" t="s">
        <v>948</v>
      </c>
      <c r="B1969" s="2" t="s">
        <v>949</v>
      </c>
      <c r="C1969" s="3">
        <v>245</v>
      </c>
      <c r="D1969" s="2">
        <v>133.91999999999999</v>
      </c>
      <c r="E1969" s="2">
        <v>150.9</v>
      </c>
      <c r="F1969" s="2">
        <v>152.05000000000001</v>
      </c>
      <c r="G1969" s="2">
        <v>0</v>
      </c>
      <c r="H1969" s="2" t="s">
        <v>12</v>
      </c>
      <c r="I1969" s="2">
        <v>12</v>
      </c>
      <c r="J1969" s="2">
        <v>0</v>
      </c>
      <c r="K1969" s="4">
        <v>1.2182999999999999</v>
      </c>
      <c r="L1969" s="2" t="s">
        <v>1276</v>
      </c>
      <c r="M1969" s="5">
        <v>45093</v>
      </c>
      <c r="N1969" s="6">
        <v>98.15</v>
      </c>
    </row>
    <row r="1970" spans="1:14" ht="15.5" hidden="1" x14ac:dyDescent="0.35">
      <c r="A1970" s="3" t="s">
        <v>950</v>
      </c>
      <c r="B1970" s="2" t="s">
        <v>951</v>
      </c>
      <c r="C1970" s="3">
        <v>250</v>
      </c>
      <c r="D1970" s="2">
        <v>158.69</v>
      </c>
      <c r="E1970" s="2">
        <v>162.80000000000001</v>
      </c>
      <c r="F1970" s="2">
        <v>163.75</v>
      </c>
      <c r="G1970" s="2">
        <v>0</v>
      </c>
      <c r="H1970" s="2" t="s">
        <v>12</v>
      </c>
      <c r="I1970" s="2">
        <v>40</v>
      </c>
      <c r="J1970" s="2">
        <v>0</v>
      </c>
      <c r="K1970" s="4">
        <v>1.6329</v>
      </c>
      <c r="L1970" s="2" t="s">
        <v>1276</v>
      </c>
      <c r="M1970" s="5">
        <v>45093</v>
      </c>
      <c r="N1970" s="6">
        <v>98.15</v>
      </c>
    </row>
    <row r="1971" spans="1:14" ht="15.5" hidden="1" x14ac:dyDescent="0.35">
      <c r="A1971" s="3" t="s">
        <v>952</v>
      </c>
      <c r="B1971" s="2" t="s">
        <v>953</v>
      </c>
      <c r="C1971" s="3">
        <v>255</v>
      </c>
      <c r="D1971" s="2">
        <v>143.96</v>
      </c>
      <c r="E1971" s="2">
        <v>160.9</v>
      </c>
      <c r="F1971" s="2">
        <v>162</v>
      </c>
      <c r="G1971" s="2">
        <v>0</v>
      </c>
      <c r="H1971" s="2" t="s">
        <v>12</v>
      </c>
      <c r="I1971" s="2">
        <v>2</v>
      </c>
      <c r="J1971" s="2">
        <v>0</v>
      </c>
      <c r="K1971" s="4">
        <v>1.2499</v>
      </c>
      <c r="L1971" s="2" t="s">
        <v>1276</v>
      </c>
      <c r="M1971" s="5">
        <v>45093</v>
      </c>
      <c r="N1971" s="6">
        <v>98.15</v>
      </c>
    </row>
    <row r="1972" spans="1:14" ht="15.5" hidden="1" x14ac:dyDescent="0.35">
      <c r="A1972" s="3" t="s">
        <v>954</v>
      </c>
      <c r="B1972" s="2" t="s">
        <v>955</v>
      </c>
      <c r="C1972" s="3">
        <v>260</v>
      </c>
      <c r="D1972" s="2">
        <v>102.82</v>
      </c>
      <c r="E1972" s="2">
        <v>149.94999999999999</v>
      </c>
      <c r="F1972" s="2">
        <v>150.65</v>
      </c>
      <c r="G1972" s="2">
        <v>0</v>
      </c>
      <c r="H1972" s="2" t="s">
        <v>12</v>
      </c>
      <c r="I1972" s="2" t="s">
        <v>12</v>
      </c>
      <c r="J1972" s="2" t="s">
        <v>12</v>
      </c>
      <c r="K1972" s="4">
        <v>0</v>
      </c>
      <c r="L1972" s="2" t="s">
        <v>1276</v>
      </c>
      <c r="M1972" s="5">
        <v>45093</v>
      </c>
      <c r="N1972" s="6">
        <v>98.15</v>
      </c>
    </row>
    <row r="1973" spans="1:14" ht="15.5" hidden="1" x14ac:dyDescent="0.35">
      <c r="A1973" s="3" t="s">
        <v>956</v>
      </c>
      <c r="B1973" s="2" t="s">
        <v>957</v>
      </c>
      <c r="C1973" s="3">
        <v>265</v>
      </c>
      <c r="D1973" s="2">
        <v>123.08</v>
      </c>
      <c r="E1973" s="2">
        <v>137.5</v>
      </c>
      <c r="F1973" s="2">
        <v>147.1</v>
      </c>
      <c r="G1973" s="2">
        <v>0</v>
      </c>
      <c r="H1973" s="2" t="s">
        <v>12</v>
      </c>
      <c r="I1973" s="2">
        <v>1</v>
      </c>
      <c r="J1973" s="2">
        <v>0</v>
      </c>
      <c r="K1973" s="4">
        <v>0</v>
      </c>
      <c r="L1973" s="2" t="s">
        <v>1276</v>
      </c>
      <c r="M1973" s="5">
        <v>45093</v>
      </c>
      <c r="N1973" s="6">
        <v>98.15</v>
      </c>
    </row>
    <row r="1974" spans="1:14" ht="15.5" hidden="1" x14ac:dyDescent="0.35">
      <c r="A1974" s="3" t="s">
        <v>958</v>
      </c>
      <c r="B1974" s="2" t="s">
        <v>1746</v>
      </c>
      <c r="C1974" s="3">
        <v>270</v>
      </c>
      <c r="D1974" s="2">
        <v>167.5</v>
      </c>
      <c r="E1974" s="2">
        <v>169.55</v>
      </c>
      <c r="F1974" s="2">
        <v>172.4</v>
      </c>
      <c r="G1974" s="2">
        <v>0</v>
      </c>
      <c r="H1974" s="2" t="s">
        <v>12</v>
      </c>
      <c r="I1974" s="2">
        <v>2</v>
      </c>
      <c r="J1974" s="2">
        <v>0</v>
      </c>
      <c r="K1974" s="4">
        <v>0.85550000000000004</v>
      </c>
      <c r="L1974" s="2" t="s">
        <v>1276</v>
      </c>
      <c r="M1974" s="5">
        <v>45093</v>
      </c>
      <c r="N1974" s="6">
        <v>98.15</v>
      </c>
    </row>
    <row r="1975" spans="1:14" ht="15.5" hidden="1" x14ac:dyDescent="0.35">
      <c r="A1975" s="3" t="s">
        <v>959</v>
      </c>
      <c r="B1975" s="2" t="s">
        <v>960</v>
      </c>
      <c r="C1975" s="3">
        <v>275</v>
      </c>
      <c r="D1975" s="2">
        <v>184.25</v>
      </c>
      <c r="E1975" s="2">
        <v>188.55</v>
      </c>
      <c r="F1975" s="2">
        <v>189.4</v>
      </c>
      <c r="G1975" s="2">
        <v>0</v>
      </c>
      <c r="H1975" s="2" t="s">
        <v>12</v>
      </c>
      <c r="I1975" s="2">
        <v>2</v>
      </c>
      <c r="J1975" s="2">
        <v>0</v>
      </c>
      <c r="K1975" s="4">
        <v>1.7545999999999999</v>
      </c>
      <c r="L1975" s="2" t="s">
        <v>1276</v>
      </c>
      <c r="M1975" s="5">
        <v>45093</v>
      </c>
      <c r="N1975" s="6">
        <v>98.15</v>
      </c>
    </row>
    <row r="1976" spans="1:14" ht="15.5" hidden="1" x14ac:dyDescent="0.35">
      <c r="A1976" s="3" t="s">
        <v>961</v>
      </c>
      <c r="B1976" s="2" t="s">
        <v>962</v>
      </c>
      <c r="C1976" s="3">
        <v>1060</v>
      </c>
      <c r="D1976" s="2">
        <v>29.61</v>
      </c>
      <c r="E1976" s="2">
        <v>16.05</v>
      </c>
      <c r="F1976" s="2">
        <v>22.15</v>
      </c>
      <c r="G1976" s="2">
        <v>0</v>
      </c>
      <c r="H1976" s="2" t="s">
        <v>12</v>
      </c>
      <c r="I1976" s="2" t="s">
        <v>12</v>
      </c>
      <c r="J1976" s="2">
        <v>6</v>
      </c>
      <c r="K1976" s="4">
        <v>0</v>
      </c>
      <c r="L1976" s="2" t="s">
        <v>1276</v>
      </c>
      <c r="M1976" s="5">
        <v>45093</v>
      </c>
      <c r="N1976" s="6">
        <v>98.15</v>
      </c>
    </row>
    <row r="1977" spans="1:14" ht="15.5" hidden="1" x14ac:dyDescent="0.35">
      <c r="A1977" s="3" t="s">
        <v>963</v>
      </c>
      <c r="B1977" s="2" t="s">
        <v>964</v>
      </c>
      <c r="C1977" s="3">
        <v>1080</v>
      </c>
      <c r="D1977" s="2">
        <v>22.6</v>
      </c>
      <c r="E1977" s="2">
        <v>17.100000000000001</v>
      </c>
      <c r="F1977" s="2">
        <v>23.35</v>
      </c>
      <c r="G1977" s="2">
        <v>0</v>
      </c>
      <c r="H1977" s="2" t="s">
        <v>12</v>
      </c>
      <c r="I1977" s="2">
        <v>4</v>
      </c>
      <c r="J1977" s="2">
        <v>21</v>
      </c>
      <c r="K1977" s="4">
        <v>0</v>
      </c>
      <c r="L1977" s="2" t="s">
        <v>1276</v>
      </c>
      <c r="M1977" s="5">
        <v>45093</v>
      </c>
      <c r="N1977" s="6">
        <v>98.15</v>
      </c>
    </row>
    <row r="1978" spans="1:14" ht="15.5" hidden="1" x14ac:dyDescent="0.35">
      <c r="A1978" s="3" t="s">
        <v>965</v>
      </c>
      <c r="B1978" s="2" t="s">
        <v>966</v>
      </c>
      <c r="C1978" s="3">
        <v>1100</v>
      </c>
      <c r="D1978" s="2">
        <v>24.7</v>
      </c>
      <c r="E1978" s="2">
        <v>17.95</v>
      </c>
      <c r="F1978" s="2">
        <v>24.75</v>
      </c>
      <c r="G1978" s="2">
        <v>0</v>
      </c>
      <c r="H1978" s="2" t="s">
        <v>12</v>
      </c>
      <c r="I1978" s="2">
        <v>5</v>
      </c>
      <c r="J1978" s="2">
        <v>26</v>
      </c>
      <c r="K1978" s="4">
        <v>0</v>
      </c>
      <c r="L1978" s="2" t="s">
        <v>1276</v>
      </c>
      <c r="M1978" s="5">
        <v>45093</v>
      </c>
      <c r="N1978" s="6">
        <v>98.15</v>
      </c>
    </row>
    <row r="1979" spans="1:14" ht="15.5" hidden="1" x14ac:dyDescent="0.35">
      <c r="A1979" s="3" t="s">
        <v>967</v>
      </c>
      <c r="B1979" s="2" t="s">
        <v>968</v>
      </c>
      <c r="C1979" s="3">
        <v>1120</v>
      </c>
      <c r="D1979" s="2">
        <v>39.229999999999997</v>
      </c>
      <c r="E1979" s="2">
        <v>19.45</v>
      </c>
      <c r="F1979" s="2">
        <v>25.85</v>
      </c>
      <c r="G1979" s="2">
        <v>0</v>
      </c>
      <c r="H1979" s="2" t="s">
        <v>12</v>
      </c>
      <c r="I1979" s="2">
        <v>16</v>
      </c>
      <c r="J1979" s="2">
        <v>16</v>
      </c>
      <c r="K1979" s="4">
        <v>0</v>
      </c>
      <c r="L1979" s="2" t="s">
        <v>1276</v>
      </c>
      <c r="M1979" s="5">
        <v>45093</v>
      </c>
      <c r="N1979" s="6">
        <v>98.15</v>
      </c>
    </row>
    <row r="1980" spans="1:14" ht="15.5" hidden="1" x14ac:dyDescent="0.35">
      <c r="A1980" s="3" t="s">
        <v>969</v>
      </c>
      <c r="B1980" s="2" t="s">
        <v>970</v>
      </c>
      <c r="C1980" s="3">
        <v>1140</v>
      </c>
      <c r="D1980" s="2">
        <v>37.75</v>
      </c>
      <c r="E1980" s="2">
        <v>20.7</v>
      </c>
      <c r="F1980" s="2">
        <v>27.2</v>
      </c>
      <c r="G1980" s="2">
        <v>0</v>
      </c>
      <c r="H1980" s="2" t="s">
        <v>12</v>
      </c>
      <c r="I1980" s="2">
        <v>18</v>
      </c>
      <c r="J1980" s="2">
        <v>20</v>
      </c>
      <c r="K1980" s="4">
        <v>0</v>
      </c>
      <c r="L1980" s="2" t="s">
        <v>1276</v>
      </c>
      <c r="M1980" s="5">
        <v>45093</v>
      </c>
      <c r="N1980" s="6">
        <v>98.15</v>
      </c>
    </row>
    <row r="1981" spans="1:14" ht="15.5" hidden="1" x14ac:dyDescent="0.35">
      <c r="A1981" s="3" t="s">
        <v>971</v>
      </c>
      <c r="B1981" s="2" t="s">
        <v>972</v>
      </c>
      <c r="C1981" s="3">
        <v>1160</v>
      </c>
      <c r="D1981" s="2">
        <v>26.35</v>
      </c>
      <c r="E1981" s="2">
        <v>22</v>
      </c>
      <c r="F1981" s="2">
        <v>28.6</v>
      </c>
      <c r="G1981" s="2">
        <v>0</v>
      </c>
      <c r="H1981" s="2" t="s">
        <v>12</v>
      </c>
      <c r="I1981" s="2">
        <v>10</v>
      </c>
      <c r="J1981" s="2">
        <v>80</v>
      </c>
      <c r="K1981" s="4">
        <v>0</v>
      </c>
      <c r="L1981" s="2" t="s">
        <v>1276</v>
      </c>
      <c r="M1981" s="5">
        <v>45093</v>
      </c>
      <c r="N1981" s="6">
        <v>98.15</v>
      </c>
    </row>
    <row r="1982" spans="1:14" ht="15.5" hidden="1" x14ac:dyDescent="0.35">
      <c r="A1982" s="3" t="s">
        <v>973</v>
      </c>
      <c r="B1982" s="2" t="s">
        <v>974</v>
      </c>
      <c r="C1982" s="3">
        <v>1180</v>
      </c>
      <c r="D1982" s="2">
        <v>40.450000000000003</v>
      </c>
      <c r="E1982" s="2">
        <v>23.35</v>
      </c>
      <c r="F1982" s="2">
        <v>30</v>
      </c>
      <c r="G1982" s="2">
        <v>0</v>
      </c>
      <c r="H1982" s="2" t="s">
        <v>12</v>
      </c>
      <c r="I1982" s="2">
        <v>1</v>
      </c>
      <c r="J1982" s="2">
        <v>32</v>
      </c>
      <c r="K1982" s="4">
        <v>0</v>
      </c>
      <c r="L1982" s="2" t="s">
        <v>1276</v>
      </c>
      <c r="M1982" s="5">
        <v>45093</v>
      </c>
      <c r="N1982" s="6">
        <v>98.15</v>
      </c>
    </row>
    <row r="1983" spans="1:14" ht="15.5" hidden="1" x14ac:dyDescent="0.35">
      <c r="A1983" s="3" t="s">
        <v>975</v>
      </c>
      <c r="B1983" s="2" t="s">
        <v>976</v>
      </c>
      <c r="C1983" s="3">
        <v>1200</v>
      </c>
      <c r="D1983" s="2">
        <v>27.7</v>
      </c>
      <c r="E1983" s="2">
        <v>24.4</v>
      </c>
      <c r="F1983" s="2">
        <v>31.65</v>
      </c>
      <c r="G1983" s="2">
        <v>-12.4</v>
      </c>
      <c r="H1983" s="2">
        <v>-0.30919999999999997</v>
      </c>
      <c r="I1983" s="2">
        <v>17</v>
      </c>
      <c r="J1983" s="2">
        <v>34</v>
      </c>
      <c r="K1983" s="4">
        <v>0</v>
      </c>
      <c r="L1983" s="2" t="s">
        <v>1276</v>
      </c>
      <c r="M1983" s="5">
        <v>45093</v>
      </c>
      <c r="N1983" s="6">
        <v>98.15</v>
      </c>
    </row>
    <row r="1984" spans="1:14" ht="15.5" hidden="1" x14ac:dyDescent="0.35">
      <c r="A1984" s="3" t="s">
        <v>977</v>
      </c>
      <c r="B1984" s="2" t="s">
        <v>978</v>
      </c>
      <c r="C1984" s="3">
        <v>1220</v>
      </c>
      <c r="D1984" s="2">
        <v>42.48</v>
      </c>
      <c r="E1984" s="2">
        <v>27.05</v>
      </c>
      <c r="F1984" s="2">
        <v>33</v>
      </c>
      <c r="G1984" s="2">
        <v>0</v>
      </c>
      <c r="H1984" s="2" t="s">
        <v>12</v>
      </c>
      <c r="I1984" s="2" t="s">
        <v>12</v>
      </c>
      <c r="J1984" s="2">
        <v>2</v>
      </c>
      <c r="K1984" s="4">
        <v>0</v>
      </c>
      <c r="L1984" s="2" t="s">
        <v>1276</v>
      </c>
      <c r="M1984" s="5">
        <v>45093</v>
      </c>
      <c r="N1984" s="6">
        <v>98.15</v>
      </c>
    </row>
    <row r="1985" spans="1:14" ht="15.5" hidden="1" x14ac:dyDescent="0.35">
      <c r="A1985" s="3" t="s">
        <v>979</v>
      </c>
      <c r="B1985" s="2" t="s">
        <v>980</v>
      </c>
      <c r="C1985" s="3">
        <v>1240</v>
      </c>
      <c r="D1985" s="2">
        <v>45.11</v>
      </c>
      <c r="E1985" s="2">
        <v>27.8</v>
      </c>
      <c r="F1985" s="2">
        <v>34.799999999999997</v>
      </c>
      <c r="G1985" s="2">
        <v>0</v>
      </c>
      <c r="H1985" s="2" t="s">
        <v>12</v>
      </c>
      <c r="I1985" s="2">
        <v>2</v>
      </c>
      <c r="J1985" s="2">
        <v>120</v>
      </c>
      <c r="K1985" s="4">
        <v>0</v>
      </c>
      <c r="L1985" s="2" t="s">
        <v>1276</v>
      </c>
      <c r="M1985" s="5">
        <v>45093</v>
      </c>
      <c r="N1985" s="6">
        <v>98.15</v>
      </c>
    </row>
    <row r="1986" spans="1:14" ht="15.5" hidden="1" x14ac:dyDescent="0.35">
      <c r="A1986" s="3" t="s">
        <v>981</v>
      </c>
      <c r="B1986" s="2" t="s">
        <v>982</v>
      </c>
      <c r="C1986" s="3">
        <v>1260</v>
      </c>
      <c r="D1986" s="2">
        <v>44.85</v>
      </c>
      <c r="E1986" s="2">
        <v>29.6</v>
      </c>
      <c r="F1986" s="2">
        <v>36.5</v>
      </c>
      <c r="G1986" s="2">
        <v>0</v>
      </c>
      <c r="H1986" s="2" t="s">
        <v>12</v>
      </c>
      <c r="I1986" s="2">
        <v>12</v>
      </c>
      <c r="J1986" s="2">
        <v>42</v>
      </c>
      <c r="K1986" s="4">
        <v>0</v>
      </c>
      <c r="L1986" s="2" t="s">
        <v>1276</v>
      </c>
      <c r="M1986" s="5">
        <v>45093</v>
      </c>
      <c r="N1986" s="6">
        <v>98.15</v>
      </c>
    </row>
    <row r="1987" spans="1:14" ht="15.5" hidden="1" x14ac:dyDescent="0.35">
      <c r="A1987" s="3" t="s">
        <v>983</v>
      </c>
      <c r="B1987" s="2" t="s">
        <v>984</v>
      </c>
      <c r="C1987" s="3">
        <v>1280</v>
      </c>
      <c r="D1987" s="2">
        <v>38.96</v>
      </c>
      <c r="E1987" s="2">
        <v>30.75</v>
      </c>
      <c r="F1987" s="2">
        <v>38.25</v>
      </c>
      <c r="G1987" s="2">
        <v>0</v>
      </c>
      <c r="H1987" s="2" t="s">
        <v>12</v>
      </c>
      <c r="I1987" s="2">
        <v>45</v>
      </c>
      <c r="J1987" s="2">
        <v>24</v>
      </c>
      <c r="K1987" s="4">
        <v>0</v>
      </c>
      <c r="L1987" s="2" t="s">
        <v>1276</v>
      </c>
      <c r="M1987" s="5">
        <v>45093</v>
      </c>
      <c r="N1987" s="6">
        <v>98.15</v>
      </c>
    </row>
    <row r="1988" spans="1:14" ht="15.5" hidden="1" x14ac:dyDescent="0.35">
      <c r="A1988" s="3" t="s">
        <v>985</v>
      </c>
      <c r="B1988" s="2" t="s">
        <v>986</v>
      </c>
      <c r="C1988" s="3">
        <v>1300</v>
      </c>
      <c r="D1988" s="2">
        <v>48</v>
      </c>
      <c r="E1988" s="2">
        <v>32.450000000000003</v>
      </c>
      <c r="F1988" s="2">
        <v>40.1</v>
      </c>
      <c r="G1988" s="2">
        <v>0</v>
      </c>
      <c r="H1988" s="2" t="s">
        <v>12</v>
      </c>
      <c r="I1988" s="2">
        <v>1</v>
      </c>
      <c r="J1988" s="2">
        <v>47</v>
      </c>
      <c r="K1988" s="4">
        <v>0</v>
      </c>
      <c r="L1988" s="2" t="s">
        <v>1276</v>
      </c>
      <c r="M1988" s="5">
        <v>45093</v>
      </c>
      <c r="N1988" s="6">
        <v>98.15</v>
      </c>
    </row>
    <row r="1989" spans="1:14" ht="15.5" hidden="1" x14ac:dyDescent="0.35">
      <c r="A1989" s="3" t="s">
        <v>987</v>
      </c>
      <c r="B1989" s="2" t="s">
        <v>988</v>
      </c>
      <c r="C1989" s="3">
        <v>1320</v>
      </c>
      <c r="D1989" s="2">
        <v>43</v>
      </c>
      <c r="E1989" s="2">
        <v>34.25</v>
      </c>
      <c r="F1989" s="2">
        <v>41.5</v>
      </c>
      <c r="G1989" s="2">
        <v>0</v>
      </c>
      <c r="H1989" s="2" t="s">
        <v>12</v>
      </c>
      <c r="I1989" s="2">
        <v>109</v>
      </c>
      <c r="J1989" s="2">
        <v>46</v>
      </c>
      <c r="K1989" s="4">
        <v>0</v>
      </c>
      <c r="L1989" s="2" t="s">
        <v>1276</v>
      </c>
      <c r="M1989" s="5">
        <v>45093</v>
      </c>
      <c r="N1989" s="6">
        <v>98.15</v>
      </c>
    </row>
    <row r="1990" spans="1:14" ht="15.5" hidden="1" x14ac:dyDescent="0.35">
      <c r="A1990" s="3" t="s">
        <v>989</v>
      </c>
      <c r="B1990" s="2" t="s">
        <v>990</v>
      </c>
      <c r="C1990" s="3">
        <v>1340</v>
      </c>
      <c r="D1990" s="2">
        <v>77</v>
      </c>
      <c r="E1990" s="2">
        <v>36.15</v>
      </c>
      <c r="F1990" s="2">
        <v>43.9</v>
      </c>
      <c r="G1990" s="2">
        <v>0</v>
      </c>
      <c r="H1990" s="2" t="s">
        <v>12</v>
      </c>
      <c r="I1990" s="2">
        <v>1</v>
      </c>
      <c r="J1990" s="2">
        <v>41</v>
      </c>
      <c r="K1990" s="4">
        <v>0</v>
      </c>
      <c r="L1990" s="2" t="s">
        <v>1276</v>
      </c>
      <c r="M1990" s="5">
        <v>45093</v>
      </c>
      <c r="N1990" s="6">
        <v>98.15</v>
      </c>
    </row>
    <row r="1991" spans="1:14" ht="15.5" hidden="1" x14ac:dyDescent="0.35">
      <c r="A1991" s="3" t="s">
        <v>991</v>
      </c>
      <c r="B1991" s="2" t="s">
        <v>992</v>
      </c>
      <c r="C1991" s="3">
        <v>1360</v>
      </c>
      <c r="D1991" s="2">
        <v>71.95</v>
      </c>
      <c r="E1991" s="2">
        <v>38.25</v>
      </c>
      <c r="F1991" s="2">
        <v>45.95</v>
      </c>
      <c r="G1991" s="2">
        <v>0</v>
      </c>
      <c r="H1991" s="2" t="s">
        <v>12</v>
      </c>
      <c r="I1991" s="2">
        <v>50</v>
      </c>
      <c r="J1991" s="2">
        <v>134</v>
      </c>
      <c r="K1991" s="4">
        <v>0</v>
      </c>
      <c r="L1991" s="2" t="s">
        <v>1276</v>
      </c>
      <c r="M1991" s="5">
        <v>45093</v>
      </c>
      <c r="N1991" s="6">
        <v>98.15</v>
      </c>
    </row>
    <row r="1992" spans="1:14" ht="15.5" hidden="1" x14ac:dyDescent="0.35">
      <c r="A1992" s="3" t="s">
        <v>993</v>
      </c>
      <c r="B1992" s="2" t="s">
        <v>994</v>
      </c>
      <c r="C1992" s="3">
        <v>1380</v>
      </c>
      <c r="D1992" s="2">
        <v>65.84</v>
      </c>
      <c r="E1992" s="2">
        <v>40.200000000000003</v>
      </c>
      <c r="F1992" s="2">
        <v>48.1</v>
      </c>
      <c r="G1992" s="2">
        <v>0</v>
      </c>
      <c r="H1992" s="2" t="s">
        <v>12</v>
      </c>
      <c r="I1992" s="2">
        <v>156</v>
      </c>
      <c r="J1992" s="2">
        <v>158</v>
      </c>
      <c r="K1992" s="4">
        <v>0</v>
      </c>
      <c r="L1992" s="2" t="s">
        <v>1276</v>
      </c>
      <c r="M1992" s="5">
        <v>45093</v>
      </c>
      <c r="N1992" s="6">
        <v>98.15</v>
      </c>
    </row>
    <row r="1993" spans="1:14" ht="15.5" hidden="1" x14ac:dyDescent="0.35">
      <c r="A1993" s="3" t="s">
        <v>995</v>
      </c>
      <c r="B1993" s="2" t="s">
        <v>996</v>
      </c>
      <c r="C1993" s="3">
        <v>1400</v>
      </c>
      <c r="D1993" s="2">
        <v>75.5</v>
      </c>
      <c r="E1993" s="2">
        <v>42.5</v>
      </c>
      <c r="F1993" s="2">
        <v>50.35</v>
      </c>
      <c r="G1993" s="2">
        <v>0</v>
      </c>
      <c r="H1993" s="2" t="s">
        <v>12</v>
      </c>
      <c r="I1993" s="2">
        <v>2</v>
      </c>
      <c r="J1993" s="2">
        <v>246</v>
      </c>
      <c r="K1993" s="4">
        <v>0</v>
      </c>
      <c r="L1993" s="2" t="s">
        <v>1276</v>
      </c>
      <c r="M1993" s="5">
        <v>45093</v>
      </c>
      <c r="N1993" s="6">
        <v>98.15</v>
      </c>
    </row>
    <row r="1994" spans="1:14" ht="15.5" hidden="1" x14ac:dyDescent="0.35">
      <c r="A1994" s="3" t="s">
        <v>997</v>
      </c>
      <c r="B1994" s="2" t="s">
        <v>998</v>
      </c>
      <c r="C1994" s="3">
        <v>1420</v>
      </c>
      <c r="D1994" s="2">
        <v>81.34</v>
      </c>
      <c r="E1994" s="2">
        <v>44.55</v>
      </c>
      <c r="F1994" s="2">
        <v>52.65</v>
      </c>
      <c r="G1994" s="2">
        <v>0</v>
      </c>
      <c r="H1994" s="2" t="s">
        <v>12</v>
      </c>
      <c r="I1994" s="2">
        <v>2</v>
      </c>
      <c r="J1994" s="2">
        <v>23</v>
      </c>
      <c r="K1994" s="4">
        <v>0</v>
      </c>
      <c r="L1994" s="2" t="s">
        <v>1276</v>
      </c>
      <c r="M1994" s="5">
        <v>45093</v>
      </c>
      <c r="N1994" s="6">
        <v>98.15</v>
      </c>
    </row>
    <row r="1995" spans="1:14" ht="15.5" hidden="1" x14ac:dyDescent="0.35">
      <c r="A1995" s="3" t="s">
        <v>999</v>
      </c>
      <c r="B1995" s="2" t="s">
        <v>1000</v>
      </c>
      <c r="C1995" s="3">
        <v>1440</v>
      </c>
      <c r="D1995" s="2">
        <v>86.39</v>
      </c>
      <c r="E1995" s="2">
        <v>47.1</v>
      </c>
      <c r="F1995" s="2">
        <v>55</v>
      </c>
      <c r="G1995" s="2">
        <v>0</v>
      </c>
      <c r="H1995" s="2" t="s">
        <v>12</v>
      </c>
      <c r="I1995" s="2">
        <v>1</v>
      </c>
      <c r="J1995" s="2">
        <v>24</v>
      </c>
      <c r="K1995" s="4">
        <v>0</v>
      </c>
      <c r="L1995" s="2" t="s">
        <v>1276</v>
      </c>
      <c r="M1995" s="5">
        <v>45093</v>
      </c>
      <c r="N1995" s="6">
        <v>98.15</v>
      </c>
    </row>
    <row r="1996" spans="1:14" ht="15.5" hidden="1" x14ac:dyDescent="0.35">
      <c r="A1996" s="3" t="s">
        <v>1001</v>
      </c>
      <c r="B1996" s="2" t="s">
        <v>1002</v>
      </c>
      <c r="C1996" s="3">
        <v>1450</v>
      </c>
      <c r="D1996" s="2">
        <v>82.48</v>
      </c>
      <c r="E1996" s="2">
        <v>48.05</v>
      </c>
      <c r="F1996" s="2">
        <v>56.3</v>
      </c>
      <c r="G1996" s="2">
        <v>0</v>
      </c>
      <c r="H1996" s="2" t="s">
        <v>12</v>
      </c>
      <c r="I1996" s="2">
        <v>1</v>
      </c>
      <c r="J1996" s="2">
        <v>8</v>
      </c>
      <c r="K1996" s="4">
        <v>0</v>
      </c>
      <c r="L1996" s="2" t="s">
        <v>1276</v>
      </c>
      <c r="M1996" s="5">
        <v>45093</v>
      </c>
      <c r="N1996" s="6">
        <v>98.15</v>
      </c>
    </row>
    <row r="1997" spans="1:14" ht="15.5" hidden="1" x14ac:dyDescent="0.35">
      <c r="A1997" s="3" t="s">
        <v>1003</v>
      </c>
      <c r="B1997" s="2" t="s">
        <v>1004</v>
      </c>
      <c r="C1997" s="3">
        <v>1460</v>
      </c>
      <c r="D1997" s="2">
        <v>67.239999999999995</v>
      </c>
      <c r="E1997" s="2">
        <v>49.5</v>
      </c>
      <c r="F1997" s="2">
        <v>57.5</v>
      </c>
      <c r="G1997" s="2">
        <v>0</v>
      </c>
      <c r="H1997" s="2" t="s">
        <v>12</v>
      </c>
      <c r="I1997" s="2">
        <v>1</v>
      </c>
      <c r="J1997" s="2">
        <v>22</v>
      </c>
      <c r="K1997" s="4">
        <v>0</v>
      </c>
      <c r="L1997" s="2" t="s">
        <v>1276</v>
      </c>
      <c r="M1997" s="5">
        <v>45093</v>
      </c>
      <c r="N1997" s="6">
        <v>98.15</v>
      </c>
    </row>
    <row r="1998" spans="1:14" ht="15.5" hidden="1" x14ac:dyDescent="0.35">
      <c r="A1998" s="3" t="s">
        <v>1005</v>
      </c>
      <c r="B1998" s="2" t="s">
        <v>1006</v>
      </c>
      <c r="C1998" s="3">
        <v>1480</v>
      </c>
      <c r="D1998" s="2">
        <v>93.51</v>
      </c>
      <c r="E1998" s="2">
        <v>52</v>
      </c>
      <c r="F1998" s="2">
        <v>60</v>
      </c>
      <c r="G1998" s="2">
        <v>0</v>
      </c>
      <c r="H1998" s="2" t="s">
        <v>12</v>
      </c>
      <c r="I1998" s="2">
        <v>4</v>
      </c>
      <c r="J1998" s="2">
        <v>20</v>
      </c>
      <c r="K1998" s="4">
        <v>0</v>
      </c>
      <c r="L1998" s="2" t="s">
        <v>1276</v>
      </c>
      <c r="M1998" s="5">
        <v>45093</v>
      </c>
      <c r="N1998" s="6">
        <v>98.15</v>
      </c>
    </row>
    <row r="1999" spans="1:14" ht="15.5" hidden="1" x14ac:dyDescent="0.35">
      <c r="A1999" s="3" t="s">
        <v>1007</v>
      </c>
      <c r="B1999" s="2" t="s">
        <v>1008</v>
      </c>
      <c r="C1999" s="3">
        <v>1500</v>
      </c>
      <c r="D1999" s="2">
        <v>59.48</v>
      </c>
      <c r="E1999" s="2">
        <v>54.6</v>
      </c>
      <c r="F1999" s="2">
        <v>62.5</v>
      </c>
      <c r="G1999" s="2">
        <v>4.2300000000000004</v>
      </c>
      <c r="H1999" s="2">
        <v>7.6600000000000001E-2</v>
      </c>
      <c r="I1999" s="2">
        <v>2</v>
      </c>
      <c r="J1999" s="2">
        <v>129</v>
      </c>
      <c r="K1999" s="4">
        <v>0</v>
      </c>
      <c r="L1999" s="2" t="s">
        <v>1276</v>
      </c>
      <c r="M1999" s="5">
        <v>45093</v>
      </c>
      <c r="N1999" s="6">
        <v>98.15</v>
      </c>
    </row>
    <row r="2000" spans="1:14" ht="15.5" hidden="1" x14ac:dyDescent="0.35">
      <c r="A2000" s="3" t="s">
        <v>1009</v>
      </c>
      <c r="B2000" s="2" t="s">
        <v>1008</v>
      </c>
      <c r="C2000" s="3">
        <v>1520</v>
      </c>
      <c r="D2000" s="2">
        <v>62.57</v>
      </c>
      <c r="E2000" s="2">
        <v>57.25</v>
      </c>
      <c r="F2000" s="2">
        <v>65.5</v>
      </c>
      <c r="G2000" s="2">
        <v>39.93</v>
      </c>
      <c r="H2000" s="2">
        <v>1.7637</v>
      </c>
      <c r="I2000" s="2">
        <v>2</v>
      </c>
      <c r="J2000" s="2">
        <v>10</v>
      </c>
      <c r="K2000" s="4">
        <v>0</v>
      </c>
      <c r="L2000" s="2" t="s">
        <v>1276</v>
      </c>
      <c r="M2000" s="5">
        <v>45093</v>
      </c>
      <c r="N2000" s="6">
        <v>98.15</v>
      </c>
    </row>
    <row r="2001" spans="1:14" ht="15.5" hidden="1" x14ac:dyDescent="0.35">
      <c r="A2001" s="3" t="s">
        <v>1010</v>
      </c>
      <c r="B2001" s="2" t="s">
        <v>1011</v>
      </c>
      <c r="C2001" s="3">
        <v>1540</v>
      </c>
      <c r="D2001" s="2">
        <v>54.5</v>
      </c>
      <c r="E2001" s="2">
        <v>61.9</v>
      </c>
      <c r="F2001" s="2">
        <v>69.150000000000006</v>
      </c>
      <c r="G2001" s="2">
        <v>0</v>
      </c>
      <c r="H2001" s="2" t="s">
        <v>12</v>
      </c>
      <c r="I2001" s="2">
        <v>2</v>
      </c>
      <c r="J2001" s="2">
        <v>5</v>
      </c>
      <c r="K2001" s="4">
        <v>0</v>
      </c>
      <c r="L2001" s="2" t="s">
        <v>1276</v>
      </c>
      <c r="M2001" s="5">
        <v>45093</v>
      </c>
      <c r="N2001" s="6">
        <v>98.15</v>
      </c>
    </row>
    <row r="2002" spans="1:14" ht="15.5" hidden="1" x14ac:dyDescent="0.35">
      <c r="A2002" s="3" t="s">
        <v>1012</v>
      </c>
      <c r="B2002" s="2" t="s">
        <v>1013</v>
      </c>
      <c r="C2002" s="3">
        <v>1550</v>
      </c>
      <c r="D2002" s="2">
        <v>111.65</v>
      </c>
      <c r="E2002" s="2">
        <v>62.4</v>
      </c>
      <c r="F2002" s="2">
        <v>70.25</v>
      </c>
      <c r="G2002" s="2">
        <v>0</v>
      </c>
      <c r="H2002" s="2" t="s">
        <v>12</v>
      </c>
      <c r="I2002" s="2">
        <v>1</v>
      </c>
      <c r="J2002" s="2">
        <v>29</v>
      </c>
      <c r="K2002" s="4">
        <v>0</v>
      </c>
      <c r="L2002" s="2" t="s">
        <v>1276</v>
      </c>
      <c r="M2002" s="5">
        <v>45093</v>
      </c>
      <c r="N2002" s="6">
        <v>98.15</v>
      </c>
    </row>
    <row r="2003" spans="1:14" ht="15.5" hidden="1" x14ac:dyDescent="0.35">
      <c r="A2003" s="3" t="s">
        <v>1014</v>
      </c>
      <c r="B2003" s="2" t="s">
        <v>1015</v>
      </c>
      <c r="C2003" s="3">
        <v>1560</v>
      </c>
      <c r="D2003" s="2">
        <v>71.5</v>
      </c>
      <c r="E2003" s="2">
        <v>63.75</v>
      </c>
      <c r="F2003" s="2">
        <v>71.8</v>
      </c>
      <c r="G2003" s="2">
        <v>0</v>
      </c>
      <c r="H2003" s="2" t="s">
        <v>12</v>
      </c>
      <c r="I2003" s="2">
        <v>8</v>
      </c>
      <c r="J2003" s="2">
        <v>39</v>
      </c>
      <c r="K2003" s="4">
        <v>0</v>
      </c>
      <c r="L2003" s="2" t="s">
        <v>1276</v>
      </c>
      <c r="M2003" s="5">
        <v>45093</v>
      </c>
      <c r="N2003" s="6">
        <v>98.15</v>
      </c>
    </row>
    <row r="2004" spans="1:14" ht="15.5" hidden="1" x14ac:dyDescent="0.35">
      <c r="A2004" s="3" t="s">
        <v>1016</v>
      </c>
      <c r="B2004" s="2" t="s">
        <v>1017</v>
      </c>
      <c r="C2004" s="3">
        <v>1580</v>
      </c>
      <c r="D2004" s="2">
        <v>71.209999999999994</v>
      </c>
      <c r="E2004" s="2">
        <v>66.05</v>
      </c>
      <c r="F2004" s="2">
        <v>74.5</v>
      </c>
      <c r="G2004" s="2">
        <v>-55.24</v>
      </c>
      <c r="H2004" s="2">
        <v>-0.43690000000000001</v>
      </c>
      <c r="I2004" s="2">
        <v>2</v>
      </c>
      <c r="J2004" s="2">
        <v>150</v>
      </c>
      <c r="K2004" s="4">
        <v>0</v>
      </c>
      <c r="L2004" s="2" t="s">
        <v>1276</v>
      </c>
      <c r="M2004" s="5">
        <v>45093</v>
      </c>
      <c r="N2004" s="6">
        <v>98.15</v>
      </c>
    </row>
    <row r="2005" spans="1:14" ht="15.5" hidden="1" x14ac:dyDescent="0.35">
      <c r="A2005" s="3" t="s">
        <v>1018</v>
      </c>
      <c r="B2005" s="2" t="s">
        <v>1017</v>
      </c>
      <c r="C2005" s="3">
        <v>1600</v>
      </c>
      <c r="D2005" s="2">
        <v>74.91</v>
      </c>
      <c r="E2005" s="2">
        <v>69.25</v>
      </c>
      <c r="F2005" s="2">
        <v>77.5</v>
      </c>
      <c r="G2005" s="2">
        <v>5.56</v>
      </c>
      <c r="H2005" s="2">
        <v>8.0199999999999994E-2</v>
      </c>
      <c r="I2005" s="2">
        <v>2</v>
      </c>
      <c r="J2005" s="2">
        <v>204</v>
      </c>
      <c r="K2005" s="4">
        <v>0</v>
      </c>
      <c r="L2005" s="2" t="s">
        <v>1276</v>
      </c>
      <c r="M2005" s="5">
        <v>45093</v>
      </c>
      <c r="N2005" s="6">
        <v>98.15</v>
      </c>
    </row>
    <row r="2006" spans="1:14" ht="15.5" hidden="1" x14ac:dyDescent="0.35">
      <c r="A2006" s="3" t="s">
        <v>1019</v>
      </c>
      <c r="B2006" s="2" t="s">
        <v>481</v>
      </c>
      <c r="C2006" s="3">
        <v>1620</v>
      </c>
      <c r="D2006" s="2">
        <v>82.8</v>
      </c>
      <c r="E2006" s="2">
        <v>72.650000000000006</v>
      </c>
      <c r="F2006" s="2">
        <v>81</v>
      </c>
      <c r="G2006" s="2">
        <v>0</v>
      </c>
      <c r="H2006" s="2" t="s">
        <v>12</v>
      </c>
      <c r="I2006" s="2">
        <v>6</v>
      </c>
      <c r="J2006" s="2">
        <v>24</v>
      </c>
      <c r="K2006" s="4">
        <v>0</v>
      </c>
      <c r="L2006" s="2" t="s">
        <v>1276</v>
      </c>
      <c r="M2006" s="5">
        <v>45093</v>
      </c>
      <c r="N2006" s="6">
        <v>98.15</v>
      </c>
    </row>
    <row r="2007" spans="1:14" ht="15.5" hidden="1" x14ac:dyDescent="0.35">
      <c r="A2007" s="3" t="s">
        <v>1020</v>
      </c>
      <c r="B2007" s="2" t="s">
        <v>1021</v>
      </c>
      <c r="C2007" s="3">
        <v>1640</v>
      </c>
      <c r="D2007" s="2">
        <v>126.59</v>
      </c>
      <c r="E2007" s="2">
        <v>76.05</v>
      </c>
      <c r="F2007" s="2">
        <v>84.5</v>
      </c>
      <c r="G2007" s="2">
        <v>0</v>
      </c>
      <c r="H2007" s="2" t="s">
        <v>12</v>
      </c>
      <c r="I2007" s="2">
        <v>3</v>
      </c>
      <c r="J2007" s="2">
        <v>18</v>
      </c>
      <c r="K2007" s="4">
        <v>0</v>
      </c>
      <c r="L2007" s="2" t="s">
        <v>1276</v>
      </c>
      <c r="M2007" s="5">
        <v>45093</v>
      </c>
      <c r="N2007" s="6">
        <v>98.15</v>
      </c>
    </row>
    <row r="2008" spans="1:14" ht="15.5" hidden="1" x14ac:dyDescent="0.35">
      <c r="A2008" s="3" t="s">
        <v>1022</v>
      </c>
      <c r="B2008" s="2" t="s">
        <v>1023</v>
      </c>
      <c r="C2008" s="3">
        <v>1660</v>
      </c>
      <c r="D2008" s="2">
        <v>126.2</v>
      </c>
      <c r="E2008" s="2">
        <v>80</v>
      </c>
      <c r="F2008" s="2">
        <v>88</v>
      </c>
      <c r="G2008" s="2">
        <v>0</v>
      </c>
      <c r="H2008" s="2" t="s">
        <v>12</v>
      </c>
      <c r="I2008" s="2">
        <v>5</v>
      </c>
      <c r="J2008" s="2">
        <v>24</v>
      </c>
      <c r="K2008" s="4">
        <v>0</v>
      </c>
      <c r="L2008" s="2" t="s">
        <v>1276</v>
      </c>
      <c r="M2008" s="5">
        <v>45093</v>
      </c>
      <c r="N2008" s="6">
        <v>98.15</v>
      </c>
    </row>
    <row r="2009" spans="1:14" ht="15.5" hidden="1" x14ac:dyDescent="0.35">
      <c r="A2009" s="3" t="s">
        <v>1024</v>
      </c>
      <c r="B2009" s="2" t="s">
        <v>1025</v>
      </c>
      <c r="C2009" s="3">
        <v>1680</v>
      </c>
      <c r="D2009" s="2">
        <v>87</v>
      </c>
      <c r="E2009" s="2">
        <v>83.25</v>
      </c>
      <c r="F2009" s="2">
        <v>91.5</v>
      </c>
      <c r="G2009" s="2">
        <v>0</v>
      </c>
      <c r="H2009" s="2" t="s">
        <v>12</v>
      </c>
      <c r="I2009" s="2">
        <v>1</v>
      </c>
      <c r="J2009" s="2">
        <v>80</v>
      </c>
      <c r="K2009" s="4">
        <v>0</v>
      </c>
      <c r="L2009" s="2" t="s">
        <v>1276</v>
      </c>
      <c r="M2009" s="5">
        <v>45093</v>
      </c>
      <c r="N2009" s="6">
        <v>98.15</v>
      </c>
    </row>
    <row r="2010" spans="1:14" ht="15.5" hidden="1" x14ac:dyDescent="0.35">
      <c r="A2010" s="3" t="s">
        <v>1026</v>
      </c>
      <c r="B2010" s="2" t="s">
        <v>1027</v>
      </c>
      <c r="C2010" s="3">
        <v>1700</v>
      </c>
      <c r="D2010" s="2">
        <v>91.09</v>
      </c>
      <c r="E2010" s="2">
        <v>87.3</v>
      </c>
      <c r="F2010" s="2">
        <v>95</v>
      </c>
      <c r="G2010" s="2">
        <v>-18.88</v>
      </c>
      <c r="H2010" s="2">
        <v>-0.17169999999999999</v>
      </c>
      <c r="I2010" s="2">
        <v>10</v>
      </c>
      <c r="J2010" s="2">
        <v>229</v>
      </c>
      <c r="K2010" s="4">
        <v>0</v>
      </c>
      <c r="L2010" s="2" t="s">
        <v>1276</v>
      </c>
      <c r="M2010" s="5">
        <v>45093</v>
      </c>
      <c r="N2010" s="6">
        <v>98.15</v>
      </c>
    </row>
    <row r="2011" spans="1:14" ht="15.5" hidden="1" x14ac:dyDescent="0.35">
      <c r="A2011" s="3" t="s">
        <v>1028</v>
      </c>
      <c r="B2011" s="2" t="s">
        <v>1027</v>
      </c>
      <c r="C2011" s="3">
        <v>1720</v>
      </c>
      <c r="D2011" s="2">
        <v>95.04</v>
      </c>
      <c r="E2011" s="2">
        <v>91.05</v>
      </c>
      <c r="F2011" s="2">
        <v>99.5</v>
      </c>
      <c r="G2011" s="2">
        <v>-17.760000000000002</v>
      </c>
      <c r="H2011" s="2">
        <v>-0.15740000000000001</v>
      </c>
      <c r="I2011" s="2">
        <v>2</v>
      </c>
      <c r="J2011" s="2">
        <v>80</v>
      </c>
      <c r="K2011" s="4">
        <v>0</v>
      </c>
      <c r="L2011" s="2" t="s">
        <v>1276</v>
      </c>
      <c r="M2011" s="5">
        <v>45093</v>
      </c>
      <c r="N2011" s="6">
        <v>98.15</v>
      </c>
    </row>
    <row r="2012" spans="1:14" ht="15.5" hidden="1" x14ac:dyDescent="0.35">
      <c r="A2012" s="3" t="s">
        <v>1029</v>
      </c>
      <c r="B2012" s="2" t="s">
        <v>1030</v>
      </c>
      <c r="C2012" s="3">
        <v>1740</v>
      </c>
      <c r="D2012" s="2">
        <v>101.83</v>
      </c>
      <c r="E2012" s="2">
        <v>95</v>
      </c>
      <c r="F2012" s="2">
        <v>103</v>
      </c>
      <c r="G2012" s="2">
        <v>-58.42</v>
      </c>
      <c r="H2012" s="2">
        <v>-0.36459999999999998</v>
      </c>
      <c r="I2012" s="2">
        <v>1</v>
      </c>
      <c r="J2012" s="2">
        <v>61</v>
      </c>
      <c r="K2012" s="4">
        <v>0</v>
      </c>
      <c r="L2012" s="2" t="s">
        <v>1276</v>
      </c>
      <c r="M2012" s="5">
        <v>45093</v>
      </c>
      <c r="N2012" s="6">
        <v>98.15</v>
      </c>
    </row>
    <row r="2013" spans="1:14" ht="15.5" hidden="1" x14ac:dyDescent="0.35">
      <c r="A2013" s="3" t="s">
        <v>1031</v>
      </c>
      <c r="B2013" s="2" t="s">
        <v>1030</v>
      </c>
      <c r="C2013" s="3">
        <v>1760</v>
      </c>
      <c r="D2013" s="2">
        <v>106.4</v>
      </c>
      <c r="E2013" s="2">
        <v>99.25</v>
      </c>
      <c r="F2013" s="2">
        <v>107.5</v>
      </c>
      <c r="G2013" s="2">
        <v>8.6999999999999993</v>
      </c>
      <c r="H2013" s="2">
        <v>8.8999999999999996E-2</v>
      </c>
      <c r="I2013" s="2">
        <v>1</v>
      </c>
      <c r="J2013" s="2">
        <v>117</v>
      </c>
      <c r="K2013" s="4">
        <v>0</v>
      </c>
      <c r="L2013" s="2" t="s">
        <v>1276</v>
      </c>
      <c r="M2013" s="5">
        <v>45093</v>
      </c>
      <c r="N2013" s="6">
        <v>98.15</v>
      </c>
    </row>
    <row r="2014" spans="1:14" ht="15.5" hidden="1" x14ac:dyDescent="0.35">
      <c r="A2014" s="3" t="s">
        <v>1032</v>
      </c>
      <c r="B2014" s="2" t="s">
        <v>970</v>
      </c>
      <c r="C2014" s="3">
        <v>1780</v>
      </c>
      <c r="D2014" s="2">
        <v>167.52</v>
      </c>
      <c r="E2014" s="2">
        <v>103.95</v>
      </c>
      <c r="F2014" s="2">
        <v>113.75</v>
      </c>
      <c r="G2014" s="2">
        <v>0</v>
      </c>
      <c r="H2014" s="2" t="s">
        <v>12</v>
      </c>
      <c r="I2014" s="2">
        <v>6</v>
      </c>
      <c r="J2014" s="2">
        <v>22</v>
      </c>
      <c r="K2014" s="4">
        <v>0</v>
      </c>
      <c r="L2014" s="2" t="s">
        <v>1276</v>
      </c>
      <c r="M2014" s="5">
        <v>45093</v>
      </c>
      <c r="N2014" s="6">
        <v>98.15</v>
      </c>
    </row>
    <row r="2015" spans="1:14" ht="15.5" hidden="1" x14ac:dyDescent="0.35">
      <c r="A2015" s="3" t="s">
        <v>1033</v>
      </c>
      <c r="B2015" s="2" t="s">
        <v>1034</v>
      </c>
      <c r="C2015" s="3">
        <v>1800</v>
      </c>
      <c r="D2015" s="2">
        <v>112.63</v>
      </c>
      <c r="E2015" s="2">
        <v>108.35</v>
      </c>
      <c r="F2015" s="2">
        <v>118.35</v>
      </c>
      <c r="G2015" s="2">
        <v>-1.0900000000000001</v>
      </c>
      <c r="H2015" s="2">
        <v>-9.5999999999999992E-3</v>
      </c>
      <c r="I2015" s="2">
        <v>2</v>
      </c>
      <c r="J2015" s="2">
        <v>130</v>
      </c>
      <c r="K2015" s="4">
        <v>0</v>
      </c>
      <c r="L2015" s="2" t="s">
        <v>1276</v>
      </c>
      <c r="M2015" s="5">
        <v>45093</v>
      </c>
      <c r="N2015" s="6">
        <v>98.15</v>
      </c>
    </row>
    <row r="2016" spans="1:14" ht="15.5" hidden="1" x14ac:dyDescent="0.35">
      <c r="A2016" s="3" t="s">
        <v>1035</v>
      </c>
      <c r="B2016" s="2" t="s">
        <v>1036</v>
      </c>
      <c r="C2016" s="3">
        <v>1820</v>
      </c>
      <c r="D2016" s="2">
        <v>120.86</v>
      </c>
      <c r="E2016" s="2">
        <v>113.1</v>
      </c>
      <c r="F2016" s="2">
        <v>123.1</v>
      </c>
      <c r="G2016" s="2">
        <v>-76.22</v>
      </c>
      <c r="H2016" s="2">
        <v>-0.38669999999999999</v>
      </c>
      <c r="I2016" s="2">
        <v>5</v>
      </c>
      <c r="J2016" s="2">
        <v>18</v>
      </c>
      <c r="K2016" s="4">
        <v>0</v>
      </c>
      <c r="L2016" s="2" t="s">
        <v>1276</v>
      </c>
      <c r="M2016" s="5">
        <v>45093</v>
      </c>
      <c r="N2016" s="6">
        <v>98.15</v>
      </c>
    </row>
    <row r="2017" spans="1:14" ht="15.5" hidden="1" x14ac:dyDescent="0.35">
      <c r="A2017" s="3" t="s">
        <v>1037</v>
      </c>
      <c r="B2017" s="2" t="s">
        <v>1038</v>
      </c>
      <c r="C2017" s="3">
        <v>1840</v>
      </c>
      <c r="D2017" s="2">
        <v>124.35</v>
      </c>
      <c r="E2017" s="2">
        <v>117.65</v>
      </c>
      <c r="F2017" s="2">
        <v>127.95</v>
      </c>
      <c r="G2017" s="2">
        <v>-60.7</v>
      </c>
      <c r="H2017" s="2">
        <v>-0.32800000000000001</v>
      </c>
      <c r="I2017" s="2">
        <v>6</v>
      </c>
      <c r="J2017" s="2">
        <v>47</v>
      </c>
      <c r="K2017" s="4">
        <v>0</v>
      </c>
      <c r="L2017" s="2" t="s">
        <v>1276</v>
      </c>
      <c r="M2017" s="5">
        <v>45093</v>
      </c>
      <c r="N2017" s="6">
        <v>98.15</v>
      </c>
    </row>
    <row r="2018" spans="1:14" ht="15.5" hidden="1" x14ac:dyDescent="0.35">
      <c r="A2018" s="3" t="s">
        <v>1039</v>
      </c>
      <c r="B2018" s="2" t="s">
        <v>1040</v>
      </c>
      <c r="C2018" s="3">
        <v>1860</v>
      </c>
      <c r="D2018" s="2">
        <v>127.37</v>
      </c>
      <c r="E2018" s="2">
        <v>122.7</v>
      </c>
      <c r="F2018" s="2">
        <v>133.19999999999999</v>
      </c>
      <c r="G2018" s="2">
        <v>-4.63</v>
      </c>
      <c r="H2018" s="2">
        <v>-3.5099999999999999E-2</v>
      </c>
      <c r="I2018" s="2">
        <v>2</v>
      </c>
      <c r="J2018" s="2">
        <v>5</v>
      </c>
      <c r="K2018" s="4">
        <v>0</v>
      </c>
      <c r="L2018" s="2" t="s">
        <v>1276</v>
      </c>
      <c r="M2018" s="5">
        <v>45093</v>
      </c>
      <c r="N2018" s="6">
        <v>98.15</v>
      </c>
    </row>
    <row r="2019" spans="1:14" ht="15.5" hidden="1" x14ac:dyDescent="0.35">
      <c r="A2019" s="3" t="s">
        <v>1041</v>
      </c>
      <c r="B2019" s="2" t="s">
        <v>1040</v>
      </c>
      <c r="C2019" s="3">
        <v>1880</v>
      </c>
      <c r="D2019" s="2">
        <v>132.46</v>
      </c>
      <c r="E2019" s="2">
        <v>128.75</v>
      </c>
      <c r="F2019" s="2">
        <v>138.19999999999999</v>
      </c>
      <c r="G2019" s="2">
        <v>-1.66</v>
      </c>
      <c r="H2019" s="2">
        <v>-1.24E-2</v>
      </c>
      <c r="I2019" s="2">
        <v>2</v>
      </c>
      <c r="J2019" s="2">
        <v>16</v>
      </c>
      <c r="K2019" s="4">
        <v>0</v>
      </c>
      <c r="L2019" s="2" t="s">
        <v>1276</v>
      </c>
      <c r="M2019" s="5">
        <v>45093</v>
      </c>
      <c r="N2019" s="6">
        <v>98.15</v>
      </c>
    </row>
    <row r="2020" spans="1:14" ht="15.5" hidden="1" x14ac:dyDescent="0.35">
      <c r="A2020" s="3" t="s">
        <v>1042</v>
      </c>
      <c r="B2020" s="2" t="s">
        <v>1030</v>
      </c>
      <c r="C2020" s="3">
        <v>1900</v>
      </c>
      <c r="D2020" s="2">
        <v>141.25</v>
      </c>
      <c r="E2020" s="2">
        <v>132.94999999999999</v>
      </c>
      <c r="F2020" s="2">
        <v>143.44999999999999</v>
      </c>
      <c r="G2020" s="2">
        <v>5.25</v>
      </c>
      <c r="H2020" s="2">
        <v>3.8600000000000002E-2</v>
      </c>
      <c r="I2020" s="2">
        <v>10</v>
      </c>
      <c r="J2020" s="2">
        <v>249</v>
      </c>
      <c r="K2020" s="4">
        <v>0</v>
      </c>
      <c r="L2020" s="2" t="s">
        <v>1276</v>
      </c>
      <c r="M2020" s="5">
        <v>45093</v>
      </c>
      <c r="N2020" s="6">
        <v>98.15</v>
      </c>
    </row>
    <row r="2021" spans="1:14" ht="15.5" hidden="1" x14ac:dyDescent="0.35">
      <c r="A2021" s="3" t="s">
        <v>1043</v>
      </c>
      <c r="B2021" s="2" t="s">
        <v>1044</v>
      </c>
      <c r="C2021" s="3">
        <v>1920</v>
      </c>
      <c r="D2021" s="2">
        <v>134.69999999999999</v>
      </c>
      <c r="E2021" s="2">
        <v>139.44999999999999</v>
      </c>
      <c r="F2021" s="2">
        <v>149.1</v>
      </c>
      <c r="G2021" s="2">
        <v>0</v>
      </c>
      <c r="H2021" s="2" t="s">
        <v>12</v>
      </c>
      <c r="I2021" s="2">
        <v>1</v>
      </c>
      <c r="J2021" s="2">
        <v>24</v>
      </c>
      <c r="K2021" s="4">
        <v>0</v>
      </c>
      <c r="L2021" s="2" t="s">
        <v>1276</v>
      </c>
      <c r="M2021" s="5">
        <v>45093</v>
      </c>
      <c r="N2021" s="6">
        <v>98.15</v>
      </c>
    </row>
    <row r="2022" spans="1:14" ht="15.5" hidden="1" x14ac:dyDescent="0.35">
      <c r="A2022" s="3" t="s">
        <v>1045</v>
      </c>
      <c r="B2022" s="2" t="s">
        <v>1046</v>
      </c>
      <c r="C2022" s="3">
        <v>1940</v>
      </c>
      <c r="D2022" s="2">
        <v>246.1</v>
      </c>
      <c r="E2022" s="2">
        <v>143.85</v>
      </c>
      <c r="F2022" s="2">
        <v>154.80000000000001</v>
      </c>
      <c r="G2022" s="2">
        <v>0</v>
      </c>
      <c r="H2022" s="2" t="s">
        <v>12</v>
      </c>
      <c r="I2022" s="2">
        <v>1</v>
      </c>
      <c r="J2022" s="2">
        <v>106</v>
      </c>
      <c r="K2022" s="4">
        <v>0</v>
      </c>
      <c r="L2022" s="2" t="s">
        <v>1276</v>
      </c>
      <c r="M2022" s="5">
        <v>45093</v>
      </c>
      <c r="N2022" s="6">
        <v>98.15</v>
      </c>
    </row>
    <row r="2023" spans="1:14" ht="15.5" hidden="1" x14ac:dyDescent="0.35">
      <c r="A2023" s="3" t="s">
        <v>1047</v>
      </c>
      <c r="B2023" s="2" t="s">
        <v>1048</v>
      </c>
      <c r="C2023" s="3">
        <v>1960</v>
      </c>
      <c r="D2023" s="2">
        <v>188.7</v>
      </c>
      <c r="E2023" s="2">
        <v>149.5</v>
      </c>
      <c r="F2023" s="2">
        <v>160.5</v>
      </c>
      <c r="G2023" s="2">
        <v>0</v>
      </c>
      <c r="H2023" s="2" t="s">
        <v>12</v>
      </c>
      <c r="I2023" s="2">
        <v>2</v>
      </c>
      <c r="J2023" s="2">
        <v>42</v>
      </c>
      <c r="K2023" s="4">
        <v>0</v>
      </c>
      <c r="L2023" s="2" t="s">
        <v>1276</v>
      </c>
      <c r="M2023" s="5">
        <v>45093</v>
      </c>
      <c r="N2023" s="6">
        <v>98.15</v>
      </c>
    </row>
    <row r="2024" spans="1:14" ht="15.5" hidden="1" x14ac:dyDescent="0.35">
      <c r="A2024" s="3" t="s">
        <v>1049</v>
      </c>
      <c r="B2024" s="2" t="s">
        <v>1050</v>
      </c>
      <c r="C2024" s="3">
        <v>1980</v>
      </c>
      <c r="D2024" s="2">
        <v>163.80000000000001</v>
      </c>
      <c r="E2024" s="2">
        <v>156.35</v>
      </c>
      <c r="F2024" s="2">
        <v>166.45</v>
      </c>
      <c r="G2024" s="2">
        <v>-32.56</v>
      </c>
      <c r="H2024" s="2">
        <v>-0.1658</v>
      </c>
      <c r="I2024" s="2">
        <v>4</v>
      </c>
      <c r="J2024" s="2">
        <v>117</v>
      </c>
      <c r="K2024" s="4">
        <v>0</v>
      </c>
      <c r="L2024" s="2" t="s">
        <v>1276</v>
      </c>
      <c r="M2024" s="5">
        <v>45093</v>
      </c>
      <c r="N2024" s="6">
        <v>98.15</v>
      </c>
    </row>
    <row r="2025" spans="1:14" ht="15.5" hidden="1" x14ac:dyDescent="0.35">
      <c r="A2025" s="3" t="s">
        <v>1051</v>
      </c>
      <c r="B2025" s="2" t="s">
        <v>1034</v>
      </c>
      <c r="C2025" s="3">
        <v>2000</v>
      </c>
      <c r="D2025" s="2">
        <v>165.63</v>
      </c>
      <c r="E2025" s="2">
        <v>166</v>
      </c>
      <c r="F2025" s="2">
        <v>171.8</v>
      </c>
      <c r="G2025" s="2">
        <v>-1.52</v>
      </c>
      <c r="H2025" s="2">
        <v>-9.1000000000000004E-3</v>
      </c>
      <c r="I2025" s="2">
        <v>47</v>
      </c>
      <c r="J2025" s="2">
        <v>489</v>
      </c>
      <c r="K2025" s="4">
        <v>0</v>
      </c>
      <c r="L2025" s="2" t="s">
        <v>1276</v>
      </c>
      <c r="M2025" s="5">
        <v>45093</v>
      </c>
      <c r="N2025" s="6">
        <v>98.15</v>
      </c>
    </row>
    <row r="2026" spans="1:14" ht="15.5" hidden="1" x14ac:dyDescent="0.35">
      <c r="A2026" s="3" t="s">
        <v>1052</v>
      </c>
      <c r="B2026" s="2" t="s">
        <v>515</v>
      </c>
      <c r="C2026" s="3">
        <v>2100</v>
      </c>
      <c r="D2026" s="2">
        <v>198</v>
      </c>
      <c r="E2026" s="2">
        <v>193.5</v>
      </c>
      <c r="F2026" s="2">
        <v>205</v>
      </c>
      <c r="G2026" s="2">
        <v>-8.3000000000000007</v>
      </c>
      <c r="H2026" s="2">
        <v>-4.02E-2</v>
      </c>
      <c r="I2026" s="2">
        <v>14</v>
      </c>
      <c r="J2026" s="2">
        <v>387</v>
      </c>
      <c r="K2026" s="4">
        <v>0</v>
      </c>
      <c r="L2026" s="2" t="s">
        <v>1276</v>
      </c>
      <c r="M2026" s="5">
        <v>45093</v>
      </c>
      <c r="N2026" s="6">
        <v>98.15</v>
      </c>
    </row>
    <row r="2027" spans="1:14" ht="15.5" hidden="1" x14ac:dyDescent="0.35">
      <c r="A2027" s="3" t="s">
        <v>1053</v>
      </c>
      <c r="B2027" s="2" t="s">
        <v>1054</v>
      </c>
      <c r="C2027" s="3">
        <v>2200</v>
      </c>
      <c r="D2027" s="2">
        <v>234.65</v>
      </c>
      <c r="E2027" s="2">
        <v>229.7</v>
      </c>
      <c r="F2027" s="2">
        <v>241.85</v>
      </c>
      <c r="G2027" s="2">
        <v>16.7</v>
      </c>
      <c r="H2027" s="2">
        <v>7.6600000000000001E-2</v>
      </c>
      <c r="I2027" s="2">
        <v>3</v>
      </c>
      <c r="J2027" s="2">
        <v>468</v>
      </c>
      <c r="K2027" s="4">
        <v>0</v>
      </c>
      <c r="L2027" s="2" t="s">
        <v>1276</v>
      </c>
      <c r="M2027" s="5">
        <v>45093</v>
      </c>
      <c r="N2027" s="6">
        <v>98.15</v>
      </c>
    </row>
    <row r="2028" spans="1:14" ht="15.5" hidden="1" x14ac:dyDescent="0.35">
      <c r="A2028" s="3" t="s">
        <v>1055</v>
      </c>
      <c r="B2028" s="2" t="s">
        <v>1056</v>
      </c>
      <c r="C2028" s="3">
        <v>2300</v>
      </c>
      <c r="D2028" s="2">
        <v>266.26</v>
      </c>
      <c r="E2028" s="2">
        <v>270.5</v>
      </c>
      <c r="F2028" s="2">
        <v>282.8</v>
      </c>
      <c r="G2028" s="2">
        <v>0</v>
      </c>
      <c r="H2028" s="2" t="s">
        <v>12</v>
      </c>
      <c r="I2028" s="2">
        <v>2</v>
      </c>
      <c r="J2028" s="2">
        <v>1387</v>
      </c>
      <c r="K2028" s="4">
        <v>0</v>
      </c>
      <c r="L2028" s="2" t="s">
        <v>1276</v>
      </c>
      <c r="M2028" s="5">
        <v>45093</v>
      </c>
      <c r="N2028" s="6">
        <v>98.15</v>
      </c>
    </row>
    <row r="2029" spans="1:14" ht="15.5" hidden="1" x14ac:dyDescent="0.35">
      <c r="A2029" s="3" t="s">
        <v>1057</v>
      </c>
      <c r="B2029" s="2" t="s">
        <v>1058</v>
      </c>
      <c r="C2029" s="3">
        <v>2400</v>
      </c>
      <c r="D2029" s="2">
        <v>327.41000000000003</v>
      </c>
      <c r="E2029" s="2">
        <v>314.8</v>
      </c>
      <c r="F2029" s="2">
        <v>327.8</v>
      </c>
      <c r="G2029" s="2">
        <v>22.8</v>
      </c>
      <c r="H2029" s="2">
        <v>7.4800000000000005E-2</v>
      </c>
      <c r="I2029" s="2">
        <v>8</v>
      </c>
      <c r="J2029" s="2">
        <v>636</v>
      </c>
      <c r="K2029" s="4">
        <v>0</v>
      </c>
      <c r="L2029" s="2" t="s">
        <v>1276</v>
      </c>
      <c r="M2029" s="5">
        <v>45093</v>
      </c>
      <c r="N2029" s="6">
        <v>98.15</v>
      </c>
    </row>
    <row r="2030" spans="1:14" ht="15.5" hidden="1" x14ac:dyDescent="0.35">
      <c r="A2030" s="3" t="s">
        <v>1059</v>
      </c>
      <c r="B2030" s="2" t="s">
        <v>1060</v>
      </c>
      <c r="C2030" s="3">
        <v>2500</v>
      </c>
      <c r="D2030" s="2">
        <v>374.91</v>
      </c>
      <c r="E2030" s="2">
        <v>364.3</v>
      </c>
      <c r="F2030" s="2">
        <v>377.65</v>
      </c>
      <c r="G2030" s="2">
        <v>-11.63</v>
      </c>
      <c r="H2030" s="2">
        <v>-3.0099999999999998E-2</v>
      </c>
      <c r="I2030" s="2">
        <v>8</v>
      </c>
      <c r="J2030" s="2">
        <v>739</v>
      </c>
      <c r="K2030" s="4">
        <v>0</v>
      </c>
      <c r="L2030" s="2" t="s">
        <v>1276</v>
      </c>
      <c r="M2030" s="5">
        <v>45093</v>
      </c>
      <c r="N2030" s="6">
        <v>98.15</v>
      </c>
    </row>
    <row r="2031" spans="1:14" ht="15.5" hidden="1" x14ac:dyDescent="0.35">
      <c r="A2031" s="3" t="s">
        <v>1061</v>
      </c>
      <c r="B2031" s="2" t="s">
        <v>1062</v>
      </c>
      <c r="C2031" s="3">
        <v>2600</v>
      </c>
      <c r="D2031" s="2">
        <v>416.59</v>
      </c>
      <c r="E2031" s="2">
        <v>418.05</v>
      </c>
      <c r="F2031" s="2">
        <v>431.95</v>
      </c>
      <c r="G2031" s="2">
        <v>-27.16</v>
      </c>
      <c r="H2031" s="2">
        <v>-6.1199999999999997E-2</v>
      </c>
      <c r="I2031" s="2">
        <v>1</v>
      </c>
      <c r="J2031" s="2">
        <v>846</v>
      </c>
      <c r="K2031" s="4">
        <v>0</v>
      </c>
      <c r="L2031" s="2" t="s">
        <v>1276</v>
      </c>
      <c r="M2031" s="5">
        <v>45093</v>
      </c>
      <c r="N2031" s="6">
        <v>98.15</v>
      </c>
    </row>
    <row r="2032" spans="1:14" ht="15.5" hidden="1" x14ac:dyDescent="0.35">
      <c r="A2032" s="3" t="s">
        <v>1063</v>
      </c>
      <c r="B2032" s="2" t="s">
        <v>1058</v>
      </c>
      <c r="C2032" s="3">
        <v>2700</v>
      </c>
      <c r="D2032" s="2">
        <v>493.35</v>
      </c>
      <c r="E2032" s="2">
        <v>475.95</v>
      </c>
      <c r="F2032" s="2">
        <v>490.65</v>
      </c>
      <c r="G2032" s="2">
        <v>28.85</v>
      </c>
      <c r="H2032" s="2">
        <v>6.2100000000000002E-2</v>
      </c>
      <c r="I2032" s="2">
        <v>2</v>
      </c>
      <c r="J2032" s="2">
        <v>1156</v>
      </c>
      <c r="K2032" s="4">
        <v>0</v>
      </c>
      <c r="L2032" s="2" t="s">
        <v>1276</v>
      </c>
      <c r="M2032" s="5">
        <v>45093</v>
      </c>
      <c r="N2032" s="6">
        <v>98.15</v>
      </c>
    </row>
    <row r="2033" spans="1:14" ht="15.5" hidden="1" x14ac:dyDescent="0.35">
      <c r="A2033" s="3" t="s">
        <v>1064</v>
      </c>
      <c r="B2033" s="2" t="s">
        <v>1065</v>
      </c>
      <c r="C2033" s="3">
        <v>2800</v>
      </c>
      <c r="D2033" s="2">
        <v>537.99</v>
      </c>
      <c r="E2033" s="2">
        <v>538.54999999999995</v>
      </c>
      <c r="F2033" s="2">
        <v>553.75</v>
      </c>
      <c r="G2033" s="2">
        <v>0</v>
      </c>
      <c r="H2033" s="2" t="s">
        <v>12</v>
      </c>
      <c r="I2033" s="2">
        <v>13</v>
      </c>
      <c r="J2033" s="2">
        <v>565</v>
      </c>
      <c r="K2033" s="4">
        <v>0</v>
      </c>
      <c r="L2033" s="2" t="s">
        <v>1276</v>
      </c>
      <c r="M2033" s="5">
        <v>45093</v>
      </c>
      <c r="N2033" s="6">
        <v>98.15</v>
      </c>
    </row>
    <row r="2034" spans="1:14" ht="15.5" hidden="1" x14ac:dyDescent="0.35">
      <c r="A2034" s="3" t="s">
        <v>1066</v>
      </c>
      <c r="B2034" s="2" t="s">
        <v>1067</v>
      </c>
      <c r="C2034" s="3">
        <v>2900</v>
      </c>
      <c r="D2034" s="2">
        <v>616.35</v>
      </c>
      <c r="E2034" s="2">
        <v>606.79999999999995</v>
      </c>
      <c r="F2034" s="2">
        <v>621.20000000000005</v>
      </c>
      <c r="G2034" s="2">
        <v>0</v>
      </c>
      <c r="H2034" s="2" t="s">
        <v>12</v>
      </c>
      <c r="I2034" s="2">
        <v>3</v>
      </c>
      <c r="J2034" s="2">
        <v>616</v>
      </c>
      <c r="K2034" s="4">
        <v>0</v>
      </c>
      <c r="L2034" s="2" t="s">
        <v>1276</v>
      </c>
      <c r="M2034" s="5">
        <v>45093</v>
      </c>
      <c r="N2034" s="6">
        <v>98.15</v>
      </c>
    </row>
    <row r="2035" spans="1:14" ht="15.5" hidden="1" x14ac:dyDescent="0.35">
      <c r="A2035" s="3" t="s">
        <v>1068</v>
      </c>
      <c r="B2035" s="2" t="s">
        <v>1069</v>
      </c>
      <c r="C2035" s="3">
        <v>3000</v>
      </c>
      <c r="D2035" s="2">
        <v>700</v>
      </c>
      <c r="E2035" s="2">
        <v>676.6</v>
      </c>
      <c r="F2035" s="2">
        <v>693.05</v>
      </c>
      <c r="G2035" s="2">
        <v>46.6</v>
      </c>
      <c r="H2035" s="2">
        <v>7.1300000000000002E-2</v>
      </c>
      <c r="I2035" s="2">
        <v>1</v>
      </c>
      <c r="J2035" s="2">
        <v>1571</v>
      </c>
      <c r="K2035" s="4">
        <v>0</v>
      </c>
      <c r="L2035" s="2" t="s">
        <v>1276</v>
      </c>
      <c r="M2035" s="5">
        <v>45093</v>
      </c>
      <c r="N2035" s="6">
        <v>98.15</v>
      </c>
    </row>
    <row r="2036" spans="1:14" ht="15.5" hidden="1" x14ac:dyDescent="0.35">
      <c r="A2036" s="3" t="s">
        <v>1070</v>
      </c>
      <c r="B2036" s="2" t="s">
        <v>1071</v>
      </c>
      <c r="C2036" s="3">
        <v>3010</v>
      </c>
      <c r="D2036" s="2">
        <v>696.83</v>
      </c>
      <c r="E2036" s="2">
        <v>684.5</v>
      </c>
      <c r="F2036" s="2">
        <v>700.25</v>
      </c>
      <c r="G2036" s="2">
        <v>0</v>
      </c>
      <c r="H2036" s="2" t="s">
        <v>12</v>
      </c>
      <c r="I2036" s="2">
        <v>5</v>
      </c>
      <c r="J2036" s="2">
        <v>148</v>
      </c>
      <c r="K2036" s="4">
        <v>0</v>
      </c>
      <c r="L2036" s="2" t="s">
        <v>1276</v>
      </c>
      <c r="M2036" s="5">
        <v>45093</v>
      </c>
      <c r="N2036" s="6">
        <v>98.15</v>
      </c>
    </row>
    <row r="2037" spans="1:14" ht="15.5" hidden="1" x14ac:dyDescent="0.35">
      <c r="A2037" s="3" t="s">
        <v>1072</v>
      </c>
      <c r="B2037" s="2" t="s">
        <v>1073</v>
      </c>
      <c r="C2037" s="3">
        <v>3020</v>
      </c>
      <c r="D2037" s="2">
        <v>907.75</v>
      </c>
      <c r="E2037" s="2">
        <v>691</v>
      </c>
      <c r="F2037" s="2">
        <v>707.6</v>
      </c>
      <c r="G2037" s="2">
        <v>0</v>
      </c>
      <c r="H2037" s="2" t="s">
        <v>12</v>
      </c>
      <c r="I2037" s="2">
        <v>1</v>
      </c>
      <c r="J2037" s="2">
        <v>58</v>
      </c>
      <c r="K2037" s="4">
        <v>0</v>
      </c>
      <c r="L2037" s="2" t="s">
        <v>1276</v>
      </c>
      <c r="M2037" s="5">
        <v>45093</v>
      </c>
      <c r="N2037" s="6">
        <v>98.15</v>
      </c>
    </row>
    <row r="2038" spans="1:14" ht="15.5" hidden="1" x14ac:dyDescent="0.35">
      <c r="A2038" s="3" t="s">
        <v>1074</v>
      </c>
      <c r="B2038" s="2" t="s">
        <v>1075</v>
      </c>
      <c r="C2038" s="3">
        <v>3030</v>
      </c>
      <c r="D2038" s="2">
        <v>997.8</v>
      </c>
      <c r="E2038" s="2">
        <v>698.5</v>
      </c>
      <c r="F2038" s="2">
        <v>715</v>
      </c>
      <c r="G2038" s="2">
        <v>0</v>
      </c>
      <c r="H2038" s="2" t="s">
        <v>12</v>
      </c>
      <c r="I2038" s="2">
        <v>10</v>
      </c>
      <c r="J2038" s="2">
        <v>29</v>
      </c>
      <c r="K2038" s="4">
        <v>0</v>
      </c>
      <c r="L2038" s="2" t="s">
        <v>1276</v>
      </c>
      <c r="M2038" s="5">
        <v>45093</v>
      </c>
      <c r="N2038" s="6">
        <v>98.15</v>
      </c>
    </row>
    <row r="2039" spans="1:14" ht="15.5" hidden="1" x14ac:dyDescent="0.35">
      <c r="A2039" s="3" t="s">
        <v>1076</v>
      </c>
      <c r="B2039" s="2" t="s">
        <v>1077</v>
      </c>
      <c r="C2039" s="3">
        <v>3040</v>
      </c>
      <c r="D2039" s="2">
        <v>720</v>
      </c>
      <c r="E2039" s="2">
        <v>705.5</v>
      </c>
      <c r="F2039" s="2">
        <v>722.15</v>
      </c>
      <c r="G2039" s="2">
        <v>336.32</v>
      </c>
      <c r="H2039" s="2">
        <v>0.87660000000000005</v>
      </c>
      <c r="I2039" s="2">
        <v>2</v>
      </c>
      <c r="J2039" s="2">
        <v>7</v>
      </c>
      <c r="K2039" s="4">
        <v>0</v>
      </c>
      <c r="L2039" s="2" t="s">
        <v>1276</v>
      </c>
      <c r="M2039" s="5">
        <v>45093</v>
      </c>
      <c r="N2039" s="6">
        <v>98.15</v>
      </c>
    </row>
    <row r="2040" spans="1:14" ht="15.5" hidden="1" x14ac:dyDescent="0.35">
      <c r="A2040" s="3" t="s">
        <v>1078</v>
      </c>
      <c r="B2040" s="2" t="s">
        <v>1079</v>
      </c>
      <c r="C2040" s="3">
        <v>3050</v>
      </c>
      <c r="D2040" s="2">
        <v>715</v>
      </c>
      <c r="E2040" s="2">
        <v>713.35</v>
      </c>
      <c r="F2040" s="2">
        <v>729.95</v>
      </c>
      <c r="G2040" s="2">
        <v>-76.56</v>
      </c>
      <c r="H2040" s="2">
        <v>-9.6699999999999994E-2</v>
      </c>
      <c r="I2040" s="2">
        <v>1</v>
      </c>
      <c r="J2040" s="2">
        <v>70</v>
      </c>
      <c r="K2040" s="4">
        <v>0</v>
      </c>
      <c r="L2040" s="2" t="s">
        <v>1276</v>
      </c>
      <c r="M2040" s="5">
        <v>45093</v>
      </c>
      <c r="N2040" s="6">
        <v>98.15</v>
      </c>
    </row>
    <row r="2041" spans="1:14" ht="15.5" hidden="1" x14ac:dyDescent="0.35">
      <c r="A2041" s="3" t="s">
        <v>1080</v>
      </c>
      <c r="B2041" s="2" t="s">
        <v>1081</v>
      </c>
      <c r="C2041" s="3">
        <v>3060</v>
      </c>
      <c r="D2041" s="2">
        <v>785</v>
      </c>
      <c r="E2041" s="2">
        <v>721</v>
      </c>
      <c r="F2041" s="2">
        <v>737.25</v>
      </c>
      <c r="G2041" s="2">
        <v>0</v>
      </c>
      <c r="H2041" s="2" t="s">
        <v>12</v>
      </c>
      <c r="I2041" s="2">
        <v>1</v>
      </c>
      <c r="J2041" s="2">
        <v>41</v>
      </c>
      <c r="K2041" s="4">
        <v>0</v>
      </c>
      <c r="L2041" s="2" t="s">
        <v>1276</v>
      </c>
      <c r="M2041" s="5">
        <v>45093</v>
      </c>
      <c r="N2041" s="6">
        <v>98.15</v>
      </c>
    </row>
    <row r="2042" spans="1:14" ht="15.5" hidden="1" x14ac:dyDescent="0.35">
      <c r="A2042" s="3" t="s">
        <v>1082</v>
      </c>
      <c r="B2042" s="2" t="s">
        <v>1083</v>
      </c>
      <c r="C2042" s="3">
        <v>3070</v>
      </c>
      <c r="D2042" s="2">
        <v>1039.7</v>
      </c>
      <c r="E2042" s="2">
        <v>728.5</v>
      </c>
      <c r="F2042" s="2">
        <v>744.85</v>
      </c>
      <c r="G2042" s="2">
        <v>0</v>
      </c>
      <c r="H2042" s="2" t="s">
        <v>12</v>
      </c>
      <c r="I2042" s="2">
        <v>8</v>
      </c>
      <c r="J2042" s="2">
        <v>21</v>
      </c>
      <c r="K2042" s="4">
        <v>0</v>
      </c>
      <c r="L2042" s="2" t="s">
        <v>1276</v>
      </c>
      <c r="M2042" s="5">
        <v>45093</v>
      </c>
      <c r="N2042" s="6">
        <v>98.15</v>
      </c>
    </row>
    <row r="2043" spans="1:14" ht="15.5" hidden="1" x14ac:dyDescent="0.35">
      <c r="A2043" s="3" t="s">
        <v>1084</v>
      </c>
      <c r="B2043" s="2" t="s">
        <v>1083</v>
      </c>
      <c r="C2043" s="3">
        <v>3080</v>
      </c>
      <c r="D2043" s="2">
        <v>1047.3499999999999</v>
      </c>
      <c r="E2043" s="2">
        <v>735.95</v>
      </c>
      <c r="F2043" s="2">
        <v>752.65</v>
      </c>
      <c r="G2043" s="2">
        <v>0</v>
      </c>
      <c r="H2043" s="2" t="s">
        <v>12</v>
      </c>
      <c r="I2043" s="2">
        <v>10</v>
      </c>
      <c r="J2043" s="2">
        <v>13</v>
      </c>
      <c r="K2043" s="4">
        <v>0</v>
      </c>
      <c r="L2043" s="2" t="s">
        <v>1276</v>
      </c>
      <c r="M2043" s="5">
        <v>45093</v>
      </c>
      <c r="N2043" s="6">
        <v>98.15</v>
      </c>
    </row>
    <row r="2044" spans="1:14" ht="15.5" hidden="1" x14ac:dyDescent="0.35">
      <c r="A2044" s="3" t="s">
        <v>1085</v>
      </c>
      <c r="B2044" s="2" t="s">
        <v>1086</v>
      </c>
      <c r="C2044" s="3">
        <v>3090</v>
      </c>
      <c r="D2044" s="2">
        <v>906.35</v>
      </c>
      <c r="E2044" s="2">
        <v>743.1</v>
      </c>
      <c r="F2044" s="2">
        <v>760.1</v>
      </c>
      <c r="G2044" s="2">
        <v>0</v>
      </c>
      <c r="H2044" s="2" t="s">
        <v>12</v>
      </c>
      <c r="I2044" s="2">
        <v>1</v>
      </c>
      <c r="J2044" s="2">
        <v>31</v>
      </c>
      <c r="K2044" s="4">
        <v>0</v>
      </c>
      <c r="L2044" s="2" t="s">
        <v>1276</v>
      </c>
      <c r="M2044" s="5">
        <v>45093</v>
      </c>
      <c r="N2044" s="6">
        <v>98.15</v>
      </c>
    </row>
    <row r="2045" spans="1:14" ht="15.5" hidden="1" x14ac:dyDescent="0.35">
      <c r="A2045" s="3" t="s">
        <v>1087</v>
      </c>
      <c r="B2045" s="2" t="s">
        <v>1088</v>
      </c>
      <c r="C2045" s="3">
        <v>3100</v>
      </c>
      <c r="D2045" s="2">
        <v>1031.8499999999999</v>
      </c>
      <c r="E2045" s="2">
        <v>751</v>
      </c>
      <c r="F2045" s="2">
        <v>768.15</v>
      </c>
      <c r="G2045" s="2">
        <v>0</v>
      </c>
      <c r="H2045" s="2" t="s">
        <v>12</v>
      </c>
      <c r="I2045" s="2">
        <v>1</v>
      </c>
      <c r="J2045" s="2">
        <v>140</v>
      </c>
      <c r="K2045" s="4">
        <v>0</v>
      </c>
      <c r="L2045" s="2" t="s">
        <v>1276</v>
      </c>
      <c r="M2045" s="5">
        <v>45093</v>
      </c>
      <c r="N2045" s="6">
        <v>98.15</v>
      </c>
    </row>
    <row r="2046" spans="1:14" ht="15.5" hidden="1" x14ac:dyDescent="0.35">
      <c r="A2046" s="3" t="s">
        <v>1089</v>
      </c>
      <c r="B2046" s="2" t="s">
        <v>1090</v>
      </c>
      <c r="C2046" s="3">
        <v>3110</v>
      </c>
      <c r="D2046" s="2">
        <v>898.25</v>
      </c>
      <c r="E2046" s="2">
        <v>758.85</v>
      </c>
      <c r="F2046" s="2">
        <v>775.6</v>
      </c>
      <c r="G2046" s="2">
        <v>0</v>
      </c>
      <c r="H2046" s="2" t="s">
        <v>12</v>
      </c>
      <c r="I2046" s="2">
        <v>1</v>
      </c>
      <c r="J2046" s="2">
        <v>27</v>
      </c>
      <c r="K2046" s="4">
        <v>0</v>
      </c>
      <c r="L2046" s="2" t="s">
        <v>1276</v>
      </c>
      <c r="M2046" s="5">
        <v>45093</v>
      </c>
      <c r="N2046" s="6">
        <v>98.15</v>
      </c>
    </row>
    <row r="2047" spans="1:14" ht="15.5" hidden="1" x14ac:dyDescent="0.35">
      <c r="A2047" s="3" t="s">
        <v>1091</v>
      </c>
      <c r="B2047" s="2" t="s">
        <v>1092</v>
      </c>
      <c r="C2047" s="3">
        <v>3120</v>
      </c>
      <c r="D2047" s="2">
        <v>1079.1500000000001</v>
      </c>
      <c r="E2047" s="2">
        <v>766.5</v>
      </c>
      <c r="F2047" s="2">
        <v>783.6</v>
      </c>
      <c r="G2047" s="2">
        <v>0</v>
      </c>
      <c r="H2047" s="2" t="s">
        <v>12</v>
      </c>
      <c r="I2047" s="2">
        <v>2</v>
      </c>
      <c r="J2047" s="2">
        <v>61</v>
      </c>
      <c r="K2047" s="4">
        <v>0</v>
      </c>
      <c r="L2047" s="2" t="s">
        <v>1276</v>
      </c>
      <c r="M2047" s="5">
        <v>45093</v>
      </c>
      <c r="N2047" s="6">
        <v>98.15</v>
      </c>
    </row>
    <row r="2048" spans="1:14" ht="15.5" hidden="1" x14ac:dyDescent="0.35">
      <c r="A2048" s="3" t="s">
        <v>1093</v>
      </c>
      <c r="B2048" s="2" t="s">
        <v>1094</v>
      </c>
      <c r="C2048" s="3">
        <v>3130</v>
      </c>
      <c r="D2048" s="2">
        <v>1049.07</v>
      </c>
      <c r="E2048" s="2">
        <v>774.2</v>
      </c>
      <c r="F2048" s="2">
        <v>791.4</v>
      </c>
      <c r="G2048" s="2">
        <v>0</v>
      </c>
      <c r="H2048" s="2" t="s">
        <v>12</v>
      </c>
      <c r="I2048" s="2">
        <v>1</v>
      </c>
      <c r="J2048" s="2">
        <v>16</v>
      </c>
      <c r="K2048" s="4">
        <v>0</v>
      </c>
      <c r="L2048" s="2" t="s">
        <v>1276</v>
      </c>
      <c r="M2048" s="5">
        <v>45093</v>
      </c>
      <c r="N2048" s="6">
        <v>98.15</v>
      </c>
    </row>
    <row r="2049" spans="1:14" ht="15.5" hidden="1" x14ac:dyDescent="0.35">
      <c r="A2049" s="3" t="s">
        <v>1095</v>
      </c>
      <c r="B2049" s="2" t="s">
        <v>1096</v>
      </c>
      <c r="C2049" s="3">
        <v>3140</v>
      </c>
      <c r="D2049" s="2">
        <v>1098.05</v>
      </c>
      <c r="E2049" s="2">
        <v>782.15</v>
      </c>
      <c r="F2049" s="2">
        <v>799.05</v>
      </c>
      <c r="G2049" s="2">
        <v>0</v>
      </c>
      <c r="H2049" s="2" t="s">
        <v>12</v>
      </c>
      <c r="I2049" s="2">
        <v>9</v>
      </c>
      <c r="J2049" s="2">
        <v>26</v>
      </c>
      <c r="K2049" s="4">
        <v>0</v>
      </c>
      <c r="L2049" s="2" t="s">
        <v>1276</v>
      </c>
      <c r="M2049" s="5">
        <v>45093</v>
      </c>
      <c r="N2049" s="6">
        <v>98.15</v>
      </c>
    </row>
    <row r="2050" spans="1:14" ht="15.5" hidden="1" x14ac:dyDescent="0.35">
      <c r="A2050" s="3" t="s">
        <v>1097</v>
      </c>
      <c r="B2050" s="2" t="s">
        <v>1098</v>
      </c>
      <c r="C2050" s="3">
        <v>3150</v>
      </c>
      <c r="D2050" s="2">
        <v>955.95</v>
      </c>
      <c r="E2050" s="2">
        <v>790</v>
      </c>
      <c r="F2050" s="2">
        <v>806.85</v>
      </c>
      <c r="G2050" s="2">
        <v>0</v>
      </c>
      <c r="H2050" s="2" t="s">
        <v>12</v>
      </c>
      <c r="I2050" s="2">
        <v>1</v>
      </c>
      <c r="J2050" s="2">
        <v>132</v>
      </c>
      <c r="K2050" s="4">
        <v>0</v>
      </c>
      <c r="L2050" s="2" t="s">
        <v>1276</v>
      </c>
      <c r="M2050" s="5">
        <v>45093</v>
      </c>
      <c r="N2050" s="6">
        <v>98.15</v>
      </c>
    </row>
    <row r="2051" spans="1:14" ht="15.5" hidden="1" x14ac:dyDescent="0.35">
      <c r="A2051" s="3" t="s">
        <v>1099</v>
      </c>
      <c r="B2051" s="2" t="s">
        <v>1100</v>
      </c>
      <c r="C2051" s="3">
        <v>3160</v>
      </c>
      <c r="D2051" s="2">
        <v>1120.5</v>
      </c>
      <c r="E2051" s="2">
        <v>797.5</v>
      </c>
      <c r="F2051" s="2">
        <v>814.8</v>
      </c>
      <c r="G2051" s="2">
        <v>0</v>
      </c>
      <c r="H2051" s="2" t="s">
        <v>12</v>
      </c>
      <c r="I2051" s="2">
        <v>10</v>
      </c>
      <c r="J2051" s="2">
        <v>12</v>
      </c>
      <c r="K2051" s="4">
        <v>0</v>
      </c>
      <c r="L2051" s="2" t="s">
        <v>1276</v>
      </c>
      <c r="M2051" s="5">
        <v>45093</v>
      </c>
      <c r="N2051" s="6">
        <v>98.15</v>
      </c>
    </row>
    <row r="2052" spans="1:14" ht="15.5" hidden="1" x14ac:dyDescent="0.35">
      <c r="A2052" s="3" t="s">
        <v>1101</v>
      </c>
      <c r="B2052" s="2" t="s">
        <v>1102</v>
      </c>
      <c r="C2052" s="3">
        <v>3170</v>
      </c>
      <c r="D2052" s="2">
        <v>1104.4000000000001</v>
      </c>
      <c r="E2052" s="2">
        <v>805.5</v>
      </c>
      <c r="F2052" s="2">
        <v>822.45</v>
      </c>
      <c r="G2052" s="2">
        <v>0</v>
      </c>
      <c r="H2052" s="2" t="s">
        <v>12</v>
      </c>
      <c r="I2052" s="2">
        <v>8</v>
      </c>
      <c r="J2052" s="2">
        <v>27</v>
      </c>
      <c r="K2052" s="4">
        <v>0</v>
      </c>
      <c r="L2052" s="2" t="s">
        <v>1276</v>
      </c>
      <c r="M2052" s="5">
        <v>45093</v>
      </c>
      <c r="N2052" s="6">
        <v>98.15</v>
      </c>
    </row>
    <row r="2053" spans="1:14" ht="15.5" hidden="1" x14ac:dyDescent="0.35">
      <c r="A2053" s="3" t="s">
        <v>1103</v>
      </c>
      <c r="B2053" s="2" t="s">
        <v>1104</v>
      </c>
      <c r="C2053" s="3">
        <v>3180</v>
      </c>
      <c r="D2053" s="2">
        <v>1021.62</v>
      </c>
      <c r="E2053" s="2">
        <v>813.5</v>
      </c>
      <c r="F2053" s="2">
        <v>830.35</v>
      </c>
      <c r="G2053" s="2">
        <v>0</v>
      </c>
      <c r="H2053" s="2" t="s">
        <v>12</v>
      </c>
      <c r="I2053" s="2">
        <v>5</v>
      </c>
      <c r="J2053" s="2">
        <v>34</v>
      </c>
      <c r="K2053" s="4">
        <v>0</v>
      </c>
      <c r="L2053" s="2" t="s">
        <v>1276</v>
      </c>
      <c r="M2053" s="5">
        <v>45093</v>
      </c>
      <c r="N2053" s="6">
        <v>98.15</v>
      </c>
    </row>
    <row r="2054" spans="1:14" ht="15.5" hidden="1" x14ac:dyDescent="0.35">
      <c r="A2054" s="3" t="s">
        <v>1105</v>
      </c>
      <c r="B2054" s="2" t="s">
        <v>1106</v>
      </c>
      <c r="C2054" s="3">
        <v>3190</v>
      </c>
      <c r="D2054" s="2">
        <v>1072.4000000000001</v>
      </c>
      <c r="E2054" s="2">
        <v>821.5</v>
      </c>
      <c r="F2054" s="2">
        <v>838.25</v>
      </c>
      <c r="G2054" s="2">
        <v>0</v>
      </c>
      <c r="H2054" s="2" t="s">
        <v>12</v>
      </c>
      <c r="I2054" s="2">
        <v>5</v>
      </c>
      <c r="J2054" s="2">
        <v>63</v>
      </c>
      <c r="K2054" s="4">
        <v>0</v>
      </c>
      <c r="L2054" s="2" t="s">
        <v>1276</v>
      </c>
      <c r="M2054" s="5">
        <v>45093</v>
      </c>
      <c r="N2054" s="6">
        <v>98.15</v>
      </c>
    </row>
    <row r="2055" spans="1:14" ht="15.5" hidden="1" x14ac:dyDescent="0.35">
      <c r="A2055" s="3" t="s">
        <v>1107</v>
      </c>
      <c r="B2055" s="2" t="s">
        <v>1108</v>
      </c>
      <c r="C2055" s="3">
        <v>3200</v>
      </c>
      <c r="D2055" s="2">
        <v>840</v>
      </c>
      <c r="E2055" s="2">
        <v>829</v>
      </c>
      <c r="F2055" s="2">
        <v>846.15</v>
      </c>
      <c r="G2055" s="2">
        <v>0</v>
      </c>
      <c r="H2055" s="2" t="s">
        <v>12</v>
      </c>
      <c r="I2055" s="2">
        <v>11</v>
      </c>
      <c r="J2055" s="2">
        <v>239</v>
      </c>
      <c r="K2055" s="4">
        <v>0</v>
      </c>
      <c r="L2055" s="2" t="s">
        <v>1276</v>
      </c>
      <c r="M2055" s="5">
        <v>45093</v>
      </c>
      <c r="N2055" s="6">
        <v>98.15</v>
      </c>
    </row>
    <row r="2056" spans="1:14" ht="15.5" hidden="1" x14ac:dyDescent="0.35">
      <c r="A2056" s="3" t="s">
        <v>1109</v>
      </c>
      <c r="B2056" s="2" t="s">
        <v>1110</v>
      </c>
      <c r="C2056" s="3">
        <v>3210</v>
      </c>
      <c r="D2056" s="2">
        <v>1103.75</v>
      </c>
      <c r="E2056" s="2">
        <v>837.5</v>
      </c>
      <c r="F2056" s="2">
        <v>854.2</v>
      </c>
      <c r="G2056" s="2">
        <v>0</v>
      </c>
      <c r="H2056" s="2" t="s">
        <v>12</v>
      </c>
      <c r="I2056" s="2">
        <v>2</v>
      </c>
      <c r="J2056" s="2">
        <v>12</v>
      </c>
      <c r="K2056" s="4">
        <v>0</v>
      </c>
      <c r="L2056" s="2" t="s">
        <v>1276</v>
      </c>
      <c r="M2056" s="5">
        <v>45093</v>
      </c>
      <c r="N2056" s="6">
        <v>98.15</v>
      </c>
    </row>
    <row r="2057" spans="1:14" ht="15.5" hidden="1" x14ac:dyDescent="0.35">
      <c r="A2057" s="3" t="s">
        <v>1111</v>
      </c>
      <c r="B2057" s="2" t="s">
        <v>1112</v>
      </c>
      <c r="C2057" s="3">
        <v>3220</v>
      </c>
      <c r="D2057" s="2">
        <v>1132.4000000000001</v>
      </c>
      <c r="E2057" s="2">
        <v>845.5</v>
      </c>
      <c r="F2057" s="2">
        <v>862.25</v>
      </c>
      <c r="G2057" s="2">
        <v>0</v>
      </c>
      <c r="H2057" s="2" t="s">
        <v>12</v>
      </c>
      <c r="I2057" s="2">
        <v>2</v>
      </c>
      <c r="J2057" s="2">
        <v>22</v>
      </c>
      <c r="K2057" s="4">
        <v>0</v>
      </c>
      <c r="L2057" s="2" t="s">
        <v>1276</v>
      </c>
      <c r="M2057" s="5">
        <v>45093</v>
      </c>
      <c r="N2057" s="6">
        <v>98.15</v>
      </c>
    </row>
    <row r="2058" spans="1:14" ht="15.5" hidden="1" x14ac:dyDescent="0.35">
      <c r="A2058" s="3" t="s">
        <v>1113</v>
      </c>
      <c r="B2058" s="2" t="s">
        <v>1114</v>
      </c>
      <c r="C2058" s="3">
        <v>3230</v>
      </c>
      <c r="D2058" s="2">
        <v>1161.19</v>
      </c>
      <c r="E2058" s="2">
        <v>853.5</v>
      </c>
      <c r="F2058" s="2">
        <v>870.35</v>
      </c>
      <c r="G2058" s="2">
        <v>0</v>
      </c>
      <c r="H2058" s="2" t="s">
        <v>12</v>
      </c>
      <c r="I2058" s="2">
        <v>5</v>
      </c>
      <c r="J2058" s="2">
        <v>42</v>
      </c>
      <c r="K2058" s="4">
        <v>0</v>
      </c>
      <c r="L2058" s="2" t="s">
        <v>1276</v>
      </c>
      <c r="M2058" s="5">
        <v>45093</v>
      </c>
      <c r="N2058" s="6">
        <v>98.15</v>
      </c>
    </row>
    <row r="2059" spans="1:14" ht="15.5" hidden="1" x14ac:dyDescent="0.35">
      <c r="A2059" s="3" t="s">
        <v>1115</v>
      </c>
      <c r="B2059" s="2" t="s">
        <v>1114</v>
      </c>
      <c r="C2059" s="3">
        <v>3240</v>
      </c>
      <c r="D2059" s="2">
        <v>1170.3399999999999</v>
      </c>
      <c r="E2059" s="2">
        <v>862</v>
      </c>
      <c r="F2059" s="2">
        <v>878.5</v>
      </c>
      <c r="G2059" s="2">
        <v>0</v>
      </c>
      <c r="H2059" s="2" t="s">
        <v>12</v>
      </c>
      <c r="I2059" s="2">
        <v>5</v>
      </c>
      <c r="J2059" s="2">
        <v>40</v>
      </c>
      <c r="K2059" s="4">
        <v>0</v>
      </c>
      <c r="L2059" s="2" t="s">
        <v>1276</v>
      </c>
      <c r="M2059" s="5">
        <v>45093</v>
      </c>
      <c r="N2059" s="6">
        <v>98.15</v>
      </c>
    </row>
    <row r="2060" spans="1:14" ht="15.5" hidden="1" x14ac:dyDescent="0.35">
      <c r="A2060" s="3" t="s">
        <v>1116</v>
      </c>
      <c r="B2060" s="2" t="s">
        <v>1117</v>
      </c>
      <c r="C2060" s="3">
        <v>3250</v>
      </c>
      <c r="D2060" s="2">
        <v>1133.2</v>
      </c>
      <c r="E2060" s="2">
        <v>870</v>
      </c>
      <c r="F2060" s="2">
        <v>886.7</v>
      </c>
      <c r="G2060" s="2">
        <v>0</v>
      </c>
      <c r="H2060" s="2" t="s">
        <v>12</v>
      </c>
      <c r="I2060" s="2">
        <v>2</v>
      </c>
      <c r="J2060" s="2">
        <v>505</v>
      </c>
      <c r="K2060" s="4">
        <v>0</v>
      </c>
      <c r="L2060" s="2" t="s">
        <v>1276</v>
      </c>
      <c r="M2060" s="5">
        <v>45093</v>
      </c>
      <c r="N2060" s="6">
        <v>98.15</v>
      </c>
    </row>
    <row r="2061" spans="1:14" ht="15.5" hidden="1" x14ac:dyDescent="0.35">
      <c r="A2061" s="3" t="s">
        <v>1118</v>
      </c>
      <c r="B2061" s="2" t="s">
        <v>1119</v>
      </c>
      <c r="C2061" s="3">
        <v>3260</v>
      </c>
      <c r="D2061" s="2">
        <v>1211.55</v>
      </c>
      <c r="E2061" s="2">
        <v>878</v>
      </c>
      <c r="F2061" s="2">
        <v>894.9</v>
      </c>
      <c r="G2061" s="2">
        <v>0</v>
      </c>
      <c r="H2061" s="2" t="s">
        <v>12</v>
      </c>
      <c r="I2061" s="2">
        <v>2</v>
      </c>
      <c r="J2061" s="2">
        <v>26</v>
      </c>
      <c r="K2061" s="4">
        <v>0</v>
      </c>
      <c r="L2061" s="2" t="s">
        <v>1276</v>
      </c>
      <c r="M2061" s="5">
        <v>45093</v>
      </c>
      <c r="N2061" s="6">
        <v>98.15</v>
      </c>
    </row>
    <row r="2062" spans="1:14" ht="15.5" hidden="1" x14ac:dyDescent="0.35">
      <c r="A2062" s="3" t="s">
        <v>1120</v>
      </c>
      <c r="B2062" s="2" t="s">
        <v>1121</v>
      </c>
      <c r="C2062" s="3">
        <v>3270</v>
      </c>
      <c r="D2062" s="2">
        <v>1144.2</v>
      </c>
      <c r="E2062" s="2">
        <v>886</v>
      </c>
      <c r="F2062" s="2">
        <v>903.15</v>
      </c>
      <c r="G2062" s="2">
        <v>0</v>
      </c>
      <c r="H2062" s="2" t="s">
        <v>12</v>
      </c>
      <c r="I2062" s="2">
        <v>2</v>
      </c>
      <c r="J2062" s="2">
        <v>26</v>
      </c>
      <c r="K2062" s="4">
        <v>0</v>
      </c>
      <c r="L2062" s="2" t="s">
        <v>1276</v>
      </c>
      <c r="M2062" s="5">
        <v>45093</v>
      </c>
      <c r="N2062" s="6">
        <v>98.15</v>
      </c>
    </row>
    <row r="2063" spans="1:14" ht="15.5" hidden="1" x14ac:dyDescent="0.35">
      <c r="A2063" s="3" t="s">
        <v>1122</v>
      </c>
      <c r="B2063" s="2" t="s">
        <v>1123</v>
      </c>
      <c r="C2063" s="3">
        <v>3280</v>
      </c>
      <c r="D2063" s="2">
        <v>1177.75</v>
      </c>
      <c r="E2063" s="2">
        <v>894.5</v>
      </c>
      <c r="F2063" s="2">
        <v>911.45</v>
      </c>
      <c r="G2063" s="2">
        <v>0</v>
      </c>
      <c r="H2063" s="2" t="s">
        <v>12</v>
      </c>
      <c r="I2063" s="2">
        <v>2</v>
      </c>
      <c r="J2063" s="2">
        <v>66</v>
      </c>
      <c r="K2063" s="4">
        <v>0</v>
      </c>
      <c r="L2063" s="2" t="s">
        <v>1276</v>
      </c>
      <c r="M2063" s="5">
        <v>45093</v>
      </c>
      <c r="N2063" s="6">
        <v>98.15</v>
      </c>
    </row>
    <row r="2064" spans="1:14" ht="15.5" hidden="1" x14ac:dyDescent="0.35">
      <c r="A2064" s="3" t="s">
        <v>1124</v>
      </c>
      <c r="B2064" s="2" t="s">
        <v>1125</v>
      </c>
      <c r="C2064" s="3">
        <v>3290</v>
      </c>
      <c r="D2064" s="2">
        <v>1138.98</v>
      </c>
      <c r="E2064" s="2">
        <v>903</v>
      </c>
      <c r="F2064" s="2">
        <v>919.8</v>
      </c>
      <c r="G2064" s="2">
        <v>0</v>
      </c>
      <c r="H2064" s="2" t="s">
        <v>12</v>
      </c>
      <c r="I2064" s="2">
        <v>10</v>
      </c>
      <c r="J2064" s="2">
        <v>126</v>
      </c>
      <c r="K2064" s="4">
        <v>0</v>
      </c>
      <c r="L2064" s="2" t="s">
        <v>1276</v>
      </c>
      <c r="M2064" s="5">
        <v>45093</v>
      </c>
      <c r="N2064" s="6">
        <v>98.15</v>
      </c>
    </row>
    <row r="2065" spans="1:14" ht="15.5" hidden="1" x14ac:dyDescent="0.35">
      <c r="A2065" s="3" t="s">
        <v>1126</v>
      </c>
      <c r="B2065" s="2" t="s">
        <v>1127</v>
      </c>
      <c r="C2065" s="3">
        <v>3300</v>
      </c>
      <c r="D2065" s="2">
        <v>953.05</v>
      </c>
      <c r="E2065" s="2">
        <v>911.55</v>
      </c>
      <c r="F2065" s="2">
        <v>928.15</v>
      </c>
      <c r="G2065" s="2">
        <v>0</v>
      </c>
      <c r="H2065" s="2" t="s">
        <v>12</v>
      </c>
      <c r="I2065" s="2">
        <v>2</v>
      </c>
      <c r="J2065" s="2">
        <v>780</v>
      </c>
      <c r="K2065" s="4">
        <v>0</v>
      </c>
      <c r="L2065" s="2" t="s">
        <v>1276</v>
      </c>
      <c r="M2065" s="5">
        <v>45093</v>
      </c>
      <c r="N2065" s="6">
        <v>98.15</v>
      </c>
    </row>
    <row r="2066" spans="1:14" ht="15.5" hidden="1" x14ac:dyDescent="0.35">
      <c r="A2066" s="3" t="s">
        <v>1128</v>
      </c>
      <c r="B2066" s="2" t="s">
        <v>1129</v>
      </c>
      <c r="C2066" s="3">
        <v>3310</v>
      </c>
      <c r="D2066" s="2">
        <v>1201.3499999999999</v>
      </c>
      <c r="E2066" s="2">
        <v>920.05</v>
      </c>
      <c r="F2066" s="2">
        <v>936.45</v>
      </c>
      <c r="G2066" s="2">
        <v>0</v>
      </c>
      <c r="H2066" s="2" t="s">
        <v>12</v>
      </c>
      <c r="I2066" s="2">
        <v>6</v>
      </c>
      <c r="J2066" s="2">
        <v>56</v>
      </c>
      <c r="K2066" s="4">
        <v>0</v>
      </c>
      <c r="L2066" s="2" t="s">
        <v>1276</v>
      </c>
      <c r="M2066" s="5">
        <v>45093</v>
      </c>
      <c r="N2066" s="6">
        <v>98.15</v>
      </c>
    </row>
    <row r="2067" spans="1:14" ht="15.5" hidden="1" x14ac:dyDescent="0.35">
      <c r="A2067" s="3" t="s">
        <v>1130</v>
      </c>
      <c r="B2067" s="2" t="s">
        <v>1131</v>
      </c>
      <c r="C2067" s="3">
        <v>3320</v>
      </c>
      <c r="D2067" s="2">
        <v>1075.42</v>
      </c>
      <c r="E2067" s="2">
        <v>928</v>
      </c>
      <c r="F2067" s="2">
        <v>944.8</v>
      </c>
      <c r="G2067" s="2">
        <v>0</v>
      </c>
      <c r="H2067" s="2" t="s">
        <v>12</v>
      </c>
      <c r="I2067" s="2">
        <v>4</v>
      </c>
      <c r="J2067" s="2">
        <v>24</v>
      </c>
      <c r="K2067" s="4">
        <v>0</v>
      </c>
      <c r="L2067" s="2" t="s">
        <v>1276</v>
      </c>
      <c r="M2067" s="5">
        <v>45093</v>
      </c>
      <c r="N2067" s="6">
        <v>98.15</v>
      </c>
    </row>
    <row r="2068" spans="1:14" ht="15.5" hidden="1" x14ac:dyDescent="0.35">
      <c r="A2068" s="3" t="s">
        <v>1132</v>
      </c>
      <c r="B2068" s="2" t="s">
        <v>1133</v>
      </c>
      <c r="C2068" s="3">
        <v>3330</v>
      </c>
      <c r="D2068" s="2">
        <v>1218.5</v>
      </c>
      <c r="E2068" s="2">
        <v>936.45</v>
      </c>
      <c r="F2068" s="2">
        <v>953.15</v>
      </c>
      <c r="G2068" s="2">
        <v>0</v>
      </c>
      <c r="H2068" s="2" t="s">
        <v>12</v>
      </c>
      <c r="I2068" s="2">
        <v>3</v>
      </c>
      <c r="J2068" s="2">
        <v>140</v>
      </c>
      <c r="K2068" s="4">
        <v>0</v>
      </c>
      <c r="L2068" s="2" t="s">
        <v>1276</v>
      </c>
      <c r="M2068" s="5">
        <v>45093</v>
      </c>
      <c r="N2068" s="6">
        <v>98.15</v>
      </c>
    </row>
    <row r="2069" spans="1:14" ht="15.5" hidden="1" x14ac:dyDescent="0.35">
      <c r="A2069" s="3" t="s">
        <v>1134</v>
      </c>
      <c r="B2069" s="2" t="s">
        <v>1135</v>
      </c>
      <c r="C2069" s="3">
        <v>3340</v>
      </c>
      <c r="D2069" s="2">
        <v>1211.4000000000001</v>
      </c>
      <c r="E2069" s="2">
        <v>945</v>
      </c>
      <c r="F2069" s="2">
        <v>961.55</v>
      </c>
      <c r="G2069" s="2">
        <v>0</v>
      </c>
      <c r="H2069" s="2" t="s">
        <v>12</v>
      </c>
      <c r="I2069" s="2">
        <v>24</v>
      </c>
      <c r="J2069" s="2">
        <v>52</v>
      </c>
      <c r="K2069" s="4">
        <v>0</v>
      </c>
      <c r="L2069" s="2" t="s">
        <v>1276</v>
      </c>
      <c r="M2069" s="5">
        <v>45093</v>
      </c>
      <c r="N2069" s="6">
        <v>98.15</v>
      </c>
    </row>
    <row r="2070" spans="1:14" ht="15.5" hidden="1" x14ac:dyDescent="0.35">
      <c r="A2070" s="3" t="s">
        <v>1136</v>
      </c>
      <c r="B2070" s="2" t="s">
        <v>1137</v>
      </c>
      <c r="C2070" s="3">
        <v>3350</v>
      </c>
      <c r="D2070" s="2">
        <v>1158.3699999999999</v>
      </c>
      <c r="E2070" s="2">
        <v>953.6</v>
      </c>
      <c r="F2070" s="2">
        <v>969.85</v>
      </c>
      <c r="G2070" s="2">
        <v>0</v>
      </c>
      <c r="H2070" s="2" t="s">
        <v>12</v>
      </c>
      <c r="I2070" s="2">
        <v>1</v>
      </c>
      <c r="J2070" s="2">
        <v>1543</v>
      </c>
      <c r="K2070" s="4">
        <v>0</v>
      </c>
      <c r="L2070" s="2" t="s">
        <v>1276</v>
      </c>
      <c r="M2070" s="5">
        <v>45093</v>
      </c>
      <c r="N2070" s="6">
        <v>98.15</v>
      </c>
    </row>
    <row r="2071" spans="1:14" ht="15.5" hidden="1" x14ac:dyDescent="0.35">
      <c r="A2071" s="3" t="s">
        <v>1138</v>
      </c>
      <c r="B2071" s="2" t="s">
        <v>1139</v>
      </c>
      <c r="C2071" s="3">
        <v>3360</v>
      </c>
      <c r="D2071" s="2">
        <v>985.55</v>
      </c>
      <c r="E2071" s="2">
        <v>961.5</v>
      </c>
      <c r="F2071" s="2">
        <v>978.45</v>
      </c>
      <c r="G2071" s="2">
        <v>0</v>
      </c>
      <c r="H2071" s="2" t="s">
        <v>12</v>
      </c>
      <c r="I2071" s="2">
        <v>3</v>
      </c>
      <c r="J2071" s="2">
        <v>49</v>
      </c>
      <c r="K2071" s="4">
        <v>0</v>
      </c>
      <c r="L2071" s="2" t="s">
        <v>1276</v>
      </c>
      <c r="M2071" s="5">
        <v>45093</v>
      </c>
      <c r="N2071" s="6">
        <v>98.15</v>
      </c>
    </row>
    <row r="2072" spans="1:14" ht="15.5" hidden="1" x14ac:dyDescent="0.35">
      <c r="A2072" s="3" t="s">
        <v>1140</v>
      </c>
      <c r="B2072" s="2" t="s">
        <v>1141</v>
      </c>
      <c r="C2072" s="3">
        <v>3370</v>
      </c>
      <c r="D2072" s="2">
        <v>1111.69</v>
      </c>
      <c r="E2072" s="2">
        <v>970</v>
      </c>
      <c r="F2072" s="2">
        <v>986.95</v>
      </c>
      <c r="G2072" s="2">
        <v>0</v>
      </c>
      <c r="H2072" s="2" t="s">
        <v>12</v>
      </c>
      <c r="I2072" s="2">
        <v>4</v>
      </c>
      <c r="J2072" s="2">
        <v>14</v>
      </c>
      <c r="K2072" s="4">
        <v>0</v>
      </c>
      <c r="L2072" s="2" t="s">
        <v>1276</v>
      </c>
      <c r="M2072" s="5">
        <v>45093</v>
      </c>
      <c r="N2072" s="6">
        <v>98.15</v>
      </c>
    </row>
    <row r="2073" spans="1:14" ht="15.5" hidden="1" x14ac:dyDescent="0.35">
      <c r="A2073" s="3" t="s">
        <v>1142</v>
      </c>
      <c r="B2073" s="2" t="s">
        <v>1143</v>
      </c>
      <c r="C2073" s="3">
        <v>3380</v>
      </c>
      <c r="D2073" s="2">
        <v>1306.8</v>
      </c>
      <c r="E2073" s="2">
        <v>978.8</v>
      </c>
      <c r="F2073" s="2">
        <v>995.5</v>
      </c>
      <c r="G2073" s="2">
        <v>0</v>
      </c>
      <c r="H2073" s="2" t="s">
        <v>12</v>
      </c>
      <c r="I2073" s="2">
        <v>6</v>
      </c>
      <c r="J2073" s="2">
        <v>19</v>
      </c>
      <c r="K2073" s="4">
        <v>0</v>
      </c>
      <c r="L2073" s="2" t="s">
        <v>1276</v>
      </c>
      <c r="M2073" s="5">
        <v>45093</v>
      </c>
      <c r="N2073" s="6">
        <v>98.15</v>
      </c>
    </row>
    <row r="2074" spans="1:14" ht="15.5" hidden="1" x14ac:dyDescent="0.35">
      <c r="A2074" s="3" t="s">
        <v>1144</v>
      </c>
      <c r="B2074" s="2" t="s">
        <v>1143</v>
      </c>
      <c r="C2074" s="3">
        <v>3390</v>
      </c>
      <c r="D2074" s="2">
        <v>1315.9</v>
      </c>
      <c r="E2074" s="2">
        <v>988.05</v>
      </c>
      <c r="F2074" s="2">
        <v>1004.1</v>
      </c>
      <c r="G2074" s="2">
        <v>0</v>
      </c>
      <c r="H2074" s="2" t="s">
        <v>12</v>
      </c>
      <c r="I2074" s="2">
        <v>2</v>
      </c>
      <c r="J2074" s="2">
        <v>30</v>
      </c>
      <c r="K2074" s="4">
        <v>0</v>
      </c>
      <c r="L2074" s="2" t="s">
        <v>1276</v>
      </c>
      <c r="M2074" s="5">
        <v>45093</v>
      </c>
      <c r="N2074" s="6">
        <v>98.15</v>
      </c>
    </row>
    <row r="2075" spans="1:14" ht="15.5" hidden="1" x14ac:dyDescent="0.35">
      <c r="A2075" s="3" t="s">
        <v>1145</v>
      </c>
      <c r="B2075" s="2" t="s">
        <v>1139</v>
      </c>
      <c r="C2075" s="3">
        <v>3400</v>
      </c>
      <c r="D2075" s="2">
        <v>1019.51</v>
      </c>
      <c r="E2075" s="2">
        <v>996</v>
      </c>
      <c r="F2075" s="2">
        <v>1012.7</v>
      </c>
      <c r="G2075" s="2">
        <v>0</v>
      </c>
      <c r="H2075" s="2" t="s">
        <v>12</v>
      </c>
      <c r="I2075" s="2">
        <v>1</v>
      </c>
      <c r="J2075" s="2">
        <v>121</v>
      </c>
      <c r="K2075" s="4">
        <v>0</v>
      </c>
      <c r="L2075" s="2" t="s">
        <v>1276</v>
      </c>
      <c r="M2075" s="5">
        <v>45093</v>
      </c>
      <c r="N2075" s="6">
        <v>98.15</v>
      </c>
    </row>
    <row r="2076" spans="1:14" ht="15.5" hidden="1" x14ac:dyDescent="0.35">
      <c r="A2076" s="3" t="s">
        <v>1146</v>
      </c>
      <c r="B2076" s="2" t="s">
        <v>1147</v>
      </c>
      <c r="C2076" s="3">
        <v>3410</v>
      </c>
      <c r="D2076" s="2">
        <v>1321</v>
      </c>
      <c r="E2076" s="2">
        <v>1004.55</v>
      </c>
      <c r="F2076" s="2">
        <v>1021.35</v>
      </c>
      <c r="G2076" s="2">
        <v>0</v>
      </c>
      <c r="H2076" s="2" t="s">
        <v>12</v>
      </c>
      <c r="I2076" s="2">
        <v>10</v>
      </c>
      <c r="J2076" s="2">
        <v>56</v>
      </c>
      <c r="K2076" s="4">
        <v>0</v>
      </c>
      <c r="L2076" s="2" t="s">
        <v>1276</v>
      </c>
      <c r="M2076" s="5">
        <v>45093</v>
      </c>
      <c r="N2076" s="6">
        <v>98.15</v>
      </c>
    </row>
    <row r="2077" spans="1:14" ht="15.5" hidden="1" x14ac:dyDescent="0.35">
      <c r="A2077" s="3" t="s">
        <v>1148</v>
      </c>
      <c r="B2077" s="2" t="s">
        <v>1149</v>
      </c>
      <c r="C2077" s="3">
        <v>3420</v>
      </c>
      <c r="D2077" s="2">
        <v>1369.02</v>
      </c>
      <c r="E2077" s="2">
        <v>1013.5</v>
      </c>
      <c r="F2077" s="2">
        <v>1030.05</v>
      </c>
      <c r="G2077" s="2">
        <v>0</v>
      </c>
      <c r="H2077" s="2" t="s">
        <v>12</v>
      </c>
      <c r="I2077" s="2">
        <v>2</v>
      </c>
      <c r="J2077" s="2">
        <v>17</v>
      </c>
      <c r="K2077" s="4">
        <v>0</v>
      </c>
      <c r="L2077" s="2" t="s">
        <v>1276</v>
      </c>
      <c r="M2077" s="5">
        <v>45093</v>
      </c>
      <c r="N2077" s="6">
        <v>98.15</v>
      </c>
    </row>
    <row r="2078" spans="1:14" ht="15.5" hidden="1" x14ac:dyDescent="0.35">
      <c r="A2078" s="3" t="s">
        <v>1150</v>
      </c>
      <c r="B2078" s="2" t="s">
        <v>1151</v>
      </c>
      <c r="C2078" s="3">
        <v>3430</v>
      </c>
      <c r="D2078" s="2">
        <v>1318.7</v>
      </c>
      <c r="E2078" s="2">
        <v>1021.6</v>
      </c>
      <c r="F2078" s="2">
        <v>1038.75</v>
      </c>
      <c r="G2078" s="2">
        <v>0</v>
      </c>
      <c r="H2078" s="2" t="s">
        <v>12</v>
      </c>
      <c r="I2078" s="2">
        <v>12</v>
      </c>
      <c r="J2078" s="2">
        <v>13</v>
      </c>
      <c r="K2078" s="4">
        <v>0</v>
      </c>
      <c r="L2078" s="2" t="s">
        <v>1276</v>
      </c>
      <c r="M2078" s="5">
        <v>45093</v>
      </c>
      <c r="N2078" s="6">
        <v>98.15</v>
      </c>
    </row>
    <row r="2079" spans="1:14" ht="15.5" hidden="1" x14ac:dyDescent="0.35">
      <c r="A2079" s="3" t="s">
        <v>1152</v>
      </c>
      <c r="B2079" s="2" t="s">
        <v>1153</v>
      </c>
      <c r="C2079" s="3">
        <v>3440</v>
      </c>
      <c r="D2079" s="2">
        <v>1346</v>
      </c>
      <c r="E2079" s="2">
        <v>1030.5</v>
      </c>
      <c r="F2079" s="2">
        <v>1047.5</v>
      </c>
      <c r="G2079" s="2">
        <v>0</v>
      </c>
      <c r="H2079" s="2" t="s">
        <v>12</v>
      </c>
      <c r="I2079" s="2">
        <v>12</v>
      </c>
      <c r="J2079" s="2">
        <v>14</v>
      </c>
      <c r="K2079" s="4">
        <v>0</v>
      </c>
      <c r="L2079" s="2" t="s">
        <v>1276</v>
      </c>
      <c r="M2079" s="5">
        <v>45093</v>
      </c>
      <c r="N2079" s="6">
        <v>98.15</v>
      </c>
    </row>
    <row r="2080" spans="1:14" ht="15.5" hidden="1" x14ac:dyDescent="0.35">
      <c r="A2080" s="3" t="s">
        <v>1154</v>
      </c>
      <c r="B2080" s="2" t="s">
        <v>1155</v>
      </c>
      <c r="C2080" s="3">
        <v>3450</v>
      </c>
      <c r="D2080" s="2">
        <v>1390.43</v>
      </c>
      <c r="E2080" s="2">
        <v>1039.5999999999999</v>
      </c>
      <c r="F2080" s="2">
        <v>1056.3</v>
      </c>
      <c r="G2080" s="2">
        <v>0</v>
      </c>
      <c r="H2080" s="2" t="s">
        <v>12</v>
      </c>
      <c r="I2080" s="2">
        <v>2</v>
      </c>
      <c r="J2080" s="2">
        <v>114</v>
      </c>
      <c r="K2080" s="4">
        <v>0</v>
      </c>
      <c r="L2080" s="2" t="s">
        <v>1276</v>
      </c>
      <c r="M2080" s="5">
        <v>45093</v>
      </c>
      <c r="N2080" s="6">
        <v>98.15</v>
      </c>
    </row>
    <row r="2081" spans="1:14" ht="15.5" hidden="1" x14ac:dyDescent="0.35">
      <c r="A2081" s="3" t="s">
        <v>1156</v>
      </c>
      <c r="B2081" s="2" t="s">
        <v>1157</v>
      </c>
      <c r="C2081" s="3">
        <v>3460</v>
      </c>
      <c r="D2081" s="2">
        <v>1074</v>
      </c>
      <c r="E2081" s="2">
        <v>1048</v>
      </c>
      <c r="F2081" s="2">
        <v>1065.2</v>
      </c>
      <c r="G2081" s="2">
        <v>0</v>
      </c>
      <c r="H2081" s="2" t="s">
        <v>12</v>
      </c>
      <c r="I2081" s="2">
        <v>1</v>
      </c>
      <c r="J2081" s="2">
        <v>32</v>
      </c>
      <c r="K2081" s="4">
        <v>0</v>
      </c>
      <c r="L2081" s="2" t="s">
        <v>1276</v>
      </c>
      <c r="M2081" s="5">
        <v>45093</v>
      </c>
      <c r="N2081" s="6">
        <v>98.15</v>
      </c>
    </row>
    <row r="2082" spans="1:14" ht="15.5" hidden="1" x14ac:dyDescent="0.35">
      <c r="A2082" s="3" t="s">
        <v>1158</v>
      </c>
      <c r="B2082" s="2" t="s">
        <v>1159</v>
      </c>
      <c r="C2082" s="3">
        <v>3470</v>
      </c>
      <c r="D2082" s="2">
        <v>1369.2</v>
      </c>
      <c r="E2082" s="2">
        <v>1057.5</v>
      </c>
      <c r="F2082" s="2">
        <v>1073.95</v>
      </c>
      <c r="G2082" s="2">
        <v>0</v>
      </c>
      <c r="H2082" s="2" t="s">
        <v>12</v>
      </c>
      <c r="I2082" s="2">
        <v>14</v>
      </c>
      <c r="J2082" s="2">
        <v>28</v>
      </c>
      <c r="K2082" s="4">
        <v>0</v>
      </c>
      <c r="L2082" s="2" t="s">
        <v>1276</v>
      </c>
      <c r="M2082" s="5">
        <v>45093</v>
      </c>
      <c r="N2082" s="6">
        <v>98.15</v>
      </c>
    </row>
    <row r="2083" spans="1:14" ht="15.5" hidden="1" x14ac:dyDescent="0.35">
      <c r="A2083" s="3" t="s">
        <v>1160</v>
      </c>
      <c r="B2083" s="2" t="s">
        <v>1161</v>
      </c>
      <c r="C2083" s="3">
        <v>3480</v>
      </c>
      <c r="D2083" s="2">
        <v>1372.05</v>
      </c>
      <c r="E2083" s="2">
        <v>1066</v>
      </c>
      <c r="F2083" s="2">
        <v>1082.7</v>
      </c>
      <c r="G2083" s="2">
        <v>0</v>
      </c>
      <c r="H2083" s="2" t="s">
        <v>12</v>
      </c>
      <c r="I2083" s="2">
        <v>3</v>
      </c>
      <c r="J2083" s="2">
        <v>32</v>
      </c>
      <c r="K2083" s="4">
        <v>0</v>
      </c>
      <c r="L2083" s="2" t="s">
        <v>1276</v>
      </c>
      <c r="M2083" s="5">
        <v>45093</v>
      </c>
      <c r="N2083" s="6">
        <v>98.15</v>
      </c>
    </row>
    <row r="2084" spans="1:14" ht="15.5" hidden="1" x14ac:dyDescent="0.35">
      <c r="A2084" s="3" t="s">
        <v>1162</v>
      </c>
      <c r="B2084" s="2" t="s">
        <v>1163</v>
      </c>
      <c r="C2084" s="3">
        <v>3490</v>
      </c>
      <c r="D2084" s="2">
        <v>1084.31</v>
      </c>
      <c r="E2084" s="2">
        <v>1075</v>
      </c>
      <c r="F2084" s="2">
        <v>1091.5</v>
      </c>
      <c r="G2084" s="2">
        <v>0</v>
      </c>
      <c r="H2084" s="2" t="s">
        <v>12</v>
      </c>
      <c r="I2084" s="2">
        <v>5</v>
      </c>
      <c r="J2084" s="2">
        <v>56</v>
      </c>
      <c r="K2084" s="4">
        <v>0</v>
      </c>
      <c r="L2084" s="2" t="s">
        <v>1276</v>
      </c>
      <c r="M2084" s="5">
        <v>45093</v>
      </c>
      <c r="N2084" s="6">
        <v>98.15</v>
      </c>
    </row>
    <row r="2085" spans="1:14" ht="15.5" hidden="1" x14ac:dyDescent="0.35">
      <c r="A2085" s="3" t="s">
        <v>1164</v>
      </c>
      <c r="B2085" s="2" t="s">
        <v>1165</v>
      </c>
      <c r="C2085" s="3">
        <v>3500</v>
      </c>
      <c r="D2085" s="2">
        <v>1099.1300000000001</v>
      </c>
      <c r="E2085" s="2">
        <v>1083.5</v>
      </c>
      <c r="F2085" s="2">
        <v>1100.25</v>
      </c>
      <c r="G2085" s="2">
        <v>0</v>
      </c>
      <c r="H2085" s="2" t="s">
        <v>12</v>
      </c>
      <c r="I2085" s="2">
        <v>1</v>
      </c>
      <c r="J2085" s="2">
        <v>166</v>
      </c>
      <c r="K2085" s="4">
        <v>0</v>
      </c>
      <c r="L2085" s="2" t="s">
        <v>1276</v>
      </c>
      <c r="M2085" s="5">
        <v>45093</v>
      </c>
      <c r="N2085" s="6">
        <v>98.15</v>
      </c>
    </row>
    <row r="2086" spans="1:14" ht="15.5" hidden="1" x14ac:dyDescent="0.35">
      <c r="A2086" s="3" t="s">
        <v>1166</v>
      </c>
      <c r="B2086" s="2" t="s">
        <v>1163</v>
      </c>
      <c r="C2086" s="3">
        <v>3510</v>
      </c>
      <c r="D2086" s="2">
        <v>1102.31</v>
      </c>
      <c r="E2086" s="2">
        <v>1092.5</v>
      </c>
      <c r="F2086" s="2">
        <v>1109.0999999999999</v>
      </c>
      <c r="G2086" s="2">
        <v>0</v>
      </c>
      <c r="H2086" s="2" t="s">
        <v>12</v>
      </c>
      <c r="I2086" s="2">
        <v>5</v>
      </c>
      <c r="J2086" s="2">
        <v>38</v>
      </c>
      <c r="K2086" s="4">
        <v>0</v>
      </c>
      <c r="L2086" s="2" t="s">
        <v>1276</v>
      </c>
      <c r="M2086" s="5">
        <v>45093</v>
      </c>
      <c r="N2086" s="6">
        <v>98.15</v>
      </c>
    </row>
    <row r="2087" spans="1:14" ht="15.5" hidden="1" x14ac:dyDescent="0.35">
      <c r="A2087" s="3" t="s">
        <v>1167</v>
      </c>
      <c r="B2087" s="2" t="s">
        <v>1168</v>
      </c>
      <c r="C2087" s="3">
        <v>3520</v>
      </c>
      <c r="D2087" s="2">
        <v>1380.05</v>
      </c>
      <c r="E2087" s="2">
        <v>1101</v>
      </c>
      <c r="F2087" s="2">
        <v>1118</v>
      </c>
      <c r="G2087" s="2">
        <v>0</v>
      </c>
      <c r="H2087" s="2" t="s">
        <v>12</v>
      </c>
      <c r="I2087" s="2">
        <v>2</v>
      </c>
      <c r="J2087" s="2">
        <v>12</v>
      </c>
      <c r="K2087" s="4">
        <v>0</v>
      </c>
      <c r="L2087" s="2" t="s">
        <v>1276</v>
      </c>
      <c r="M2087" s="5">
        <v>45093</v>
      </c>
      <c r="N2087" s="6">
        <v>98.15</v>
      </c>
    </row>
    <row r="2088" spans="1:14" ht="15.5" hidden="1" x14ac:dyDescent="0.35">
      <c r="A2088" s="3" t="s">
        <v>1169</v>
      </c>
      <c r="B2088" s="2" t="s">
        <v>1170</v>
      </c>
      <c r="C2088" s="3">
        <v>3530</v>
      </c>
      <c r="D2088" s="2">
        <v>1384</v>
      </c>
      <c r="E2088" s="2">
        <v>1110</v>
      </c>
      <c r="F2088" s="2">
        <v>1127</v>
      </c>
      <c r="G2088" s="2">
        <v>0</v>
      </c>
      <c r="H2088" s="2" t="s">
        <v>12</v>
      </c>
      <c r="I2088" s="2">
        <v>6</v>
      </c>
      <c r="J2088" s="2">
        <v>27</v>
      </c>
      <c r="K2088" s="4">
        <v>0</v>
      </c>
      <c r="L2088" s="2" t="s">
        <v>1276</v>
      </c>
      <c r="M2088" s="5">
        <v>45093</v>
      </c>
      <c r="N2088" s="6">
        <v>98.15</v>
      </c>
    </row>
    <row r="2089" spans="1:14" ht="15.5" hidden="1" x14ac:dyDescent="0.35">
      <c r="A2089" s="3" t="s">
        <v>1171</v>
      </c>
      <c r="B2089" s="2" t="s">
        <v>441</v>
      </c>
      <c r="C2089" s="3">
        <v>3540</v>
      </c>
      <c r="D2089" s="2">
        <v>1122.5</v>
      </c>
      <c r="E2089" s="2">
        <v>1119.5</v>
      </c>
      <c r="F2089" s="2">
        <v>1135.9000000000001</v>
      </c>
      <c r="G2089" s="2">
        <v>421.35</v>
      </c>
      <c r="H2089" s="2">
        <v>0.60089999999999999</v>
      </c>
      <c r="I2089" s="2">
        <v>1</v>
      </c>
      <c r="J2089" s="2">
        <v>26</v>
      </c>
      <c r="K2089" s="4">
        <v>0</v>
      </c>
      <c r="L2089" s="2" t="s">
        <v>1276</v>
      </c>
      <c r="M2089" s="5">
        <v>45093</v>
      </c>
      <c r="N2089" s="6">
        <v>98.15</v>
      </c>
    </row>
    <row r="2090" spans="1:14" ht="15.5" hidden="1" x14ac:dyDescent="0.35">
      <c r="A2090" s="3" t="s">
        <v>1172</v>
      </c>
      <c r="B2090" s="2" t="s">
        <v>1173</v>
      </c>
      <c r="C2090" s="3">
        <v>3550</v>
      </c>
      <c r="D2090" s="2">
        <v>1371.4</v>
      </c>
      <c r="E2090" s="2">
        <v>1128</v>
      </c>
      <c r="F2090" s="2">
        <v>1144.9000000000001</v>
      </c>
      <c r="G2090" s="2">
        <v>0</v>
      </c>
      <c r="H2090" s="2" t="s">
        <v>12</v>
      </c>
      <c r="I2090" s="2">
        <v>6</v>
      </c>
      <c r="J2090" s="2">
        <v>35</v>
      </c>
      <c r="K2090" s="4">
        <v>0</v>
      </c>
      <c r="L2090" s="2" t="s">
        <v>1276</v>
      </c>
      <c r="M2090" s="5">
        <v>45093</v>
      </c>
      <c r="N2090" s="6">
        <v>98.15</v>
      </c>
    </row>
    <row r="2091" spans="1:14" ht="15.5" hidden="1" x14ac:dyDescent="0.35">
      <c r="A2091" s="3" t="s">
        <v>1174</v>
      </c>
      <c r="B2091" s="2" t="s">
        <v>1175</v>
      </c>
      <c r="C2091" s="3">
        <v>3560</v>
      </c>
      <c r="D2091" s="2">
        <v>1461.92</v>
      </c>
      <c r="E2091" s="2">
        <v>1137.5</v>
      </c>
      <c r="F2091" s="2">
        <v>1153.8</v>
      </c>
      <c r="G2091" s="2">
        <v>0</v>
      </c>
      <c r="H2091" s="2" t="s">
        <v>12</v>
      </c>
      <c r="I2091" s="2">
        <v>2</v>
      </c>
      <c r="J2091" s="2">
        <v>14</v>
      </c>
      <c r="K2091" s="4">
        <v>0</v>
      </c>
      <c r="L2091" s="2" t="s">
        <v>1276</v>
      </c>
      <c r="M2091" s="5">
        <v>45093</v>
      </c>
      <c r="N2091" s="6">
        <v>98.15</v>
      </c>
    </row>
    <row r="2092" spans="1:14" ht="15.5" hidden="1" x14ac:dyDescent="0.35">
      <c r="A2092" s="3" t="s">
        <v>1176</v>
      </c>
      <c r="B2092" s="2" t="s">
        <v>1177</v>
      </c>
      <c r="C2092" s="3">
        <v>3570</v>
      </c>
      <c r="D2092" s="2">
        <v>676.66</v>
      </c>
      <c r="E2092" s="2">
        <v>803.15</v>
      </c>
      <c r="F2092" s="2">
        <v>817.5</v>
      </c>
      <c r="G2092" s="2">
        <v>0</v>
      </c>
      <c r="H2092" s="2" t="s">
        <v>12</v>
      </c>
      <c r="I2092" s="2">
        <v>2</v>
      </c>
      <c r="J2092" s="2">
        <v>15</v>
      </c>
      <c r="K2092" s="4">
        <v>0</v>
      </c>
      <c r="L2092" s="2" t="s">
        <v>1276</v>
      </c>
      <c r="M2092" s="5">
        <v>45093</v>
      </c>
      <c r="N2092" s="6">
        <v>98.15</v>
      </c>
    </row>
    <row r="2093" spans="1:14" ht="15.5" hidden="1" x14ac:dyDescent="0.35">
      <c r="A2093" s="3" t="s">
        <v>1178</v>
      </c>
      <c r="B2093" s="2" t="s">
        <v>1179</v>
      </c>
      <c r="C2093" s="3">
        <v>3580</v>
      </c>
      <c r="D2093" s="2">
        <v>653.32000000000005</v>
      </c>
      <c r="E2093" s="2">
        <v>810.5</v>
      </c>
      <c r="F2093" s="2">
        <v>827.35</v>
      </c>
      <c r="G2093" s="2">
        <v>0</v>
      </c>
      <c r="H2093" s="2" t="s">
        <v>12</v>
      </c>
      <c r="I2093" s="2">
        <v>3</v>
      </c>
      <c r="J2093" s="2">
        <v>3</v>
      </c>
      <c r="K2093" s="4">
        <v>0</v>
      </c>
      <c r="L2093" s="2" t="s">
        <v>1276</v>
      </c>
      <c r="M2093" s="5">
        <v>45093</v>
      </c>
      <c r="N2093" s="6">
        <v>98.15</v>
      </c>
    </row>
    <row r="2094" spans="1:14" ht="15.5" hidden="1" x14ac:dyDescent="0.35">
      <c r="A2094" s="3" t="s">
        <v>1180</v>
      </c>
      <c r="B2094" s="2" t="s">
        <v>1181</v>
      </c>
      <c r="C2094" s="3">
        <v>3590</v>
      </c>
      <c r="D2094" s="2">
        <v>943.08</v>
      </c>
      <c r="E2094" s="2">
        <v>818.95</v>
      </c>
      <c r="F2094" s="2">
        <v>833.25</v>
      </c>
      <c r="G2094" s="2">
        <v>0</v>
      </c>
      <c r="H2094" s="2" t="s">
        <v>12</v>
      </c>
      <c r="I2094" s="2">
        <v>1</v>
      </c>
      <c r="J2094" s="2">
        <v>65</v>
      </c>
      <c r="K2094" s="4">
        <v>0</v>
      </c>
      <c r="L2094" s="2" t="s">
        <v>1276</v>
      </c>
      <c r="M2094" s="5">
        <v>45093</v>
      </c>
      <c r="N2094" s="6">
        <v>98.15</v>
      </c>
    </row>
    <row r="2095" spans="1:14" ht="15.5" hidden="1" x14ac:dyDescent="0.35">
      <c r="A2095" s="3" t="s">
        <v>1182</v>
      </c>
      <c r="B2095" s="2" t="s">
        <v>1183</v>
      </c>
      <c r="C2095" s="3">
        <v>3600</v>
      </c>
      <c r="D2095" s="2">
        <v>1173.29</v>
      </c>
      <c r="E2095" s="2">
        <v>1173.5</v>
      </c>
      <c r="F2095" s="2">
        <v>1190.05</v>
      </c>
      <c r="G2095" s="2">
        <v>0</v>
      </c>
      <c r="H2095" s="2" t="s">
        <v>12</v>
      </c>
      <c r="I2095" s="2">
        <v>4</v>
      </c>
      <c r="J2095" s="2">
        <v>401</v>
      </c>
      <c r="K2095" s="4">
        <v>0</v>
      </c>
      <c r="L2095" s="2" t="s">
        <v>1276</v>
      </c>
      <c r="M2095" s="5">
        <v>45093</v>
      </c>
      <c r="N2095" s="6">
        <v>98.15</v>
      </c>
    </row>
    <row r="2096" spans="1:14" ht="15.5" hidden="1" x14ac:dyDescent="0.35">
      <c r="A2096" s="3" t="s">
        <v>1184</v>
      </c>
      <c r="B2096" s="2" t="s">
        <v>496</v>
      </c>
      <c r="C2096" s="3">
        <v>3610</v>
      </c>
      <c r="D2096" s="2">
        <v>1210</v>
      </c>
      <c r="E2096" s="2">
        <v>1182.5</v>
      </c>
      <c r="F2096" s="2">
        <v>1199.3499999999999</v>
      </c>
      <c r="G2096" s="2">
        <v>0</v>
      </c>
      <c r="H2096" s="2" t="s">
        <v>12</v>
      </c>
      <c r="I2096" s="2">
        <v>5</v>
      </c>
      <c r="J2096" s="2">
        <v>33</v>
      </c>
      <c r="K2096" s="4">
        <v>0</v>
      </c>
      <c r="L2096" s="2" t="s">
        <v>1276</v>
      </c>
      <c r="M2096" s="5">
        <v>45093</v>
      </c>
      <c r="N2096" s="6">
        <v>98.15</v>
      </c>
    </row>
    <row r="2097" spans="1:14" ht="15.5" hidden="1" x14ac:dyDescent="0.35">
      <c r="A2097" s="3" t="s">
        <v>1185</v>
      </c>
      <c r="B2097" s="2" t="s">
        <v>646</v>
      </c>
      <c r="C2097" s="3">
        <v>3620</v>
      </c>
      <c r="D2097" s="2">
        <v>1202.8</v>
      </c>
      <c r="E2097" s="2">
        <v>1195.5</v>
      </c>
      <c r="F2097" s="2">
        <v>1208.55</v>
      </c>
      <c r="G2097" s="2">
        <v>650.85</v>
      </c>
      <c r="H2097" s="2">
        <v>1.1792</v>
      </c>
      <c r="I2097" s="2">
        <v>2</v>
      </c>
      <c r="J2097" s="2">
        <v>7</v>
      </c>
      <c r="K2097" s="4">
        <v>0</v>
      </c>
      <c r="L2097" s="2" t="s">
        <v>1276</v>
      </c>
      <c r="M2097" s="5">
        <v>45093</v>
      </c>
      <c r="N2097" s="6">
        <v>98.15</v>
      </c>
    </row>
    <row r="2098" spans="1:14" ht="15.5" hidden="1" x14ac:dyDescent="0.35">
      <c r="A2098" s="3" t="s">
        <v>1186</v>
      </c>
      <c r="B2098" s="2" t="s">
        <v>646</v>
      </c>
      <c r="C2098" s="3">
        <v>3630</v>
      </c>
      <c r="D2098" s="2">
        <v>1209.9000000000001</v>
      </c>
      <c r="E2098" s="2">
        <v>1201.2</v>
      </c>
      <c r="F2098" s="2">
        <v>1217.7</v>
      </c>
      <c r="G2098" s="2">
        <v>673.73</v>
      </c>
      <c r="H2098" s="2">
        <v>1.2565999999999999</v>
      </c>
      <c r="I2098" s="2">
        <v>2</v>
      </c>
      <c r="J2098" s="2">
        <v>7</v>
      </c>
      <c r="K2098" s="4">
        <v>0</v>
      </c>
      <c r="L2098" s="2" t="s">
        <v>1276</v>
      </c>
      <c r="M2098" s="5">
        <v>45093</v>
      </c>
      <c r="N2098" s="6">
        <v>98.15</v>
      </c>
    </row>
    <row r="2099" spans="1:14" ht="15.5" hidden="1" x14ac:dyDescent="0.35">
      <c r="A2099" s="3" t="s">
        <v>1187</v>
      </c>
      <c r="B2099" s="2" t="s">
        <v>1188</v>
      </c>
      <c r="C2099" s="3">
        <v>3640</v>
      </c>
      <c r="D2099" s="2">
        <v>1218.5999999999999</v>
      </c>
      <c r="E2099" s="2">
        <v>1210</v>
      </c>
      <c r="F2099" s="2">
        <v>1226.8</v>
      </c>
      <c r="G2099" s="2">
        <v>-136.9</v>
      </c>
      <c r="H2099" s="2">
        <v>-0.10100000000000001</v>
      </c>
      <c r="I2099" s="2">
        <v>6</v>
      </c>
      <c r="J2099" s="2">
        <v>9</v>
      </c>
      <c r="K2099" s="4">
        <v>0</v>
      </c>
      <c r="L2099" s="2" t="s">
        <v>1276</v>
      </c>
      <c r="M2099" s="5">
        <v>45093</v>
      </c>
      <c r="N2099" s="6">
        <v>98.15</v>
      </c>
    </row>
    <row r="2100" spans="1:14" ht="15.5" hidden="1" x14ac:dyDescent="0.35">
      <c r="A2100" s="3" t="s">
        <v>1189</v>
      </c>
      <c r="B2100" s="2" t="s">
        <v>1188</v>
      </c>
      <c r="C2100" s="3">
        <v>3650</v>
      </c>
      <c r="D2100" s="2">
        <v>1227</v>
      </c>
      <c r="E2100" s="2">
        <v>1220</v>
      </c>
      <c r="F2100" s="2">
        <v>1235.95</v>
      </c>
      <c r="G2100" s="2">
        <v>-256.7</v>
      </c>
      <c r="H2100" s="2">
        <v>-0.17299999999999999</v>
      </c>
      <c r="I2100" s="2">
        <v>4</v>
      </c>
      <c r="J2100" s="2">
        <v>9</v>
      </c>
      <c r="K2100" s="4">
        <v>0</v>
      </c>
      <c r="L2100" s="2" t="s">
        <v>1276</v>
      </c>
      <c r="M2100" s="5">
        <v>45093</v>
      </c>
      <c r="N2100" s="6">
        <v>98.15</v>
      </c>
    </row>
    <row r="2101" spans="1:14" ht="15.5" hidden="1" x14ac:dyDescent="0.35">
      <c r="A2101" s="3" t="s">
        <v>1190</v>
      </c>
      <c r="B2101" s="2" t="s">
        <v>630</v>
      </c>
      <c r="C2101" s="3">
        <v>3660</v>
      </c>
      <c r="D2101" s="2">
        <v>1236.8</v>
      </c>
      <c r="E2101" s="2">
        <v>1228.5</v>
      </c>
      <c r="F2101" s="2">
        <v>1245.0999999999999</v>
      </c>
      <c r="G2101" s="2">
        <v>-272.7</v>
      </c>
      <c r="H2101" s="2">
        <v>-0.1807</v>
      </c>
      <c r="I2101" s="2">
        <v>2</v>
      </c>
      <c r="J2101" s="2">
        <v>0</v>
      </c>
      <c r="K2101" s="4">
        <v>0</v>
      </c>
      <c r="L2101" s="2" t="s">
        <v>1276</v>
      </c>
      <c r="M2101" s="5">
        <v>45093</v>
      </c>
      <c r="N2101" s="6">
        <v>98.15</v>
      </c>
    </row>
    <row r="2102" spans="1:14" ht="15.5" hidden="1" x14ac:dyDescent="0.35">
      <c r="A2102" s="3" t="s">
        <v>1191</v>
      </c>
      <c r="B2102" s="2" t="s">
        <v>636</v>
      </c>
      <c r="C2102" s="3">
        <v>3670</v>
      </c>
      <c r="D2102" s="2">
        <v>1247.5999999999999</v>
      </c>
      <c r="E2102" s="2">
        <v>1237.5</v>
      </c>
      <c r="F2102" s="2">
        <v>1254.4000000000001</v>
      </c>
      <c r="G2102" s="2">
        <v>-247.25</v>
      </c>
      <c r="H2102" s="2">
        <v>-0.16539999999999999</v>
      </c>
      <c r="I2102" s="2">
        <v>4</v>
      </c>
      <c r="J2102" s="2">
        <v>5</v>
      </c>
      <c r="K2102" s="4">
        <v>0</v>
      </c>
      <c r="L2102" s="2" t="s">
        <v>1276</v>
      </c>
      <c r="M2102" s="5">
        <v>45093</v>
      </c>
      <c r="N2102" s="6">
        <v>98.15</v>
      </c>
    </row>
    <row r="2103" spans="1:14" ht="15.5" hidden="1" x14ac:dyDescent="0.35">
      <c r="A2103" s="3" t="s">
        <v>1192</v>
      </c>
      <c r="B2103" s="2" t="s">
        <v>1193</v>
      </c>
      <c r="C2103" s="3">
        <v>3680</v>
      </c>
      <c r="D2103" s="2">
        <v>1245.95</v>
      </c>
      <c r="E2103" s="2">
        <v>1246.5</v>
      </c>
      <c r="F2103" s="2">
        <v>1263.5999999999999</v>
      </c>
      <c r="G2103" s="2">
        <v>0</v>
      </c>
      <c r="H2103" s="2" t="s">
        <v>12</v>
      </c>
      <c r="I2103" s="2">
        <v>1</v>
      </c>
      <c r="J2103" s="2">
        <v>33</v>
      </c>
      <c r="K2103" s="4">
        <v>0</v>
      </c>
      <c r="L2103" s="2" t="s">
        <v>1276</v>
      </c>
      <c r="M2103" s="5">
        <v>45093</v>
      </c>
      <c r="N2103" s="6">
        <v>98.15</v>
      </c>
    </row>
    <row r="2104" spans="1:14" ht="15.5" hidden="1" x14ac:dyDescent="0.35">
      <c r="A2104" s="3" t="s">
        <v>1194</v>
      </c>
      <c r="B2104" s="2" t="s">
        <v>1195</v>
      </c>
      <c r="C2104" s="3">
        <v>3690</v>
      </c>
      <c r="D2104" s="2">
        <v>1538.5</v>
      </c>
      <c r="E2104" s="2">
        <v>1256</v>
      </c>
      <c r="F2104" s="2">
        <v>1272.8499999999999</v>
      </c>
      <c r="G2104" s="2">
        <v>0</v>
      </c>
      <c r="H2104" s="2" t="s">
        <v>12</v>
      </c>
      <c r="I2104" s="2">
        <v>1</v>
      </c>
      <c r="J2104" s="2">
        <v>63</v>
      </c>
      <c r="K2104" s="4">
        <v>0</v>
      </c>
      <c r="L2104" s="2" t="s">
        <v>1276</v>
      </c>
      <c r="M2104" s="5">
        <v>45093</v>
      </c>
      <c r="N2104" s="6">
        <v>98.15</v>
      </c>
    </row>
    <row r="2105" spans="1:14" ht="15.5" hidden="1" x14ac:dyDescent="0.35">
      <c r="A2105" s="3" t="s">
        <v>1196</v>
      </c>
      <c r="B2105" s="2" t="s">
        <v>1197</v>
      </c>
      <c r="C2105" s="3">
        <v>3700</v>
      </c>
      <c r="D2105" s="2">
        <v>1546.5</v>
      </c>
      <c r="E2105" s="2">
        <v>1265</v>
      </c>
      <c r="F2105" s="2">
        <v>1282.05</v>
      </c>
      <c r="G2105" s="2">
        <v>0</v>
      </c>
      <c r="H2105" s="2" t="s">
        <v>12</v>
      </c>
      <c r="I2105" s="2">
        <v>1</v>
      </c>
      <c r="J2105" s="2">
        <v>124</v>
      </c>
      <c r="K2105" s="4">
        <v>0</v>
      </c>
      <c r="L2105" s="2" t="s">
        <v>1276</v>
      </c>
      <c r="M2105" s="5">
        <v>45093</v>
      </c>
      <c r="N2105" s="6">
        <v>98.15</v>
      </c>
    </row>
    <row r="2106" spans="1:14" ht="15.5" hidden="1" x14ac:dyDescent="0.35">
      <c r="A2106" s="3" t="s">
        <v>1198</v>
      </c>
      <c r="B2106" s="2" t="s">
        <v>1199</v>
      </c>
      <c r="C2106" s="3">
        <v>3710</v>
      </c>
      <c r="D2106" s="2">
        <v>1242</v>
      </c>
      <c r="E2106" s="2">
        <v>1274.5</v>
      </c>
      <c r="F2106" s="2">
        <v>1291.3</v>
      </c>
      <c r="G2106" s="2">
        <v>0</v>
      </c>
      <c r="H2106" s="2" t="s">
        <v>12</v>
      </c>
      <c r="I2106" s="2">
        <v>1</v>
      </c>
      <c r="J2106" s="2">
        <v>64</v>
      </c>
      <c r="K2106" s="4">
        <v>0</v>
      </c>
      <c r="L2106" s="2" t="s">
        <v>1276</v>
      </c>
      <c r="M2106" s="5">
        <v>45093</v>
      </c>
      <c r="N2106" s="6">
        <v>98.15</v>
      </c>
    </row>
    <row r="2107" spans="1:14" ht="15.5" hidden="1" x14ac:dyDescent="0.35">
      <c r="A2107" s="3" t="s">
        <v>1200</v>
      </c>
      <c r="B2107" s="2" t="s">
        <v>1201</v>
      </c>
      <c r="C2107" s="3">
        <v>3720</v>
      </c>
      <c r="D2107" s="2">
        <v>1010</v>
      </c>
      <c r="E2107" s="2">
        <v>1416</v>
      </c>
      <c r="F2107" s="2">
        <v>1434.5</v>
      </c>
      <c r="G2107" s="2">
        <v>0</v>
      </c>
      <c r="H2107" s="2" t="s">
        <v>12</v>
      </c>
      <c r="I2107" s="2">
        <v>3</v>
      </c>
      <c r="J2107" s="2">
        <v>11</v>
      </c>
      <c r="K2107" s="4">
        <v>0</v>
      </c>
      <c r="L2107" s="2" t="s">
        <v>1276</v>
      </c>
      <c r="M2107" s="5">
        <v>45093</v>
      </c>
      <c r="N2107" s="6">
        <v>98.15</v>
      </c>
    </row>
    <row r="2108" spans="1:14" ht="15.5" hidden="1" x14ac:dyDescent="0.35">
      <c r="A2108" s="3" t="s">
        <v>1202</v>
      </c>
      <c r="B2108" s="2" t="s">
        <v>1203</v>
      </c>
      <c r="C2108" s="3">
        <v>3730</v>
      </c>
      <c r="D2108" s="2">
        <v>706.55</v>
      </c>
      <c r="E2108" s="2">
        <v>939.15</v>
      </c>
      <c r="F2108" s="2">
        <v>952.85</v>
      </c>
      <c r="G2108" s="2">
        <v>0</v>
      </c>
      <c r="H2108" s="2" t="s">
        <v>12</v>
      </c>
      <c r="I2108" s="2">
        <v>1</v>
      </c>
      <c r="J2108" s="2">
        <v>10</v>
      </c>
      <c r="K2108" s="4">
        <v>0</v>
      </c>
      <c r="L2108" s="2" t="s">
        <v>1276</v>
      </c>
      <c r="M2108" s="5">
        <v>45093</v>
      </c>
      <c r="N2108" s="6">
        <v>98.15</v>
      </c>
    </row>
    <row r="2109" spans="1:14" ht="15.5" hidden="1" x14ac:dyDescent="0.35">
      <c r="A2109" s="3" t="s">
        <v>1204</v>
      </c>
      <c r="B2109" s="2" t="s">
        <v>1205</v>
      </c>
      <c r="C2109" s="3">
        <v>3740</v>
      </c>
      <c r="D2109" s="2">
        <v>655.51</v>
      </c>
      <c r="E2109" s="2">
        <v>654.5</v>
      </c>
      <c r="F2109" s="2">
        <v>673.5</v>
      </c>
      <c r="G2109" s="2">
        <v>0</v>
      </c>
      <c r="H2109" s="2" t="s">
        <v>12</v>
      </c>
      <c r="I2109" s="2">
        <v>8</v>
      </c>
      <c r="J2109" s="2">
        <v>6</v>
      </c>
      <c r="K2109" s="4">
        <v>0</v>
      </c>
      <c r="L2109" s="2" t="s">
        <v>1276</v>
      </c>
      <c r="M2109" s="5">
        <v>45093</v>
      </c>
      <c r="N2109" s="6">
        <v>98.15</v>
      </c>
    </row>
    <row r="2110" spans="1:14" ht="15.5" hidden="1" x14ac:dyDescent="0.35">
      <c r="A2110" s="3" t="s">
        <v>1206</v>
      </c>
      <c r="B2110" s="2" t="s">
        <v>1207</v>
      </c>
      <c r="C2110" s="3">
        <v>3750</v>
      </c>
      <c r="D2110" s="2">
        <v>1608.26</v>
      </c>
      <c r="E2110" s="2">
        <v>1311.5</v>
      </c>
      <c r="F2110" s="2">
        <v>1328.75</v>
      </c>
      <c r="G2110" s="2">
        <v>0</v>
      </c>
      <c r="H2110" s="2" t="s">
        <v>12</v>
      </c>
      <c r="I2110" s="2">
        <v>5</v>
      </c>
      <c r="J2110" s="2">
        <v>79</v>
      </c>
      <c r="K2110" s="4">
        <v>0</v>
      </c>
      <c r="L2110" s="2" t="s">
        <v>1276</v>
      </c>
      <c r="M2110" s="5">
        <v>45093</v>
      </c>
      <c r="N2110" s="6">
        <v>98.15</v>
      </c>
    </row>
    <row r="2111" spans="1:14" ht="15.5" hidden="1" x14ac:dyDescent="0.35">
      <c r="A2111" s="3" t="s">
        <v>1208</v>
      </c>
      <c r="B2111" s="2" t="s">
        <v>1207</v>
      </c>
      <c r="C2111" s="3">
        <v>3760</v>
      </c>
      <c r="D2111" s="2">
        <v>1618.24</v>
      </c>
      <c r="E2111" s="2">
        <v>1321</v>
      </c>
      <c r="F2111" s="2">
        <v>1338.2</v>
      </c>
      <c r="G2111" s="2">
        <v>0</v>
      </c>
      <c r="H2111" s="2" t="s">
        <v>12</v>
      </c>
      <c r="I2111" s="2">
        <v>5</v>
      </c>
      <c r="J2111" s="2">
        <v>7</v>
      </c>
      <c r="K2111" s="4">
        <v>0</v>
      </c>
      <c r="L2111" s="2" t="s">
        <v>1276</v>
      </c>
      <c r="M2111" s="5">
        <v>45093</v>
      </c>
      <c r="N2111" s="6">
        <v>98.15</v>
      </c>
    </row>
    <row r="2112" spans="1:14" ht="15.5" hidden="1" x14ac:dyDescent="0.35">
      <c r="A2112" s="3" t="s">
        <v>1209</v>
      </c>
      <c r="B2112" s="2" t="s">
        <v>1210</v>
      </c>
      <c r="C2112" s="3">
        <v>3770</v>
      </c>
      <c r="D2112" s="2">
        <v>674</v>
      </c>
      <c r="E2112" s="2">
        <v>1059.25</v>
      </c>
      <c r="F2112" s="2">
        <v>1076.0999999999999</v>
      </c>
      <c r="G2112" s="2">
        <v>0</v>
      </c>
      <c r="H2112" s="2" t="s">
        <v>12</v>
      </c>
      <c r="I2112" s="2">
        <v>1</v>
      </c>
      <c r="J2112" s="2">
        <v>3</v>
      </c>
      <c r="K2112" s="4">
        <v>0</v>
      </c>
      <c r="L2112" s="2" t="s">
        <v>1276</v>
      </c>
      <c r="M2112" s="5">
        <v>45093</v>
      </c>
      <c r="N2112" s="6">
        <v>98.15</v>
      </c>
    </row>
    <row r="2113" spans="1:14" ht="15.5" hidden="1" x14ac:dyDescent="0.35">
      <c r="A2113" s="3" t="s">
        <v>1211</v>
      </c>
      <c r="B2113" s="2" t="s">
        <v>1212</v>
      </c>
      <c r="C2113" s="3">
        <v>3780</v>
      </c>
      <c r="D2113" s="2">
        <v>1473.55</v>
      </c>
      <c r="E2113" s="2">
        <v>1340</v>
      </c>
      <c r="F2113" s="2">
        <v>1357</v>
      </c>
      <c r="G2113" s="2">
        <v>0</v>
      </c>
      <c r="H2113" s="2" t="s">
        <v>12</v>
      </c>
      <c r="I2113" s="2">
        <v>1</v>
      </c>
      <c r="J2113" s="2">
        <v>7</v>
      </c>
      <c r="K2113" s="4">
        <v>0</v>
      </c>
      <c r="L2113" s="2" t="s">
        <v>1276</v>
      </c>
      <c r="M2113" s="5">
        <v>45093</v>
      </c>
      <c r="N2113" s="6">
        <v>98.15</v>
      </c>
    </row>
    <row r="2114" spans="1:14" ht="15.5" hidden="1" x14ac:dyDescent="0.35">
      <c r="A2114" s="3" t="s">
        <v>1213</v>
      </c>
      <c r="B2114" s="2" t="s">
        <v>1214</v>
      </c>
      <c r="C2114" s="3">
        <v>3790</v>
      </c>
      <c r="D2114" s="2">
        <v>1485</v>
      </c>
      <c r="E2114" s="2">
        <v>1349.5</v>
      </c>
      <c r="F2114" s="2">
        <v>1366.5</v>
      </c>
      <c r="G2114" s="2">
        <v>0</v>
      </c>
      <c r="H2114" s="2" t="s">
        <v>12</v>
      </c>
      <c r="I2114" s="2">
        <v>1</v>
      </c>
      <c r="J2114" s="2">
        <v>3</v>
      </c>
      <c r="K2114" s="4">
        <v>0</v>
      </c>
      <c r="L2114" s="2" t="s">
        <v>1276</v>
      </c>
      <c r="M2114" s="5">
        <v>45093</v>
      </c>
      <c r="N2114" s="6">
        <v>98.15</v>
      </c>
    </row>
    <row r="2115" spans="1:14" ht="15.5" hidden="1" x14ac:dyDescent="0.35">
      <c r="A2115" s="3" t="s">
        <v>1215</v>
      </c>
      <c r="B2115" s="2" t="s">
        <v>1216</v>
      </c>
      <c r="C2115" s="3">
        <v>3800</v>
      </c>
      <c r="D2115" s="2">
        <v>1613.43</v>
      </c>
      <c r="E2115" s="2">
        <v>1359</v>
      </c>
      <c r="F2115" s="2">
        <v>1376.1</v>
      </c>
      <c r="G2115" s="2">
        <v>0</v>
      </c>
      <c r="H2115" s="2" t="s">
        <v>12</v>
      </c>
      <c r="I2115" s="2">
        <v>1</v>
      </c>
      <c r="J2115" s="2">
        <v>53</v>
      </c>
      <c r="K2115" s="4">
        <v>0</v>
      </c>
      <c r="L2115" s="2" t="s">
        <v>1276</v>
      </c>
      <c r="M2115" s="5">
        <v>45093</v>
      </c>
      <c r="N2115" s="6">
        <v>98.15</v>
      </c>
    </row>
    <row r="2116" spans="1:14" ht="15.5" hidden="1" x14ac:dyDescent="0.35">
      <c r="A2116" s="3" t="s">
        <v>1217</v>
      </c>
      <c r="B2116" s="2" t="s">
        <v>1218</v>
      </c>
      <c r="C2116" s="3">
        <v>3820</v>
      </c>
      <c r="D2116" s="2">
        <v>1726</v>
      </c>
      <c r="E2116" s="2">
        <v>1378</v>
      </c>
      <c r="F2116" s="2">
        <v>1395</v>
      </c>
      <c r="G2116" s="2">
        <v>0</v>
      </c>
      <c r="H2116" s="2" t="s">
        <v>12</v>
      </c>
      <c r="I2116" s="2">
        <v>1</v>
      </c>
      <c r="J2116" s="2">
        <v>7</v>
      </c>
      <c r="K2116" s="4">
        <v>0</v>
      </c>
      <c r="L2116" s="2" t="s">
        <v>1276</v>
      </c>
      <c r="M2116" s="5">
        <v>45093</v>
      </c>
      <c r="N2116" s="6">
        <v>98.15</v>
      </c>
    </row>
    <row r="2117" spans="1:14" ht="15.5" hidden="1" x14ac:dyDescent="0.35">
      <c r="A2117" s="3" t="s">
        <v>1219</v>
      </c>
      <c r="B2117" s="2" t="s">
        <v>1220</v>
      </c>
      <c r="C2117" s="3">
        <v>3830</v>
      </c>
      <c r="D2117" s="2">
        <v>752</v>
      </c>
      <c r="E2117" s="2">
        <v>0</v>
      </c>
      <c r="F2117" s="2">
        <v>0</v>
      </c>
      <c r="G2117" s="2">
        <v>0</v>
      </c>
      <c r="H2117" s="2" t="s">
        <v>12</v>
      </c>
      <c r="I2117" s="2" t="s">
        <v>12</v>
      </c>
      <c r="J2117" s="2">
        <v>2</v>
      </c>
      <c r="K2117" s="4">
        <v>0</v>
      </c>
      <c r="L2117" s="2" t="s">
        <v>1276</v>
      </c>
      <c r="M2117" s="5">
        <v>45093</v>
      </c>
      <c r="N2117" s="6">
        <v>98.15</v>
      </c>
    </row>
    <row r="2118" spans="1:14" ht="15.5" hidden="1" x14ac:dyDescent="0.35">
      <c r="A2118" s="3" t="s">
        <v>1221</v>
      </c>
      <c r="B2118" s="2" t="s">
        <v>1222</v>
      </c>
      <c r="C2118" s="3">
        <v>3850</v>
      </c>
      <c r="D2118" s="2">
        <v>1609.5</v>
      </c>
      <c r="E2118" s="2">
        <v>1406</v>
      </c>
      <c r="F2118" s="2">
        <v>1423.25</v>
      </c>
      <c r="G2118" s="2">
        <v>0</v>
      </c>
      <c r="H2118" s="2" t="s">
        <v>12</v>
      </c>
      <c r="I2118" s="2">
        <v>1</v>
      </c>
      <c r="J2118" s="2">
        <v>8</v>
      </c>
      <c r="K2118" s="4">
        <v>0</v>
      </c>
      <c r="L2118" s="2" t="s">
        <v>1276</v>
      </c>
      <c r="M2118" s="5">
        <v>45093</v>
      </c>
      <c r="N2118" s="6">
        <v>98.15</v>
      </c>
    </row>
    <row r="2119" spans="1:14" ht="15.5" hidden="1" x14ac:dyDescent="0.35">
      <c r="A2119" s="3" t="s">
        <v>1223</v>
      </c>
      <c r="B2119" s="2" t="s">
        <v>1224</v>
      </c>
      <c r="C2119" s="3">
        <v>3880</v>
      </c>
      <c r="D2119" s="2">
        <v>700.65</v>
      </c>
      <c r="E2119" s="2">
        <v>737.75</v>
      </c>
      <c r="F2119" s="2">
        <v>749.2</v>
      </c>
      <c r="G2119" s="2">
        <v>0</v>
      </c>
      <c r="H2119" s="2" t="s">
        <v>12</v>
      </c>
      <c r="I2119" s="2">
        <v>1</v>
      </c>
      <c r="J2119" s="2">
        <v>18</v>
      </c>
      <c r="K2119" s="4">
        <v>0</v>
      </c>
      <c r="L2119" s="2" t="s">
        <v>1276</v>
      </c>
      <c r="M2119" s="5">
        <v>45093</v>
      </c>
      <c r="N2119" s="6">
        <v>98.15</v>
      </c>
    </row>
    <row r="2120" spans="1:14" ht="15.5" hidden="1" x14ac:dyDescent="0.35">
      <c r="A2120" s="3" t="s">
        <v>1225</v>
      </c>
      <c r="B2120" s="2" t="s">
        <v>1226</v>
      </c>
      <c r="C2120" s="3">
        <v>3890</v>
      </c>
      <c r="D2120" s="2">
        <v>1363.5</v>
      </c>
      <c r="E2120" s="2">
        <v>1583.5</v>
      </c>
      <c r="F2120" s="2">
        <v>1601.5</v>
      </c>
      <c r="G2120" s="2">
        <v>0</v>
      </c>
      <c r="H2120" s="2" t="s">
        <v>12</v>
      </c>
      <c r="I2120" s="2">
        <v>1</v>
      </c>
      <c r="J2120" s="2">
        <v>10</v>
      </c>
      <c r="K2120" s="4">
        <v>0</v>
      </c>
      <c r="L2120" s="2" t="s">
        <v>1276</v>
      </c>
      <c r="M2120" s="5">
        <v>45093</v>
      </c>
      <c r="N2120" s="6">
        <v>98.15</v>
      </c>
    </row>
    <row r="2121" spans="1:14" ht="15.5" hidden="1" x14ac:dyDescent="0.35">
      <c r="A2121" s="3" t="s">
        <v>1227</v>
      </c>
      <c r="B2121" s="2" t="s">
        <v>1228</v>
      </c>
      <c r="C2121" s="3">
        <v>3900</v>
      </c>
      <c r="D2121" s="2">
        <v>1705.75</v>
      </c>
      <c r="E2121" s="2">
        <v>1455</v>
      </c>
      <c r="F2121" s="2">
        <v>1471.05</v>
      </c>
      <c r="G2121" s="2">
        <v>0</v>
      </c>
      <c r="H2121" s="2" t="s">
        <v>12</v>
      </c>
      <c r="I2121" s="2">
        <v>2</v>
      </c>
      <c r="J2121" s="2">
        <v>4</v>
      </c>
      <c r="K2121" s="4">
        <v>0</v>
      </c>
      <c r="L2121" s="2" t="s">
        <v>1276</v>
      </c>
      <c r="M2121" s="5">
        <v>45093</v>
      </c>
      <c r="N2121" s="6">
        <v>98.15</v>
      </c>
    </row>
    <row r="2122" spans="1:14" ht="15.5" hidden="1" x14ac:dyDescent="0.35">
      <c r="A2122" s="3" t="s">
        <v>1229</v>
      </c>
      <c r="B2122" s="2" t="s">
        <v>1230</v>
      </c>
      <c r="C2122" s="3">
        <v>3910</v>
      </c>
      <c r="D2122" s="2">
        <v>725.95</v>
      </c>
      <c r="E2122" s="2">
        <v>1139.3</v>
      </c>
      <c r="F2122" s="2">
        <v>1154.7</v>
      </c>
      <c r="G2122" s="2">
        <v>0</v>
      </c>
      <c r="H2122" s="2" t="s">
        <v>12</v>
      </c>
      <c r="I2122" s="2" t="s">
        <v>12</v>
      </c>
      <c r="J2122" s="2">
        <v>2</v>
      </c>
      <c r="K2122" s="4">
        <v>0</v>
      </c>
      <c r="L2122" s="2" t="s">
        <v>1276</v>
      </c>
      <c r="M2122" s="5">
        <v>45093</v>
      </c>
      <c r="N2122" s="6">
        <v>98.15</v>
      </c>
    </row>
    <row r="2123" spans="1:14" ht="15.5" hidden="1" x14ac:dyDescent="0.35">
      <c r="A2123" s="3" t="s">
        <v>1231</v>
      </c>
      <c r="B2123" s="2" t="s">
        <v>1232</v>
      </c>
      <c r="C2123" s="3">
        <v>3930</v>
      </c>
      <c r="D2123" s="2">
        <v>821.95</v>
      </c>
      <c r="E2123" s="2">
        <v>960.75</v>
      </c>
      <c r="F2123" s="2">
        <v>977.8</v>
      </c>
      <c r="G2123" s="2">
        <v>0</v>
      </c>
      <c r="H2123" s="2" t="s">
        <v>12</v>
      </c>
      <c r="I2123" s="2">
        <v>1</v>
      </c>
      <c r="J2123" s="2">
        <v>1</v>
      </c>
      <c r="K2123" s="4">
        <v>0</v>
      </c>
      <c r="L2123" s="2" t="s">
        <v>1276</v>
      </c>
      <c r="M2123" s="5">
        <v>45093</v>
      </c>
      <c r="N2123" s="6">
        <v>98.15</v>
      </c>
    </row>
    <row r="2124" spans="1:14" ht="15.5" hidden="1" x14ac:dyDescent="0.35">
      <c r="A2124" s="3" t="s">
        <v>1233</v>
      </c>
      <c r="B2124" s="2" t="s">
        <v>1234</v>
      </c>
      <c r="C2124" s="3">
        <v>3940</v>
      </c>
      <c r="D2124" s="2">
        <v>1758.9</v>
      </c>
      <c r="E2124" s="2">
        <v>1492.5</v>
      </c>
      <c r="F2124" s="2">
        <v>1509.5</v>
      </c>
      <c r="G2124" s="2">
        <v>0</v>
      </c>
      <c r="H2124" s="2" t="s">
        <v>12</v>
      </c>
      <c r="I2124" s="2" t="s">
        <v>12</v>
      </c>
      <c r="J2124" s="2">
        <v>1</v>
      </c>
      <c r="K2124" s="4">
        <v>0</v>
      </c>
      <c r="L2124" s="2" t="s">
        <v>1276</v>
      </c>
      <c r="M2124" s="5">
        <v>45093</v>
      </c>
      <c r="N2124" s="6">
        <v>98.15</v>
      </c>
    </row>
    <row r="2125" spans="1:14" ht="15.5" hidden="1" x14ac:dyDescent="0.35">
      <c r="A2125" s="3" t="s">
        <v>1235</v>
      </c>
      <c r="B2125" s="2" t="s">
        <v>1236</v>
      </c>
      <c r="C2125" s="3">
        <v>3950</v>
      </c>
      <c r="D2125" s="2">
        <v>1772.65</v>
      </c>
      <c r="E2125" s="2">
        <v>1503.5</v>
      </c>
      <c r="F2125" s="2">
        <v>1519.2</v>
      </c>
      <c r="G2125" s="2">
        <v>0</v>
      </c>
      <c r="H2125" s="2" t="s">
        <v>12</v>
      </c>
      <c r="I2125" s="2">
        <v>7</v>
      </c>
      <c r="J2125" s="2">
        <v>8</v>
      </c>
      <c r="K2125" s="4">
        <v>0</v>
      </c>
      <c r="L2125" s="2" t="s">
        <v>1276</v>
      </c>
      <c r="M2125" s="5">
        <v>45093</v>
      </c>
      <c r="N2125" s="6">
        <v>98.15</v>
      </c>
    </row>
    <row r="2126" spans="1:14" ht="15.5" hidden="1" x14ac:dyDescent="0.35">
      <c r="A2126" s="3" t="s">
        <v>1237</v>
      </c>
      <c r="B2126" s="2" t="s">
        <v>1238</v>
      </c>
      <c r="C2126" s="3">
        <v>3960</v>
      </c>
      <c r="D2126" s="2">
        <v>1710</v>
      </c>
      <c r="E2126" s="2">
        <v>1512.5</v>
      </c>
      <c r="F2126" s="2">
        <v>1528.9</v>
      </c>
      <c r="G2126" s="2">
        <v>0</v>
      </c>
      <c r="H2126" s="2" t="s">
        <v>12</v>
      </c>
      <c r="I2126" s="2" t="s">
        <v>12</v>
      </c>
      <c r="J2126" s="2">
        <v>1</v>
      </c>
      <c r="K2126" s="4">
        <v>0</v>
      </c>
      <c r="L2126" s="2" t="s">
        <v>1276</v>
      </c>
      <c r="M2126" s="5">
        <v>45093</v>
      </c>
      <c r="N2126" s="6">
        <v>98.15</v>
      </c>
    </row>
    <row r="2127" spans="1:14" ht="15.5" hidden="1" x14ac:dyDescent="0.35">
      <c r="A2127" s="3" t="s">
        <v>1239</v>
      </c>
      <c r="B2127" s="2" t="s">
        <v>1240</v>
      </c>
      <c r="C2127" s="3">
        <v>3970</v>
      </c>
      <c r="D2127" s="2">
        <v>1517.5</v>
      </c>
      <c r="E2127" s="2">
        <v>1522.5</v>
      </c>
      <c r="F2127" s="2">
        <v>1538.6</v>
      </c>
      <c r="G2127" s="2">
        <v>0</v>
      </c>
      <c r="H2127" s="2" t="s">
        <v>12</v>
      </c>
      <c r="I2127" s="2">
        <v>1</v>
      </c>
      <c r="J2127" s="2">
        <v>1</v>
      </c>
      <c r="K2127" s="4">
        <v>0</v>
      </c>
      <c r="L2127" s="2" t="s">
        <v>1276</v>
      </c>
      <c r="M2127" s="5">
        <v>45093</v>
      </c>
      <c r="N2127" s="6">
        <v>98.15</v>
      </c>
    </row>
    <row r="2128" spans="1:14" ht="15.5" hidden="1" x14ac:dyDescent="0.35">
      <c r="A2128" s="3" t="s">
        <v>1241</v>
      </c>
      <c r="B2128" s="2" t="s">
        <v>1214</v>
      </c>
      <c r="C2128" s="3">
        <v>3980</v>
      </c>
      <c r="D2128" s="2">
        <v>1671</v>
      </c>
      <c r="E2128" s="2">
        <v>1531.5</v>
      </c>
      <c r="F2128" s="2">
        <v>1548.3</v>
      </c>
      <c r="G2128" s="2">
        <v>0</v>
      </c>
      <c r="H2128" s="2" t="s">
        <v>12</v>
      </c>
      <c r="I2128" s="2">
        <v>1</v>
      </c>
      <c r="J2128" s="2">
        <v>2</v>
      </c>
      <c r="K2128" s="4">
        <v>0</v>
      </c>
      <c r="L2128" s="2" t="s">
        <v>1276</v>
      </c>
      <c r="M2128" s="5">
        <v>45093</v>
      </c>
      <c r="N2128" s="6">
        <v>98.15</v>
      </c>
    </row>
    <row r="2129" spans="1:14" ht="15.5" hidden="1" x14ac:dyDescent="0.35">
      <c r="A2129" s="3" t="s">
        <v>1242</v>
      </c>
      <c r="B2129" s="2" t="s">
        <v>1243</v>
      </c>
      <c r="C2129" s="3">
        <v>3990</v>
      </c>
      <c r="D2129" s="2">
        <v>812.93</v>
      </c>
      <c r="E2129" s="2">
        <v>1509.5</v>
      </c>
      <c r="F2129" s="2">
        <v>1528.5</v>
      </c>
      <c r="G2129" s="2">
        <v>0</v>
      </c>
      <c r="H2129" s="2" t="s">
        <v>12</v>
      </c>
      <c r="I2129" s="2">
        <v>63</v>
      </c>
      <c r="J2129" s="2">
        <v>78</v>
      </c>
      <c r="K2129" s="4">
        <v>0</v>
      </c>
      <c r="L2129" s="2" t="s">
        <v>1276</v>
      </c>
      <c r="M2129" s="5">
        <v>45093</v>
      </c>
      <c r="N2129" s="6">
        <v>98.15</v>
      </c>
    </row>
    <row r="2130" spans="1:14" ht="15.5" hidden="1" x14ac:dyDescent="0.35">
      <c r="A2130" s="3" t="s">
        <v>1244</v>
      </c>
      <c r="B2130" s="2" t="s">
        <v>1245</v>
      </c>
      <c r="C2130" s="3">
        <v>4000</v>
      </c>
      <c r="D2130" s="2">
        <v>1813.62</v>
      </c>
      <c r="E2130" s="2">
        <v>1551</v>
      </c>
      <c r="F2130" s="2">
        <v>1567.75</v>
      </c>
      <c r="G2130" s="2">
        <v>0</v>
      </c>
      <c r="H2130" s="2" t="s">
        <v>12</v>
      </c>
      <c r="I2130" s="2">
        <v>3</v>
      </c>
      <c r="J2130" s="2">
        <v>449</v>
      </c>
      <c r="K2130" s="4">
        <v>0</v>
      </c>
      <c r="L2130" s="2" t="s">
        <v>1276</v>
      </c>
      <c r="M2130" s="5">
        <v>45093</v>
      </c>
      <c r="N2130" s="6">
        <v>98.15</v>
      </c>
    </row>
    <row r="2131" spans="1:14" ht="15.5" hidden="1" x14ac:dyDescent="0.35">
      <c r="A2131" s="3" t="s">
        <v>1246</v>
      </c>
      <c r="B2131" s="2" t="s">
        <v>1247</v>
      </c>
      <c r="C2131" s="3">
        <v>4100</v>
      </c>
      <c r="D2131" s="2">
        <v>1681.98</v>
      </c>
      <c r="E2131" s="2">
        <v>1660.7</v>
      </c>
      <c r="F2131" s="2">
        <v>1678.55</v>
      </c>
      <c r="G2131" s="2">
        <v>0</v>
      </c>
      <c r="H2131" s="2" t="s">
        <v>12</v>
      </c>
      <c r="I2131" s="2">
        <v>1</v>
      </c>
      <c r="J2131" s="2">
        <v>0</v>
      </c>
      <c r="K2131" s="4">
        <v>0</v>
      </c>
      <c r="L2131" s="2" t="s">
        <v>1276</v>
      </c>
      <c r="M2131" s="5">
        <v>45093</v>
      </c>
      <c r="N2131" s="6">
        <v>98.15</v>
      </c>
    </row>
    <row r="2132" spans="1:14" ht="15.5" hidden="1" x14ac:dyDescent="0.35">
      <c r="A2132" s="3" t="s">
        <v>1248</v>
      </c>
      <c r="B2132" s="2" t="s">
        <v>1249</v>
      </c>
      <c r="C2132" s="3">
        <v>4200</v>
      </c>
      <c r="D2132" s="2">
        <v>1857.2</v>
      </c>
      <c r="E2132" s="2">
        <v>1747</v>
      </c>
      <c r="F2132" s="2">
        <v>1763.8</v>
      </c>
      <c r="G2132" s="2">
        <v>0</v>
      </c>
      <c r="H2132" s="2" t="s">
        <v>12</v>
      </c>
      <c r="I2132" s="2">
        <v>3</v>
      </c>
      <c r="J2132" s="2">
        <v>0</v>
      </c>
      <c r="K2132" s="4">
        <v>0</v>
      </c>
      <c r="L2132" s="2" t="s">
        <v>1276</v>
      </c>
      <c r="M2132" s="5">
        <v>45093</v>
      </c>
      <c r="N2132" s="6">
        <v>98.15</v>
      </c>
    </row>
    <row r="2133" spans="1:14" ht="15.5" hidden="1" x14ac:dyDescent="0.35">
      <c r="A2133" s="3" t="s">
        <v>1250</v>
      </c>
      <c r="B2133" s="2" t="s">
        <v>1251</v>
      </c>
      <c r="C2133" s="3">
        <v>4300</v>
      </c>
      <c r="D2133" s="2">
        <v>2088.1999999999998</v>
      </c>
      <c r="E2133" s="2">
        <v>1846</v>
      </c>
      <c r="F2133" s="2">
        <v>1862.35</v>
      </c>
      <c r="G2133" s="2">
        <v>0</v>
      </c>
      <c r="H2133" s="2" t="s">
        <v>12</v>
      </c>
      <c r="I2133" s="2">
        <v>2</v>
      </c>
      <c r="J2133" s="2">
        <v>0</v>
      </c>
      <c r="K2133" s="4">
        <v>0</v>
      </c>
      <c r="L2133" s="2" t="s">
        <v>1276</v>
      </c>
      <c r="M2133" s="5">
        <v>45093</v>
      </c>
      <c r="N2133" s="6">
        <v>98.15</v>
      </c>
    </row>
    <row r="2134" spans="1:14" ht="15.5" hidden="1" x14ac:dyDescent="0.35">
      <c r="A2134" s="3" t="s">
        <v>1252</v>
      </c>
      <c r="B2134" s="2" t="s">
        <v>1253</v>
      </c>
      <c r="C2134" s="3">
        <v>4400</v>
      </c>
      <c r="D2134" s="2">
        <v>2240.59</v>
      </c>
      <c r="E2134" s="2">
        <v>1945</v>
      </c>
      <c r="F2134" s="2">
        <v>1962.2</v>
      </c>
      <c r="G2134" s="2">
        <v>0</v>
      </c>
      <c r="H2134" s="2" t="s">
        <v>12</v>
      </c>
      <c r="I2134" s="2">
        <v>2</v>
      </c>
      <c r="J2134" s="2">
        <v>5</v>
      </c>
      <c r="K2134" s="4">
        <v>0</v>
      </c>
      <c r="L2134" s="2" t="s">
        <v>1276</v>
      </c>
      <c r="M2134" s="5">
        <v>45093</v>
      </c>
      <c r="N2134" s="6">
        <v>98.15</v>
      </c>
    </row>
    <row r="2135" spans="1:14" ht="15.5" hidden="1" x14ac:dyDescent="0.35">
      <c r="A2135" s="3" t="s">
        <v>1254</v>
      </c>
      <c r="B2135" s="2" t="s">
        <v>1255</v>
      </c>
      <c r="C2135" s="3">
        <v>4500</v>
      </c>
      <c r="D2135" s="2">
        <v>2413.17</v>
      </c>
      <c r="E2135" s="2">
        <v>2044.5</v>
      </c>
      <c r="F2135" s="2">
        <v>2061.6</v>
      </c>
      <c r="G2135" s="2">
        <v>0</v>
      </c>
      <c r="H2135" s="2" t="s">
        <v>12</v>
      </c>
      <c r="I2135" s="2">
        <v>2</v>
      </c>
      <c r="J2135" s="2">
        <v>497</v>
      </c>
      <c r="K2135" s="4">
        <v>0</v>
      </c>
      <c r="L2135" s="2" t="s">
        <v>1276</v>
      </c>
      <c r="M2135" s="5">
        <v>45093</v>
      </c>
      <c r="N2135" s="6">
        <v>98.15</v>
      </c>
    </row>
    <row r="2136" spans="1:14" ht="15.5" hidden="1" x14ac:dyDescent="0.35">
      <c r="A2136" s="3" t="s">
        <v>1256</v>
      </c>
      <c r="B2136" s="2" t="s">
        <v>1257</v>
      </c>
      <c r="C2136" s="3">
        <v>4600</v>
      </c>
      <c r="D2136" s="2">
        <v>2470.16</v>
      </c>
      <c r="E2136" s="2">
        <v>2144.5</v>
      </c>
      <c r="F2136" s="2">
        <v>2161.75</v>
      </c>
      <c r="G2136" s="2">
        <v>0</v>
      </c>
      <c r="H2136" s="2" t="s">
        <v>12</v>
      </c>
      <c r="I2136" s="2">
        <v>1</v>
      </c>
      <c r="J2136" s="2">
        <v>0</v>
      </c>
      <c r="K2136" s="4">
        <v>0</v>
      </c>
      <c r="L2136" s="2" t="s">
        <v>1276</v>
      </c>
      <c r="M2136" s="5">
        <v>45093</v>
      </c>
      <c r="N2136" s="6">
        <v>98.15</v>
      </c>
    </row>
    <row r="2137" spans="1:14" ht="15.5" hidden="1" x14ac:dyDescent="0.35">
      <c r="A2137" s="3" t="s">
        <v>1258</v>
      </c>
      <c r="B2137" s="2" t="s">
        <v>1259</v>
      </c>
      <c r="C2137" s="3">
        <v>4700</v>
      </c>
      <c r="D2137" s="2">
        <v>2449.5300000000002</v>
      </c>
      <c r="E2137" s="2">
        <v>2244</v>
      </c>
      <c r="F2137" s="2">
        <v>2261.6</v>
      </c>
      <c r="G2137" s="2">
        <v>0</v>
      </c>
      <c r="H2137" s="2" t="s">
        <v>12</v>
      </c>
      <c r="I2137" s="2">
        <v>2</v>
      </c>
      <c r="J2137" s="2">
        <v>0</v>
      </c>
      <c r="K2137" s="4">
        <v>0</v>
      </c>
      <c r="L2137" s="2" t="s">
        <v>1276</v>
      </c>
      <c r="M2137" s="5">
        <v>45093</v>
      </c>
      <c r="N2137" s="6">
        <v>98.15</v>
      </c>
    </row>
    <row r="2138" spans="1:14" ht="15.5" hidden="1" x14ac:dyDescent="0.35">
      <c r="A2138" s="3" t="s">
        <v>1260</v>
      </c>
      <c r="B2138" s="2" t="s">
        <v>1261</v>
      </c>
      <c r="C2138" s="3">
        <v>4800</v>
      </c>
      <c r="D2138" s="2">
        <v>2216.5</v>
      </c>
      <c r="E2138" s="2">
        <v>2488.5</v>
      </c>
      <c r="F2138" s="2">
        <v>2506.5</v>
      </c>
      <c r="G2138" s="2">
        <v>0</v>
      </c>
      <c r="H2138" s="2" t="s">
        <v>12</v>
      </c>
      <c r="I2138" s="2">
        <v>3</v>
      </c>
      <c r="J2138" s="2">
        <v>0</v>
      </c>
      <c r="K2138" s="4">
        <v>0</v>
      </c>
      <c r="L2138" s="2" t="s">
        <v>1276</v>
      </c>
      <c r="M2138" s="5">
        <v>45093</v>
      </c>
      <c r="N2138" s="6">
        <v>98.15</v>
      </c>
    </row>
    <row r="2139" spans="1:14" ht="15.5" hidden="1" x14ac:dyDescent="0.35">
      <c r="A2139" s="3" t="s">
        <v>1262</v>
      </c>
      <c r="B2139" s="2" t="s">
        <v>1263</v>
      </c>
      <c r="C2139" s="3">
        <v>4900</v>
      </c>
      <c r="D2139" s="2">
        <v>1644.12</v>
      </c>
      <c r="E2139" s="2">
        <v>2405.5</v>
      </c>
      <c r="F2139" s="2">
        <v>2424.5</v>
      </c>
      <c r="G2139" s="2">
        <v>0</v>
      </c>
      <c r="H2139" s="2" t="s">
        <v>12</v>
      </c>
      <c r="I2139" s="2">
        <v>2</v>
      </c>
      <c r="J2139" s="2">
        <v>16</v>
      </c>
      <c r="K2139" s="4">
        <v>0</v>
      </c>
      <c r="L2139" s="2" t="s">
        <v>1276</v>
      </c>
      <c r="M2139" s="5">
        <v>45093</v>
      </c>
      <c r="N2139" s="6">
        <v>98.15</v>
      </c>
    </row>
    <row r="2140" spans="1:14" ht="15.5" hidden="1" x14ac:dyDescent="0.35">
      <c r="A2140" s="3" t="s">
        <v>1264</v>
      </c>
      <c r="B2140" s="2" t="s">
        <v>1265</v>
      </c>
      <c r="C2140" s="3">
        <v>5000</v>
      </c>
      <c r="D2140" s="2">
        <v>2756.55</v>
      </c>
      <c r="E2140" s="2">
        <v>2544</v>
      </c>
      <c r="F2140" s="2">
        <v>2561.75</v>
      </c>
      <c r="G2140" s="2">
        <v>0</v>
      </c>
      <c r="H2140" s="2" t="s">
        <v>12</v>
      </c>
      <c r="I2140" s="2">
        <v>2</v>
      </c>
      <c r="J2140" s="2">
        <v>40</v>
      </c>
      <c r="K2140" s="4">
        <v>0</v>
      </c>
      <c r="L2140" s="2" t="s">
        <v>1276</v>
      </c>
      <c r="M2140" s="5">
        <v>45093</v>
      </c>
      <c r="N2140" s="6">
        <v>98.15</v>
      </c>
    </row>
    <row r="2141" spans="1:14" ht="15.5" hidden="1" x14ac:dyDescent="0.35">
      <c r="A2141" s="3" t="s">
        <v>1266</v>
      </c>
      <c r="B2141" s="2" t="s">
        <v>1267</v>
      </c>
      <c r="C2141" s="3">
        <v>5100</v>
      </c>
      <c r="D2141" s="2">
        <v>1728.08</v>
      </c>
      <c r="E2141" s="2">
        <v>2197.5</v>
      </c>
      <c r="F2141" s="2">
        <v>2215.5</v>
      </c>
      <c r="G2141" s="2">
        <v>0</v>
      </c>
      <c r="H2141" s="2" t="s">
        <v>12</v>
      </c>
      <c r="I2141" s="2">
        <v>4</v>
      </c>
      <c r="J2141" s="2">
        <v>2</v>
      </c>
      <c r="K2141" s="4">
        <v>0</v>
      </c>
      <c r="L2141" s="2" t="s">
        <v>1276</v>
      </c>
      <c r="M2141" s="5">
        <v>45093</v>
      </c>
      <c r="N2141" s="6">
        <v>98.15</v>
      </c>
    </row>
    <row r="2142" spans="1:14" ht="15.5" hidden="1" x14ac:dyDescent="0.35">
      <c r="A2142" s="3" t="s">
        <v>1268</v>
      </c>
      <c r="B2142" s="2" t="s">
        <v>1269</v>
      </c>
      <c r="C2142" s="3">
        <v>5200</v>
      </c>
      <c r="D2142" s="2">
        <v>2056.38</v>
      </c>
      <c r="E2142" s="2">
        <v>3044.35</v>
      </c>
      <c r="F2142" s="2">
        <v>3062.2</v>
      </c>
      <c r="G2142" s="2">
        <v>0</v>
      </c>
      <c r="H2142" s="2" t="s">
        <v>12</v>
      </c>
      <c r="I2142" s="2">
        <v>4</v>
      </c>
      <c r="J2142" s="2">
        <v>0</v>
      </c>
      <c r="K2142" s="4">
        <v>0</v>
      </c>
      <c r="L2142" s="2" t="s">
        <v>1276</v>
      </c>
      <c r="M2142" s="5">
        <v>45093</v>
      </c>
      <c r="N2142" s="6">
        <v>98.15</v>
      </c>
    </row>
    <row r="2143" spans="1:14" ht="15.5" hidden="1" x14ac:dyDescent="0.35">
      <c r="A2143" s="3" t="s">
        <v>1270</v>
      </c>
      <c r="B2143" s="2" t="s">
        <v>1271</v>
      </c>
      <c r="C2143" s="3">
        <v>5300</v>
      </c>
      <c r="D2143" s="2">
        <v>2871.5</v>
      </c>
      <c r="E2143" s="2">
        <v>2842.05</v>
      </c>
      <c r="F2143" s="2">
        <v>2867.05</v>
      </c>
      <c r="G2143" s="2">
        <v>0</v>
      </c>
      <c r="H2143" s="2" t="s">
        <v>12</v>
      </c>
      <c r="I2143" s="2">
        <v>2</v>
      </c>
      <c r="J2143" s="2">
        <v>0</v>
      </c>
      <c r="K2143" s="4">
        <v>0</v>
      </c>
      <c r="L2143" s="2" t="s">
        <v>1276</v>
      </c>
      <c r="M2143" s="5">
        <v>45093</v>
      </c>
      <c r="N2143" s="6">
        <v>98.15</v>
      </c>
    </row>
    <row r="2144" spans="1:14" ht="15.5" hidden="1" x14ac:dyDescent="0.35">
      <c r="A2144" s="3" t="s">
        <v>1272</v>
      </c>
      <c r="B2144" s="2" t="s">
        <v>1273</v>
      </c>
      <c r="C2144" s="3">
        <v>5400</v>
      </c>
      <c r="D2144" s="2">
        <v>2930.39</v>
      </c>
      <c r="E2144" s="2">
        <v>3087.5</v>
      </c>
      <c r="F2144" s="2">
        <v>3106.5</v>
      </c>
      <c r="G2144" s="2">
        <v>0</v>
      </c>
      <c r="H2144" s="2" t="s">
        <v>12</v>
      </c>
      <c r="I2144" s="2">
        <v>1</v>
      </c>
      <c r="J2144" s="2">
        <v>0</v>
      </c>
      <c r="K2144" s="4">
        <v>0</v>
      </c>
      <c r="L2144" s="2" t="s">
        <v>1276</v>
      </c>
      <c r="M2144" s="5">
        <v>45093</v>
      </c>
      <c r="N2144" s="6">
        <v>98.15</v>
      </c>
    </row>
    <row r="2145" spans="1:14" ht="15.5" hidden="1" x14ac:dyDescent="0.35">
      <c r="A2145" s="3" t="s">
        <v>1274</v>
      </c>
      <c r="B2145" s="2" t="s">
        <v>1265</v>
      </c>
      <c r="C2145" s="3">
        <v>5500</v>
      </c>
      <c r="D2145" s="2">
        <v>3256.61</v>
      </c>
      <c r="E2145" s="2">
        <v>3044</v>
      </c>
      <c r="F2145" s="2">
        <v>3061.75</v>
      </c>
      <c r="G2145" s="2">
        <v>0</v>
      </c>
      <c r="H2145" s="2" t="s">
        <v>12</v>
      </c>
      <c r="I2145" s="2">
        <v>2</v>
      </c>
      <c r="J2145" s="2">
        <v>0</v>
      </c>
      <c r="K2145" s="4">
        <v>0</v>
      </c>
      <c r="L2145" s="2" t="s">
        <v>1276</v>
      </c>
      <c r="M2145" s="5">
        <v>45093</v>
      </c>
      <c r="N2145" s="6">
        <v>98.15</v>
      </c>
    </row>
    <row r="2146" spans="1:14" ht="15.5" hidden="1" x14ac:dyDescent="0.35">
      <c r="A2146" s="3" t="s">
        <v>10</v>
      </c>
      <c r="B2146" s="2" t="s">
        <v>1747</v>
      </c>
      <c r="C2146" s="3">
        <v>45</v>
      </c>
      <c r="D2146" s="2">
        <v>48.2</v>
      </c>
      <c r="E2146" s="2">
        <v>47.2</v>
      </c>
      <c r="F2146" s="2">
        <v>48.45</v>
      </c>
      <c r="G2146" s="2">
        <v>0</v>
      </c>
      <c r="H2146" s="2" t="s">
        <v>12</v>
      </c>
      <c r="I2146" s="2">
        <v>1</v>
      </c>
      <c r="J2146" s="2">
        <v>117</v>
      </c>
      <c r="K2146" s="4">
        <v>0.84030000000000005</v>
      </c>
      <c r="L2146" s="2" t="s">
        <v>1275</v>
      </c>
      <c r="M2146" s="5">
        <v>45093</v>
      </c>
      <c r="N2146" s="6">
        <v>92.13</v>
      </c>
    </row>
    <row r="2147" spans="1:14" ht="15.5" hidden="1" x14ac:dyDescent="0.35">
      <c r="A2147" s="3" t="s">
        <v>13</v>
      </c>
      <c r="B2147" s="2" t="s">
        <v>1748</v>
      </c>
      <c r="C2147" s="3">
        <v>50</v>
      </c>
      <c r="D2147" s="2">
        <v>42.75</v>
      </c>
      <c r="E2147" s="2">
        <v>42.8</v>
      </c>
      <c r="F2147" s="2">
        <v>43.25</v>
      </c>
      <c r="G2147" s="2">
        <v>0</v>
      </c>
      <c r="H2147" s="2" t="s">
        <v>12</v>
      </c>
      <c r="I2147" s="2">
        <v>1</v>
      </c>
      <c r="J2147" s="2">
        <v>724</v>
      </c>
      <c r="K2147" s="4">
        <v>0.77590000000000003</v>
      </c>
      <c r="L2147" s="2" t="s">
        <v>1275</v>
      </c>
      <c r="M2147" s="5">
        <v>45093</v>
      </c>
      <c r="N2147" s="6">
        <v>92.13</v>
      </c>
    </row>
    <row r="2148" spans="1:14" ht="15.5" hidden="1" x14ac:dyDescent="0.35">
      <c r="A2148" s="3" t="s">
        <v>15</v>
      </c>
      <c r="B2148" s="2" t="s">
        <v>1540</v>
      </c>
      <c r="C2148" s="3">
        <v>52</v>
      </c>
      <c r="D2148" s="2">
        <v>49.24</v>
      </c>
      <c r="E2148" s="2">
        <v>40.9</v>
      </c>
      <c r="F2148" s="2">
        <v>41.25</v>
      </c>
      <c r="G2148" s="2">
        <v>0</v>
      </c>
      <c r="H2148" s="2" t="s">
        <v>12</v>
      </c>
      <c r="I2148" s="2">
        <v>13</v>
      </c>
      <c r="J2148" s="2">
        <v>2437</v>
      </c>
      <c r="K2148" s="4">
        <v>0.74370000000000003</v>
      </c>
      <c r="L2148" s="2" t="s">
        <v>1275</v>
      </c>
      <c r="M2148" s="5">
        <v>45093</v>
      </c>
      <c r="N2148" s="6">
        <v>92.13</v>
      </c>
    </row>
    <row r="2149" spans="1:14" ht="15.5" hidden="1" x14ac:dyDescent="0.35">
      <c r="A2149" s="3" t="s">
        <v>17</v>
      </c>
      <c r="B2149" s="2" t="s">
        <v>1541</v>
      </c>
      <c r="C2149" s="3">
        <v>53</v>
      </c>
      <c r="D2149" s="2">
        <v>48.43</v>
      </c>
      <c r="E2149" s="2">
        <v>39.9</v>
      </c>
      <c r="F2149" s="2">
        <v>40.299999999999997</v>
      </c>
      <c r="G2149" s="2">
        <v>0</v>
      </c>
      <c r="H2149" s="2" t="s">
        <v>12</v>
      </c>
      <c r="I2149" s="2">
        <v>2</v>
      </c>
      <c r="J2149" s="2">
        <v>454</v>
      </c>
      <c r="K2149" s="4">
        <v>0.72750000000000004</v>
      </c>
      <c r="L2149" s="2" t="s">
        <v>1275</v>
      </c>
      <c r="M2149" s="5">
        <v>45093</v>
      </c>
      <c r="N2149" s="6">
        <v>92.13</v>
      </c>
    </row>
    <row r="2150" spans="1:14" ht="15.5" hidden="1" x14ac:dyDescent="0.35">
      <c r="A2150" s="3" t="s">
        <v>19</v>
      </c>
      <c r="B2150" s="2" t="s">
        <v>1749</v>
      </c>
      <c r="C2150" s="3">
        <v>54</v>
      </c>
      <c r="D2150" s="2">
        <v>40.6</v>
      </c>
      <c r="E2150" s="2">
        <v>38.950000000000003</v>
      </c>
      <c r="F2150" s="2">
        <v>39.35</v>
      </c>
      <c r="G2150" s="2">
        <v>0</v>
      </c>
      <c r="H2150" s="2" t="s">
        <v>12</v>
      </c>
      <c r="I2150" s="2">
        <v>1</v>
      </c>
      <c r="J2150" s="2">
        <v>400</v>
      </c>
      <c r="K2150" s="4">
        <v>0.71579999999999999</v>
      </c>
      <c r="L2150" s="2" t="s">
        <v>1275</v>
      </c>
      <c r="M2150" s="5">
        <v>45093</v>
      </c>
      <c r="N2150" s="6">
        <v>92.13</v>
      </c>
    </row>
    <row r="2151" spans="1:14" ht="15.5" hidden="1" x14ac:dyDescent="0.35">
      <c r="A2151" s="3" t="s">
        <v>21</v>
      </c>
      <c r="B2151" s="2" t="s">
        <v>22</v>
      </c>
      <c r="C2151" s="3">
        <v>55</v>
      </c>
      <c r="D2151" s="2">
        <v>40.82</v>
      </c>
      <c r="E2151" s="2">
        <v>43.3</v>
      </c>
      <c r="F2151" s="2">
        <v>43.6</v>
      </c>
      <c r="G2151" s="2">
        <v>0</v>
      </c>
      <c r="H2151" s="2" t="s">
        <v>12</v>
      </c>
      <c r="I2151" s="2">
        <v>2</v>
      </c>
      <c r="J2151" s="2">
        <v>332</v>
      </c>
      <c r="K2151" s="4">
        <v>1.2866</v>
      </c>
      <c r="L2151" s="2" t="s">
        <v>1275</v>
      </c>
      <c r="M2151" s="5">
        <v>45093</v>
      </c>
      <c r="N2151" s="6">
        <v>92.13</v>
      </c>
    </row>
    <row r="2152" spans="1:14" ht="15.5" hidden="1" x14ac:dyDescent="0.35">
      <c r="A2152" s="3" t="s">
        <v>23</v>
      </c>
      <c r="B2152" s="2" t="s">
        <v>1750</v>
      </c>
      <c r="C2152" s="3">
        <v>56</v>
      </c>
      <c r="D2152" s="2">
        <v>41</v>
      </c>
      <c r="E2152" s="2">
        <v>37.049999999999997</v>
      </c>
      <c r="F2152" s="2">
        <v>37.5</v>
      </c>
      <c r="G2152" s="2">
        <v>0</v>
      </c>
      <c r="H2152" s="2" t="s">
        <v>12</v>
      </c>
      <c r="I2152" s="2">
        <v>1</v>
      </c>
      <c r="J2152" s="2">
        <v>292</v>
      </c>
      <c r="K2152" s="4">
        <v>0.69599999999999995</v>
      </c>
      <c r="L2152" s="2" t="s">
        <v>1275</v>
      </c>
      <c r="M2152" s="5">
        <v>45093</v>
      </c>
      <c r="N2152" s="6">
        <v>92.13</v>
      </c>
    </row>
    <row r="2153" spans="1:14" ht="15.5" hidden="1" x14ac:dyDescent="0.35">
      <c r="A2153" s="3" t="s">
        <v>25</v>
      </c>
      <c r="B2153" s="2" t="s">
        <v>1284</v>
      </c>
      <c r="C2153" s="3">
        <v>57</v>
      </c>
      <c r="D2153" s="2">
        <v>39.200000000000003</v>
      </c>
      <c r="E2153" s="2">
        <v>37.6</v>
      </c>
      <c r="F2153" s="2">
        <v>38</v>
      </c>
      <c r="G2153" s="2">
        <v>0</v>
      </c>
      <c r="H2153" s="2" t="s">
        <v>12</v>
      </c>
      <c r="I2153" s="2">
        <v>2</v>
      </c>
      <c r="J2153" s="2">
        <v>169</v>
      </c>
      <c r="K2153" s="4">
        <v>0.87129999999999996</v>
      </c>
      <c r="L2153" s="2" t="s">
        <v>1275</v>
      </c>
      <c r="M2153" s="5">
        <v>45093</v>
      </c>
      <c r="N2153" s="6">
        <v>92.13</v>
      </c>
    </row>
    <row r="2154" spans="1:14" ht="15.5" hidden="1" x14ac:dyDescent="0.35">
      <c r="A2154" s="3" t="s">
        <v>27</v>
      </c>
      <c r="B2154" s="2" t="s">
        <v>28</v>
      </c>
      <c r="C2154" s="3">
        <v>58</v>
      </c>
      <c r="D2154" s="2">
        <v>34.4</v>
      </c>
      <c r="E2154" s="2">
        <v>39.15</v>
      </c>
      <c r="F2154" s="2">
        <v>39.549999999999997</v>
      </c>
      <c r="G2154" s="2">
        <v>0</v>
      </c>
      <c r="H2154" s="2" t="s">
        <v>12</v>
      </c>
      <c r="I2154" s="2">
        <v>1</v>
      </c>
      <c r="J2154" s="2">
        <v>345</v>
      </c>
      <c r="K2154" s="4">
        <v>1.0969</v>
      </c>
      <c r="L2154" s="2" t="s">
        <v>1275</v>
      </c>
      <c r="M2154" s="5">
        <v>45093</v>
      </c>
      <c r="N2154" s="6">
        <v>92.13</v>
      </c>
    </row>
    <row r="2155" spans="1:14" ht="15.5" hidden="1" x14ac:dyDescent="0.35">
      <c r="A2155" s="3" t="s">
        <v>29</v>
      </c>
      <c r="B2155" s="2" t="s">
        <v>30</v>
      </c>
      <c r="C2155" s="3">
        <v>59</v>
      </c>
      <c r="D2155" s="2">
        <v>43.85</v>
      </c>
      <c r="E2155" s="2">
        <v>35.35</v>
      </c>
      <c r="F2155" s="2">
        <v>36.15</v>
      </c>
      <c r="G2155" s="2">
        <v>0</v>
      </c>
      <c r="H2155" s="2" t="s">
        <v>12</v>
      </c>
      <c r="I2155" s="2">
        <v>19</v>
      </c>
      <c r="J2155" s="2">
        <v>195</v>
      </c>
      <c r="K2155" s="4">
        <v>0.81879999999999997</v>
      </c>
      <c r="L2155" s="2" t="s">
        <v>1275</v>
      </c>
      <c r="M2155" s="5">
        <v>45093</v>
      </c>
      <c r="N2155" s="6">
        <v>92.13</v>
      </c>
    </row>
    <row r="2156" spans="1:14" ht="15.5" hidden="1" x14ac:dyDescent="0.35">
      <c r="A2156" s="3" t="s">
        <v>31</v>
      </c>
      <c r="B2156" s="2" t="s">
        <v>1751</v>
      </c>
      <c r="C2156" s="3">
        <v>60</v>
      </c>
      <c r="D2156" s="2">
        <v>32</v>
      </c>
      <c r="E2156" s="2">
        <v>33.25</v>
      </c>
      <c r="F2156" s="2">
        <v>33.65</v>
      </c>
      <c r="G2156" s="2">
        <v>-3.9</v>
      </c>
      <c r="H2156" s="2">
        <v>-0.1086</v>
      </c>
      <c r="I2156" s="2">
        <v>11</v>
      </c>
      <c r="J2156" s="2">
        <v>1366</v>
      </c>
      <c r="K2156" s="4">
        <v>0.64229999999999998</v>
      </c>
      <c r="L2156" s="2" t="s">
        <v>1275</v>
      </c>
      <c r="M2156" s="5">
        <v>45093</v>
      </c>
      <c r="N2156" s="6">
        <v>92.13</v>
      </c>
    </row>
    <row r="2157" spans="1:14" ht="15.5" hidden="1" x14ac:dyDescent="0.35">
      <c r="A2157" s="3" t="s">
        <v>33</v>
      </c>
      <c r="B2157" s="2" t="s">
        <v>1543</v>
      </c>
      <c r="C2157" s="3">
        <v>61</v>
      </c>
      <c r="D2157" s="2">
        <v>42.44</v>
      </c>
      <c r="E2157" s="2">
        <v>33.85</v>
      </c>
      <c r="F2157" s="2">
        <v>34.200000000000003</v>
      </c>
      <c r="G2157" s="2">
        <v>0</v>
      </c>
      <c r="H2157" s="2" t="s">
        <v>12</v>
      </c>
      <c r="I2157" s="2">
        <v>8</v>
      </c>
      <c r="J2157" s="2">
        <v>148</v>
      </c>
      <c r="K2157" s="4">
        <v>0.80130000000000001</v>
      </c>
      <c r="L2157" s="2" t="s">
        <v>1275</v>
      </c>
      <c r="M2157" s="5">
        <v>45093</v>
      </c>
      <c r="N2157" s="6">
        <v>92.13</v>
      </c>
    </row>
    <row r="2158" spans="1:14" ht="15.5" hidden="1" x14ac:dyDescent="0.35">
      <c r="A2158" s="3" t="s">
        <v>35</v>
      </c>
      <c r="B2158" s="2" t="s">
        <v>1752</v>
      </c>
      <c r="C2158" s="3">
        <v>62</v>
      </c>
      <c r="D2158" s="2">
        <v>34.82</v>
      </c>
      <c r="E2158" s="2">
        <v>31.4</v>
      </c>
      <c r="F2158" s="2">
        <v>31.75</v>
      </c>
      <c r="G2158" s="2">
        <v>0</v>
      </c>
      <c r="H2158" s="2" t="s">
        <v>12</v>
      </c>
      <c r="I2158" s="2">
        <v>1</v>
      </c>
      <c r="J2158" s="2">
        <v>317</v>
      </c>
      <c r="K2158" s="4">
        <v>0.61960000000000004</v>
      </c>
      <c r="L2158" s="2" t="s">
        <v>1275</v>
      </c>
      <c r="M2158" s="5">
        <v>45093</v>
      </c>
      <c r="N2158" s="6">
        <v>92.13</v>
      </c>
    </row>
    <row r="2159" spans="1:14" ht="15.5" hidden="1" x14ac:dyDescent="0.35">
      <c r="A2159" s="3" t="s">
        <v>37</v>
      </c>
      <c r="B2159" s="2" t="s">
        <v>1544</v>
      </c>
      <c r="C2159" s="3">
        <v>63</v>
      </c>
      <c r="D2159" s="2">
        <v>41.73</v>
      </c>
      <c r="E2159" s="2">
        <v>32</v>
      </c>
      <c r="F2159" s="2">
        <v>32.35</v>
      </c>
      <c r="G2159" s="2">
        <v>0</v>
      </c>
      <c r="H2159" s="2" t="s">
        <v>12</v>
      </c>
      <c r="I2159" s="2">
        <v>1</v>
      </c>
      <c r="J2159" s="2">
        <v>153</v>
      </c>
      <c r="K2159" s="4">
        <v>0.77</v>
      </c>
      <c r="L2159" s="2" t="s">
        <v>1275</v>
      </c>
      <c r="M2159" s="5">
        <v>45093</v>
      </c>
      <c r="N2159" s="6">
        <v>92.13</v>
      </c>
    </row>
    <row r="2160" spans="1:14" ht="15.5" hidden="1" x14ac:dyDescent="0.35">
      <c r="A2160" s="3" t="s">
        <v>39</v>
      </c>
      <c r="B2160" s="2" t="s">
        <v>40</v>
      </c>
      <c r="C2160" s="3">
        <v>64</v>
      </c>
      <c r="D2160" s="2">
        <v>33.94</v>
      </c>
      <c r="E2160" s="2">
        <v>35.299999999999997</v>
      </c>
      <c r="F2160" s="2">
        <v>35.6</v>
      </c>
      <c r="G2160" s="2">
        <v>0</v>
      </c>
      <c r="H2160" s="2" t="s">
        <v>12</v>
      </c>
      <c r="I2160" s="2">
        <v>6</v>
      </c>
      <c r="J2160" s="2">
        <v>267</v>
      </c>
      <c r="K2160" s="4">
        <v>1.0999000000000001</v>
      </c>
      <c r="L2160" s="2" t="s">
        <v>1275</v>
      </c>
      <c r="M2160" s="5">
        <v>45093</v>
      </c>
      <c r="N2160" s="6">
        <v>92.13</v>
      </c>
    </row>
    <row r="2161" spans="1:14" ht="15.5" hidden="1" x14ac:dyDescent="0.35">
      <c r="A2161" s="3" t="s">
        <v>41</v>
      </c>
      <c r="B2161" s="2" t="s">
        <v>1545</v>
      </c>
      <c r="C2161" s="3">
        <v>65</v>
      </c>
      <c r="D2161" s="2">
        <v>35.29</v>
      </c>
      <c r="E2161" s="2">
        <v>28.65</v>
      </c>
      <c r="F2161" s="2">
        <v>29</v>
      </c>
      <c r="G2161" s="2">
        <v>0</v>
      </c>
      <c r="H2161" s="2" t="s">
        <v>12</v>
      </c>
      <c r="I2161" s="2">
        <v>4</v>
      </c>
      <c r="J2161" s="2">
        <v>193</v>
      </c>
      <c r="K2161" s="4">
        <v>0.59109999999999996</v>
      </c>
      <c r="L2161" s="2" t="s">
        <v>1275</v>
      </c>
      <c r="M2161" s="5">
        <v>45093</v>
      </c>
      <c r="N2161" s="6">
        <v>92.13</v>
      </c>
    </row>
    <row r="2162" spans="1:14" ht="15.5" hidden="1" x14ac:dyDescent="0.35">
      <c r="A2162" s="3" t="s">
        <v>43</v>
      </c>
      <c r="B2162" s="2" t="s">
        <v>1753</v>
      </c>
      <c r="C2162" s="3">
        <v>66</v>
      </c>
      <c r="D2162" s="2">
        <v>26.56</v>
      </c>
      <c r="E2162" s="2">
        <v>27.75</v>
      </c>
      <c r="F2162" s="2">
        <v>28.1</v>
      </c>
      <c r="G2162" s="2">
        <v>-8.17</v>
      </c>
      <c r="H2162" s="2">
        <v>-0.23519999999999999</v>
      </c>
      <c r="I2162" s="2">
        <v>2</v>
      </c>
      <c r="J2162" s="2">
        <v>222</v>
      </c>
      <c r="K2162" s="4">
        <v>0.58250000000000002</v>
      </c>
      <c r="L2162" s="2" t="s">
        <v>1275</v>
      </c>
      <c r="M2162" s="5">
        <v>45093</v>
      </c>
      <c r="N2162" s="6">
        <v>92.13</v>
      </c>
    </row>
    <row r="2163" spans="1:14" ht="15.5" hidden="1" x14ac:dyDescent="0.35">
      <c r="A2163" s="3" t="s">
        <v>45</v>
      </c>
      <c r="B2163" s="2" t="s">
        <v>1289</v>
      </c>
      <c r="C2163" s="3">
        <v>67</v>
      </c>
      <c r="D2163" s="2">
        <v>32.58</v>
      </c>
      <c r="E2163" s="2">
        <v>30.55</v>
      </c>
      <c r="F2163" s="2">
        <v>30.85</v>
      </c>
      <c r="G2163" s="2">
        <v>0</v>
      </c>
      <c r="H2163" s="2" t="s">
        <v>12</v>
      </c>
      <c r="I2163" s="2">
        <v>1</v>
      </c>
      <c r="J2163" s="2">
        <v>1049</v>
      </c>
      <c r="K2163" s="4">
        <v>0.88549999999999995</v>
      </c>
      <c r="L2163" s="2" t="s">
        <v>1275</v>
      </c>
      <c r="M2163" s="5">
        <v>45093</v>
      </c>
      <c r="N2163" s="6">
        <v>92.13</v>
      </c>
    </row>
    <row r="2164" spans="1:14" ht="15.5" hidden="1" x14ac:dyDescent="0.35">
      <c r="A2164" s="3" t="s">
        <v>47</v>
      </c>
      <c r="B2164" s="2" t="s">
        <v>1754</v>
      </c>
      <c r="C2164" s="3">
        <v>68</v>
      </c>
      <c r="D2164" s="2">
        <v>27</v>
      </c>
      <c r="E2164" s="2">
        <v>26.05</v>
      </c>
      <c r="F2164" s="2">
        <v>26.3</v>
      </c>
      <c r="G2164" s="2">
        <v>0</v>
      </c>
      <c r="H2164" s="2" t="s">
        <v>12</v>
      </c>
      <c r="I2164" s="2">
        <v>2</v>
      </c>
      <c r="J2164" s="2">
        <v>453</v>
      </c>
      <c r="K2164" s="4">
        <v>0.56889999999999996</v>
      </c>
      <c r="L2164" s="2" t="s">
        <v>1275</v>
      </c>
      <c r="M2164" s="5">
        <v>45093</v>
      </c>
      <c r="N2164" s="6">
        <v>92.13</v>
      </c>
    </row>
    <row r="2165" spans="1:14" ht="15.5" hidden="1" x14ac:dyDescent="0.35">
      <c r="A2165" s="3" t="s">
        <v>49</v>
      </c>
      <c r="B2165" s="2" t="s">
        <v>1755</v>
      </c>
      <c r="C2165" s="3">
        <v>69</v>
      </c>
      <c r="D2165" s="2">
        <v>26.34</v>
      </c>
      <c r="E2165" s="2">
        <v>25</v>
      </c>
      <c r="F2165" s="2">
        <v>25.5</v>
      </c>
      <c r="G2165" s="2">
        <v>0</v>
      </c>
      <c r="H2165" s="2" t="s">
        <v>12</v>
      </c>
      <c r="I2165" s="2">
        <v>1</v>
      </c>
      <c r="J2165" s="2">
        <v>299</v>
      </c>
      <c r="K2165" s="4">
        <v>0.55659999999999998</v>
      </c>
      <c r="L2165" s="2" t="s">
        <v>1275</v>
      </c>
      <c r="M2165" s="5">
        <v>45093</v>
      </c>
      <c r="N2165" s="6">
        <v>92.13</v>
      </c>
    </row>
    <row r="2166" spans="1:14" ht="15.5" hidden="1" x14ac:dyDescent="0.35">
      <c r="A2166" s="3" t="s">
        <v>51</v>
      </c>
      <c r="B2166" s="2" t="s">
        <v>1756</v>
      </c>
      <c r="C2166" s="3">
        <v>70</v>
      </c>
      <c r="D2166" s="2">
        <v>24.15</v>
      </c>
      <c r="E2166" s="2">
        <v>24.25</v>
      </c>
      <c r="F2166" s="2">
        <v>24.5</v>
      </c>
      <c r="G2166" s="2">
        <v>0</v>
      </c>
      <c r="H2166" s="2" t="s">
        <v>12</v>
      </c>
      <c r="I2166" s="2">
        <v>8</v>
      </c>
      <c r="J2166" s="2">
        <v>8474</v>
      </c>
      <c r="K2166" s="4">
        <v>0.54859999999999998</v>
      </c>
      <c r="L2166" s="2" t="s">
        <v>1275</v>
      </c>
      <c r="M2166" s="5">
        <v>45093</v>
      </c>
      <c r="N2166" s="6">
        <v>92.13</v>
      </c>
    </row>
    <row r="2167" spans="1:14" ht="15.5" hidden="1" x14ac:dyDescent="0.35">
      <c r="A2167" s="3" t="s">
        <v>53</v>
      </c>
      <c r="B2167" s="2" t="s">
        <v>1757</v>
      </c>
      <c r="C2167" s="3">
        <v>71</v>
      </c>
      <c r="D2167" s="2">
        <v>27.04</v>
      </c>
      <c r="E2167" s="2">
        <v>23.35</v>
      </c>
      <c r="F2167" s="2">
        <v>23.6</v>
      </c>
      <c r="G2167" s="2">
        <v>0</v>
      </c>
      <c r="H2167" s="2" t="s">
        <v>12</v>
      </c>
      <c r="I2167" s="2">
        <v>1</v>
      </c>
      <c r="J2167" s="2">
        <v>1008</v>
      </c>
      <c r="K2167" s="4">
        <v>0.53779999999999994</v>
      </c>
      <c r="L2167" s="2" t="s">
        <v>1275</v>
      </c>
      <c r="M2167" s="5">
        <v>45093</v>
      </c>
      <c r="N2167" s="6">
        <v>92.13</v>
      </c>
    </row>
    <row r="2168" spans="1:14" ht="15.5" hidden="1" x14ac:dyDescent="0.35">
      <c r="A2168" s="3" t="s">
        <v>55</v>
      </c>
      <c r="B2168" s="2" t="s">
        <v>1550</v>
      </c>
      <c r="C2168" s="3">
        <v>72</v>
      </c>
      <c r="D2168" s="2">
        <v>27.7</v>
      </c>
      <c r="E2168" s="2">
        <v>22.55</v>
      </c>
      <c r="F2168" s="2">
        <v>22.8</v>
      </c>
      <c r="G2168" s="2">
        <v>0</v>
      </c>
      <c r="H2168" s="2" t="s">
        <v>12</v>
      </c>
      <c r="I2168" s="2">
        <v>1</v>
      </c>
      <c r="J2168" s="2">
        <v>538</v>
      </c>
      <c r="K2168" s="4">
        <v>0.53500000000000003</v>
      </c>
      <c r="L2168" s="2" t="s">
        <v>1275</v>
      </c>
      <c r="M2168" s="5">
        <v>45093</v>
      </c>
      <c r="N2168" s="6">
        <v>92.13</v>
      </c>
    </row>
    <row r="2169" spans="1:14" ht="15.5" hidden="1" x14ac:dyDescent="0.35">
      <c r="A2169" s="3" t="s">
        <v>57</v>
      </c>
      <c r="B2169" s="2" t="s">
        <v>1758</v>
      </c>
      <c r="C2169" s="3">
        <v>72.5</v>
      </c>
      <c r="D2169" s="2">
        <v>22.6</v>
      </c>
      <c r="E2169" s="2">
        <v>22.15</v>
      </c>
      <c r="F2169" s="2">
        <v>22.3</v>
      </c>
      <c r="G2169" s="2">
        <v>0</v>
      </c>
      <c r="H2169" s="2" t="s">
        <v>12</v>
      </c>
      <c r="I2169" s="2">
        <v>10</v>
      </c>
      <c r="J2169" s="2">
        <v>801</v>
      </c>
      <c r="K2169" s="4">
        <v>0.52929999999999999</v>
      </c>
      <c r="L2169" s="2" t="s">
        <v>1275</v>
      </c>
      <c r="M2169" s="5">
        <v>45093</v>
      </c>
      <c r="N2169" s="6">
        <v>92.13</v>
      </c>
    </row>
    <row r="2170" spans="1:14" ht="15.5" hidden="1" x14ac:dyDescent="0.35">
      <c r="A2170" s="3" t="s">
        <v>59</v>
      </c>
      <c r="B2170" s="2" t="s">
        <v>1759</v>
      </c>
      <c r="C2170" s="3">
        <v>73</v>
      </c>
      <c r="D2170" s="2">
        <v>23.2</v>
      </c>
      <c r="E2170" s="2">
        <v>21.65</v>
      </c>
      <c r="F2170" s="2">
        <v>21.9</v>
      </c>
      <c r="G2170" s="2">
        <v>0</v>
      </c>
      <c r="H2170" s="2" t="s">
        <v>12</v>
      </c>
      <c r="I2170" s="2">
        <v>11</v>
      </c>
      <c r="J2170" s="2">
        <v>10462</v>
      </c>
      <c r="K2170" s="4">
        <v>0.52339999999999998</v>
      </c>
      <c r="L2170" s="2" t="s">
        <v>1275</v>
      </c>
      <c r="M2170" s="5">
        <v>45093</v>
      </c>
      <c r="N2170" s="6">
        <v>92.13</v>
      </c>
    </row>
    <row r="2171" spans="1:14" ht="15.5" hidden="1" x14ac:dyDescent="0.35">
      <c r="A2171" s="3" t="s">
        <v>61</v>
      </c>
      <c r="B2171" s="2" t="s">
        <v>1760</v>
      </c>
      <c r="C2171" s="3">
        <v>74</v>
      </c>
      <c r="D2171" s="2">
        <v>21.75</v>
      </c>
      <c r="E2171" s="2">
        <v>20.85</v>
      </c>
      <c r="F2171" s="2">
        <v>21.15</v>
      </c>
      <c r="G2171" s="2">
        <v>0</v>
      </c>
      <c r="H2171" s="2" t="s">
        <v>12</v>
      </c>
      <c r="I2171" s="2">
        <v>1</v>
      </c>
      <c r="J2171" s="2">
        <v>403</v>
      </c>
      <c r="K2171" s="4">
        <v>0.52110000000000001</v>
      </c>
      <c r="L2171" s="2" t="s">
        <v>1275</v>
      </c>
      <c r="M2171" s="5">
        <v>45093</v>
      </c>
      <c r="N2171" s="6">
        <v>92.13</v>
      </c>
    </row>
    <row r="2172" spans="1:14" ht="15.5" hidden="1" x14ac:dyDescent="0.35">
      <c r="A2172" s="3" t="s">
        <v>63</v>
      </c>
      <c r="B2172" s="2" t="s">
        <v>1761</v>
      </c>
      <c r="C2172" s="3">
        <v>75</v>
      </c>
      <c r="D2172" s="2">
        <v>19.45</v>
      </c>
      <c r="E2172" s="2">
        <v>20.05</v>
      </c>
      <c r="F2172" s="2">
        <v>20.3</v>
      </c>
      <c r="G2172" s="2">
        <v>-1.05</v>
      </c>
      <c r="H2172" s="2">
        <v>-5.1200000000000002E-2</v>
      </c>
      <c r="I2172" s="2">
        <v>4</v>
      </c>
      <c r="J2172" s="2">
        <v>1351</v>
      </c>
      <c r="K2172" s="4">
        <v>0.51419999999999999</v>
      </c>
      <c r="L2172" s="2" t="s">
        <v>1275</v>
      </c>
      <c r="M2172" s="5">
        <v>45093</v>
      </c>
      <c r="N2172" s="6">
        <v>92.13</v>
      </c>
    </row>
    <row r="2173" spans="1:14" ht="15.5" hidden="1" x14ac:dyDescent="0.35">
      <c r="A2173" s="3" t="s">
        <v>65</v>
      </c>
      <c r="B2173" s="2" t="s">
        <v>1762</v>
      </c>
      <c r="C2173" s="3">
        <v>76</v>
      </c>
      <c r="D2173" s="2">
        <v>21</v>
      </c>
      <c r="E2173" s="2">
        <v>19.2</v>
      </c>
      <c r="F2173" s="2">
        <v>19.5</v>
      </c>
      <c r="G2173" s="2">
        <v>0</v>
      </c>
      <c r="H2173" s="2" t="s">
        <v>12</v>
      </c>
      <c r="I2173" s="2">
        <v>20</v>
      </c>
      <c r="J2173" s="2">
        <v>449</v>
      </c>
      <c r="K2173" s="4">
        <v>0.50660000000000005</v>
      </c>
      <c r="L2173" s="2" t="s">
        <v>1275</v>
      </c>
      <c r="M2173" s="5">
        <v>45093</v>
      </c>
      <c r="N2173" s="6">
        <v>92.13</v>
      </c>
    </row>
    <row r="2174" spans="1:14" ht="15.5" hidden="1" x14ac:dyDescent="0.35">
      <c r="A2174" s="3" t="s">
        <v>67</v>
      </c>
      <c r="B2174" s="2" t="s">
        <v>1556</v>
      </c>
      <c r="C2174" s="3">
        <v>77</v>
      </c>
      <c r="D2174" s="2">
        <v>24.8</v>
      </c>
      <c r="E2174" s="2">
        <v>18.399999999999999</v>
      </c>
      <c r="F2174" s="2">
        <v>18.649999999999999</v>
      </c>
      <c r="G2174" s="2">
        <v>0</v>
      </c>
      <c r="H2174" s="2" t="s">
        <v>12</v>
      </c>
      <c r="I2174" s="2">
        <v>51</v>
      </c>
      <c r="J2174" s="2">
        <v>175</v>
      </c>
      <c r="K2174" s="4">
        <v>0.50700000000000001</v>
      </c>
      <c r="L2174" s="2" t="s">
        <v>1275</v>
      </c>
      <c r="M2174" s="5">
        <v>45093</v>
      </c>
      <c r="N2174" s="6">
        <v>92.13</v>
      </c>
    </row>
    <row r="2175" spans="1:14" ht="15.5" hidden="1" x14ac:dyDescent="0.35">
      <c r="A2175" s="3" t="s">
        <v>69</v>
      </c>
      <c r="B2175" s="2" t="s">
        <v>1763</v>
      </c>
      <c r="C2175" s="3">
        <v>77.5</v>
      </c>
      <c r="D2175" s="2">
        <v>18.7</v>
      </c>
      <c r="E2175" s="2">
        <v>18.05</v>
      </c>
      <c r="F2175" s="2">
        <v>18.350000000000001</v>
      </c>
      <c r="G2175" s="2">
        <v>0</v>
      </c>
      <c r="H2175" s="2" t="s">
        <v>12</v>
      </c>
      <c r="I2175" s="2">
        <v>60</v>
      </c>
      <c r="J2175" s="2">
        <v>681</v>
      </c>
      <c r="K2175" s="4">
        <v>0.5</v>
      </c>
      <c r="L2175" s="2" t="s">
        <v>1275</v>
      </c>
      <c r="M2175" s="5">
        <v>45093</v>
      </c>
      <c r="N2175" s="6">
        <v>92.13</v>
      </c>
    </row>
    <row r="2176" spans="1:14" ht="15.5" hidden="1" x14ac:dyDescent="0.35">
      <c r="A2176" s="3" t="s">
        <v>71</v>
      </c>
      <c r="B2176" s="2" t="s">
        <v>1764</v>
      </c>
      <c r="C2176" s="3">
        <v>78</v>
      </c>
      <c r="D2176" s="2">
        <v>17.8</v>
      </c>
      <c r="E2176" s="2">
        <v>17.649999999999999</v>
      </c>
      <c r="F2176" s="2">
        <v>17.899999999999999</v>
      </c>
      <c r="G2176" s="2">
        <v>0</v>
      </c>
      <c r="H2176" s="2" t="s">
        <v>12</v>
      </c>
      <c r="I2176" s="2">
        <v>1</v>
      </c>
      <c r="J2176" s="2">
        <v>605</v>
      </c>
      <c r="K2176" s="4">
        <v>0.50309999999999999</v>
      </c>
      <c r="L2176" s="2" t="s">
        <v>1275</v>
      </c>
      <c r="M2176" s="5">
        <v>45093</v>
      </c>
      <c r="N2176" s="6">
        <v>92.13</v>
      </c>
    </row>
    <row r="2177" spans="1:14" ht="15.5" hidden="1" x14ac:dyDescent="0.35">
      <c r="A2177" s="3" t="s">
        <v>73</v>
      </c>
      <c r="B2177" s="2" t="s">
        <v>1765</v>
      </c>
      <c r="C2177" s="3">
        <v>79</v>
      </c>
      <c r="D2177" s="2">
        <v>17</v>
      </c>
      <c r="E2177" s="2">
        <v>16.899999999999999</v>
      </c>
      <c r="F2177" s="2">
        <v>17.149999999999999</v>
      </c>
      <c r="G2177" s="2">
        <v>0</v>
      </c>
      <c r="H2177" s="2" t="s">
        <v>12</v>
      </c>
      <c r="I2177" s="2">
        <v>3</v>
      </c>
      <c r="J2177" s="2">
        <v>464</v>
      </c>
      <c r="K2177" s="4">
        <v>0.49819999999999998</v>
      </c>
      <c r="L2177" s="2" t="s">
        <v>1275</v>
      </c>
      <c r="M2177" s="5">
        <v>45093</v>
      </c>
      <c r="N2177" s="6">
        <v>92.13</v>
      </c>
    </row>
    <row r="2178" spans="1:14" ht="15.5" hidden="1" x14ac:dyDescent="0.35">
      <c r="A2178" s="3" t="s">
        <v>75</v>
      </c>
      <c r="B2178" s="2" t="s">
        <v>1766</v>
      </c>
      <c r="C2178" s="3">
        <v>80</v>
      </c>
      <c r="D2178" s="2">
        <v>15.53</v>
      </c>
      <c r="E2178" s="2">
        <v>16.149999999999999</v>
      </c>
      <c r="F2178" s="2">
        <v>16.399999999999999</v>
      </c>
      <c r="G2178" s="2">
        <v>-0.62</v>
      </c>
      <c r="H2178" s="2">
        <v>-3.8399999999999997E-2</v>
      </c>
      <c r="I2178" s="2">
        <v>12</v>
      </c>
      <c r="J2178" s="2">
        <v>2947</v>
      </c>
      <c r="K2178" s="4">
        <v>0.49259999999999998</v>
      </c>
      <c r="L2178" s="2" t="s">
        <v>1275</v>
      </c>
      <c r="M2178" s="5">
        <v>45093</v>
      </c>
      <c r="N2178" s="6">
        <v>92.13</v>
      </c>
    </row>
    <row r="2179" spans="1:14" ht="15.5" hidden="1" x14ac:dyDescent="0.35">
      <c r="A2179" s="3" t="s">
        <v>77</v>
      </c>
      <c r="B2179" s="2" t="s">
        <v>1767</v>
      </c>
      <c r="C2179" s="3">
        <v>81</v>
      </c>
      <c r="D2179" s="2">
        <v>14.63</v>
      </c>
      <c r="E2179" s="2">
        <v>15.4</v>
      </c>
      <c r="F2179" s="2">
        <v>15.6</v>
      </c>
      <c r="G2179" s="2">
        <v>-3.17</v>
      </c>
      <c r="H2179" s="2">
        <v>-0.17810000000000001</v>
      </c>
      <c r="I2179" s="2">
        <v>2</v>
      </c>
      <c r="J2179" s="2">
        <v>643</v>
      </c>
      <c r="K2179" s="4">
        <v>0.48320000000000002</v>
      </c>
      <c r="L2179" s="2" t="s">
        <v>1275</v>
      </c>
      <c r="M2179" s="5">
        <v>45093</v>
      </c>
      <c r="N2179" s="6">
        <v>92.13</v>
      </c>
    </row>
    <row r="2180" spans="1:14" ht="15.5" hidden="1" x14ac:dyDescent="0.35">
      <c r="A2180" s="3" t="s">
        <v>78</v>
      </c>
      <c r="B2180" s="2" t="s">
        <v>1768</v>
      </c>
      <c r="C2180" s="3">
        <v>82</v>
      </c>
      <c r="D2180" s="2">
        <v>16</v>
      </c>
      <c r="E2180" s="2">
        <v>14.7</v>
      </c>
      <c r="F2180" s="2">
        <v>14.9</v>
      </c>
      <c r="G2180" s="2">
        <v>0</v>
      </c>
      <c r="H2180" s="2" t="s">
        <v>12</v>
      </c>
      <c r="I2180" s="2">
        <v>1</v>
      </c>
      <c r="J2180" s="2">
        <v>391</v>
      </c>
      <c r="K2180" s="4">
        <v>0.4793</v>
      </c>
      <c r="L2180" s="2" t="s">
        <v>1275</v>
      </c>
      <c r="M2180" s="5">
        <v>45093</v>
      </c>
      <c r="N2180" s="6">
        <v>92.13</v>
      </c>
    </row>
    <row r="2181" spans="1:14" ht="15.5" hidden="1" x14ac:dyDescent="0.35">
      <c r="A2181" s="3" t="s">
        <v>80</v>
      </c>
      <c r="B2181" s="2" t="s">
        <v>1769</v>
      </c>
      <c r="C2181" s="3">
        <v>83</v>
      </c>
      <c r="D2181" s="2">
        <v>14.75</v>
      </c>
      <c r="E2181" s="2">
        <v>13.95</v>
      </c>
      <c r="F2181" s="2">
        <v>14.2</v>
      </c>
      <c r="G2181" s="2">
        <v>0</v>
      </c>
      <c r="H2181" s="2" t="s">
        <v>12</v>
      </c>
      <c r="I2181" s="2">
        <v>1</v>
      </c>
      <c r="J2181" s="2">
        <v>510</v>
      </c>
      <c r="K2181" s="4">
        <v>0.47439999999999999</v>
      </c>
      <c r="L2181" s="2" t="s">
        <v>1275</v>
      </c>
      <c r="M2181" s="5">
        <v>45093</v>
      </c>
      <c r="N2181" s="6">
        <v>92.13</v>
      </c>
    </row>
    <row r="2182" spans="1:14" ht="15.5" hidden="1" x14ac:dyDescent="0.35">
      <c r="A2182" s="3" t="s">
        <v>82</v>
      </c>
      <c r="B2182" s="2" t="s">
        <v>1770</v>
      </c>
      <c r="C2182" s="3">
        <v>84</v>
      </c>
      <c r="D2182" s="2">
        <v>15.05</v>
      </c>
      <c r="E2182" s="2">
        <v>13.25</v>
      </c>
      <c r="F2182" s="2">
        <v>13.5</v>
      </c>
      <c r="G2182" s="2">
        <v>0</v>
      </c>
      <c r="H2182" s="2" t="s">
        <v>12</v>
      </c>
      <c r="I2182" s="2">
        <v>2</v>
      </c>
      <c r="J2182" s="2">
        <v>972</v>
      </c>
      <c r="K2182" s="4">
        <v>0.46879999999999999</v>
      </c>
      <c r="L2182" s="2" t="s">
        <v>1275</v>
      </c>
      <c r="M2182" s="5">
        <v>45093</v>
      </c>
      <c r="N2182" s="6">
        <v>92.13</v>
      </c>
    </row>
    <row r="2183" spans="1:14" ht="15.5" hidden="1" x14ac:dyDescent="0.35">
      <c r="A2183" s="3" t="s">
        <v>84</v>
      </c>
      <c r="B2183" s="2" t="s">
        <v>1771</v>
      </c>
      <c r="C2183" s="3">
        <v>85</v>
      </c>
      <c r="D2183" s="2">
        <v>12.62</v>
      </c>
      <c r="E2183" s="2">
        <v>12.6</v>
      </c>
      <c r="F2183" s="2">
        <v>12.8</v>
      </c>
      <c r="G2183" s="2">
        <v>-0.13</v>
      </c>
      <c r="H2183" s="2">
        <v>-1.0200000000000001E-2</v>
      </c>
      <c r="I2183" s="2">
        <v>21</v>
      </c>
      <c r="J2183" s="2">
        <v>2264</v>
      </c>
      <c r="K2183" s="4">
        <v>0.46239999999999998</v>
      </c>
      <c r="L2183" s="2" t="s">
        <v>1275</v>
      </c>
      <c r="M2183" s="5">
        <v>45093</v>
      </c>
      <c r="N2183" s="6">
        <v>92.13</v>
      </c>
    </row>
    <row r="2184" spans="1:14" ht="15.5" hidden="1" x14ac:dyDescent="0.35">
      <c r="A2184" s="3" t="s">
        <v>86</v>
      </c>
      <c r="B2184" s="2" t="s">
        <v>1767</v>
      </c>
      <c r="C2184" s="3">
        <v>86</v>
      </c>
      <c r="D2184" s="2">
        <v>11.27</v>
      </c>
      <c r="E2184" s="2">
        <v>11.95</v>
      </c>
      <c r="F2184" s="2">
        <v>12.15</v>
      </c>
      <c r="G2184" s="2">
        <v>-1.83</v>
      </c>
      <c r="H2184" s="2">
        <v>-0.13969999999999999</v>
      </c>
      <c r="I2184" s="2">
        <v>1</v>
      </c>
      <c r="J2184" s="2">
        <v>621</v>
      </c>
      <c r="K2184" s="4">
        <v>0.45800000000000002</v>
      </c>
      <c r="L2184" s="2" t="s">
        <v>1275</v>
      </c>
      <c r="M2184" s="5">
        <v>45093</v>
      </c>
      <c r="N2184" s="6">
        <v>92.13</v>
      </c>
    </row>
    <row r="2185" spans="1:14" ht="15.5" hidden="1" x14ac:dyDescent="0.35">
      <c r="A2185" s="3" t="s">
        <v>88</v>
      </c>
      <c r="B2185" s="2" t="s">
        <v>1772</v>
      </c>
      <c r="C2185" s="3">
        <v>87</v>
      </c>
      <c r="D2185" s="2">
        <v>11.3</v>
      </c>
      <c r="E2185" s="2">
        <v>11.3</v>
      </c>
      <c r="F2185" s="2">
        <v>11.5</v>
      </c>
      <c r="G2185" s="2">
        <v>-0.1</v>
      </c>
      <c r="H2185" s="2">
        <v>-8.8000000000000005E-3</v>
      </c>
      <c r="I2185" s="2">
        <v>5</v>
      </c>
      <c r="J2185" s="2">
        <v>883</v>
      </c>
      <c r="K2185" s="4">
        <v>0.45279999999999998</v>
      </c>
      <c r="L2185" s="2" t="s">
        <v>1275</v>
      </c>
      <c r="M2185" s="5">
        <v>45093</v>
      </c>
      <c r="N2185" s="6">
        <v>92.13</v>
      </c>
    </row>
    <row r="2186" spans="1:14" ht="15.5" hidden="1" x14ac:dyDescent="0.35">
      <c r="A2186" s="3" t="s">
        <v>90</v>
      </c>
      <c r="B2186" s="2" t="s">
        <v>1773</v>
      </c>
      <c r="C2186" s="3">
        <v>88</v>
      </c>
      <c r="D2186" s="2">
        <v>9.8000000000000007</v>
      </c>
      <c r="E2186" s="2">
        <v>10.65</v>
      </c>
      <c r="F2186" s="2">
        <v>10.9</v>
      </c>
      <c r="G2186" s="2">
        <v>-2.31</v>
      </c>
      <c r="H2186" s="2">
        <v>-0.1908</v>
      </c>
      <c r="I2186" s="2">
        <v>5</v>
      </c>
      <c r="J2186" s="2">
        <v>1278</v>
      </c>
      <c r="K2186" s="4">
        <v>0.44929999999999998</v>
      </c>
      <c r="L2186" s="2" t="s">
        <v>1275</v>
      </c>
      <c r="M2186" s="5">
        <v>45093</v>
      </c>
      <c r="N2186" s="6">
        <v>92.13</v>
      </c>
    </row>
    <row r="2187" spans="1:14" ht="15.5" hidden="1" x14ac:dyDescent="0.35">
      <c r="A2187" s="3" t="s">
        <v>92</v>
      </c>
      <c r="B2187" s="2" t="s">
        <v>1774</v>
      </c>
      <c r="C2187" s="3">
        <v>89</v>
      </c>
      <c r="D2187" s="2">
        <v>9.25</v>
      </c>
      <c r="E2187" s="2">
        <v>10.1</v>
      </c>
      <c r="F2187" s="2">
        <v>10.35</v>
      </c>
      <c r="G2187" s="2">
        <v>-1</v>
      </c>
      <c r="H2187" s="2">
        <v>-9.7600000000000006E-2</v>
      </c>
      <c r="I2187" s="2">
        <v>187</v>
      </c>
      <c r="J2187" s="2">
        <v>1226</v>
      </c>
      <c r="K2187" s="4">
        <v>0.4476</v>
      </c>
      <c r="L2187" s="2" t="s">
        <v>1275</v>
      </c>
      <c r="M2187" s="5">
        <v>45093</v>
      </c>
      <c r="N2187" s="6">
        <v>92.13</v>
      </c>
    </row>
    <row r="2188" spans="1:14" ht="15.5" hidden="1" x14ac:dyDescent="0.35">
      <c r="A2188" s="3" t="s">
        <v>94</v>
      </c>
      <c r="B2188" s="2" t="s">
        <v>1775</v>
      </c>
      <c r="C2188" s="3">
        <v>90</v>
      </c>
      <c r="D2188" s="2">
        <v>9.5</v>
      </c>
      <c r="E2188" s="2">
        <v>9.5500000000000007</v>
      </c>
      <c r="F2188" s="2">
        <v>9.6999999999999993</v>
      </c>
      <c r="G2188" s="2">
        <v>-0.15</v>
      </c>
      <c r="H2188" s="2">
        <v>-1.55E-2</v>
      </c>
      <c r="I2188" s="2">
        <v>506</v>
      </c>
      <c r="J2188" s="2">
        <v>7068</v>
      </c>
      <c r="K2188" s="4">
        <v>0.43990000000000001</v>
      </c>
      <c r="L2188" s="2" t="s">
        <v>1275</v>
      </c>
      <c r="M2188" s="5">
        <v>45093</v>
      </c>
      <c r="N2188" s="6">
        <v>92.13</v>
      </c>
    </row>
    <row r="2189" spans="1:14" ht="15.5" x14ac:dyDescent="0.35">
      <c r="A2189" s="3" t="s">
        <v>96</v>
      </c>
      <c r="B2189" s="2" t="s">
        <v>1776</v>
      </c>
      <c r="C2189" s="3">
        <v>91</v>
      </c>
      <c r="D2189" s="2">
        <v>8.91</v>
      </c>
      <c r="E2189" s="2">
        <v>9</v>
      </c>
      <c r="F2189" s="2">
        <v>9.15</v>
      </c>
      <c r="G2189" s="2">
        <v>-0.31</v>
      </c>
      <c r="H2189" s="2">
        <v>-3.3599999999999998E-2</v>
      </c>
      <c r="I2189" s="2">
        <v>35</v>
      </c>
      <c r="J2189" s="2">
        <v>969</v>
      </c>
      <c r="K2189" s="4">
        <v>0.43640000000000001</v>
      </c>
      <c r="L2189" s="2" t="s">
        <v>1275</v>
      </c>
      <c r="M2189" s="5">
        <v>45093</v>
      </c>
      <c r="N2189" s="6">
        <v>92.13</v>
      </c>
    </row>
    <row r="2190" spans="1:14" ht="15.5" hidden="1" x14ac:dyDescent="0.35">
      <c r="A2190" s="3" t="s">
        <v>98</v>
      </c>
      <c r="B2190" s="2" t="s">
        <v>1771</v>
      </c>
      <c r="C2190" s="3">
        <v>92</v>
      </c>
      <c r="D2190" s="2">
        <v>8.4499999999999993</v>
      </c>
      <c r="E2190" s="2">
        <v>8.4499999999999993</v>
      </c>
      <c r="F2190" s="2">
        <v>8.6</v>
      </c>
      <c r="G2190" s="2">
        <v>-0.25</v>
      </c>
      <c r="H2190" s="2">
        <v>-2.87E-2</v>
      </c>
      <c r="I2190" s="2">
        <v>262</v>
      </c>
      <c r="J2190" s="2">
        <v>2023</v>
      </c>
      <c r="K2190" s="4">
        <v>0.43209999999999998</v>
      </c>
      <c r="L2190" s="2" t="s">
        <v>1275</v>
      </c>
      <c r="M2190" s="5">
        <v>45093</v>
      </c>
      <c r="N2190" s="6">
        <v>92.13</v>
      </c>
    </row>
    <row r="2191" spans="1:14" ht="15.5" hidden="1" x14ac:dyDescent="0.35">
      <c r="A2191" s="3" t="s">
        <v>100</v>
      </c>
      <c r="B2191" s="2" t="s">
        <v>1777</v>
      </c>
      <c r="C2191" s="3">
        <v>93</v>
      </c>
      <c r="D2191" s="2">
        <v>8</v>
      </c>
      <c r="E2191" s="2">
        <v>7.9</v>
      </c>
      <c r="F2191" s="2">
        <v>8.0500000000000007</v>
      </c>
      <c r="G2191" s="2">
        <v>-0.2</v>
      </c>
      <c r="H2191" s="2">
        <v>-2.4400000000000002E-2</v>
      </c>
      <c r="I2191" s="2">
        <v>407</v>
      </c>
      <c r="J2191" s="2">
        <v>3767</v>
      </c>
      <c r="K2191" s="4">
        <v>0.4269</v>
      </c>
      <c r="L2191" s="2" t="s">
        <v>1275</v>
      </c>
      <c r="M2191" s="5">
        <v>45093</v>
      </c>
      <c r="N2191" s="6">
        <v>92.13</v>
      </c>
    </row>
    <row r="2192" spans="1:14" ht="15.5" x14ac:dyDescent="0.35">
      <c r="A2192" s="3" t="s">
        <v>102</v>
      </c>
      <c r="B2192" s="2" t="s">
        <v>1778</v>
      </c>
      <c r="C2192" s="3">
        <v>94</v>
      </c>
      <c r="D2192" s="2">
        <v>7.4</v>
      </c>
      <c r="E2192" s="2">
        <v>7.45</v>
      </c>
      <c r="F2192" s="2">
        <v>7.55</v>
      </c>
      <c r="G2192" s="2">
        <v>-0.15</v>
      </c>
      <c r="H2192" s="2">
        <v>-1.9900000000000001E-2</v>
      </c>
      <c r="I2192" s="2">
        <v>222</v>
      </c>
      <c r="J2192" s="2">
        <v>1349</v>
      </c>
      <c r="K2192" s="4">
        <v>0.42330000000000001</v>
      </c>
      <c r="L2192" s="2" t="s">
        <v>1275</v>
      </c>
      <c r="M2192" s="5">
        <v>45093</v>
      </c>
      <c r="N2192" s="6">
        <v>92.13</v>
      </c>
    </row>
    <row r="2193" spans="1:14" ht="15.5" hidden="1" x14ac:dyDescent="0.35">
      <c r="A2193" s="3" t="s">
        <v>104</v>
      </c>
      <c r="B2193" s="2" t="s">
        <v>1779</v>
      </c>
      <c r="C2193" s="3">
        <v>95</v>
      </c>
      <c r="D2193" s="2">
        <v>7.02</v>
      </c>
      <c r="E2193" s="2">
        <v>6.95</v>
      </c>
      <c r="F2193" s="2">
        <v>7.1</v>
      </c>
      <c r="G2193" s="2">
        <v>-0.11</v>
      </c>
      <c r="H2193" s="2">
        <v>-1.54E-2</v>
      </c>
      <c r="I2193" s="2">
        <v>2309</v>
      </c>
      <c r="J2193" s="2">
        <v>82239</v>
      </c>
      <c r="K2193" s="4">
        <v>0.42130000000000001</v>
      </c>
      <c r="L2193" s="2" t="s">
        <v>1275</v>
      </c>
      <c r="M2193" s="5">
        <v>45093</v>
      </c>
      <c r="N2193" s="6">
        <v>92.13</v>
      </c>
    </row>
    <row r="2194" spans="1:14" ht="15.5" hidden="1" x14ac:dyDescent="0.35">
      <c r="A2194" s="3" t="s">
        <v>106</v>
      </c>
      <c r="B2194" s="2" t="s">
        <v>1780</v>
      </c>
      <c r="C2194" s="3">
        <v>96</v>
      </c>
      <c r="D2194" s="2">
        <v>6.45</v>
      </c>
      <c r="E2194" s="2">
        <v>6.5</v>
      </c>
      <c r="F2194" s="2">
        <v>6.65</v>
      </c>
      <c r="G2194" s="2">
        <v>-0.35</v>
      </c>
      <c r="H2194" s="2">
        <v>-5.1499999999999997E-2</v>
      </c>
      <c r="I2194" s="2">
        <v>401</v>
      </c>
      <c r="J2194" s="2">
        <v>1689</v>
      </c>
      <c r="K2194" s="4">
        <v>0.41849999999999998</v>
      </c>
      <c r="L2194" s="2" t="s">
        <v>1275</v>
      </c>
      <c r="M2194" s="5">
        <v>45093</v>
      </c>
      <c r="N2194" s="6">
        <v>92.13</v>
      </c>
    </row>
    <row r="2195" spans="1:14" ht="15.5" x14ac:dyDescent="0.35">
      <c r="A2195" s="3" t="s">
        <v>108</v>
      </c>
      <c r="B2195" s="2" t="s">
        <v>1781</v>
      </c>
      <c r="C2195" s="3">
        <v>97</v>
      </c>
      <c r="D2195" s="2">
        <v>5.86</v>
      </c>
      <c r="E2195" s="2">
        <v>6.05</v>
      </c>
      <c r="F2195" s="2">
        <v>6.2</v>
      </c>
      <c r="G2195" s="2">
        <v>-0.28000000000000003</v>
      </c>
      <c r="H2195" s="2">
        <v>-4.5600000000000002E-2</v>
      </c>
      <c r="I2195" s="2">
        <v>64</v>
      </c>
      <c r="J2195" s="2">
        <v>1702</v>
      </c>
      <c r="K2195" s="4">
        <v>0.41470000000000001</v>
      </c>
      <c r="L2195" s="2" t="s">
        <v>1275</v>
      </c>
      <c r="M2195" s="5">
        <v>45093</v>
      </c>
      <c r="N2195" s="6">
        <v>92.13</v>
      </c>
    </row>
    <row r="2196" spans="1:14" ht="15.5" hidden="1" x14ac:dyDescent="0.35">
      <c r="A2196" s="3" t="s">
        <v>110</v>
      </c>
      <c r="B2196" s="2" t="s">
        <v>1782</v>
      </c>
      <c r="C2196" s="3">
        <v>98</v>
      </c>
      <c r="D2196" s="2">
        <v>5.6</v>
      </c>
      <c r="E2196" s="2">
        <v>5.65</v>
      </c>
      <c r="F2196" s="2">
        <v>5.75</v>
      </c>
      <c r="G2196" s="2">
        <v>-0.2</v>
      </c>
      <c r="H2196" s="2">
        <v>-3.4500000000000003E-2</v>
      </c>
      <c r="I2196" s="2">
        <v>219</v>
      </c>
      <c r="J2196" s="2">
        <v>3958</v>
      </c>
      <c r="K2196" s="4">
        <v>0.40989999999999999</v>
      </c>
      <c r="L2196" s="2" t="s">
        <v>1275</v>
      </c>
      <c r="M2196" s="5">
        <v>45093</v>
      </c>
      <c r="N2196" s="6">
        <v>92.13</v>
      </c>
    </row>
    <row r="2197" spans="1:14" ht="15.5" hidden="1" x14ac:dyDescent="0.35">
      <c r="A2197" s="3" t="s">
        <v>112</v>
      </c>
      <c r="B2197" s="2" t="s">
        <v>1777</v>
      </c>
      <c r="C2197" s="3">
        <v>99</v>
      </c>
      <c r="D2197" s="2">
        <v>5.3</v>
      </c>
      <c r="E2197" s="2">
        <v>5.25</v>
      </c>
      <c r="F2197" s="2">
        <v>5.4</v>
      </c>
      <c r="G2197" s="2">
        <v>7.0000000000000007E-2</v>
      </c>
      <c r="H2197" s="2">
        <v>1.34E-2</v>
      </c>
      <c r="I2197" s="2">
        <v>34</v>
      </c>
      <c r="J2197" s="2">
        <v>3038</v>
      </c>
      <c r="K2197" s="4">
        <v>0.40939999999999999</v>
      </c>
      <c r="L2197" s="2" t="s">
        <v>1275</v>
      </c>
      <c r="M2197" s="5">
        <v>45093</v>
      </c>
      <c r="N2197" s="6">
        <v>92.13</v>
      </c>
    </row>
    <row r="2198" spans="1:14" ht="15.5" x14ac:dyDescent="0.35">
      <c r="A2198" s="3" t="s">
        <v>114</v>
      </c>
      <c r="B2198" s="2" t="s">
        <v>1779</v>
      </c>
      <c r="C2198" s="3">
        <v>100</v>
      </c>
      <c r="D2198" s="2">
        <v>4.95</v>
      </c>
      <c r="E2198" s="2">
        <v>4.8499999999999996</v>
      </c>
      <c r="F2198" s="2">
        <v>5</v>
      </c>
      <c r="G2198" s="2">
        <v>-0.15</v>
      </c>
      <c r="H2198" s="2">
        <v>-2.9399999999999999E-2</v>
      </c>
      <c r="I2198" s="2">
        <v>692</v>
      </c>
      <c r="J2198" s="2">
        <v>24165</v>
      </c>
      <c r="K2198" s="4">
        <v>0.40539999999999998</v>
      </c>
      <c r="L2198" s="2" t="s">
        <v>1275</v>
      </c>
      <c r="M2198" s="5">
        <v>45093</v>
      </c>
      <c r="N2198" s="6">
        <v>92.13</v>
      </c>
    </row>
    <row r="2199" spans="1:14" ht="15.5" hidden="1" x14ac:dyDescent="0.35">
      <c r="A2199" s="3" t="s">
        <v>116</v>
      </c>
      <c r="B2199" s="2" t="s">
        <v>1783</v>
      </c>
      <c r="C2199" s="3">
        <v>105</v>
      </c>
      <c r="D2199" s="2">
        <v>3.34</v>
      </c>
      <c r="E2199" s="2">
        <v>3.3</v>
      </c>
      <c r="F2199" s="2">
        <v>3.4</v>
      </c>
      <c r="G2199" s="2">
        <v>-0.11</v>
      </c>
      <c r="H2199" s="2">
        <v>-3.1899999999999998E-2</v>
      </c>
      <c r="I2199" s="2">
        <v>500</v>
      </c>
      <c r="J2199" s="2">
        <v>21640</v>
      </c>
      <c r="K2199" s="4">
        <v>0.39269999999999999</v>
      </c>
      <c r="L2199" s="2" t="s">
        <v>1275</v>
      </c>
      <c r="M2199" s="5">
        <v>45093</v>
      </c>
      <c r="N2199" s="6">
        <v>92.13</v>
      </c>
    </row>
    <row r="2200" spans="1:14" ht="15.5" x14ac:dyDescent="0.35">
      <c r="A2200" s="3" t="s">
        <v>118</v>
      </c>
      <c r="B2200" s="2" t="s">
        <v>1777</v>
      </c>
      <c r="C2200" s="3">
        <v>110</v>
      </c>
      <c r="D2200" s="2">
        <v>2.25</v>
      </c>
      <c r="E2200" s="2">
        <v>2.23</v>
      </c>
      <c r="F2200" s="2">
        <v>2.29</v>
      </c>
      <c r="G2200" s="2">
        <v>-0.08</v>
      </c>
      <c r="H2200" s="2">
        <v>-3.4299999999999997E-2</v>
      </c>
      <c r="I2200" s="2">
        <v>1329</v>
      </c>
      <c r="J2200" s="2">
        <v>31904</v>
      </c>
      <c r="K2200" s="4">
        <v>0.38619999999999999</v>
      </c>
      <c r="L2200" s="2" t="s">
        <v>1275</v>
      </c>
      <c r="M2200" s="5">
        <v>45093</v>
      </c>
      <c r="N2200" s="6">
        <v>92.13</v>
      </c>
    </row>
    <row r="2201" spans="1:14" ht="15.5" x14ac:dyDescent="0.35">
      <c r="A2201" s="3" t="s">
        <v>119</v>
      </c>
      <c r="B2201" s="2" t="s">
        <v>1771</v>
      </c>
      <c r="C2201" s="3">
        <v>115</v>
      </c>
      <c r="D2201" s="2">
        <v>1.5</v>
      </c>
      <c r="E2201" s="2">
        <v>1.48</v>
      </c>
      <c r="F2201" s="2">
        <v>1.54</v>
      </c>
      <c r="G2201" s="2">
        <v>-0.05</v>
      </c>
      <c r="H2201" s="2">
        <v>-3.2300000000000002E-2</v>
      </c>
      <c r="I2201" s="2">
        <v>233</v>
      </c>
      <c r="J2201" s="2">
        <v>33914</v>
      </c>
      <c r="K2201" s="4">
        <v>0.38390000000000002</v>
      </c>
      <c r="L2201" s="2" t="s">
        <v>1275</v>
      </c>
      <c r="M2201" s="5">
        <v>45093</v>
      </c>
      <c r="N2201" s="6">
        <v>92.13</v>
      </c>
    </row>
    <row r="2202" spans="1:14" ht="15.5" x14ac:dyDescent="0.35">
      <c r="A2202" s="3" t="s">
        <v>121</v>
      </c>
      <c r="B2202" s="2" t="s">
        <v>1784</v>
      </c>
      <c r="C2202" s="3">
        <v>120</v>
      </c>
      <c r="D2202" s="2">
        <v>1.01</v>
      </c>
      <c r="E2202" s="2">
        <v>0.99</v>
      </c>
      <c r="F2202" s="2">
        <v>1.04</v>
      </c>
      <c r="G2202" s="2">
        <v>-0.05</v>
      </c>
      <c r="H2202" s="2">
        <v>-4.7199999999999999E-2</v>
      </c>
      <c r="I2202" s="2">
        <v>1114</v>
      </c>
      <c r="J2202" s="2">
        <v>56774</v>
      </c>
      <c r="K2202" s="4">
        <v>0.38429999999999997</v>
      </c>
      <c r="L2202" s="2" t="s">
        <v>1275</v>
      </c>
      <c r="M2202" s="5">
        <v>45093</v>
      </c>
      <c r="N2202" s="6">
        <v>92.13</v>
      </c>
    </row>
    <row r="2203" spans="1:14" ht="15.5" hidden="1" x14ac:dyDescent="0.35">
      <c r="A2203" s="3" t="s">
        <v>123</v>
      </c>
      <c r="B2203" s="2" t="s">
        <v>1785</v>
      </c>
      <c r="C2203" s="3">
        <v>125</v>
      </c>
      <c r="D2203" s="2">
        <v>0.7</v>
      </c>
      <c r="E2203" s="2">
        <v>0.69</v>
      </c>
      <c r="F2203" s="2">
        <v>0.73</v>
      </c>
      <c r="G2203" s="2">
        <v>-0.02</v>
      </c>
      <c r="H2203" s="2">
        <v>-2.7799999999999998E-2</v>
      </c>
      <c r="I2203" s="2">
        <v>725</v>
      </c>
      <c r="J2203" s="2">
        <v>29096</v>
      </c>
      <c r="K2203" s="4">
        <v>0.38940000000000002</v>
      </c>
      <c r="L2203" s="2" t="s">
        <v>1275</v>
      </c>
      <c r="M2203" s="5">
        <v>45093</v>
      </c>
      <c r="N2203" s="6">
        <v>92.13</v>
      </c>
    </row>
    <row r="2204" spans="1:14" ht="15.5" x14ac:dyDescent="0.35">
      <c r="A2204" s="3" t="s">
        <v>125</v>
      </c>
      <c r="B2204" s="2" t="s">
        <v>1782</v>
      </c>
      <c r="C2204" s="3">
        <v>130</v>
      </c>
      <c r="D2204" s="2">
        <v>0.5</v>
      </c>
      <c r="E2204" s="2">
        <v>0.49</v>
      </c>
      <c r="F2204" s="2">
        <v>0.52</v>
      </c>
      <c r="G2204" s="2">
        <v>-0.02</v>
      </c>
      <c r="H2204" s="2">
        <v>-3.85E-2</v>
      </c>
      <c r="I2204" s="2">
        <v>79</v>
      </c>
      <c r="J2204" s="2">
        <v>28666</v>
      </c>
      <c r="K2204" s="4">
        <v>0.39550000000000002</v>
      </c>
      <c r="L2204" s="2" t="s">
        <v>1275</v>
      </c>
      <c r="M2204" s="5">
        <v>45093</v>
      </c>
      <c r="N2204" s="6">
        <v>92.13</v>
      </c>
    </row>
    <row r="2205" spans="1:14" ht="15.5" hidden="1" x14ac:dyDescent="0.35">
      <c r="A2205" s="3" t="s">
        <v>127</v>
      </c>
      <c r="B2205" s="2" t="s">
        <v>1786</v>
      </c>
      <c r="C2205" s="3">
        <v>135</v>
      </c>
      <c r="D2205" s="2">
        <v>0.38</v>
      </c>
      <c r="E2205" s="2">
        <v>0.36</v>
      </c>
      <c r="F2205" s="2">
        <v>0.38</v>
      </c>
      <c r="G2205" s="2">
        <v>0.02</v>
      </c>
      <c r="H2205" s="2">
        <v>5.5599999999999997E-2</v>
      </c>
      <c r="I2205" s="2">
        <v>320</v>
      </c>
      <c r="J2205" s="2">
        <v>18889</v>
      </c>
      <c r="K2205" s="4">
        <v>0.40279999999999999</v>
      </c>
      <c r="L2205" s="2" t="s">
        <v>1275</v>
      </c>
      <c r="M2205" s="5">
        <v>45093</v>
      </c>
      <c r="N2205" s="6">
        <v>92.13</v>
      </c>
    </row>
    <row r="2206" spans="1:14" ht="15.5" x14ac:dyDescent="0.35">
      <c r="A2206" s="3" t="s">
        <v>129</v>
      </c>
      <c r="B2206" s="2" t="s">
        <v>1787</v>
      </c>
      <c r="C2206" s="3">
        <v>140</v>
      </c>
      <c r="D2206" s="2">
        <v>0.28000000000000003</v>
      </c>
      <c r="E2206" s="2">
        <v>0.27</v>
      </c>
      <c r="F2206" s="2">
        <v>0.3</v>
      </c>
      <c r="G2206" s="2">
        <v>-0.01</v>
      </c>
      <c r="H2206" s="2">
        <v>-3.4500000000000003E-2</v>
      </c>
      <c r="I2206" s="2">
        <v>54</v>
      </c>
      <c r="J2206" s="2">
        <v>17345</v>
      </c>
      <c r="K2206" s="4">
        <v>0.41460000000000002</v>
      </c>
      <c r="L2206" s="2" t="s">
        <v>1275</v>
      </c>
      <c r="M2206" s="5">
        <v>45093</v>
      </c>
      <c r="N2206" s="6">
        <v>92.13</v>
      </c>
    </row>
    <row r="2207" spans="1:14" ht="15.5" x14ac:dyDescent="0.35">
      <c r="A2207" s="3" t="s">
        <v>131</v>
      </c>
      <c r="B2207" s="2" t="s">
        <v>1788</v>
      </c>
      <c r="C2207" s="3">
        <v>145</v>
      </c>
      <c r="D2207" s="2">
        <v>0.21</v>
      </c>
      <c r="E2207" s="2">
        <v>0.21</v>
      </c>
      <c r="F2207" s="2">
        <v>0.23</v>
      </c>
      <c r="G2207" s="2">
        <v>-0.02</v>
      </c>
      <c r="H2207" s="2">
        <v>-8.6999999999999994E-2</v>
      </c>
      <c r="I2207" s="2">
        <v>243</v>
      </c>
      <c r="J2207" s="2">
        <v>18028</v>
      </c>
      <c r="K2207" s="4">
        <v>0.42330000000000001</v>
      </c>
      <c r="L2207" s="2" t="s">
        <v>1275</v>
      </c>
      <c r="M2207" s="5">
        <v>45093</v>
      </c>
      <c r="N2207" s="6">
        <v>92.13</v>
      </c>
    </row>
    <row r="2208" spans="1:14" ht="15.5" hidden="1" x14ac:dyDescent="0.35">
      <c r="A2208" s="3" t="s">
        <v>133</v>
      </c>
      <c r="B2208" s="2" t="s">
        <v>1786</v>
      </c>
      <c r="C2208" s="3">
        <v>150</v>
      </c>
      <c r="D2208" s="2">
        <v>0.18</v>
      </c>
      <c r="E2208" s="2">
        <v>0.17</v>
      </c>
      <c r="F2208" s="2">
        <v>0.19</v>
      </c>
      <c r="G2208" s="2">
        <v>-0.01</v>
      </c>
      <c r="H2208" s="2">
        <v>-5.2600000000000001E-2</v>
      </c>
      <c r="I2208" s="2">
        <v>394</v>
      </c>
      <c r="J2208" s="2">
        <v>32085</v>
      </c>
      <c r="K2208" s="4">
        <v>0.43559999999999999</v>
      </c>
      <c r="L2208" s="2" t="s">
        <v>1275</v>
      </c>
      <c r="M2208" s="5">
        <v>45093</v>
      </c>
      <c r="N2208" s="6">
        <v>92.13</v>
      </c>
    </row>
    <row r="2209" spans="1:14" ht="15.5" hidden="1" x14ac:dyDescent="0.35">
      <c r="A2209" s="3" t="s">
        <v>135</v>
      </c>
      <c r="B2209" s="2" t="s">
        <v>1789</v>
      </c>
      <c r="C2209" s="3">
        <v>150.5</v>
      </c>
      <c r="D2209" s="2">
        <v>0.17</v>
      </c>
      <c r="E2209" s="2">
        <v>0.16</v>
      </c>
      <c r="F2209" s="2">
        <v>0.19</v>
      </c>
      <c r="G2209" s="2">
        <v>-0.01</v>
      </c>
      <c r="H2209" s="2">
        <v>-5.5599999999999997E-2</v>
      </c>
      <c r="I2209" s="2">
        <v>2</v>
      </c>
      <c r="J2209" s="2">
        <v>5255</v>
      </c>
      <c r="K2209" s="4">
        <v>0.4385</v>
      </c>
      <c r="L2209" s="2" t="s">
        <v>1275</v>
      </c>
      <c r="M2209" s="5">
        <v>45093</v>
      </c>
      <c r="N2209" s="6">
        <v>92.13</v>
      </c>
    </row>
    <row r="2210" spans="1:14" ht="15.5" hidden="1" x14ac:dyDescent="0.35">
      <c r="A2210" s="3" t="s">
        <v>137</v>
      </c>
      <c r="B2210" s="2" t="s">
        <v>1790</v>
      </c>
      <c r="C2210" s="3">
        <v>151</v>
      </c>
      <c r="D2210" s="2">
        <v>0.16</v>
      </c>
      <c r="E2210" s="2">
        <v>0.16</v>
      </c>
      <c r="F2210" s="2">
        <v>0.19</v>
      </c>
      <c r="G2210" s="2">
        <v>-0.1</v>
      </c>
      <c r="H2210" s="2">
        <v>-0.3846</v>
      </c>
      <c r="I2210" s="2">
        <v>7</v>
      </c>
      <c r="J2210" s="2">
        <v>2684</v>
      </c>
      <c r="K2210" s="4">
        <v>0.44040000000000001</v>
      </c>
      <c r="L2210" s="2" t="s">
        <v>1275</v>
      </c>
      <c r="M2210" s="5">
        <v>45093</v>
      </c>
      <c r="N2210" s="6">
        <v>92.13</v>
      </c>
    </row>
    <row r="2211" spans="1:14" ht="15.5" hidden="1" x14ac:dyDescent="0.35">
      <c r="A2211" s="3" t="s">
        <v>138</v>
      </c>
      <c r="B2211" s="2" t="s">
        <v>1791</v>
      </c>
      <c r="C2211" s="3">
        <v>151.5</v>
      </c>
      <c r="D2211" s="2">
        <v>0.17</v>
      </c>
      <c r="E2211" s="2">
        <v>0.16</v>
      </c>
      <c r="F2211" s="2">
        <v>0.19</v>
      </c>
      <c r="G2211" s="2">
        <v>-0.03</v>
      </c>
      <c r="H2211" s="2">
        <v>-0.15</v>
      </c>
      <c r="I2211" s="2">
        <v>5</v>
      </c>
      <c r="J2211" s="2">
        <v>1046</v>
      </c>
      <c r="K2211" s="4">
        <v>0.44340000000000002</v>
      </c>
      <c r="L2211" s="2" t="s">
        <v>1275</v>
      </c>
      <c r="M2211" s="5">
        <v>45093</v>
      </c>
      <c r="N2211" s="6">
        <v>92.13</v>
      </c>
    </row>
    <row r="2212" spans="1:14" ht="15.5" hidden="1" x14ac:dyDescent="0.35">
      <c r="A2212" s="3" t="s">
        <v>140</v>
      </c>
      <c r="B2212" s="2" t="s">
        <v>1792</v>
      </c>
      <c r="C2212" s="3">
        <v>152</v>
      </c>
      <c r="D2212" s="2">
        <v>0.19</v>
      </c>
      <c r="E2212" s="2">
        <v>0.16</v>
      </c>
      <c r="F2212" s="2">
        <v>0.18</v>
      </c>
      <c r="G2212" s="2">
        <v>0</v>
      </c>
      <c r="H2212" s="2" t="s">
        <v>12</v>
      </c>
      <c r="I2212" s="2">
        <v>28</v>
      </c>
      <c r="J2212" s="2">
        <v>937</v>
      </c>
      <c r="K2212" s="4">
        <v>0.44190000000000002</v>
      </c>
      <c r="L2212" s="2" t="s">
        <v>1275</v>
      </c>
      <c r="M2212" s="5">
        <v>45093</v>
      </c>
      <c r="N2212" s="6">
        <v>92.13</v>
      </c>
    </row>
    <row r="2213" spans="1:14" ht="15.5" hidden="1" x14ac:dyDescent="0.35">
      <c r="A2213" s="3" t="s">
        <v>142</v>
      </c>
      <c r="B2213" s="2" t="s">
        <v>1793</v>
      </c>
      <c r="C2213" s="3">
        <v>152.5</v>
      </c>
      <c r="D2213" s="2">
        <v>0.2</v>
      </c>
      <c r="E2213" s="2">
        <v>0.15</v>
      </c>
      <c r="F2213" s="2">
        <v>0.18</v>
      </c>
      <c r="G2213" s="2">
        <v>0</v>
      </c>
      <c r="H2213" s="2" t="s">
        <v>12</v>
      </c>
      <c r="I2213" s="2">
        <v>12</v>
      </c>
      <c r="J2213" s="2">
        <v>1121</v>
      </c>
      <c r="K2213" s="4">
        <v>0.44429999999999997</v>
      </c>
      <c r="L2213" s="2" t="s">
        <v>1275</v>
      </c>
      <c r="M2213" s="5">
        <v>45093</v>
      </c>
      <c r="N2213" s="6">
        <v>92.13</v>
      </c>
    </row>
    <row r="2214" spans="1:14" ht="15.5" hidden="1" x14ac:dyDescent="0.35">
      <c r="A2214" s="3" t="s">
        <v>143</v>
      </c>
      <c r="B2214" s="2" t="s">
        <v>1794</v>
      </c>
      <c r="C2214" s="3">
        <v>153</v>
      </c>
      <c r="D2214" s="2">
        <v>0.16</v>
      </c>
      <c r="E2214" s="2">
        <v>0.15</v>
      </c>
      <c r="F2214" s="2">
        <v>0.18</v>
      </c>
      <c r="G2214" s="2">
        <v>-0.01</v>
      </c>
      <c r="H2214" s="2">
        <v>-5.8799999999999998E-2</v>
      </c>
      <c r="I2214" s="2">
        <v>1</v>
      </c>
      <c r="J2214" s="2">
        <v>1572</v>
      </c>
      <c r="K2214" s="4">
        <v>0.44629999999999997</v>
      </c>
      <c r="L2214" s="2" t="s">
        <v>1275</v>
      </c>
      <c r="M2214" s="5">
        <v>45093</v>
      </c>
      <c r="N2214" s="6">
        <v>92.13</v>
      </c>
    </row>
    <row r="2215" spans="1:14" ht="15.5" hidden="1" x14ac:dyDescent="0.35">
      <c r="A2215" s="3" t="s">
        <v>145</v>
      </c>
      <c r="B2215" s="2" t="s">
        <v>1795</v>
      </c>
      <c r="C2215" s="3">
        <v>153.5</v>
      </c>
      <c r="D2215" s="2">
        <v>0.25</v>
      </c>
      <c r="E2215" s="2">
        <v>0.15</v>
      </c>
      <c r="F2215" s="2">
        <v>0.17</v>
      </c>
      <c r="G2215" s="2">
        <v>0</v>
      </c>
      <c r="H2215" s="2" t="s">
        <v>12</v>
      </c>
      <c r="I2215" s="2">
        <v>7</v>
      </c>
      <c r="J2215" s="2">
        <v>5097</v>
      </c>
      <c r="K2215" s="4">
        <v>0.44529999999999997</v>
      </c>
      <c r="L2215" s="2" t="s">
        <v>1275</v>
      </c>
      <c r="M2215" s="5">
        <v>45093</v>
      </c>
      <c r="N2215" s="6">
        <v>92.13</v>
      </c>
    </row>
    <row r="2216" spans="1:14" ht="15.5" hidden="1" x14ac:dyDescent="0.35">
      <c r="A2216" s="3" t="s">
        <v>147</v>
      </c>
      <c r="B2216" s="2" t="s">
        <v>1796</v>
      </c>
      <c r="C2216" s="3">
        <v>154</v>
      </c>
      <c r="D2216" s="2">
        <v>0.15</v>
      </c>
      <c r="E2216" s="2">
        <v>0.15</v>
      </c>
      <c r="F2216" s="2">
        <v>0.17</v>
      </c>
      <c r="G2216" s="2">
        <v>-0.01</v>
      </c>
      <c r="H2216" s="2">
        <v>-6.25E-2</v>
      </c>
      <c r="I2216" s="2">
        <v>1</v>
      </c>
      <c r="J2216" s="2">
        <v>1117</v>
      </c>
      <c r="K2216" s="4">
        <v>0.44729999999999998</v>
      </c>
      <c r="L2216" s="2" t="s">
        <v>1275</v>
      </c>
      <c r="M2216" s="5">
        <v>45093</v>
      </c>
      <c r="N2216" s="6">
        <v>92.13</v>
      </c>
    </row>
    <row r="2217" spans="1:14" ht="15.5" hidden="1" x14ac:dyDescent="0.35">
      <c r="A2217" s="3" t="s">
        <v>149</v>
      </c>
      <c r="B2217" s="2" t="s">
        <v>1797</v>
      </c>
      <c r="C2217" s="3">
        <v>154.5</v>
      </c>
      <c r="D2217" s="2">
        <v>0.15</v>
      </c>
      <c r="E2217" s="2">
        <v>0.14000000000000001</v>
      </c>
      <c r="F2217" s="2">
        <v>0.17</v>
      </c>
      <c r="G2217" s="2">
        <v>-0.03</v>
      </c>
      <c r="H2217" s="2">
        <v>-0.16669999999999999</v>
      </c>
      <c r="I2217" s="2">
        <v>4</v>
      </c>
      <c r="J2217" s="2">
        <v>652</v>
      </c>
      <c r="K2217" s="4">
        <v>0.45019999999999999</v>
      </c>
      <c r="L2217" s="2" t="s">
        <v>1275</v>
      </c>
      <c r="M2217" s="5">
        <v>45093</v>
      </c>
      <c r="N2217" s="6">
        <v>92.13</v>
      </c>
    </row>
    <row r="2218" spans="1:14" ht="15.5" hidden="1" x14ac:dyDescent="0.35">
      <c r="A2218" s="3" t="s">
        <v>151</v>
      </c>
      <c r="B2218" s="2" t="s">
        <v>1798</v>
      </c>
      <c r="C2218" s="3">
        <v>155</v>
      </c>
      <c r="D2218" s="2">
        <v>0.15</v>
      </c>
      <c r="E2218" s="2">
        <v>0.14000000000000001</v>
      </c>
      <c r="F2218" s="2">
        <v>0.16</v>
      </c>
      <c r="G2218" s="2">
        <v>-0.01</v>
      </c>
      <c r="H2218" s="2">
        <v>-6.25E-2</v>
      </c>
      <c r="I2218" s="2">
        <v>2</v>
      </c>
      <c r="J2218" s="2">
        <v>6178</v>
      </c>
      <c r="K2218" s="4">
        <v>0.44819999999999999</v>
      </c>
      <c r="L2218" s="2" t="s">
        <v>1275</v>
      </c>
      <c r="M2218" s="5">
        <v>45093</v>
      </c>
      <c r="N2218" s="6">
        <v>92.13</v>
      </c>
    </row>
    <row r="2219" spans="1:14" ht="15.5" hidden="1" x14ac:dyDescent="0.35">
      <c r="A2219" s="3" t="s">
        <v>152</v>
      </c>
      <c r="B2219" s="2" t="s">
        <v>1799</v>
      </c>
      <c r="C2219" s="3">
        <v>155.5</v>
      </c>
      <c r="D2219" s="2">
        <v>0.15</v>
      </c>
      <c r="E2219" s="2">
        <v>0.13</v>
      </c>
      <c r="F2219" s="2">
        <v>0.16</v>
      </c>
      <c r="G2219" s="2">
        <v>-0.03</v>
      </c>
      <c r="H2219" s="2">
        <v>-0.16669999999999999</v>
      </c>
      <c r="I2219" s="2">
        <v>10</v>
      </c>
      <c r="J2219" s="2">
        <v>1448</v>
      </c>
      <c r="K2219" s="4">
        <v>0.45019999999999999</v>
      </c>
      <c r="L2219" s="2" t="s">
        <v>1275</v>
      </c>
      <c r="M2219" s="5">
        <v>45093</v>
      </c>
      <c r="N2219" s="6">
        <v>92.13</v>
      </c>
    </row>
    <row r="2220" spans="1:14" ht="15.5" hidden="1" x14ac:dyDescent="0.35">
      <c r="A2220" s="3" t="s">
        <v>154</v>
      </c>
      <c r="B2220" s="2" t="s">
        <v>1800</v>
      </c>
      <c r="C2220" s="3">
        <v>156</v>
      </c>
      <c r="D2220" s="2">
        <v>0.21</v>
      </c>
      <c r="E2220" s="2">
        <v>0.13</v>
      </c>
      <c r="F2220" s="2">
        <v>0.16</v>
      </c>
      <c r="G2220" s="2">
        <v>0</v>
      </c>
      <c r="H2220" s="2" t="s">
        <v>12</v>
      </c>
      <c r="I2220" s="2">
        <v>2</v>
      </c>
      <c r="J2220" s="2">
        <v>1034</v>
      </c>
      <c r="K2220" s="4">
        <v>0.4531</v>
      </c>
      <c r="L2220" s="2" t="s">
        <v>1275</v>
      </c>
      <c r="M2220" s="5">
        <v>45093</v>
      </c>
      <c r="N2220" s="6">
        <v>92.13</v>
      </c>
    </row>
    <row r="2221" spans="1:14" ht="15.5" hidden="1" x14ac:dyDescent="0.35">
      <c r="A2221" s="3" t="s">
        <v>156</v>
      </c>
      <c r="B2221" s="2" t="s">
        <v>1801</v>
      </c>
      <c r="C2221" s="3">
        <v>156.5</v>
      </c>
      <c r="D2221" s="2">
        <v>0.21</v>
      </c>
      <c r="E2221" s="2">
        <v>0.13</v>
      </c>
      <c r="F2221" s="2">
        <v>0.16</v>
      </c>
      <c r="G2221" s="2">
        <v>0</v>
      </c>
      <c r="H2221" s="2" t="s">
        <v>12</v>
      </c>
      <c r="I2221" s="2">
        <v>1</v>
      </c>
      <c r="J2221" s="2">
        <v>753</v>
      </c>
      <c r="K2221" s="4">
        <v>0.4551</v>
      </c>
      <c r="L2221" s="2" t="s">
        <v>1275</v>
      </c>
      <c r="M2221" s="5">
        <v>45093</v>
      </c>
      <c r="N2221" s="6">
        <v>92.13</v>
      </c>
    </row>
    <row r="2222" spans="1:14" ht="15.5" hidden="1" x14ac:dyDescent="0.35">
      <c r="A2222" s="3" t="s">
        <v>158</v>
      </c>
      <c r="B2222" s="2" t="s">
        <v>1802</v>
      </c>
      <c r="C2222" s="3">
        <v>157</v>
      </c>
      <c r="D2222" s="2">
        <v>0.15</v>
      </c>
      <c r="E2222" s="2">
        <v>0.13</v>
      </c>
      <c r="F2222" s="2">
        <v>0.15</v>
      </c>
      <c r="G2222" s="2">
        <v>0</v>
      </c>
      <c r="H2222" s="2" t="s">
        <v>12</v>
      </c>
      <c r="I2222" s="2">
        <v>1</v>
      </c>
      <c r="J2222" s="2">
        <v>1532</v>
      </c>
      <c r="K2222" s="4">
        <v>0.4531</v>
      </c>
      <c r="L2222" s="2" t="s">
        <v>1275</v>
      </c>
      <c r="M2222" s="5">
        <v>45093</v>
      </c>
      <c r="N2222" s="6">
        <v>92.13</v>
      </c>
    </row>
    <row r="2223" spans="1:14" ht="15.5" hidden="1" x14ac:dyDescent="0.35">
      <c r="A2223" s="3" t="s">
        <v>160</v>
      </c>
      <c r="B2223" s="2" t="s">
        <v>1593</v>
      </c>
      <c r="C2223" s="3">
        <v>157.5</v>
      </c>
      <c r="D2223" s="2">
        <v>0.33</v>
      </c>
      <c r="E2223" s="2">
        <v>0.13</v>
      </c>
      <c r="F2223" s="2">
        <v>0.15</v>
      </c>
      <c r="G2223" s="2">
        <v>0</v>
      </c>
      <c r="H2223" s="2" t="s">
        <v>12</v>
      </c>
      <c r="I2223" s="2">
        <v>30</v>
      </c>
      <c r="J2223" s="2">
        <v>3132</v>
      </c>
      <c r="K2223" s="4">
        <v>0.4551</v>
      </c>
      <c r="L2223" s="2" t="s">
        <v>1275</v>
      </c>
      <c r="M2223" s="5">
        <v>45093</v>
      </c>
      <c r="N2223" s="6">
        <v>92.13</v>
      </c>
    </row>
    <row r="2224" spans="1:14" ht="15.5" hidden="1" x14ac:dyDescent="0.35">
      <c r="A2224" s="3" t="s">
        <v>162</v>
      </c>
      <c r="B2224" s="2" t="s">
        <v>1803</v>
      </c>
      <c r="C2224" s="3">
        <v>158</v>
      </c>
      <c r="D2224" s="2">
        <v>0.22</v>
      </c>
      <c r="E2224" s="2">
        <v>0.12</v>
      </c>
      <c r="F2224" s="2">
        <v>0.15</v>
      </c>
      <c r="G2224" s="2">
        <v>0</v>
      </c>
      <c r="H2224" s="2" t="s">
        <v>12</v>
      </c>
      <c r="I2224" s="2">
        <v>2</v>
      </c>
      <c r="J2224" s="2">
        <v>2139</v>
      </c>
      <c r="K2224" s="4">
        <v>0.45800000000000002</v>
      </c>
      <c r="L2224" s="2" t="s">
        <v>1275</v>
      </c>
      <c r="M2224" s="5">
        <v>45093</v>
      </c>
      <c r="N2224" s="6">
        <v>92.13</v>
      </c>
    </row>
    <row r="2225" spans="1:14" ht="15.5" hidden="1" x14ac:dyDescent="0.35">
      <c r="A2225" s="3" t="s">
        <v>164</v>
      </c>
      <c r="B2225" s="2" t="s">
        <v>1804</v>
      </c>
      <c r="C2225" s="3">
        <v>158.5</v>
      </c>
      <c r="D2225" s="2">
        <v>0.14000000000000001</v>
      </c>
      <c r="E2225" s="2">
        <v>0.12</v>
      </c>
      <c r="F2225" s="2">
        <v>0.13</v>
      </c>
      <c r="G2225" s="2">
        <v>0</v>
      </c>
      <c r="H2225" s="2" t="s">
        <v>12</v>
      </c>
      <c r="I2225" s="2">
        <v>1</v>
      </c>
      <c r="J2225" s="2">
        <v>1392</v>
      </c>
      <c r="K2225" s="4">
        <v>0.45119999999999999</v>
      </c>
      <c r="L2225" s="2" t="s">
        <v>1275</v>
      </c>
      <c r="M2225" s="5">
        <v>45093</v>
      </c>
      <c r="N2225" s="6">
        <v>92.13</v>
      </c>
    </row>
    <row r="2226" spans="1:14" ht="15.5" hidden="1" x14ac:dyDescent="0.35">
      <c r="A2226" s="3" t="s">
        <v>166</v>
      </c>
      <c r="B2226" s="2" t="s">
        <v>1805</v>
      </c>
      <c r="C2226" s="3">
        <v>159</v>
      </c>
      <c r="D2226" s="2">
        <v>0.14000000000000001</v>
      </c>
      <c r="E2226" s="2">
        <v>0.12</v>
      </c>
      <c r="F2226" s="2">
        <v>0.14000000000000001</v>
      </c>
      <c r="G2226" s="2">
        <v>0</v>
      </c>
      <c r="H2226" s="2" t="s">
        <v>12</v>
      </c>
      <c r="I2226" s="2">
        <v>1</v>
      </c>
      <c r="J2226" s="2">
        <v>3138</v>
      </c>
      <c r="K2226" s="4">
        <v>0.45800000000000002</v>
      </c>
      <c r="L2226" s="2" t="s">
        <v>1275</v>
      </c>
      <c r="M2226" s="5">
        <v>45093</v>
      </c>
      <c r="N2226" s="6">
        <v>92.13</v>
      </c>
    </row>
    <row r="2227" spans="1:14" ht="15.5" hidden="1" x14ac:dyDescent="0.35">
      <c r="A2227" s="3" t="s">
        <v>168</v>
      </c>
      <c r="B2227" s="2" t="s">
        <v>1806</v>
      </c>
      <c r="C2227" s="3">
        <v>159.5</v>
      </c>
      <c r="D2227" s="2">
        <v>0.19</v>
      </c>
      <c r="E2227" s="2">
        <v>0.12</v>
      </c>
      <c r="F2227" s="2">
        <v>0.14000000000000001</v>
      </c>
      <c r="G2227" s="2">
        <v>0</v>
      </c>
      <c r="H2227" s="2" t="s">
        <v>12</v>
      </c>
      <c r="I2227" s="2">
        <v>264</v>
      </c>
      <c r="J2227" s="2">
        <v>1021</v>
      </c>
      <c r="K2227" s="4">
        <v>0.46</v>
      </c>
      <c r="L2227" s="2" t="s">
        <v>1275</v>
      </c>
      <c r="M2227" s="5">
        <v>45093</v>
      </c>
      <c r="N2227" s="6">
        <v>92.13</v>
      </c>
    </row>
    <row r="2228" spans="1:14" ht="15.5" hidden="1" x14ac:dyDescent="0.35">
      <c r="A2228" s="3" t="s">
        <v>169</v>
      </c>
      <c r="B2228" s="2" t="s">
        <v>1794</v>
      </c>
      <c r="C2228" s="3">
        <v>160</v>
      </c>
      <c r="D2228" s="2">
        <v>0.13</v>
      </c>
      <c r="E2228" s="2">
        <v>0.11</v>
      </c>
      <c r="F2228" s="2">
        <v>0.14000000000000001</v>
      </c>
      <c r="G2228" s="2">
        <v>-0.01</v>
      </c>
      <c r="H2228" s="2">
        <v>-7.1400000000000005E-2</v>
      </c>
      <c r="I2228" s="2">
        <v>108</v>
      </c>
      <c r="J2228" s="2">
        <v>11216</v>
      </c>
      <c r="K2228" s="4">
        <v>0.46189999999999998</v>
      </c>
      <c r="L2228" s="2" t="s">
        <v>1275</v>
      </c>
      <c r="M2228" s="5">
        <v>45093</v>
      </c>
      <c r="N2228" s="6">
        <v>92.13</v>
      </c>
    </row>
    <row r="2229" spans="1:14" ht="15.5" hidden="1" x14ac:dyDescent="0.35">
      <c r="A2229" s="3" t="s">
        <v>171</v>
      </c>
      <c r="B2229" s="2" t="s">
        <v>1807</v>
      </c>
      <c r="C2229" s="3">
        <v>160.5</v>
      </c>
      <c r="D2229" s="2">
        <v>0.12</v>
      </c>
      <c r="E2229" s="2">
        <v>0.11</v>
      </c>
      <c r="F2229" s="2">
        <v>0.14000000000000001</v>
      </c>
      <c r="G2229" s="2">
        <v>0</v>
      </c>
      <c r="H2229" s="2" t="s">
        <v>12</v>
      </c>
      <c r="I2229" s="2">
        <v>2</v>
      </c>
      <c r="J2229" s="2">
        <v>839</v>
      </c>
      <c r="K2229" s="4">
        <v>0.46389999999999998</v>
      </c>
      <c r="L2229" s="2" t="s">
        <v>1275</v>
      </c>
      <c r="M2229" s="5">
        <v>45093</v>
      </c>
      <c r="N2229" s="6">
        <v>92.13</v>
      </c>
    </row>
    <row r="2230" spans="1:14" ht="15.5" hidden="1" x14ac:dyDescent="0.35">
      <c r="A2230" s="3" t="s">
        <v>172</v>
      </c>
      <c r="B2230" s="2" t="s">
        <v>1808</v>
      </c>
      <c r="C2230" s="3">
        <v>161</v>
      </c>
      <c r="D2230" s="2">
        <v>0.13</v>
      </c>
      <c r="E2230" s="2">
        <v>0.11</v>
      </c>
      <c r="F2230" s="2">
        <v>0.14000000000000001</v>
      </c>
      <c r="G2230" s="2">
        <v>0</v>
      </c>
      <c r="H2230" s="2" t="s">
        <v>12</v>
      </c>
      <c r="I2230" s="2">
        <v>10</v>
      </c>
      <c r="J2230" s="2">
        <v>1169</v>
      </c>
      <c r="K2230" s="4">
        <v>0.46679999999999999</v>
      </c>
      <c r="L2230" s="2" t="s">
        <v>1275</v>
      </c>
      <c r="M2230" s="5">
        <v>45093</v>
      </c>
      <c r="N2230" s="6">
        <v>92.13</v>
      </c>
    </row>
    <row r="2231" spans="1:14" ht="15.5" hidden="1" x14ac:dyDescent="0.35">
      <c r="A2231" s="3" t="s">
        <v>174</v>
      </c>
      <c r="B2231" s="2" t="s">
        <v>1809</v>
      </c>
      <c r="C2231" s="3">
        <v>161.5</v>
      </c>
      <c r="D2231" s="2">
        <v>0.14000000000000001</v>
      </c>
      <c r="E2231" s="2">
        <v>0.11</v>
      </c>
      <c r="F2231" s="2">
        <v>0.14000000000000001</v>
      </c>
      <c r="G2231" s="2">
        <v>0</v>
      </c>
      <c r="H2231" s="2" t="s">
        <v>12</v>
      </c>
      <c r="I2231" s="2">
        <v>20</v>
      </c>
      <c r="J2231" s="2">
        <v>756</v>
      </c>
      <c r="K2231" s="4">
        <v>0.46879999999999999</v>
      </c>
      <c r="L2231" s="2" t="s">
        <v>1275</v>
      </c>
      <c r="M2231" s="5">
        <v>45093</v>
      </c>
      <c r="N2231" s="6">
        <v>92.13</v>
      </c>
    </row>
    <row r="2232" spans="1:14" ht="15.5" hidden="1" x14ac:dyDescent="0.35">
      <c r="A2232" s="3" t="s">
        <v>175</v>
      </c>
      <c r="B2232" s="2" t="s">
        <v>1810</v>
      </c>
      <c r="C2232" s="3">
        <v>162</v>
      </c>
      <c r="D2232" s="2">
        <v>0.17</v>
      </c>
      <c r="E2232" s="2">
        <v>0.11</v>
      </c>
      <c r="F2232" s="2">
        <v>0.14000000000000001</v>
      </c>
      <c r="G2232" s="2">
        <v>0</v>
      </c>
      <c r="H2232" s="2" t="s">
        <v>12</v>
      </c>
      <c r="I2232" s="2">
        <v>1</v>
      </c>
      <c r="J2232" s="2">
        <v>1742</v>
      </c>
      <c r="K2232" s="4">
        <v>0.47070000000000001</v>
      </c>
      <c r="L2232" s="2" t="s">
        <v>1275</v>
      </c>
      <c r="M2232" s="5">
        <v>45093</v>
      </c>
      <c r="N2232" s="6">
        <v>92.13</v>
      </c>
    </row>
    <row r="2233" spans="1:14" ht="15.5" hidden="1" x14ac:dyDescent="0.35">
      <c r="A2233" s="3" t="s">
        <v>177</v>
      </c>
      <c r="B2233" s="2" t="s">
        <v>1811</v>
      </c>
      <c r="C2233" s="3">
        <v>162.5</v>
      </c>
      <c r="D2233" s="2">
        <v>0.13</v>
      </c>
      <c r="E2233" s="2">
        <v>0.1</v>
      </c>
      <c r="F2233" s="2">
        <v>0.13</v>
      </c>
      <c r="G2233" s="2">
        <v>0</v>
      </c>
      <c r="H2233" s="2" t="s">
        <v>12</v>
      </c>
      <c r="I2233" s="2">
        <v>1</v>
      </c>
      <c r="J2233" s="2">
        <v>1975</v>
      </c>
      <c r="K2233" s="4">
        <v>0.46779999999999999</v>
      </c>
      <c r="L2233" s="2" t="s">
        <v>1275</v>
      </c>
      <c r="M2233" s="5">
        <v>45093</v>
      </c>
      <c r="N2233" s="6">
        <v>92.13</v>
      </c>
    </row>
    <row r="2234" spans="1:14" ht="15.5" hidden="1" x14ac:dyDescent="0.35">
      <c r="A2234" s="3" t="s">
        <v>179</v>
      </c>
      <c r="B2234" s="2" t="s">
        <v>1812</v>
      </c>
      <c r="C2234" s="3">
        <v>163</v>
      </c>
      <c r="D2234" s="2">
        <v>0.12</v>
      </c>
      <c r="E2234" s="2">
        <v>0.1</v>
      </c>
      <c r="F2234" s="2">
        <v>0.13</v>
      </c>
      <c r="G2234" s="2">
        <v>0</v>
      </c>
      <c r="H2234" s="2" t="s">
        <v>12</v>
      </c>
      <c r="I2234" s="2">
        <v>3</v>
      </c>
      <c r="J2234" s="2">
        <v>1418</v>
      </c>
      <c r="K2234" s="4">
        <v>0.46970000000000001</v>
      </c>
      <c r="L2234" s="2" t="s">
        <v>1275</v>
      </c>
      <c r="M2234" s="5">
        <v>45093</v>
      </c>
      <c r="N2234" s="6">
        <v>92.13</v>
      </c>
    </row>
    <row r="2235" spans="1:14" ht="15.5" hidden="1" x14ac:dyDescent="0.35">
      <c r="A2235" s="3" t="s">
        <v>181</v>
      </c>
      <c r="B2235" s="2" t="s">
        <v>1603</v>
      </c>
      <c r="C2235" s="3">
        <v>163.5</v>
      </c>
      <c r="D2235" s="2">
        <v>0.26</v>
      </c>
      <c r="E2235" s="2">
        <v>0.1</v>
      </c>
      <c r="F2235" s="2">
        <v>0.13</v>
      </c>
      <c r="G2235" s="2">
        <v>0</v>
      </c>
      <c r="H2235" s="2" t="s">
        <v>12</v>
      </c>
      <c r="I2235" s="2">
        <v>5</v>
      </c>
      <c r="J2235" s="2">
        <v>394</v>
      </c>
      <c r="K2235" s="4">
        <v>0.47270000000000001</v>
      </c>
      <c r="L2235" s="2" t="s">
        <v>1275</v>
      </c>
      <c r="M2235" s="5">
        <v>45093</v>
      </c>
      <c r="N2235" s="6">
        <v>92.13</v>
      </c>
    </row>
    <row r="2236" spans="1:14" ht="15.5" hidden="1" x14ac:dyDescent="0.35">
      <c r="A2236" s="3" t="s">
        <v>183</v>
      </c>
      <c r="B2236" s="2" t="s">
        <v>1813</v>
      </c>
      <c r="C2236" s="3">
        <v>164</v>
      </c>
      <c r="D2236" s="2">
        <v>0.13</v>
      </c>
      <c r="E2236" s="2">
        <v>0.1</v>
      </c>
      <c r="F2236" s="2">
        <v>0.13</v>
      </c>
      <c r="G2236" s="2">
        <v>0</v>
      </c>
      <c r="H2236" s="2" t="s">
        <v>12</v>
      </c>
      <c r="I2236" s="2">
        <v>2</v>
      </c>
      <c r="J2236" s="2">
        <v>1417</v>
      </c>
      <c r="K2236" s="4">
        <v>0.47460000000000002</v>
      </c>
      <c r="L2236" s="2" t="s">
        <v>1275</v>
      </c>
      <c r="M2236" s="5">
        <v>45093</v>
      </c>
      <c r="N2236" s="6">
        <v>92.13</v>
      </c>
    </row>
    <row r="2237" spans="1:14" ht="15.5" hidden="1" x14ac:dyDescent="0.35">
      <c r="A2237" s="3" t="s">
        <v>185</v>
      </c>
      <c r="B2237" s="2" t="s">
        <v>1814</v>
      </c>
      <c r="C2237" s="3">
        <v>164.5</v>
      </c>
      <c r="D2237" s="2">
        <v>0.12</v>
      </c>
      <c r="E2237" s="2">
        <v>0.1</v>
      </c>
      <c r="F2237" s="2">
        <v>0.13</v>
      </c>
      <c r="G2237" s="2">
        <v>0</v>
      </c>
      <c r="H2237" s="2" t="s">
        <v>12</v>
      </c>
      <c r="I2237" s="2">
        <v>10</v>
      </c>
      <c r="J2237" s="2">
        <v>2129</v>
      </c>
      <c r="K2237" s="4">
        <v>0.47660000000000002</v>
      </c>
      <c r="L2237" s="2" t="s">
        <v>1275</v>
      </c>
      <c r="M2237" s="5">
        <v>45093</v>
      </c>
      <c r="N2237" s="6">
        <v>92.13</v>
      </c>
    </row>
    <row r="2238" spans="1:14" ht="15.5" hidden="1" x14ac:dyDescent="0.35">
      <c r="A2238" s="3" t="s">
        <v>187</v>
      </c>
      <c r="B2238" s="2" t="s">
        <v>1815</v>
      </c>
      <c r="C2238" s="3">
        <v>165</v>
      </c>
      <c r="D2238" s="2">
        <v>0.11</v>
      </c>
      <c r="E2238" s="2">
        <v>0.1</v>
      </c>
      <c r="F2238" s="2">
        <v>0.13</v>
      </c>
      <c r="G2238" s="2">
        <v>0.01</v>
      </c>
      <c r="H2238" s="2">
        <v>0.1</v>
      </c>
      <c r="I2238" s="2">
        <v>16</v>
      </c>
      <c r="J2238" s="2">
        <v>7759</v>
      </c>
      <c r="K2238" s="4">
        <v>0.47849999999999998</v>
      </c>
      <c r="L2238" s="2" t="s">
        <v>1275</v>
      </c>
      <c r="M2238" s="5">
        <v>45093</v>
      </c>
      <c r="N2238" s="6">
        <v>92.13</v>
      </c>
    </row>
    <row r="2239" spans="1:14" ht="15.5" hidden="1" x14ac:dyDescent="0.35">
      <c r="A2239" s="3" t="s">
        <v>189</v>
      </c>
      <c r="B2239" s="2" t="s">
        <v>1816</v>
      </c>
      <c r="C2239" s="3">
        <v>165.5</v>
      </c>
      <c r="D2239" s="2">
        <v>0.12</v>
      </c>
      <c r="E2239" s="2">
        <v>0.1</v>
      </c>
      <c r="F2239" s="2">
        <v>0.13</v>
      </c>
      <c r="G2239" s="2">
        <v>0</v>
      </c>
      <c r="H2239" s="2" t="s">
        <v>12</v>
      </c>
      <c r="I2239" s="2">
        <v>1</v>
      </c>
      <c r="J2239" s="2">
        <v>1653</v>
      </c>
      <c r="K2239" s="4">
        <v>0.48049999999999998</v>
      </c>
      <c r="L2239" s="2" t="s">
        <v>1275</v>
      </c>
      <c r="M2239" s="5">
        <v>45093</v>
      </c>
      <c r="N2239" s="6">
        <v>92.13</v>
      </c>
    </row>
    <row r="2240" spans="1:14" ht="15.5" hidden="1" x14ac:dyDescent="0.35">
      <c r="A2240" s="3" t="s">
        <v>191</v>
      </c>
      <c r="B2240" s="2" t="s">
        <v>1817</v>
      </c>
      <c r="C2240" s="3">
        <v>166</v>
      </c>
      <c r="D2240" s="2">
        <v>0.15</v>
      </c>
      <c r="E2240" s="2">
        <v>0.1</v>
      </c>
      <c r="F2240" s="2">
        <v>0.12</v>
      </c>
      <c r="G2240" s="2">
        <v>0</v>
      </c>
      <c r="H2240" s="2" t="s">
        <v>12</v>
      </c>
      <c r="I2240" s="2">
        <v>1</v>
      </c>
      <c r="J2240" s="2">
        <v>1013</v>
      </c>
      <c r="K2240" s="4">
        <v>0.47749999999999998</v>
      </c>
      <c r="L2240" s="2" t="s">
        <v>1275</v>
      </c>
      <c r="M2240" s="5">
        <v>45093</v>
      </c>
      <c r="N2240" s="6">
        <v>92.13</v>
      </c>
    </row>
    <row r="2241" spans="1:14" ht="15.5" hidden="1" x14ac:dyDescent="0.35">
      <c r="A2241" s="3" t="s">
        <v>193</v>
      </c>
      <c r="B2241" s="2" t="s">
        <v>1818</v>
      </c>
      <c r="C2241" s="3">
        <v>166.5</v>
      </c>
      <c r="D2241" s="2">
        <v>0.1</v>
      </c>
      <c r="E2241" s="2">
        <v>0.1</v>
      </c>
      <c r="F2241" s="2">
        <v>0.12</v>
      </c>
      <c r="G2241" s="2">
        <v>-0.01</v>
      </c>
      <c r="H2241" s="2">
        <v>-9.0899999999999995E-2</v>
      </c>
      <c r="I2241" s="2">
        <v>11</v>
      </c>
      <c r="J2241" s="2">
        <v>626</v>
      </c>
      <c r="K2241" s="4">
        <v>0.47949999999999998</v>
      </c>
      <c r="L2241" s="2" t="s">
        <v>1275</v>
      </c>
      <c r="M2241" s="5">
        <v>45093</v>
      </c>
      <c r="N2241" s="6">
        <v>92.13</v>
      </c>
    </row>
    <row r="2242" spans="1:14" ht="15.5" hidden="1" x14ac:dyDescent="0.35">
      <c r="A2242" s="3" t="s">
        <v>195</v>
      </c>
      <c r="B2242" s="2" t="s">
        <v>1806</v>
      </c>
      <c r="C2242" s="3">
        <v>167</v>
      </c>
      <c r="D2242" s="2">
        <v>0.15</v>
      </c>
      <c r="E2242" s="2">
        <v>0.09</v>
      </c>
      <c r="F2242" s="2">
        <v>0.12</v>
      </c>
      <c r="G2242" s="2">
        <v>0</v>
      </c>
      <c r="H2242" s="2" t="s">
        <v>12</v>
      </c>
      <c r="I2242" s="2">
        <v>211</v>
      </c>
      <c r="J2242" s="2">
        <v>973</v>
      </c>
      <c r="K2242" s="4">
        <v>0.48149999999999998</v>
      </c>
      <c r="L2242" s="2" t="s">
        <v>1275</v>
      </c>
      <c r="M2242" s="5">
        <v>45093</v>
      </c>
      <c r="N2242" s="6">
        <v>92.13</v>
      </c>
    </row>
    <row r="2243" spans="1:14" ht="15.5" hidden="1" x14ac:dyDescent="0.35">
      <c r="A2243" s="3" t="s">
        <v>197</v>
      </c>
      <c r="B2243" s="2" t="s">
        <v>1609</v>
      </c>
      <c r="C2243" s="3">
        <v>167.5</v>
      </c>
      <c r="D2243" s="2">
        <v>0.21</v>
      </c>
      <c r="E2243" s="2">
        <v>0.09</v>
      </c>
      <c r="F2243" s="2">
        <v>0.12</v>
      </c>
      <c r="G2243" s="2">
        <v>0</v>
      </c>
      <c r="H2243" s="2" t="s">
        <v>12</v>
      </c>
      <c r="I2243" s="2">
        <v>1</v>
      </c>
      <c r="J2243" s="2">
        <v>3019</v>
      </c>
      <c r="K2243" s="4">
        <v>0.4834</v>
      </c>
      <c r="L2243" s="2" t="s">
        <v>1275</v>
      </c>
      <c r="M2243" s="5">
        <v>45093</v>
      </c>
      <c r="N2243" s="6">
        <v>92.13</v>
      </c>
    </row>
    <row r="2244" spans="1:14" ht="15.5" hidden="1" x14ac:dyDescent="0.35">
      <c r="A2244" s="3" t="s">
        <v>199</v>
      </c>
      <c r="B2244" s="2" t="s">
        <v>1819</v>
      </c>
      <c r="C2244" s="3">
        <v>168</v>
      </c>
      <c r="D2244" s="2">
        <v>0.1</v>
      </c>
      <c r="E2244" s="2">
        <v>0.09</v>
      </c>
      <c r="F2244" s="2">
        <v>0.12</v>
      </c>
      <c r="G2244" s="2">
        <v>-0.01</v>
      </c>
      <c r="H2244" s="2">
        <v>-9.0899999999999995E-2</v>
      </c>
      <c r="I2244" s="2">
        <v>3</v>
      </c>
      <c r="J2244" s="2">
        <v>1777</v>
      </c>
      <c r="K2244" s="4">
        <v>0.4854</v>
      </c>
      <c r="L2244" s="2" t="s">
        <v>1275</v>
      </c>
      <c r="M2244" s="5">
        <v>45093</v>
      </c>
      <c r="N2244" s="6">
        <v>92.13</v>
      </c>
    </row>
    <row r="2245" spans="1:14" ht="15.5" hidden="1" x14ac:dyDescent="0.35">
      <c r="A2245" s="3" t="s">
        <v>200</v>
      </c>
      <c r="B2245" s="2" t="s">
        <v>1820</v>
      </c>
      <c r="C2245" s="3">
        <v>168.5</v>
      </c>
      <c r="D2245" s="2">
        <v>0.15</v>
      </c>
      <c r="E2245" s="2">
        <v>0.09</v>
      </c>
      <c r="F2245" s="2">
        <v>0.11</v>
      </c>
      <c r="G2245" s="2">
        <v>0</v>
      </c>
      <c r="H2245" s="2" t="s">
        <v>12</v>
      </c>
      <c r="I2245" s="2">
        <v>8</v>
      </c>
      <c r="J2245" s="2">
        <v>3216</v>
      </c>
      <c r="K2245" s="4">
        <v>0.4824</v>
      </c>
      <c r="L2245" s="2" t="s">
        <v>1275</v>
      </c>
      <c r="M2245" s="5">
        <v>45093</v>
      </c>
      <c r="N2245" s="6">
        <v>92.13</v>
      </c>
    </row>
    <row r="2246" spans="1:14" ht="15.5" hidden="1" x14ac:dyDescent="0.35">
      <c r="A2246" s="3" t="s">
        <v>202</v>
      </c>
      <c r="B2246" s="2" t="s">
        <v>1806</v>
      </c>
      <c r="C2246" s="3">
        <v>169</v>
      </c>
      <c r="D2246" s="2">
        <v>0.14000000000000001</v>
      </c>
      <c r="E2246" s="2">
        <v>0.08</v>
      </c>
      <c r="F2246" s="2">
        <v>0.11</v>
      </c>
      <c r="G2246" s="2">
        <v>0</v>
      </c>
      <c r="H2246" s="2" t="s">
        <v>12</v>
      </c>
      <c r="I2246" s="2">
        <v>105</v>
      </c>
      <c r="J2246" s="2">
        <v>2528</v>
      </c>
      <c r="K2246" s="4">
        <v>0.4844</v>
      </c>
      <c r="L2246" s="2" t="s">
        <v>1275</v>
      </c>
      <c r="M2246" s="5">
        <v>45093</v>
      </c>
      <c r="N2246" s="6">
        <v>92.13</v>
      </c>
    </row>
    <row r="2247" spans="1:14" ht="15.5" hidden="1" x14ac:dyDescent="0.35">
      <c r="A2247" s="3" t="s">
        <v>204</v>
      </c>
      <c r="B2247" s="2" t="s">
        <v>1821</v>
      </c>
      <c r="C2247" s="3">
        <v>169.5</v>
      </c>
      <c r="D2247" s="2">
        <v>0.15</v>
      </c>
      <c r="E2247" s="2">
        <v>0.09</v>
      </c>
      <c r="F2247" s="2">
        <v>0.11</v>
      </c>
      <c r="G2247" s="2">
        <v>0</v>
      </c>
      <c r="H2247" s="2" t="s">
        <v>12</v>
      </c>
      <c r="I2247" s="2">
        <v>6</v>
      </c>
      <c r="J2247" s="2">
        <v>1694</v>
      </c>
      <c r="K2247" s="4">
        <v>0.48630000000000001</v>
      </c>
      <c r="L2247" s="2" t="s">
        <v>1275</v>
      </c>
      <c r="M2247" s="5">
        <v>45093</v>
      </c>
      <c r="N2247" s="6">
        <v>92.13</v>
      </c>
    </row>
    <row r="2248" spans="1:14" ht="15.5" hidden="1" x14ac:dyDescent="0.35">
      <c r="A2248" s="3" t="s">
        <v>206</v>
      </c>
      <c r="B2248" s="2" t="s">
        <v>1808</v>
      </c>
      <c r="C2248" s="3">
        <v>170</v>
      </c>
      <c r="D2248" s="2">
        <v>0.1</v>
      </c>
      <c r="E2248" s="2">
        <v>0.09</v>
      </c>
      <c r="F2248" s="2">
        <v>0.11</v>
      </c>
      <c r="G2248" s="2">
        <v>0</v>
      </c>
      <c r="H2248" s="2" t="s">
        <v>12</v>
      </c>
      <c r="I2248" s="2">
        <v>3</v>
      </c>
      <c r="J2248" s="2">
        <v>6869</v>
      </c>
      <c r="K2248" s="4">
        <v>0.48830000000000001</v>
      </c>
      <c r="L2248" s="2" t="s">
        <v>1275</v>
      </c>
      <c r="M2248" s="5">
        <v>45093</v>
      </c>
      <c r="N2248" s="6">
        <v>92.13</v>
      </c>
    </row>
    <row r="2249" spans="1:14" ht="15.5" hidden="1" x14ac:dyDescent="0.35">
      <c r="A2249" s="3" t="s">
        <v>208</v>
      </c>
      <c r="B2249" s="2" t="s">
        <v>1822</v>
      </c>
      <c r="C2249" s="3">
        <v>170.5</v>
      </c>
      <c r="D2249" s="2">
        <v>0.11</v>
      </c>
      <c r="E2249" s="2">
        <v>0.08</v>
      </c>
      <c r="F2249" s="2">
        <v>0.11</v>
      </c>
      <c r="G2249" s="2">
        <v>0</v>
      </c>
      <c r="H2249" s="2" t="s">
        <v>12</v>
      </c>
      <c r="I2249" s="2">
        <v>4</v>
      </c>
      <c r="J2249" s="2">
        <v>1868</v>
      </c>
      <c r="K2249" s="4">
        <v>0.49020000000000002</v>
      </c>
      <c r="L2249" s="2" t="s">
        <v>1275</v>
      </c>
      <c r="M2249" s="5">
        <v>45093</v>
      </c>
      <c r="N2249" s="6">
        <v>92.13</v>
      </c>
    </row>
    <row r="2250" spans="1:14" ht="15.5" hidden="1" x14ac:dyDescent="0.35">
      <c r="A2250" s="3" t="s">
        <v>209</v>
      </c>
      <c r="B2250" s="2" t="s">
        <v>1614</v>
      </c>
      <c r="C2250" s="3">
        <v>171</v>
      </c>
      <c r="D2250" s="2">
        <v>0.24</v>
      </c>
      <c r="E2250" s="2">
        <v>0.08</v>
      </c>
      <c r="F2250" s="2">
        <v>0.11</v>
      </c>
      <c r="G2250" s="2">
        <v>0</v>
      </c>
      <c r="H2250" s="2" t="s">
        <v>12</v>
      </c>
      <c r="I2250" s="2">
        <v>1</v>
      </c>
      <c r="J2250" s="2">
        <v>1705</v>
      </c>
      <c r="K2250" s="4">
        <v>0.49220000000000003</v>
      </c>
      <c r="L2250" s="2" t="s">
        <v>1275</v>
      </c>
      <c r="M2250" s="5">
        <v>45093</v>
      </c>
      <c r="N2250" s="6">
        <v>92.13</v>
      </c>
    </row>
    <row r="2251" spans="1:14" ht="15.5" hidden="1" x14ac:dyDescent="0.35">
      <c r="A2251" s="3" t="s">
        <v>211</v>
      </c>
      <c r="B2251" s="2" t="s">
        <v>1823</v>
      </c>
      <c r="C2251" s="3">
        <v>171.5</v>
      </c>
      <c r="D2251" s="2">
        <v>0.09</v>
      </c>
      <c r="E2251" s="2">
        <v>0.08</v>
      </c>
      <c r="F2251" s="2">
        <v>0.11</v>
      </c>
      <c r="G2251" s="2">
        <v>0</v>
      </c>
      <c r="H2251" s="2" t="s">
        <v>12</v>
      </c>
      <c r="I2251" s="2">
        <v>2</v>
      </c>
      <c r="J2251" s="2">
        <v>903</v>
      </c>
      <c r="K2251" s="4">
        <v>0.49409999999999998</v>
      </c>
      <c r="L2251" s="2" t="s">
        <v>1275</v>
      </c>
      <c r="M2251" s="5">
        <v>45093</v>
      </c>
      <c r="N2251" s="6">
        <v>92.13</v>
      </c>
    </row>
    <row r="2252" spans="1:14" ht="15.5" hidden="1" x14ac:dyDescent="0.35">
      <c r="A2252" s="3" t="s">
        <v>213</v>
      </c>
      <c r="B2252" s="2" t="s">
        <v>1824</v>
      </c>
      <c r="C2252" s="3">
        <v>172</v>
      </c>
      <c r="D2252" s="2">
        <v>0.12</v>
      </c>
      <c r="E2252" s="2">
        <v>0.08</v>
      </c>
      <c r="F2252" s="2">
        <v>0.11</v>
      </c>
      <c r="G2252" s="2">
        <v>0</v>
      </c>
      <c r="H2252" s="2" t="s">
        <v>12</v>
      </c>
      <c r="I2252" s="2">
        <v>1</v>
      </c>
      <c r="J2252" s="2">
        <v>1149</v>
      </c>
      <c r="K2252" s="4">
        <v>0.49609999999999999</v>
      </c>
      <c r="L2252" s="2" t="s">
        <v>1275</v>
      </c>
      <c r="M2252" s="5">
        <v>45093</v>
      </c>
      <c r="N2252" s="6">
        <v>92.13</v>
      </c>
    </row>
    <row r="2253" spans="1:14" ht="15.5" hidden="1" x14ac:dyDescent="0.35">
      <c r="A2253" s="3" t="s">
        <v>215</v>
      </c>
      <c r="B2253" s="2" t="s">
        <v>1825</v>
      </c>
      <c r="C2253" s="3">
        <v>172.5</v>
      </c>
      <c r="D2253" s="2">
        <v>0.09</v>
      </c>
      <c r="E2253" s="2">
        <v>0.08</v>
      </c>
      <c r="F2253" s="2">
        <v>0.11</v>
      </c>
      <c r="G2253" s="2">
        <v>0</v>
      </c>
      <c r="H2253" s="2" t="s">
        <v>12</v>
      </c>
      <c r="I2253" s="2">
        <v>1</v>
      </c>
      <c r="J2253" s="2">
        <v>3037</v>
      </c>
      <c r="K2253" s="4">
        <v>0.49809999999999999</v>
      </c>
      <c r="L2253" s="2" t="s">
        <v>1275</v>
      </c>
      <c r="M2253" s="5">
        <v>45093</v>
      </c>
      <c r="N2253" s="6">
        <v>92.13</v>
      </c>
    </row>
    <row r="2254" spans="1:14" ht="15.5" hidden="1" x14ac:dyDescent="0.35">
      <c r="A2254" s="3" t="s">
        <v>217</v>
      </c>
      <c r="B2254" s="2" t="s">
        <v>1824</v>
      </c>
      <c r="C2254" s="3">
        <v>173</v>
      </c>
      <c r="D2254" s="2">
        <v>0.12</v>
      </c>
      <c r="E2254" s="2">
        <v>0.08</v>
      </c>
      <c r="F2254" s="2">
        <v>0.1</v>
      </c>
      <c r="G2254" s="2">
        <v>0</v>
      </c>
      <c r="H2254" s="2" t="s">
        <v>12</v>
      </c>
      <c r="I2254" s="2">
        <v>1</v>
      </c>
      <c r="J2254" s="2">
        <v>707</v>
      </c>
      <c r="K2254" s="4">
        <v>0.49409999999999998</v>
      </c>
      <c r="L2254" s="2" t="s">
        <v>1275</v>
      </c>
      <c r="M2254" s="5">
        <v>45093</v>
      </c>
      <c r="N2254" s="6">
        <v>92.13</v>
      </c>
    </row>
    <row r="2255" spans="1:14" ht="15.5" hidden="1" x14ac:dyDescent="0.35">
      <c r="A2255" s="3" t="s">
        <v>219</v>
      </c>
      <c r="B2255" s="2" t="s">
        <v>1619</v>
      </c>
      <c r="C2255" s="3">
        <v>173.5</v>
      </c>
      <c r="D2255" s="2">
        <v>0.21</v>
      </c>
      <c r="E2255" s="2">
        <v>0.08</v>
      </c>
      <c r="F2255" s="2">
        <v>0.1</v>
      </c>
      <c r="G2255" s="2">
        <v>0</v>
      </c>
      <c r="H2255" s="2" t="s">
        <v>12</v>
      </c>
      <c r="I2255" s="2">
        <v>2</v>
      </c>
      <c r="J2255" s="2">
        <v>461</v>
      </c>
      <c r="K2255" s="4">
        <v>0.49609999999999999</v>
      </c>
      <c r="L2255" s="2" t="s">
        <v>1275</v>
      </c>
      <c r="M2255" s="5">
        <v>45093</v>
      </c>
      <c r="N2255" s="6">
        <v>92.13</v>
      </c>
    </row>
    <row r="2256" spans="1:14" ht="15.5" hidden="1" x14ac:dyDescent="0.35">
      <c r="A2256" s="3" t="s">
        <v>221</v>
      </c>
      <c r="B2256" s="2" t="s">
        <v>1826</v>
      </c>
      <c r="C2256" s="3">
        <v>174</v>
      </c>
      <c r="D2256" s="2">
        <v>0.09</v>
      </c>
      <c r="E2256" s="2">
        <v>0.08</v>
      </c>
      <c r="F2256" s="2">
        <v>0.1</v>
      </c>
      <c r="G2256" s="2">
        <v>-0.11</v>
      </c>
      <c r="H2256" s="2">
        <v>-0.55000000000000004</v>
      </c>
      <c r="I2256" s="2">
        <v>1</v>
      </c>
      <c r="J2256" s="2">
        <v>1219</v>
      </c>
      <c r="K2256" s="4">
        <v>0.49809999999999999</v>
      </c>
      <c r="L2256" s="2" t="s">
        <v>1275</v>
      </c>
      <c r="M2256" s="5">
        <v>45093</v>
      </c>
      <c r="N2256" s="6">
        <v>92.13</v>
      </c>
    </row>
    <row r="2257" spans="1:14" ht="15.5" hidden="1" x14ac:dyDescent="0.35">
      <c r="A2257" s="3" t="s">
        <v>222</v>
      </c>
      <c r="B2257" s="2" t="s">
        <v>1827</v>
      </c>
      <c r="C2257" s="3">
        <v>174.5</v>
      </c>
      <c r="D2257" s="2">
        <v>0.09</v>
      </c>
      <c r="E2257" s="2">
        <v>7.0000000000000007E-2</v>
      </c>
      <c r="F2257" s="2">
        <v>0.1</v>
      </c>
      <c r="G2257" s="2">
        <v>0</v>
      </c>
      <c r="H2257" s="2" t="s">
        <v>12</v>
      </c>
      <c r="I2257" s="2">
        <v>1</v>
      </c>
      <c r="J2257" s="2">
        <v>1260</v>
      </c>
      <c r="K2257" s="4">
        <v>0.5</v>
      </c>
      <c r="L2257" s="2" t="s">
        <v>1275</v>
      </c>
      <c r="M2257" s="5">
        <v>45093</v>
      </c>
      <c r="N2257" s="6">
        <v>92.13</v>
      </c>
    </row>
    <row r="2258" spans="1:14" ht="15.5" hidden="1" x14ac:dyDescent="0.35">
      <c r="A2258" s="3" t="s">
        <v>224</v>
      </c>
      <c r="B2258" s="2" t="s">
        <v>1826</v>
      </c>
      <c r="C2258" s="3">
        <v>175</v>
      </c>
      <c r="D2258" s="2">
        <v>0.09</v>
      </c>
      <c r="E2258" s="2">
        <v>0.08</v>
      </c>
      <c r="F2258" s="2">
        <v>0.1</v>
      </c>
      <c r="G2258" s="2">
        <v>0</v>
      </c>
      <c r="H2258" s="2" t="s">
        <v>12</v>
      </c>
      <c r="I2258" s="2">
        <v>3</v>
      </c>
      <c r="J2258" s="2">
        <v>11596</v>
      </c>
      <c r="K2258" s="4">
        <v>0.502</v>
      </c>
      <c r="L2258" s="2" t="s">
        <v>1275</v>
      </c>
      <c r="M2258" s="5">
        <v>45093</v>
      </c>
      <c r="N2258" s="6">
        <v>92.13</v>
      </c>
    </row>
    <row r="2259" spans="1:14" ht="15.5" hidden="1" x14ac:dyDescent="0.35">
      <c r="A2259" s="3" t="s">
        <v>226</v>
      </c>
      <c r="B2259" s="2" t="s">
        <v>1828</v>
      </c>
      <c r="C2259" s="3">
        <v>175.5</v>
      </c>
      <c r="D2259" s="2">
        <v>0.09</v>
      </c>
      <c r="E2259" s="2">
        <v>0.08</v>
      </c>
      <c r="F2259" s="2">
        <v>0.1</v>
      </c>
      <c r="G2259" s="2">
        <v>0</v>
      </c>
      <c r="H2259" s="2" t="s">
        <v>12</v>
      </c>
      <c r="I2259" s="2">
        <v>1</v>
      </c>
      <c r="J2259" s="2">
        <v>2120</v>
      </c>
      <c r="K2259" s="4">
        <v>0.50290000000000001</v>
      </c>
      <c r="L2259" s="2" t="s">
        <v>1275</v>
      </c>
      <c r="M2259" s="5">
        <v>45093</v>
      </c>
      <c r="N2259" s="6">
        <v>92.13</v>
      </c>
    </row>
    <row r="2260" spans="1:14" ht="15.5" hidden="1" x14ac:dyDescent="0.35">
      <c r="A2260" s="3" t="s">
        <v>228</v>
      </c>
      <c r="B2260" s="2" t="s">
        <v>1826</v>
      </c>
      <c r="C2260" s="3">
        <v>176</v>
      </c>
      <c r="D2260" s="2">
        <v>0.08</v>
      </c>
      <c r="E2260" s="2">
        <v>0.08</v>
      </c>
      <c r="F2260" s="2">
        <v>0.1</v>
      </c>
      <c r="G2260" s="2">
        <v>-0.01</v>
      </c>
      <c r="H2260" s="2">
        <v>-0.1111</v>
      </c>
      <c r="I2260" s="2">
        <v>6</v>
      </c>
      <c r="J2260" s="2">
        <v>1988</v>
      </c>
      <c r="K2260" s="4">
        <v>0.50490000000000002</v>
      </c>
      <c r="L2260" s="2" t="s">
        <v>1275</v>
      </c>
      <c r="M2260" s="5">
        <v>45093</v>
      </c>
      <c r="N2260" s="6">
        <v>92.13</v>
      </c>
    </row>
    <row r="2261" spans="1:14" ht="15.5" hidden="1" x14ac:dyDescent="0.35">
      <c r="A2261" s="3" t="s">
        <v>230</v>
      </c>
      <c r="B2261" s="2" t="s">
        <v>1829</v>
      </c>
      <c r="C2261" s="3">
        <v>176.5</v>
      </c>
      <c r="D2261" s="2">
        <v>0.08</v>
      </c>
      <c r="E2261" s="2">
        <v>0.08</v>
      </c>
      <c r="F2261" s="2">
        <v>0.09</v>
      </c>
      <c r="G2261" s="2">
        <v>-0.03</v>
      </c>
      <c r="H2261" s="2">
        <v>-0.2727</v>
      </c>
      <c r="I2261" s="2">
        <v>4</v>
      </c>
      <c r="J2261" s="2">
        <v>2002</v>
      </c>
      <c r="K2261" s="4">
        <v>0.5</v>
      </c>
      <c r="L2261" s="2" t="s">
        <v>1275</v>
      </c>
      <c r="M2261" s="5">
        <v>45093</v>
      </c>
      <c r="N2261" s="6">
        <v>92.13</v>
      </c>
    </row>
    <row r="2262" spans="1:14" ht="15.5" hidden="1" x14ac:dyDescent="0.35">
      <c r="A2262" s="3" t="s">
        <v>232</v>
      </c>
      <c r="B2262" s="2" t="s">
        <v>1761</v>
      </c>
      <c r="C2262" s="3">
        <v>177</v>
      </c>
      <c r="D2262" s="2">
        <v>7.0000000000000007E-2</v>
      </c>
      <c r="E2262" s="2">
        <v>7.0000000000000007E-2</v>
      </c>
      <c r="F2262" s="2">
        <v>0.1</v>
      </c>
      <c r="G2262" s="2">
        <v>-0.02</v>
      </c>
      <c r="H2262" s="2">
        <v>-0.22220000000000001</v>
      </c>
      <c r="I2262" s="2">
        <v>3</v>
      </c>
      <c r="J2262" s="2">
        <v>807</v>
      </c>
      <c r="K2262" s="4">
        <v>0.50880000000000003</v>
      </c>
      <c r="L2262" s="2" t="s">
        <v>1275</v>
      </c>
      <c r="M2262" s="5">
        <v>45093</v>
      </c>
      <c r="N2262" s="6">
        <v>92.13</v>
      </c>
    </row>
    <row r="2263" spans="1:14" ht="15.5" hidden="1" x14ac:dyDescent="0.35">
      <c r="A2263" s="3" t="s">
        <v>234</v>
      </c>
      <c r="B2263" s="2" t="s">
        <v>1825</v>
      </c>
      <c r="C2263" s="3">
        <v>177.5</v>
      </c>
      <c r="D2263" s="2">
        <v>0.08</v>
      </c>
      <c r="E2263" s="2">
        <v>7.0000000000000007E-2</v>
      </c>
      <c r="F2263" s="2">
        <v>0.09</v>
      </c>
      <c r="G2263" s="2">
        <v>0</v>
      </c>
      <c r="H2263" s="2" t="s">
        <v>12</v>
      </c>
      <c r="I2263" s="2">
        <v>1</v>
      </c>
      <c r="J2263" s="2">
        <v>2941</v>
      </c>
      <c r="K2263" s="4">
        <v>0.50390000000000001</v>
      </c>
      <c r="L2263" s="2" t="s">
        <v>1275</v>
      </c>
      <c r="M2263" s="5">
        <v>45093</v>
      </c>
      <c r="N2263" s="6">
        <v>92.13</v>
      </c>
    </row>
    <row r="2264" spans="1:14" ht="15.5" hidden="1" x14ac:dyDescent="0.35">
      <c r="A2264" s="3" t="s">
        <v>235</v>
      </c>
      <c r="B2264" s="2" t="s">
        <v>1830</v>
      </c>
      <c r="C2264" s="3">
        <v>178</v>
      </c>
      <c r="D2264" s="2">
        <v>0.15</v>
      </c>
      <c r="E2264" s="2">
        <v>7.0000000000000007E-2</v>
      </c>
      <c r="F2264" s="2">
        <v>0.09</v>
      </c>
      <c r="G2264" s="2">
        <v>0</v>
      </c>
      <c r="H2264" s="2" t="s">
        <v>12</v>
      </c>
      <c r="I2264" s="2">
        <v>1</v>
      </c>
      <c r="J2264" s="2">
        <v>288</v>
      </c>
      <c r="K2264" s="4">
        <v>0.50590000000000002</v>
      </c>
      <c r="L2264" s="2" t="s">
        <v>1275</v>
      </c>
      <c r="M2264" s="5">
        <v>45093</v>
      </c>
      <c r="N2264" s="6">
        <v>92.13</v>
      </c>
    </row>
    <row r="2265" spans="1:14" ht="15.5" hidden="1" x14ac:dyDescent="0.35">
      <c r="A2265" s="3" t="s">
        <v>237</v>
      </c>
      <c r="B2265" s="2" t="s">
        <v>1830</v>
      </c>
      <c r="C2265" s="3">
        <v>178.5</v>
      </c>
      <c r="D2265" s="2">
        <v>0.15</v>
      </c>
      <c r="E2265" s="2">
        <v>7.0000000000000007E-2</v>
      </c>
      <c r="F2265" s="2">
        <v>0.09</v>
      </c>
      <c r="G2265" s="2">
        <v>0</v>
      </c>
      <c r="H2265" s="2" t="s">
        <v>12</v>
      </c>
      <c r="I2265" s="2">
        <v>2</v>
      </c>
      <c r="J2265" s="2">
        <v>660</v>
      </c>
      <c r="K2265" s="4">
        <v>0.5</v>
      </c>
      <c r="L2265" s="2" t="s">
        <v>1275</v>
      </c>
      <c r="M2265" s="5">
        <v>45093</v>
      </c>
      <c r="N2265" s="6">
        <v>92.13</v>
      </c>
    </row>
    <row r="2266" spans="1:14" ht="15.5" hidden="1" x14ac:dyDescent="0.35">
      <c r="A2266" s="3" t="s">
        <v>239</v>
      </c>
      <c r="B2266" s="2" t="s">
        <v>1817</v>
      </c>
      <c r="C2266" s="3">
        <v>179</v>
      </c>
      <c r="D2266" s="2">
        <v>0.1</v>
      </c>
      <c r="E2266" s="2">
        <v>7.0000000000000007E-2</v>
      </c>
      <c r="F2266" s="2">
        <v>0.09</v>
      </c>
      <c r="G2266" s="2">
        <v>0</v>
      </c>
      <c r="H2266" s="2" t="s">
        <v>12</v>
      </c>
      <c r="I2266" s="2">
        <v>1</v>
      </c>
      <c r="J2266" s="2">
        <v>513</v>
      </c>
      <c r="K2266" s="4">
        <v>0.502</v>
      </c>
      <c r="L2266" s="2" t="s">
        <v>1275</v>
      </c>
      <c r="M2266" s="5">
        <v>45093</v>
      </c>
      <c r="N2266" s="6">
        <v>92.13</v>
      </c>
    </row>
    <row r="2267" spans="1:14" ht="15.5" hidden="1" x14ac:dyDescent="0.35">
      <c r="A2267" s="3" t="s">
        <v>241</v>
      </c>
      <c r="B2267" s="2" t="s">
        <v>1831</v>
      </c>
      <c r="C2267" s="3">
        <v>179.5</v>
      </c>
      <c r="D2267" s="2">
        <v>0.08</v>
      </c>
      <c r="E2267" s="2">
        <v>7.0000000000000007E-2</v>
      </c>
      <c r="F2267" s="2">
        <v>0.09</v>
      </c>
      <c r="G2267" s="2">
        <v>0</v>
      </c>
      <c r="H2267" s="2" t="s">
        <v>12</v>
      </c>
      <c r="I2267" s="2">
        <v>40</v>
      </c>
      <c r="J2267" s="2">
        <v>510</v>
      </c>
      <c r="K2267" s="4">
        <v>0.50390000000000001</v>
      </c>
      <c r="L2267" s="2" t="s">
        <v>1275</v>
      </c>
      <c r="M2267" s="5">
        <v>45093</v>
      </c>
      <c r="N2267" s="6">
        <v>92.13</v>
      </c>
    </row>
    <row r="2268" spans="1:14" ht="15.5" hidden="1" x14ac:dyDescent="0.35">
      <c r="A2268" s="3" t="s">
        <v>242</v>
      </c>
      <c r="B2268" s="2" t="s">
        <v>1826</v>
      </c>
      <c r="C2268" s="3">
        <v>180</v>
      </c>
      <c r="D2268" s="2">
        <v>0.08</v>
      </c>
      <c r="E2268" s="2">
        <v>7.0000000000000007E-2</v>
      </c>
      <c r="F2268" s="2">
        <v>0.09</v>
      </c>
      <c r="G2268" s="2">
        <v>0.01</v>
      </c>
      <c r="H2268" s="2">
        <v>0.1429</v>
      </c>
      <c r="I2268" s="2">
        <v>2</v>
      </c>
      <c r="J2268" s="2">
        <v>15054</v>
      </c>
      <c r="K2268" s="4">
        <v>0.50590000000000002</v>
      </c>
      <c r="L2268" s="2" t="s">
        <v>1275</v>
      </c>
      <c r="M2268" s="5">
        <v>45093</v>
      </c>
      <c r="N2268" s="6">
        <v>92.13</v>
      </c>
    </row>
    <row r="2269" spans="1:14" ht="15.5" hidden="1" x14ac:dyDescent="0.35">
      <c r="A2269" s="3" t="s">
        <v>244</v>
      </c>
      <c r="B2269" s="2" t="s">
        <v>1816</v>
      </c>
      <c r="C2269" s="3">
        <v>180.5</v>
      </c>
      <c r="D2269" s="2">
        <v>0.08</v>
      </c>
      <c r="E2269" s="2">
        <v>7.0000000000000007E-2</v>
      </c>
      <c r="F2269" s="2">
        <v>0.09</v>
      </c>
      <c r="G2269" s="2">
        <v>0</v>
      </c>
      <c r="H2269" s="2" t="s">
        <v>12</v>
      </c>
      <c r="I2269" s="2">
        <v>2</v>
      </c>
      <c r="J2269" s="2">
        <v>1681</v>
      </c>
      <c r="K2269" s="4">
        <v>0.50780000000000003</v>
      </c>
      <c r="L2269" s="2" t="s">
        <v>1275</v>
      </c>
      <c r="M2269" s="5">
        <v>45093</v>
      </c>
      <c r="N2269" s="6">
        <v>92.13</v>
      </c>
    </row>
    <row r="2270" spans="1:14" ht="15.5" hidden="1" x14ac:dyDescent="0.35">
      <c r="A2270" s="3" t="s">
        <v>245</v>
      </c>
      <c r="B2270" s="2" t="s">
        <v>1832</v>
      </c>
      <c r="C2270" s="3">
        <v>181</v>
      </c>
      <c r="D2270" s="2">
        <v>0.1</v>
      </c>
      <c r="E2270" s="2">
        <v>7.0000000000000007E-2</v>
      </c>
      <c r="F2270" s="2">
        <v>0.09</v>
      </c>
      <c r="G2270" s="2">
        <v>0</v>
      </c>
      <c r="H2270" s="2" t="s">
        <v>12</v>
      </c>
      <c r="I2270" s="2">
        <v>1</v>
      </c>
      <c r="J2270" s="2">
        <v>735</v>
      </c>
      <c r="K2270" s="4">
        <v>0.50980000000000003</v>
      </c>
      <c r="L2270" s="2" t="s">
        <v>1275</v>
      </c>
      <c r="M2270" s="5">
        <v>45093</v>
      </c>
      <c r="N2270" s="6">
        <v>92.13</v>
      </c>
    </row>
    <row r="2271" spans="1:14" ht="15.5" hidden="1" x14ac:dyDescent="0.35">
      <c r="A2271" s="3" t="s">
        <v>247</v>
      </c>
      <c r="B2271" s="2" t="s">
        <v>1833</v>
      </c>
      <c r="C2271" s="3">
        <v>181.5</v>
      </c>
      <c r="D2271" s="2">
        <v>0.11</v>
      </c>
      <c r="E2271" s="2">
        <v>0.06</v>
      </c>
      <c r="F2271" s="2">
        <v>0.09</v>
      </c>
      <c r="G2271" s="2">
        <v>0</v>
      </c>
      <c r="H2271" s="2" t="s">
        <v>12</v>
      </c>
      <c r="I2271" s="2">
        <v>3</v>
      </c>
      <c r="J2271" s="2">
        <v>1083</v>
      </c>
      <c r="K2271" s="4">
        <v>0.50780000000000003</v>
      </c>
      <c r="L2271" s="2" t="s">
        <v>1275</v>
      </c>
      <c r="M2271" s="5">
        <v>45093</v>
      </c>
      <c r="N2271" s="6">
        <v>92.13</v>
      </c>
    </row>
    <row r="2272" spans="1:14" ht="15.5" hidden="1" x14ac:dyDescent="0.35">
      <c r="A2272" s="3" t="s">
        <v>249</v>
      </c>
      <c r="B2272" s="2" t="s">
        <v>1834</v>
      </c>
      <c r="C2272" s="3">
        <v>182</v>
      </c>
      <c r="D2272" s="2">
        <v>7.0000000000000007E-2</v>
      </c>
      <c r="E2272" s="2">
        <v>0.06</v>
      </c>
      <c r="F2272" s="2">
        <v>0.09</v>
      </c>
      <c r="G2272" s="2">
        <v>0</v>
      </c>
      <c r="H2272" s="2" t="s">
        <v>12</v>
      </c>
      <c r="I2272" s="2">
        <v>4</v>
      </c>
      <c r="J2272" s="2">
        <v>835</v>
      </c>
      <c r="K2272" s="4">
        <v>0.50980000000000003</v>
      </c>
      <c r="L2272" s="2" t="s">
        <v>1275</v>
      </c>
      <c r="M2272" s="5">
        <v>45093</v>
      </c>
      <c r="N2272" s="6">
        <v>92.13</v>
      </c>
    </row>
    <row r="2273" spans="1:14" ht="15.5" hidden="1" x14ac:dyDescent="0.35">
      <c r="A2273" s="3" t="s">
        <v>251</v>
      </c>
      <c r="B2273" s="2" t="s">
        <v>1834</v>
      </c>
      <c r="C2273" s="3">
        <v>182.5</v>
      </c>
      <c r="D2273" s="2">
        <v>7.0000000000000007E-2</v>
      </c>
      <c r="E2273" s="2">
        <v>0.06</v>
      </c>
      <c r="F2273" s="2">
        <v>0.09</v>
      </c>
      <c r="G2273" s="2">
        <v>0</v>
      </c>
      <c r="H2273" s="2" t="s">
        <v>12</v>
      </c>
      <c r="I2273" s="2">
        <v>4</v>
      </c>
      <c r="J2273" s="2">
        <v>1581</v>
      </c>
      <c r="K2273" s="4">
        <v>0.51170000000000004</v>
      </c>
      <c r="L2273" s="2" t="s">
        <v>1275</v>
      </c>
      <c r="M2273" s="5">
        <v>45093</v>
      </c>
      <c r="N2273" s="6">
        <v>92.13</v>
      </c>
    </row>
    <row r="2274" spans="1:14" ht="15.5" hidden="1" x14ac:dyDescent="0.35">
      <c r="A2274" s="3" t="s">
        <v>252</v>
      </c>
      <c r="B2274" s="2" t="s">
        <v>1806</v>
      </c>
      <c r="C2274" s="3">
        <v>183</v>
      </c>
      <c r="D2274" s="2">
        <v>0.1</v>
      </c>
      <c r="E2274" s="2">
        <v>0.06</v>
      </c>
      <c r="F2274" s="2">
        <v>0.08</v>
      </c>
      <c r="G2274" s="2">
        <v>0</v>
      </c>
      <c r="H2274" s="2" t="s">
        <v>12</v>
      </c>
      <c r="I2274" s="2">
        <v>350</v>
      </c>
      <c r="J2274" s="2">
        <v>740</v>
      </c>
      <c r="K2274" s="4">
        <v>0.50880000000000003</v>
      </c>
      <c r="L2274" s="2" t="s">
        <v>1275</v>
      </c>
      <c r="M2274" s="5">
        <v>45093</v>
      </c>
      <c r="N2274" s="6">
        <v>92.13</v>
      </c>
    </row>
    <row r="2275" spans="1:14" ht="15.5" hidden="1" x14ac:dyDescent="0.35">
      <c r="A2275" s="3" t="s">
        <v>254</v>
      </c>
      <c r="B2275" s="2" t="s">
        <v>1835</v>
      </c>
      <c r="C2275" s="3">
        <v>183.5</v>
      </c>
      <c r="D2275" s="2">
        <v>7.0000000000000007E-2</v>
      </c>
      <c r="E2275" s="2">
        <v>0.06</v>
      </c>
      <c r="F2275" s="2">
        <v>0.08</v>
      </c>
      <c r="G2275" s="2">
        <v>0</v>
      </c>
      <c r="H2275" s="2" t="s">
        <v>12</v>
      </c>
      <c r="I2275" s="2">
        <v>1</v>
      </c>
      <c r="J2275" s="2">
        <v>976</v>
      </c>
      <c r="K2275" s="4">
        <v>0.50980000000000003</v>
      </c>
      <c r="L2275" s="2" t="s">
        <v>1275</v>
      </c>
      <c r="M2275" s="5">
        <v>45093</v>
      </c>
      <c r="N2275" s="6">
        <v>92.13</v>
      </c>
    </row>
    <row r="2276" spans="1:14" ht="15.5" hidden="1" x14ac:dyDescent="0.35">
      <c r="A2276" s="3" t="s">
        <v>256</v>
      </c>
      <c r="B2276" s="2" t="s">
        <v>1836</v>
      </c>
      <c r="C2276" s="3">
        <v>184</v>
      </c>
      <c r="D2276" s="2">
        <v>0.08</v>
      </c>
      <c r="E2276" s="2">
        <v>0.06</v>
      </c>
      <c r="F2276" s="2">
        <v>0.08</v>
      </c>
      <c r="G2276" s="2">
        <v>0</v>
      </c>
      <c r="H2276" s="2" t="s">
        <v>12</v>
      </c>
      <c r="I2276" s="2">
        <v>4</v>
      </c>
      <c r="J2276" s="2">
        <v>284</v>
      </c>
      <c r="K2276" s="4">
        <v>0.51170000000000004</v>
      </c>
      <c r="L2276" s="2" t="s">
        <v>1275</v>
      </c>
      <c r="M2276" s="5">
        <v>45093</v>
      </c>
      <c r="N2276" s="6">
        <v>92.13</v>
      </c>
    </row>
    <row r="2277" spans="1:14" ht="15.5" hidden="1" x14ac:dyDescent="0.35">
      <c r="A2277" s="3" t="s">
        <v>258</v>
      </c>
      <c r="B2277" s="2" t="s">
        <v>1837</v>
      </c>
      <c r="C2277" s="3">
        <v>184.5</v>
      </c>
      <c r="D2277" s="2">
        <v>0.08</v>
      </c>
      <c r="E2277" s="2">
        <v>0.06</v>
      </c>
      <c r="F2277" s="2">
        <v>0.08</v>
      </c>
      <c r="G2277" s="2">
        <v>0</v>
      </c>
      <c r="H2277" s="2" t="s">
        <v>12</v>
      </c>
      <c r="I2277" s="2">
        <v>4</v>
      </c>
      <c r="J2277" s="2">
        <v>1634</v>
      </c>
      <c r="K2277" s="4">
        <v>0.51370000000000005</v>
      </c>
      <c r="L2277" s="2" t="s">
        <v>1275</v>
      </c>
      <c r="M2277" s="5">
        <v>45093</v>
      </c>
      <c r="N2277" s="6">
        <v>92.13</v>
      </c>
    </row>
    <row r="2278" spans="1:14" ht="15.5" hidden="1" x14ac:dyDescent="0.35">
      <c r="A2278" s="3" t="s">
        <v>259</v>
      </c>
      <c r="B2278" s="2" t="s">
        <v>1838</v>
      </c>
      <c r="C2278" s="3">
        <v>185</v>
      </c>
      <c r="D2278" s="2">
        <v>7.0000000000000007E-2</v>
      </c>
      <c r="E2278" s="2">
        <v>0.06</v>
      </c>
      <c r="F2278" s="2">
        <v>0.08</v>
      </c>
      <c r="G2278" s="2">
        <v>-0.02</v>
      </c>
      <c r="H2278" s="2">
        <v>-0.22220000000000001</v>
      </c>
      <c r="I2278" s="2">
        <v>2</v>
      </c>
      <c r="J2278" s="2">
        <v>4475</v>
      </c>
      <c r="K2278" s="4">
        <v>0.51559999999999995</v>
      </c>
      <c r="L2278" s="2" t="s">
        <v>1275</v>
      </c>
      <c r="M2278" s="5">
        <v>45093</v>
      </c>
      <c r="N2278" s="6">
        <v>92.13</v>
      </c>
    </row>
    <row r="2279" spans="1:14" ht="15.5" hidden="1" x14ac:dyDescent="0.35">
      <c r="A2279" s="3" t="s">
        <v>261</v>
      </c>
      <c r="B2279" s="2" t="s">
        <v>1806</v>
      </c>
      <c r="C2279" s="3">
        <v>185.5</v>
      </c>
      <c r="D2279" s="2">
        <v>0.09</v>
      </c>
      <c r="E2279" s="2">
        <v>0.06</v>
      </c>
      <c r="F2279" s="2">
        <v>0.08</v>
      </c>
      <c r="G2279" s="2">
        <v>0</v>
      </c>
      <c r="H2279" s="2" t="s">
        <v>12</v>
      </c>
      <c r="I2279" s="2">
        <v>135</v>
      </c>
      <c r="J2279" s="2">
        <v>1074</v>
      </c>
      <c r="K2279" s="4">
        <v>0.51759999999999995</v>
      </c>
      <c r="L2279" s="2" t="s">
        <v>1275</v>
      </c>
      <c r="M2279" s="5">
        <v>45093</v>
      </c>
      <c r="N2279" s="6">
        <v>92.13</v>
      </c>
    </row>
    <row r="2280" spans="1:14" ht="15.5" hidden="1" x14ac:dyDescent="0.35">
      <c r="A2280" s="3" t="s">
        <v>263</v>
      </c>
      <c r="B2280" s="2" t="s">
        <v>1839</v>
      </c>
      <c r="C2280" s="3">
        <v>186</v>
      </c>
      <c r="D2280" s="2">
        <v>0.08</v>
      </c>
      <c r="E2280" s="2">
        <v>0.06</v>
      </c>
      <c r="F2280" s="2">
        <v>0.08</v>
      </c>
      <c r="G2280" s="2">
        <v>0</v>
      </c>
      <c r="H2280" s="2" t="s">
        <v>12</v>
      </c>
      <c r="I2280" s="2">
        <v>1</v>
      </c>
      <c r="J2280" s="2">
        <v>2623</v>
      </c>
      <c r="K2280" s="4">
        <v>0.51949999999999996</v>
      </c>
      <c r="L2280" s="2" t="s">
        <v>1275</v>
      </c>
      <c r="M2280" s="5">
        <v>45093</v>
      </c>
      <c r="N2280" s="6">
        <v>92.13</v>
      </c>
    </row>
    <row r="2281" spans="1:14" ht="15.5" hidden="1" x14ac:dyDescent="0.35">
      <c r="A2281" s="3" t="s">
        <v>265</v>
      </c>
      <c r="B2281" s="2" t="s">
        <v>1840</v>
      </c>
      <c r="C2281" s="3">
        <v>186.5</v>
      </c>
      <c r="D2281" s="2">
        <v>0.06</v>
      </c>
      <c r="E2281" s="2">
        <v>0.06</v>
      </c>
      <c r="F2281" s="2">
        <v>0.08</v>
      </c>
      <c r="G2281" s="2">
        <v>-0.01</v>
      </c>
      <c r="H2281" s="2">
        <v>-0.1429</v>
      </c>
      <c r="I2281" s="2">
        <v>10</v>
      </c>
      <c r="J2281" s="2">
        <v>2648</v>
      </c>
      <c r="K2281" s="4">
        <v>0.52049999999999996</v>
      </c>
      <c r="L2281" s="2" t="s">
        <v>1275</v>
      </c>
      <c r="M2281" s="5">
        <v>45093</v>
      </c>
      <c r="N2281" s="6">
        <v>92.13</v>
      </c>
    </row>
    <row r="2282" spans="1:14" ht="15.5" hidden="1" x14ac:dyDescent="0.35">
      <c r="A2282" s="3" t="s">
        <v>267</v>
      </c>
      <c r="B2282" s="2" t="s">
        <v>1841</v>
      </c>
      <c r="C2282" s="3">
        <v>187</v>
      </c>
      <c r="D2282" s="2">
        <v>0.08</v>
      </c>
      <c r="E2282" s="2">
        <v>0.06</v>
      </c>
      <c r="F2282" s="2">
        <v>0.08</v>
      </c>
      <c r="G2282" s="2">
        <v>0</v>
      </c>
      <c r="H2282" s="2" t="s">
        <v>12</v>
      </c>
      <c r="I2282" s="2">
        <v>10</v>
      </c>
      <c r="J2282" s="2">
        <v>618</v>
      </c>
      <c r="K2282" s="4">
        <v>0.52149999999999996</v>
      </c>
      <c r="L2282" s="2" t="s">
        <v>1275</v>
      </c>
      <c r="M2282" s="5">
        <v>45093</v>
      </c>
      <c r="N2282" s="6">
        <v>92.13</v>
      </c>
    </row>
    <row r="2283" spans="1:14" ht="15.5" hidden="1" x14ac:dyDescent="0.35">
      <c r="A2283" s="3" t="s">
        <v>269</v>
      </c>
      <c r="B2283" s="2" t="s">
        <v>1841</v>
      </c>
      <c r="C2283" s="3">
        <v>187.5</v>
      </c>
      <c r="D2283" s="2">
        <v>0.08</v>
      </c>
      <c r="E2283" s="2">
        <v>0.06</v>
      </c>
      <c r="F2283" s="2">
        <v>0.08</v>
      </c>
      <c r="G2283" s="2">
        <v>0</v>
      </c>
      <c r="H2283" s="2" t="s">
        <v>12</v>
      </c>
      <c r="I2283" s="2">
        <v>10</v>
      </c>
      <c r="J2283" s="2">
        <v>2476</v>
      </c>
      <c r="K2283" s="4">
        <v>0.52339999999999998</v>
      </c>
      <c r="L2283" s="2" t="s">
        <v>1275</v>
      </c>
      <c r="M2283" s="5">
        <v>45093</v>
      </c>
      <c r="N2283" s="6">
        <v>92.13</v>
      </c>
    </row>
    <row r="2284" spans="1:14" ht="15.5" hidden="1" x14ac:dyDescent="0.35">
      <c r="A2284" s="3" t="s">
        <v>271</v>
      </c>
      <c r="B2284" s="2" t="s">
        <v>1842</v>
      </c>
      <c r="C2284" s="3">
        <v>188</v>
      </c>
      <c r="D2284" s="2">
        <v>0.08</v>
      </c>
      <c r="E2284" s="2">
        <v>0.06</v>
      </c>
      <c r="F2284" s="2">
        <v>0.08</v>
      </c>
      <c r="G2284" s="2">
        <v>0</v>
      </c>
      <c r="H2284" s="2" t="s">
        <v>12</v>
      </c>
      <c r="I2284" s="2">
        <v>1</v>
      </c>
      <c r="J2284" s="2">
        <v>1114</v>
      </c>
      <c r="K2284" s="4">
        <v>0.52539999999999998</v>
      </c>
      <c r="L2284" s="2" t="s">
        <v>1275</v>
      </c>
      <c r="M2284" s="5">
        <v>45093</v>
      </c>
      <c r="N2284" s="6">
        <v>92.13</v>
      </c>
    </row>
    <row r="2285" spans="1:14" ht="15.5" hidden="1" x14ac:dyDescent="0.35">
      <c r="A2285" s="3" t="s">
        <v>273</v>
      </c>
      <c r="B2285" s="2" t="s">
        <v>1434</v>
      </c>
      <c r="C2285" s="3">
        <v>188.5</v>
      </c>
      <c r="D2285" s="2">
        <v>0.47</v>
      </c>
      <c r="E2285" s="2">
        <v>0.05</v>
      </c>
      <c r="F2285" s="2">
        <v>7.0000000000000007E-2</v>
      </c>
      <c r="G2285" s="2">
        <v>0</v>
      </c>
      <c r="H2285" s="2" t="s">
        <v>12</v>
      </c>
      <c r="I2285" s="2">
        <v>45</v>
      </c>
      <c r="J2285" s="2">
        <v>276</v>
      </c>
      <c r="K2285" s="4">
        <v>0.51759999999999995</v>
      </c>
      <c r="L2285" s="2" t="s">
        <v>1275</v>
      </c>
      <c r="M2285" s="5">
        <v>45093</v>
      </c>
      <c r="N2285" s="6">
        <v>92.13</v>
      </c>
    </row>
    <row r="2286" spans="1:14" ht="15.5" hidden="1" x14ac:dyDescent="0.35">
      <c r="A2286" s="3" t="s">
        <v>274</v>
      </c>
      <c r="B2286" s="2" t="s">
        <v>1843</v>
      </c>
      <c r="C2286" s="3">
        <v>189</v>
      </c>
      <c r="D2286" s="2">
        <v>0.1</v>
      </c>
      <c r="E2286" s="2">
        <v>0.05</v>
      </c>
      <c r="F2286" s="2">
        <v>0.08</v>
      </c>
      <c r="G2286" s="2">
        <v>0</v>
      </c>
      <c r="H2286" s="2" t="s">
        <v>12</v>
      </c>
      <c r="I2286" s="2">
        <v>20</v>
      </c>
      <c r="J2286" s="2">
        <v>374</v>
      </c>
      <c r="K2286" s="4">
        <v>0.52439999999999998</v>
      </c>
      <c r="L2286" s="2" t="s">
        <v>1275</v>
      </c>
      <c r="M2286" s="5">
        <v>45093</v>
      </c>
      <c r="N2286" s="6">
        <v>92.13</v>
      </c>
    </row>
    <row r="2287" spans="1:14" ht="15.5" hidden="1" x14ac:dyDescent="0.35">
      <c r="A2287" s="3" t="s">
        <v>276</v>
      </c>
      <c r="B2287" s="2" t="s">
        <v>1844</v>
      </c>
      <c r="C2287" s="3">
        <v>189.5</v>
      </c>
      <c r="D2287" s="2">
        <v>0.06</v>
      </c>
      <c r="E2287" s="2">
        <v>0.05</v>
      </c>
      <c r="F2287" s="2">
        <v>7.0000000000000007E-2</v>
      </c>
      <c r="G2287" s="2">
        <v>0</v>
      </c>
      <c r="H2287" s="2" t="s">
        <v>12</v>
      </c>
      <c r="I2287" s="2">
        <v>1</v>
      </c>
      <c r="J2287" s="2">
        <v>419</v>
      </c>
      <c r="K2287" s="4">
        <v>0.52149999999999996</v>
      </c>
      <c r="L2287" s="2" t="s">
        <v>1275</v>
      </c>
      <c r="M2287" s="5">
        <v>45093</v>
      </c>
      <c r="N2287" s="6">
        <v>92.13</v>
      </c>
    </row>
    <row r="2288" spans="1:14" ht="15.5" hidden="1" x14ac:dyDescent="0.35">
      <c r="A2288" s="3" t="s">
        <v>278</v>
      </c>
      <c r="B2288" s="2" t="s">
        <v>1845</v>
      </c>
      <c r="C2288" s="3">
        <v>190</v>
      </c>
      <c r="D2288" s="2">
        <v>0.06</v>
      </c>
      <c r="E2288" s="2">
        <v>0.05</v>
      </c>
      <c r="F2288" s="2">
        <v>7.0000000000000007E-2</v>
      </c>
      <c r="G2288" s="2">
        <v>0</v>
      </c>
      <c r="H2288" s="2" t="s">
        <v>12</v>
      </c>
      <c r="I2288" s="2">
        <v>6</v>
      </c>
      <c r="J2288" s="2">
        <v>2629</v>
      </c>
      <c r="K2288" s="4">
        <v>0.52339999999999998</v>
      </c>
      <c r="L2288" s="2" t="s">
        <v>1275</v>
      </c>
      <c r="M2288" s="5">
        <v>45093</v>
      </c>
      <c r="N2288" s="6">
        <v>92.13</v>
      </c>
    </row>
    <row r="2289" spans="1:14" ht="15.5" hidden="1" x14ac:dyDescent="0.35">
      <c r="A2289" s="3" t="s">
        <v>280</v>
      </c>
      <c r="B2289" s="2" t="s">
        <v>1835</v>
      </c>
      <c r="C2289" s="3">
        <v>190.5</v>
      </c>
      <c r="D2289" s="2">
        <v>0.06</v>
      </c>
      <c r="E2289" s="2">
        <v>0.05</v>
      </c>
      <c r="F2289" s="2">
        <v>7.0000000000000007E-2</v>
      </c>
      <c r="G2289" s="2">
        <v>0</v>
      </c>
      <c r="H2289" s="2" t="s">
        <v>12</v>
      </c>
      <c r="I2289" s="2">
        <v>1</v>
      </c>
      <c r="J2289" s="2">
        <v>2115</v>
      </c>
      <c r="K2289" s="4">
        <v>0.52539999999999998</v>
      </c>
      <c r="L2289" s="2" t="s">
        <v>1275</v>
      </c>
      <c r="M2289" s="5">
        <v>45093</v>
      </c>
      <c r="N2289" s="6">
        <v>92.13</v>
      </c>
    </row>
    <row r="2290" spans="1:14" ht="15.5" hidden="1" x14ac:dyDescent="0.35">
      <c r="A2290" s="3" t="s">
        <v>282</v>
      </c>
      <c r="B2290" s="2" t="s">
        <v>1844</v>
      </c>
      <c r="C2290" s="3">
        <v>191</v>
      </c>
      <c r="D2290" s="2">
        <v>0.05</v>
      </c>
      <c r="E2290" s="2">
        <v>0.05</v>
      </c>
      <c r="F2290" s="2">
        <v>7.0000000000000007E-2</v>
      </c>
      <c r="G2290" s="2">
        <v>-0.06</v>
      </c>
      <c r="H2290" s="2">
        <v>-0.54549999999999998</v>
      </c>
      <c r="I2290" s="2">
        <v>5</v>
      </c>
      <c r="J2290" s="2">
        <v>496</v>
      </c>
      <c r="K2290" s="4">
        <v>0.52539999999999998</v>
      </c>
      <c r="L2290" s="2" t="s">
        <v>1275</v>
      </c>
      <c r="M2290" s="5">
        <v>45093</v>
      </c>
      <c r="N2290" s="6">
        <v>92.13</v>
      </c>
    </row>
    <row r="2291" spans="1:14" ht="15.5" hidden="1" x14ac:dyDescent="0.35">
      <c r="A2291" s="3" t="s">
        <v>283</v>
      </c>
      <c r="B2291" s="2" t="s">
        <v>1846</v>
      </c>
      <c r="C2291" s="3">
        <v>191.5</v>
      </c>
      <c r="D2291" s="2">
        <v>0.09</v>
      </c>
      <c r="E2291" s="2">
        <v>0.05</v>
      </c>
      <c r="F2291" s="2">
        <v>7.0000000000000007E-2</v>
      </c>
      <c r="G2291" s="2">
        <v>0</v>
      </c>
      <c r="H2291" s="2" t="s">
        <v>12</v>
      </c>
      <c r="I2291" s="2">
        <v>99</v>
      </c>
      <c r="J2291" s="2">
        <v>437</v>
      </c>
      <c r="K2291" s="4">
        <v>0.52729999999999999</v>
      </c>
      <c r="L2291" s="2" t="s">
        <v>1275</v>
      </c>
      <c r="M2291" s="5">
        <v>45093</v>
      </c>
      <c r="N2291" s="6">
        <v>92.13</v>
      </c>
    </row>
    <row r="2292" spans="1:14" ht="15.5" hidden="1" x14ac:dyDescent="0.35">
      <c r="A2292" s="3" t="s">
        <v>285</v>
      </c>
      <c r="B2292" s="2" t="s">
        <v>1847</v>
      </c>
      <c r="C2292" s="3">
        <v>192</v>
      </c>
      <c r="D2292" s="2">
        <v>0.05</v>
      </c>
      <c r="E2292" s="2">
        <v>0.05</v>
      </c>
      <c r="F2292" s="2">
        <v>7.0000000000000007E-2</v>
      </c>
      <c r="G2292" s="2">
        <v>-0.02</v>
      </c>
      <c r="H2292" s="2">
        <v>-0.28570000000000001</v>
      </c>
      <c r="I2292" s="2">
        <v>2</v>
      </c>
      <c r="J2292" s="2">
        <v>493</v>
      </c>
      <c r="K2292" s="4">
        <v>0.52929999999999999</v>
      </c>
      <c r="L2292" s="2" t="s">
        <v>1275</v>
      </c>
      <c r="M2292" s="5">
        <v>45093</v>
      </c>
      <c r="N2292" s="6">
        <v>92.13</v>
      </c>
    </row>
    <row r="2293" spans="1:14" ht="15.5" hidden="1" x14ac:dyDescent="0.35">
      <c r="A2293" s="3" t="s">
        <v>287</v>
      </c>
      <c r="B2293" s="2" t="s">
        <v>1848</v>
      </c>
      <c r="C2293" s="3">
        <v>192.5</v>
      </c>
      <c r="D2293" s="2">
        <v>0.05</v>
      </c>
      <c r="E2293" s="2">
        <v>0.05</v>
      </c>
      <c r="F2293" s="2">
        <v>7.0000000000000007E-2</v>
      </c>
      <c r="G2293" s="2">
        <v>-0.01</v>
      </c>
      <c r="H2293" s="2">
        <v>-0.16669999999999999</v>
      </c>
      <c r="I2293" s="2">
        <v>2</v>
      </c>
      <c r="J2293" s="2">
        <v>813</v>
      </c>
      <c r="K2293" s="4">
        <v>0.53129999999999999</v>
      </c>
      <c r="L2293" s="2" t="s">
        <v>1275</v>
      </c>
      <c r="M2293" s="5">
        <v>45093</v>
      </c>
      <c r="N2293" s="6">
        <v>92.13</v>
      </c>
    </row>
    <row r="2294" spans="1:14" ht="15.5" hidden="1" x14ac:dyDescent="0.35">
      <c r="A2294" s="3" t="s">
        <v>289</v>
      </c>
      <c r="B2294" s="2" t="s">
        <v>1849</v>
      </c>
      <c r="C2294" s="3">
        <v>193</v>
      </c>
      <c r="D2294" s="2">
        <v>0.05</v>
      </c>
      <c r="E2294" s="2">
        <v>0.05</v>
      </c>
      <c r="F2294" s="2">
        <v>7.0000000000000007E-2</v>
      </c>
      <c r="G2294" s="2">
        <v>-0.02</v>
      </c>
      <c r="H2294" s="2">
        <v>-0.28570000000000001</v>
      </c>
      <c r="I2294" s="2">
        <v>3</v>
      </c>
      <c r="J2294" s="2">
        <v>1028</v>
      </c>
      <c r="K2294" s="4">
        <v>0.53320000000000001</v>
      </c>
      <c r="L2294" s="2" t="s">
        <v>1275</v>
      </c>
      <c r="M2294" s="5">
        <v>45093</v>
      </c>
      <c r="N2294" s="6">
        <v>92.13</v>
      </c>
    </row>
    <row r="2295" spans="1:14" ht="15.5" hidden="1" x14ac:dyDescent="0.35">
      <c r="A2295" s="3" t="s">
        <v>291</v>
      </c>
      <c r="B2295" s="2" t="s">
        <v>1850</v>
      </c>
      <c r="C2295" s="3">
        <v>193.5</v>
      </c>
      <c r="D2295" s="2">
        <v>0.05</v>
      </c>
      <c r="E2295" s="2">
        <v>0.05</v>
      </c>
      <c r="F2295" s="2">
        <v>7.0000000000000007E-2</v>
      </c>
      <c r="G2295" s="2">
        <v>-7.0000000000000007E-2</v>
      </c>
      <c r="H2295" s="2">
        <v>-0.58330000000000004</v>
      </c>
      <c r="I2295" s="2">
        <v>2</v>
      </c>
      <c r="J2295" s="2">
        <v>466</v>
      </c>
      <c r="K2295" s="4">
        <v>0.53520000000000001</v>
      </c>
      <c r="L2295" s="2" t="s">
        <v>1275</v>
      </c>
      <c r="M2295" s="5">
        <v>45093</v>
      </c>
      <c r="N2295" s="6">
        <v>92.13</v>
      </c>
    </row>
    <row r="2296" spans="1:14" ht="15.5" hidden="1" x14ac:dyDescent="0.35">
      <c r="A2296" s="3" t="s">
        <v>293</v>
      </c>
      <c r="B2296" s="2" t="s">
        <v>1851</v>
      </c>
      <c r="C2296" s="3">
        <v>194</v>
      </c>
      <c r="D2296" s="2">
        <v>7.0000000000000007E-2</v>
      </c>
      <c r="E2296" s="2">
        <v>0.05</v>
      </c>
      <c r="F2296" s="2">
        <v>7.0000000000000007E-2</v>
      </c>
      <c r="G2296" s="2">
        <v>0</v>
      </c>
      <c r="H2296" s="2" t="s">
        <v>12</v>
      </c>
      <c r="I2296" s="2">
        <v>752</v>
      </c>
      <c r="J2296" s="2">
        <v>1944</v>
      </c>
      <c r="K2296" s="4">
        <v>0.53520000000000001</v>
      </c>
      <c r="L2296" s="2" t="s">
        <v>1275</v>
      </c>
      <c r="M2296" s="5">
        <v>45093</v>
      </c>
      <c r="N2296" s="6">
        <v>92.13</v>
      </c>
    </row>
    <row r="2297" spans="1:14" ht="15.5" hidden="1" x14ac:dyDescent="0.35">
      <c r="A2297" s="3" t="s">
        <v>295</v>
      </c>
      <c r="B2297" s="2" t="s">
        <v>1653</v>
      </c>
      <c r="C2297" s="3">
        <v>194.5</v>
      </c>
      <c r="D2297" s="2">
        <v>0.12</v>
      </c>
      <c r="E2297" s="2">
        <v>0.04</v>
      </c>
      <c r="F2297" s="2">
        <v>7.0000000000000007E-2</v>
      </c>
      <c r="G2297" s="2">
        <v>0</v>
      </c>
      <c r="H2297" s="2" t="s">
        <v>12</v>
      </c>
      <c r="I2297" s="2">
        <v>10</v>
      </c>
      <c r="J2297" s="2">
        <v>400</v>
      </c>
      <c r="K2297" s="4">
        <v>0.53320000000000001</v>
      </c>
      <c r="L2297" s="2" t="s">
        <v>1275</v>
      </c>
      <c r="M2297" s="5">
        <v>45093</v>
      </c>
      <c r="N2297" s="6">
        <v>92.13</v>
      </c>
    </row>
    <row r="2298" spans="1:14" ht="15.5" hidden="1" x14ac:dyDescent="0.35">
      <c r="A2298" s="3" t="s">
        <v>297</v>
      </c>
      <c r="B2298" s="2" t="s">
        <v>1852</v>
      </c>
      <c r="C2298" s="3">
        <v>195</v>
      </c>
      <c r="D2298" s="2">
        <v>0.05</v>
      </c>
      <c r="E2298" s="2">
        <v>0.04</v>
      </c>
      <c r="F2298" s="2">
        <v>0.05</v>
      </c>
      <c r="G2298" s="2">
        <v>0</v>
      </c>
      <c r="H2298" s="2" t="s">
        <v>12</v>
      </c>
      <c r="I2298" s="2">
        <v>345</v>
      </c>
      <c r="J2298" s="2">
        <v>42793</v>
      </c>
      <c r="K2298" s="4">
        <v>0.52339999999999998</v>
      </c>
      <c r="L2298" s="2" t="s">
        <v>1275</v>
      </c>
      <c r="M2298" s="5">
        <v>45093</v>
      </c>
      <c r="N2298" s="6">
        <v>92.13</v>
      </c>
    </row>
    <row r="2299" spans="1:14" ht="15.5" hidden="1" x14ac:dyDescent="0.35">
      <c r="A2299" s="3" t="s">
        <v>299</v>
      </c>
      <c r="B2299" s="2" t="s">
        <v>1853</v>
      </c>
      <c r="C2299" s="3">
        <v>195.5</v>
      </c>
      <c r="D2299" s="2">
        <v>0.05</v>
      </c>
      <c r="E2299" s="2">
        <v>0.04</v>
      </c>
      <c r="F2299" s="2">
        <v>0.06</v>
      </c>
      <c r="G2299" s="2">
        <v>0</v>
      </c>
      <c r="H2299" s="2" t="s">
        <v>12</v>
      </c>
      <c r="I2299" s="2">
        <v>20</v>
      </c>
      <c r="J2299" s="2">
        <v>346</v>
      </c>
      <c r="K2299" s="4">
        <v>0.52929999999999999</v>
      </c>
      <c r="L2299" s="2" t="s">
        <v>1275</v>
      </c>
      <c r="M2299" s="5">
        <v>45093</v>
      </c>
      <c r="N2299" s="6">
        <v>92.13</v>
      </c>
    </row>
    <row r="2300" spans="1:14" ht="15.5" hidden="1" x14ac:dyDescent="0.35">
      <c r="A2300" s="3" t="s">
        <v>301</v>
      </c>
      <c r="B2300" s="2" t="s">
        <v>1852</v>
      </c>
      <c r="C2300" s="3">
        <v>196</v>
      </c>
      <c r="D2300" s="2">
        <v>0.05</v>
      </c>
      <c r="E2300" s="2">
        <v>0.04</v>
      </c>
      <c r="F2300" s="2">
        <v>0.06</v>
      </c>
      <c r="G2300" s="2">
        <v>-0.02</v>
      </c>
      <c r="H2300" s="2">
        <v>-0.28570000000000001</v>
      </c>
      <c r="I2300" s="2">
        <v>20</v>
      </c>
      <c r="J2300" s="2">
        <v>503</v>
      </c>
      <c r="K2300" s="4">
        <v>0.53129999999999999</v>
      </c>
      <c r="L2300" s="2" t="s">
        <v>1275</v>
      </c>
      <c r="M2300" s="5">
        <v>45093</v>
      </c>
      <c r="N2300" s="6">
        <v>92.13</v>
      </c>
    </row>
    <row r="2301" spans="1:14" ht="15.5" hidden="1" x14ac:dyDescent="0.35">
      <c r="A2301" s="3" t="s">
        <v>303</v>
      </c>
      <c r="B2301" s="2" t="s">
        <v>1656</v>
      </c>
      <c r="C2301" s="3">
        <v>196.5</v>
      </c>
      <c r="D2301" s="2">
        <v>0.11</v>
      </c>
      <c r="E2301" s="2">
        <v>0.04</v>
      </c>
      <c r="F2301" s="2">
        <v>0.06</v>
      </c>
      <c r="G2301" s="2">
        <v>0</v>
      </c>
      <c r="H2301" s="2" t="s">
        <v>12</v>
      </c>
      <c r="I2301" s="2">
        <v>10</v>
      </c>
      <c r="J2301" s="2">
        <v>958</v>
      </c>
      <c r="K2301" s="4">
        <v>0.53320000000000001</v>
      </c>
      <c r="L2301" s="2" t="s">
        <v>1275</v>
      </c>
      <c r="M2301" s="5">
        <v>45093</v>
      </c>
      <c r="N2301" s="6">
        <v>92.13</v>
      </c>
    </row>
    <row r="2302" spans="1:14" ht="15.5" hidden="1" x14ac:dyDescent="0.35">
      <c r="A2302" s="3" t="s">
        <v>305</v>
      </c>
      <c r="B2302" s="2" t="s">
        <v>1854</v>
      </c>
      <c r="C2302" s="3">
        <v>197</v>
      </c>
      <c r="D2302" s="2">
        <v>0.06</v>
      </c>
      <c r="E2302" s="2">
        <v>0.04</v>
      </c>
      <c r="F2302" s="2">
        <v>0.06</v>
      </c>
      <c r="G2302" s="2">
        <v>0</v>
      </c>
      <c r="H2302" s="2" t="s">
        <v>12</v>
      </c>
      <c r="I2302" s="2">
        <v>13</v>
      </c>
      <c r="J2302" s="2">
        <v>603</v>
      </c>
      <c r="K2302" s="4">
        <v>0.53520000000000001</v>
      </c>
      <c r="L2302" s="2" t="s">
        <v>1275</v>
      </c>
      <c r="M2302" s="5">
        <v>45093</v>
      </c>
      <c r="N2302" s="6">
        <v>92.13</v>
      </c>
    </row>
    <row r="2303" spans="1:14" ht="15.5" hidden="1" x14ac:dyDescent="0.35">
      <c r="A2303" s="3" t="s">
        <v>307</v>
      </c>
      <c r="B2303" s="2" t="s">
        <v>1855</v>
      </c>
      <c r="C2303" s="3">
        <v>197.5</v>
      </c>
      <c r="D2303" s="2">
        <v>0.05</v>
      </c>
      <c r="E2303" s="2">
        <v>0.04</v>
      </c>
      <c r="F2303" s="2">
        <v>0.05</v>
      </c>
      <c r="G2303" s="2">
        <v>0</v>
      </c>
      <c r="H2303" s="2" t="s">
        <v>12</v>
      </c>
      <c r="I2303" s="2">
        <v>4</v>
      </c>
      <c r="J2303" s="2">
        <v>2006</v>
      </c>
      <c r="K2303" s="4">
        <v>0.53129999999999999</v>
      </c>
      <c r="L2303" s="2" t="s">
        <v>1275</v>
      </c>
      <c r="M2303" s="5">
        <v>45093</v>
      </c>
      <c r="N2303" s="6">
        <v>92.13</v>
      </c>
    </row>
    <row r="2304" spans="1:14" ht="15.5" hidden="1" x14ac:dyDescent="0.35">
      <c r="A2304" s="3" t="s">
        <v>309</v>
      </c>
      <c r="B2304" s="2" t="s">
        <v>1856</v>
      </c>
      <c r="C2304" s="3">
        <v>198</v>
      </c>
      <c r="D2304" s="2">
        <v>7.0000000000000007E-2</v>
      </c>
      <c r="E2304" s="2">
        <v>0.04</v>
      </c>
      <c r="F2304" s="2">
        <v>0.06</v>
      </c>
      <c r="G2304" s="2">
        <v>0</v>
      </c>
      <c r="H2304" s="2" t="s">
        <v>12</v>
      </c>
      <c r="I2304" s="2">
        <v>35</v>
      </c>
      <c r="J2304" s="2">
        <v>521</v>
      </c>
      <c r="K2304" s="4">
        <v>0.53710000000000002</v>
      </c>
      <c r="L2304" s="2" t="s">
        <v>1275</v>
      </c>
      <c r="M2304" s="5">
        <v>45093</v>
      </c>
      <c r="N2304" s="6">
        <v>92.13</v>
      </c>
    </row>
    <row r="2305" spans="1:14" ht="15.5" hidden="1" x14ac:dyDescent="0.35">
      <c r="A2305" s="3" t="s">
        <v>311</v>
      </c>
      <c r="B2305" s="2" t="s">
        <v>1857</v>
      </c>
      <c r="C2305" s="3">
        <v>198.5</v>
      </c>
      <c r="D2305" s="2">
        <v>0.08</v>
      </c>
      <c r="E2305" s="2">
        <v>0.04</v>
      </c>
      <c r="F2305" s="2">
        <v>0.06</v>
      </c>
      <c r="G2305" s="2">
        <v>0</v>
      </c>
      <c r="H2305" s="2" t="s">
        <v>12</v>
      </c>
      <c r="I2305" s="2">
        <v>23</v>
      </c>
      <c r="J2305" s="2">
        <v>455</v>
      </c>
      <c r="K2305" s="4">
        <v>0.53910000000000002</v>
      </c>
      <c r="L2305" s="2" t="s">
        <v>1275</v>
      </c>
      <c r="M2305" s="5">
        <v>45093</v>
      </c>
      <c r="N2305" s="6">
        <v>92.13</v>
      </c>
    </row>
    <row r="2306" spans="1:14" ht="15.5" hidden="1" x14ac:dyDescent="0.35">
      <c r="A2306" s="3" t="s">
        <v>313</v>
      </c>
      <c r="B2306" s="2" t="s">
        <v>1795</v>
      </c>
      <c r="C2306" s="3">
        <v>199</v>
      </c>
      <c r="D2306" s="2">
        <v>0.08</v>
      </c>
      <c r="E2306" s="2">
        <v>0.04</v>
      </c>
      <c r="F2306" s="2">
        <v>0.06</v>
      </c>
      <c r="G2306" s="2">
        <v>0</v>
      </c>
      <c r="H2306" s="2" t="s">
        <v>12</v>
      </c>
      <c r="I2306" s="2">
        <v>46</v>
      </c>
      <c r="J2306" s="2">
        <v>768</v>
      </c>
      <c r="K2306" s="4">
        <v>0.54100000000000004</v>
      </c>
      <c r="L2306" s="2" t="s">
        <v>1275</v>
      </c>
      <c r="M2306" s="5">
        <v>45093</v>
      </c>
      <c r="N2306" s="6">
        <v>92.13</v>
      </c>
    </row>
    <row r="2307" spans="1:14" ht="15.5" hidden="1" x14ac:dyDescent="0.35">
      <c r="A2307" s="3" t="s">
        <v>315</v>
      </c>
      <c r="B2307" s="2" t="s">
        <v>1858</v>
      </c>
      <c r="C2307" s="3">
        <v>199.5</v>
      </c>
      <c r="D2307" s="2">
        <v>0.05</v>
      </c>
      <c r="E2307" s="2">
        <v>0.04</v>
      </c>
      <c r="F2307" s="2">
        <v>0.06</v>
      </c>
      <c r="G2307" s="2">
        <v>0</v>
      </c>
      <c r="H2307" s="2" t="s">
        <v>12</v>
      </c>
      <c r="I2307" s="2">
        <v>4</v>
      </c>
      <c r="J2307" s="2">
        <v>2653</v>
      </c>
      <c r="K2307" s="4">
        <v>0.54300000000000004</v>
      </c>
      <c r="L2307" s="2" t="s">
        <v>1275</v>
      </c>
      <c r="M2307" s="5">
        <v>45093</v>
      </c>
      <c r="N2307" s="6">
        <v>92.13</v>
      </c>
    </row>
    <row r="2308" spans="1:14" ht="15.5" hidden="1" x14ac:dyDescent="0.35">
      <c r="A2308" s="3" t="s">
        <v>316</v>
      </c>
      <c r="B2308" s="2" t="s">
        <v>1776</v>
      </c>
      <c r="C2308" s="3">
        <v>200</v>
      </c>
      <c r="D2308" s="2">
        <v>0.05</v>
      </c>
      <c r="E2308" s="2">
        <v>0</v>
      </c>
      <c r="F2308" s="2">
        <v>0</v>
      </c>
      <c r="G2308" s="2">
        <v>0.01</v>
      </c>
      <c r="H2308" s="2">
        <v>0.25</v>
      </c>
      <c r="I2308" s="2">
        <v>91</v>
      </c>
      <c r="J2308" s="2">
        <v>20830</v>
      </c>
      <c r="K2308" s="4">
        <v>0.25</v>
      </c>
      <c r="L2308" s="2" t="s">
        <v>1275</v>
      </c>
      <c r="M2308" s="5">
        <v>45093</v>
      </c>
      <c r="N2308" s="6">
        <v>92.13</v>
      </c>
    </row>
    <row r="2309" spans="1:14" ht="15.5" hidden="1" x14ac:dyDescent="0.35">
      <c r="A2309" s="3" t="s">
        <v>317</v>
      </c>
      <c r="B2309" s="2" t="s">
        <v>1859</v>
      </c>
      <c r="C2309" s="3">
        <v>205</v>
      </c>
      <c r="D2309" s="2">
        <v>0.04</v>
      </c>
      <c r="E2309" s="2">
        <v>0.04</v>
      </c>
      <c r="F2309" s="2">
        <v>0.05</v>
      </c>
      <c r="G2309" s="2">
        <v>0</v>
      </c>
      <c r="H2309" s="2" t="s">
        <v>12</v>
      </c>
      <c r="I2309" s="2">
        <v>184</v>
      </c>
      <c r="J2309" s="2">
        <v>5407</v>
      </c>
      <c r="K2309" s="4">
        <v>0.55269999999999997</v>
      </c>
      <c r="L2309" s="2" t="s">
        <v>1275</v>
      </c>
      <c r="M2309" s="5">
        <v>45093</v>
      </c>
      <c r="N2309" s="6">
        <v>92.13</v>
      </c>
    </row>
    <row r="2310" spans="1:14" ht="15.5" hidden="1" x14ac:dyDescent="0.35">
      <c r="A2310" s="3" t="s">
        <v>319</v>
      </c>
      <c r="B2310" s="2" t="s">
        <v>1860</v>
      </c>
      <c r="C2310" s="3">
        <v>210</v>
      </c>
      <c r="D2310" s="2">
        <v>0.04</v>
      </c>
      <c r="E2310" s="2">
        <v>0.03</v>
      </c>
      <c r="F2310" s="2">
        <v>0.05</v>
      </c>
      <c r="G2310" s="2">
        <v>-0.02</v>
      </c>
      <c r="H2310" s="2">
        <v>-0.33329999999999999</v>
      </c>
      <c r="I2310" s="2">
        <v>5</v>
      </c>
      <c r="J2310" s="2">
        <v>3491</v>
      </c>
      <c r="K2310" s="4">
        <v>0.56059999999999999</v>
      </c>
      <c r="L2310" s="2" t="s">
        <v>1275</v>
      </c>
      <c r="M2310" s="5">
        <v>45093</v>
      </c>
      <c r="N2310" s="6">
        <v>92.13</v>
      </c>
    </row>
    <row r="2311" spans="1:14" ht="15.5" hidden="1" x14ac:dyDescent="0.35">
      <c r="A2311" s="3" t="s">
        <v>320</v>
      </c>
      <c r="B2311" s="2" t="s">
        <v>1861</v>
      </c>
      <c r="C2311" s="3">
        <v>215</v>
      </c>
      <c r="D2311" s="2">
        <v>0.05</v>
      </c>
      <c r="E2311" s="2">
        <v>0.03</v>
      </c>
      <c r="F2311" s="2">
        <v>0.05</v>
      </c>
      <c r="G2311" s="2">
        <v>0</v>
      </c>
      <c r="H2311" s="2" t="s">
        <v>12</v>
      </c>
      <c r="I2311" s="2">
        <v>6</v>
      </c>
      <c r="J2311" s="2">
        <v>3295</v>
      </c>
      <c r="K2311" s="4">
        <v>0.57420000000000004</v>
      </c>
      <c r="L2311" s="2" t="s">
        <v>1275</v>
      </c>
      <c r="M2311" s="5">
        <v>45093</v>
      </c>
      <c r="N2311" s="6">
        <v>92.13</v>
      </c>
    </row>
    <row r="2312" spans="1:14" ht="15.5" hidden="1" x14ac:dyDescent="0.35">
      <c r="A2312" s="3" t="s">
        <v>322</v>
      </c>
      <c r="B2312" s="2" t="s">
        <v>1862</v>
      </c>
      <c r="C2312" s="3">
        <v>220</v>
      </c>
      <c r="D2312" s="2">
        <v>0.03</v>
      </c>
      <c r="E2312" s="2">
        <v>0.02</v>
      </c>
      <c r="F2312" s="2">
        <v>0.04</v>
      </c>
      <c r="G2312" s="2">
        <v>0</v>
      </c>
      <c r="H2312" s="2" t="s">
        <v>12</v>
      </c>
      <c r="I2312" s="2">
        <v>1</v>
      </c>
      <c r="J2312" s="2">
        <v>1742</v>
      </c>
      <c r="K2312" s="4">
        <v>0.57030000000000003</v>
      </c>
      <c r="L2312" s="2" t="s">
        <v>1275</v>
      </c>
      <c r="M2312" s="5">
        <v>45093</v>
      </c>
      <c r="N2312" s="6">
        <v>92.13</v>
      </c>
    </row>
    <row r="2313" spans="1:14" ht="15.5" hidden="1" x14ac:dyDescent="0.35">
      <c r="A2313" s="3" t="s">
        <v>324</v>
      </c>
      <c r="B2313" s="2" t="s">
        <v>1863</v>
      </c>
      <c r="C2313" s="3">
        <v>225</v>
      </c>
      <c r="D2313" s="2">
        <v>0.03</v>
      </c>
      <c r="E2313" s="2">
        <v>0.02</v>
      </c>
      <c r="F2313" s="2">
        <v>0.04</v>
      </c>
      <c r="G2313" s="2">
        <v>0</v>
      </c>
      <c r="H2313" s="2" t="s">
        <v>12</v>
      </c>
      <c r="I2313" s="2">
        <v>2</v>
      </c>
      <c r="J2313" s="2">
        <v>13738</v>
      </c>
      <c r="K2313" s="4">
        <v>0.58199999999999996</v>
      </c>
      <c r="L2313" s="2" t="s">
        <v>1275</v>
      </c>
      <c r="M2313" s="5">
        <v>45093</v>
      </c>
      <c r="N2313" s="6">
        <v>92.13</v>
      </c>
    </row>
    <row r="2314" spans="1:14" ht="15.5" hidden="1" x14ac:dyDescent="0.35">
      <c r="A2314" s="3" t="s">
        <v>326</v>
      </c>
      <c r="B2314" s="2" t="s">
        <v>1864</v>
      </c>
      <c r="C2314" s="3">
        <v>230</v>
      </c>
      <c r="D2314" s="2">
        <v>0.03</v>
      </c>
      <c r="E2314" s="2">
        <v>0.01</v>
      </c>
      <c r="F2314" s="2">
        <v>0.03</v>
      </c>
      <c r="G2314" s="2">
        <v>0</v>
      </c>
      <c r="H2314" s="2" t="s">
        <v>12</v>
      </c>
      <c r="I2314" s="2">
        <v>2</v>
      </c>
      <c r="J2314" s="2">
        <v>2297</v>
      </c>
      <c r="K2314" s="4">
        <v>0.57420000000000004</v>
      </c>
      <c r="L2314" s="2" t="s">
        <v>1275</v>
      </c>
      <c r="M2314" s="5">
        <v>45093</v>
      </c>
      <c r="N2314" s="6">
        <v>92.13</v>
      </c>
    </row>
    <row r="2315" spans="1:14" ht="15.5" hidden="1" x14ac:dyDescent="0.35">
      <c r="A2315" s="3" t="s">
        <v>328</v>
      </c>
      <c r="B2315" s="2" t="s">
        <v>1865</v>
      </c>
      <c r="C2315" s="3">
        <v>235</v>
      </c>
      <c r="D2315" s="2">
        <v>0.03</v>
      </c>
      <c r="E2315" s="2">
        <v>0.01</v>
      </c>
      <c r="F2315" s="2">
        <v>0.03</v>
      </c>
      <c r="G2315" s="2">
        <v>0</v>
      </c>
      <c r="H2315" s="2" t="s">
        <v>12</v>
      </c>
      <c r="I2315" s="2">
        <v>1</v>
      </c>
      <c r="J2315" s="2">
        <v>1879</v>
      </c>
      <c r="K2315" s="4">
        <v>0.58589999999999998</v>
      </c>
      <c r="L2315" s="2" t="s">
        <v>1275</v>
      </c>
      <c r="M2315" s="5">
        <v>45093</v>
      </c>
      <c r="N2315" s="6">
        <v>92.13</v>
      </c>
    </row>
    <row r="2316" spans="1:14" ht="15.5" hidden="1" x14ac:dyDescent="0.35">
      <c r="A2316" s="3" t="s">
        <v>330</v>
      </c>
      <c r="B2316" s="2" t="s">
        <v>1866</v>
      </c>
      <c r="C2316" s="3">
        <v>240</v>
      </c>
      <c r="D2316" s="2">
        <v>0.02</v>
      </c>
      <c r="E2316" s="2">
        <v>0.01</v>
      </c>
      <c r="F2316" s="2">
        <v>0.03</v>
      </c>
      <c r="G2316" s="2">
        <v>0</v>
      </c>
      <c r="H2316" s="2" t="s">
        <v>12</v>
      </c>
      <c r="I2316" s="2">
        <v>2</v>
      </c>
      <c r="J2316" s="2">
        <v>12187</v>
      </c>
      <c r="K2316" s="4">
        <v>0.59770000000000001</v>
      </c>
      <c r="L2316" s="2" t="s">
        <v>1275</v>
      </c>
      <c r="M2316" s="5">
        <v>45093</v>
      </c>
      <c r="N2316" s="6">
        <v>92.13</v>
      </c>
    </row>
    <row r="2317" spans="1:14" ht="15.5" hidden="1" x14ac:dyDescent="0.35">
      <c r="A2317" s="3" t="s">
        <v>331</v>
      </c>
      <c r="B2317" s="2" t="s">
        <v>1867</v>
      </c>
      <c r="C2317" s="3">
        <v>245</v>
      </c>
      <c r="D2317" s="2">
        <v>0.01</v>
      </c>
      <c r="E2317" s="2">
        <v>0.01</v>
      </c>
      <c r="F2317" s="2">
        <v>0.03</v>
      </c>
      <c r="G2317" s="2">
        <v>0</v>
      </c>
      <c r="H2317" s="2" t="s">
        <v>12</v>
      </c>
      <c r="I2317" s="2">
        <v>2</v>
      </c>
      <c r="J2317" s="2">
        <v>1842</v>
      </c>
      <c r="K2317" s="4">
        <v>0.60940000000000005</v>
      </c>
      <c r="L2317" s="2" t="s">
        <v>1275</v>
      </c>
      <c r="M2317" s="5">
        <v>45093</v>
      </c>
      <c r="N2317" s="6">
        <v>92.13</v>
      </c>
    </row>
    <row r="2318" spans="1:14" ht="15.5" hidden="1" x14ac:dyDescent="0.35">
      <c r="A2318" s="3" t="s">
        <v>332</v>
      </c>
      <c r="B2318" s="2" t="s">
        <v>1868</v>
      </c>
      <c r="C2318" s="3">
        <v>250</v>
      </c>
      <c r="D2318" s="2">
        <v>0.02</v>
      </c>
      <c r="E2318" s="2">
        <v>0.02</v>
      </c>
      <c r="F2318" s="2">
        <v>0.03</v>
      </c>
      <c r="G2318" s="2">
        <v>0</v>
      </c>
      <c r="H2318" s="2" t="s">
        <v>12</v>
      </c>
      <c r="I2318" s="2">
        <v>10</v>
      </c>
      <c r="J2318" s="2">
        <v>16185</v>
      </c>
      <c r="K2318" s="4">
        <v>0.63280000000000003</v>
      </c>
      <c r="L2318" s="2" t="s">
        <v>1275</v>
      </c>
      <c r="M2318" s="5">
        <v>45093</v>
      </c>
      <c r="N2318" s="6">
        <v>92.13</v>
      </c>
    </row>
    <row r="2319" spans="1:14" ht="15.5" hidden="1" x14ac:dyDescent="0.35">
      <c r="A2319" s="3" t="s">
        <v>334</v>
      </c>
      <c r="B2319" s="2" t="s">
        <v>1869</v>
      </c>
      <c r="C2319" s="3">
        <v>255</v>
      </c>
      <c r="D2319" s="2">
        <v>0.01</v>
      </c>
      <c r="E2319" s="2">
        <v>0.01</v>
      </c>
      <c r="F2319" s="2">
        <v>0.02</v>
      </c>
      <c r="G2319" s="2">
        <v>0</v>
      </c>
      <c r="H2319" s="2" t="s">
        <v>12</v>
      </c>
      <c r="I2319" s="2">
        <v>15</v>
      </c>
      <c r="J2319" s="2">
        <v>3250</v>
      </c>
      <c r="K2319" s="4">
        <v>0.61719999999999997</v>
      </c>
      <c r="L2319" s="2" t="s">
        <v>1275</v>
      </c>
      <c r="M2319" s="5">
        <v>45093</v>
      </c>
      <c r="N2319" s="6">
        <v>92.13</v>
      </c>
    </row>
    <row r="2320" spans="1:14" ht="15.5" hidden="1" x14ac:dyDescent="0.35">
      <c r="A2320" s="3" t="s">
        <v>336</v>
      </c>
      <c r="B2320" s="2" t="s">
        <v>1870</v>
      </c>
      <c r="C2320" s="3">
        <v>260</v>
      </c>
      <c r="D2320" s="2">
        <v>0.02</v>
      </c>
      <c r="E2320" s="2">
        <v>0.01</v>
      </c>
      <c r="F2320" s="2">
        <v>0.02</v>
      </c>
      <c r="G2320" s="2">
        <v>0</v>
      </c>
      <c r="H2320" s="2" t="s">
        <v>12</v>
      </c>
      <c r="I2320" s="2">
        <v>1</v>
      </c>
      <c r="J2320" s="2">
        <v>5437</v>
      </c>
      <c r="K2320" s="4">
        <v>0.625</v>
      </c>
      <c r="L2320" s="2" t="s">
        <v>1275</v>
      </c>
      <c r="M2320" s="5">
        <v>45093</v>
      </c>
      <c r="N2320" s="6">
        <v>92.13</v>
      </c>
    </row>
    <row r="2321" spans="1:14" ht="15.5" hidden="1" x14ac:dyDescent="0.35">
      <c r="A2321" s="3" t="s">
        <v>338</v>
      </c>
      <c r="B2321" s="2" t="s">
        <v>1871</v>
      </c>
      <c r="C2321" s="3">
        <v>265</v>
      </c>
      <c r="D2321" s="2">
        <v>0.02</v>
      </c>
      <c r="E2321" s="2">
        <v>0</v>
      </c>
      <c r="F2321" s="2">
        <v>0.02</v>
      </c>
      <c r="G2321" s="2">
        <v>0</v>
      </c>
      <c r="H2321" s="2" t="s">
        <v>12</v>
      </c>
      <c r="I2321" s="2">
        <v>2</v>
      </c>
      <c r="J2321" s="2">
        <v>11691</v>
      </c>
      <c r="K2321" s="4">
        <v>0.61719999999999997</v>
      </c>
      <c r="L2321" s="2" t="s">
        <v>1275</v>
      </c>
      <c r="M2321" s="5">
        <v>45093</v>
      </c>
      <c r="N2321" s="6">
        <v>92.13</v>
      </c>
    </row>
    <row r="2322" spans="1:14" ht="15.5" hidden="1" x14ac:dyDescent="0.35">
      <c r="A2322" s="3" t="s">
        <v>339</v>
      </c>
      <c r="B2322" s="2" t="s">
        <v>1871</v>
      </c>
      <c r="C2322" s="3">
        <v>270</v>
      </c>
      <c r="D2322" s="2">
        <v>0.01</v>
      </c>
      <c r="E2322" s="2">
        <v>0</v>
      </c>
      <c r="F2322" s="2">
        <v>0.02</v>
      </c>
      <c r="G2322" s="2">
        <v>0</v>
      </c>
      <c r="H2322" s="2" t="s">
        <v>12</v>
      </c>
      <c r="I2322" s="2">
        <v>7</v>
      </c>
      <c r="J2322" s="2">
        <v>4159</v>
      </c>
      <c r="K2322" s="4">
        <v>0.625</v>
      </c>
      <c r="L2322" s="2" t="s">
        <v>1275</v>
      </c>
      <c r="M2322" s="5">
        <v>45093</v>
      </c>
      <c r="N2322" s="6">
        <v>92.13</v>
      </c>
    </row>
    <row r="2323" spans="1:14" ht="15.5" hidden="1" x14ac:dyDescent="0.35">
      <c r="A2323" s="3" t="s">
        <v>341</v>
      </c>
      <c r="B2323" s="2" t="s">
        <v>1872</v>
      </c>
      <c r="C2323" s="3">
        <v>275</v>
      </c>
      <c r="D2323" s="2">
        <v>0.02</v>
      </c>
      <c r="E2323" s="2">
        <v>0.01</v>
      </c>
      <c r="F2323" s="2">
        <v>0</v>
      </c>
      <c r="G2323" s="2">
        <v>0</v>
      </c>
      <c r="H2323" s="2" t="s">
        <v>12</v>
      </c>
      <c r="I2323" s="2">
        <v>13</v>
      </c>
      <c r="J2323" s="2">
        <v>29739</v>
      </c>
      <c r="K2323" s="4">
        <v>0.59379999999999999</v>
      </c>
      <c r="L2323" s="2" t="s">
        <v>1275</v>
      </c>
      <c r="M2323" s="5">
        <v>45093</v>
      </c>
      <c r="N2323" s="6">
        <v>92.13</v>
      </c>
    </row>
    <row r="2324" spans="1:14" ht="15.5" hidden="1" x14ac:dyDescent="0.35">
      <c r="A2324" s="3" t="s">
        <v>343</v>
      </c>
      <c r="B2324" s="2" t="s">
        <v>344</v>
      </c>
      <c r="C2324" s="3">
        <v>1200</v>
      </c>
      <c r="D2324" s="2">
        <v>1120.2</v>
      </c>
      <c r="E2324" s="2">
        <v>1306.05</v>
      </c>
      <c r="F2324" s="2">
        <v>1323</v>
      </c>
      <c r="G2324" s="2">
        <v>0</v>
      </c>
      <c r="H2324" s="2" t="s">
        <v>12</v>
      </c>
      <c r="I2324" s="2">
        <v>6</v>
      </c>
      <c r="J2324" s="2">
        <v>7</v>
      </c>
      <c r="K2324" s="4">
        <v>0</v>
      </c>
      <c r="L2324" s="2" t="s">
        <v>1275</v>
      </c>
      <c r="M2324" s="5">
        <v>45093</v>
      </c>
      <c r="N2324" s="6">
        <v>92.13</v>
      </c>
    </row>
    <row r="2325" spans="1:14" ht="15.5" hidden="1" x14ac:dyDescent="0.35">
      <c r="A2325" s="3" t="s">
        <v>345</v>
      </c>
      <c r="B2325" s="2" t="s">
        <v>346</v>
      </c>
      <c r="C2325" s="3">
        <v>1240</v>
      </c>
      <c r="D2325" s="2">
        <v>1241.1500000000001</v>
      </c>
      <c r="E2325" s="2">
        <v>1270.3499999999999</v>
      </c>
      <c r="F2325" s="2">
        <v>1287.5</v>
      </c>
      <c r="G2325" s="2">
        <v>0</v>
      </c>
      <c r="H2325" s="2" t="s">
        <v>12</v>
      </c>
      <c r="I2325" s="2" t="s">
        <v>12</v>
      </c>
      <c r="J2325" s="2">
        <v>1</v>
      </c>
      <c r="K2325" s="4">
        <v>0</v>
      </c>
      <c r="L2325" s="2" t="s">
        <v>1275</v>
      </c>
      <c r="M2325" s="5">
        <v>45093</v>
      </c>
      <c r="N2325" s="6">
        <v>92.13</v>
      </c>
    </row>
    <row r="2326" spans="1:14" ht="15.5" hidden="1" x14ac:dyDescent="0.35">
      <c r="A2326" s="3" t="s">
        <v>347</v>
      </c>
      <c r="B2326" s="2" t="s">
        <v>348</v>
      </c>
      <c r="C2326" s="3">
        <v>1280</v>
      </c>
      <c r="D2326" s="2">
        <v>1225.58</v>
      </c>
      <c r="E2326" s="2">
        <v>1234.8</v>
      </c>
      <c r="F2326" s="2">
        <v>1252</v>
      </c>
      <c r="G2326" s="2">
        <v>0</v>
      </c>
      <c r="H2326" s="2" t="s">
        <v>12</v>
      </c>
      <c r="I2326" s="2">
        <v>2</v>
      </c>
      <c r="J2326" s="2">
        <v>5</v>
      </c>
      <c r="K2326" s="4">
        <v>0</v>
      </c>
      <c r="L2326" s="2" t="s">
        <v>1275</v>
      </c>
      <c r="M2326" s="5">
        <v>45093</v>
      </c>
      <c r="N2326" s="6">
        <v>92.13</v>
      </c>
    </row>
    <row r="2327" spans="1:14" ht="15.5" hidden="1" x14ac:dyDescent="0.35">
      <c r="A2327" s="3" t="s">
        <v>349</v>
      </c>
      <c r="B2327" s="2" t="s">
        <v>350</v>
      </c>
      <c r="C2327" s="3">
        <v>1300</v>
      </c>
      <c r="D2327" s="2">
        <v>1221.3</v>
      </c>
      <c r="E2327" s="2">
        <v>1217.1500000000001</v>
      </c>
      <c r="F2327" s="2">
        <v>1234</v>
      </c>
      <c r="G2327" s="2">
        <v>187.1</v>
      </c>
      <c r="H2327" s="2">
        <v>0.18090000000000001</v>
      </c>
      <c r="I2327" s="2">
        <v>2</v>
      </c>
      <c r="J2327" s="2">
        <v>7</v>
      </c>
      <c r="K2327" s="4">
        <v>0</v>
      </c>
      <c r="L2327" s="2" t="s">
        <v>1275</v>
      </c>
      <c r="M2327" s="5">
        <v>45093</v>
      </c>
      <c r="N2327" s="6">
        <v>92.13</v>
      </c>
    </row>
    <row r="2328" spans="1:14" ht="15.5" hidden="1" x14ac:dyDescent="0.35">
      <c r="A2328" s="3" t="s">
        <v>351</v>
      </c>
      <c r="B2328" s="2" t="s">
        <v>352</v>
      </c>
      <c r="C2328" s="3">
        <v>1320</v>
      </c>
      <c r="D2328" s="2">
        <v>886.85</v>
      </c>
      <c r="E2328" s="2">
        <v>1199.7</v>
      </c>
      <c r="F2328" s="2">
        <v>1216.5</v>
      </c>
      <c r="G2328" s="2">
        <v>0</v>
      </c>
      <c r="H2328" s="2" t="s">
        <v>12</v>
      </c>
      <c r="I2328" s="2" t="s">
        <v>12</v>
      </c>
      <c r="J2328" s="2">
        <v>1</v>
      </c>
      <c r="K2328" s="4">
        <v>0</v>
      </c>
      <c r="L2328" s="2" t="s">
        <v>1275</v>
      </c>
      <c r="M2328" s="5">
        <v>45093</v>
      </c>
      <c r="N2328" s="6">
        <v>92.13</v>
      </c>
    </row>
    <row r="2329" spans="1:14" ht="15.5" hidden="1" x14ac:dyDescent="0.35">
      <c r="A2329" s="3" t="s">
        <v>353</v>
      </c>
      <c r="B2329" s="2" t="s">
        <v>352</v>
      </c>
      <c r="C2329" s="3">
        <v>1340</v>
      </c>
      <c r="D2329" s="2">
        <v>872.8</v>
      </c>
      <c r="E2329" s="2">
        <v>1182.2</v>
      </c>
      <c r="F2329" s="2">
        <v>1199</v>
      </c>
      <c r="G2329" s="2">
        <v>0</v>
      </c>
      <c r="H2329" s="2" t="s">
        <v>12</v>
      </c>
      <c r="I2329" s="2" t="s">
        <v>12</v>
      </c>
      <c r="J2329" s="2">
        <v>1</v>
      </c>
      <c r="K2329" s="4">
        <v>0</v>
      </c>
      <c r="L2329" s="2" t="s">
        <v>1275</v>
      </c>
      <c r="M2329" s="5">
        <v>45093</v>
      </c>
      <c r="N2329" s="6">
        <v>92.13</v>
      </c>
    </row>
    <row r="2330" spans="1:14" ht="15.5" hidden="1" x14ac:dyDescent="0.35">
      <c r="A2330" s="3" t="s">
        <v>354</v>
      </c>
      <c r="B2330" s="2" t="s">
        <v>355</v>
      </c>
      <c r="C2330" s="3">
        <v>1360</v>
      </c>
      <c r="D2330" s="2">
        <v>925.38</v>
      </c>
      <c r="E2330" s="2">
        <v>1164.7</v>
      </c>
      <c r="F2330" s="2">
        <v>1182</v>
      </c>
      <c r="G2330" s="2">
        <v>0</v>
      </c>
      <c r="H2330" s="2" t="s">
        <v>12</v>
      </c>
      <c r="I2330" s="2">
        <v>1</v>
      </c>
      <c r="J2330" s="2">
        <v>4</v>
      </c>
      <c r="K2330" s="4">
        <v>0</v>
      </c>
      <c r="L2330" s="2" t="s">
        <v>1275</v>
      </c>
      <c r="M2330" s="5">
        <v>45093</v>
      </c>
      <c r="N2330" s="6">
        <v>92.13</v>
      </c>
    </row>
    <row r="2331" spans="1:14" ht="15.5" hidden="1" x14ac:dyDescent="0.35">
      <c r="A2331" s="3" t="s">
        <v>356</v>
      </c>
      <c r="B2331" s="2" t="s">
        <v>357</v>
      </c>
      <c r="C2331" s="3">
        <v>1380</v>
      </c>
      <c r="D2331" s="2">
        <v>911.54</v>
      </c>
      <c r="E2331" s="2">
        <v>1147.5</v>
      </c>
      <c r="F2331" s="2">
        <v>1164</v>
      </c>
      <c r="G2331" s="2">
        <v>0</v>
      </c>
      <c r="H2331" s="2" t="s">
        <v>12</v>
      </c>
      <c r="I2331" s="2">
        <v>2</v>
      </c>
      <c r="J2331" s="2">
        <v>13</v>
      </c>
      <c r="K2331" s="4">
        <v>0</v>
      </c>
      <c r="L2331" s="2" t="s">
        <v>1275</v>
      </c>
      <c r="M2331" s="5">
        <v>45093</v>
      </c>
      <c r="N2331" s="6">
        <v>92.13</v>
      </c>
    </row>
    <row r="2332" spans="1:14" ht="15.5" hidden="1" x14ac:dyDescent="0.35">
      <c r="A2332" s="3" t="s">
        <v>358</v>
      </c>
      <c r="B2332" s="2" t="s">
        <v>359</v>
      </c>
      <c r="C2332" s="3">
        <v>1400</v>
      </c>
      <c r="D2332" s="2">
        <v>832.85</v>
      </c>
      <c r="E2332" s="2">
        <v>1130.25</v>
      </c>
      <c r="F2332" s="2">
        <v>1147</v>
      </c>
      <c r="G2332" s="2">
        <v>0</v>
      </c>
      <c r="H2332" s="2" t="s">
        <v>12</v>
      </c>
      <c r="I2332" s="2">
        <v>1</v>
      </c>
      <c r="J2332" s="2">
        <v>21</v>
      </c>
      <c r="K2332" s="4">
        <v>0</v>
      </c>
      <c r="L2332" s="2" t="s">
        <v>1275</v>
      </c>
      <c r="M2332" s="5">
        <v>45093</v>
      </c>
      <c r="N2332" s="6">
        <v>92.13</v>
      </c>
    </row>
    <row r="2333" spans="1:14" ht="15.5" hidden="1" x14ac:dyDescent="0.35">
      <c r="A2333" s="3" t="s">
        <v>360</v>
      </c>
      <c r="B2333" s="2" t="s">
        <v>361</v>
      </c>
      <c r="C2333" s="3">
        <v>1420</v>
      </c>
      <c r="D2333" s="2">
        <v>916.65</v>
      </c>
      <c r="E2333" s="2">
        <v>1113</v>
      </c>
      <c r="F2333" s="2">
        <v>1129.5</v>
      </c>
      <c r="G2333" s="2">
        <v>0</v>
      </c>
      <c r="H2333" s="2" t="s">
        <v>12</v>
      </c>
      <c r="I2333" s="2">
        <v>4</v>
      </c>
      <c r="J2333" s="2">
        <v>43</v>
      </c>
      <c r="K2333" s="4">
        <v>0</v>
      </c>
      <c r="L2333" s="2" t="s">
        <v>1275</v>
      </c>
      <c r="M2333" s="5">
        <v>45093</v>
      </c>
      <c r="N2333" s="6">
        <v>92.13</v>
      </c>
    </row>
    <row r="2334" spans="1:14" ht="15.5" hidden="1" x14ac:dyDescent="0.35">
      <c r="A2334" s="3" t="s">
        <v>362</v>
      </c>
      <c r="B2334" s="2" t="s">
        <v>363</v>
      </c>
      <c r="C2334" s="3">
        <v>1440</v>
      </c>
      <c r="D2334" s="2">
        <v>1105.22</v>
      </c>
      <c r="E2334" s="2">
        <v>1095.9000000000001</v>
      </c>
      <c r="F2334" s="2">
        <v>1112.5</v>
      </c>
      <c r="G2334" s="2">
        <v>266.12</v>
      </c>
      <c r="H2334" s="2">
        <v>0.31709999999999999</v>
      </c>
      <c r="I2334" s="2">
        <v>4</v>
      </c>
      <c r="J2334" s="2">
        <v>17</v>
      </c>
      <c r="K2334" s="4">
        <v>0</v>
      </c>
      <c r="L2334" s="2" t="s">
        <v>1275</v>
      </c>
      <c r="M2334" s="5">
        <v>45093</v>
      </c>
      <c r="N2334" s="6">
        <v>92.13</v>
      </c>
    </row>
    <row r="2335" spans="1:14" ht="15.5" hidden="1" x14ac:dyDescent="0.35">
      <c r="A2335" s="3" t="s">
        <v>364</v>
      </c>
      <c r="B2335" s="2" t="s">
        <v>365</v>
      </c>
      <c r="C2335" s="3">
        <v>1450</v>
      </c>
      <c r="D2335" s="2">
        <v>1762.7</v>
      </c>
      <c r="E2335" s="2">
        <v>1639.5</v>
      </c>
      <c r="F2335" s="2">
        <v>1659</v>
      </c>
      <c r="G2335" s="2">
        <v>0</v>
      </c>
      <c r="H2335" s="2" t="s">
        <v>12</v>
      </c>
      <c r="I2335" s="2">
        <v>2</v>
      </c>
      <c r="J2335" s="2">
        <v>20</v>
      </c>
      <c r="K2335" s="4">
        <v>0</v>
      </c>
      <c r="L2335" s="2" t="s">
        <v>1275</v>
      </c>
      <c r="M2335" s="5">
        <v>45093</v>
      </c>
      <c r="N2335" s="6">
        <v>92.13</v>
      </c>
    </row>
    <row r="2336" spans="1:14" ht="15.5" hidden="1" x14ac:dyDescent="0.35">
      <c r="A2336" s="3" t="s">
        <v>366</v>
      </c>
      <c r="B2336" s="2" t="s">
        <v>367</v>
      </c>
      <c r="C2336" s="3">
        <v>1460</v>
      </c>
      <c r="D2336" s="2">
        <v>787.65</v>
      </c>
      <c r="E2336" s="2">
        <v>1078.9000000000001</v>
      </c>
      <c r="F2336" s="2">
        <v>1095.5</v>
      </c>
      <c r="G2336" s="2">
        <v>0</v>
      </c>
      <c r="H2336" s="2" t="s">
        <v>12</v>
      </c>
      <c r="I2336" s="2">
        <v>10</v>
      </c>
      <c r="J2336" s="2">
        <v>6</v>
      </c>
      <c r="K2336" s="4">
        <v>0</v>
      </c>
      <c r="L2336" s="2" t="s">
        <v>1275</v>
      </c>
      <c r="M2336" s="5">
        <v>45093</v>
      </c>
      <c r="N2336" s="6">
        <v>92.13</v>
      </c>
    </row>
    <row r="2337" spans="1:14" ht="15.5" hidden="1" x14ac:dyDescent="0.35">
      <c r="A2337" s="3" t="s">
        <v>368</v>
      </c>
      <c r="B2337" s="2" t="s">
        <v>369</v>
      </c>
      <c r="C2337" s="3">
        <v>1480</v>
      </c>
      <c r="D2337" s="2">
        <v>873.7</v>
      </c>
      <c r="E2337" s="2">
        <v>1062</v>
      </c>
      <c r="F2337" s="2">
        <v>1078.5</v>
      </c>
      <c r="G2337" s="2">
        <v>0</v>
      </c>
      <c r="H2337" s="2" t="s">
        <v>12</v>
      </c>
      <c r="I2337" s="2">
        <v>10</v>
      </c>
      <c r="J2337" s="2">
        <v>13</v>
      </c>
      <c r="K2337" s="4">
        <v>0</v>
      </c>
      <c r="L2337" s="2" t="s">
        <v>1275</v>
      </c>
      <c r="M2337" s="5">
        <v>45093</v>
      </c>
      <c r="N2337" s="6">
        <v>92.13</v>
      </c>
    </row>
    <row r="2338" spans="1:14" ht="15.5" hidden="1" x14ac:dyDescent="0.35">
      <c r="A2338" s="3" t="s">
        <v>370</v>
      </c>
      <c r="B2338" s="2" t="s">
        <v>371</v>
      </c>
      <c r="C2338" s="3">
        <v>1500</v>
      </c>
      <c r="D2338" s="2">
        <v>937.72</v>
      </c>
      <c r="E2338" s="2">
        <v>1045.2</v>
      </c>
      <c r="F2338" s="2">
        <v>1062</v>
      </c>
      <c r="G2338" s="2">
        <v>0</v>
      </c>
      <c r="H2338" s="2" t="s">
        <v>12</v>
      </c>
      <c r="I2338" s="2">
        <v>6</v>
      </c>
      <c r="J2338" s="2">
        <v>40</v>
      </c>
      <c r="K2338" s="4">
        <v>0</v>
      </c>
      <c r="L2338" s="2" t="s">
        <v>1275</v>
      </c>
      <c r="M2338" s="5">
        <v>45093</v>
      </c>
      <c r="N2338" s="6">
        <v>92.13</v>
      </c>
    </row>
    <row r="2339" spans="1:14" ht="15.5" hidden="1" x14ac:dyDescent="0.35">
      <c r="A2339" s="3" t="s">
        <v>372</v>
      </c>
      <c r="B2339" s="2" t="s">
        <v>373</v>
      </c>
      <c r="C2339" s="3">
        <v>1520</v>
      </c>
      <c r="D2339" s="2">
        <v>1030</v>
      </c>
      <c r="E2339" s="2">
        <v>1028.4000000000001</v>
      </c>
      <c r="F2339" s="2">
        <v>1045</v>
      </c>
      <c r="G2339" s="2">
        <v>142.5</v>
      </c>
      <c r="H2339" s="2">
        <v>0.16059999999999999</v>
      </c>
      <c r="I2339" s="2">
        <v>1</v>
      </c>
      <c r="J2339" s="2">
        <v>27</v>
      </c>
      <c r="K2339" s="4">
        <v>0</v>
      </c>
      <c r="L2339" s="2" t="s">
        <v>1275</v>
      </c>
      <c r="M2339" s="5">
        <v>45093</v>
      </c>
      <c r="N2339" s="6">
        <v>92.13</v>
      </c>
    </row>
    <row r="2340" spans="1:14" ht="15.5" hidden="1" x14ac:dyDescent="0.35">
      <c r="A2340" s="3" t="s">
        <v>374</v>
      </c>
      <c r="B2340" s="2" t="s">
        <v>375</v>
      </c>
      <c r="C2340" s="3">
        <v>1540</v>
      </c>
      <c r="D2340" s="2">
        <v>830.6</v>
      </c>
      <c r="E2340" s="2">
        <v>1011.85</v>
      </c>
      <c r="F2340" s="2">
        <v>1028.5</v>
      </c>
      <c r="G2340" s="2">
        <v>0</v>
      </c>
      <c r="H2340" s="2" t="s">
        <v>12</v>
      </c>
      <c r="I2340" s="2">
        <v>4</v>
      </c>
      <c r="J2340" s="2">
        <v>7</v>
      </c>
      <c r="K2340" s="4">
        <v>0</v>
      </c>
      <c r="L2340" s="2" t="s">
        <v>1275</v>
      </c>
      <c r="M2340" s="5">
        <v>45093</v>
      </c>
      <c r="N2340" s="6">
        <v>92.13</v>
      </c>
    </row>
    <row r="2341" spans="1:14" ht="15.5" hidden="1" x14ac:dyDescent="0.35">
      <c r="A2341" s="3" t="s">
        <v>376</v>
      </c>
      <c r="B2341" s="2" t="s">
        <v>377</v>
      </c>
      <c r="C2341" s="3">
        <v>1550</v>
      </c>
      <c r="D2341" s="2">
        <v>744.13</v>
      </c>
      <c r="E2341" s="2">
        <v>1003.65</v>
      </c>
      <c r="F2341" s="2">
        <v>1020</v>
      </c>
      <c r="G2341" s="2">
        <v>0</v>
      </c>
      <c r="H2341" s="2" t="s">
        <v>12</v>
      </c>
      <c r="I2341" s="2">
        <v>16</v>
      </c>
      <c r="J2341" s="2">
        <v>21</v>
      </c>
      <c r="K2341" s="4">
        <v>0</v>
      </c>
      <c r="L2341" s="2" t="s">
        <v>1275</v>
      </c>
      <c r="M2341" s="5">
        <v>45093</v>
      </c>
      <c r="N2341" s="6">
        <v>92.13</v>
      </c>
    </row>
    <row r="2342" spans="1:14" ht="15.5" hidden="1" x14ac:dyDescent="0.35">
      <c r="A2342" s="3" t="s">
        <v>378</v>
      </c>
      <c r="B2342" s="2" t="s">
        <v>379</v>
      </c>
      <c r="C2342" s="3">
        <v>1560</v>
      </c>
      <c r="D2342" s="2">
        <v>723</v>
      </c>
      <c r="E2342" s="2">
        <v>996.3</v>
      </c>
      <c r="F2342" s="2">
        <v>1012</v>
      </c>
      <c r="G2342" s="2">
        <v>0</v>
      </c>
      <c r="H2342" s="2" t="s">
        <v>12</v>
      </c>
      <c r="I2342" s="2">
        <v>1</v>
      </c>
      <c r="J2342" s="2">
        <v>19</v>
      </c>
      <c r="K2342" s="4">
        <v>0</v>
      </c>
      <c r="L2342" s="2" t="s">
        <v>1275</v>
      </c>
      <c r="M2342" s="5">
        <v>45093</v>
      </c>
      <c r="N2342" s="6">
        <v>92.13</v>
      </c>
    </row>
    <row r="2343" spans="1:14" ht="15.5" hidden="1" x14ac:dyDescent="0.35">
      <c r="A2343" s="3" t="s">
        <v>380</v>
      </c>
      <c r="B2343" s="2" t="s">
        <v>381</v>
      </c>
      <c r="C2343" s="3">
        <v>1580</v>
      </c>
      <c r="D2343" s="2">
        <v>800.03</v>
      </c>
      <c r="E2343" s="2">
        <v>979.9</v>
      </c>
      <c r="F2343" s="2">
        <v>996</v>
      </c>
      <c r="G2343" s="2">
        <v>0</v>
      </c>
      <c r="H2343" s="2" t="s">
        <v>12</v>
      </c>
      <c r="I2343" s="2">
        <v>2</v>
      </c>
      <c r="J2343" s="2">
        <v>23</v>
      </c>
      <c r="K2343" s="4">
        <v>0</v>
      </c>
      <c r="L2343" s="2" t="s">
        <v>1275</v>
      </c>
      <c r="M2343" s="5">
        <v>45093</v>
      </c>
      <c r="N2343" s="6">
        <v>92.13</v>
      </c>
    </row>
    <row r="2344" spans="1:14" ht="15.5" hidden="1" x14ac:dyDescent="0.35">
      <c r="A2344" s="3" t="s">
        <v>382</v>
      </c>
      <c r="B2344" s="2" t="s">
        <v>383</v>
      </c>
      <c r="C2344" s="3">
        <v>1600</v>
      </c>
      <c r="D2344" s="2">
        <v>976.06</v>
      </c>
      <c r="E2344" s="2">
        <v>962.7</v>
      </c>
      <c r="F2344" s="2">
        <v>979.5</v>
      </c>
      <c r="G2344" s="2">
        <v>0</v>
      </c>
      <c r="H2344" s="2" t="s">
        <v>12</v>
      </c>
      <c r="I2344" s="2">
        <v>7</v>
      </c>
      <c r="J2344" s="2">
        <v>91</v>
      </c>
      <c r="K2344" s="4">
        <v>0</v>
      </c>
      <c r="L2344" s="2" t="s">
        <v>1275</v>
      </c>
      <c r="M2344" s="5">
        <v>45093</v>
      </c>
      <c r="N2344" s="6">
        <v>92.13</v>
      </c>
    </row>
    <row r="2345" spans="1:14" ht="15.5" hidden="1" x14ac:dyDescent="0.35">
      <c r="A2345" s="3" t="s">
        <v>384</v>
      </c>
      <c r="B2345" s="2" t="s">
        <v>385</v>
      </c>
      <c r="C2345" s="3">
        <v>1620</v>
      </c>
      <c r="D2345" s="2">
        <v>792.11</v>
      </c>
      <c r="E2345" s="2">
        <v>947.35</v>
      </c>
      <c r="F2345" s="2">
        <v>963</v>
      </c>
      <c r="G2345" s="2">
        <v>0</v>
      </c>
      <c r="H2345" s="2" t="s">
        <v>12</v>
      </c>
      <c r="I2345" s="2">
        <v>2</v>
      </c>
      <c r="J2345" s="2">
        <v>19</v>
      </c>
      <c r="K2345" s="4">
        <v>0</v>
      </c>
      <c r="L2345" s="2" t="s">
        <v>1275</v>
      </c>
      <c r="M2345" s="5">
        <v>45093</v>
      </c>
      <c r="N2345" s="6">
        <v>92.13</v>
      </c>
    </row>
    <row r="2346" spans="1:14" ht="15.5" hidden="1" x14ac:dyDescent="0.35">
      <c r="A2346" s="3" t="s">
        <v>386</v>
      </c>
      <c r="B2346" s="2" t="s">
        <v>387</v>
      </c>
      <c r="C2346" s="3">
        <v>1640</v>
      </c>
      <c r="D2346" s="2">
        <v>697.48</v>
      </c>
      <c r="E2346" s="2">
        <v>930.6</v>
      </c>
      <c r="F2346" s="2">
        <v>947.5</v>
      </c>
      <c r="G2346" s="2">
        <v>0</v>
      </c>
      <c r="H2346" s="2" t="s">
        <v>12</v>
      </c>
      <c r="I2346" s="2">
        <v>14</v>
      </c>
      <c r="J2346" s="2">
        <v>18</v>
      </c>
      <c r="K2346" s="4">
        <v>0</v>
      </c>
      <c r="L2346" s="2" t="s">
        <v>1275</v>
      </c>
      <c r="M2346" s="5">
        <v>45093</v>
      </c>
      <c r="N2346" s="6">
        <v>92.13</v>
      </c>
    </row>
    <row r="2347" spans="1:14" ht="15.5" hidden="1" x14ac:dyDescent="0.35">
      <c r="A2347" s="3" t="s">
        <v>388</v>
      </c>
      <c r="B2347" s="2" t="s">
        <v>389</v>
      </c>
      <c r="C2347" s="3">
        <v>1660</v>
      </c>
      <c r="D2347" s="2">
        <v>1473.6</v>
      </c>
      <c r="E2347" s="2">
        <v>1701</v>
      </c>
      <c r="F2347" s="2">
        <v>1720.5</v>
      </c>
      <c r="G2347" s="2">
        <v>0</v>
      </c>
      <c r="H2347" s="2" t="s">
        <v>12</v>
      </c>
      <c r="I2347" s="2">
        <v>2</v>
      </c>
      <c r="J2347" s="2">
        <v>14</v>
      </c>
      <c r="K2347" s="4">
        <v>0</v>
      </c>
      <c r="L2347" s="2" t="s">
        <v>1275</v>
      </c>
      <c r="M2347" s="5">
        <v>45093</v>
      </c>
      <c r="N2347" s="6">
        <v>92.13</v>
      </c>
    </row>
    <row r="2348" spans="1:14" ht="15.5" hidden="1" x14ac:dyDescent="0.35">
      <c r="A2348" s="3" t="s">
        <v>390</v>
      </c>
      <c r="B2348" s="2" t="s">
        <v>391</v>
      </c>
      <c r="C2348" s="3">
        <v>1680</v>
      </c>
      <c r="D2348" s="2">
        <v>669.05</v>
      </c>
      <c r="E2348" s="2">
        <v>898.95</v>
      </c>
      <c r="F2348" s="2">
        <v>916</v>
      </c>
      <c r="G2348" s="2">
        <v>0</v>
      </c>
      <c r="H2348" s="2" t="s">
        <v>12</v>
      </c>
      <c r="I2348" s="2">
        <v>22</v>
      </c>
      <c r="J2348" s="2">
        <v>27</v>
      </c>
      <c r="K2348" s="4">
        <v>0</v>
      </c>
      <c r="L2348" s="2" t="s">
        <v>1275</v>
      </c>
      <c r="M2348" s="5">
        <v>45093</v>
      </c>
      <c r="N2348" s="6">
        <v>92.13</v>
      </c>
    </row>
    <row r="2349" spans="1:14" ht="15.5" hidden="1" x14ac:dyDescent="0.35">
      <c r="A2349" s="3" t="s">
        <v>392</v>
      </c>
      <c r="B2349" s="2" t="s">
        <v>371</v>
      </c>
      <c r="C2349" s="3">
        <v>1700</v>
      </c>
      <c r="D2349" s="2">
        <v>779.72</v>
      </c>
      <c r="E2349" s="2">
        <v>883.3</v>
      </c>
      <c r="F2349" s="2">
        <v>900</v>
      </c>
      <c r="G2349" s="2">
        <v>0</v>
      </c>
      <c r="H2349" s="2" t="s">
        <v>12</v>
      </c>
      <c r="I2349" s="2">
        <v>6</v>
      </c>
      <c r="J2349" s="2">
        <v>53</v>
      </c>
      <c r="K2349" s="4">
        <v>0</v>
      </c>
      <c r="L2349" s="2" t="s">
        <v>1275</v>
      </c>
      <c r="M2349" s="5">
        <v>45093</v>
      </c>
      <c r="N2349" s="6">
        <v>92.13</v>
      </c>
    </row>
    <row r="2350" spans="1:14" ht="15.5" hidden="1" x14ac:dyDescent="0.35">
      <c r="A2350" s="3" t="s">
        <v>393</v>
      </c>
      <c r="B2350" s="2" t="s">
        <v>394</v>
      </c>
      <c r="C2350" s="3">
        <v>1720</v>
      </c>
      <c r="D2350" s="2">
        <v>1512.6</v>
      </c>
      <c r="E2350" s="2">
        <v>1347</v>
      </c>
      <c r="F2350" s="2">
        <v>1365</v>
      </c>
      <c r="G2350" s="2">
        <v>0</v>
      </c>
      <c r="H2350" s="2" t="s">
        <v>12</v>
      </c>
      <c r="I2350" s="2">
        <v>6</v>
      </c>
      <c r="J2350" s="2">
        <v>28</v>
      </c>
      <c r="K2350" s="4">
        <v>0</v>
      </c>
      <c r="L2350" s="2" t="s">
        <v>1275</v>
      </c>
      <c r="M2350" s="5">
        <v>45093</v>
      </c>
      <c r="N2350" s="6">
        <v>92.13</v>
      </c>
    </row>
    <row r="2351" spans="1:14" ht="15.5" hidden="1" x14ac:dyDescent="0.35">
      <c r="A2351" s="3" t="s">
        <v>395</v>
      </c>
      <c r="B2351" s="2" t="s">
        <v>396</v>
      </c>
      <c r="C2351" s="3">
        <v>1740</v>
      </c>
      <c r="D2351" s="2">
        <v>612.63</v>
      </c>
      <c r="E2351" s="2">
        <v>852.45</v>
      </c>
      <c r="F2351" s="2">
        <v>869</v>
      </c>
      <c r="G2351" s="2">
        <v>0</v>
      </c>
      <c r="H2351" s="2" t="s">
        <v>12</v>
      </c>
      <c r="I2351" s="2">
        <v>4</v>
      </c>
      <c r="J2351" s="2">
        <v>21</v>
      </c>
      <c r="K2351" s="4">
        <v>0</v>
      </c>
      <c r="L2351" s="2" t="s">
        <v>1275</v>
      </c>
      <c r="M2351" s="5">
        <v>45093</v>
      </c>
      <c r="N2351" s="6">
        <v>92.13</v>
      </c>
    </row>
    <row r="2352" spans="1:14" ht="15.5" hidden="1" x14ac:dyDescent="0.35">
      <c r="A2352" s="3" t="s">
        <v>397</v>
      </c>
      <c r="B2352" s="2" t="s">
        <v>398</v>
      </c>
      <c r="C2352" s="3">
        <v>1760</v>
      </c>
      <c r="D2352" s="2">
        <v>601.74</v>
      </c>
      <c r="E2352" s="2">
        <v>837.9</v>
      </c>
      <c r="F2352" s="2">
        <v>854</v>
      </c>
      <c r="G2352" s="2">
        <v>0</v>
      </c>
      <c r="H2352" s="2" t="s">
        <v>12</v>
      </c>
      <c r="I2352" s="2">
        <v>2</v>
      </c>
      <c r="J2352" s="2">
        <v>25</v>
      </c>
      <c r="K2352" s="4">
        <v>0</v>
      </c>
      <c r="L2352" s="2" t="s">
        <v>1275</v>
      </c>
      <c r="M2352" s="5">
        <v>45093</v>
      </c>
      <c r="N2352" s="6">
        <v>92.13</v>
      </c>
    </row>
    <row r="2353" spans="1:14" ht="15.5" hidden="1" x14ac:dyDescent="0.35">
      <c r="A2353" s="3" t="s">
        <v>399</v>
      </c>
      <c r="B2353" s="2" t="s">
        <v>379</v>
      </c>
      <c r="C2353" s="3">
        <v>1780</v>
      </c>
      <c r="D2353" s="2">
        <v>573</v>
      </c>
      <c r="E2353" s="2">
        <v>822.05</v>
      </c>
      <c r="F2353" s="2">
        <v>839</v>
      </c>
      <c r="G2353" s="2">
        <v>0</v>
      </c>
      <c r="H2353" s="2" t="s">
        <v>12</v>
      </c>
      <c r="I2353" s="2">
        <v>1</v>
      </c>
      <c r="J2353" s="2">
        <v>24</v>
      </c>
      <c r="K2353" s="4">
        <v>0</v>
      </c>
      <c r="L2353" s="2" t="s">
        <v>1275</v>
      </c>
      <c r="M2353" s="5">
        <v>45093</v>
      </c>
      <c r="N2353" s="6">
        <v>92.13</v>
      </c>
    </row>
    <row r="2354" spans="1:14" ht="15.5" hidden="1" x14ac:dyDescent="0.35">
      <c r="A2354" s="3" t="s">
        <v>400</v>
      </c>
      <c r="B2354" s="2" t="s">
        <v>401</v>
      </c>
      <c r="C2354" s="3">
        <v>1800</v>
      </c>
      <c r="D2354" s="2">
        <v>543.16</v>
      </c>
      <c r="E2354" s="2">
        <v>807.05</v>
      </c>
      <c r="F2354" s="2">
        <v>824</v>
      </c>
      <c r="G2354" s="2">
        <v>0</v>
      </c>
      <c r="H2354" s="2" t="s">
        <v>12</v>
      </c>
      <c r="I2354" s="2">
        <v>1</v>
      </c>
      <c r="J2354" s="2">
        <v>29</v>
      </c>
      <c r="K2354" s="4">
        <v>0</v>
      </c>
      <c r="L2354" s="2" t="s">
        <v>1275</v>
      </c>
      <c r="M2354" s="5">
        <v>45093</v>
      </c>
      <c r="N2354" s="6">
        <v>92.13</v>
      </c>
    </row>
    <row r="2355" spans="1:14" ht="15.5" hidden="1" x14ac:dyDescent="0.35">
      <c r="A2355" s="3" t="s">
        <v>402</v>
      </c>
      <c r="B2355" s="2" t="s">
        <v>403</v>
      </c>
      <c r="C2355" s="3">
        <v>1820</v>
      </c>
      <c r="D2355" s="2">
        <v>579.64</v>
      </c>
      <c r="E2355" s="2">
        <v>792.15</v>
      </c>
      <c r="F2355" s="2">
        <v>809</v>
      </c>
      <c r="G2355" s="2">
        <v>0</v>
      </c>
      <c r="H2355" s="2" t="s">
        <v>12</v>
      </c>
      <c r="I2355" s="2">
        <v>20</v>
      </c>
      <c r="J2355" s="2">
        <v>20</v>
      </c>
      <c r="K2355" s="4">
        <v>0</v>
      </c>
      <c r="L2355" s="2" t="s">
        <v>1275</v>
      </c>
      <c r="M2355" s="5">
        <v>45093</v>
      </c>
      <c r="N2355" s="6">
        <v>92.13</v>
      </c>
    </row>
    <row r="2356" spans="1:14" ht="15.5" hidden="1" x14ac:dyDescent="0.35">
      <c r="A2356" s="3" t="s">
        <v>404</v>
      </c>
      <c r="B2356" s="2" t="s">
        <v>405</v>
      </c>
      <c r="C2356" s="3">
        <v>1840</v>
      </c>
      <c r="D2356" s="2">
        <v>765</v>
      </c>
      <c r="E2356" s="2">
        <v>777.45</v>
      </c>
      <c r="F2356" s="2">
        <v>794.5</v>
      </c>
      <c r="G2356" s="2">
        <v>0</v>
      </c>
      <c r="H2356" s="2" t="s">
        <v>12</v>
      </c>
      <c r="I2356" s="2">
        <v>1</v>
      </c>
      <c r="J2356" s="2">
        <v>29</v>
      </c>
      <c r="K2356" s="4">
        <v>0</v>
      </c>
      <c r="L2356" s="2" t="s">
        <v>1275</v>
      </c>
      <c r="M2356" s="5">
        <v>45093</v>
      </c>
      <c r="N2356" s="6">
        <v>92.13</v>
      </c>
    </row>
    <row r="2357" spans="1:14" ht="15.5" hidden="1" x14ac:dyDescent="0.35">
      <c r="A2357" s="3" t="s">
        <v>406</v>
      </c>
      <c r="B2357" s="2" t="s">
        <v>407</v>
      </c>
      <c r="C2357" s="3">
        <v>1860</v>
      </c>
      <c r="D2357" s="2">
        <v>511.65</v>
      </c>
      <c r="E2357" s="2">
        <v>762.85</v>
      </c>
      <c r="F2357" s="2">
        <v>780</v>
      </c>
      <c r="G2357" s="2">
        <v>0</v>
      </c>
      <c r="H2357" s="2" t="s">
        <v>12</v>
      </c>
      <c r="I2357" s="2">
        <v>2</v>
      </c>
      <c r="J2357" s="2">
        <v>19</v>
      </c>
      <c r="K2357" s="4">
        <v>0</v>
      </c>
      <c r="L2357" s="2" t="s">
        <v>1275</v>
      </c>
      <c r="M2357" s="5">
        <v>45093</v>
      </c>
      <c r="N2357" s="6">
        <v>92.13</v>
      </c>
    </row>
    <row r="2358" spans="1:14" ht="15.5" hidden="1" x14ac:dyDescent="0.35">
      <c r="A2358" s="3" t="s">
        <v>408</v>
      </c>
      <c r="B2358" s="2" t="s">
        <v>409</v>
      </c>
      <c r="C2358" s="3">
        <v>1880</v>
      </c>
      <c r="D2358" s="2">
        <v>504.16</v>
      </c>
      <c r="E2358" s="2">
        <v>748.4</v>
      </c>
      <c r="F2358" s="2">
        <v>765.5</v>
      </c>
      <c r="G2358" s="2">
        <v>0</v>
      </c>
      <c r="H2358" s="2" t="s">
        <v>12</v>
      </c>
      <c r="I2358" s="2">
        <v>1</v>
      </c>
      <c r="J2358" s="2">
        <v>44</v>
      </c>
      <c r="K2358" s="4">
        <v>0</v>
      </c>
      <c r="L2358" s="2" t="s">
        <v>1275</v>
      </c>
      <c r="M2358" s="5">
        <v>45093</v>
      </c>
      <c r="N2358" s="6">
        <v>92.13</v>
      </c>
    </row>
    <row r="2359" spans="1:14" ht="15.5" hidden="1" x14ac:dyDescent="0.35">
      <c r="A2359" s="3" t="s">
        <v>410</v>
      </c>
      <c r="B2359" s="2" t="s">
        <v>411</v>
      </c>
      <c r="C2359" s="3">
        <v>1900</v>
      </c>
      <c r="D2359" s="2">
        <v>735</v>
      </c>
      <c r="E2359" s="2">
        <v>734.15</v>
      </c>
      <c r="F2359" s="2">
        <v>751</v>
      </c>
      <c r="G2359" s="2">
        <v>2.1800000000000002</v>
      </c>
      <c r="H2359" s="2">
        <v>3.0000000000000001E-3</v>
      </c>
      <c r="I2359" s="2">
        <v>1</v>
      </c>
      <c r="J2359" s="2">
        <v>46</v>
      </c>
      <c r="K2359" s="4">
        <v>0</v>
      </c>
      <c r="L2359" s="2" t="s">
        <v>1275</v>
      </c>
      <c r="M2359" s="5">
        <v>45093</v>
      </c>
      <c r="N2359" s="6">
        <v>92.13</v>
      </c>
    </row>
    <row r="2360" spans="1:14" ht="15.5" hidden="1" x14ac:dyDescent="0.35">
      <c r="A2360" s="3" t="s">
        <v>412</v>
      </c>
      <c r="B2360" s="2" t="s">
        <v>413</v>
      </c>
      <c r="C2360" s="3">
        <v>1920</v>
      </c>
      <c r="D2360" s="2">
        <v>1238</v>
      </c>
      <c r="E2360" s="2">
        <v>0</v>
      </c>
      <c r="F2360" s="2">
        <v>0</v>
      </c>
      <c r="G2360" s="2">
        <v>0</v>
      </c>
      <c r="H2360" s="2" t="s">
        <v>12</v>
      </c>
      <c r="I2360" s="2">
        <v>1</v>
      </c>
      <c r="J2360" s="2">
        <v>36</v>
      </c>
      <c r="K2360" s="4">
        <v>0.5</v>
      </c>
      <c r="L2360" s="2" t="s">
        <v>1275</v>
      </c>
      <c r="M2360" s="5">
        <v>45093</v>
      </c>
      <c r="N2360" s="6">
        <v>92.13</v>
      </c>
    </row>
    <row r="2361" spans="1:14" ht="15.5" hidden="1" x14ac:dyDescent="0.35">
      <c r="A2361" s="3" t="s">
        <v>414</v>
      </c>
      <c r="B2361" s="2" t="s">
        <v>415</v>
      </c>
      <c r="C2361" s="3">
        <v>1940</v>
      </c>
      <c r="D2361" s="2">
        <v>478.38</v>
      </c>
      <c r="E2361" s="2">
        <v>705.95</v>
      </c>
      <c r="F2361" s="2">
        <v>722.5</v>
      </c>
      <c r="G2361" s="2">
        <v>0</v>
      </c>
      <c r="H2361" s="2" t="s">
        <v>12</v>
      </c>
      <c r="I2361" s="2">
        <v>3</v>
      </c>
      <c r="J2361" s="2">
        <v>32</v>
      </c>
      <c r="K2361" s="4">
        <v>0</v>
      </c>
      <c r="L2361" s="2" t="s">
        <v>1275</v>
      </c>
      <c r="M2361" s="5">
        <v>45093</v>
      </c>
      <c r="N2361" s="6">
        <v>92.13</v>
      </c>
    </row>
    <row r="2362" spans="1:14" ht="15.5" hidden="1" x14ac:dyDescent="0.35">
      <c r="A2362" s="3" t="s">
        <v>416</v>
      </c>
      <c r="B2362" s="2" t="s">
        <v>417</v>
      </c>
      <c r="C2362" s="3">
        <v>1960</v>
      </c>
      <c r="D2362" s="2">
        <v>701.4</v>
      </c>
      <c r="E2362" s="2">
        <v>692.1</v>
      </c>
      <c r="F2362" s="2">
        <v>709</v>
      </c>
      <c r="G2362" s="2">
        <v>0</v>
      </c>
      <c r="H2362" s="2" t="s">
        <v>12</v>
      </c>
      <c r="I2362" s="2">
        <v>1</v>
      </c>
      <c r="J2362" s="2">
        <v>61</v>
      </c>
      <c r="K2362" s="4">
        <v>0</v>
      </c>
      <c r="L2362" s="2" t="s">
        <v>1275</v>
      </c>
      <c r="M2362" s="5">
        <v>45093</v>
      </c>
      <c r="N2362" s="6">
        <v>92.13</v>
      </c>
    </row>
    <row r="2363" spans="1:14" ht="15.5" hidden="1" x14ac:dyDescent="0.35">
      <c r="A2363" s="3" t="s">
        <v>418</v>
      </c>
      <c r="B2363" s="2" t="s">
        <v>419</v>
      </c>
      <c r="C2363" s="3">
        <v>1980</v>
      </c>
      <c r="D2363" s="2">
        <v>424.18</v>
      </c>
      <c r="E2363" s="2">
        <v>679.15</v>
      </c>
      <c r="F2363" s="2">
        <v>694.6</v>
      </c>
      <c r="G2363" s="2">
        <v>0</v>
      </c>
      <c r="H2363" s="2" t="s">
        <v>12</v>
      </c>
      <c r="I2363" s="2">
        <v>7</v>
      </c>
      <c r="J2363" s="2">
        <v>44</v>
      </c>
      <c r="K2363" s="4">
        <v>0</v>
      </c>
      <c r="L2363" s="2" t="s">
        <v>1275</v>
      </c>
      <c r="M2363" s="5">
        <v>45093</v>
      </c>
      <c r="N2363" s="6">
        <v>92.13</v>
      </c>
    </row>
    <row r="2364" spans="1:14" ht="15.5" hidden="1" x14ac:dyDescent="0.35">
      <c r="A2364" s="3" t="s">
        <v>420</v>
      </c>
      <c r="B2364" s="2" t="s">
        <v>421</v>
      </c>
      <c r="C2364" s="3">
        <v>2000</v>
      </c>
      <c r="D2364" s="2">
        <v>666.1</v>
      </c>
      <c r="E2364" s="2">
        <v>665.6</v>
      </c>
      <c r="F2364" s="2">
        <v>680.9</v>
      </c>
      <c r="G2364" s="2">
        <v>-0.25</v>
      </c>
      <c r="H2364" s="2">
        <v>-4.0000000000000002E-4</v>
      </c>
      <c r="I2364" s="2">
        <v>1</v>
      </c>
      <c r="J2364" s="2">
        <v>107</v>
      </c>
      <c r="K2364" s="4">
        <v>0</v>
      </c>
      <c r="L2364" s="2" t="s">
        <v>1275</v>
      </c>
      <c r="M2364" s="5">
        <v>45093</v>
      </c>
      <c r="N2364" s="6">
        <v>92.13</v>
      </c>
    </row>
    <row r="2365" spans="1:14" ht="15.5" hidden="1" x14ac:dyDescent="0.35">
      <c r="A2365" s="3" t="s">
        <v>422</v>
      </c>
      <c r="B2365" s="2" t="s">
        <v>423</v>
      </c>
      <c r="C2365" s="3">
        <v>2100</v>
      </c>
      <c r="D2365" s="2">
        <v>600.15</v>
      </c>
      <c r="E2365" s="2">
        <v>599.45000000000005</v>
      </c>
      <c r="F2365" s="2">
        <v>614.95000000000005</v>
      </c>
      <c r="G2365" s="2">
        <v>31.29</v>
      </c>
      <c r="H2365" s="2">
        <v>5.5E-2</v>
      </c>
      <c r="I2365" s="2">
        <v>1</v>
      </c>
      <c r="J2365" s="2">
        <v>54</v>
      </c>
      <c r="K2365" s="4">
        <v>0</v>
      </c>
      <c r="L2365" s="2" t="s">
        <v>1275</v>
      </c>
      <c r="M2365" s="5">
        <v>45093</v>
      </c>
      <c r="N2365" s="6">
        <v>92.13</v>
      </c>
    </row>
    <row r="2366" spans="1:14" ht="15.5" hidden="1" x14ac:dyDescent="0.35">
      <c r="A2366" s="3" t="s">
        <v>424</v>
      </c>
      <c r="B2366" s="2" t="s">
        <v>425</v>
      </c>
      <c r="C2366" s="3">
        <v>2200</v>
      </c>
      <c r="D2366" s="2">
        <v>575</v>
      </c>
      <c r="E2366" s="2">
        <v>538.4</v>
      </c>
      <c r="F2366" s="2">
        <v>553.1</v>
      </c>
      <c r="G2366" s="2">
        <v>0</v>
      </c>
      <c r="H2366" s="2" t="s">
        <v>12</v>
      </c>
      <c r="I2366" s="2">
        <v>10</v>
      </c>
      <c r="J2366" s="2">
        <v>198</v>
      </c>
      <c r="K2366" s="4">
        <v>0</v>
      </c>
      <c r="L2366" s="2" t="s">
        <v>1275</v>
      </c>
      <c r="M2366" s="5">
        <v>45093</v>
      </c>
      <c r="N2366" s="6">
        <v>92.13</v>
      </c>
    </row>
    <row r="2367" spans="1:14" ht="15.5" hidden="1" x14ac:dyDescent="0.35">
      <c r="A2367" s="3" t="s">
        <v>426</v>
      </c>
      <c r="B2367" s="2" t="s">
        <v>427</v>
      </c>
      <c r="C2367" s="3">
        <v>2300</v>
      </c>
      <c r="D2367" s="2">
        <v>505</v>
      </c>
      <c r="E2367" s="2">
        <v>481.25</v>
      </c>
      <c r="F2367" s="2">
        <v>495.15</v>
      </c>
      <c r="G2367" s="2">
        <v>0</v>
      </c>
      <c r="H2367" s="2" t="s">
        <v>12</v>
      </c>
      <c r="I2367" s="2">
        <v>3</v>
      </c>
      <c r="J2367" s="2">
        <v>200</v>
      </c>
      <c r="K2367" s="4">
        <v>0</v>
      </c>
      <c r="L2367" s="2" t="s">
        <v>1275</v>
      </c>
      <c r="M2367" s="5">
        <v>45093</v>
      </c>
      <c r="N2367" s="6">
        <v>92.13</v>
      </c>
    </row>
    <row r="2368" spans="1:14" ht="15.5" hidden="1" x14ac:dyDescent="0.35">
      <c r="A2368" s="3" t="s">
        <v>428</v>
      </c>
      <c r="B2368" s="2" t="s">
        <v>429</v>
      </c>
      <c r="C2368" s="3">
        <v>2400</v>
      </c>
      <c r="D2368" s="2">
        <v>427.5</v>
      </c>
      <c r="E2368" s="2">
        <v>426.95</v>
      </c>
      <c r="F2368" s="2">
        <v>441.1</v>
      </c>
      <c r="G2368" s="2">
        <v>7.5</v>
      </c>
      <c r="H2368" s="2">
        <v>1.7899999999999999E-2</v>
      </c>
      <c r="I2368" s="2">
        <v>4</v>
      </c>
      <c r="J2368" s="2">
        <v>133</v>
      </c>
      <c r="K2368" s="4">
        <v>0</v>
      </c>
      <c r="L2368" s="2" t="s">
        <v>1275</v>
      </c>
      <c r="M2368" s="5">
        <v>45093</v>
      </c>
      <c r="N2368" s="6">
        <v>92.13</v>
      </c>
    </row>
    <row r="2369" spans="1:14" ht="15.5" hidden="1" x14ac:dyDescent="0.35">
      <c r="A2369" s="3" t="s">
        <v>430</v>
      </c>
      <c r="B2369" s="2" t="s">
        <v>431</v>
      </c>
      <c r="C2369" s="3">
        <v>2500</v>
      </c>
      <c r="D2369" s="2">
        <v>385.4</v>
      </c>
      <c r="E2369" s="2">
        <v>377.4</v>
      </c>
      <c r="F2369" s="2">
        <v>391.45</v>
      </c>
      <c r="G2369" s="2">
        <v>-37.4</v>
      </c>
      <c r="H2369" s="2">
        <v>-8.8499999999999995E-2</v>
      </c>
      <c r="I2369" s="2">
        <v>8</v>
      </c>
      <c r="J2369" s="2">
        <v>331</v>
      </c>
      <c r="K2369" s="4">
        <v>0</v>
      </c>
      <c r="L2369" s="2" t="s">
        <v>1275</v>
      </c>
      <c r="M2369" s="5">
        <v>45093</v>
      </c>
      <c r="N2369" s="6">
        <v>92.13</v>
      </c>
    </row>
    <row r="2370" spans="1:14" ht="15.5" hidden="1" x14ac:dyDescent="0.35">
      <c r="A2370" s="3" t="s">
        <v>432</v>
      </c>
      <c r="B2370" s="2" t="s">
        <v>433</v>
      </c>
      <c r="C2370" s="3">
        <v>2600</v>
      </c>
      <c r="D2370" s="2">
        <v>333.2</v>
      </c>
      <c r="E2370" s="2">
        <v>332.05</v>
      </c>
      <c r="F2370" s="2">
        <v>345.95</v>
      </c>
      <c r="G2370" s="2">
        <v>-42.05</v>
      </c>
      <c r="H2370" s="2">
        <v>-0.11210000000000001</v>
      </c>
      <c r="I2370" s="2">
        <v>2</v>
      </c>
      <c r="J2370" s="2">
        <v>240</v>
      </c>
      <c r="K2370" s="4">
        <v>0</v>
      </c>
      <c r="L2370" s="2" t="s">
        <v>1275</v>
      </c>
      <c r="M2370" s="5">
        <v>45093</v>
      </c>
      <c r="N2370" s="6">
        <v>92.13</v>
      </c>
    </row>
    <row r="2371" spans="1:14" ht="15.5" hidden="1" x14ac:dyDescent="0.35">
      <c r="A2371" s="3" t="s">
        <v>434</v>
      </c>
      <c r="B2371" s="2" t="s">
        <v>435</v>
      </c>
      <c r="C2371" s="3">
        <v>2700</v>
      </c>
      <c r="D2371" s="2">
        <v>291.39999999999998</v>
      </c>
      <c r="E2371" s="2">
        <v>291.3</v>
      </c>
      <c r="F2371" s="2">
        <v>304.55</v>
      </c>
      <c r="G2371" s="2">
        <v>-9.51</v>
      </c>
      <c r="H2371" s="2">
        <v>-3.1600000000000003E-2</v>
      </c>
      <c r="I2371" s="2">
        <v>15</v>
      </c>
      <c r="J2371" s="2">
        <v>140</v>
      </c>
      <c r="K2371" s="4">
        <v>0</v>
      </c>
      <c r="L2371" s="2" t="s">
        <v>1275</v>
      </c>
      <c r="M2371" s="5">
        <v>45093</v>
      </c>
      <c r="N2371" s="6">
        <v>92.13</v>
      </c>
    </row>
    <row r="2372" spans="1:14" ht="15.5" hidden="1" x14ac:dyDescent="0.35">
      <c r="A2372" s="3" t="s">
        <v>436</v>
      </c>
      <c r="B2372" s="2" t="s">
        <v>437</v>
      </c>
      <c r="C2372" s="3">
        <v>2800</v>
      </c>
      <c r="D2372" s="2">
        <v>265</v>
      </c>
      <c r="E2372" s="2">
        <v>253.6</v>
      </c>
      <c r="F2372" s="2">
        <v>267.10000000000002</v>
      </c>
      <c r="G2372" s="2">
        <v>13</v>
      </c>
      <c r="H2372" s="2">
        <v>5.16E-2</v>
      </c>
      <c r="I2372" s="2">
        <v>6</v>
      </c>
      <c r="J2372" s="2">
        <v>194</v>
      </c>
      <c r="K2372" s="4">
        <v>0</v>
      </c>
      <c r="L2372" s="2" t="s">
        <v>1275</v>
      </c>
      <c r="M2372" s="5">
        <v>45093</v>
      </c>
      <c r="N2372" s="6">
        <v>92.13</v>
      </c>
    </row>
    <row r="2373" spans="1:14" ht="15.5" hidden="1" x14ac:dyDescent="0.35">
      <c r="A2373" s="3" t="s">
        <v>438</v>
      </c>
      <c r="B2373" s="2" t="s">
        <v>439</v>
      </c>
      <c r="C2373" s="3">
        <v>2900</v>
      </c>
      <c r="D2373" s="2">
        <v>217.94</v>
      </c>
      <c r="E2373" s="2">
        <v>219.6</v>
      </c>
      <c r="F2373" s="2">
        <v>234.05</v>
      </c>
      <c r="G2373" s="2">
        <v>-21.54</v>
      </c>
      <c r="H2373" s="2">
        <v>-8.9899999999999994E-2</v>
      </c>
      <c r="I2373" s="2">
        <v>2</v>
      </c>
      <c r="J2373" s="2">
        <v>368</v>
      </c>
      <c r="K2373" s="4">
        <v>0</v>
      </c>
      <c r="L2373" s="2" t="s">
        <v>1275</v>
      </c>
      <c r="M2373" s="5">
        <v>45093</v>
      </c>
      <c r="N2373" s="6">
        <v>92.13</v>
      </c>
    </row>
    <row r="2374" spans="1:14" ht="15.5" hidden="1" x14ac:dyDescent="0.35">
      <c r="A2374" s="3" t="s">
        <v>440</v>
      </c>
      <c r="B2374" s="2" t="s">
        <v>441</v>
      </c>
      <c r="C2374" s="3">
        <v>3000</v>
      </c>
      <c r="D2374" s="2">
        <v>199</v>
      </c>
      <c r="E2374" s="2">
        <v>189.9</v>
      </c>
      <c r="F2374" s="2">
        <v>204.35</v>
      </c>
      <c r="G2374" s="2">
        <v>-18.760000000000002</v>
      </c>
      <c r="H2374" s="2">
        <v>-8.6099999999999996E-2</v>
      </c>
      <c r="I2374" s="2">
        <v>111</v>
      </c>
      <c r="J2374" s="2">
        <v>543</v>
      </c>
      <c r="K2374" s="4">
        <v>0</v>
      </c>
      <c r="L2374" s="2" t="s">
        <v>1275</v>
      </c>
      <c r="M2374" s="5">
        <v>45093</v>
      </c>
      <c r="N2374" s="6">
        <v>92.13</v>
      </c>
    </row>
    <row r="2375" spans="1:14" ht="15.5" hidden="1" x14ac:dyDescent="0.35">
      <c r="A2375" s="3" t="s">
        <v>442</v>
      </c>
      <c r="B2375" s="2" t="s">
        <v>443</v>
      </c>
      <c r="C2375" s="3">
        <v>3010</v>
      </c>
      <c r="D2375" s="2">
        <v>189.54</v>
      </c>
      <c r="E2375" s="2">
        <v>187</v>
      </c>
      <c r="F2375" s="2">
        <v>201.5</v>
      </c>
      <c r="G2375" s="2">
        <v>5.7</v>
      </c>
      <c r="H2375" s="2">
        <v>3.1E-2</v>
      </c>
      <c r="I2375" s="2">
        <v>1</v>
      </c>
      <c r="J2375" s="2">
        <v>166</v>
      </c>
      <c r="K2375" s="4">
        <v>0</v>
      </c>
      <c r="L2375" s="2" t="s">
        <v>1275</v>
      </c>
      <c r="M2375" s="5">
        <v>45093</v>
      </c>
      <c r="N2375" s="6">
        <v>92.13</v>
      </c>
    </row>
    <row r="2376" spans="1:14" ht="15.5" hidden="1" x14ac:dyDescent="0.35">
      <c r="A2376" s="3" t="s">
        <v>444</v>
      </c>
      <c r="B2376" s="2" t="s">
        <v>445</v>
      </c>
      <c r="C2376" s="3">
        <v>3020</v>
      </c>
      <c r="D2376" s="2">
        <v>196</v>
      </c>
      <c r="E2376" s="2">
        <v>184.35</v>
      </c>
      <c r="F2376" s="2">
        <v>198.85</v>
      </c>
      <c r="G2376" s="2">
        <v>-6.49</v>
      </c>
      <c r="H2376" s="2">
        <v>-3.2099999999999997E-2</v>
      </c>
      <c r="I2376" s="2">
        <v>6</v>
      </c>
      <c r="J2376" s="2">
        <v>135</v>
      </c>
      <c r="K2376" s="4">
        <v>0</v>
      </c>
      <c r="L2376" s="2" t="s">
        <v>1275</v>
      </c>
      <c r="M2376" s="5">
        <v>45093</v>
      </c>
      <c r="N2376" s="6">
        <v>92.13</v>
      </c>
    </row>
    <row r="2377" spans="1:14" ht="15.5" hidden="1" x14ac:dyDescent="0.35">
      <c r="A2377" s="3" t="s">
        <v>446</v>
      </c>
      <c r="B2377" s="2" t="s">
        <v>445</v>
      </c>
      <c r="C2377" s="3">
        <v>3030</v>
      </c>
      <c r="D2377" s="2">
        <v>193.2</v>
      </c>
      <c r="E2377" s="2">
        <v>181.55</v>
      </c>
      <c r="F2377" s="2">
        <v>196</v>
      </c>
      <c r="G2377" s="2">
        <v>-15.61</v>
      </c>
      <c r="H2377" s="2">
        <v>-7.4800000000000005E-2</v>
      </c>
      <c r="I2377" s="2">
        <v>5</v>
      </c>
      <c r="J2377" s="2">
        <v>48</v>
      </c>
      <c r="K2377" s="4">
        <v>0</v>
      </c>
      <c r="L2377" s="2" t="s">
        <v>1275</v>
      </c>
      <c r="M2377" s="5">
        <v>45093</v>
      </c>
      <c r="N2377" s="6">
        <v>92.13</v>
      </c>
    </row>
    <row r="2378" spans="1:14" ht="15.5" hidden="1" x14ac:dyDescent="0.35">
      <c r="A2378" s="3" t="s">
        <v>447</v>
      </c>
      <c r="B2378" s="2" t="s">
        <v>448</v>
      </c>
      <c r="C2378" s="3">
        <v>3040</v>
      </c>
      <c r="D2378" s="2">
        <v>77.2</v>
      </c>
      <c r="E2378" s="2">
        <v>179.45</v>
      </c>
      <c r="F2378" s="2">
        <v>193.25</v>
      </c>
      <c r="G2378" s="2">
        <v>0</v>
      </c>
      <c r="H2378" s="2" t="s">
        <v>12</v>
      </c>
      <c r="I2378" s="2">
        <v>1</v>
      </c>
      <c r="J2378" s="2">
        <v>22</v>
      </c>
      <c r="K2378" s="4">
        <v>0</v>
      </c>
      <c r="L2378" s="2" t="s">
        <v>1275</v>
      </c>
      <c r="M2378" s="5">
        <v>45093</v>
      </c>
      <c r="N2378" s="6">
        <v>92.13</v>
      </c>
    </row>
    <row r="2379" spans="1:14" ht="15.5" hidden="1" x14ac:dyDescent="0.35">
      <c r="A2379" s="3" t="s">
        <v>449</v>
      </c>
      <c r="B2379" s="2" t="s">
        <v>450</v>
      </c>
      <c r="C2379" s="3">
        <v>3050</v>
      </c>
      <c r="D2379" s="2">
        <v>183.26</v>
      </c>
      <c r="E2379" s="2">
        <v>177.1</v>
      </c>
      <c r="F2379" s="2">
        <v>188.75</v>
      </c>
      <c r="G2379" s="2">
        <v>0</v>
      </c>
      <c r="H2379" s="2" t="s">
        <v>12</v>
      </c>
      <c r="I2379" s="2">
        <v>1</v>
      </c>
      <c r="J2379" s="2">
        <v>34</v>
      </c>
      <c r="K2379" s="4">
        <v>0</v>
      </c>
      <c r="L2379" s="2" t="s">
        <v>1275</v>
      </c>
      <c r="M2379" s="5">
        <v>45093</v>
      </c>
      <c r="N2379" s="6">
        <v>92.13</v>
      </c>
    </row>
    <row r="2380" spans="1:14" ht="15.5" hidden="1" x14ac:dyDescent="0.35">
      <c r="A2380" s="3" t="s">
        <v>451</v>
      </c>
      <c r="B2380" s="2" t="s">
        <v>452</v>
      </c>
      <c r="C2380" s="3">
        <v>3060</v>
      </c>
      <c r="D2380" s="2">
        <v>173.33</v>
      </c>
      <c r="E2380" s="2">
        <v>173.65</v>
      </c>
      <c r="F2380" s="2">
        <v>188.15</v>
      </c>
      <c r="G2380" s="2">
        <v>0</v>
      </c>
      <c r="H2380" s="2" t="s">
        <v>12</v>
      </c>
      <c r="I2380" s="2">
        <v>2</v>
      </c>
      <c r="J2380" s="2">
        <v>20</v>
      </c>
      <c r="K2380" s="4">
        <v>0</v>
      </c>
      <c r="L2380" s="2" t="s">
        <v>1275</v>
      </c>
      <c r="M2380" s="5">
        <v>45093</v>
      </c>
      <c r="N2380" s="6">
        <v>92.13</v>
      </c>
    </row>
    <row r="2381" spans="1:14" ht="15.5" hidden="1" x14ac:dyDescent="0.35">
      <c r="A2381" s="3" t="s">
        <v>453</v>
      </c>
      <c r="B2381" s="2" t="s">
        <v>454</v>
      </c>
      <c r="C2381" s="3">
        <v>3070</v>
      </c>
      <c r="D2381" s="2">
        <v>383.35</v>
      </c>
      <c r="E2381" s="2">
        <v>117.25</v>
      </c>
      <c r="F2381" s="2">
        <v>126.6</v>
      </c>
      <c r="G2381" s="2">
        <v>0</v>
      </c>
      <c r="H2381" s="2" t="s">
        <v>12</v>
      </c>
      <c r="I2381" s="2">
        <v>1</v>
      </c>
      <c r="J2381" s="2">
        <v>21</v>
      </c>
      <c r="K2381" s="4">
        <v>0</v>
      </c>
      <c r="L2381" s="2" t="s">
        <v>1275</v>
      </c>
      <c r="M2381" s="5">
        <v>45093</v>
      </c>
      <c r="N2381" s="6">
        <v>92.13</v>
      </c>
    </row>
    <row r="2382" spans="1:14" ht="15.5" hidden="1" x14ac:dyDescent="0.35">
      <c r="A2382" s="3" t="s">
        <v>455</v>
      </c>
      <c r="B2382" s="2" t="s">
        <v>456</v>
      </c>
      <c r="C2382" s="3">
        <v>3080</v>
      </c>
      <c r="D2382" s="2">
        <v>194.02</v>
      </c>
      <c r="E2382" s="2">
        <v>168.4</v>
      </c>
      <c r="F2382" s="2">
        <v>182.9</v>
      </c>
      <c r="G2382" s="2">
        <v>0</v>
      </c>
      <c r="H2382" s="2" t="s">
        <v>12</v>
      </c>
      <c r="I2382" s="2">
        <v>2</v>
      </c>
      <c r="J2382" s="2">
        <v>24</v>
      </c>
      <c r="K2382" s="4">
        <v>0</v>
      </c>
      <c r="L2382" s="2" t="s">
        <v>1275</v>
      </c>
      <c r="M2382" s="5">
        <v>45093</v>
      </c>
      <c r="N2382" s="6">
        <v>92.13</v>
      </c>
    </row>
    <row r="2383" spans="1:14" ht="15.5" hidden="1" x14ac:dyDescent="0.35">
      <c r="A2383" s="3" t="s">
        <v>457</v>
      </c>
      <c r="B2383" s="2" t="s">
        <v>458</v>
      </c>
      <c r="C2383" s="3">
        <v>3090</v>
      </c>
      <c r="D2383" s="2">
        <v>192.21</v>
      </c>
      <c r="E2383" s="2">
        <v>169</v>
      </c>
      <c r="F2383" s="2">
        <v>180.3</v>
      </c>
      <c r="G2383" s="2">
        <v>0</v>
      </c>
      <c r="H2383" s="2" t="s">
        <v>12</v>
      </c>
      <c r="I2383" s="2">
        <v>2</v>
      </c>
      <c r="J2383" s="2">
        <v>20</v>
      </c>
      <c r="K2383" s="4">
        <v>0</v>
      </c>
      <c r="L2383" s="2" t="s">
        <v>1275</v>
      </c>
      <c r="M2383" s="5">
        <v>45093</v>
      </c>
      <c r="N2383" s="6">
        <v>92.13</v>
      </c>
    </row>
    <row r="2384" spans="1:14" ht="15.5" hidden="1" x14ac:dyDescent="0.35">
      <c r="A2384" s="3" t="s">
        <v>459</v>
      </c>
      <c r="B2384" s="2" t="s">
        <v>460</v>
      </c>
      <c r="C2384" s="3">
        <v>3100</v>
      </c>
      <c r="D2384" s="2">
        <v>189.63</v>
      </c>
      <c r="E2384" s="2">
        <v>163.44999999999999</v>
      </c>
      <c r="F2384" s="2">
        <v>178</v>
      </c>
      <c r="G2384" s="2">
        <v>0</v>
      </c>
      <c r="H2384" s="2" t="s">
        <v>12</v>
      </c>
      <c r="I2384" s="2">
        <v>4</v>
      </c>
      <c r="J2384" s="2">
        <v>147</v>
      </c>
      <c r="K2384" s="4">
        <v>0</v>
      </c>
      <c r="L2384" s="2" t="s">
        <v>1275</v>
      </c>
      <c r="M2384" s="5">
        <v>45093</v>
      </c>
      <c r="N2384" s="6">
        <v>92.13</v>
      </c>
    </row>
    <row r="2385" spans="1:14" ht="15.5" hidden="1" x14ac:dyDescent="0.35">
      <c r="A2385" s="3" t="s">
        <v>461</v>
      </c>
      <c r="B2385" s="2" t="s">
        <v>462</v>
      </c>
      <c r="C2385" s="3">
        <v>3110</v>
      </c>
      <c r="D2385" s="2">
        <v>165.88</v>
      </c>
      <c r="E2385" s="2">
        <v>161.4</v>
      </c>
      <c r="F2385" s="2">
        <v>175.4</v>
      </c>
      <c r="G2385" s="2">
        <v>32.94</v>
      </c>
      <c r="H2385" s="2">
        <v>0.24779999999999999</v>
      </c>
      <c r="I2385" s="2">
        <v>2</v>
      </c>
      <c r="J2385" s="2">
        <v>46</v>
      </c>
      <c r="K2385" s="4">
        <v>0</v>
      </c>
      <c r="L2385" s="2" t="s">
        <v>1275</v>
      </c>
      <c r="M2385" s="5">
        <v>45093</v>
      </c>
      <c r="N2385" s="6">
        <v>92.13</v>
      </c>
    </row>
    <row r="2386" spans="1:14" ht="15.5" hidden="1" x14ac:dyDescent="0.35">
      <c r="A2386" s="3" t="s">
        <v>463</v>
      </c>
      <c r="B2386" s="2" t="s">
        <v>464</v>
      </c>
      <c r="C2386" s="3">
        <v>3120</v>
      </c>
      <c r="D2386" s="2">
        <v>130.94</v>
      </c>
      <c r="E2386" s="2">
        <v>158.75</v>
      </c>
      <c r="F2386" s="2">
        <v>173.3</v>
      </c>
      <c r="G2386" s="2">
        <v>0</v>
      </c>
      <c r="H2386" s="2" t="s">
        <v>12</v>
      </c>
      <c r="I2386" s="2">
        <v>20</v>
      </c>
      <c r="J2386" s="2">
        <v>47</v>
      </c>
      <c r="K2386" s="4">
        <v>0</v>
      </c>
      <c r="L2386" s="2" t="s">
        <v>1275</v>
      </c>
      <c r="M2386" s="5">
        <v>45093</v>
      </c>
      <c r="N2386" s="6">
        <v>92.13</v>
      </c>
    </row>
    <row r="2387" spans="1:14" ht="15.5" hidden="1" x14ac:dyDescent="0.35">
      <c r="A2387" s="3" t="s">
        <v>465</v>
      </c>
      <c r="B2387" s="2" t="s">
        <v>466</v>
      </c>
      <c r="C2387" s="3">
        <v>3130</v>
      </c>
      <c r="D2387" s="2">
        <v>81.53</v>
      </c>
      <c r="E2387" s="2">
        <v>158.85</v>
      </c>
      <c r="F2387" s="2">
        <v>170.9</v>
      </c>
      <c r="G2387" s="2">
        <v>0</v>
      </c>
      <c r="H2387" s="2" t="s">
        <v>12</v>
      </c>
      <c r="I2387" s="2">
        <v>1</v>
      </c>
      <c r="J2387" s="2">
        <v>17</v>
      </c>
      <c r="K2387" s="4">
        <v>0</v>
      </c>
      <c r="L2387" s="2" t="s">
        <v>1275</v>
      </c>
      <c r="M2387" s="5">
        <v>45093</v>
      </c>
      <c r="N2387" s="6">
        <v>92.13</v>
      </c>
    </row>
    <row r="2388" spans="1:14" ht="15.5" hidden="1" x14ac:dyDescent="0.35">
      <c r="A2388" s="3" t="s">
        <v>467</v>
      </c>
      <c r="B2388" s="2" t="s">
        <v>468</v>
      </c>
      <c r="C2388" s="3">
        <v>3140</v>
      </c>
      <c r="D2388" s="2">
        <v>159.91</v>
      </c>
      <c r="E2388" s="2">
        <v>154.30000000000001</v>
      </c>
      <c r="F2388" s="2">
        <v>168.45</v>
      </c>
      <c r="G2388" s="2">
        <v>0</v>
      </c>
      <c r="H2388" s="2" t="s">
        <v>12</v>
      </c>
      <c r="I2388" s="2">
        <v>15</v>
      </c>
      <c r="J2388" s="2">
        <v>66</v>
      </c>
      <c r="K2388" s="4">
        <v>0</v>
      </c>
      <c r="L2388" s="2" t="s">
        <v>1275</v>
      </c>
      <c r="M2388" s="5">
        <v>45093</v>
      </c>
      <c r="N2388" s="6">
        <v>92.13</v>
      </c>
    </row>
    <row r="2389" spans="1:14" ht="15.5" hidden="1" x14ac:dyDescent="0.35">
      <c r="A2389" s="3" t="s">
        <v>469</v>
      </c>
      <c r="B2389" s="2" t="s">
        <v>468</v>
      </c>
      <c r="C2389" s="3">
        <v>3150</v>
      </c>
      <c r="D2389" s="2">
        <v>157.82</v>
      </c>
      <c r="E2389" s="2">
        <v>154.19999999999999</v>
      </c>
      <c r="F2389" s="2">
        <v>165.95</v>
      </c>
      <c r="G2389" s="2">
        <v>0</v>
      </c>
      <c r="H2389" s="2" t="s">
        <v>12</v>
      </c>
      <c r="I2389" s="2">
        <v>15</v>
      </c>
      <c r="J2389" s="2">
        <v>70</v>
      </c>
      <c r="K2389" s="4">
        <v>0</v>
      </c>
      <c r="L2389" s="2" t="s">
        <v>1275</v>
      </c>
      <c r="M2389" s="5">
        <v>45093</v>
      </c>
      <c r="N2389" s="6">
        <v>92.13</v>
      </c>
    </row>
    <row r="2390" spans="1:14" ht="15.5" hidden="1" x14ac:dyDescent="0.35">
      <c r="A2390" s="3" t="s">
        <v>470</v>
      </c>
      <c r="B2390" s="2" t="s">
        <v>471</v>
      </c>
      <c r="C2390" s="3">
        <v>3160</v>
      </c>
      <c r="D2390" s="2">
        <v>79.099999999999994</v>
      </c>
      <c r="E2390" s="2">
        <v>151.9</v>
      </c>
      <c r="F2390" s="2">
        <v>163.75</v>
      </c>
      <c r="G2390" s="2">
        <v>0</v>
      </c>
      <c r="H2390" s="2" t="s">
        <v>12</v>
      </c>
      <c r="I2390" s="2">
        <v>4</v>
      </c>
      <c r="J2390" s="2">
        <v>48</v>
      </c>
      <c r="K2390" s="4">
        <v>0</v>
      </c>
      <c r="L2390" s="2" t="s">
        <v>1275</v>
      </c>
      <c r="M2390" s="5">
        <v>45093</v>
      </c>
      <c r="N2390" s="6">
        <v>92.13</v>
      </c>
    </row>
    <row r="2391" spans="1:14" ht="15.5" hidden="1" x14ac:dyDescent="0.35">
      <c r="A2391" s="3" t="s">
        <v>472</v>
      </c>
      <c r="B2391" s="2" t="s">
        <v>473</v>
      </c>
      <c r="C2391" s="3">
        <v>3170</v>
      </c>
      <c r="D2391" s="2">
        <v>100</v>
      </c>
      <c r="E2391" s="2">
        <v>147.19999999999999</v>
      </c>
      <c r="F2391" s="2">
        <v>161.35</v>
      </c>
      <c r="G2391" s="2">
        <v>0</v>
      </c>
      <c r="H2391" s="2" t="s">
        <v>12</v>
      </c>
      <c r="I2391" s="2">
        <v>1</v>
      </c>
      <c r="J2391" s="2">
        <v>64</v>
      </c>
      <c r="K2391" s="4">
        <v>0</v>
      </c>
      <c r="L2391" s="2" t="s">
        <v>1275</v>
      </c>
      <c r="M2391" s="5">
        <v>45093</v>
      </c>
      <c r="N2391" s="6">
        <v>92.13</v>
      </c>
    </row>
    <row r="2392" spans="1:14" ht="15.5" hidden="1" x14ac:dyDescent="0.35">
      <c r="A2392" s="3" t="s">
        <v>474</v>
      </c>
      <c r="B2392" s="2" t="s">
        <v>475</v>
      </c>
      <c r="C2392" s="3">
        <v>3180</v>
      </c>
      <c r="D2392" s="2">
        <v>93.56</v>
      </c>
      <c r="E2392" s="2">
        <v>147.4</v>
      </c>
      <c r="F2392" s="2">
        <v>159.25</v>
      </c>
      <c r="G2392" s="2">
        <v>0</v>
      </c>
      <c r="H2392" s="2" t="s">
        <v>12</v>
      </c>
      <c r="I2392" s="2">
        <v>1</v>
      </c>
      <c r="J2392" s="2">
        <v>136</v>
      </c>
      <c r="K2392" s="4">
        <v>0</v>
      </c>
      <c r="L2392" s="2" t="s">
        <v>1275</v>
      </c>
      <c r="M2392" s="5">
        <v>45093</v>
      </c>
      <c r="N2392" s="6">
        <v>92.13</v>
      </c>
    </row>
    <row r="2393" spans="1:14" ht="15.5" hidden="1" x14ac:dyDescent="0.35">
      <c r="A2393" s="3" t="s">
        <v>476</v>
      </c>
      <c r="B2393" s="2" t="s">
        <v>477</v>
      </c>
      <c r="C2393" s="3">
        <v>3190</v>
      </c>
      <c r="D2393" s="2">
        <v>84</v>
      </c>
      <c r="E2393" s="2">
        <v>142.94999999999999</v>
      </c>
      <c r="F2393" s="2">
        <v>157.05000000000001</v>
      </c>
      <c r="G2393" s="2">
        <v>0</v>
      </c>
      <c r="H2393" s="2" t="s">
        <v>12</v>
      </c>
      <c r="I2393" s="2">
        <v>1</v>
      </c>
      <c r="J2393" s="2">
        <v>31</v>
      </c>
      <c r="K2393" s="4">
        <v>0</v>
      </c>
      <c r="L2393" s="2" t="s">
        <v>1275</v>
      </c>
      <c r="M2393" s="5">
        <v>45093</v>
      </c>
      <c r="N2393" s="6">
        <v>92.13</v>
      </c>
    </row>
    <row r="2394" spans="1:14" ht="15.5" hidden="1" x14ac:dyDescent="0.35">
      <c r="A2394" s="3" t="s">
        <v>478</v>
      </c>
      <c r="B2394" s="2" t="s">
        <v>479</v>
      </c>
      <c r="C2394" s="3">
        <v>3200</v>
      </c>
      <c r="D2394" s="2">
        <v>149</v>
      </c>
      <c r="E2394" s="2">
        <v>140.69999999999999</v>
      </c>
      <c r="F2394" s="2">
        <v>154.69999999999999</v>
      </c>
      <c r="G2394" s="2">
        <v>-11.75</v>
      </c>
      <c r="H2394" s="2">
        <v>-7.3099999999999998E-2</v>
      </c>
      <c r="I2394" s="2">
        <v>2</v>
      </c>
      <c r="J2394" s="2">
        <v>238</v>
      </c>
      <c r="K2394" s="4">
        <v>0</v>
      </c>
      <c r="L2394" s="2" t="s">
        <v>1275</v>
      </c>
      <c r="M2394" s="5">
        <v>45093</v>
      </c>
      <c r="N2394" s="6">
        <v>92.13</v>
      </c>
    </row>
    <row r="2395" spans="1:14" ht="15.5" hidden="1" x14ac:dyDescent="0.35">
      <c r="A2395" s="3" t="s">
        <v>480</v>
      </c>
      <c r="B2395" s="2" t="s">
        <v>481</v>
      </c>
      <c r="C2395" s="3">
        <v>3210</v>
      </c>
      <c r="D2395" s="2">
        <v>123.5</v>
      </c>
      <c r="E2395" s="2">
        <v>140.75</v>
      </c>
      <c r="F2395" s="2">
        <v>152.55000000000001</v>
      </c>
      <c r="G2395" s="2">
        <v>0</v>
      </c>
      <c r="H2395" s="2" t="s">
        <v>12</v>
      </c>
      <c r="I2395" s="2">
        <v>2</v>
      </c>
      <c r="J2395" s="2">
        <v>27</v>
      </c>
      <c r="K2395" s="4">
        <v>0</v>
      </c>
      <c r="L2395" s="2" t="s">
        <v>1275</v>
      </c>
      <c r="M2395" s="5">
        <v>45093</v>
      </c>
      <c r="N2395" s="6">
        <v>92.13</v>
      </c>
    </row>
    <row r="2396" spans="1:14" ht="15.5" hidden="1" x14ac:dyDescent="0.35">
      <c r="A2396" s="3" t="s">
        <v>482</v>
      </c>
      <c r="B2396" s="2" t="s">
        <v>483</v>
      </c>
      <c r="C2396" s="3">
        <v>3220</v>
      </c>
      <c r="D2396" s="2">
        <v>105</v>
      </c>
      <c r="E2396" s="2">
        <v>138.75</v>
      </c>
      <c r="F2396" s="2">
        <v>150.44999999999999</v>
      </c>
      <c r="G2396" s="2">
        <v>0</v>
      </c>
      <c r="H2396" s="2" t="s">
        <v>12</v>
      </c>
      <c r="I2396" s="2">
        <v>1</v>
      </c>
      <c r="J2396" s="2">
        <v>38</v>
      </c>
      <c r="K2396" s="4">
        <v>0</v>
      </c>
      <c r="L2396" s="2" t="s">
        <v>1275</v>
      </c>
      <c r="M2396" s="5">
        <v>45093</v>
      </c>
      <c r="N2396" s="6">
        <v>92.13</v>
      </c>
    </row>
    <row r="2397" spans="1:14" ht="15.5" hidden="1" x14ac:dyDescent="0.35">
      <c r="A2397" s="3" t="s">
        <v>484</v>
      </c>
      <c r="B2397" s="2" t="s">
        <v>485</v>
      </c>
      <c r="C2397" s="3">
        <v>3230</v>
      </c>
      <c r="D2397" s="2">
        <v>168.13</v>
      </c>
      <c r="E2397" s="2">
        <v>89.3</v>
      </c>
      <c r="F2397" s="2">
        <v>98.15</v>
      </c>
      <c r="G2397" s="2">
        <v>0</v>
      </c>
      <c r="H2397" s="2" t="s">
        <v>12</v>
      </c>
      <c r="I2397" s="2">
        <v>8</v>
      </c>
      <c r="J2397" s="2">
        <v>29</v>
      </c>
      <c r="K2397" s="4">
        <v>0</v>
      </c>
      <c r="L2397" s="2" t="s">
        <v>1275</v>
      </c>
      <c r="M2397" s="5">
        <v>45093</v>
      </c>
      <c r="N2397" s="6">
        <v>92.13</v>
      </c>
    </row>
    <row r="2398" spans="1:14" ht="15.5" hidden="1" x14ac:dyDescent="0.35">
      <c r="A2398" s="3" t="s">
        <v>486</v>
      </c>
      <c r="B2398" s="2" t="s">
        <v>487</v>
      </c>
      <c r="C2398" s="3">
        <v>3240</v>
      </c>
      <c r="D2398" s="2">
        <v>140</v>
      </c>
      <c r="E2398" s="2">
        <v>134.44999999999999</v>
      </c>
      <c r="F2398" s="2">
        <v>146.25</v>
      </c>
      <c r="G2398" s="2">
        <v>49.87</v>
      </c>
      <c r="H2398" s="2">
        <v>0.55330000000000001</v>
      </c>
      <c r="I2398" s="2">
        <v>1</v>
      </c>
      <c r="J2398" s="2">
        <v>65</v>
      </c>
      <c r="K2398" s="4">
        <v>0</v>
      </c>
      <c r="L2398" s="2" t="s">
        <v>1275</v>
      </c>
      <c r="M2398" s="5">
        <v>45093</v>
      </c>
      <c r="N2398" s="6">
        <v>92.13</v>
      </c>
    </row>
    <row r="2399" spans="1:14" ht="15.5" hidden="1" x14ac:dyDescent="0.35">
      <c r="A2399" s="3" t="s">
        <v>488</v>
      </c>
      <c r="B2399" s="2" t="s">
        <v>489</v>
      </c>
      <c r="C2399" s="3">
        <v>3250</v>
      </c>
      <c r="D2399" s="2">
        <v>134</v>
      </c>
      <c r="E2399" s="2">
        <v>132.35</v>
      </c>
      <c r="F2399" s="2">
        <v>144.15</v>
      </c>
      <c r="G2399" s="2">
        <v>0</v>
      </c>
      <c r="H2399" s="2" t="s">
        <v>12</v>
      </c>
      <c r="I2399" s="2">
        <v>1</v>
      </c>
      <c r="J2399" s="2">
        <v>112</v>
      </c>
      <c r="K2399" s="4">
        <v>0</v>
      </c>
      <c r="L2399" s="2" t="s">
        <v>1275</v>
      </c>
      <c r="M2399" s="5">
        <v>45093</v>
      </c>
      <c r="N2399" s="6">
        <v>92.13</v>
      </c>
    </row>
    <row r="2400" spans="1:14" ht="15.5" hidden="1" x14ac:dyDescent="0.35">
      <c r="A2400" s="3" t="s">
        <v>490</v>
      </c>
      <c r="B2400" s="2" t="s">
        <v>491</v>
      </c>
      <c r="C2400" s="3">
        <v>3260</v>
      </c>
      <c r="D2400" s="2">
        <v>136.22</v>
      </c>
      <c r="E2400" s="2">
        <v>128.25</v>
      </c>
      <c r="F2400" s="2">
        <v>142.19999999999999</v>
      </c>
      <c r="G2400" s="2">
        <v>0</v>
      </c>
      <c r="H2400" s="2" t="s">
        <v>12</v>
      </c>
      <c r="I2400" s="2">
        <v>2</v>
      </c>
      <c r="J2400" s="2">
        <v>15</v>
      </c>
      <c r="K2400" s="4">
        <v>0</v>
      </c>
      <c r="L2400" s="2" t="s">
        <v>1275</v>
      </c>
      <c r="M2400" s="5">
        <v>45093</v>
      </c>
      <c r="N2400" s="6">
        <v>92.13</v>
      </c>
    </row>
    <row r="2401" spans="1:14" ht="15.5" hidden="1" x14ac:dyDescent="0.35">
      <c r="A2401" s="3" t="s">
        <v>492</v>
      </c>
      <c r="B2401" s="2" t="s">
        <v>493</v>
      </c>
      <c r="C2401" s="3">
        <v>3270</v>
      </c>
      <c r="D2401" s="2">
        <v>74</v>
      </c>
      <c r="E2401" s="2">
        <v>126.35</v>
      </c>
      <c r="F2401" s="2">
        <v>140.4</v>
      </c>
      <c r="G2401" s="2">
        <v>0</v>
      </c>
      <c r="H2401" s="2" t="s">
        <v>12</v>
      </c>
      <c r="I2401" s="2">
        <v>1</v>
      </c>
      <c r="J2401" s="2">
        <v>13</v>
      </c>
      <c r="K2401" s="4">
        <v>0</v>
      </c>
      <c r="L2401" s="2" t="s">
        <v>1275</v>
      </c>
      <c r="M2401" s="5">
        <v>45093</v>
      </c>
      <c r="N2401" s="6">
        <v>92.13</v>
      </c>
    </row>
    <row r="2402" spans="1:14" ht="15.5" hidden="1" x14ac:dyDescent="0.35">
      <c r="A2402" s="3" t="s">
        <v>494</v>
      </c>
      <c r="B2402" s="2" t="s">
        <v>491</v>
      </c>
      <c r="C2402" s="3">
        <v>3280</v>
      </c>
      <c r="D2402" s="2">
        <v>132.36000000000001</v>
      </c>
      <c r="E2402" s="2">
        <v>126.6</v>
      </c>
      <c r="F2402" s="2">
        <v>138.35</v>
      </c>
      <c r="G2402" s="2">
        <v>0</v>
      </c>
      <c r="H2402" s="2" t="s">
        <v>12</v>
      </c>
      <c r="I2402" s="2">
        <v>4</v>
      </c>
      <c r="J2402" s="2">
        <v>47</v>
      </c>
      <c r="K2402" s="4">
        <v>0</v>
      </c>
      <c r="L2402" s="2" t="s">
        <v>1275</v>
      </c>
      <c r="M2402" s="5">
        <v>45093</v>
      </c>
      <c r="N2402" s="6">
        <v>92.13</v>
      </c>
    </row>
    <row r="2403" spans="1:14" ht="15.5" hidden="1" x14ac:dyDescent="0.35">
      <c r="A2403" s="3" t="s">
        <v>495</v>
      </c>
      <c r="B2403" s="2" t="s">
        <v>496</v>
      </c>
      <c r="C2403" s="3">
        <v>3290</v>
      </c>
      <c r="D2403" s="2">
        <v>133.94999999999999</v>
      </c>
      <c r="E2403" s="2">
        <v>124.55</v>
      </c>
      <c r="F2403" s="2">
        <v>136.25</v>
      </c>
      <c r="G2403" s="2">
        <v>0</v>
      </c>
      <c r="H2403" s="2" t="s">
        <v>12</v>
      </c>
      <c r="I2403" s="2">
        <v>1</v>
      </c>
      <c r="J2403" s="2">
        <v>96</v>
      </c>
      <c r="K2403" s="4">
        <v>0</v>
      </c>
      <c r="L2403" s="2" t="s">
        <v>1275</v>
      </c>
      <c r="M2403" s="5">
        <v>45093</v>
      </c>
      <c r="N2403" s="6">
        <v>92.13</v>
      </c>
    </row>
    <row r="2404" spans="1:14" ht="15.5" hidden="1" x14ac:dyDescent="0.35">
      <c r="A2404" s="3" t="s">
        <v>497</v>
      </c>
      <c r="B2404" s="2" t="s">
        <v>498</v>
      </c>
      <c r="C2404" s="3">
        <v>3300</v>
      </c>
      <c r="D2404" s="2">
        <v>130</v>
      </c>
      <c r="E2404" s="2">
        <v>120.6</v>
      </c>
      <c r="F2404" s="2">
        <v>134.5</v>
      </c>
      <c r="G2404" s="2">
        <v>0.5</v>
      </c>
      <c r="H2404" s="2">
        <v>3.8999999999999998E-3</v>
      </c>
      <c r="I2404" s="2">
        <v>7</v>
      </c>
      <c r="J2404" s="2">
        <v>400</v>
      </c>
      <c r="K2404" s="4">
        <v>0</v>
      </c>
      <c r="L2404" s="2" t="s">
        <v>1275</v>
      </c>
      <c r="M2404" s="5">
        <v>45093</v>
      </c>
      <c r="N2404" s="6">
        <v>92.13</v>
      </c>
    </row>
    <row r="2405" spans="1:14" ht="15.5" hidden="1" x14ac:dyDescent="0.35">
      <c r="A2405" s="3" t="s">
        <v>499</v>
      </c>
      <c r="B2405" s="2" t="s">
        <v>500</v>
      </c>
      <c r="C2405" s="3">
        <v>3310</v>
      </c>
      <c r="D2405" s="2">
        <v>76</v>
      </c>
      <c r="E2405" s="2">
        <v>118.5</v>
      </c>
      <c r="F2405" s="2">
        <v>132.6</v>
      </c>
      <c r="G2405" s="2">
        <v>0</v>
      </c>
      <c r="H2405" s="2" t="s">
        <v>12</v>
      </c>
      <c r="I2405" s="2">
        <v>1</v>
      </c>
      <c r="J2405" s="2">
        <v>82</v>
      </c>
      <c r="K2405" s="4">
        <v>0</v>
      </c>
      <c r="L2405" s="2" t="s">
        <v>1275</v>
      </c>
      <c r="M2405" s="5">
        <v>45093</v>
      </c>
      <c r="N2405" s="6">
        <v>92.13</v>
      </c>
    </row>
    <row r="2406" spans="1:14" ht="15.5" hidden="1" x14ac:dyDescent="0.35">
      <c r="A2406" s="3" t="s">
        <v>501</v>
      </c>
      <c r="B2406" s="2" t="s">
        <v>456</v>
      </c>
      <c r="C2406" s="3">
        <v>3320</v>
      </c>
      <c r="D2406" s="2">
        <v>137.99</v>
      </c>
      <c r="E2406" s="2">
        <v>118.8</v>
      </c>
      <c r="F2406" s="2">
        <v>130.69999999999999</v>
      </c>
      <c r="G2406" s="2">
        <v>0</v>
      </c>
      <c r="H2406" s="2" t="s">
        <v>12</v>
      </c>
      <c r="I2406" s="2">
        <v>2</v>
      </c>
      <c r="J2406" s="2">
        <v>39</v>
      </c>
      <c r="K2406" s="4">
        <v>0</v>
      </c>
      <c r="L2406" s="2" t="s">
        <v>1275</v>
      </c>
      <c r="M2406" s="5">
        <v>45093</v>
      </c>
      <c r="N2406" s="6">
        <v>92.13</v>
      </c>
    </row>
    <row r="2407" spans="1:14" ht="15.5" hidden="1" x14ac:dyDescent="0.35">
      <c r="A2407" s="3" t="s">
        <v>502</v>
      </c>
      <c r="B2407" s="2" t="s">
        <v>458</v>
      </c>
      <c r="C2407" s="3">
        <v>3330</v>
      </c>
      <c r="D2407" s="2">
        <v>136.88</v>
      </c>
      <c r="E2407" s="2">
        <v>117</v>
      </c>
      <c r="F2407" s="2">
        <v>128.85</v>
      </c>
      <c r="G2407" s="2">
        <v>0</v>
      </c>
      <c r="H2407" s="2" t="s">
        <v>12</v>
      </c>
      <c r="I2407" s="2">
        <v>2</v>
      </c>
      <c r="J2407" s="2">
        <v>64</v>
      </c>
      <c r="K2407" s="4">
        <v>0</v>
      </c>
      <c r="L2407" s="2" t="s">
        <v>1275</v>
      </c>
      <c r="M2407" s="5">
        <v>45093</v>
      </c>
      <c r="N2407" s="6">
        <v>92.13</v>
      </c>
    </row>
    <row r="2408" spans="1:14" ht="15.5" hidden="1" x14ac:dyDescent="0.35">
      <c r="A2408" s="3" t="s">
        <v>503</v>
      </c>
      <c r="B2408" s="2" t="s">
        <v>460</v>
      </c>
      <c r="C2408" s="3">
        <v>3340</v>
      </c>
      <c r="D2408" s="2">
        <v>134.94999999999999</v>
      </c>
      <c r="E2408" s="2">
        <v>115.35</v>
      </c>
      <c r="F2408" s="2">
        <v>126.95</v>
      </c>
      <c r="G2408" s="2">
        <v>0</v>
      </c>
      <c r="H2408" s="2" t="s">
        <v>12</v>
      </c>
      <c r="I2408" s="2">
        <v>2</v>
      </c>
      <c r="J2408" s="2">
        <v>35</v>
      </c>
      <c r="K2408" s="4">
        <v>0</v>
      </c>
      <c r="L2408" s="2" t="s">
        <v>1275</v>
      </c>
      <c r="M2408" s="5">
        <v>45093</v>
      </c>
      <c r="N2408" s="6">
        <v>92.13</v>
      </c>
    </row>
    <row r="2409" spans="1:14" ht="15.5" hidden="1" x14ac:dyDescent="0.35">
      <c r="A2409" s="3" t="s">
        <v>504</v>
      </c>
      <c r="B2409" s="2" t="s">
        <v>505</v>
      </c>
      <c r="C2409" s="3">
        <v>3350</v>
      </c>
      <c r="D2409" s="2">
        <v>109.82</v>
      </c>
      <c r="E2409" s="2">
        <v>111.6</v>
      </c>
      <c r="F2409" s="2">
        <v>125.3</v>
      </c>
      <c r="G2409" s="2">
        <v>0</v>
      </c>
      <c r="H2409" s="2" t="s">
        <v>12</v>
      </c>
      <c r="I2409" s="2">
        <v>5</v>
      </c>
      <c r="J2409" s="2">
        <v>148</v>
      </c>
      <c r="K2409" s="4">
        <v>0</v>
      </c>
      <c r="L2409" s="2" t="s">
        <v>1275</v>
      </c>
      <c r="M2409" s="5">
        <v>45093</v>
      </c>
      <c r="N2409" s="6">
        <v>92.13</v>
      </c>
    </row>
    <row r="2410" spans="1:14" ht="15.5" hidden="1" x14ac:dyDescent="0.35">
      <c r="A2410" s="3" t="s">
        <v>506</v>
      </c>
      <c r="B2410" s="2" t="s">
        <v>507</v>
      </c>
      <c r="C2410" s="3">
        <v>3360</v>
      </c>
      <c r="D2410" s="2">
        <v>87.59</v>
      </c>
      <c r="E2410" s="2">
        <v>111.9</v>
      </c>
      <c r="F2410" s="2">
        <v>123.5</v>
      </c>
      <c r="G2410" s="2">
        <v>0</v>
      </c>
      <c r="H2410" s="2" t="s">
        <v>12</v>
      </c>
      <c r="I2410" s="2">
        <v>1</v>
      </c>
      <c r="J2410" s="2">
        <v>73</v>
      </c>
      <c r="K2410" s="4">
        <v>0</v>
      </c>
      <c r="L2410" s="2" t="s">
        <v>1275</v>
      </c>
      <c r="M2410" s="5">
        <v>45093</v>
      </c>
      <c r="N2410" s="6">
        <v>92.13</v>
      </c>
    </row>
    <row r="2411" spans="1:14" ht="15.5" hidden="1" x14ac:dyDescent="0.35">
      <c r="A2411" s="3" t="s">
        <v>508</v>
      </c>
      <c r="B2411" s="2" t="s">
        <v>509</v>
      </c>
      <c r="C2411" s="3">
        <v>3370</v>
      </c>
      <c r="D2411" s="2">
        <v>109</v>
      </c>
      <c r="E2411" s="2">
        <v>110.05</v>
      </c>
      <c r="F2411" s="2">
        <v>121.75</v>
      </c>
      <c r="G2411" s="2">
        <v>0</v>
      </c>
      <c r="H2411" s="2" t="s">
        <v>12</v>
      </c>
      <c r="I2411" s="2">
        <v>3</v>
      </c>
      <c r="J2411" s="2">
        <v>147</v>
      </c>
      <c r="K2411" s="4">
        <v>0</v>
      </c>
      <c r="L2411" s="2" t="s">
        <v>1275</v>
      </c>
      <c r="M2411" s="5">
        <v>45093</v>
      </c>
      <c r="N2411" s="6">
        <v>92.13</v>
      </c>
    </row>
    <row r="2412" spans="1:14" ht="15.5" hidden="1" x14ac:dyDescent="0.35">
      <c r="A2412" s="3" t="s">
        <v>510</v>
      </c>
      <c r="B2412" s="2" t="s">
        <v>511</v>
      </c>
      <c r="C2412" s="3">
        <v>3380</v>
      </c>
      <c r="D2412" s="2">
        <v>85.62</v>
      </c>
      <c r="E2412" s="2">
        <v>106.15</v>
      </c>
      <c r="F2412" s="2">
        <v>120</v>
      </c>
      <c r="G2412" s="2">
        <v>0</v>
      </c>
      <c r="H2412" s="2" t="s">
        <v>12</v>
      </c>
      <c r="I2412" s="2">
        <v>1</v>
      </c>
      <c r="J2412" s="2">
        <v>120</v>
      </c>
      <c r="K2412" s="4">
        <v>0</v>
      </c>
      <c r="L2412" s="2" t="s">
        <v>1275</v>
      </c>
      <c r="M2412" s="5">
        <v>45093</v>
      </c>
      <c r="N2412" s="6">
        <v>92.13</v>
      </c>
    </row>
    <row r="2413" spans="1:14" ht="15.5" hidden="1" x14ac:dyDescent="0.35">
      <c r="A2413" s="3" t="s">
        <v>512</v>
      </c>
      <c r="B2413" s="2" t="s">
        <v>513</v>
      </c>
      <c r="C2413" s="3">
        <v>3390</v>
      </c>
      <c r="D2413" s="2">
        <v>43.3</v>
      </c>
      <c r="E2413" s="2">
        <v>106.75</v>
      </c>
      <c r="F2413" s="2">
        <v>118.35</v>
      </c>
      <c r="G2413" s="2">
        <v>0</v>
      </c>
      <c r="H2413" s="2" t="s">
        <v>12</v>
      </c>
      <c r="I2413" s="2">
        <v>1</v>
      </c>
      <c r="J2413" s="2">
        <v>62</v>
      </c>
      <c r="K2413" s="4">
        <v>0</v>
      </c>
      <c r="L2413" s="2" t="s">
        <v>1275</v>
      </c>
      <c r="M2413" s="5">
        <v>45093</v>
      </c>
      <c r="N2413" s="6">
        <v>92.13</v>
      </c>
    </row>
    <row r="2414" spans="1:14" ht="15.5" hidden="1" x14ac:dyDescent="0.35">
      <c r="A2414" s="3" t="s">
        <v>514</v>
      </c>
      <c r="B2414" s="2" t="s">
        <v>515</v>
      </c>
      <c r="C2414" s="3">
        <v>3400</v>
      </c>
      <c r="D2414" s="2">
        <v>110.56</v>
      </c>
      <c r="E2414" s="2">
        <v>105.05</v>
      </c>
      <c r="F2414" s="2">
        <v>116.75</v>
      </c>
      <c r="G2414" s="2">
        <v>-5.44</v>
      </c>
      <c r="H2414" s="2">
        <v>-4.6899999999999997E-2</v>
      </c>
      <c r="I2414" s="2">
        <v>8</v>
      </c>
      <c r="J2414" s="2">
        <v>388</v>
      </c>
      <c r="K2414" s="4">
        <v>0</v>
      </c>
      <c r="L2414" s="2" t="s">
        <v>1275</v>
      </c>
      <c r="M2414" s="5">
        <v>45093</v>
      </c>
      <c r="N2414" s="6">
        <v>92.13</v>
      </c>
    </row>
    <row r="2415" spans="1:14" ht="15.5" hidden="1" x14ac:dyDescent="0.35">
      <c r="A2415" s="3" t="s">
        <v>516</v>
      </c>
      <c r="B2415" s="2" t="s">
        <v>517</v>
      </c>
      <c r="C2415" s="3">
        <v>3410</v>
      </c>
      <c r="D2415" s="2">
        <v>323.39999999999998</v>
      </c>
      <c r="E2415" s="2">
        <v>46.5</v>
      </c>
      <c r="F2415" s="2">
        <v>55.3</v>
      </c>
      <c r="G2415" s="2">
        <v>0</v>
      </c>
      <c r="H2415" s="2" t="s">
        <v>12</v>
      </c>
      <c r="I2415" s="2">
        <v>1</v>
      </c>
      <c r="J2415" s="2">
        <v>33</v>
      </c>
      <c r="K2415" s="4">
        <v>5.8804999999999996</v>
      </c>
      <c r="L2415" s="2" t="s">
        <v>1275</v>
      </c>
      <c r="M2415" s="5">
        <v>45093</v>
      </c>
      <c r="N2415" s="6">
        <v>92.13</v>
      </c>
    </row>
    <row r="2416" spans="1:14" ht="15.5" hidden="1" x14ac:dyDescent="0.35">
      <c r="A2416" s="3" t="s">
        <v>518</v>
      </c>
      <c r="B2416" s="2" t="s">
        <v>519</v>
      </c>
      <c r="C2416" s="3">
        <v>3420</v>
      </c>
      <c r="D2416" s="2">
        <v>75.849999999999994</v>
      </c>
      <c r="E2416" s="2">
        <v>101.75</v>
      </c>
      <c r="F2416" s="2">
        <v>113.45</v>
      </c>
      <c r="G2416" s="2">
        <v>0</v>
      </c>
      <c r="H2416" s="2" t="s">
        <v>12</v>
      </c>
      <c r="I2416" s="2">
        <v>10</v>
      </c>
      <c r="J2416" s="2">
        <v>41</v>
      </c>
      <c r="K2416" s="4">
        <v>0</v>
      </c>
      <c r="L2416" s="2" t="s">
        <v>1275</v>
      </c>
      <c r="M2416" s="5">
        <v>45093</v>
      </c>
      <c r="N2416" s="6">
        <v>92.13</v>
      </c>
    </row>
    <row r="2417" spans="1:14" ht="15.5" hidden="1" x14ac:dyDescent="0.35">
      <c r="A2417" s="3" t="s">
        <v>520</v>
      </c>
      <c r="B2417" s="2" t="s">
        <v>521</v>
      </c>
      <c r="C2417" s="3">
        <v>3430</v>
      </c>
      <c r="D2417" s="2">
        <v>266.82</v>
      </c>
      <c r="E2417" s="2">
        <v>44.5</v>
      </c>
      <c r="F2417" s="2">
        <v>54.5</v>
      </c>
      <c r="G2417" s="2">
        <v>0</v>
      </c>
      <c r="H2417" s="2" t="s">
        <v>12</v>
      </c>
      <c r="I2417" s="2">
        <v>18</v>
      </c>
      <c r="J2417" s="2">
        <v>37</v>
      </c>
      <c r="K2417" s="4">
        <v>5.8066000000000004</v>
      </c>
      <c r="L2417" s="2" t="s">
        <v>1275</v>
      </c>
      <c r="M2417" s="5">
        <v>45093</v>
      </c>
      <c r="N2417" s="6">
        <v>92.13</v>
      </c>
    </row>
    <row r="2418" spans="1:14" ht="15.5" hidden="1" x14ac:dyDescent="0.35">
      <c r="A2418" s="3" t="s">
        <v>522</v>
      </c>
      <c r="B2418" s="2" t="s">
        <v>523</v>
      </c>
      <c r="C2418" s="3">
        <v>3440</v>
      </c>
      <c r="D2418" s="2">
        <v>231.73</v>
      </c>
      <c r="E2418" s="2">
        <v>62.65</v>
      </c>
      <c r="F2418" s="2">
        <v>70.45</v>
      </c>
      <c r="G2418" s="2">
        <v>0</v>
      </c>
      <c r="H2418" s="2" t="s">
        <v>12</v>
      </c>
      <c r="I2418" s="2">
        <v>3</v>
      </c>
      <c r="J2418" s="2">
        <v>55</v>
      </c>
      <c r="K2418" s="4">
        <v>6.8754</v>
      </c>
      <c r="L2418" s="2" t="s">
        <v>1275</v>
      </c>
      <c r="M2418" s="5">
        <v>45093</v>
      </c>
      <c r="N2418" s="6">
        <v>92.13</v>
      </c>
    </row>
    <row r="2419" spans="1:14" ht="15.5" hidden="1" x14ac:dyDescent="0.35">
      <c r="A2419" s="3" t="s">
        <v>524</v>
      </c>
      <c r="B2419" s="2" t="s">
        <v>525</v>
      </c>
      <c r="C2419" s="3">
        <v>3450</v>
      </c>
      <c r="D2419" s="2">
        <v>104.3</v>
      </c>
      <c r="E2419" s="2">
        <v>97</v>
      </c>
      <c r="F2419" s="2">
        <v>107</v>
      </c>
      <c r="G2419" s="2">
        <v>0</v>
      </c>
      <c r="H2419" s="2" t="s">
        <v>12</v>
      </c>
      <c r="I2419" s="2">
        <v>4</v>
      </c>
      <c r="J2419" s="2">
        <v>149</v>
      </c>
      <c r="K2419" s="4">
        <v>0</v>
      </c>
      <c r="L2419" s="2" t="s">
        <v>1275</v>
      </c>
      <c r="M2419" s="5">
        <v>45093</v>
      </c>
      <c r="N2419" s="6">
        <v>92.13</v>
      </c>
    </row>
    <row r="2420" spans="1:14" ht="15.5" hidden="1" x14ac:dyDescent="0.35">
      <c r="A2420" s="3" t="s">
        <v>526</v>
      </c>
      <c r="B2420" s="2" t="s">
        <v>527</v>
      </c>
      <c r="C2420" s="3">
        <v>3460</v>
      </c>
      <c r="D2420" s="2">
        <v>107.7</v>
      </c>
      <c r="E2420" s="2">
        <v>110.6</v>
      </c>
      <c r="F2420" s="2">
        <v>121</v>
      </c>
      <c r="G2420" s="2">
        <v>0</v>
      </c>
      <c r="H2420" s="2" t="s">
        <v>12</v>
      </c>
      <c r="I2420" s="2">
        <v>1</v>
      </c>
      <c r="J2420" s="2">
        <v>40</v>
      </c>
      <c r="K2420" s="4">
        <v>0</v>
      </c>
      <c r="L2420" s="2" t="s">
        <v>1275</v>
      </c>
      <c r="M2420" s="5">
        <v>45093</v>
      </c>
      <c r="N2420" s="6">
        <v>92.13</v>
      </c>
    </row>
    <row r="2421" spans="1:14" ht="15.5" hidden="1" x14ac:dyDescent="0.35">
      <c r="A2421" s="3" t="s">
        <v>528</v>
      </c>
      <c r="B2421" s="2" t="s">
        <v>529</v>
      </c>
      <c r="C2421" s="3">
        <v>3470</v>
      </c>
      <c r="D2421" s="2">
        <v>58</v>
      </c>
      <c r="E2421" s="2">
        <v>94</v>
      </c>
      <c r="F2421" s="2">
        <v>104</v>
      </c>
      <c r="G2421" s="2">
        <v>0</v>
      </c>
      <c r="H2421" s="2" t="s">
        <v>12</v>
      </c>
      <c r="I2421" s="2">
        <v>1</v>
      </c>
      <c r="J2421" s="2">
        <v>21</v>
      </c>
      <c r="K2421" s="4">
        <v>0</v>
      </c>
      <c r="L2421" s="2" t="s">
        <v>1275</v>
      </c>
      <c r="M2421" s="5">
        <v>45093</v>
      </c>
      <c r="N2421" s="6">
        <v>92.13</v>
      </c>
    </row>
    <row r="2422" spans="1:14" ht="15.5" hidden="1" x14ac:dyDescent="0.35">
      <c r="A2422" s="3" t="s">
        <v>530</v>
      </c>
      <c r="B2422" s="2" t="s">
        <v>531</v>
      </c>
      <c r="C2422" s="3">
        <v>3480</v>
      </c>
      <c r="D2422" s="2">
        <v>55.55</v>
      </c>
      <c r="E2422" s="2">
        <v>92.55</v>
      </c>
      <c r="F2422" s="2">
        <v>102.5</v>
      </c>
      <c r="G2422" s="2">
        <v>0</v>
      </c>
      <c r="H2422" s="2" t="s">
        <v>12</v>
      </c>
      <c r="I2422" s="2">
        <v>3</v>
      </c>
      <c r="J2422" s="2">
        <v>55</v>
      </c>
      <c r="K2422" s="4">
        <v>0</v>
      </c>
      <c r="L2422" s="2" t="s">
        <v>1275</v>
      </c>
      <c r="M2422" s="5">
        <v>45093</v>
      </c>
      <c r="N2422" s="6">
        <v>92.13</v>
      </c>
    </row>
    <row r="2423" spans="1:14" ht="15.5" hidden="1" x14ac:dyDescent="0.35">
      <c r="A2423" s="3" t="s">
        <v>532</v>
      </c>
      <c r="B2423" s="2" t="s">
        <v>533</v>
      </c>
      <c r="C2423" s="3">
        <v>3490</v>
      </c>
      <c r="D2423" s="2">
        <v>55</v>
      </c>
      <c r="E2423" s="2">
        <v>91</v>
      </c>
      <c r="F2423" s="2">
        <v>101</v>
      </c>
      <c r="G2423" s="2">
        <v>0</v>
      </c>
      <c r="H2423" s="2" t="s">
        <v>12</v>
      </c>
      <c r="I2423" s="2">
        <v>1</v>
      </c>
      <c r="J2423" s="2">
        <v>56</v>
      </c>
      <c r="K2423" s="4">
        <v>0</v>
      </c>
      <c r="L2423" s="2" t="s">
        <v>1275</v>
      </c>
      <c r="M2423" s="5">
        <v>45093</v>
      </c>
      <c r="N2423" s="6">
        <v>92.13</v>
      </c>
    </row>
    <row r="2424" spans="1:14" ht="15.5" hidden="1" x14ac:dyDescent="0.35">
      <c r="A2424" s="3" t="s">
        <v>534</v>
      </c>
      <c r="B2424" s="2" t="s">
        <v>535</v>
      </c>
      <c r="C2424" s="3">
        <v>3500</v>
      </c>
      <c r="D2424" s="2">
        <v>108</v>
      </c>
      <c r="E2424" s="2">
        <v>89.5</v>
      </c>
      <c r="F2424" s="2">
        <v>99.5</v>
      </c>
      <c r="G2424" s="2">
        <v>0</v>
      </c>
      <c r="H2424" s="2" t="s">
        <v>12</v>
      </c>
      <c r="I2424" s="2">
        <v>12</v>
      </c>
      <c r="J2424" s="2">
        <v>683</v>
      </c>
      <c r="K2424" s="4">
        <v>0</v>
      </c>
      <c r="L2424" s="2" t="s">
        <v>1275</v>
      </c>
      <c r="M2424" s="5">
        <v>45093</v>
      </c>
      <c r="N2424" s="6">
        <v>92.13</v>
      </c>
    </row>
    <row r="2425" spans="1:14" ht="15.5" hidden="1" x14ac:dyDescent="0.35">
      <c r="A2425" s="3" t="s">
        <v>536</v>
      </c>
      <c r="B2425" s="2" t="s">
        <v>537</v>
      </c>
      <c r="C2425" s="3">
        <v>3510</v>
      </c>
      <c r="D2425" s="2">
        <v>42.76</v>
      </c>
      <c r="E2425" s="2">
        <v>88.5</v>
      </c>
      <c r="F2425" s="2">
        <v>98</v>
      </c>
      <c r="G2425" s="2">
        <v>0</v>
      </c>
      <c r="H2425" s="2" t="s">
        <v>12</v>
      </c>
      <c r="I2425" s="2">
        <v>2</v>
      </c>
      <c r="J2425" s="2">
        <v>89</v>
      </c>
      <c r="K2425" s="4">
        <v>0</v>
      </c>
      <c r="L2425" s="2" t="s">
        <v>1275</v>
      </c>
      <c r="M2425" s="5">
        <v>45093</v>
      </c>
      <c r="N2425" s="6">
        <v>92.13</v>
      </c>
    </row>
    <row r="2426" spans="1:14" ht="15.5" hidden="1" x14ac:dyDescent="0.35">
      <c r="A2426" s="3" t="s">
        <v>538</v>
      </c>
      <c r="B2426" s="2" t="s">
        <v>539</v>
      </c>
      <c r="C2426" s="3">
        <v>3520</v>
      </c>
      <c r="D2426" s="2">
        <v>52.7</v>
      </c>
      <c r="E2426" s="2">
        <v>87</v>
      </c>
      <c r="F2426" s="2">
        <v>96.5</v>
      </c>
      <c r="G2426" s="2">
        <v>0</v>
      </c>
      <c r="H2426" s="2" t="s">
        <v>12</v>
      </c>
      <c r="I2426" s="2">
        <v>3</v>
      </c>
      <c r="J2426" s="2">
        <v>82</v>
      </c>
      <c r="K2426" s="4">
        <v>12.5</v>
      </c>
      <c r="L2426" s="2" t="s">
        <v>1275</v>
      </c>
      <c r="M2426" s="5">
        <v>45093</v>
      </c>
      <c r="N2426" s="6">
        <v>92.13</v>
      </c>
    </row>
    <row r="2427" spans="1:14" ht="15.5" hidden="1" x14ac:dyDescent="0.35">
      <c r="A2427" s="3" t="s">
        <v>540</v>
      </c>
      <c r="B2427" s="2" t="s">
        <v>541</v>
      </c>
      <c r="C2427" s="3">
        <v>3530</v>
      </c>
      <c r="D2427" s="2">
        <v>101.52</v>
      </c>
      <c r="E2427" s="2">
        <v>54.2</v>
      </c>
      <c r="F2427" s="2">
        <v>61</v>
      </c>
      <c r="G2427" s="2">
        <v>0</v>
      </c>
      <c r="H2427" s="2" t="s">
        <v>12</v>
      </c>
      <c r="I2427" s="2">
        <v>1</v>
      </c>
      <c r="J2427" s="2">
        <v>82</v>
      </c>
      <c r="K2427" s="4">
        <v>6.2919</v>
      </c>
      <c r="L2427" s="2" t="s">
        <v>1275</v>
      </c>
      <c r="M2427" s="5">
        <v>45093</v>
      </c>
      <c r="N2427" s="6">
        <v>92.13</v>
      </c>
    </row>
    <row r="2428" spans="1:14" ht="15.5" hidden="1" x14ac:dyDescent="0.35">
      <c r="A2428" s="3" t="s">
        <v>542</v>
      </c>
      <c r="B2428" s="2" t="s">
        <v>543</v>
      </c>
      <c r="C2428" s="3">
        <v>3540</v>
      </c>
      <c r="D2428" s="2">
        <v>52.66</v>
      </c>
      <c r="E2428" s="2">
        <v>84</v>
      </c>
      <c r="F2428" s="2">
        <v>94</v>
      </c>
      <c r="G2428" s="2">
        <v>0</v>
      </c>
      <c r="H2428" s="2" t="s">
        <v>12</v>
      </c>
      <c r="I2428" s="2">
        <v>5</v>
      </c>
      <c r="J2428" s="2">
        <v>25</v>
      </c>
      <c r="K2428" s="4">
        <v>10.081099999999999</v>
      </c>
      <c r="L2428" s="2" t="s">
        <v>1275</v>
      </c>
      <c r="M2428" s="5">
        <v>45093</v>
      </c>
      <c r="N2428" s="6">
        <v>92.13</v>
      </c>
    </row>
    <row r="2429" spans="1:14" ht="15.5" hidden="1" x14ac:dyDescent="0.35">
      <c r="A2429" s="3" t="s">
        <v>544</v>
      </c>
      <c r="B2429" s="2" t="s">
        <v>543</v>
      </c>
      <c r="C2429" s="3">
        <v>3550</v>
      </c>
      <c r="D2429" s="2">
        <v>51.66</v>
      </c>
      <c r="E2429" s="2">
        <v>83</v>
      </c>
      <c r="F2429" s="2">
        <v>93</v>
      </c>
      <c r="G2429" s="2">
        <v>0</v>
      </c>
      <c r="H2429" s="2" t="s">
        <v>12</v>
      </c>
      <c r="I2429" s="2">
        <v>5</v>
      </c>
      <c r="J2429" s="2">
        <v>148</v>
      </c>
      <c r="K2429" s="4">
        <v>9.7217000000000002</v>
      </c>
      <c r="L2429" s="2" t="s">
        <v>1275</v>
      </c>
      <c r="M2429" s="5">
        <v>45093</v>
      </c>
      <c r="N2429" s="6">
        <v>92.13</v>
      </c>
    </row>
    <row r="2430" spans="1:14" ht="15.5" hidden="1" x14ac:dyDescent="0.35">
      <c r="A2430" s="3" t="s">
        <v>545</v>
      </c>
      <c r="B2430" s="2" t="s">
        <v>546</v>
      </c>
      <c r="C2430" s="3">
        <v>3560</v>
      </c>
      <c r="D2430" s="2">
        <v>49.83</v>
      </c>
      <c r="E2430" s="2">
        <v>81.5</v>
      </c>
      <c r="F2430" s="2">
        <v>91.5</v>
      </c>
      <c r="G2430" s="2">
        <v>0</v>
      </c>
      <c r="H2430" s="2" t="s">
        <v>12</v>
      </c>
      <c r="I2430" s="2">
        <v>5</v>
      </c>
      <c r="J2430" s="2">
        <v>16</v>
      </c>
      <c r="K2430" s="4">
        <v>9.3047000000000004</v>
      </c>
      <c r="L2430" s="2" t="s">
        <v>1275</v>
      </c>
      <c r="M2430" s="5">
        <v>45093</v>
      </c>
      <c r="N2430" s="6">
        <v>92.13</v>
      </c>
    </row>
    <row r="2431" spans="1:14" ht="15.5" hidden="1" x14ac:dyDescent="0.35">
      <c r="A2431" s="3" t="s">
        <v>547</v>
      </c>
      <c r="B2431" s="2" t="s">
        <v>548</v>
      </c>
      <c r="C2431" s="3">
        <v>3570</v>
      </c>
      <c r="D2431" s="2">
        <v>364.1</v>
      </c>
      <c r="E2431" s="2">
        <v>213.5</v>
      </c>
      <c r="F2431" s="2">
        <v>224.85</v>
      </c>
      <c r="G2431" s="2">
        <v>0</v>
      </c>
      <c r="H2431" s="2" t="s">
        <v>12</v>
      </c>
      <c r="I2431" s="2">
        <v>7</v>
      </c>
      <c r="J2431" s="2">
        <v>29</v>
      </c>
      <c r="K2431" s="4">
        <v>0</v>
      </c>
      <c r="L2431" s="2" t="s">
        <v>1275</v>
      </c>
      <c r="M2431" s="5">
        <v>45093</v>
      </c>
      <c r="N2431" s="6">
        <v>92.13</v>
      </c>
    </row>
    <row r="2432" spans="1:14" ht="15.5" hidden="1" x14ac:dyDescent="0.35">
      <c r="A2432" s="3" t="s">
        <v>549</v>
      </c>
      <c r="B2432" s="2" t="s">
        <v>550</v>
      </c>
      <c r="C2432" s="3">
        <v>3580</v>
      </c>
      <c r="D2432" s="2">
        <v>46.07</v>
      </c>
      <c r="E2432" s="2">
        <v>79.5</v>
      </c>
      <c r="F2432" s="2">
        <v>89</v>
      </c>
      <c r="G2432" s="2">
        <v>0</v>
      </c>
      <c r="H2432" s="2" t="s">
        <v>12</v>
      </c>
      <c r="I2432" s="2">
        <v>18</v>
      </c>
      <c r="J2432" s="2">
        <v>28</v>
      </c>
      <c r="K2432" s="4">
        <v>8.8310999999999993</v>
      </c>
      <c r="L2432" s="2" t="s">
        <v>1275</v>
      </c>
      <c r="M2432" s="5">
        <v>45093</v>
      </c>
      <c r="N2432" s="6">
        <v>92.13</v>
      </c>
    </row>
    <row r="2433" spans="1:14" ht="15.5" hidden="1" x14ac:dyDescent="0.35">
      <c r="A2433" s="3" t="s">
        <v>551</v>
      </c>
      <c r="B2433" s="2" t="s">
        <v>552</v>
      </c>
      <c r="C2433" s="3">
        <v>3590</v>
      </c>
      <c r="D2433" s="2">
        <v>47.08</v>
      </c>
      <c r="E2433" s="2">
        <v>78</v>
      </c>
      <c r="F2433" s="2">
        <v>87.5</v>
      </c>
      <c r="G2433" s="2">
        <v>0</v>
      </c>
      <c r="H2433" s="2" t="s">
        <v>12</v>
      </c>
      <c r="I2433" s="2">
        <v>2</v>
      </c>
      <c r="J2433" s="2">
        <v>18</v>
      </c>
      <c r="K2433" s="4">
        <v>8.5752000000000006</v>
      </c>
      <c r="L2433" s="2" t="s">
        <v>1275</v>
      </c>
      <c r="M2433" s="5">
        <v>45093</v>
      </c>
      <c r="N2433" s="6">
        <v>92.13</v>
      </c>
    </row>
    <row r="2434" spans="1:14" ht="15.5" hidden="1" x14ac:dyDescent="0.35">
      <c r="A2434" s="3" t="s">
        <v>553</v>
      </c>
      <c r="B2434" s="2" t="s">
        <v>554</v>
      </c>
      <c r="C2434" s="3">
        <v>3600</v>
      </c>
      <c r="D2434" s="2">
        <v>92.55</v>
      </c>
      <c r="E2434" s="2">
        <v>76.5</v>
      </c>
      <c r="F2434" s="2">
        <v>86.5</v>
      </c>
      <c r="G2434" s="2">
        <v>0</v>
      </c>
      <c r="H2434" s="2" t="s">
        <v>12</v>
      </c>
      <c r="I2434" s="2">
        <v>3</v>
      </c>
      <c r="J2434" s="2">
        <v>417</v>
      </c>
      <c r="K2434" s="4">
        <v>8.3872</v>
      </c>
      <c r="L2434" s="2" t="s">
        <v>1275</v>
      </c>
      <c r="M2434" s="5">
        <v>45093</v>
      </c>
      <c r="N2434" s="6">
        <v>92.13</v>
      </c>
    </row>
    <row r="2435" spans="1:14" ht="15.5" hidden="1" x14ac:dyDescent="0.35">
      <c r="A2435" s="3" t="s">
        <v>555</v>
      </c>
      <c r="B2435" s="2" t="s">
        <v>556</v>
      </c>
      <c r="C2435" s="3">
        <v>3610</v>
      </c>
      <c r="D2435" s="2">
        <v>41.4</v>
      </c>
      <c r="E2435" s="2">
        <v>75.5</v>
      </c>
      <c r="F2435" s="2">
        <v>85</v>
      </c>
      <c r="G2435" s="2">
        <v>0</v>
      </c>
      <c r="H2435" s="2" t="s">
        <v>12</v>
      </c>
      <c r="I2435" s="2">
        <v>42</v>
      </c>
      <c r="J2435" s="2">
        <v>66</v>
      </c>
      <c r="K2435" s="4">
        <v>8.2163000000000004</v>
      </c>
      <c r="L2435" s="2" t="s">
        <v>1275</v>
      </c>
      <c r="M2435" s="5">
        <v>45093</v>
      </c>
      <c r="N2435" s="6">
        <v>92.13</v>
      </c>
    </row>
    <row r="2436" spans="1:14" ht="15.5" hidden="1" x14ac:dyDescent="0.35">
      <c r="A2436" s="3" t="s">
        <v>557</v>
      </c>
      <c r="B2436" s="2" t="s">
        <v>556</v>
      </c>
      <c r="C2436" s="3">
        <v>3620</v>
      </c>
      <c r="D2436" s="2">
        <v>40.9</v>
      </c>
      <c r="E2436" s="2">
        <v>74.5</v>
      </c>
      <c r="F2436" s="2">
        <v>84</v>
      </c>
      <c r="G2436" s="2">
        <v>0</v>
      </c>
      <c r="H2436" s="2" t="s">
        <v>12</v>
      </c>
      <c r="I2436" s="2">
        <v>42</v>
      </c>
      <c r="J2436" s="2">
        <v>34</v>
      </c>
      <c r="K2436" s="4">
        <v>8.0902999999999992</v>
      </c>
      <c r="L2436" s="2" t="s">
        <v>1275</v>
      </c>
      <c r="M2436" s="5">
        <v>45093</v>
      </c>
      <c r="N2436" s="6">
        <v>92.13</v>
      </c>
    </row>
    <row r="2437" spans="1:14" ht="15.5" hidden="1" x14ac:dyDescent="0.35">
      <c r="A2437" s="3" t="s">
        <v>558</v>
      </c>
      <c r="B2437" s="2" t="s">
        <v>559</v>
      </c>
      <c r="C2437" s="3">
        <v>3630</v>
      </c>
      <c r="D2437" s="2">
        <v>85</v>
      </c>
      <c r="E2437" s="2">
        <v>73</v>
      </c>
      <c r="F2437" s="2">
        <v>83</v>
      </c>
      <c r="G2437" s="2">
        <v>0</v>
      </c>
      <c r="H2437" s="2" t="s">
        <v>12</v>
      </c>
      <c r="I2437" s="2">
        <v>1</v>
      </c>
      <c r="J2437" s="2">
        <v>13</v>
      </c>
      <c r="K2437" s="4">
        <v>7.9431000000000003</v>
      </c>
      <c r="L2437" s="2" t="s">
        <v>1275</v>
      </c>
      <c r="M2437" s="5">
        <v>45093</v>
      </c>
      <c r="N2437" s="6">
        <v>92.13</v>
      </c>
    </row>
    <row r="2438" spans="1:14" ht="15.5" hidden="1" x14ac:dyDescent="0.35">
      <c r="A2438" s="3" t="s">
        <v>560</v>
      </c>
      <c r="B2438" s="2" t="s">
        <v>561</v>
      </c>
      <c r="C2438" s="3">
        <v>3640</v>
      </c>
      <c r="D2438" s="2">
        <v>46.57</v>
      </c>
      <c r="E2438" s="2">
        <v>72</v>
      </c>
      <c r="F2438" s="2">
        <v>82</v>
      </c>
      <c r="G2438" s="2">
        <v>0</v>
      </c>
      <c r="H2438" s="2" t="s">
        <v>12</v>
      </c>
      <c r="I2438" s="2">
        <v>2</v>
      </c>
      <c r="J2438" s="2">
        <v>28</v>
      </c>
      <c r="K2438" s="4">
        <v>7.8327999999999998</v>
      </c>
      <c r="L2438" s="2" t="s">
        <v>1275</v>
      </c>
      <c r="M2438" s="5">
        <v>45093</v>
      </c>
      <c r="N2438" s="6">
        <v>92.13</v>
      </c>
    </row>
    <row r="2439" spans="1:14" ht="15.5" hidden="1" x14ac:dyDescent="0.35">
      <c r="A2439" s="3" t="s">
        <v>562</v>
      </c>
      <c r="B2439" s="2" t="s">
        <v>563</v>
      </c>
      <c r="C2439" s="3">
        <v>3650</v>
      </c>
      <c r="D2439" s="2">
        <v>84.49</v>
      </c>
      <c r="E2439" s="2">
        <v>71</v>
      </c>
      <c r="F2439" s="2">
        <v>80.5</v>
      </c>
      <c r="G2439" s="2">
        <v>0</v>
      </c>
      <c r="H2439" s="2" t="s">
        <v>12</v>
      </c>
      <c r="I2439" s="2">
        <v>1</v>
      </c>
      <c r="J2439" s="2">
        <v>85</v>
      </c>
      <c r="K2439" s="4">
        <v>7.7024999999999997</v>
      </c>
      <c r="L2439" s="2" t="s">
        <v>1275</v>
      </c>
      <c r="M2439" s="5">
        <v>45093</v>
      </c>
      <c r="N2439" s="6">
        <v>92.13</v>
      </c>
    </row>
    <row r="2440" spans="1:14" ht="15.5" hidden="1" x14ac:dyDescent="0.35">
      <c r="A2440" s="3" t="s">
        <v>564</v>
      </c>
      <c r="B2440" s="2" t="s">
        <v>565</v>
      </c>
      <c r="C2440" s="3">
        <v>3660</v>
      </c>
      <c r="D2440" s="2">
        <v>82.5</v>
      </c>
      <c r="E2440" s="2">
        <v>74</v>
      </c>
      <c r="F2440" s="2">
        <v>81.400000000000006</v>
      </c>
      <c r="G2440" s="2">
        <v>0</v>
      </c>
      <c r="H2440" s="2" t="s">
        <v>12</v>
      </c>
      <c r="I2440" s="2">
        <v>2</v>
      </c>
      <c r="J2440" s="2">
        <v>14</v>
      </c>
      <c r="K2440" s="4">
        <v>7.9135999999999997</v>
      </c>
      <c r="L2440" s="2" t="s">
        <v>1275</v>
      </c>
      <c r="M2440" s="5">
        <v>45093</v>
      </c>
      <c r="N2440" s="6">
        <v>92.13</v>
      </c>
    </row>
    <row r="2441" spans="1:14" ht="15.5" hidden="1" x14ac:dyDescent="0.35">
      <c r="A2441" s="3" t="s">
        <v>566</v>
      </c>
      <c r="B2441" s="2" t="s">
        <v>556</v>
      </c>
      <c r="C2441" s="3">
        <v>3670</v>
      </c>
      <c r="D2441" s="2">
        <v>37.799999999999997</v>
      </c>
      <c r="E2441" s="2">
        <v>68.5</v>
      </c>
      <c r="F2441" s="2">
        <v>78.5</v>
      </c>
      <c r="G2441" s="2">
        <v>0</v>
      </c>
      <c r="H2441" s="2" t="s">
        <v>12</v>
      </c>
      <c r="I2441" s="2">
        <v>2</v>
      </c>
      <c r="J2441" s="2">
        <v>10</v>
      </c>
      <c r="K2441" s="4">
        <v>7.4865000000000004</v>
      </c>
      <c r="L2441" s="2" t="s">
        <v>1275</v>
      </c>
      <c r="M2441" s="5">
        <v>45093</v>
      </c>
      <c r="N2441" s="6">
        <v>92.13</v>
      </c>
    </row>
    <row r="2442" spans="1:14" ht="15.5" hidden="1" x14ac:dyDescent="0.35">
      <c r="A2442" s="3" t="s">
        <v>567</v>
      </c>
      <c r="B2442" s="2" t="s">
        <v>556</v>
      </c>
      <c r="C2442" s="3">
        <v>3680</v>
      </c>
      <c r="D2442" s="2">
        <v>37.299999999999997</v>
      </c>
      <c r="E2442" s="2">
        <v>68</v>
      </c>
      <c r="F2442" s="2">
        <v>77.5</v>
      </c>
      <c r="G2442" s="2">
        <v>0</v>
      </c>
      <c r="H2442" s="2" t="s">
        <v>12</v>
      </c>
      <c r="I2442" s="2">
        <v>2</v>
      </c>
      <c r="J2442" s="2">
        <v>7</v>
      </c>
      <c r="K2442" s="4">
        <v>7.4194000000000004</v>
      </c>
      <c r="L2442" s="2" t="s">
        <v>1275</v>
      </c>
      <c r="M2442" s="5">
        <v>45093</v>
      </c>
      <c r="N2442" s="6">
        <v>92.13</v>
      </c>
    </row>
    <row r="2443" spans="1:14" ht="15.5" hidden="1" x14ac:dyDescent="0.35">
      <c r="A2443" s="3" t="s">
        <v>568</v>
      </c>
      <c r="B2443" s="2" t="s">
        <v>569</v>
      </c>
      <c r="C2443" s="3">
        <v>3690</v>
      </c>
      <c r="D2443" s="2">
        <v>29.45</v>
      </c>
      <c r="E2443" s="2">
        <v>67</v>
      </c>
      <c r="F2443" s="2">
        <v>76</v>
      </c>
      <c r="G2443" s="2">
        <v>0</v>
      </c>
      <c r="H2443" s="2" t="s">
        <v>12</v>
      </c>
      <c r="I2443" s="2">
        <v>1</v>
      </c>
      <c r="J2443" s="2">
        <v>33</v>
      </c>
      <c r="K2443" s="4">
        <v>7.3109000000000002</v>
      </c>
      <c r="L2443" s="2" t="s">
        <v>1275</v>
      </c>
      <c r="M2443" s="5">
        <v>45093</v>
      </c>
      <c r="N2443" s="6">
        <v>92.13</v>
      </c>
    </row>
    <row r="2444" spans="1:14" ht="15.5" hidden="1" x14ac:dyDescent="0.35">
      <c r="A2444" s="3" t="s">
        <v>570</v>
      </c>
      <c r="B2444" s="2" t="s">
        <v>571</v>
      </c>
      <c r="C2444" s="3">
        <v>3700</v>
      </c>
      <c r="D2444" s="2">
        <v>30.48</v>
      </c>
      <c r="E2444" s="2">
        <v>66</v>
      </c>
      <c r="F2444" s="2">
        <v>75</v>
      </c>
      <c r="G2444" s="2">
        <v>0</v>
      </c>
      <c r="H2444" s="2" t="s">
        <v>12</v>
      </c>
      <c r="I2444" s="2">
        <v>8</v>
      </c>
      <c r="J2444" s="2">
        <v>131</v>
      </c>
      <c r="K2444" s="4">
        <v>7.2278000000000002</v>
      </c>
      <c r="L2444" s="2" t="s">
        <v>1275</v>
      </c>
      <c r="M2444" s="5">
        <v>45093</v>
      </c>
      <c r="N2444" s="6">
        <v>92.13</v>
      </c>
    </row>
    <row r="2445" spans="1:14" ht="15.5" hidden="1" x14ac:dyDescent="0.35">
      <c r="A2445" s="3" t="s">
        <v>572</v>
      </c>
      <c r="B2445" s="2" t="s">
        <v>573</v>
      </c>
      <c r="C2445" s="3">
        <v>3710</v>
      </c>
      <c r="D2445" s="2">
        <v>71.38</v>
      </c>
      <c r="E2445" s="2">
        <v>64.5</v>
      </c>
      <c r="F2445" s="2">
        <v>74</v>
      </c>
      <c r="G2445" s="2">
        <v>-6.17</v>
      </c>
      <c r="H2445" s="2">
        <v>-7.9600000000000004E-2</v>
      </c>
      <c r="I2445" s="2">
        <v>1</v>
      </c>
      <c r="J2445" s="2">
        <v>46</v>
      </c>
      <c r="K2445" s="4">
        <v>7.1273999999999997</v>
      </c>
      <c r="L2445" s="2" t="s">
        <v>1275</v>
      </c>
      <c r="M2445" s="5">
        <v>45093</v>
      </c>
      <c r="N2445" s="6">
        <v>92.13</v>
      </c>
    </row>
    <row r="2446" spans="1:14" ht="15.5" hidden="1" x14ac:dyDescent="0.35">
      <c r="A2446" s="3" t="s">
        <v>574</v>
      </c>
      <c r="B2446" s="2" t="s">
        <v>575</v>
      </c>
      <c r="C2446" s="3">
        <v>3720</v>
      </c>
      <c r="D2446" s="2">
        <v>35.200000000000003</v>
      </c>
      <c r="E2446" s="2">
        <v>63.55</v>
      </c>
      <c r="F2446" s="2">
        <v>73</v>
      </c>
      <c r="G2446" s="2">
        <v>0</v>
      </c>
      <c r="H2446" s="2" t="s">
        <v>12</v>
      </c>
      <c r="I2446" s="2">
        <v>2</v>
      </c>
      <c r="J2446" s="2">
        <v>120</v>
      </c>
      <c r="K2446" s="4">
        <v>7.0522</v>
      </c>
      <c r="L2446" s="2" t="s">
        <v>1275</v>
      </c>
      <c r="M2446" s="5">
        <v>45093</v>
      </c>
      <c r="N2446" s="6">
        <v>92.13</v>
      </c>
    </row>
    <row r="2447" spans="1:14" ht="15.5" hidden="1" x14ac:dyDescent="0.35">
      <c r="A2447" s="3" t="s">
        <v>576</v>
      </c>
      <c r="B2447" s="2" t="s">
        <v>577</v>
      </c>
      <c r="C2447" s="3">
        <v>3730</v>
      </c>
      <c r="D2447" s="2">
        <v>33.25</v>
      </c>
      <c r="E2447" s="2">
        <v>63</v>
      </c>
      <c r="F2447" s="2">
        <v>72</v>
      </c>
      <c r="G2447" s="2">
        <v>0</v>
      </c>
      <c r="H2447" s="2" t="s">
        <v>12</v>
      </c>
      <c r="I2447" s="2">
        <v>2</v>
      </c>
      <c r="J2447" s="2">
        <v>135</v>
      </c>
      <c r="K2447" s="4">
        <v>6.9943999999999997</v>
      </c>
      <c r="L2447" s="2" t="s">
        <v>1275</v>
      </c>
      <c r="M2447" s="5">
        <v>45093</v>
      </c>
      <c r="N2447" s="6">
        <v>92.13</v>
      </c>
    </row>
    <row r="2448" spans="1:14" ht="15.5" hidden="1" x14ac:dyDescent="0.35">
      <c r="A2448" s="3" t="s">
        <v>578</v>
      </c>
      <c r="B2448" s="2" t="s">
        <v>579</v>
      </c>
      <c r="C2448" s="3">
        <v>3740</v>
      </c>
      <c r="D2448" s="2">
        <v>35.93</v>
      </c>
      <c r="E2448" s="2">
        <v>62.05</v>
      </c>
      <c r="F2448" s="2">
        <v>71</v>
      </c>
      <c r="G2448" s="2">
        <v>0</v>
      </c>
      <c r="H2448" s="2" t="s">
        <v>12</v>
      </c>
      <c r="I2448" s="2">
        <v>8</v>
      </c>
      <c r="J2448" s="2">
        <v>20</v>
      </c>
      <c r="K2448" s="4">
        <v>6.923</v>
      </c>
      <c r="L2448" s="2" t="s">
        <v>1275</v>
      </c>
      <c r="M2448" s="5">
        <v>45093</v>
      </c>
      <c r="N2448" s="6">
        <v>92.13</v>
      </c>
    </row>
    <row r="2449" spans="1:14" ht="15.5" hidden="1" x14ac:dyDescent="0.35">
      <c r="A2449" s="3" t="s">
        <v>580</v>
      </c>
      <c r="B2449" s="2" t="s">
        <v>581</v>
      </c>
      <c r="C2449" s="3">
        <v>3750</v>
      </c>
      <c r="D2449" s="2">
        <v>35.65</v>
      </c>
      <c r="E2449" s="2">
        <v>60.5</v>
      </c>
      <c r="F2449" s="2">
        <v>70</v>
      </c>
      <c r="G2449" s="2">
        <v>0</v>
      </c>
      <c r="H2449" s="2" t="s">
        <v>12</v>
      </c>
      <c r="I2449" s="2">
        <v>4</v>
      </c>
      <c r="J2449" s="2">
        <v>113</v>
      </c>
      <c r="K2449" s="4">
        <v>6.8319000000000001</v>
      </c>
      <c r="L2449" s="2" t="s">
        <v>1275</v>
      </c>
      <c r="M2449" s="5">
        <v>45093</v>
      </c>
      <c r="N2449" s="6">
        <v>92.13</v>
      </c>
    </row>
    <row r="2450" spans="1:14" ht="15.5" hidden="1" x14ac:dyDescent="0.35">
      <c r="A2450" s="3" t="s">
        <v>582</v>
      </c>
      <c r="B2450" s="2" t="s">
        <v>583</v>
      </c>
      <c r="C2450" s="3">
        <v>3760</v>
      </c>
      <c r="D2450" s="2">
        <v>25.1</v>
      </c>
      <c r="E2450" s="2">
        <v>59.5</v>
      </c>
      <c r="F2450" s="2">
        <v>69.5</v>
      </c>
      <c r="G2450" s="2">
        <v>0</v>
      </c>
      <c r="H2450" s="2" t="s">
        <v>12</v>
      </c>
      <c r="I2450" s="2">
        <v>2</v>
      </c>
      <c r="J2450" s="2">
        <v>52</v>
      </c>
      <c r="K2450" s="4">
        <v>6.7804000000000002</v>
      </c>
      <c r="L2450" s="2" t="s">
        <v>1275</v>
      </c>
      <c r="M2450" s="5">
        <v>45093</v>
      </c>
      <c r="N2450" s="6">
        <v>92.13</v>
      </c>
    </row>
    <row r="2451" spans="1:14" ht="15.5" hidden="1" x14ac:dyDescent="0.35">
      <c r="A2451" s="3" t="s">
        <v>584</v>
      </c>
      <c r="B2451" s="2" t="s">
        <v>585</v>
      </c>
      <c r="C2451" s="3">
        <v>3770</v>
      </c>
      <c r="D2451" s="2">
        <v>63</v>
      </c>
      <c r="E2451" s="2">
        <v>60.7</v>
      </c>
      <c r="F2451" s="2">
        <v>69</v>
      </c>
      <c r="G2451" s="2">
        <v>0</v>
      </c>
      <c r="H2451" s="2" t="s">
        <v>12</v>
      </c>
      <c r="I2451" s="2">
        <v>1</v>
      </c>
      <c r="J2451" s="2">
        <v>13</v>
      </c>
      <c r="K2451" s="4">
        <v>6.8066000000000004</v>
      </c>
      <c r="L2451" s="2" t="s">
        <v>1275</v>
      </c>
      <c r="M2451" s="5">
        <v>45093</v>
      </c>
      <c r="N2451" s="6">
        <v>92.13</v>
      </c>
    </row>
    <row r="2452" spans="1:14" ht="15.5" hidden="1" x14ac:dyDescent="0.35">
      <c r="A2452" s="3" t="s">
        <v>586</v>
      </c>
      <c r="B2452" s="2" t="s">
        <v>569</v>
      </c>
      <c r="C2452" s="3">
        <v>3780</v>
      </c>
      <c r="D2452" s="2">
        <v>25.75</v>
      </c>
      <c r="E2452" s="2">
        <v>57.5</v>
      </c>
      <c r="F2452" s="2">
        <v>67.5</v>
      </c>
      <c r="G2452" s="2">
        <v>0</v>
      </c>
      <c r="H2452" s="2" t="s">
        <v>12</v>
      </c>
      <c r="I2452" s="2">
        <v>1</v>
      </c>
      <c r="J2452" s="2">
        <v>10</v>
      </c>
      <c r="K2452" s="4">
        <v>6.6462000000000003</v>
      </c>
      <c r="L2452" s="2" t="s">
        <v>1275</v>
      </c>
      <c r="M2452" s="5">
        <v>45093</v>
      </c>
      <c r="N2452" s="6">
        <v>92.13</v>
      </c>
    </row>
    <row r="2453" spans="1:14" ht="15.5" hidden="1" x14ac:dyDescent="0.35">
      <c r="A2453" s="3" t="s">
        <v>587</v>
      </c>
      <c r="B2453" s="2" t="s">
        <v>588</v>
      </c>
      <c r="C2453" s="3">
        <v>3790</v>
      </c>
      <c r="D2453" s="2">
        <v>27.31</v>
      </c>
      <c r="E2453" s="2">
        <v>57.75</v>
      </c>
      <c r="F2453" s="2">
        <v>66.5</v>
      </c>
      <c r="G2453" s="2">
        <v>0</v>
      </c>
      <c r="H2453" s="2" t="s">
        <v>12</v>
      </c>
      <c r="I2453" s="2">
        <v>5</v>
      </c>
      <c r="J2453" s="2">
        <v>17</v>
      </c>
      <c r="K2453" s="4">
        <v>6.6227999999999998</v>
      </c>
      <c r="L2453" s="2" t="s">
        <v>1275</v>
      </c>
      <c r="M2453" s="5">
        <v>45093</v>
      </c>
      <c r="N2453" s="6">
        <v>92.13</v>
      </c>
    </row>
    <row r="2454" spans="1:14" ht="15.5" hidden="1" x14ac:dyDescent="0.35">
      <c r="A2454" s="3" t="s">
        <v>589</v>
      </c>
      <c r="B2454" s="2" t="s">
        <v>350</v>
      </c>
      <c r="C2454" s="3">
        <v>3800</v>
      </c>
      <c r="D2454" s="2">
        <v>62.13</v>
      </c>
      <c r="E2454" s="2">
        <v>55.75</v>
      </c>
      <c r="F2454" s="2">
        <v>65.5</v>
      </c>
      <c r="G2454" s="2">
        <v>-7.49</v>
      </c>
      <c r="H2454" s="2">
        <v>-0.1076</v>
      </c>
      <c r="I2454" s="2">
        <v>1</v>
      </c>
      <c r="J2454" s="2">
        <v>183</v>
      </c>
      <c r="K2454" s="4">
        <v>6.5260999999999996</v>
      </c>
      <c r="L2454" s="2" t="s">
        <v>1275</v>
      </c>
      <c r="M2454" s="5">
        <v>45093</v>
      </c>
      <c r="N2454" s="6">
        <v>92.13</v>
      </c>
    </row>
    <row r="2455" spans="1:14" ht="15.5" hidden="1" x14ac:dyDescent="0.35">
      <c r="A2455" s="3" t="s">
        <v>590</v>
      </c>
      <c r="B2455" s="2" t="s">
        <v>591</v>
      </c>
      <c r="C2455" s="3">
        <v>3810</v>
      </c>
      <c r="D2455" s="2">
        <v>61.35</v>
      </c>
      <c r="E2455" s="2">
        <v>55</v>
      </c>
      <c r="F2455" s="2">
        <v>65</v>
      </c>
      <c r="G2455" s="2">
        <v>0</v>
      </c>
      <c r="H2455" s="2" t="s">
        <v>12</v>
      </c>
      <c r="I2455" s="2">
        <v>1</v>
      </c>
      <c r="J2455" s="2">
        <v>24</v>
      </c>
      <c r="K2455" s="4">
        <v>6.4875999999999996</v>
      </c>
      <c r="L2455" s="2" t="s">
        <v>1275</v>
      </c>
      <c r="M2455" s="5">
        <v>45093</v>
      </c>
      <c r="N2455" s="6">
        <v>92.13</v>
      </c>
    </row>
    <row r="2456" spans="1:14" ht="15.5" hidden="1" x14ac:dyDescent="0.35">
      <c r="A2456" s="3" t="s">
        <v>592</v>
      </c>
      <c r="B2456" s="2" t="s">
        <v>593</v>
      </c>
      <c r="C2456" s="3">
        <v>3820</v>
      </c>
      <c r="D2456" s="2">
        <v>22.6</v>
      </c>
      <c r="E2456" s="2">
        <v>54.2</v>
      </c>
      <c r="F2456" s="2">
        <v>64</v>
      </c>
      <c r="G2456" s="2">
        <v>0</v>
      </c>
      <c r="H2456" s="2" t="s">
        <v>12</v>
      </c>
      <c r="I2456" s="2">
        <v>1</v>
      </c>
      <c r="J2456" s="2">
        <v>30</v>
      </c>
      <c r="K2456" s="4">
        <v>6.4322999999999997</v>
      </c>
      <c r="L2456" s="2" t="s">
        <v>1275</v>
      </c>
      <c r="M2456" s="5">
        <v>45093</v>
      </c>
      <c r="N2456" s="6">
        <v>92.13</v>
      </c>
    </row>
    <row r="2457" spans="1:14" ht="15.5" hidden="1" x14ac:dyDescent="0.35">
      <c r="A2457" s="3" t="s">
        <v>594</v>
      </c>
      <c r="B2457" s="2" t="s">
        <v>595</v>
      </c>
      <c r="C2457" s="3">
        <v>3830</v>
      </c>
      <c r="D2457" s="2">
        <v>47.25</v>
      </c>
      <c r="E2457" s="2">
        <v>53.25</v>
      </c>
      <c r="F2457" s="2">
        <v>63</v>
      </c>
      <c r="G2457" s="2">
        <v>0</v>
      </c>
      <c r="H2457" s="2" t="s">
        <v>12</v>
      </c>
      <c r="I2457" s="2">
        <v>3</v>
      </c>
      <c r="J2457" s="2">
        <v>16</v>
      </c>
      <c r="K2457" s="4">
        <v>6.3731999999999998</v>
      </c>
      <c r="L2457" s="2" t="s">
        <v>1275</v>
      </c>
      <c r="M2457" s="5">
        <v>45093</v>
      </c>
      <c r="N2457" s="6">
        <v>92.13</v>
      </c>
    </row>
    <row r="2458" spans="1:14" ht="15.5" hidden="1" x14ac:dyDescent="0.35">
      <c r="A2458" s="3" t="s">
        <v>596</v>
      </c>
      <c r="B2458" s="2" t="s">
        <v>597</v>
      </c>
      <c r="C2458" s="3">
        <v>3840</v>
      </c>
      <c r="D2458" s="2">
        <v>31.24</v>
      </c>
      <c r="E2458" s="2">
        <v>52.7</v>
      </c>
      <c r="F2458" s="2">
        <v>62</v>
      </c>
      <c r="G2458" s="2">
        <v>0</v>
      </c>
      <c r="H2458" s="2" t="s">
        <v>12</v>
      </c>
      <c r="I2458" s="2">
        <v>5</v>
      </c>
      <c r="J2458" s="2">
        <v>23</v>
      </c>
      <c r="K2458" s="4">
        <v>6.3273000000000001</v>
      </c>
      <c r="L2458" s="2" t="s">
        <v>1275</v>
      </c>
      <c r="M2458" s="5">
        <v>45093</v>
      </c>
      <c r="N2458" s="6">
        <v>92.13</v>
      </c>
    </row>
    <row r="2459" spans="1:14" ht="15.5" hidden="1" x14ac:dyDescent="0.35">
      <c r="A2459" s="3" t="s">
        <v>598</v>
      </c>
      <c r="B2459" s="2" t="s">
        <v>599</v>
      </c>
      <c r="C2459" s="3">
        <v>3850</v>
      </c>
      <c r="D2459" s="2">
        <v>33.06</v>
      </c>
      <c r="E2459" s="2">
        <v>52</v>
      </c>
      <c r="F2459" s="2">
        <v>61.5</v>
      </c>
      <c r="G2459" s="2">
        <v>0</v>
      </c>
      <c r="H2459" s="2" t="s">
        <v>12</v>
      </c>
      <c r="I2459" s="2">
        <v>1</v>
      </c>
      <c r="J2459" s="2">
        <v>38</v>
      </c>
      <c r="K2459" s="4">
        <v>6.2925000000000004</v>
      </c>
      <c r="L2459" s="2" t="s">
        <v>1275</v>
      </c>
      <c r="M2459" s="5">
        <v>45093</v>
      </c>
      <c r="N2459" s="6">
        <v>92.13</v>
      </c>
    </row>
    <row r="2460" spans="1:14" ht="15.5" hidden="1" x14ac:dyDescent="0.35">
      <c r="A2460" s="3" t="s">
        <v>600</v>
      </c>
      <c r="B2460" s="2" t="s">
        <v>601</v>
      </c>
      <c r="C2460" s="3">
        <v>3860</v>
      </c>
      <c r="D2460" s="2">
        <v>234</v>
      </c>
      <c r="E2460" s="2">
        <v>35.950000000000003</v>
      </c>
      <c r="F2460" s="2">
        <v>43.2</v>
      </c>
      <c r="G2460" s="2">
        <v>0</v>
      </c>
      <c r="H2460" s="2" t="s">
        <v>12</v>
      </c>
      <c r="I2460" s="2">
        <v>35</v>
      </c>
      <c r="J2460" s="2">
        <v>46</v>
      </c>
      <c r="K2460" s="4">
        <v>5.3563999999999998</v>
      </c>
      <c r="L2460" s="2" t="s">
        <v>1275</v>
      </c>
      <c r="M2460" s="5">
        <v>45093</v>
      </c>
      <c r="N2460" s="6">
        <v>92.13</v>
      </c>
    </row>
    <row r="2461" spans="1:14" ht="15.5" hidden="1" x14ac:dyDescent="0.35">
      <c r="A2461" s="3" t="s">
        <v>602</v>
      </c>
      <c r="B2461" s="2" t="s">
        <v>603</v>
      </c>
      <c r="C2461" s="3">
        <v>3870</v>
      </c>
      <c r="D2461" s="2">
        <v>193.6</v>
      </c>
      <c r="E2461" s="2">
        <v>232</v>
      </c>
      <c r="F2461" s="2">
        <v>249.7</v>
      </c>
      <c r="G2461" s="2">
        <v>0</v>
      </c>
      <c r="H2461" s="2" t="s">
        <v>12</v>
      </c>
      <c r="I2461" s="2">
        <v>1</v>
      </c>
      <c r="J2461" s="2">
        <v>20</v>
      </c>
      <c r="K2461" s="4">
        <v>0</v>
      </c>
      <c r="L2461" s="2" t="s">
        <v>1275</v>
      </c>
      <c r="M2461" s="5">
        <v>45093</v>
      </c>
      <c r="N2461" s="6">
        <v>92.13</v>
      </c>
    </row>
    <row r="2462" spans="1:14" ht="15.5" hidden="1" x14ac:dyDescent="0.35">
      <c r="A2462" s="3" t="s">
        <v>604</v>
      </c>
      <c r="B2462" s="2" t="s">
        <v>605</v>
      </c>
      <c r="C2462" s="3">
        <v>3880</v>
      </c>
      <c r="D2462" s="2">
        <v>26.7</v>
      </c>
      <c r="E2462" s="2">
        <v>49.4</v>
      </c>
      <c r="F2462" s="2">
        <v>59</v>
      </c>
      <c r="G2462" s="2">
        <v>0</v>
      </c>
      <c r="H2462" s="2" t="s">
        <v>12</v>
      </c>
      <c r="I2462" s="2">
        <v>1</v>
      </c>
      <c r="J2462" s="2">
        <v>70</v>
      </c>
      <c r="K2462" s="4">
        <v>6.1464999999999996</v>
      </c>
      <c r="L2462" s="2" t="s">
        <v>1275</v>
      </c>
      <c r="M2462" s="5">
        <v>45093</v>
      </c>
      <c r="N2462" s="6">
        <v>92.13</v>
      </c>
    </row>
    <row r="2463" spans="1:14" ht="15.5" hidden="1" x14ac:dyDescent="0.35">
      <c r="A2463" s="3" t="s">
        <v>606</v>
      </c>
      <c r="B2463" s="2" t="s">
        <v>607</v>
      </c>
      <c r="C2463" s="3">
        <v>3890</v>
      </c>
      <c r="D2463" s="2">
        <v>40.72</v>
      </c>
      <c r="E2463" s="2">
        <v>48.85</v>
      </c>
      <c r="F2463" s="2">
        <v>58</v>
      </c>
      <c r="G2463" s="2">
        <v>0</v>
      </c>
      <c r="H2463" s="2" t="s">
        <v>12</v>
      </c>
      <c r="I2463" s="2">
        <v>2</v>
      </c>
      <c r="J2463" s="2">
        <v>15</v>
      </c>
      <c r="K2463" s="4">
        <v>6.1032999999999999</v>
      </c>
      <c r="L2463" s="2" t="s">
        <v>1275</v>
      </c>
      <c r="M2463" s="5">
        <v>45093</v>
      </c>
      <c r="N2463" s="6">
        <v>92.13</v>
      </c>
    </row>
    <row r="2464" spans="1:14" ht="15.5" hidden="1" x14ac:dyDescent="0.35">
      <c r="A2464" s="3" t="s">
        <v>608</v>
      </c>
      <c r="B2464" s="2" t="s">
        <v>479</v>
      </c>
      <c r="C2464" s="3">
        <v>3900</v>
      </c>
      <c r="D2464" s="2">
        <v>54.4</v>
      </c>
      <c r="E2464" s="2">
        <v>49.05</v>
      </c>
      <c r="F2464" s="2">
        <v>57.5</v>
      </c>
      <c r="G2464" s="2">
        <v>-0.95</v>
      </c>
      <c r="H2464" s="2">
        <v>-1.72E-2</v>
      </c>
      <c r="I2464" s="2">
        <v>2</v>
      </c>
      <c r="J2464" s="2">
        <v>1836</v>
      </c>
      <c r="K2464" s="4">
        <v>6.0961999999999996</v>
      </c>
      <c r="L2464" s="2" t="s">
        <v>1275</v>
      </c>
      <c r="M2464" s="5">
        <v>45093</v>
      </c>
      <c r="N2464" s="6">
        <v>92.13</v>
      </c>
    </row>
    <row r="2465" spans="1:14" ht="15.5" hidden="1" x14ac:dyDescent="0.35">
      <c r="A2465" s="3" t="s">
        <v>609</v>
      </c>
      <c r="B2465" s="2" t="s">
        <v>610</v>
      </c>
      <c r="C2465" s="3">
        <v>3910</v>
      </c>
      <c r="D2465" s="2">
        <v>47.79</v>
      </c>
      <c r="E2465" s="2">
        <v>48</v>
      </c>
      <c r="F2465" s="2">
        <v>57</v>
      </c>
      <c r="G2465" s="2">
        <v>0</v>
      </c>
      <c r="H2465" s="2" t="s">
        <v>12</v>
      </c>
      <c r="I2465" s="2">
        <v>10</v>
      </c>
      <c r="J2465" s="2">
        <v>15</v>
      </c>
      <c r="K2465" s="4">
        <v>6.0536000000000003</v>
      </c>
      <c r="L2465" s="2" t="s">
        <v>1275</v>
      </c>
      <c r="M2465" s="5">
        <v>45093</v>
      </c>
      <c r="N2465" s="6">
        <v>92.13</v>
      </c>
    </row>
    <row r="2466" spans="1:14" ht="15.5" hidden="1" x14ac:dyDescent="0.35">
      <c r="A2466" s="3" t="s">
        <v>611</v>
      </c>
      <c r="B2466" s="2" t="s">
        <v>612</v>
      </c>
      <c r="C2466" s="3">
        <v>3920</v>
      </c>
      <c r="D2466" s="2">
        <v>260</v>
      </c>
      <c r="E2466" s="2">
        <v>161.05000000000001</v>
      </c>
      <c r="F2466" s="2">
        <v>171.55</v>
      </c>
      <c r="G2466" s="2">
        <v>0</v>
      </c>
      <c r="H2466" s="2" t="s">
        <v>12</v>
      </c>
      <c r="I2466" s="2">
        <v>1</v>
      </c>
      <c r="J2466" s="2">
        <v>4</v>
      </c>
      <c r="K2466" s="4">
        <v>0</v>
      </c>
      <c r="L2466" s="2" t="s">
        <v>1275</v>
      </c>
      <c r="M2466" s="5">
        <v>45093</v>
      </c>
      <c r="N2466" s="6">
        <v>92.13</v>
      </c>
    </row>
    <row r="2467" spans="1:14" ht="15.5" hidden="1" x14ac:dyDescent="0.35">
      <c r="A2467" s="3" t="s">
        <v>613</v>
      </c>
      <c r="B2467" s="2" t="s">
        <v>614</v>
      </c>
      <c r="C2467" s="3">
        <v>3930</v>
      </c>
      <c r="D2467" s="2">
        <v>58.35</v>
      </c>
      <c r="E2467" s="2">
        <v>46.15</v>
      </c>
      <c r="F2467" s="2">
        <v>55.5</v>
      </c>
      <c r="G2467" s="2">
        <v>34.590000000000003</v>
      </c>
      <c r="H2467" s="2">
        <v>1.4558</v>
      </c>
      <c r="I2467" s="2">
        <v>1</v>
      </c>
      <c r="J2467" s="2">
        <v>31</v>
      </c>
      <c r="K2467" s="4">
        <v>5.9626000000000001</v>
      </c>
      <c r="L2467" s="2" t="s">
        <v>1275</v>
      </c>
      <c r="M2467" s="5">
        <v>45093</v>
      </c>
      <c r="N2467" s="6">
        <v>92.13</v>
      </c>
    </row>
    <row r="2468" spans="1:14" ht="15.5" hidden="1" x14ac:dyDescent="0.35">
      <c r="A2468" s="3" t="s">
        <v>615</v>
      </c>
      <c r="B2468" s="2" t="s">
        <v>616</v>
      </c>
      <c r="C2468" s="3">
        <v>3940</v>
      </c>
      <c r="D2468" s="2">
        <v>23.42</v>
      </c>
      <c r="E2468" s="2">
        <v>45.5</v>
      </c>
      <c r="F2468" s="2">
        <v>54.5</v>
      </c>
      <c r="G2468" s="2">
        <v>0</v>
      </c>
      <c r="H2468" s="2" t="s">
        <v>12</v>
      </c>
      <c r="I2468" s="2">
        <v>2</v>
      </c>
      <c r="J2468" s="2">
        <v>6</v>
      </c>
      <c r="K2468" s="4">
        <v>5.9185999999999996</v>
      </c>
      <c r="L2468" s="2" t="s">
        <v>1275</v>
      </c>
      <c r="M2468" s="5">
        <v>45093</v>
      </c>
      <c r="N2468" s="6">
        <v>92.13</v>
      </c>
    </row>
    <row r="2469" spans="1:14" ht="15.5" hidden="1" x14ac:dyDescent="0.35">
      <c r="A2469" s="3" t="s">
        <v>617</v>
      </c>
      <c r="B2469" s="2" t="s">
        <v>618</v>
      </c>
      <c r="C2469" s="3">
        <v>3950</v>
      </c>
      <c r="D2469" s="2">
        <v>36.119999999999997</v>
      </c>
      <c r="E2469" s="2">
        <v>44.8</v>
      </c>
      <c r="F2469" s="2">
        <v>54</v>
      </c>
      <c r="G2469" s="2">
        <v>0</v>
      </c>
      <c r="H2469" s="2" t="s">
        <v>12</v>
      </c>
      <c r="I2469" s="2">
        <v>5</v>
      </c>
      <c r="J2469" s="2">
        <v>38</v>
      </c>
      <c r="K2469" s="4">
        <v>5.8871000000000002</v>
      </c>
      <c r="L2469" s="2" t="s">
        <v>1275</v>
      </c>
      <c r="M2469" s="5">
        <v>45093</v>
      </c>
      <c r="N2469" s="6">
        <v>92.13</v>
      </c>
    </row>
    <row r="2470" spans="1:14" ht="15.5" hidden="1" x14ac:dyDescent="0.35">
      <c r="A2470" s="3" t="s">
        <v>619</v>
      </c>
      <c r="B2470" s="2" t="s">
        <v>433</v>
      </c>
      <c r="C2470" s="3">
        <v>3960</v>
      </c>
      <c r="D2470" s="2">
        <v>56.6</v>
      </c>
      <c r="E2470" s="2">
        <v>44.15</v>
      </c>
      <c r="F2470" s="2">
        <v>53</v>
      </c>
      <c r="G2470" s="2">
        <v>0</v>
      </c>
      <c r="H2470" s="2" t="s">
        <v>12</v>
      </c>
      <c r="I2470" s="2">
        <v>1</v>
      </c>
      <c r="J2470" s="2">
        <v>11</v>
      </c>
      <c r="K2470" s="4">
        <v>5.8437999999999999</v>
      </c>
      <c r="L2470" s="2" t="s">
        <v>1275</v>
      </c>
      <c r="M2470" s="5">
        <v>45093</v>
      </c>
      <c r="N2470" s="6">
        <v>92.13</v>
      </c>
    </row>
    <row r="2471" spans="1:14" ht="15.5" hidden="1" x14ac:dyDescent="0.35">
      <c r="A2471" s="3" t="s">
        <v>620</v>
      </c>
      <c r="B2471" s="2" t="s">
        <v>621</v>
      </c>
      <c r="C2471" s="3">
        <v>3970</v>
      </c>
      <c r="D2471" s="2">
        <v>20.440000000000001</v>
      </c>
      <c r="E2471" s="2">
        <v>43.5</v>
      </c>
      <c r="F2471" s="2">
        <v>52.5</v>
      </c>
      <c r="G2471" s="2">
        <v>0</v>
      </c>
      <c r="H2471" s="2" t="s">
        <v>12</v>
      </c>
      <c r="I2471" s="2">
        <v>1</v>
      </c>
      <c r="J2471" s="2">
        <v>10</v>
      </c>
      <c r="K2471" s="4">
        <v>5.8140999999999998</v>
      </c>
      <c r="L2471" s="2" t="s">
        <v>1275</v>
      </c>
      <c r="M2471" s="5">
        <v>45093</v>
      </c>
      <c r="N2471" s="6">
        <v>92.13</v>
      </c>
    </row>
    <row r="2472" spans="1:14" ht="15.5" hidden="1" x14ac:dyDescent="0.35">
      <c r="A2472" s="3" t="s">
        <v>622</v>
      </c>
      <c r="B2472" s="2" t="s">
        <v>623</v>
      </c>
      <c r="C2472" s="3">
        <v>3980</v>
      </c>
      <c r="D2472" s="2">
        <v>55.9</v>
      </c>
      <c r="E2472" s="2">
        <v>26.3</v>
      </c>
      <c r="F2472" s="2">
        <v>31.5</v>
      </c>
      <c r="G2472" s="2">
        <v>0</v>
      </c>
      <c r="H2472" s="2" t="s">
        <v>12</v>
      </c>
      <c r="I2472" s="2">
        <v>1</v>
      </c>
      <c r="J2472" s="2">
        <v>18</v>
      </c>
      <c r="K2472" s="4">
        <v>4.8342000000000001</v>
      </c>
      <c r="L2472" s="2" t="s">
        <v>1275</v>
      </c>
      <c r="M2472" s="5">
        <v>45093</v>
      </c>
      <c r="N2472" s="6">
        <v>92.13</v>
      </c>
    </row>
    <row r="2473" spans="1:14" ht="15.5" hidden="1" x14ac:dyDescent="0.35">
      <c r="A2473" s="3" t="s">
        <v>624</v>
      </c>
      <c r="B2473" s="2" t="s">
        <v>621</v>
      </c>
      <c r="C2473" s="3">
        <v>3990</v>
      </c>
      <c r="D2473" s="2">
        <v>19.940000000000001</v>
      </c>
      <c r="E2473" s="2">
        <v>42.3</v>
      </c>
      <c r="F2473" s="2">
        <v>51</v>
      </c>
      <c r="G2473" s="2">
        <v>0</v>
      </c>
      <c r="H2473" s="2" t="s">
        <v>12</v>
      </c>
      <c r="I2473" s="2">
        <v>2</v>
      </c>
      <c r="J2473" s="2">
        <v>72</v>
      </c>
      <c r="K2473" s="4">
        <v>5.7447999999999997</v>
      </c>
      <c r="L2473" s="2" t="s">
        <v>1275</v>
      </c>
      <c r="M2473" s="5">
        <v>45093</v>
      </c>
      <c r="N2473" s="6">
        <v>92.13</v>
      </c>
    </row>
    <row r="2474" spans="1:14" ht="15.5" hidden="1" x14ac:dyDescent="0.35">
      <c r="A2474" s="3" t="s">
        <v>625</v>
      </c>
      <c r="B2474" s="2" t="s">
        <v>626</v>
      </c>
      <c r="C2474" s="3">
        <v>4000</v>
      </c>
      <c r="D2474" s="2">
        <v>46</v>
      </c>
      <c r="E2474" s="2">
        <v>42</v>
      </c>
      <c r="F2474" s="2">
        <v>50.5</v>
      </c>
      <c r="G2474" s="2">
        <v>-7.6</v>
      </c>
      <c r="H2474" s="2">
        <v>-0.14180000000000001</v>
      </c>
      <c r="I2474" s="2">
        <v>103</v>
      </c>
      <c r="J2474" s="2">
        <v>896</v>
      </c>
      <c r="K2474" s="4">
        <v>5.7249999999999996</v>
      </c>
      <c r="L2474" s="2" t="s">
        <v>1275</v>
      </c>
      <c r="M2474" s="5">
        <v>45093</v>
      </c>
      <c r="N2474" s="6">
        <v>92.13</v>
      </c>
    </row>
    <row r="2475" spans="1:14" ht="15.5" hidden="1" x14ac:dyDescent="0.35">
      <c r="A2475" s="3" t="s">
        <v>627</v>
      </c>
      <c r="B2475" s="2" t="s">
        <v>628</v>
      </c>
      <c r="C2475" s="3">
        <v>4100</v>
      </c>
      <c r="D2475" s="2">
        <v>45.07</v>
      </c>
      <c r="E2475" s="2">
        <v>36.200000000000003</v>
      </c>
      <c r="F2475" s="2">
        <v>44.5</v>
      </c>
      <c r="G2475" s="2">
        <v>0</v>
      </c>
      <c r="H2475" s="2" t="s">
        <v>12</v>
      </c>
      <c r="I2475" s="2">
        <v>1</v>
      </c>
      <c r="J2475" s="2">
        <v>343</v>
      </c>
      <c r="K2475" s="4">
        <v>5.4326999999999996</v>
      </c>
      <c r="L2475" s="2" t="s">
        <v>1275</v>
      </c>
      <c r="M2475" s="5">
        <v>45093</v>
      </c>
      <c r="N2475" s="6">
        <v>92.13</v>
      </c>
    </row>
    <row r="2476" spans="1:14" ht="15.5" hidden="1" x14ac:dyDescent="0.35">
      <c r="A2476" s="3" t="s">
        <v>629</v>
      </c>
      <c r="B2476" s="2" t="s">
        <v>630</v>
      </c>
      <c r="C2476" s="3">
        <v>4200</v>
      </c>
      <c r="D2476" s="2">
        <v>38</v>
      </c>
      <c r="E2476" s="2">
        <v>31.95</v>
      </c>
      <c r="F2476" s="2">
        <v>40</v>
      </c>
      <c r="G2476" s="2">
        <v>-3</v>
      </c>
      <c r="H2476" s="2">
        <v>-7.3200000000000001E-2</v>
      </c>
      <c r="I2476" s="2">
        <v>2</v>
      </c>
      <c r="J2476" s="2">
        <v>98</v>
      </c>
      <c r="K2476" s="4">
        <v>5.2249999999999996</v>
      </c>
      <c r="L2476" s="2" t="s">
        <v>1275</v>
      </c>
      <c r="M2476" s="5">
        <v>45093</v>
      </c>
      <c r="N2476" s="6">
        <v>92.13</v>
      </c>
    </row>
    <row r="2477" spans="1:14" ht="15.5" hidden="1" x14ac:dyDescent="0.35">
      <c r="A2477" s="3" t="s">
        <v>631</v>
      </c>
      <c r="B2477" s="2" t="s">
        <v>632</v>
      </c>
      <c r="C2477" s="3">
        <v>4300</v>
      </c>
      <c r="D2477" s="2">
        <v>34</v>
      </c>
      <c r="E2477" s="2">
        <v>27.4</v>
      </c>
      <c r="F2477" s="2">
        <v>35.5</v>
      </c>
      <c r="G2477" s="2">
        <v>0</v>
      </c>
      <c r="H2477" s="2" t="s">
        <v>12</v>
      </c>
      <c r="I2477" s="2">
        <v>25</v>
      </c>
      <c r="J2477" s="2">
        <v>205</v>
      </c>
      <c r="K2477" s="4">
        <v>5.0106000000000002</v>
      </c>
      <c r="L2477" s="2" t="s">
        <v>1275</v>
      </c>
      <c r="M2477" s="5">
        <v>45093</v>
      </c>
      <c r="N2477" s="6">
        <v>92.13</v>
      </c>
    </row>
    <row r="2478" spans="1:14" ht="15.5" hidden="1" x14ac:dyDescent="0.35">
      <c r="A2478" s="3" t="s">
        <v>633</v>
      </c>
      <c r="B2478" s="2" t="s">
        <v>634</v>
      </c>
      <c r="C2478" s="3">
        <v>4400</v>
      </c>
      <c r="D2478" s="2">
        <v>27.25</v>
      </c>
      <c r="E2478" s="2">
        <v>23.9</v>
      </c>
      <c r="F2478" s="2">
        <v>31.9</v>
      </c>
      <c r="G2478" s="2">
        <v>-2.37</v>
      </c>
      <c r="H2478" s="2">
        <v>-0.08</v>
      </c>
      <c r="I2478" s="2">
        <v>2</v>
      </c>
      <c r="J2478" s="2">
        <v>116</v>
      </c>
      <c r="K2478" s="4">
        <v>4.8437999999999999</v>
      </c>
      <c r="L2478" s="2" t="s">
        <v>1275</v>
      </c>
      <c r="M2478" s="5">
        <v>45093</v>
      </c>
      <c r="N2478" s="6">
        <v>92.13</v>
      </c>
    </row>
    <row r="2479" spans="1:14" ht="15.5" hidden="1" x14ac:dyDescent="0.35">
      <c r="A2479" s="3" t="s">
        <v>635</v>
      </c>
      <c r="B2479" s="2" t="s">
        <v>636</v>
      </c>
      <c r="C2479" s="3">
        <v>4500</v>
      </c>
      <c r="D2479" s="2">
        <v>25</v>
      </c>
      <c r="E2479" s="2">
        <v>21.2</v>
      </c>
      <c r="F2479" s="2">
        <v>28.75</v>
      </c>
      <c r="G2479" s="2">
        <v>-2.89</v>
      </c>
      <c r="H2479" s="2">
        <v>-0.1036</v>
      </c>
      <c r="I2479" s="2">
        <v>6</v>
      </c>
      <c r="J2479" s="2">
        <v>810</v>
      </c>
      <c r="K2479" s="4">
        <v>4.7058999999999997</v>
      </c>
      <c r="L2479" s="2" t="s">
        <v>1275</v>
      </c>
      <c r="M2479" s="5">
        <v>45093</v>
      </c>
      <c r="N2479" s="6">
        <v>92.13</v>
      </c>
    </row>
    <row r="2480" spans="1:14" ht="15.5" hidden="1" x14ac:dyDescent="0.35">
      <c r="A2480" s="3" t="s">
        <v>637</v>
      </c>
      <c r="B2480" s="2" t="s">
        <v>638</v>
      </c>
      <c r="C2480" s="3">
        <v>4600</v>
      </c>
      <c r="D2480" s="2">
        <v>22</v>
      </c>
      <c r="E2480" s="2">
        <v>18.350000000000001</v>
      </c>
      <c r="F2480" s="2">
        <v>25.85</v>
      </c>
      <c r="G2480" s="2">
        <v>-2.5</v>
      </c>
      <c r="H2480" s="2">
        <v>-0.10199999999999999</v>
      </c>
      <c r="I2480" s="2">
        <v>1</v>
      </c>
      <c r="J2480" s="2">
        <v>71</v>
      </c>
      <c r="K2480" s="4">
        <v>4.5664999999999996</v>
      </c>
      <c r="L2480" s="2" t="s">
        <v>1275</v>
      </c>
      <c r="M2480" s="5">
        <v>45093</v>
      </c>
      <c r="N2480" s="6">
        <v>92.13</v>
      </c>
    </row>
    <row r="2481" spans="1:14" ht="15.5" hidden="1" x14ac:dyDescent="0.35">
      <c r="A2481" s="3" t="s">
        <v>639</v>
      </c>
      <c r="B2481" s="2" t="s">
        <v>640</v>
      </c>
      <c r="C2481" s="3">
        <v>4700</v>
      </c>
      <c r="D2481" s="2">
        <v>19.5</v>
      </c>
      <c r="E2481" s="2">
        <v>16.399999999999999</v>
      </c>
      <c r="F2481" s="2">
        <v>23.4</v>
      </c>
      <c r="G2481" s="2">
        <v>0</v>
      </c>
      <c r="H2481" s="2" t="s">
        <v>12</v>
      </c>
      <c r="I2481" s="2">
        <v>5</v>
      </c>
      <c r="J2481" s="2">
        <v>98</v>
      </c>
      <c r="K2481" s="4">
        <v>4.4592000000000001</v>
      </c>
      <c r="L2481" s="2" t="s">
        <v>1275</v>
      </c>
      <c r="M2481" s="5">
        <v>45093</v>
      </c>
      <c r="N2481" s="6">
        <v>92.13</v>
      </c>
    </row>
    <row r="2482" spans="1:14" ht="15.5" hidden="1" x14ac:dyDescent="0.35">
      <c r="A2482" s="3" t="s">
        <v>641</v>
      </c>
      <c r="B2482" s="2" t="s">
        <v>642</v>
      </c>
      <c r="C2482" s="3">
        <v>4800</v>
      </c>
      <c r="D2482" s="2">
        <v>18.2</v>
      </c>
      <c r="E2482" s="2">
        <v>16.5</v>
      </c>
      <c r="F2482" s="2">
        <v>21.3</v>
      </c>
      <c r="G2482" s="2">
        <v>-0.14000000000000001</v>
      </c>
      <c r="H2482" s="2">
        <v>-7.6E-3</v>
      </c>
      <c r="I2482" s="2">
        <v>8</v>
      </c>
      <c r="J2482" s="2">
        <v>599</v>
      </c>
      <c r="K2482" s="4">
        <v>4.4157000000000002</v>
      </c>
      <c r="L2482" s="2" t="s">
        <v>1275</v>
      </c>
      <c r="M2482" s="5">
        <v>45093</v>
      </c>
      <c r="N2482" s="6">
        <v>92.13</v>
      </c>
    </row>
    <row r="2483" spans="1:14" ht="15.5" hidden="1" x14ac:dyDescent="0.35">
      <c r="A2483" s="3" t="s">
        <v>643</v>
      </c>
      <c r="B2483" s="2" t="s">
        <v>644</v>
      </c>
      <c r="C2483" s="3">
        <v>4900</v>
      </c>
      <c r="D2483" s="2">
        <v>15.95</v>
      </c>
      <c r="E2483" s="2">
        <v>12.75</v>
      </c>
      <c r="F2483" s="2">
        <v>19.5</v>
      </c>
      <c r="G2483" s="2">
        <v>-1.1100000000000001</v>
      </c>
      <c r="H2483" s="2">
        <v>-6.5100000000000005E-2</v>
      </c>
      <c r="I2483" s="2">
        <v>7</v>
      </c>
      <c r="J2483" s="2">
        <v>99</v>
      </c>
      <c r="K2483" s="4">
        <v>4.2670000000000003</v>
      </c>
      <c r="L2483" s="2" t="s">
        <v>1275</v>
      </c>
      <c r="M2483" s="5">
        <v>45093</v>
      </c>
      <c r="N2483" s="6">
        <v>92.13</v>
      </c>
    </row>
    <row r="2484" spans="1:14" ht="15.5" hidden="1" x14ac:dyDescent="0.35">
      <c r="A2484" s="3" t="s">
        <v>645</v>
      </c>
      <c r="B2484" s="2" t="s">
        <v>646</v>
      </c>
      <c r="C2484" s="3">
        <v>5000</v>
      </c>
      <c r="D2484" s="2">
        <v>14.83</v>
      </c>
      <c r="E2484" s="2">
        <v>12.3</v>
      </c>
      <c r="F2484" s="2">
        <v>18</v>
      </c>
      <c r="G2484" s="2">
        <v>-0.17</v>
      </c>
      <c r="H2484" s="2">
        <v>-1.1299999999999999E-2</v>
      </c>
      <c r="I2484" s="2">
        <v>49</v>
      </c>
      <c r="J2484" s="2">
        <v>730</v>
      </c>
      <c r="K2484" s="4">
        <v>4.2199</v>
      </c>
      <c r="L2484" s="2" t="s">
        <v>1275</v>
      </c>
      <c r="M2484" s="5">
        <v>45093</v>
      </c>
      <c r="N2484" s="6">
        <v>92.13</v>
      </c>
    </row>
    <row r="2485" spans="1:14" ht="15.5" hidden="1" x14ac:dyDescent="0.35">
      <c r="A2485" s="3" t="s">
        <v>647</v>
      </c>
      <c r="B2485" s="2" t="s">
        <v>648</v>
      </c>
      <c r="C2485" s="3">
        <v>5100</v>
      </c>
      <c r="D2485" s="2">
        <v>13.3</v>
      </c>
      <c r="E2485" s="2">
        <v>10.050000000000001</v>
      </c>
      <c r="F2485" s="2">
        <v>16.55</v>
      </c>
      <c r="G2485" s="2">
        <v>-1.5</v>
      </c>
      <c r="H2485" s="2">
        <v>-0.1014</v>
      </c>
      <c r="I2485" s="2">
        <v>2</v>
      </c>
      <c r="J2485" s="2">
        <v>91</v>
      </c>
      <c r="K2485" s="4">
        <v>4.1151999999999997</v>
      </c>
      <c r="L2485" s="2" t="s">
        <v>1275</v>
      </c>
      <c r="M2485" s="5">
        <v>45093</v>
      </c>
      <c r="N2485" s="6">
        <v>92.13</v>
      </c>
    </row>
    <row r="2486" spans="1:14" ht="15.5" hidden="1" x14ac:dyDescent="0.35">
      <c r="A2486" s="3" t="s">
        <v>649</v>
      </c>
      <c r="B2486" s="2" t="s">
        <v>650</v>
      </c>
      <c r="C2486" s="3">
        <v>5200</v>
      </c>
      <c r="D2486" s="2">
        <v>13.45</v>
      </c>
      <c r="E2486" s="2">
        <v>9.1</v>
      </c>
      <c r="F2486" s="2">
        <v>15.4</v>
      </c>
      <c r="G2486" s="2">
        <v>0</v>
      </c>
      <c r="H2486" s="2" t="s">
        <v>12</v>
      </c>
      <c r="I2486" s="2">
        <v>1</v>
      </c>
      <c r="J2486" s="2">
        <v>250</v>
      </c>
      <c r="K2486" s="4">
        <v>4.0574000000000003</v>
      </c>
      <c r="L2486" s="2" t="s">
        <v>1275</v>
      </c>
      <c r="M2486" s="5">
        <v>45093</v>
      </c>
      <c r="N2486" s="6">
        <v>92.13</v>
      </c>
    </row>
    <row r="2487" spans="1:14" ht="15.5" hidden="1" x14ac:dyDescent="0.35">
      <c r="A2487" s="3" t="s">
        <v>651</v>
      </c>
      <c r="B2487" s="2" t="s">
        <v>652</v>
      </c>
      <c r="C2487" s="3">
        <v>5300</v>
      </c>
      <c r="D2487" s="2">
        <v>11.6</v>
      </c>
      <c r="E2487" s="2">
        <v>10</v>
      </c>
      <c r="F2487" s="2">
        <v>12</v>
      </c>
      <c r="G2487" s="2">
        <v>-0.7</v>
      </c>
      <c r="H2487" s="2">
        <v>-5.6899999999999999E-2</v>
      </c>
      <c r="I2487" s="2">
        <v>3</v>
      </c>
      <c r="J2487" s="2">
        <v>593</v>
      </c>
      <c r="K2487" s="4">
        <v>3.9826999999999999</v>
      </c>
      <c r="L2487" s="2" t="s">
        <v>1275</v>
      </c>
      <c r="M2487" s="5">
        <v>45093</v>
      </c>
      <c r="N2487" s="6">
        <v>92.13</v>
      </c>
    </row>
    <row r="2488" spans="1:14" ht="15.5" hidden="1" x14ac:dyDescent="0.35">
      <c r="A2488" s="3" t="s">
        <v>653</v>
      </c>
      <c r="B2488" s="2" t="s">
        <v>646</v>
      </c>
      <c r="C2488" s="3">
        <v>5400</v>
      </c>
      <c r="D2488" s="2">
        <v>10.63</v>
      </c>
      <c r="E2488" s="2">
        <v>7.3</v>
      </c>
      <c r="F2488" s="2">
        <v>13.55</v>
      </c>
      <c r="G2488" s="2">
        <v>-0.37</v>
      </c>
      <c r="H2488" s="2">
        <v>-3.3599999999999998E-2</v>
      </c>
      <c r="I2488" s="2">
        <v>47</v>
      </c>
      <c r="J2488" s="2">
        <v>138</v>
      </c>
      <c r="K2488" s="4">
        <v>3.9523000000000001</v>
      </c>
      <c r="L2488" s="2" t="s">
        <v>1275</v>
      </c>
      <c r="M2488" s="5">
        <v>45093</v>
      </c>
      <c r="N2488" s="6">
        <v>92.13</v>
      </c>
    </row>
    <row r="2489" spans="1:14" ht="15.5" hidden="1" x14ac:dyDescent="0.35">
      <c r="A2489" s="3" t="s">
        <v>654</v>
      </c>
      <c r="B2489" s="2" t="s">
        <v>646</v>
      </c>
      <c r="C2489" s="3">
        <v>5500</v>
      </c>
      <c r="D2489" s="2">
        <v>9.1999999999999993</v>
      </c>
      <c r="E2489" s="2">
        <v>8</v>
      </c>
      <c r="F2489" s="2">
        <v>9.1999999999999993</v>
      </c>
      <c r="G2489" s="2">
        <v>-1.5</v>
      </c>
      <c r="H2489" s="2">
        <v>-0.14019999999999999</v>
      </c>
      <c r="I2489" s="2">
        <v>9</v>
      </c>
      <c r="J2489" s="2">
        <v>1249</v>
      </c>
      <c r="K2489" s="4">
        <v>3.8246000000000002</v>
      </c>
      <c r="L2489" s="2" t="s">
        <v>1275</v>
      </c>
      <c r="M2489" s="5">
        <v>45093</v>
      </c>
      <c r="N2489" s="6">
        <v>92.13</v>
      </c>
    </row>
    <row r="2490" spans="1:14" ht="15.5" hidden="1" x14ac:dyDescent="0.35">
      <c r="A2490" s="3" t="s">
        <v>655</v>
      </c>
      <c r="B2490" s="2" t="s">
        <v>1873</v>
      </c>
      <c r="C2490" s="3">
        <v>45</v>
      </c>
      <c r="D2490" s="2">
        <v>0.09</v>
      </c>
      <c r="E2490" s="2">
        <v>0.08</v>
      </c>
      <c r="F2490" s="2">
        <v>0.1</v>
      </c>
      <c r="G2490" s="2">
        <v>0.01</v>
      </c>
      <c r="H2490" s="2">
        <v>0.125</v>
      </c>
      <c r="I2490" s="2">
        <v>1</v>
      </c>
      <c r="J2490" s="2">
        <v>4040</v>
      </c>
      <c r="K2490" s="4">
        <v>0.59379999999999999</v>
      </c>
      <c r="L2490" s="2" t="s">
        <v>1276</v>
      </c>
      <c r="M2490" s="5">
        <v>45093</v>
      </c>
      <c r="N2490" s="6">
        <v>92.13</v>
      </c>
    </row>
    <row r="2491" spans="1:14" ht="15.5" hidden="1" x14ac:dyDescent="0.35">
      <c r="A2491" s="3" t="s">
        <v>657</v>
      </c>
      <c r="B2491" s="2" t="s">
        <v>1874</v>
      </c>
      <c r="C2491" s="3">
        <v>50</v>
      </c>
      <c r="D2491" s="2">
        <v>0.18</v>
      </c>
      <c r="E2491" s="2">
        <v>0.15</v>
      </c>
      <c r="F2491" s="2">
        <v>0.17</v>
      </c>
      <c r="G2491" s="2">
        <v>0.03</v>
      </c>
      <c r="H2491" s="2">
        <v>0.2</v>
      </c>
      <c r="I2491" s="2">
        <v>4</v>
      </c>
      <c r="J2491" s="2">
        <v>2219</v>
      </c>
      <c r="K2491" s="4">
        <v>0.55959999999999999</v>
      </c>
      <c r="L2491" s="2" t="s">
        <v>1276</v>
      </c>
      <c r="M2491" s="5">
        <v>45093</v>
      </c>
      <c r="N2491" s="6">
        <v>92.13</v>
      </c>
    </row>
    <row r="2492" spans="1:14" ht="15.5" hidden="1" x14ac:dyDescent="0.35">
      <c r="A2492" s="3" t="s">
        <v>659</v>
      </c>
      <c r="B2492" s="2" t="s">
        <v>1875</v>
      </c>
      <c r="C2492" s="3">
        <v>52</v>
      </c>
      <c r="D2492" s="2">
        <v>0.21</v>
      </c>
      <c r="E2492" s="2">
        <v>0.18</v>
      </c>
      <c r="F2492" s="2">
        <v>0.21</v>
      </c>
      <c r="G2492" s="2">
        <v>0.02</v>
      </c>
      <c r="H2492" s="2">
        <v>0.1053</v>
      </c>
      <c r="I2492" s="2">
        <v>30</v>
      </c>
      <c r="J2492" s="2">
        <v>2868</v>
      </c>
      <c r="K2492" s="4">
        <v>0.54390000000000005</v>
      </c>
      <c r="L2492" s="2" t="s">
        <v>1276</v>
      </c>
      <c r="M2492" s="5">
        <v>45093</v>
      </c>
      <c r="N2492" s="6">
        <v>92.13</v>
      </c>
    </row>
    <row r="2493" spans="1:14" ht="15.5" hidden="1" x14ac:dyDescent="0.35">
      <c r="A2493" s="3" t="s">
        <v>660</v>
      </c>
      <c r="B2493" s="2" t="s">
        <v>1876</v>
      </c>
      <c r="C2493" s="3">
        <v>53</v>
      </c>
      <c r="D2493" s="2">
        <v>0.21</v>
      </c>
      <c r="E2493" s="2">
        <v>0.21</v>
      </c>
      <c r="F2493" s="2">
        <v>0.23</v>
      </c>
      <c r="G2493" s="2">
        <v>0</v>
      </c>
      <c r="H2493" s="2" t="s">
        <v>12</v>
      </c>
      <c r="I2493" s="2">
        <v>6</v>
      </c>
      <c r="J2493" s="2">
        <v>1871</v>
      </c>
      <c r="K2493" s="4">
        <v>0.53910000000000002</v>
      </c>
      <c r="L2493" s="2" t="s">
        <v>1276</v>
      </c>
      <c r="M2493" s="5">
        <v>45093</v>
      </c>
      <c r="N2493" s="6">
        <v>92.13</v>
      </c>
    </row>
    <row r="2494" spans="1:14" ht="15.5" hidden="1" x14ac:dyDescent="0.35">
      <c r="A2494" s="3" t="s">
        <v>662</v>
      </c>
      <c r="B2494" s="2" t="s">
        <v>1877</v>
      </c>
      <c r="C2494" s="3">
        <v>54</v>
      </c>
      <c r="D2494" s="2">
        <v>0.25</v>
      </c>
      <c r="E2494" s="2">
        <v>0.24</v>
      </c>
      <c r="F2494" s="2">
        <v>0.25</v>
      </c>
      <c r="G2494" s="2">
        <v>0.02</v>
      </c>
      <c r="H2494" s="2">
        <v>8.6999999999999994E-2</v>
      </c>
      <c r="I2494" s="2">
        <v>20</v>
      </c>
      <c r="J2494" s="2">
        <v>869</v>
      </c>
      <c r="K2494" s="4">
        <v>0.53220000000000001</v>
      </c>
      <c r="L2494" s="2" t="s">
        <v>1276</v>
      </c>
      <c r="M2494" s="5">
        <v>45093</v>
      </c>
      <c r="N2494" s="6">
        <v>92.13</v>
      </c>
    </row>
    <row r="2495" spans="1:14" ht="15.5" hidden="1" x14ac:dyDescent="0.35">
      <c r="A2495" s="3" t="s">
        <v>664</v>
      </c>
      <c r="B2495" s="2" t="s">
        <v>1878</v>
      </c>
      <c r="C2495" s="3">
        <v>55</v>
      </c>
      <c r="D2495" s="2">
        <v>0.28000000000000003</v>
      </c>
      <c r="E2495" s="2">
        <v>0.26</v>
      </c>
      <c r="F2495" s="2">
        <v>0.28000000000000003</v>
      </c>
      <c r="G2495" s="2">
        <v>0</v>
      </c>
      <c r="H2495" s="2" t="s">
        <v>12</v>
      </c>
      <c r="I2495" s="2">
        <v>31</v>
      </c>
      <c r="J2495" s="2">
        <v>2014</v>
      </c>
      <c r="K2495" s="4">
        <v>0.52539999999999998</v>
      </c>
      <c r="L2495" s="2" t="s">
        <v>1276</v>
      </c>
      <c r="M2495" s="5">
        <v>45093</v>
      </c>
      <c r="N2495" s="6">
        <v>92.13</v>
      </c>
    </row>
    <row r="2496" spans="1:14" ht="15.5" hidden="1" x14ac:dyDescent="0.35">
      <c r="A2496" s="3" t="s">
        <v>666</v>
      </c>
      <c r="B2496" s="2" t="s">
        <v>1879</v>
      </c>
      <c r="C2496" s="3">
        <v>56</v>
      </c>
      <c r="D2496" s="2">
        <v>0.32</v>
      </c>
      <c r="E2496" s="2">
        <v>0.28999999999999998</v>
      </c>
      <c r="F2496" s="2">
        <v>0.31</v>
      </c>
      <c r="G2496" s="2">
        <v>0.01</v>
      </c>
      <c r="H2496" s="2">
        <v>3.2300000000000002E-2</v>
      </c>
      <c r="I2496" s="2">
        <v>1</v>
      </c>
      <c r="J2496" s="2">
        <v>10095</v>
      </c>
      <c r="K2496" s="4">
        <v>0.51949999999999996</v>
      </c>
      <c r="L2496" s="2" t="s">
        <v>1276</v>
      </c>
      <c r="M2496" s="5">
        <v>45093</v>
      </c>
      <c r="N2496" s="6">
        <v>92.13</v>
      </c>
    </row>
    <row r="2497" spans="1:14" ht="15.5" hidden="1" x14ac:dyDescent="0.35">
      <c r="A2497" s="3" t="s">
        <v>668</v>
      </c>
      <c r="B2497" s="2" t="s">
        <v>1880</v>
      </c>
      <c r="C2497" s="3">
        <v>57</v>
      </c>
      <c r="D2497" s="2">
        <v>0.34</v>
      </c>
      <c r="E2497" s="2">
        <v>0.32</v>
      </c>
      <c r="F2497" s="2">
        <v>0.35</v>
      </c>
      <c r="G2497" s="2">
        <v>0</v>
      </c>
      <c r="H2497" s="2" t="s">
        <v>12</v>
      </c>
      <c r="I2497" s="2">
        <v>9</v>
      </c>
      <c r="J2497" s="2">
        <v>1022</v>
      </c>
      <c r="K2497" s="4">
        <v>0.51370000000000005</v>
      </c>
      <c r="L2497" s="2" t="s">
        <v>1276</v>
      </c>
      <c r="M2497" s="5">
        <v>45093</v>
      </c>
      <c r="N2497" s="6">
        <v>92.13</v>
      </c>
    </row>
    <row r="2498" spans="1:14" ht="15.5" hidden="1" x14ac:dyDescent="0.35">
      <c r="A2498" s="3" t="s">
        <v>670</v>
      </c>
      <c r="B2498" s="2" t="s">
        <v>1796</v>
      </c>
      <c r="C2498" s="3">
        <v>58</v>
      </c>
      <c r="D2498" s="2">
        <v>0.39</v>
      </c>
      <c r="E2498" s="2">
        <v>0.35</v>
      </c>
      <c r="F2498" s="2">
        <v>0.38</v>
      </c>
      <c r="G2498" s="2">
        <v>0.06</v>
      </c>
      <c r="H2498" s="2">
        <v>0.18179999999999999</v>
      </c>
      <c r="I2498" s="2">
        <v>25</v>
      </c>
      <c r="J2498" s="2">
        <v>1651</v>
      </c>
      <c r="K2498" s="4">
        <v>0.50590000000000002</v>
      </c>
      <c r="L2498" s="2" t="s">
        <v>1276</v>
      </c>
      <c r="M2498" s="5">
        <v>45093</v>
      </c>
      <c r="N2498" s="6">
        <v>92.13</v>
      </c>
    </row>
    <row r="2499" spans="1:14" ht="15.5" hidden="1" x14ac:dyDescent="0.35">
      <c r="A2499" s="3" t="s">
        <v>672</v>
      </c>
      <c r="B2499" s="2" t="s">
        <v>1881</v>
      </c>
      <c r="C2499" s="3">
        <v>59</v>
      </c>
      <c r="D2499" s="2">
        <v>0.41</v>
      </c>
      <c r="E2499" s="2">
        <v>0.4</v>
      </c>
      <c r="F2499" s="2">
        <v>0.43</v>
      </c>
      <c r="G2499" s="2">
        <v>0</v>
      </c>
      <c r="H2499" s="2" t="s">
        <v>12</v>
      </c>
      <c r="I2499" s="2">
        <v>25</v>
      </c>
      <c r="J2499" s="2">
        <v>1556</v>
      </c>
      <c r="K2499" s="4">
        <v>0.50290000000000001</v>
      </c>
      <c r="L2499" s="2" t="s">
        <v>1276</v>
      </c>
      <c r="M2499" s="5">
        <v>45093</v>
      </c>
      <c r="N2499" s="6">
        <v>92.13</v>
      </c>
    </row>
    <row r="2500" spans="1:14" ht="15.5" hidden="1" x14ac:dyDescent="0.35">
      <c r="A2500" s="3" t="s">
        <v>674</v>
      </c>
      <c r="B2500" s="2" t="s">
        <v>1797</v>
      </c>
      <c r="C2500" s="3">
        <v>60</v>
      </c>
      <c r="D2500" s="2">
        <v>0.47</v>
      </c>
      <c r="E2500" s="2">
        <v>0.43</v>
      </c>
      <c r="F2500" s="2">
        <v>0.47</v>
      </c>
      <c r="G2500" s="2">
        <v>-0.01</v>
      </c>
      <c r="H2500" s="2">
        <v>-2.0799999999999999E-2</v>
      </c>
      <c r="I2500" s="2">
        <v>43</v>
      </c>
      <c r="J2500" s="2">
        <v>6368</v>
      </c>
      <c r="K2500" s="4">
        <v>0.4995</v>
      </c>
      <c r="L2500" s="2" t="s">
        <v>1276</v>
      </c>
      <c r="M2500" s="5">
        <v>45093</v>
      </c>
      <c r="N2500" s="6">
        <v>92.13</v>
      </c>
    </row>
    <row r="2501" spans="1:14" ht="15.5" hidden="1" x14ac:dyDescent="0.35">
      <c r="A2501" s="3" t="s">
        <v>675</v>
      </c>
      <c r="B2501" s="2" t="s">
        <v>1882</v>
      </c>
      <c r="C2501" s="3">
        <v>61</v>
      </c>
      <c r="D2501" s="2">
        <v>0.52</v>
      </c>
      <c r="E2501" s="2">
        <v>0.49</v>
      </c>
      <c r="F2501" s="2">
        <v>0.52</v>
      </c>
      <c r="G2501" s="2">
        <v>0.02</v>
      </c>
      <c r="H2501" s="2">
        <v>0.04</v>
      </c>
      <c r="I2501" s="2">
        <v>37</v>
      </c>
      <c r="J2501" s="2">
        <v>3353</v>
      </c>
      <c r="K2501" s="4">
        <v>0.49409999999999998</v>
      </c>
      <c r="L2501" s="2" t="s">
        <v>1276</v>
      </c>
      <c r="M2501" s="5">
        <v>45093</v>
      </c>
      <c r="N2501" s="6">
        <v>92.13</v>
      </c>
    </row>
    <row r="2502" spans="1:14" ht="15.5" hidden="1" x14ac:dyDescent="0.35">
      <c r="A2502" s="3" t="s">
        <v>677</v>
      </c>
      <c r="B2502" s="2" t="s">
        <v>1852</v>
      </c>
      <c r="C2502" s="3">
        <v>62</v>
      </c>
      <c r="D2502" s="2">
        <v>0.57999999999999996</v>
      </c>
      <c r="E2502" s="2">
        <v>0.56000000000000005</v>
      </c>
      <c r="F2502" s="2">
        <v>0.57999999999999996</v>
      </c>
      <c r="G2502" s="2">
        <v>-0.02</v>
      </c>
      <c r="H2502" s="2">
        <v>-3.3300000000000003E-2</v>
      </c>
      <c r="I2502" s="2">
        <v>63</v>
      </c>
      <c r="J2502" s="2">
        <v>4366</v>
      </c>
      <c r="K2502" s="4">
        <v>0.48980000000000001</v>
      </c>
      <c r="L2502" s="2" t="s">
        <v>1276</v>
      </c>
      <c r="M2502" s="5">
        <v>45093</v>
      </c>
      <c r="N2502" s="6">
        <v>92.13</v>
      </c>
    </row>
    <row r="2503" spans="1:14" ht="15.5" hidden="1" x14ac:dyDescent="0.35">
      <c r="A2503" s="3" t="s">
        <v>679</v>
      </c>
      <c r="B2503" s="2" t="s">
        <v>1883</v>
      </c>
      <c r="C2503" s="3">
        <v>63</v>
      </c>
      <c r="D2503" s="2">
        <v>0.7</v>
      </c>
      <c r="E2503" s="2">
        <v>0.61</v>
      </c>
      <c r="F2503" s="2">
        <v>0.64</v>
      </c>
      <c r="G2503" s="2">
        <v>0.08</v>
      </c>
      <c r="H2503" s="2">
        <v>0.129</v>
      </c>
      <c r="I2503" s="2">
        <v>149</v>
      </c>
      <c r="J2503" s="2">
        <v>1509</v>
      </c>
      <c r="K2503" s="4">
        <v>0.4844</v>
      </c>
      <c r="L2503" s="2" t="s">
        <v>1276</v>
      </c>
      <c r="M2503" s="5">
        <v>45093</v>
      </c>
      <c r="N2503" s="6">
        <v>92.13</v>
      </c>
    </row>
    <row r="2504" spans="1:14" ht="15.5" hidden="1" x14ac:dyDescent="0.35">
      <c r="A2504" s="3" t="s">
        <v>681</v>
      </c>
      <c r="B2504" s="2" t="s">
        <v>1884</v>
      </c>
      <c r="C2504" s="3">
        <v>64</v>
      </c>
      <c r="D2504" s="2">
        <v>0.76</v>
      </c>
      <c r="E2504" s="2">
        <v>0.67</v>
      </c>
      <c r="F2504" s="2">
        <v>0.7</v>
      </c>
      <c r="G2504" s="2">
        <v>0.06</v>
      </c>
      <c r="H2504" s="2">
        <v>8.5699999999999998E-2</v>
      </c>
      <c r="I2504" s="2">
        <v>64</v>
      </c>
      <c r="J2504" s="2">
        <v>1520</v>
      </c>
      <c r="K2504" s="4">
        <v>0.4783</v>
      </c>
      <c r="L2504" s="2" t="s">
        <v>1276</v>
      </c>
      <c r="M2504" s="5">
        <v>45093</v>
      </c>
      <c r="N2504" s="6">
        <v>92.13</v>
      </c>
    </row>
    <row r="2505" spans="1:14" ht="15.5" hidden="1" x14ac:dyDescent="0.35">
      <c r="A2505" s="3" t="s">
        <v>683</v>
      </c>
      <c r="B2505" s="2" t="s">
        <v>1797</v>
      </c>
      <c r="C2505" s="3">
        <v>65</v>
      </c>
      <c r="D2505" s="2">
        <v>0.79</v>
      </c>
      <c r="E2505" s="2">
        <v>0.75</v>
      </c>
      <c r="F2505" s="2">
        <v>0.77</v>
      </c>
      <c r="G2505" s="2">
        <v>0</v>
      </c>
      <c r="H2505" s="2" t="s">
        <v>12</v>
      </c>
      <c r="I2505" s="2">
        <v>92</v>
      </c>
      <c r="J2505" s="2">
        <v>6287</v>
      </c>
      <c r="K2505" s="4">
        <v>0.47289999999999999</v>
      </c>
      <c r="L2505" s="2" t="s">
        <v>1276</v>
      </c>
      <c r="M2505" s="5">
        <v>45093</v>
      </c>
      <c r="N2505" s="6">
        <v>92.13</v>
      </c>
    </row>
    <row r="2506" spans="1:14" ht="15.5" hidden="1" x14ac:dyDescent="0.35">
      <c r="A2506" s="3" t="s">
        <v>685</v>
      </c>
      <c r="B2506" s="2" t="s">
        <v>1885</v>
      </c>
      <c r="C2506" s="3">
        <v>66</v>
      </c>
      <c r="D2506" s="2">
        <v>0.95</v>
      </c>
      <c r="E2506" s="2">
        <v>0.82</v>
      </c>
      <c r="F2506" s="2">
        <v>0.86</v>
      </c>
      <c r="G2506" s="2">
        <v>0.14000000000000001</v>
      </c>
      <c r="H2506" s="2">
        <v>0.17280000000000001</v>
      </c>
      <c r="I2506" s="2">
        <v>25</v>
      </c>
      <c r="J2506" s="2">
        <v>2604</v>
      </c>
      <c r="K2506" s="4">
        <v>0.46970000000000001</v>
      </c>
      <c r="L2506" s="2" t="s">
        <v>1276</v>
      </c>
      <c r="M2506" s="5">
        <v>45093</v>
      </c>
      <c r="N2506" s="6">
        <v>92.13</v>
      </c>
    </row>
    <row r="2507" spans="1:14" ht="15.5" hidden="1" x14ac:dyDescent="0.35">
      <c r="A2507" s="3" t="s">
        <v>687</v>
      </c>
      <c r="B2507" s="2" t="s">
        <v>1886</v>
      </c>
      <c r="C2507" s="3">
        <v>67</v>
      </c>
      <c r="D2507" s="2">
        <v>1.03</v>
      </c>
      <c r="E2507" s="2">
        <v>0.91</v>
      </c>
      <c r="F2507" s="2">
        <v>0.94</v>
      </c>
      <c r="G2507" s="2">
        <v>0.13</v>
      </c>
      <c r="H2507" s="2">
        <v>0.1444</v>
      </c>
      <c r="I2507" s="2">
        <v>1</v>
      </c>
      <c r="J2507" s="2">
        <v>1901</v>
      </c>
      <c r="K2507" s="4">
        <v>0.46389999999999998</v>
      </c>
      <c r="L2507" s="2" t="s">
        <v>1276</v>
      </c>
      <c r="M2507" s="5">
        <v>45093</v>
      </c>
      <c r="N2507" s="6">
        <v>92.13</v>
      </c>
    </row>
    <row r="2508" spans="1:14" ht="15.5" hidden="1" x14ac:dyDescent="0.35">
      <c r="A2508" s="3" t="s">
        <v>689</v>
      </c>
      <c r="B2508" s="2" t="s">
        <v>1871</v>
      </c>
      <c r="C2508" s="3">
        <v>68</v>
      </c>
      <c r="D2508" s="2">
        <v>1.1100000000000001</v>
      </c>
      <c r="E2508" s="2">
        <v>1</v>
      </c>
      <c r="F2508" s="2">
        <v>1.04</v>
      </c>
      <c r="G2508" s="2">
        <v>0.03</v>
      </c>
      <c r="H2508" s="2">
        <v>2.7799999999999998E-2</v>
      </c>
      <c r="I2508" s="2">
        <v>275</v>
      </c>
      <c r="J2508" s="2">
        <v>3951</v>
      </c>
      <c r="K2508" s="4">
        <v>0.46</v>
      </c>
      <c r="L2508" s="2" t="s">
        <v>1276</v>
      </c>
      <c r="M2508" s="5">
        <v>45093</v>
      </c>
      <c r="N2508" s="6">
        <v>92.13</v>
      </c>
    </row>
    <row r="2509" spans="1:14" ht="15.5" hidden="1" x14ac:dyDescent="0.35">
      <c r="A2509" s="3" t="s">
        <v>691</v>
      </c>
      <c r="B2509" s="2" t="s">
        <v>1887</v>
      </c>
      <c r="C2509" s="3">
        <v>69</v>
      </c>
      <c r="D2509" s="2">
        <v>1.26</v>
      </c>
      <c r="E2509" s="2">
        <v>1.1000000000000001</v>
      </c>
      <c r="F2509" s="2">
        <v>1.1399999999999999</v>
      </c>
      <c r="G2509" s="2">
        <v>0.08</v>
      </c>
      <c r="H2509" s="2">
        <v>6.7799999999999999E-2</v>
      </c>
      <c r="I2509" s="2">
        <v>30</v>
      </c>
      <c r="J2509" s="2">
        <v>7016</v>
      </c>
      <c r="K2509" s="4">
        <v>0.4551</v>
      </c>
      <c r="L2509" s="2" t="s">
        <v>1276</v>
      </c>
      <c r="M2509" s="5">
        <v>45093</v>
      </c>
      <c r="N2509" s="6">
        <v>92.13</v>
      </c>
    </row>
    <row r="2510" spans="1:14" ht="15.5" hidden="1" x14ac:dyDescent="0.35">
      <c r="A2510" s="3" t="s">
        <v>693</v>
      </c>
      <c r="B2510" s="2" t="s">
        <v>1875</v>
      </c>
      <c r="C2510" s="3">
        <v>70</v>
      </c>
      <c r="D2510" s="2">
        <v>1.31</v>
      </c>
      <c r="E2510" s="2">
        <v>1.21</v>
      </c>
      <c r="F2510" s="2">
        <v>1.25</v>
      </c>
      <c r="G2510" s="2">
        <v>0.04</v>
      </c>
      <c r="H2510" s="2">
        <v>3.15E-2</v>
      </c>
      <c r="I2510" s="2">
        <v>180</v>
      </c>
      <c r="J2510" s="2">
        <v>11158</v>
      </c>
      <c r="K2510" s="4">
        <v>0.45040000000000002</v>
      </c>
      <c r="L2510" s="2" t="s">
        <v>1276</v>
      </c>
      <c r="M2510" s="5">
        <v>45093</v>
      </c>
      <c r="N2510" s="6">
        <v>92.13</v>
      </c>
    </row>
    <row r="2511" spans="1:14" ht="15.5" hidden="1" x14ac:dyDescent="0.35">
      <c r="A2511" s="3" t="s">
        <v>694</v>
      </c>
      <c r="B2511" s="2" t="s">
        <v>1888</v>
      </c>
      <c r="C2511" s="3">
        <v>71</v>
      </c>
      <c r="D2511" s="2">
        <v>1.27</v>
      </c>
      <c r="E2511" s="2">
        <v>1.32</v>
      </c>
      <c r="F2511" s="2">
        <v>1.37</v>
      </c>
      <c r="G2511" s="2">
        <v>0</v>
      </c>
      <c r="H2511" s="2" t="s">
        <v>12</v>
      </c>
      <c r="I2511" s="2">
        <v>268</v>
      </c>
      <c r="J2511" s="2">
        <v>1705</v>
      </c>
      <c r="K2511" s="4">
        <v>0.4461</v>
      </c>
      <c r="L2511" s="2" t="s">
        <v>1276</v>
      </c>
      <c r="M2511" s="5">
        <v>45093</v>
      </c>
      <c r="N2511" s="6">
        <v>92.13</v>
      </c>
    </row>
    <row r="2512" spans="1:14" ht="15.5" hidden="1" x14ac:dyDescent="0.35">
      <c r="A2512" s="3" t="s">
        <v>696</v>
      </c>
      <c r="B2512" s="2" t="s">
        <v>1852</v>
      </c>
      <c r="C2512" s="3">
        <v>72</v>
      </c>
      <c r="D2512" s="2">
        <v>1.49</v>
      </c>
      <c r="E2512" s="2">
        <v>1.45</v>
      </c>
      <c r="F2512" s="2">
        <v>1.5</v>
      </c>
      <c r="G2512" s="2">
        <v>-0.01</v>
      </c>
      <c r="H2512" s="2">
        <v>-6.7000000000000002E-3</v>
      </c>
      <c r="I2512" s="2">
        <v>54</v>
      </c>
      <c r="J2512" s="2">
        <v>1266</v>
      </c>
      <c r="K2512" s="4">
        <v>0.44169999999999998</v>
      </c>
      <c r="L2512" s="2" t="s">
        <v>1276</v>
      </c>
      <c r="M2512" s="5">
        <v>45093</v>
      </c>
      <c r="N2512" s="6">
        <v>92.13</v>
      </c>
    </row>
    <row r="2513" spans="1:14" ht="15.5" hidden="1" x14ac:dyDescent="0.35">
      <c r="A2513" s="3" t="s">
        <v>697</v>
      </c>
      <c r="B2513" s="2" t="s">
        <v>1889</v>
      </c>
      <c r="C2513" s="3">
        <v>72.5</v>
      </c>
      <c r="D2513" s="2">
        <v>1.73</v>
      </c>
      <c r="E2513" s="2">
        <v>1.52</v>
      </c>
      <c r="F2513" s="2">
        <v>1.57</v>
      </c>
      <c r="G2513" s="2">
        <v>0.28000000000000003</v>
      </c>
      <c r="H2513" s="2">
        <v>0.19309999999999999</v>
      </c>
      <c r="I2513" s="2">
        <v>15</v>
      </c>
      <c r="J2513" s="2">
        <v>741</v>
      </c>
      <c r="K2513" s="4">
        <v>0.4395</v>
      </c>
      <c r="L2513" s="2" t="s">
        <v>1276</v>
      </c>
      <c r="M2513" s="5">
        <v>45093</v>
      </c>
      <c r="N2513" s="6">
        <v>92.13</v>
      </c>
    </row>
    <row r="2514" spans="1:14" ht="15.5" hidden="1" x14ac:dyDescent="0.35">
      <c r="A2514" s="3" t="s">
        <v>699</v>
      </c>
      <c r="B2514" s="2" t="s">
        <v>1890</v>
      </c>
      <c r="C2514" s="3">
        <v>73</v>
      </c>
      <c r="D2514" s="2">
        <v>1.7</v>
      </c>
      <c r="E2514" s="2">
        <v>1.59</v>
      </c>
      <c r="F2514" s="2">
        <v>1.64</v>
      </c>
      <c r="G2514" s="2">
        <v>0.02</v>
      </c>
      <c r="H2514" s="2">
        <v>1.1900000000000001E-2</v>
      </c>
      <c r="I2514" s="2">
        <v>44</v>
      </c>
      <c r="J2514" s="2">
        <v>2986</v>
      </c>
      <c r="K2514" s="4">
        <v>0.43730000000000002</v>
      </c>
      <c r="L2514" s="2" t="s">
        <v>1276</v>
      </c>
      <c r="M2514" s="5">
        <v>45093</v>
      </c>
      <c r="N2514" s="6">
        <v>92.13</v>
      </c>
    </row>
    <row r="2515" spans="1:14" ht="15.5" hidden="1" x14ac:dyDescent="0.35">
      <c r="A2515" s="3" t="s">
        <v>700</v>
      </c>
      <c r="B2515" s="2" t="s">
        <v>1891</v>
      </c>
      <c r="C2515" s="3">
        <v>74</v>
      </c>
      <c r="D2515" s="2">
        <v>1.69</v>
      </c>
      <c r="E2515" s="2">
        <v>1.75</v>
      </c>
      <c r="F2515" s="2">
        <v>1.79</v>
      </c>
      <c r="G2515" s="2">
        <v>0</v>
      </c>
      <c r="H2515" s="2" t="s">
        <v>12</v>
      </c>
      <c r="I2515" s="2">
        <v>5</v>
      </c>
      <c r="J2515" s="2">
        <v>4103</v>
      </c>
      <c r="K2515" s="4">
        <v>0.43290000000000001</v>
      </c>
      <c r="L2515" s="2" t="s">
        <v>1276</v>
      </c>
      <c r="M2515" s="5">
        <v>45093</v>
      </c>
      <c r="N2515" s="6">
        <v>92.13</v>
      </c>
    </row>
    <row r="2516" spans="1:14" ht="15.5" hidden="1" x14ac:dyDescent="0.35">
      <c r="A2516" s="3" t="s">
        <v>701</v>
      </c>
      <c r="B2516" s="2" t="s">
        <v>1783</v>
      </c>
      <c r="C2516" s="3">
        <v>75</v>
      </c>
      <c r="D2516" s="2">
        <v>1.95</v>
      </c>
      <c r="E2516" s="2">
        <v>1.91</v>
      </c>
      <c r="F2516" s="2">
        <v>1.96</v>
      </c>
      <c r="G2516" s="2">
        <v>-0.02</v>
      </c>
      <c r="H2516" s="2">
        <v>-1.0200000000000001E-2</v>
      </c>
      <c r="I2516" s="2">
        <v>205</v>
      </c>
      <c r="J2516" s="2">
        <v>9740</v>
      </c>
      <c r="K2516" s="4">
        <v>0.42920000000000003</v>
      </c>
      <c r="L2516" s="2" t="s">
        <v>1276</v>
      </c>
      <c r="M2516" s="5">
        <v>45093</v>
      </c>
      <c r="N2516" s="6">
        <v>92.13</v>
      </c>
    </row>
    <row r="2517" spans="1:14" ht="15.5" hidden="1" x14ac:dyDescent="0.35">
      <c r="A2517" s="3" t="s">
        <v>702</v>
      </c>
      <c r="B2517" s="2" t="s">
        <v>1872</v>
      </c>
      <c r="C2517" s="3">
        <v>76</v>
      </c>
      <c r="D2517" s="2">
        <v>2.31</v>
      </c>
      <c r="E2517" s="2">
        <v>2.08</v>
      </c>
      <c r="F2517" s="2">
        <v>2.16</v>
      </c>
      <c r="G2517" s="2">
        <v>0.3</v>
      </c>
      <c r="H2517" s="2">
        <v>0.14929999999999999</v>
      </c>
      <c r="I2517" s="2">
        <v>148</v>
      </c>
      <c r="J2517" s="2">
        <v>2581</v>
      </c>
      <c r="K2517" s="4">
        <v>0.42699999999999999</v>
      </c>
      <c r="L2517" s="2" t="s">
        <v>1276</v>
      </c>
      <c r="M2517" s="5">
        <v>45093</v>
      </c>
      <c r="N2517" s="6">
        <v>92.13</v>
      </c>
    </row>
    <row r="2518" spans="1:14" ht="15.5" hidden="1" x14ac:dyDescent="0.35">
      <c r="A2518" s="3" t="s">
        <v>704</v>
      </c>
      <c r="B2518" s="2" t="s">
        <v>1852</v>
      </c>
      <c r="C2518" s="3">
        <v>77</v>
      </c>
      <c r="D2518" s="2">
        <v>2.31</v>
      </c>
      <c r="E2518" s="2">
        <v>2.27</v>
      </c>
      <c r="F2518" s="2">
        <v>2.35</v>
      </c>
      <c r="G2518" s="2">
        <v>0.08</v>
      </c>
      <c r="H2518" s="2">
        <v>3.5900000000000001E-2</v>
      </c>
      <c r="I2518" s="2">
        <v>3</v>
      </c>
      <c r="J2518" s="2">
        <v>5499</v>
      </c>
      <c r="K2518" s="4">
        <v>0.4229</v>
      </c>
      <c r="L2518" s="2" t="s">
        <v>1276</v>
      </c>
      <c r="M2518" s="5">
        <v>45093</v>
      </c>
      <c r="N2518" s="6">
        <v>92.13</v>
      </c>
    </row>
    <row r="2519" spans="1:14" ht="15.5" hidden="1" x14ac:dyDescent="0.35">
      <c r="A2519" s="3" t="s">
        <v>705</v>
      </c>
      <c r="B2519" s="2" t="s">
        <v>1892</v>
      </c>
      <c r="C2519" s="3">
        <v>77.5</v>
      </c>
      <c r="D2519" s="2">
        <v>2.66</v>
      </c>
      <c r="E2519" s="2">
        <v>2.37</v>
      </c>
      <c r="F2519" s="2">
        <v>2.4500000000000002</v>
      </c>
      <c r="G2519" s="2">
        <v>0.34</v>
      </c>
      <c r="H2519" s="2">
        <v>0.14660000000000001</v>
      </c>
      <c r="I2519" s="2">
        <v>5</v>
      </c>
      <c r="J2519" s="2">
        <v>1390</v>
      </c>
      <c r="K2519" s="4">
        <v>0.4209</v>
      </c>
      <c r="L2519" s="2" t="s">
        <v>1276</v>
      </c>
      <c r="M2519" s="5">
        <v>45093</v>
      </c>
      <c r="N2519" s="6">
        <v>92.13</v>
      </c>
    </row>
    <row r="2520" spans="1:14" ht="15.5" hidden="1" x14ac:dyDescent="0.35">
      <c r="A2520" s="3" t="s">
        <v>706</v>
      </c>
      <c r="B2520" s="2" t="s">
        <v>1893</v>
      </c>
      <c r="C2520" s="3">
        <v>78</v>
      </c>
      <c r="D2520" s="2">
        <v>2.64</v>
      </c>
      <c r="E2520" s="2">
        <v>2.4700000000000002</v>
      </c>
      <c r="F2520" s="2">
        <v>2.5299999999999998</v>
      </c>
      <c r="G2520" s="2">
        <v>0.05</v>
      </c>
      <c r="H2520" s="2">
        <v>1.9300000000000001E-2</v>
      </c>
      <c r="I2520" s="2">
        <v>13</v>
      </c>
      <c r="J2520" s="2">
        <v>2167</v>
      </c>
      <c r="K2520" s="4">
        <v>0.41710000000000003</v>
      </c>
      <c r="L2520" s="2" t="s">
        <v>1276</v>
      </c>
      <c r="M2520" s="5">
        <v>45093</v>
      </c>
      <c r="N2520" s="6">
        <v>92.13</v>
      </c>
    </row>
    <row r="2521" spans="1:14" ht="15.5" hidden="1" x14ac:dyDescent="0.35">
      <c r="A2521" s="3" t="s">
        <v>708</v>
      </c>
      <c r="B2521" s="2" t="s">
        <v>1894</v>
      </c>
      <c r="C2521" s="3">
        <v>79</v>
      </c>
      <c r="D2521" s="2">
        <v>2.85</v>
      </c>
      <c r="E2521" s="2">
        <v>2.69</v>
      </c>
      <c r="F2521" s="2">
        <v>2.75</v>
      </c>
      <c r="G2521" s="2">
        <v>0.33</v>
      </c>
      <c r="H2521" s="2">
        <v>0.13100000000000001</v>
      </c>
      <c r="I2521" s="2">
        <v>105</v>
      </c>
      <c r="J2521" s="2">
        <v>2468</v>
      </c>
      <c r="K2521" s="4">
        <v>0.4133</v>
      </c>
      <c r="L2521" s="2" t="s">
        <v>1276</v>
      </c>
      <c r="M2521" s="5">
        <v>45093</v>
      </c>
      <c r="N2521" s="6">
        <v>92.13</v>
      </c>
    </row>
    <row r="2522" spans="1:14" ht="15.5" hidden="1" x14ac:dyDescent="0.35">
      <c r="A2522" s="3" t="s">
        <v>709</v>
      </c>
      <c r="B2522" s="2" t="s">
        <v>1783</v>
      </c>
      <c r="C2522" s="3">
        <v>80</v>
      </c>
      <c r="D2522" s="2">
        <v>3</v>
      </c>
      <c r="E2522" s="2">
        <v>2.92</v>
      </c>
      <c r="F2522" s="2">
        <v>2.99</v>
      </c>
      <c r="G2522" s="2">
        <v>-0.01</v>
      </c>
      <c r="H2522" s="2">
        <v>-3.3E-3</v>
      </c>
      <c r="I2522" s="2">
        <v>744</v>
      </c>
      <c r="J2522" s="2">
        <v>18017</v>
      </c>
      <c r="K2522" s="4">
        <v>0.40989999999999999</v>
      </c>
      <c r="L2522" s="2" t="s">
        <v>1276</v>
      </c>
      <c r="M2522" s="5">
        <v>45093</v>
      </c>
      <c r="N2522" s="6">
        <v>92.13</v>
      </c>
    </row>
    <row r="2523" spans="1:14" ht="15.5" hidden="1" x14ac:dyDescent="0.35">
      <c r="A2523" s="3" t="s">
        <v>710</v>
      </c>
      <c r="B2523" s="2" t="s">
        <v>1889</v>
      </c>
      <c r="C2523" s="3">
        <v>81</v>
      </c>
      <c r="D2523" s="2">
        <v>3.55</v>
      </c>
      <c r="E2523" s="2">
        <v>3.15</v>
      </c>
      <c r="F2523" s="2">
        <v>3.25</v>
      </c>
      <c r="G2523" s="2">
        <v>0.35</v>
      </c>
      <c r="H2523" s="2">
        <v>0.1094</v>
      </c>
      <c r="I2523" s="2">
        <v>40</v>
      </c>
      <c r="J2523" s="2">
        <v>3104</v>
      </c>
      <c r="K2523" s="4">
        <v>0.40689999999999998</v>
      </c>
      <c r="L2523" s="2" t="s">
        <v>1276</v>
      </c>
      <c r="M2523" s="5">
        <v>45093</v>
      </c>
      <c r="N2523" s="6">
        <v>92.13</v>
      </c>
    </row>
    <row r="2524" spans="1:14" ht="15.5" hidden="1" x14ac:dyDescent="0.35">
      <c r="A2524" s="3" t="s">
        <v>711</v>
      </c>
      <c r="B2524" s="2" t="s">
        <v>1894</v>
      </c>
      <c r="C2524" s="3">
        <v>82</v>
      </c>
      <c r="D2524" s="2">
        <v>3.65</v>
      </c>
      <c r="E2524" s="2">
        <v>3.4</v>
      </c>
      <c r="F2524" s="2">
        <v>3.55</v>
      </c>
      <c r="G2524" s="2">
        <v>0</v>
      </c>
      <c r="H2524" s="2" t="s">
        <v>12</v>
      </c>
      <c r="I2524" s="2">
        <v>34</v>
      </c>
      <c r="J2524" s="2">
        <v>5284</v>
      </c>
      <c r="K2524" s="4">
        <v>0.4052</v>
      </c>
      <c r="L2524" s="2" t="s">
        <v>1276</v>
      </c>
      <c r="M2524" s="5">
        <v>45093</v>
      </c>
      <c r="N2524" s="6">
        <v>92.13</v>
      </c>
    </row>
    <row r="2525" spans="1:14" ht="15.5" hidden="1" x14ac:dyDescent="0.35">
      <c r="A2525" s="3" t="s">
        <v>713</v>
      </c>
      <c r="B2525" s="2" t="s">
        <v>1895</v>
      </c>
      <c r="C2525" s="3">
        <v>83</v>
      </c>
      <c r="D2525" s="2">
        <v>3.8</v>
      </c>
      <c r="E2525" s="2">
        <v>3.7</v>
      </c>
      <c r="F2525" s="2">
        <v>3.8</v>
      </c>
      <c r="G2525" s="2">
        <v>-0.13</v>
      </c>
      <c r="H2525" s="2">
        <v>-3.3099999999999997E-2</v>
      </c>
      <c r="I2525" s="2">
        <v>32</v>
      </c>
      <c r="J2525" s="2">
        <v>1976</v>
      </c>
      <c r="K2525" s="4">
        <v>0.39939999999999998</v>
      </c>
      <c r="L2525" s="2" t="s">
        <v>1276</v>
      </c>
      <c r="M2525" s="5">
        <v>45093</v>
      </c>
      <c r="N2525" s="6">
        <v>92.13</v>
      </c>
    </row>
    <row r="2526" spans="1:14" ht="15.5" hidden="1" x14ac:dyDescent="0.35">
      <c r="A2526" s="3" t="s">
        <v>714</v>
      </c>
      <c r="B2526" s="2" t="s">
        <v>1895</v>
      </c>
      <c r="C2526" s="3">
        <v>84</v>
      </c>
      <c r="D2526" s="2">
        <v>4.0999999999999996</v>
      </c>
      <c r="E2526" s="2">
        <v>4</v>
      </c>
      <c r="F2526" s="2">
        <v>4.0999999999999996</v>
      </c>
      <c r="G2526" s="2">
        <v>0</v>
      </c>
      <c r="H2526" s="2" t="s">
        <v>12</v>
      </c>
      <c r="I2526" s="2">
        <v>120</v>
      </c>
      <c r="J2526" s="2">
        <v>2249</v>
      </c>
      <c r="K2526" s="4">
        <v>0.39579999999999999</v>
      </c>
      <c r="L2526" s="2" t="s">
        <v>1276</v>
      </c>
      <c r="M2526" s="5">
        <v>45093</v>
      </c>
      <c r="N2526" s="6">
        <v>92.13</v>
      </c>
    </row>
    <row r="2527" spans="1:14" ht="15.5" hidden="1" x14ac:dyDescent="0.35">
      <c r="A2527" s="3" t="s">
        <v>716</v>
      </c>
      <c r="B2527" s="2" t="s">
        <v>1896</v>
      </c>
      <c r="C2527" s="3">
        <v>85</v>
      </c>
      <c r="D2527" s="2">
        <v>4.3499999999999996</v>
      </c>
      <c r="E2527" s="2">
        <v>4.3</v>
      </c>
      <c r="F2527" s="2">
        <v>4.45</v>
      </c>
      <c r="G2527" s="2">
        <v>-0.12</v>
      </c>
      <c r="H2527" s="2">
        <v>-2.6800000000000001E-2</v>
      </c>
      <c r="I2527" s="2">
        <v>112</v>
      </c>
      <c r="J2527" s="2">
        <v>14054</v>
      </c>
      <c r="K2527" s="4">
        <v>0.39389999999999997</v>
      </c>
      <c r="L2527" s="2" t="s">
        <v>1276</v>
      </c>
      <c r="M2527" s="5">
        <v>45093</v>
      </c>
      <c r="N2527" s="6">
        <v>92.13</v>
      </c>
    </row>
    <row r="2528" spans="1:14" ht="15.5" hidden="1" x14ac:dyDescent="0.35">
      <c r="A2528" s="3" t="s">
        <v>717</v>
      </c>
      <c r="B2528" s="2" t="s">
        <v>1896</v>
      </c>
      <c r="C2528" s="3">
        <v>86</v>
      </c>
      <c r="D2528" s="2">
        <v>4.75</v>
      </c>
      <c r="E2528" s="2">
        <v>4.6500000000000004</v>
      </c>
      <c r="F2528" s="2">
        <v>4.8</v>
      </c>
      <c r="G2528" s="2">
        <v>-7.0000000000000007E-2</v>
      </c>
      <c r="H2528" s="2">
        <v>-1.4500000000000001E-2</v>
      </c>
      <c r="I2528" s="2">
        <v>43</v>
      </c>
      <c r="J2528" s="2">
        <v>2405</v>
      </c>
      <c r="K2528" s="4">
        <v>0.39100000000000001</v>
      </c>
      <c r="L2528" s="2" t="s">
        <v>1276</v>
      </c>
      <c r="M2528" s="5">
        <v>45093</v>
      </c>
      <c r="N2528" s="6">
        <v>92.13</v>
      </c>
    </row>
    <row r="2529" spans="1:14" ht="15.5" hidden="1" x14ac:dyDescent="0.35">
      <c r="A2529" s="3" t="s">
        <v>719</v>
      </c>
      <c r="B2529" s="2" t="s">
        <v>1897</v>
      </c>
      <c r="C2529" s="3">
        <v>87</v>
      </c>
      <c r="D2529" s="2">
        <v>5.0999999999999996</v>
      </c>
      <c r="E2529" s="2">
        <v>5</v>
      </c>
      <c r="F2529" s="2">
        <v>5.15</v>
      </c>
      <c r="G2529" s="2">
        <v>0</v>
      </c>
      <c r="H2529" s="2" t="s">
        <v>12</v>
      </c>
      <c r="I2529" s="2">
        <v>1251</v>
      </c>
      <c r="J2529" s="2">
        <v>2856</v>
      </c>
      <c r="K2529" s="4">
        <v>0.38700000000000001</v>
      </c>
      <c r="L2529" s="2" t="s">
        <v>1276</v>
      </c>
      <c r="M2529" s="5">
        <v>45093</v>
      </c>
      <c r="N2529" s="6">
        <v>92.13</v>
      </c>
    </row>
    <row r="2530" spans="1:14" ht="15.5" hidden="1" x14ac:dyDescent="0.35">
      <c r="A2530" s="3" t="s">
        <v>721</v>
      </c>
      <c r="B2530" s="2" t="s">
        <v>1898</v>
      </c>
      <c r="C2530" s="3">
        <v>88</v>
      </c>
      <c r="D2530" s="2">
        <v>5.49</v>
      </c>
      <c r="E2530" s="2">
        <v>5.4</v>
      </c>
      <c r="F2530" s="2">
        <v>5.5</v>
      </c>
      <c r="G2530" s="2">
        <v>0.01</v>
      </c>
      <c r="H2530" s="2">
        <v>1.8E-3</v>
      </c>
      <c r="I2530" s="2">
        <v>316</v>
      </c>
      <c r="J2530" s="2">
        <v>6420</v>
      </c>
      <c r="K2530" s="4">
        <v>0.3821</v>
      </c>
      <c r="L2530" s="2" t="s">
        <v>1276</v>
      </c>
      <c r="M2530" s="5">
        <v>45093</v>
      </c>
      <c r="N2530" s="6">
        <v>92.13</v>
      </c>
    </row>
    <row r="2531" spans="1:14" ht="15.5" hidden="1" x14ac:dyDescent="0.35">
      <c r="A2531" s="3" t="s">
        <v>722</v>
      </c>
      <c r="B2531" s="2" t="s">
        <v>1782</v>
      </c>
      <c r="C2531" s="3">
        <v>89</v>
      </c>
      <c r="D2531" s="2">
        <v>5.9</v>
      </c>
      <c r="E2531" s="2">
        <v>5.75</v>
      </c>
      <c r="F2531" s="2">
        <v>5.9</v>
      </c>
      <c r="G2531" s="2">
        <v>0</v>
      </c>
      <c r="H2531" s="2" t="s">
        <v>12</v>
      </c>
      <c r="I2531" s="2">
        <v>160</v>
      </c>
      <c r="J2531" s="2">
        <v>6824</v>
      </c>
      <c r="K2531" s="4">
        <v>0.37869999999999998</v>
      </c>
      <c r="L2531" s="2" t="s">
        <v>1276</v>
      </c>
      <c r="M2531" s="5">
        <v>45093</v>
      </c>
      <c r="N2531" s="6">
        <v>92.13</v>
      </c>
    </row>
    <row r="2532" spans="1:14" ht="15.5" hidden="1" x14ac:dyDescent="0.35">
      <c r="A2532" s="3" t="s">
        <v>724</v>
      </c>
      <c r="B2532" s="2" t="s">
        <v>1899</v>
      </c>
      <c r="C2532" s="3">
        <v>90</v>
      </c>
      <c r="D2532" s="2">
        <v>6.28</v>
      </c>
      <c r="E2532" s="2">
        <v>6.2</v>
      </c>
      <c r="F2532" s="2">
        <v>6.3</v>
      </c>
      <c r="G2532" s="2">
        <v>-7.0000000000000007E-2</v>
      </c>
      <c r="H2532" s="2">
        <v>-1.0999999999999999E-2</v>
      </c>
      <c r="I2532" s="2">
        <v>2965</v>
      </c>
      <c r="J2532" s="2">
        <v>24262</v>
      </c>
      <c r="K2532" s="4">
        <v>0.37440000000000001</v>
      </c>
      <c r="L2532" s="2" t="s">
        <v>1276</v>
      </c>
      <c r="M2532" s="5">
        <v>45093</v>
      </c>
      <c r="N2532" s="6">
        <v>92.13</v>
      </c>
    </row>
    <row r="2533" spans="1:14" ht="15.5" x14ac:dyDescent="0.35">
      <c r="A2533" s="3" t="s">
        <v>726</v>
      </c>
      <c r="B2533" s="2" t="s">
        <v>1860</v>
      </c>
      <c r="C2533" s="3">
        <v>91</v>
      </c>
      <c r="D2533" s="2">
        <v>7.05</v>
      </c>
      <c r="E2533" s="2">
        <v>6.6</v>
      </c>
      <c r="F2533" s="2">
        <v>6.75</v>
      </c>
      <c r="G2533" s="2">
        <v>0.2</v>
      </c>
      <c r="H2533" s="2">
        <v>2.92E-2</v>
      </c>
      <c r="I2533" s="2">
        <v>125</v>
      </c>
      <c r="J2533" s="2">
        <v>5068</v>
      </c>
      <c r="K2533" s="4">
        <v>0.37159999999999999</v>
      </c>
      <c r="L2533" s="2" t="s">
        <v>1276</v>
      </c>
      <c r="M2533" s="5">
        <v>45093</v>
      </c>
      <c r="N2533" s="6">
        <v>92.13</v>
      </c>
    </row>
    <row r="2534" spans="1:14" ht="15.5" hidden="1" x14ac:dyDescent="0.35">
      <c r="A2534" s="3" t="s">
        <v>728</v>
      </c>
      <c r="B2534" s="2" t="s">
        <v>1900</v>
      </c>
      <c r="C2534" s="3">
        <v>92</v>
      </c>
      <c r="D2534" s="2">
        <v>7.73</v>
      </c>
      <c r="E2534" s="2">
        <v>7.1</v>
      </c>
      <c r="F2534" s="2">
        <v>7.2</v>
      </c>
      <c r="G2534" s="2">
        <v>0.43</v>
      </c>
      <c r="H2534" s="2">
        <v>5.8900000000000001E-2</v>
      </c>
      <c r="I2534" s="2">
        <v>247</v>
      </c>
      <c r="J2534" s="2">
        <v>2988</v>
      </c>
      <c r="K2534" s="4">
        <v>0.36770000000000003</v>
      </c>
      <c r="L2534" s="2" t="s">
        <v>1276</v>
      </c>
      <c r="M2534" s="5">
        <v>45093</v>
      </c>
      <c r="N2534" s="6">
        <v>92.13</v>
      </c>
    </row>
    <row r="2535" spans="1:14" ht="15.5" hidden="1" x14ac:dyDescent="0.35">
      <c r="A2535" s="3" t="s">
        <v>729</v>
      </c>
      <c r="B2535" s="2" t="s">
        <v>1901</v>
      </c>
      <c r="C2535" s="3">
        <v>93</v>
      </c>
      <c r="D2535" s="2">
        <v>8.15</v>
      </c>
      <c r="E2535" s="2">
        <v>7.55</v>
      </c>
      <c r="F2535" s="2">
        <v>7.7</v>
      </c>
      <c r="G2535" s="2">
        <v>0.45</v>
      </c>
      <c r="H2535" s="2">
        <v>5.8400000000000001E-2</v>
      </c>
      <c r="I2535" s="2">
        <v>152</v>
      </c>
      <c r="J2535" s="2">
        <v>6010</v>
      </c>
      <c r="K2535" s="4">
        <v>0.3654</v>
      </c>
      <c r="L2535" s="2" t="s">
        <v>1276</v>
      </c>
      <c r="M2535" s="5">
        <v>45093</v>
      </c>
      <c r="N2535" s="6">
        <v>92.13</v>
      </c>
    </row>
    <row r="2536" spans="1:14" ht="15.5" x14ac:dyDescent="0.35">
      <c r="A2536" s="3" t="s">
        <v>731</v>
      </c>
      <c r="B2536" s="2" t="s">
        <v>1902</v>
      </c>
      <c r="C2536" s="3">
        <v>94</v>
      </c>
      <c r="D2536" s="2">
        <v>8.7899999999999991</v>
      </c>
      <c r="E2536" s="2">
        <v>8.0500000000000007</v>
      </c>
      <c r="F2536" s="2">
        <v>8.15</v>
      </c>
      <c r="G2536" s="2">
        <v>0.44</v>
      </c>
      <c r="H2536" s="2">
        <v>5.2699999999999997E-2</v>
      </c>
      <c r="I2536" s="2">
        <v>22</v>
      </c>
      <c r="J2536" s="2">
        <v>3459</v>
      </c>
      <c r="K2536" s="4">
        <v>0.35930000000000001</v>
      </c>
      <c r="L2536" s="2" t="s">
        <v>1276</v>
      </c>
      <c r="M2536" s="5">
        <v>45093</v>
      </c>
      <c r="N2536" s="6">
        <v>92.13</v>
      </c>
    </row>
    <row r="2537" spans="1:14" ht="15.5" hidden="1" x14ac:dyDescent="0.35">
      <c r="A2537" s="3" t="s">
        <v>733</v>
      </c>
      <c r="B2537" s="2" t="s">
        <v>1782</v>
      </c>
      <c r="C2537" s="3">
        <v>95</v>
      </c>
      <c r="D2537" s="2">
        <v>8.75</v>
      </c>
      <c r="E2537" s="2">
        <v>8.5500000000000007</v>
      </c>
      <c r="F2537" s="2">
        <v>8.6999999999999993</v>
      </c>
      <c r="G2537" s="2">
        <v>0.01</v>
      </c>
      <c r="H2537" s="2">
        <v>1.1000000000000001E-3</v>
      </c>
      <c r="I2537" s="2">
        <v>631</v>
      </c>
      <c r="J2537" s="2">
        <v>13013</v>
      </c>
      <c r="K2537" s="4">
        <v>0.35730000000000001</v>
      </c>
      <c r="L2537" s="2" t="s">
        <v>1276</v>
      </c>
      <c r="M2537" s="5">
        <v>45093</v>
      </c>
      <c r="N2537" s="6">
        <v>92.13</v>
      </c>
    </row>
    <row r="2538" spans="1:14" ht="15.5" hidden="1" x14ac:dyDescent="0.35">
      <c r="A2538" s="3" t="s">
        <v>734</v>
      </c>
      <c r="B2538" s="2" t="s">
        <v>1903</v>
      </c>
      <c r="C2538" s="3">
        <v>96</v>
      </c>
      <c r="D2538" s="2">
        <v>9.6999999999999993</v>
      </c>
      <c r="E2538" s="2">
        <v>9.1</v>
      </c>
      <c r="F2538" s="2">
        <v>9.25</v>
      </c>
      <c r="G2538" s="2">
        <v>0.45</v>
      </c>
      <c r="H2538" s="2">
        <v>4.8599999999999997E-2</v>
      </c>
      <c r="I2538" s="2">
        <v>2</v>
      </c>
      <c r="J2538" s="2">
        <v>3601</v>
      </c>
      <c r="K2538" s="4">
        <v>0.35410000000000003</v>
      </c>
      <c r="L2538" s="2" t="s">
        <v>1276</v>
      </c>
      <c r="M2538" s="5">
        <v>45093</v>
      </c>
      <c r="N2538" s="6">
        <v>92.13</v>
      </c>
    </row>
    <row r="2539" spans="1:14" ht="15.5" x14ac:dyDescent="0.35">
      <c r="A2539" s="3" t="s">
        <v>736</v>
      </c>
      <c r="B2539" s="2" t="s">
        <v>1782</v>
      </c>
      <c r="C2539" s="3">
        <v>97</v>
      </c>
      <c r="D2539" s="2">
        <v>9.85</v>
      </c>
      <c r="E2539" s="2">
        <v>9.65</v>
      </c>
      <c r="F2539" s="2">
        <v>9.9499999999999993</v>
      </c>
      <c r="G2539" s="2">
        <v>0.05</v>
      </c>
      <c r="H2539" s="2">
        <v>5.1000000000000004E-3</v>
      </c>
      <c r="I2539" s="2">
        <v>181</v>
      </c>
      <c r="J2539" s="2">
        <v>6357</v>
      </c>
      <c r="K2539" s="4">
        <v>0.35770000000000002</v>
      </c>
      <c r="L2539" s="2" t="s">
        <v>1276</v>
      </c>
      <c r="M2539" s="5">
        <v>45093</v>
      </c>
      <c r="N2539" s="6">
        <v>92.13</v>
      </c>
    </row>
    <row r="2540" spans="1:14" ht="15.5" hidden="1" x14ac:dyDescent="0.35">
      <c r="A2540" s="3" t="s">
        <v>738</v>
      </c>
      <c r="B2540" s="2" t="s">
        <v>1896</v>
      </c>
      <c r="C2540" s="3">
        <v>98</v>
      </c>
      <c r="D2540" s="2">
        <v>10.44</v>
      </c>
      <c r="E2540" s="2">
        <v>10.199999999999999</v>
      </c>
      <c r="F2540" s="2">
        <v>10.5</v>
      </c>
      <c r="G2540" s="2">
        <v>0.04</v>
      </c>
      <c r="H2540" s="2">
        <v>3.8E-3</v>
      </c>
      <c r="I2540" s="2">
        <v>138</v>
      </c>
      <c r="J2540" s="2">
        <v>4306</v>
      </c>
      <c r="K2540" s="4">
        <v>0.35239999999999999</v>
      </c>
      <c r="L2540" s="2" t="s">
        <v>1276</v>
      </c>
      <c r="M2540" s="5">
        <v>45093</v>
      </c>
      <c r="N2540" s="6">
        <v>92.13</v>
      </c>
    </row>
    <row r="2541" spans="1:14" ht="15.5" hidden="1" x14ac:dyDescent="0.35">
      <c r="A2541" s="3" t="s">
        <v>740</v>
      </c>
      <c r="B2541" s="2" t="s">
        <v>1818</v>
      </c>
      <c r="C2541" s="3">
        <v>99</v>
      </c>
      <c r="D2541" s="2">
        <v>11.88</v>
      </c>
      <c r="E2541" s="2">
        <v>10.75</v>
      </c>
      <c r="F2541" s="2">
        <v>11.1</v>
      </c>
      <c r="G2541" s="2">
        <v>0.98</v>
      </c>
      <c r="H2541" s="2">
        <v>8.9899999999999994E-2</v>
      </c>
      <c r="I2541" s="2">
        <v>28</v>
      </c>
      <c r="J2541" s="2">
        <v>5188</v>
      </c>
      <c r="K2541" s="4">
        <v>0.34849999999999998</v>
      </c>
      <c r="L2541" s="2" t="s">
        <v>1276</v>
      </c>
      <c r="M2541" s="5">
        <v>45093</v>
      </c>
      <c r="N2541" s="6">
        <v>92.13</v>
      </c>
    </row>
    <row r="2542" spans="1:14" ht="15.5" x14ac:dyDescent="0.35">
      <c r="A2542" s="3" t="s">
        <v>741</v>
      </c>
      <c r="B2542" s="2" t="s">
        <v>1787</v>
      </c>
      <c r="C2542" s="3">
        <v>100</v>
      </c>
      <c r="D2542" s="2">
        <v>11.97</v>
      </c>
      <c r="E2542" s="2">
        <v>11.5</v>
      </c>
      <c r="F2542" s="2">
        <v>11.65</v>
      </c>
      <c r="G2542" s="2">
        <v>0.32</v>
      </c>
      <c r="H2542" s="2">
        <v>2.75E-2</v>
      </c>
      <c r="I2542" s="2">
        <v>96</v>
      </c>
      <c r="J2542" s="2">
        <v>28322</v>
      </c>
      <c r="K2542" s="4">
        <v>0.34089999999999998</v>
      </c>
      <c r="L2542" s="2" t="s">
        <v>1276</v>
      </c>
      <c r="M2542" s="5">
        <v>45093</v>
      </c>
      <c r="N2542" s="6">
        <v>92.13</v>
      </c>
    </row>
    <row r="2543" spans="1:14" ht="15.5" hidden="1" x14ac:dyDescent="0.35">
      <c r="A2543" s="3" t="s">
        <v>743</v>
      </c>
      <c r="B2543" s="2" t="s">
        <v>1904</v>
      </c>
      <c r="C2543" s="3">
        <v>105</v>
      </c>
      <c r="D2543" s="2">
        <v>15.36</v>
      </c>
      <c r="E2543" s="2">
        <v>14.85</v>
      </c>
      <c r="F2543" s="2">
        <v>15.1</v>
      </c>
      <c r="G2543" s="2">
        <v>0.28999999999999998</v>
      </c>
      <c r="H2543" s="2">
        <v>1.9199999999999998E-2</v>
      </c>
      <c r="I2543" s="2">
        <v>213</v>
      </c>
      <c r="J2543" s="2">
        <v>22102</v>
      </c>
      <c r="K2543" s="4">
        <v>0.32279999999999998</v>
      </c>
      <c r="L2543" s="2" t="s">
        <v>1276</v>
      </c>
      <c r="M2543" s="5">
        <v>45093</v>
      </c>
      <c r="N2543" s="6">
        <v>92.13</v>
      </c>
    </row>
    <row r="2544" spans="1:14" ht="15.5" x14ac:dyDescent="0.35">
      <c r="A2544" s="3" t="s">
        <v>745</v>
      </c>
      <c r="B2544" s="2" t="s">
        <v>1905</v>
      </c>
      <c r="C2544" s="3">
        <v>110</v>
      </c>
      <c r="D2544" s="2">
        <v>20.3</v>
      </c>
      <c r="E2544" s="2">
        <v>18.850000000000001</v>
      </c>
      <c r="F2544" s="2">
        <v>19.2</v>
      </c>
      <c r="G2544" s="2">
        <v>1.04</v>
      </c>
      <c r="H2544" s="2">
        <v>5.3999999999999999E-2</v>
      </c>
      <c r="I2544" s="2">
        <v>48</v>
      </c>
      <c r="J2544" s="2">
        <v>17534</v>
      </c>
      <c r="K2544" s="4">
        <v>0.31730000000000003</v>
      </c>
      <c r="L2544" s="2" t="s">
        <v>1276</v>
      </c>
      <c r="M2544" s="5">
        <v>45093</v>
      </c>
      <c r="N2544" s="6">
        <v>92.13</v>
      </c>
    </row>
    <row r="2545" spans="1:14" ht="15.5" x14ac:dyDescent="0.35">
      <c r="A2545" s="3" t="s">
        <v>747</v>
      </c>
      <c r="B2545" s="2" t="s">
        <v>1906</v>
      </c>
      <c r="C2545" s="3">
        <v>115</v>
      </c>
      <c r="D2545" s="2">
        <v>23.62</v>
      </c>
      <c r="E2545" s="2">
        <v>23.1</v>
      </c>
      <c r="F2545" s="2">
        <v>23.65</v>
      </c>
      <c r="G2545" s="2">
        <v>0.37</v>
      </c>
      <c r="H2545" s="2">
        <v>1.5900000000000001E-2</v>
      </c>
      <c r="I2545" s="2">
        <v>169</v>
      </c>
      <c r="J2545" s="2">
        <v>29379</v>
      </c>
      <c r="K2545" s="4">
        <v>0.31490000000000001</v>
      </c>
      <c r="L2545" s="2" t="s">
        <v>1276</v>
      </c>
      <c r="M2545" s="5">
        <v>45093</v>
      </c>
      <c r="N2545" s="6">
        <v>92.13</v>
      </c>
    </row>
    <row r="2546" spans="1:14" ht="15.5" x14ac:dyDescent="0.35">
      <c r="A2546" s="3" t="s">
        <v>749</v>
      </c>
      <c r="B2546" s="2" t="s">
        <v>1785</v>
      </c>
      <c r="C2546" s="3">
        <v>120</v>
      </c>
      <c r="D2546" s="2">
        <v>28</v>
      </c>
      <c r="E2546" s="2">
        <v>27.4</v>
      </c>
      <c r="F2546" s="2">
        <v>28.7</v>
      </c>
      <c r="G2546" s="2">
        <v>0.1</v>
      </c>
      <c r="H2546" s="2">
        <v>3.5999999999999999E-3</v>
      </c>
      <c r="I2546" s="2">
        <v>8</v>
      </c>
      <c r="J2546" s="2">
        <v>17248</v>
      </c>
      <c r="K2546" s="4">
        <v>0.36259999999999998</v>
      </c>
      <c r="L2546" s="2" t="s">
        <v>1276</v>
      </c>
      <c r="M2546" s="5">
        <v>45093</v>
      </c>
      <c r="N2546" s="6">
        <v>92.13</v>
      </c>
    </row>
    <row r="2547" spans="1:14" ht="15.5" hidden="1" x14ac:dyDescent="0.35">
      <c r="A2547" s="3" t="s">
        <v>751</v>
      </c>
      <c r="B2547" s="2" t="s">
        <v>1772</v>
      </c>
      <c r="C2547" s="3">
        <v>125</v>
      </c>
      <c r="D2547" s="2">
        <v>33.1</v>
      </c>
      <c r="E2547" s="2">
        <v>32.35</v>
      </c>
      <c r="F2547" s="2">
        <v>33.549999999999997</v>
      </c>
      <c r="G2547" s="2">
        <v>0.38</v>
      </c>
      <c r="H2547" s="2">
        <v>1.1599999999999999E-2</v>
      </c>
      <c r="I2547" s="2">
        <v>222</v>
      </c>
      <c r="J2547" s="2">
        <v>17861</v>
      </c>
      <c r="K2547" s="4">
        <v>0.3836</v>
      </c>
      <c r="L2547" s="2" t="s">
        <v>1276</v>
      </c>
      <c r="M2547" s="5">
        <v>45093</v>
      </c>
      <c r="N2547" s="6">
        <v>92.13</v>
      </c>
    </row>
    <row r="2548" spans="1:14" ht="15.5" x14ac:dyDescent="0.35">
      <c r="A2548" s="3" t="s">
        <v>752</v>
      </c>
      <c r="B2548" s="2" t="s">
        <v>1772</v>
      </c>
      <c r="C2548" s="3">
        <v>130</v>
      </c>
      <c r="D2548" s="2">
        <v>38.24</v>
      </c>
      <c r="E2548" s="2">
        <v>37.299999999999997</v>
      </c>
      <c r="F2548" s="2">
        <v>38.5</v>
      </c>
      <c r="G2548" s="2">
        <v>-0.06</v>
      </c>
      <c r="H2548" s="2">
        <v>-1.6000000000000001E-3</v>
      </c>
      <c r="I2548" s="2">
        <v>2532</v>
      </c>
      <c r="J2548" s="2">
        <v>4286</v>
      </c>
      <c r="K2548" s="4">
        <v>0.41239999999999999</v>
      </c>
      <c r="L2548" s="2" t="s">
        <v>1276</v>
      </c>
      <c r="M2548" s="5">
        <v>45093</v>
      </c>
      <c r="N2548" s="6">
        <v>92.13</v>
      </c>
    </row>
    <row r="2549" spans="1:14" ht="15.5" hidden="1" x14ac:dyDescent="0.35">
      <c r="A2549" s="3" t="s">
        <v>754</v>
      </c>
      <c r="B2549" s="2" t="s">
        <v>1907</v>
      </c>
      <c r="C2549" s="3">
        <v>135</v>
      </c>
      <c r="D2549" s="2">
        <v>43.5</v>
      </c>
      <c r="E2549" s="2">
        <v>42.25</v>
      </c>
      <c r="F2549" s="2">
        <v>43.6</v>
      </c>
      <c r="G2549" s="2">
        <v>0.35</v>
      </c>
      <c r="H2549" s="2">
        <v>8.0999999999999996E-3</v>
      </c>
      <c r="I2549" s="2">
        <v>2</v>
      </c>
      <c r="J2549" s="2">
        <v>265</v>
      </c>
      <c r="K2549" s="4">
        <v>0.4602</v>
      </c>
      <c r="L2549" s="2" t="s">
        <v>1276</v>
      </c>
      <c r="M2549" s="5">
        <v>45093</v>
      </c>
      <c r="N2549" s="6">
        <v>92.13</v>
      </c>
    </row>
    <row r="2550" spans="1:14" ht="15.5" x14ac:dyDescent="0.35">
      <c r="A2550" s="3" t="s">
        <v>756</v>
      </c>
      <c r="B2550" s="2" t="s">
        <v>1890</v>
      </c>
      <c r="C2550" s="3">
        <v>140</v>
      </c>
      <c r="D2550" s="2">
        <v>48.65</v>
      </c>
      <c r="E2550" s="2">
        <v>47.25</v>
      </c>
      <c r="F2550" s="2">
        <v>48.55</v>
      </c>
      <c r="G2550" s="2">
        <v>0.6</v>
      </c>
      <c r="H2550" s="2">
        <v>1.2500000000000001E-2</v>
      </c>
      <c r="I2550" s="2">
        <v>1001</v>
      </c>
      <c r="J2550" s="2">
        <v>1068</v>
      </c>
      <c r="K2550" s="4">
        <v>0.4849</v>
      </c>
      <c r="L2550" s="2" t="s">
        <v>1276</v>
      </c>
      <c r="M2550" s="5">
        <v>45093</v>
      </c>
      <c r="N2550" s="6">
        <v>92.13</v>
      </c>
    </row>
    <row r="2551" spans="1:14" ht="15.5" x14ac:dyDescent="0.35">
      <c r="A2551" s="3" t="s">
        <v>758</v>
      </c>
      <c r="B2551" s="2" t="s">
        <v>1890</v>
      </c>
      <c r="C2551" s="3">
        <v>145</v>
      </c>
      <c r="D2551" s="2">
        <v>53.55</v>
      </c>
      <c r="E2551" s="2">
        <v>52.25</v>
      </c>
      <c r="F2551" s="2">
        <v>53.55</v>
      </c>
      <c r="G2551" s="2">
        <v>0.5</v>
      </c>
      <c r="H2551" s="2">
        <v>9.4000000000000004E-3</v>
      </c>
      <c r="I2551" s="2">
        <v>101</v>
      </c>
      <c r="J2551" s="2">
        <v>103</v>
      </c>
      <c r="K2551" s="4">
        <v>0.5151</v>
      </c>
      <c r="L2551" s="2" t="s">
        <v>1276</v>
      </c>
      <c r="M2551" s="5">
        <v>45093</v>
      </c>
      <c r="N2551" s="6">
        <v>92.13</v>
      </c>
    </row>
    <row r="2552" spans="1:14" ht="15.5" hidden="1" x14ac:dyDescent="0.35">
      <c r="A2552" s="3" t="s">
        <v>759</v>
      </c>
      <c r="B2552" s="2" t="s">
        <v>1890</v>
      </c>
      <c r="C2552" s="3">
        <v>150</v>
      </c>
      <c r="D2552" s="2">
        <v>58.7</v>
      </c>
      <c r="E2552" s="2">
        <v>57.3</v>
      </c>
      <c r="F2552" s="2">
        <v>58.5</v>
      </c>
      <c r="G2552" s="2">
        <v>0.75</v>
      </c>
      <c r="H2552" s="2">
        <v>1.29E-2</v>
      </c>
      <c r="I2552" s="2">
        <v>2031</v>
      </c>
      <c r="J2552" s="2">
        <v>2441</v>
      </c>
      <c r="K2552" s="4">
        <v>0.53590000000000004</v>
      </c>
      <c r="L2552" s="2" t="s">
        <v>1276</v>
      </c>
      <c r="M2552" s="5">
        <v>45093</v>
      </c>
      <c r="N2552" s="6">
        <v>92.13</v>
      </c>
    </row>
    <row r="2553" spans="1:14" ht="15.5" hidden="1" x14ac:dyDescent="0.35">
      <c r="A2553" s="3" t="s">
        <v>760</v>
      </c>
      <c r="B2553" s="2" t="s">
        <v>1714</v>
      </c>
      <c r="C2553" s="3">
        <v>150.5</v>
      </c>
      <c r="D2553" s="2">
        <v>51.72</v>
      </c>
      <c r="E2553" s="2">
        <v>57.75</v>
      </c>
      <c r="F2553" s="2">
        <v>59.05</v>
      </c>
      <c r="G2553" s="2">
        <v>0</v>
      </c>
      <c r="H2553" s="2" t="s">
        <v>12</v>
      </c>
      <c r="I2553" s="2">
        <v>1</v>
      </c>
      <c r="J2553" s="2">
        <v>3</v>
      </c>
      <c r="K2553" s="4">
        <v>0.54690000000000005</v>
      </c>
      <c r="L2553" s="2" t="s">
        <v>1276</v>
      </c>
      <c r="M2553" s="5">
        <v>45093</v>
      </c>
      <c r="N2553" s="6">
        <v>92.13</v>
      </c>
    </row>
    <row r="2554" spans="1:14" ht="15.5" hidden="1" x14ac:dyDescent="0.35">
      <c r="A2554" s="3" t="s">
        <v>762</v>
      </c>
      <c r="B2554" s="2" t="s">
        <v>1715</v>
      </c>
      <c r="C2554" s="3">
        <v>151</v>
      </c>
      <c r="D2554" s="2">
        <v>45.76</v>
      </c>
      <c r="E2554" s="2">
        <v>58.25</v>
      </c>
      <c r="F2554" s="2">
        <v>59.55</v>
      </c>
      <c r="G2554" s="2">
        <v>0</v>
      </c>
      <c r="H2554" s="2" t="s">
        <v>12</v>
      </c>
      <c r="I2554" s="2">
        <v>1</v>
      </c>
      <c r="J2554" s="2">
        <v>2</v>
      </c>
      <c r="K2554" s="4">
        <v>0.54959999999999998</v>
      </c>
      <c r="L2554" s="2" t="s">
        <v>1276</v>
      </c>
      <c r="M2554" s="5">
        <v>45093</v>
      </c>
      <c r="N2554" s="6">
        <v>92.13</v>
      </c>
    </row>
    <row r="2555" spans="1:14" ht="15.5" hidden="1" x14ac:dyDescent="0.35">
      <c r="A2555" s="3" t="s">
        <v>763</v>
      </c>
      <c r="B2555" s="2" t="s">
        <v>1716</v>
      </c>
      <c r="C2555" s="3">
        <v>151.5</v>
      </c>
      <c r="D2555" s="2">
        <v>51.15</v>
      </c>
      <c r="E2555" s="2">
        <v>59</v>
      </c>
      <c r="F2555" s="2">
        <v>59.7</v>
      </c>
      <c r="G2555" s="2">
        <v>0</v>
      </c>
      <c r="H2555" s="2" t="s">
        <v>12</v>
      </c>
      <c r="I2555" s="2">
        <v>650</v>
      </c>
      <c r="J2555" s="2">
        <v>2</v>
      </c>
      <c r="K2555" s="4">
        <v>0.4844</v>
      </c>
      <c r="L2555" s="2" t="s">
        <v>1276</v>
      </c>
      <c r="M2555" s="5">
        <v>45093</v>
      </c>
      <c r="N2555" s="6">
        <v>92.13</v>
      </c>
    </row>
    <row r="2556" spans="1:14" ht="15.5" hidden="1" x14ac:dyDescent="0.35">
      <c r="A2556" s="3" t="s">
        <v>764</v>
      </c>
      <c r="B2556" s="2" t="s">
        <v>1717</v>
      </c>
      <c r="C2556" s="3">
        <v>152</v>
      </c>
      <c r="D2556" s="2">
        <v>39.42</v>
      </c>
      <c r="E2556" s="2">
        <v>59.25</v>
      </c>
      <c r="F2556" s="2">
        <v>60.55</v>
      </c>
      <c r="G2556" s="2">
        <v>0</v>
      </c>
      <c r="H2556" s="2" t="s">
        <v>12</v>
      </c>
      <c r="I2556" s="2">
        <v>1032</v>
      </c>
      <c r="J2556" s="2">
        <v>1</v>
      </c>
      <c r="K2556" s="4">
        <v>0.55520000000000003</v>
      </c>
      <c r="L2556" s="2" t="s">
        <v>1276</v>
      </c>
      <c r="M2556" s="5">
        <v>45093</v>
      </c>
      <c r="N2556" s="6">
        <v>92.13</v>
      </c>
    </row>
    <row r="2557" spans="1:14" ht="15.5" hidden="1" x14ac:dyDescent="0.35">
      <c r="A2557" s="3" t="s">
        <v>766</v>
      </c>
      <c r="B2557" s="2" t="s">
        <v>1718</v>
      </c>
      <c r="C2557" s="3">
        <v>152.5</v>
      </c>
      <c r="D2557" s="2">
        <v>41.11</v>
      </c>
      <c r="E2557" s="2">
        <v>59.75</v>
      </c>
      <c r="F2557" s="2">
        <v>61.05</v>
      </c>
      <c r="G2557" s="2">
        <v>0</v>
      </c>
      <c r="H2557" s="2" t="s">
        <v>12</v>
      </c>
      <c r="I2557" s="2">
        <v>1030</v>
      </c>
      <c r="J2557" s="2">
        <v>0</v>
      </c>
      <c r="K2557" s="4">
        <v>0.55789999999999995</v>
      </c>
      <c r="L2557" s="2" t="s">
        <v>1276</v>
      </c>
      <c r="M2557" s="5">
        <v>45093</v>
      </c>
      <c r="N2557" s="6">
        <v>92.13</v>
      </c>
    </row>
    <row r="2558" spans="1:14" ht="15.5" hidden="1" x14ac:dyDescent="0.35">
      <c r="A2558" s="3" t="s">
        <v>768</v>
      </c>
      <c r="B2558" s="2" t="s">
        <v>1488</v>
      </c>
      <c r="C2558" s="3">
        <v>153</v>
      </c>
      <c r="D2558" s="2">
        <v>41.6</v>
      </c>
      <c r="E2558" s="2">
        <v>60.25</v>
      </c>
      <c r="F2558" s="2">
        <v>61.55</v>
      </c>
      <c r="G2558" s="2">
        <v>0</v>
      </c>
      <c r="H2558" s="2" t="s">
        <v>12</v>
      </c>
      <c r="I2558" s="2">
        <v>630</v>
      </c>
      <c r="J2558" s="2">
        <v>0</v>
      </c>
      <c r="K2558" s="4">
        <v>0.56059999999999999</v>
      </c>
      <c r="L2558" s="2" t="s">
        <v>1276</v>
      </c>
      <c r="M2558" s="5">
        <v>45093</v>
      </c>
      <c r="N2558" s="6">
        <v>92.13</v>
      </c>
    </row>
    <row r="2559" spans="1:14" ht="15.5" hidden="1" x14ac:dyDescent="0.35">
      <c r="A2559" s="3" t="s">
        <v>770</v>
      </c>
      <c r="B2559" s="2" t="s">
        <v>1719</v>
      </c>
      <c r="C2559" s="3">
        <v>153.5</v>
      </c>
      <c r="D2559" s="2">
        <v>42.17</v>
      </c>
      <c r="E2559" s="2">
        <v>60.75</v>
      </c>
      <c r="F2559" s="2">
        <v>62</v>
      </c>
      <c r="G2559" s="2">
        <v>0</v>
      </c>
      <c r="H2559" s="2" t="s">
        <v>12</v>
      </c>
      <c r="I2559" s="2">
        <v>630</v>
      </c>
      <c r="J2559" s="2">
        <v>0</v>
      </c>
      <c r="K2559" s="4">
        <v>0.55489999999999995</v>
      </c>
      <c r="L2559" s="2" t="s">
        <v>1276</v>
      </c>
      <c r="M2559" s="5">
        <v>45093</v>
      </c>
      <c r="N2559" s="6">
        <v>92.13</v>
      </c>
    </row>
    <row r="2560" spans="1:14" ht="15.5" hidden="1" x14ac:dyDescent="0.35">
      <c r="A2560" s="3" t="s">
        <v>772</v>
      </c>
      <c r="B2560" s="2" t="s">
        <v>1890</v>
      </c>
      <c r="C2560" s="3">
        <v>154</v>
      </c>
      <c r="D2560" s="2">
        <v>62.55</v>
      </c>
      <c r="E2560" s="2">
        <v>61.5</v>
      </c>
      <c r="F2560" s="2">
        <v>62.2</v>
      </c>
      <c r="G2560" s="2">
        <v>0.05</v>
      </c>
      <c r="H2560" s="2">
        <v>8.0000000000000004E-4</v>
      </c>
      <c r="I2560" s="2">
        <v>200</v>
      </c>
      <c r="J2560" s="2">
        <v>200</v>
      </c>
      <c r="K2560" s="4">
        <v>0.49709999999999999</v>
      </c>
      <c r="L2560" s="2" t="s">
        <v>1276</v>
      </c>
      <c r="M2560" s="5">
        <v>45093</v>
      </c>
      <c r="N2560" s="6">
        <v>92.13</v>
      </c>
    </row>
    <row r="2561" spans="1:14" ht="15.5" hidden="1" x14ac:dyDescent="0.35">
      <c r="A2561" s="3" t="s">
        <v>773</v>
      </c>
      <c r="B2561" s="2" t="s">
        <v>1720</v>
      </c>
      <c r="C2561" s="3">
        <v>154.5</v>
      </c>
      <c r="D2561" s="2">
        <v>43.02</v>
      </c>
      <c r="E2561" s="2">
        <v>62.05</v>
      </c>
      <c r="F2561" s="2">
        <v>62.7</v>
      </c>
      <c r="G2561" s="2">
        <v>0</v>
      </c>
      <c r="H2561" s="2" t="s">
        <v>12</v>
      </c>
      <c r="I2561" s="2">
        <v>430</v>
      </c>
      <c r="J2561" s="2">
        <v>0</v>
      </c>
      <c r="K2561" s="4">
        <v>0.4995</v>
      </c>
      <c r="L2561" s="2" t="s">
        <v>1276</v>
      </c>
      <c r="M2561" s="5">
        <v>45093</v>
      </c>
      <c r="N2561" s="6">
        <v>92.13</v>
      </c>
    </row>
    <row r="2562" spans="1:14" ht="15.5" hidden="1" x14ac:dyDescent="0.35">
      <c r="A2562" s="3" t="s">
        <v>775</v>
      </c>
      <c r="B2562" s="2" t="s">
        <v>1908</v>
      </c>
      <c r="C2562" s="3">
        <v>155</v>
      </c>
      <c r="D2562" s="2">
        <v>63.7</v>
      </c>
      <c r="E2562" s="2">
        <v>62.35</v>
      </c>
      <c r="F2562" s="2">
        <v>63.45</v>
      </c>
      <c r="G2562" s="2">
        <v>3.3</v>
      </c>
      <c r="H2562" s="2">
        <v>5.4600000000000003E-2</v>
      </c>
      <c r="I2562" s="2">
        <v>1</v>
      </c>
      <c r="J2562" s="2">
        <v>0</v>
      </c>
      <c r="K2562" s="4">
        <v>0.55420000000000003</v>
      </c>
      <c r="L2562" s="2" t="s">
        <v>1276</v>
      </c>
      <c r="M2562" s="5">
        <v>45093</v>
      </c>
      <c r="N2562" s="6">
        <v>92.13</v>
      </c>
    </row>
    <row r="2563" spans="1:14" ht="15.5" hidden="1" x14ac:dyDescent="0.35">
      <c r="A2563" s="3" t="s">
        <v>777</v>
      </c>
      <c r="B2563" s="2" t="s">
        <v>1722</v>
      </c>
      <c r="C2563" s="3">
        <v>155.5</v>
      </c>
      <c r="D2563" s="2">
        <v>44.47</v>
      </c>
      <c r="E2563" s="2">
        <v>62.75</v>
      </c>
      <c r="F2563" s="2">
        <v>64</v>
      </c>
      <c r="G2563" s="2">
        <v>0</v>
      </c>
      <c r="H2563" s="2" t="s">
        <v>12</v>
      </c>
      <c r="I2563" s="2">
        <v>200</v>
      </c>
      <c r="J2563" s="2">
        <v>0</v>
      </c>
      <c r="K2563" s="4">
        <v>0.56569999999999998</v>
      </c>
      <c r="L2563" s="2" t="s">
        <v>1276</v>
      </c>
      <c r="M2563" s="5">
        <v>45093</v>
      </c>
      <c r="N2563" s="6">
        <v>92.13</v>
      </c>
    </row>
    <row r="2564" spans="1:14" ht="15.5" hidden="1" x14ac:dyDescent="0.35">
      <c r="A2564" s="3" t="s">
        <v>778</v>
      </c>
      <c r="B2564" s="2" t="s">
        <v>1723</v>
      </c>
      <c r="C2564" s="3">
        <v>156</v>
      </c>
      <c r="D2564" s="2">
        <v>44.45</v>
      </c>
      <c r="E2564" s="2">
        <v>63.25</v>
      </c>
      <c r="F2564" s="2">
        <v>64.55</v>
      </c>
      <c r="G2564" s="2">
        <v>0</v>
      </c>
      <c r="H2564" s="2" t="s">
        <v>12</v>
      </c>
      <c r="I2564" s="2">
        <v>202</v>
      </c>
      <c r="J2564" s="2">
        <v>0</v>
      </c>
      <c r="K2564" s="4">
        <v>0.57669999999999999</v>
      </c>
      <c r="L2564" s="2" t="s">
        <v>1276</v>
      </c>
      <c r="M2564" s="5">
        <v>45093</v>
      </c>
      <c r="N2564" s="6">
        <v>92.13</v>
      </c>
    </row>
    <row r="2565" spans="1:14" ht="15.5" hidden="1" x14ac:dyDescent="0.35">
      <c r="A2565" s="3" t="s">
        <v>780</v>
      </c>
      <c r="B2565" s="2" t="s">
        <v>1724</v>
      </c>
      <c r="C2565" s="3">
        <v>156.5</v>
      </c>
      <c r="D2565" s="2">
        <v>45.51</v>
      </c>
      <c r="E2565" s="2">
        <v>63.75</v>
      </c>
      <c r="F2565" s="2">
        <v>65.05</v>
      </c>
      <c r="G2565" s="2">
        <v>0</v>
      </c>
      <c r="H2565" s="2" t="s">
        <v>12</v>
      </c>
      <c r="I2565" s="2">
        <v>200</v>
      </c>
      <c r="J2565" s="2">
        <v>0</v>
      </c>
      <c r="K2565" s="4">
        <v>0.57930000000000004</v>
      </c>
      <c r="L2565" s="2" t="s">
        <v>1276</v>
      </c>
      <c r="M2565" s="5">
        <v>45093</v>
      </c>
      <c r="N2565" s="6">
        <v>92.13</v>
      </c>
    </row>
    <row r="2566" spans="1:14" ht="15.5" hidden="1" x14ac:dyDescent="0.35">
      <c r="A2566" s="3" t="s">
        <v>781</v>
      </c>
      <c r="B2566" s="2" t="s">
        <v>1725</v>
      </c>
      <c r="C2566" s="3">
        <v>157</v>
      </c>
      <c r="D2566" s="2">
        <v>46.13</v>
      </c>
      <c r="E2566" s="2">
        <v>64.2</v>
      </c>
      <c r="F2566" s="2">
        <v>65.55</v>
      </c>
      <c r="G2566" s="2">
        <v>0</v>
      </c>
      <c r="H2566" s="2" t="s">
        <v>12</v>
      </c>
      <c r="I2566" s="2">
        <v>200</v>
      </c>
      <c r="J2566" s="2">
        <v>0</v>
      </c>
      <c r="K2566" s="4">
        <v>0.58199999999999996</v>
      </c>
      <c r="L2566" s="2" t="s">
        <v>1276</v>
      </c>
      <c r="M2566" s="5">
        <v>45093</v>
      </c>
      <c r="N2566" s="6">
        <v>92.13</v>
      </c>
    </row>
    <row r="2567" spans="1:14" ht="15.5" hidden="1" x14ac:dyDescent="0.35">
      <c r="A2567" s="3" t="s">
        <v>783</v>
      </c>
      <c r="B2567" s="2" t="s">
        <v>1726</v>
      </c>
      <c r="C2567" s="3">
        <v>157.5</v>
      </c>
      <c r="D2567" s="2">
        <v>55.4</v>
      </c>
      <c r="E2567" s="2">
        <v>63.6</v>
      </c>
      <c r="F2567" s="2">
        <v>64.349999999999994</v>
      </c>
      <c r="G2567" s="2">
        <v>0</v>
      </c>
      <c r="H2567" s="2" t="s">
        <v>12</v>
      </c>
      <c r="I2567" s="2">
        <v>260</v>
      </c>
      <c r="J2567" s="2">
        <v>0</v>
      </c>
      <c r="K2567" s="4">
        <v>0</v>
      </c>
      <c r="L2567" s="2" t="s">
        <v>1276</v>
      </c>
      <c r="M2567" s="5">
        <v>45093</v>
      </c>
      <c r="N2567" s="6">
        <v>92.13</v>
      </c>
    </row>
    <row r="2568" spans="1:14" ht="15.5" hidden="1" x14ac:dyDescent="0.35">
      <c r="A2568" s="3" t="s">
        <v>784</v>
      </c>
      <c r="B2568" s="2" t="s">
        <v>785</v>
      </c>
      <c r="C2568" s="3">
        <v>158</v>
      </c>
      <c r="D2568" s="2">
        <v>64.2</v>
      </c>
      <c r="E2568" s="2">
        <v>69.650000000000006</v>
      </c>
      <c r="F2568" s="2">
        <v>70.7</v>
      </c>
      <c r="G2568" s="2">
        <v>0</v>
      </c>
      <c r="H2568" s="2" t="s">
        <v>12</v>
      </c>
      <c r="I2568" s="2">
        <v>40</v>
      </c>
      <c r="J2568" s="2">
        <v>0</v>
      </c>
      <c r="K2568" s="4">
        <v>0.9335</v>
      </c>
      <c r="L2568" s="2" t="s">
        <v>1276</v>
      </c>
      <c r="M2568" s="5">
        <v>45093</v>
      </c>
      <c r="N2568" s="6">
        <v>92.13</v>
      </c>
    </row>
    <row r="2569" spans="1:14" ht="15.5" hidden="1" x14ac:dyDescent="0.35">
      <c r="A2569" s="3" t="s">
        <v>786</v>
      </c>
      <c r="B2569" s="2" t="s">
        <v>774</v>
      </c>
      <c r="C2569" s="3">
        <v>158.5</v>
      </c>
      <c r="D2569" s="2">
        <v>68.55</v>
      </c>
      <c r="E2569" s="2">
        <v>64.099999999999994</v>
      </c>
      <c r="F2569" s="2">
        <v>64.7</v>
      </c>
      <c r="G2569" s="2">
        <v>0</v>
      </c>
      <c r="H2569" s="2" t="s">
        <v>12</v>
      </c>
      <c r="I2569" s="2">
        <v>43</v>
      </c>
      <c r="J2569" s="2">
        <v>0</v>
      </c>
      <c r="K2569" s="4">
        <v>0</v>
      </c>
      <c r="L2569" s="2" t="s">
        <v>1276</v>
      </c>
      <c r="M2569" s="5">
        <v>45093</v>
      </c>
      <c r="N2569" s="6">
        <v>92.13</v>
      </c>
    </row>
    <row r="2570" spans="1:14" ht="15.5" hidden="1" x14ac:dyDescent="0.35">
      <c r="A2570" s="3" t="s">
        <v>787</v>
      </c>
      <c r="B2570" s="2" t="s">
        <v>788</v>
      </c>
      <c r="C2570" s="3">
        <v>159</v>
      </c>
      <c r="D2570" s="2">
        <v>64.25</v>
      </c>
      <c r="E2570" s="2">
        <v>73.349999999999994</v>
      </c>
      <c r="F2570" s="2">
        <v>74.25</v>
      </c>
      <c r="G2570" s="2">
        <v>0</v>
      </c>
      <c r="H2570" s="2" t="s">
        <v>12</v>
      </c>
      <c r="I2570" s="2">
        <v>194</v>
      </c>
      <c r="J2570" s="2">
        <v>0</v>
      </c>
      <c r="K2570" s="4">
        <v>1.1111</v>
      </c>
      <c r="L2570" s="2" t="s">
        <v>1276</v>
      </c>
      <c r="M2570" s="5">
        <v>45093</v>
      </c>
      <c r="N2570" s="6">
        <v>92.13</v>
      </c>
    </row>
    <row r="2571" spans="1:14" ht="15.5" hidden="1" x14ac:dyDescent="0.35">
      <c r="A2571" s="3" t="s">
        <v>789</v>
      </c>
      <c r="B2571" s="2" t="s">
        <v>790</v>
      </c>
      <c r="C2571" s="3">
        <v>159.5</v>
      </c>
      <c r="D2571" s="2">
        <v>65.45</v>
      </c>
      <c r="E2571" s="2">
        <v>73.849999999999994</v>
      </c>
      <c r="F2571" s="2">
        <v>74.650000000000006</v>
      </c>
      <c r="G2571" s="2">
        <v>0</v>
      </c>
      <c r="H2571" s="2" t="s">
        <v>12</v>
      </c>
      <c r="I2571" s="2">
        <v>33</v>
      </c>
      <c r="J2571" s="2">
        <v>0</v>
      </c>
      <c r="K2571" s="4">
        <v>1.1114999999999999</v>
      </c>
      <c r="L2571" s="2" t="s">
        <v>1276</v>
      </c>
      <c r="M2571" s="5">
        <v>45093</v>
      </c>
      <c r="N2571" s="6">
        <v>92.13</v>
      </c>
    </row>
    <row r="2572" spans="1:14" ht="15.5" hidden="1" x14ac:dyDescent="0.35">
      <c r="A2572" s="3" t="s">
        <v>791</v>
      </c>
      <c r="B2572" s="2" t="s">
        <v>1909</v>
      </c>
      <c r="C2572" s="3">
        <v>160</v>
      </c>
      <c r="D2572" s="2">
        <v>68.5</v>
      </c>
      <c r="E2572" s="2">
        <v>67.2</v>
      </c>
      <c r="F2572" s="2">
        <v>68.55</v>
      </c>
      <c r="G2572" s="2">
        <v>0.65</v>
      </c>
      <c r="H2572" s="2">
        <v>9.5999999999999992E-3</v>
      </c>
      <c r="I2572" s="2">
        <v>5</v>
      </c>
      <c r="J2572" s="2">
        <v>20</v>
      </c>
      <c r="K2572" s="4">
        <v>0.59770000000000001</v>
      </c>
      <c r="L2572" s="2" t="s">
        <v>1276</v>
      </c>
      <c r="M2572" s="5">
        <v>45093</v>
      </c>
      <c r="N2572" s="6">
        <v>92.13</v>
      </c>
    </row>
    <row r="2573" spans="1:14" ht="15.5" hidden="1" x14ac:dyDescent="0.35">
      <c r="A2573" s="3" t="s">
        <v>793</v>
      </c>
      <c r="B2573" s="2" t="s">
        <v>794</v>
      </c>
      <c r="C2573" s="3">
        <v>160.5</v>
      </c>
      <c r="D2573" s="2">
        <v>65.900000000000006</v>
      </c>
      <c r="E2573" s="2">
        <v>74.900000000000006</v>
      </c>
      <c r="F2573" s="2">
        <v>75.599999999999994</v>
      </c>
      <c r="G2573" s="2">
        <v>0</v>
      </c>
      <c r="H2573" s="2" t="s">
        <v>12</v>
      </c>
      <c r="I2573" s="2">
        <v>109</v>
      </c>
      <c r="J2573" s="2">
        <v>0</v>
      </c>
      <c r="K2573" s="4">
        <v>1.1183000000000001</v>
      </c>
      <c r="L2573" s="2" t="s">
        <v>1276</v>
      </c>
      <c r="M2573" s="5">
        <v>45093</v>
      </c>
      <c r="N2573" s="6">
        <v>92.13</v>
      </c>
    </row>
    <row r="2574" spans="1:14" ht="15.5" hidden="1" x14ac:dyDescent="0.35">
      <c r="A2574" s="3" t="s">
        <v>795</v>
      </c>
      <c r="B2574" s="2" t="s">
        <v>788</v>
      </c>
      <c r="C2574" s="3">
        <v>161</v>
      </c>
      <c r="D2574" s="2">
        <v>66.25</v>
      </c>
      <c r="E2574" s="2">
        <v>75.400000000000006</v>
      </c>
      <c r="F2574" s="2">
        <v>76.099999999999994</v>
      </c>
      <c r="G2574" s="2">
        <v>0</v>
      </c>
      <c r="H2574" s="2" t="s">
        <v>12</v>
      </c>
      <c r="I2574" s="2">
        <v>76</v>
      </c>
      <c r="J2574" s="2">
        <v>0</v>
      </c>
      <c r="K2574" s="4">
        <v>1.1216999999999999</v>
      </c>
      <c r="L2574" s="2" t="s">
        <v>1276</v>
      </c>
      <c r="M2574" s="5">
        <v>45093</v>
      </c>
      <c r="N2574" s="6">
        <v>92.13</v>
      </c>
    </row>
    <row r="2575" spans="1:14" ht="15.5" hidden="1" x14ac:dyDescent="0.35">
      <c r="A2575" s="3" t="s">
        <v>796</v>
      </c>
      <c r="B2575" s="2" t="s">
        <v>1725</v>
      </c>
      <c r="C2575" s="3">
        <v>161.5</v>
      </c>
      <c r="D2575" s="2">
        <v>50.56</v>
      </c>
      <c r="E2575" s="2">
        <v>68.75</v>
      </c>
      <c r="F2575" s="2">
        <v>70</v>
      </c>
      <c r="G2575" s="2">
        <v>0</v>
      </c>
      <c r="H2575" s="2" t="s">
        <v>12</v>
      </c>
      <c r="I2575" s="2">
        <v>2</v>
      </c>
      <c r="J2575" s="2">
        <v>0</v>
      </c>
      <c r="K2575" s="4">
        <v>0.59670000000000001</v>
      </c>
      <c r="L2575" s="2" t="s">
        <v>1276</v>
      </c>
      <c r="M2575" s="5">
        <v>45093</v>
      </c>
      <c r="N2575" s="6">
        <v>92.13</v>
      </c>
    </row>
    <row r="2576" spans="1:14" ht="15.5" hidden="1" x14ac:dyDescent="0.35">
      <c r="A2576" s="3" t="s">
        <v>797</v>
      </c>
      <c r="B2576" s="2" t="s">
        <v>798</v>
      </c>
      <c r="C2576" s="3">
        <v>162</v>
      </c>
      <c r="D2576" s="2">
        <v>67.900000000000006</v>
      </c>
      <c r="E2576" s="2">
        <v>76.45</v>
      </c>
      <c r="F2576" s="2">
        <v>77.150000000000006</v>
      </c>
      <c r="G2576" s="2">
        <v>0</v>
      </c>
      <c r="H2576" s="2" t="s">
        <v>12</v>
      </c>
      <c r="I2576" s="2">
        <v>2</v>
      </c>
      <c r="J2576" s="2">
        <v>0</v>
      </c>
      <c r="K2576" s="4">
        <v>1.1315</v>
      </c>
      <c r="L2576" s="2" t="s">
        <v>1276</v>
      </c>
      <c r="M2576" s="5">
        <v>45093</v>
      </c>
      <c r="N2576" s="6">
        <v>92.13</v>
      </c>
    </row>
    <row r="2577" spans="1:14" ht="15.5" hidden="1" x14ac:dyDescent="0.35">
      <c r="A2577" s="3" t="s">
        <v>799</v>
      </c>
      <c r="B2577" s="2" t="s">
        <v>800</v>
      </c>
      <c r="C2577" s="3">
        <v>162.5</v>
      </c>
      <c r="D2577" s="2">
        <v>64.16</v>
      </c>
      <c r="E2577" s="2">
        <v>64.349999999999994</v>
      </c>
      <c r="F2577" s="2">
        <v>65.349999999999994</v>
      </c>
      <c r="G2577" s="2">
        <v>0</v>
      </c>
      <c r="H2577" s="2" t="s">
        <v>12</v>
      </c>
      <c r="I2577" s="2">
        <v>1</v>
      </c>
      <c r="J2577" s="2">
        <v>0</v>
      </c>
      <c r="K2577" s="4">
        <v>0</v>
      </c>
      <c r="L2577" s="2" t="s">
        <v>1276</v>
      </c>
      <c r="M2577" s="5">
        <v>45093</v>
      </c>
      <c r="N2577" s="6">
        <v>92.13</v>
      </c>
    </row>
    <row r="2578" spans="1:14" ht="15.5" hidden="1" x14ac:dyDescent="0.35">
      <c r="A2578" s="3" t="s">
        <v>801</v>
      </c>
      <c r="B2578" s="2" t="s">
        <v>802</v>
      </c>
      <c r="C2578" s="3">
        <v>163</v>
      </c>
      <c r="D2578" s="2">
        <v>69.150000000000006</v>
      </c>
      <c r="E2578" s="2">
        <v>79</v>
      </c>
      <c r="F2578" s="2">
        <v>79.7</v>
      </c>
      <c r="G2578" s="2">
        <v>0</v>
      </c>
      <c r="H2578" s="2" t="s">
        <v>12</v>
      </c>
      <c r="I2578" s="2">
        <v>10</v>
      </c>
      <c r="J2578" s="2">
        <v>0</v>
      </c>
      <c r="K2578" s="4">
        <v>1.2304999999999999</v>
      </c>
      <c r="L2578" s="2" t="s">
        <v>1276</v>
      </c>
      <c r="M2578" s="5">
        <v>45093</v>
      </c>
      <c r="N2578" s="6">
        <v>92.13</v>
      </c>
    </row>
    <row r="2579" spans="1:14" ht="15.5" hidden="1" x14ac:dyDescent="0.35">
      <c r="A2579" s="3" t="s">
        <v>803</v>
      </c>
      <c r="B2579" s="2" t="s">
        <v>1727</v>
      </c>
      <c r="C2579" s="3">
        <v>163.5</v>
      </c>
      <c r="D2579" s="2">
        <v>59</v>
      </c>
      <c r="E2579" s="2">
        <v>70.75</v>
      </c>
      <c r="F2579" s="2">
        <v>72.05</v>
      </c>
      <c r="G2579" s="2">
        <v>0</v>
      </c>
      <c r="H2579" s="2" t="s">
        <v>12</v>
      </c>
      <c r="I2579" s="2">
        <v>35</v>
      </c>
      <c r="J2579" s="2">
        <v>0</v>
      </c>
      <c r="K2579" s="4">
        <v>0.61519999999999997</v>
      </c>
      <c r="L2579" s="2" t="s">
        <v>1276</v>
      </c>
      <c r="M2579" s="5">
        <v>45093</v>
      </c>
      <c r="N2579" s="6">
        <v>92.13</v>
      </c>
    </row>
    <row r="2580" spans="1:14" ht="15.5" hidden="1" x14ac:dyDescent="0.35">
      <c r="A2580" s="3" t="s">
        <v>805</v>
      </c>
      <c r="B2580" s="2" t="s">
        <v>1728</v>
      </c>
      <c r="C2580" s="3">
        <v>164</v>
      </c>
      <c r="D2580" s="2">
        <v>58.25</v>
      </c>
      <c r="E2580" s="2">
        <v>71.349999999999994</v>
      </c>
      <c r="F2580" s="2">
        <v>72.2</v>
      </c>
      <c r="G2580" s="2">
        <v>0</v>
      </c>
      <c r="H2580" s="2" t="s">
        <v>12</v>
      </c>
      <c r="I2580" s="2">
        <v>52</v>
      </c>
      <c r="J2580" s="2">
        <v>0</v>
      </c>
      <c r="K2580" s="4">
        <v>0.54490000000000005</v>
      </c>
      <c r="L2580" s="2" t="s">
        <v>1276</v>
      </c>
      <c r="M2580" s="5">
        <v>45093</v>
      </c>
      <c r="N2580" s="6">
        <v>92.13</v>
      </c>
    </row>
    <row r="2581" spans="1:14" ht="15.5" hidden="1" x14ac:dyDescent="0.35">
      <c r="A2581" s="3" t="s">
        <v>807</v>
      </c>
      <c r="B2581" s="2" t="s">
        <v>1910</v>
      </c>
      <c r="C2581" s="3">
        <v>164.5</v>
      </c>
      <c r="D2581" s="2">
        <v>72.75</v>
      </c>
      <c r="E2581" s="2">
        <v>71.75</v>
      </c>
      <c r="F2581" s="2">
        <v>73.05</v>
      </c>
      <c r="G2581" s="2">
        <v>0</v>
      </c>
      <c r="H2581" s="2" t="s">
        <v>12</v>
      </c>
      <c r="I2581" s="2">
        <v>328</v>
      </c>
      <c r="J2581" s="2">
        <v>37</v>
      </c>
      <c r="K2581" s="4">
        <v>0.62009999999999998</v>
      </c>
      <c r="L2581" s="2" t="s">
        <v>1276</v>
      </c>
      <c r="M2581" s="5">
        <v>45093</v>
      </c>
      <c r="N2581" s="6">
        <v>92.13</v>
      </c>
    </row>
    <row r="2582" spans="1:14" ht="15.5" hidden="1" x14ac:dyDescent="0.35">
      <c r="A2582" s="3" t="s">
        <v>809</v>
      </c>
      <c r="B2582" s="2" t="s">
        <v>1909</v>
      </c>
      <c r="C2582" s="3">
        <v>165</v>
      </c>
      <c r="D2582" s="2">
        <v>73.400000000000006</v>
      </c>
      <c r="E2582" s="2">
        <v>72.25</v>
      </c>
      <c r="F2582" s="2">
        <v>73.55</v>
      </c>
      <c r="G2582" s="2">
        <v>0</v>
      </c>
      <c r="H2582" s="2" t="s">
        <v>12</v>
      </c>
      <c r="I2582" s="2">
        <v>170</v>
      </c>
      <c r="J2582" s="2">
        <v>20</v>
      </c>
      <c r="K2582" s="4">
        <v>0.62280000000000002</v>
      </c>
      <c r="L2582" s="2" t="s">
        <v>1276</v>
      </c>
      <c r="M2582" s="5">
        <v>45093</v>
      </c>
      <c r="N2582" s="6">
        <v>92.13</v>
      </c>
    </row>
    <row r="2583" spans="1:14" ht="15.5" hidden="1" x14ac:dyDescent="0.35">
      <c r="A2583" s="3" t="s">
        <v>810</v>
      </c>
      <c r="B2583" s="2" t="s">
        <v>1728</v>
      </c>
      <c r="C2583" s="3">
        <v>165.5</v>
      </c>
      <c r="D2583" s="2">
        <v>59.75</v>
      </c>
      <c r="E2583" s="2">
        <v>72.75</v>
      </c>
      <c r="F2583" s="2">
        <v>74.05</v>
      </c>
      <c r="G2583" s="2">
        <v>0</v>
      </c>
      <c r="H2583" s="2" t="s">
        <v>12</v>
      </c>
      <c r="I2583" s="2">
        <v>50</v>
      </c>
      <c r="J2583" s="2">
        <v>0</v>
      </c>
      <c r="K2583" s="4">
        <v>0.62519999999999998</v>
      </c>
      <c r="L2583" s="2" t="s">
        <v>1276</v>
      </c>
      <c r="M2583" s="5">
        <v>45093</v>
      </c>
      <c r="N2583" s="6">
        <v>92.13</v>
      </c>
    </row>
    <row r="2584" spans="1:14" ht="15.5" hidden="1" x14ac:dyDescent="0.35">
      <c r="A2584" s="3" t="s">
        <v>811</v>
      </c>
      <c r="B2584" s="2" t="s">
        <v>1727</v>
      </c>
      <c r="C2584" s="3">
        <v>166</v>
      </c>
      <c r="D2584" s="2">
        <v>60.89</v>
      </c>
      <c r="E2584" s="2">
        <v>73.25</v>
      </c>
      <c r="F2584" s="2">
        <v>74.55</v>
      </c>
      <c r="G2584" s="2">
        <v>0</v>
      </c>
      <c r="H2584" s="2" t="s">
        <v>12</v>
      </c>
      <c r="I2584" s="2">
        <v>35</v>
      </c>
      <c r="J2584" s="2">
        <v>0</v>
      </c>
      <c r="K2584" s="4">
        <v>0.62770000000000004</v>
      </c>
      <c r="L2584" s="2" t="s">
        <v>1276</v>
      </c>
      <c r="M2584" s="5">
        <v>45093</v>
      </c>
      <c r="N2584" s="6">
        <v>92.13</v>
      </c>
    </row>
    <row r="2585" spans="1:14" ht="15.5" hidden="1" x14ac:dyDescent="0.35">
      <c r="A2585" s="3" t="s">
        <v>813</v>
      </c>
      <c r="B2585" s="2" t="s">
        <v>1727</v>
      </c>
      <c r="C2585" s="3">
        <v>166.5</v>
      </c>
      <c r="D2585" s="2">
        <v>62</v>
      </c>
      <c r="E2585" s="2">
        <v>73.75</v>
      </c>
      <c r="F2585" s="2">
        <v>75.05</v>
      </c>
      <c r="G2585" s="2">
        <v>0</v>
      </c>
      <c r="H2585" s="2" t="s">
        <v>12</v>
      </c>
      <c r="I2585" s="2">
        <v>40</v>
      </c>
      <c r="J2585" s="2">
        <v>0</v>
      </c>
      <c r="K2585" s="4">
        <v>0.63009999999999999</v>
      </c>
      <c r="L2585" s="2" t="s">
        <v>1276</v>
      </c>
      <c r="M2585" s="5">
        <v>45093</v>
      </c>
      <c r="N2585" s="6">
        <v>92.13</v>
      </c>
    </row>
    <row r="2586" spans="1:14" ht="15.5" hidden="1" x14ac:dyDescent="0.35">
      <c r="A2586" s="3" t="s">
        <v>814</v>
      </c>
      <c r="B2586" s="2" t="s">
        <v>1727</v>
      </c>
      <c r="C2586" s="3">
        <v>167</v>
      </c>
      <c r="D2586" s="2">
        <v>62.5</v>
      </c>
      <c r="E2586" s="2">
        <v>74.3</v>
      </c>
      <c r="F2586" s="2">
        <v>75.55</v>
      </c>
      <c r="G2586" s="2">
        <v>0</v>
      </c>
      <c r="H2586" s="2" t="s">
        <v>12</v>
      </c>
      <c r="I2586" s="2">
        <v>42</v>
      </c>
      <c r="J2586" s="2">
        <v>0</v>
      </c>
      <c r="K2586" s="4">
        <v>0.63229999999999997</v>
      </c>
      <c r="L2586" s="2" t="s">
        <v>1276</v>
      </c>
      <c r="M2586" s="5">
        <v>45093</v>
      </c>
      <c r="N2586" s="6">
        <v>92.13</v>
      </c>
    </row>
    <row r="2587" spans="1:14" ht="15.5" hidden="1" x14ac:dyDescent="0.35">
      <c r="A2587" s="3" t="s">
        <v>815</v>
      </c>
      <c r="B2587" s="2" t="s">
        <v>1728</v>
      </c>
      <c r="C2587" s="3">
        <v>167.5</v>
      </c>
      <c r="D2587" s="2">
        <v>61.75</v>
      </c>
      <c r="E2587" s="2">
        <v>74.7</v>
      </c>
      <c r="F2587" s="2">
        <v>76.05</v>
      </c>
      <c r="G2587" s="2">
        <v>0</v>
      </c>
      <c r="H2587" s="2" t="s">
        <v>12</v>
      </c>
      <c r="I2587" s="2">
        <v>33</v>
      </c>
      <c r="J2587" s="2">
        <v>4</v>
      </c>
      <c r="K2587" s="4">
        <v>0.63480000000000003</v>
      </c>
      <c r="L2587" s="2" t="s">
        <v>1276</v>
      </c>
      <c r="M2587" s="5">
        <v>45093</v>
      </c>
      <c r="N2587" s="6">
        <v>92.13</v>
      </c>
    </row>
    <row r="2588" spans="1:14" ht="15.5" hidden="1" x14ac:dyDescent="0.35">
      <c r="A2588" s="3" t="s">
        <v>816</v>
      </c>
      <c r="B2588" s="2" t="s">
        <v>1777</v>
      </c>
      <c r="C2588" s="3">
        <v>168</v>
      </c>
      <c r="D2588" s="2">
        <v>75.900000000000006</v>
      </c>
      <c r="E2588" s="2">
        <v>75.599999999999994</v>
      </c>
      <c r="F2588" s="2">
        <v>76.5</v>
      </c>
      <c r="G2588" s="2">
        <v>-0.42</v>
      </c>
      <c r="H2588" s="2">
        <v>-5.4999999999999997E-3</v>
      </c>
      <c r="I2588" s="2">
        <v>22</v>
      </c>
      <c r="J2588" s="2">
        <v>0</v>
      </c>
      <c r="K2588" s="4">
        <v>0.51470000000000005</v>
      </c>
      <c r="L2588" s="2" t="s">
        <v>1276</v>
      </c>
      <c r="M2588" s="5">
        <v>45093</v>
      </c>
      <c r="N2588" s="6">
        <v>92.13</v>
      </c>
    </row>
    <row r="2589" spans="1:14" ht="15.5" hidden="1" x14ac:dyDescent="0.35">
      <c r="A2589" s="3" t="s">
        <v>818</v>
      </c>
      <c r="B2589" s="2" t="s">
        <v>1727</v>
      </c>
      <c r="C2589" s="3">
        <v>168.5</v>
      </c>
      <c r="D2589" s="2">
        <v>63.95</v>
      </c>
      <c r="E2589" s="2">
        <v>75.75</v>
      </c>
      <c r="F2589" s="2">
        <v>77</v>
      </c>
      <c r="G2589" s="2">
        <v>0</v>
      </c>
      <c r="H2589" s="2" t="s">
        <v>12</v>
      </c>
      <c r="I2589" s="2">
        <v>37</v>
      </c>
      <c r="J2589" s="2">
        <v>0</v>
      </c>
      <c r="K2589" s="4">
        <v>0.63090000000000002</v>
      </c>
      <c r="L2589" s="2" t="s">
        <v>1276</v>
      </c>
      <c r="M2589" s="5">
        <v>45093</v>
      </c>
      <c r="N2589" s="6">
        <v>92.13</v>
      </c>
    </row>
    <row r="2590" spans="1:14" ht="15.5" hidden="1" x14ac:dyDescent="0.35">
      <c r="A2590" s="3" t="s">
        <v>819</v>
      </c>
      <c r="B2590" s="2" t="s">
        <v>1419</v>
      </c>
      <c r="C2590" s="3">
        <v>169</v>
      </c>
      <c r="D2590" s="2">
        <v>72.45</v>
      </c>
      <c r="E2590" s="2">
        <v>75.099999999999994</v>
      </c>
      <c r="F2590" s="2">
        <v>75.849999999999994</v>
      </c>
      <c r="G2590" s="2">
        <v>0</v>
      </c>
      <c r="H2590" s="2" t="s">
        <v>12</v>
      </c>
      <c r="I2590" s="2">
        <v>159</v>
      </c>
      <c r="J2590" s="2">
        <v>0</v>
      </c>
      <c r="K2590" s="4">
        <v>0</v>
      </c>
      <c r="L2590" s="2" t="s">
        <v>1276</v>
      </c>
      <c r="M2590" s="5">
        <v>45093</v>
      </c>
      <c r="N2590" s="6">
        <v>92.13</v>
      </c>
    </row>
    <row r="2591" spans="1:14" ht="15.5" hidden="1" x14ac:dyDescent="0.35">
      <c r="A2591" s="3" t="s">
        <v>820</v>
      </c>
      <c r="B2591" s="2" t="s">
        <v>1422</v>
      </c>
      <c r="C2591" s="3">
        <v>169.5</v>
      </c>
      <c r="D2591" s="2">
        <v>72.91</v>
      </c>
      <c r="E2591" s="2">
        <v>75.599999999999994</v>
      </c>
      <c r="F2591" s="2">
        <v>76.349999999999994</v>
      </c>
      <c r="G2591" s="2">
        <v>0</v>
      </c>
      <c r="H2591" s="2" t="s">
        <v>12</v>
      </c>
      <c r="I2591" s="2">
        <v>176</v>
      </c>
      <c r="J2591" s="2">
        <v>0</v>
      </c>
      <c r="K2591" s="4">
        <v>0</v>
      </c>
      <c r="L2591" s="2" t="s">
        <v>1276</v>
      </c>
      <c r="M2591" s="5">
        <v>45093</v>
      </c>
      <c r="N2591" s="6">
        <v>92.13</v>
      </c>
    </row>
    <row r="2592" spans="1:14" ht="15.5" hidden="1" x14ac:dyDescent="0.35">
      <c r="A2592" s="3" t="s">
        <v>822</v>
      </c>
      <c r="B2592" s="2" t="s">
        <v>1890</v>
      </c>
      <c r="C2592" s="3">
        <v>170</v>
      </c>
      <c r="D2592" s="2">
        <v>78.7</v>
      </c>
      <c r="E2592" s="2">
        <v>77.3</v>
      </c>
      <c r="F2592" s="2">
        <v>78.55</v>
      </c>
      <c r="G2592" s="2">
        <v>0.8</v>
      </c>
      <c r="H2592" s="2">
        <v>1.03E-2</v>
      </c>
      <c r="I2592" s="2">
        <v>302</v>
      </c>
      <c r="J2592" s="2">
        <v>200</v>
      </c>
      <c r="K2592" s="4">
        <v>0.64700000000000002</v>
      </c>
      <c r="L2592" s="2" t="s">
        <v>1276</v>
      </c>
      <c r="M2592" s="5">
        <v>45093</v>
      </c>
      <c r="N2592" s="6">
        <v>92.13</v>
      </c>
    </row>
    <row r="2593" spans="1:14" ht="15.5" hidden="1" x14ac:dyDescent="0.35">
      <c r="A2593" s="3" t="s">
        <v>823</v>
      </c>
      <c r="B2593" s="2" t="s">
        <v>1549</v>
      </c>
      <c r="C2593" s="3">
        <v>170.5</v>
      </c>
      <c r="D2593" s="2">
        <v>73.2</v>
      </c>
      <c r="E2593" s="2">
        <v>77.75</v>
      </c>
      <c r="F2593" s="2">
        <v>79</v>
      </c>
      <c r="G2593" s="2">
        <v>0</v>
      </c>
      <c r="H2593" s="2" t="s">
        <v>12</v>
      </c>
      <c r="I2593" s="2">
        <v>20</v>
      </c>
      <c r="J2593" s="2">
        <v>0</v>
      </c>
      <c r="K2593" s="4">
        <v>0.6401</v>
      </c>
      <c r="L2593" s="2" t="s">
        <v>1276</v>
      </c>
      <c r="M2593" s="5">
        <v>45093</v>
      </c>
      <c r="N2593" s="6">
        <v>92.13</v>
      </c>
    </row>
    <row r="2594" spans="1:14" ht="15.5" hidden="1" x14ac:dyDescent="0.35">
      <c r="A2594" s="3" t="s">
        <v>824</v>
      </c>
      <c r="B2594" s="2" t="s">
        <v>825</v>
      </c>
      <c r="C2594" s="3">
        <v>171</v>
      </c>
      <c r="D2594" s="2">
        <v>81.45</v>
      </c>
      <c r="E2594" s="2">
        <v>80.349999999999994</v>
      </c>
      <c r="F2594" s="2">
        <v>81.05</v>
      </c>
      <c r="G2594" s="2">
        <v>0</v>
      </c>
      <c r="H2594" s="2" t="s">
        <v>12</v>
      </c>
      <c r="I2594" s="2">
        <v>83</v>
      </c>
      <c r="J2594" s="2">
        <v>0</v>
      </c>
      <c r="K2594" s="4">
        <v>0.80289999999999995</v>
      </c>
      <c r="L2594" s="2" t="s">
        <v>1276</v>
      </c>
      <c r="M2594" s="5">
        <v>45093</v>
      </c>
      <c r="N2594" s="6">
        <v>92.13</v>
      </c>
    </row>
    <row r="2595" spans="1:14" ht="15.5" hidden="1" x14ac:dyDescent="0.35">
      <c r="A2595" s="3" t="s">
        <v>826</v>
      </c>
      <c r="B2595" s="2" t="s">
        <v>1549</v>
      </c>
      <c r="C2595" s="3">
        <v>171.5</v>
      </c>
      <c r="D2595" s="2">
        <v>74.2</v>
      </c>
      <c r="E2595" s="2">
        <v>78.7</v>
      </c>
      <c r="F2595" s="2">
        <v>80.05</v>
      </c>
      <c r="G2595" s="2">
        <v>0</v>
      </c>
      <c r="H2595" s="2" t="s">
        <v>12</v>
      </c>
      <c r="I2595" s="2">
        <v>20</v>
      </c>
      <c r="J2595" s="2">
        <v>0</v>
      </c>
      <c r="K2595" s="4">
        <v>0.65380000000000005</v>
      </c>
      <c r="L2595" s="2" t="s">
        <v>1276</v>
      </c>
      <c r="M2595" s="5">
        <v>45093</v>
      </c>
      <c r="N2595" s="6">
        <v>92.13</v>
      </c>
    </row>
    <row r="2596" spans="1:14" ht="15.5" hidden="1" x14ac:dyDescent="0.35">
      <c r="A2596" s="3" t="s">
        <v>827</v>
      </c>
      <c r="B2596" s="2" t="s">
        <v>828</v>
      </c>
      <c r="C2596" s="3">
        <v>172</v>
      </c>
      <c r="D2596" s="2">
        <v>74.37</v>
      </c>
      <c r="E2596" s="2">
        <v>74.5</v>
      </c>
      <c r="F2596" s="2">
        <v>75.150000000000006</v>
      </c>
      <c r="G2596" s="2">
        <v>0</v>
      </c>
      <c r="H2596" s="2" t="s">
        <v>12</v>
      </c>
      <c r="I2596" s="2">
        <v>80</v>
      </c>
      <c r="J2596" s="2">
        <v>0</v>
      </c>
      <c r="K2596" s="4">
        <v>0</v>
      </c>
      <c r="L2596" s="2" t="s">
        <v>1276</v>
      </c>
      <c r="M2596" s="5">
        <v>45093</v>
      </c>
      <c r="N2596" s="6">
        <v>92.13</v>
      </c>
    </row>
    <row r="2597" spans="1:14" ht="15.5" hidden="1" x14ac:dyDescent="0.35">
      <c r="A2597" s="3" t="s">
        <v>829</v>
      </c>
      <c r="B2597" s="2" t="s">
        <v>1909</v>
      </c>
      <c r="C2597" s="3">
        <v>172.5</v>
      </c>
      <c r="D2597" s="2">
        <v>80.3</v>
      </c>
      <c r="E2597" s="2">
        <v>79.7</v>
      </c>
      <c r="F2597" s="2">
        <v>81.05</v>
      </c>
      <c r="G2597" s="2">
        <v>0</v>
      </c>
      <c r="H2597" s="2" t="s">
        <v>12</v>
      </c>
      <c r="I2597" s="2">
        <v>7526</v>
      </c>
      <c r="J2597" s="2">
        <v>400</v>
      </c>
      <c r="K2597" s="4">
        <v>0.65869999999999995</v>
      </c>
      <c r="L2597" s="2" t="s">
        <v>1276</v>
      </c>
      <c r="M2597" s="5">
        <v>45093</v>
      </c>
      <c r="N2597" s="6">
        <v>92.13</v>
      </c>
    </row>
    <row r="2598" spans="1:14" ht="15.5" hidden="1" x14ac:dyDescent="0.35">
      <c r="A2598" s="3" t="s">
        <v>830</v>
      </c>
      <c r="B2598" s="2" t="s">
        <v>831</v>
      </c>
      <c r="C2598" s="3">
        <v>173</v>
      </c>
      <c r="D2598" s="2">
        <v>86.25</v>
      </c>
      <c r="E2598" s="2">
        <v>75.3</v>
      </c>
      <c r="F2598" s="2">
        <v>76.2</v>
      </c>
      <c r="G2598" s="2">
        <v>0</v>
      </c>
      <c r="H2598" s="2" t="s">
        <v>12</v>
      </c>
      <c r="I2598" s="2">
        <v>2</v>
      </c>
      <c r="J2598" s="2">
        <v>0</v>
      </c>
      <c r="K2598" s="4">
        <v>0</v>
      </c>
      <c r="L2598" s="2" t="s">
        <v>1276</v>
      </c>
      <c r="M2598" s="5">
        <v>45093</v>
      </c>
      <c r="N2598" s="6">
        <v>92.13</v>
      </c>
    </row>
    <row r="2599" spans="1:14" ht="15.5" hidden="1" x14ac:dyDescent="0.35">
      <c r="A2599" s="3" t="s">
        <v>832</v>
      </c>
      <c r="B2599" s="2" t="s">
        <v>1907</v>
      </c>
      <c r="C2599" s="3">
        <v>173.5</v>
      </c>
      <c r="D2599" s="2">
        <v>81.650000000000006</v>
      </c>
      <c r="E2599" s="2">
        <v>80.7</v>
      </c>
      <c r="F2599" s="2">
        <v>82.05</v>
      </c>
      <c r="G2599" s="2">
        <v>0</v>
      </c>
      <c r="H2599" s="2" t="s">
        <v>12</v>
      </c>
      <c r="I2599" s="2">
        <v>3971</v>
      </c>
      <c r="J2599" s="2">
        <v>180</v>
      </c>
      <c r="K2599" s="4">
        <v>0.66310000000000002</v>
      </c>
      <c r="L2599" s="2" t="s">
        <v>1276</v>
      </c>
      <c r="M2599" s="5">
        <v>45093</v>
      </c>
      <c r="N2599" s="6">
        <v>92.13</v>
      </c>
    </row>
    <row r="2600" spans="1:14" ht="15.5" hidden="1" x14ac:dyDescent="0.35">
      <c r="A2600" s="3" t="s">
        <v>833</v>
      </c>
      <c r="B2600" s="2" t="s">
        <v>834</v>
      </c>
      <c r="C2600" s="3">
        <v>174</v>
      </c>
      <c r="D2600" s="2">
        <v>85.75</v>
      </c>
      <c r="E2600" s="2">
        <v>73.5</v>
      </c>
      <c r="F2600" s="2">
        <v>74.3</v>
      </c>
      <c r="G2600" s="2">
        <v>0</v>
      </c>
      <c r="H2600" s="2" t="s">
        <v>12</v>
      </c>
      <c r="I2600" s="2">
        <v>2</v>
      </c>
      <c r="J2600" s="2">
        <v>0</v>
      </c>
      <c r="K2600" s="4">
        <v>0</v>
      </c>
      <c r="L2600" s="2" t="s">
        <v>1276</v>
      </c>
      <c r="M2600" s="5">
        <v>45093</v>
      </c>
      <c r="N2600" s="6">
        <v>92.13</v>
      </c>
    </row>
    <row r="2601" spans="1:14" ht="15.5" hidden="1" x14ac:dyDescent="0.35">
      <c r="A2601" s="3" t="s">
        <v>835</v>
      </c>
      <c r="B2601" s="2" t="s">
        <v>836</v>
      </c>
      <c r="C2601" s="3">
        <v>174.5</v>
      </c>
      <c r="D2601" s="2">
        <v>75.58</v>
      </c>
      <c r="E2601" s="2">
        <v>85.7</v>
      </c>
      <c r="F2601" s="2">
        <v>86.4</v>
      </c>
      <c r="G2601" s="2">
        <v>0</v>
      </c>
      <c r="H2601" s="2" t="s">
        <v>12</v>
      </c>
      <c r="I2601" s="2">
        <v>150</v>
      </c>
      <c r="J2601" s="2">
        <v>0</v>
      </c>
      <c r="K2601" s="4">
        <v>0.98670000000000002</v>
      </c>
      <c r="L2601" s="2" t="s">
        <v>1276</v>
      </c>
      <c r="M2601" s="5">
        <v>45093</v>
      </c>
      <c r="N2601" s="6">
        <v>92.13</v>
      </c>
    </row>
    <row r="2602" spans="1:14" ht="15.5" hidden="1" x14ac:dyDescent="0.35">
      <c r="A2602" s="3" t="s">
        <v>837</v>
      </c>
      <c r="B2602" s="2" t="s">
        <v>1911</v>
      </c>
      <c r="C2602" s="3">
        <v>175</v>
      </c>
      <c r="D2602" s="2">
        <v>80.540000000000006</v>
      </c>
      <c r="E2602" s="2">
        <v>82.3</v>
      </c>
      <c r="F2602" s="2">
        <v>83.55</v>
      </c>
      <c r="G2602" s="2">
        <v>0</v>
      </c>
      <c r="H2602" s="2" t="s">
        <v>12</v>
      </c>
      <c r="I2602" s="2">
        <v>4</v>
      </c>
      <c r="J2602" s="2">
        <v>0</v>
      </c>
      <c r="K2602" s="4">
        <v>0.66990000000000005</v>
      </c>
      <c r="L2602" s="2" t="s">
        <v>1276</v>
      </c>
      <c r="M2602" s="5">
        <v>45093</v>
      </c>
      <c r="N2602" s="6">
        <v>92.13</v>
      </c>
    </row>
    <row r="2603" spans="1:14" ht="15.5" hidden="1" x14ac:dyDescent="0.35">
      <c r="A2603" s="3" t="s">
        <v>839</v>
      </c>
      <c r="B2603" s="2" t="s">
        <v>838</v>
      </c>
      <c r="C2603" s="3">
        <v>175.5</v>
      </c>
      <c r="D2603" s="2">
        <v>81.709999999999994</v>
      </c>
      <c r="E2603" s="2">
        <v>87.15</v>
      </c>
      <c r="F2603" s="2">
        <v>88.15</v>
      </c>
      <c r="G2603" s="2">
        <v>0</v>
      </c>
      <c r="H2603" s="2" t="s">
        <v>12</v>
      </c>
      <c r="I2603" s="2">
        <v>20</v>
      </c>
      <c r="J2603" s="2">
        <v>0</v>
      </c>
      <c r="K2603" s="4">
        <v>1.0378000000000001</v>
      </c>
      <c r="L2603" s="2" t="s">
        <v>1276</v>
      </c>
      <c r="M2603" s="5">
        <v>45093</v>
      </c>
      <c r="N2603" s="6">
        <v>92.13</v>
      </c>
    </row>
    <row r="2604" spans="1:14" ht="15.5" hidden="1" x14ac:dyDescent="0.35">
      <c r="A2604" s="3" t="s">
        <v>840</v>
      </c>
      <c r="B2604" s="2" t="s">
        <v>841</v>
      </c>
      <c r="C2604" s="3">
        <v>176</v>
      </c>
      <c r="D2604" s="2">
        <v>78.510000000000005</v>
      </c>
      <c r="E2604" s="2">
        <v>87.65</v>
      </c>
      <c r="F2604" s="2">
        <v>88.7</v>
      </c>
      <c r="G2604" s="2">
        <v>0</v>
      </c>
      <c r="H2604" s="2" t="s">
        <v>12</v>
      </c>
      <c r="I2604" s="2">
        <v>140</v>
      </c>
      <c r="J2604" s="2">
        <v>0</v>
      </c>
      <c r="K2604" s="4">
        <v>1.0425</v>
      </c>
      <c r="L2604" s="2" t="s">
        <v>1276</v>
      </c>
      <c r="M2604" s="5">
        <v>45093</v>
      </c>
      <c r="N2604" s="6">
        <v>92.13</v>
      </c>
    </row>
    <row r="2605" spans="1:14" ht="15.5" hidden="1" x14ac:dyDescent="0.35">
      <c r="A2605" s="3" t="s">
        <v>842</v>
      </c>
      <c r="B2605" s="2" t="s">
        <v>843</v>
      </c>
      <c r="C2605" s="3">
        <v>176.5</v>
      </c>
      <c r="D2605" s="2">
        <v>78.67</v>
      </c>
      <c r="E2605" s="2">
        <v>87.65</v>
      </c>
      <c r="F2605" s="2">
        <v>88.4</v>
      </c>
      <c r="G2605" s="2">
        <v>0</v>
      </c>
      <c r="H2605" s="2" t="s">
        <v>12</v>
      </c>
      <c r="I2605" s="2">
        <v>50</v>
      </c>
      <c r="J2605" s="2">
        <v>0</v>
      </c>
      <c r="K2605" s="4">
        <v>0.99580000000000002</v>
      </c>
      <c r="L2605" s="2" t="s">
        <v>1276</v>
      </c>
      <c r="M2605" s="5">
        <v>45093</v>
      </c>
      <c r="N2605" s="6">
        <v>92.13</v>
      </c>
    </row>
    <row r="2606" spans="1:14" ht="15.5" hidden="1" x14ac:dyDescent="0.35">
      <c r="A2606" s="3" t="s">
        <v>844</v>
      </c>
      <c r="B2606" s="2" t="s">
        <v>845</v>
      </c>
      <c r="C2606" s="3">
        <v>177</v>
      </c>
      <c r="D2606" s="2">
        <v>79.5</v>
      </c>
      <c r="E2606" s="2">
        <v>88.65</v>
      </c>
      <c r="F2606" s="2">
        <v>89.65</v>
      </c>
      <c r="G2606" s="2">
        <v>0</v>
      </c>
      <c r="H2606" s="2" t="s">
        <v>12</v>
      </c>
      <c r="I2606" s="2">
        <v>140</v>
      </c>
      <c r="J2606" s="2">
        <v>0</v>
      </c>
      <c r="K2606" s="4">
        <v>1.0463</v>
      </c>
      <c r="L2606" s="2" t="s">
        <v>1276</v>
      </c>
      <c r="M2606" s="5">
        <v>45093</v>
      </c>
      <c r="N2606" s="6">
        <v>92.13</v>
      </c>
    </row>
    <row r="2607" spans="1:14" ht="15.5" hidden="1" x14ac:dyDescent="0.35">
      <c r="A2607" s="3" t="s">
        <v>846</v>
      </c>
      <c r="B2607" s="2" t="s">
        <v>847</v>
      </c>
      <c r="C2607" s="3">
        <v>177.5</v>
      </c>
      <c r="D2607" s="2">
        <v>83.25</v>
      </c>
      <c r="E2607" s="2">
        <v>93.15</v>
      </c>
      <c r="F2607" s="2">
        <v>94.05</v>
      </c>
      <c r="G2607" s="2">
        <v>0</v>
      </c>
      <c r="H2607" s="2" t="s">
        <v>12</v>
      </c>
      <c r="I2607" s="2">
        <v>28</v>
      </c>
      <c r="J2607" s="2">
        <v>0</v>
      </c>
      <c r="K2607" s="4">
        <v>1.3077000000000001</v>
      </c>
      <c r="L2607" s="2" t="s">
        <v>1276</v>
      </c>
      <c r="M2607" s="5">
        <v>45093</v>
      </c>
      <c r="N2607" s="6">
        <v>92.13</v>
      </c>
    </row>
    <row r="2608" spans="1:14" ht="15.5" hidden="1" x14ac:dyDescent="0.35">
      <c r="A2608" s="3" t="s">
        <v>848</v>
      </c>
      <c r="B2608" s="2" t="s">
        <v>849</v>
      </c>
      <c r="C2608" s="3">
        <v>178</v>
      </c>
      <c r="D2608" s="2">
        <v>81.400000000000006</v>
      </c>
      <c r="E2608" s="2">
        <v>89.7</v>
      </c>
      <c r="F2608" s="2">
        <v>90.7</v>
      </c>
      <c r="G2608" s="2">
        <v>0</v>
      </c>
      <c r="H2608" s="2" t="s">
        <v>12</v>
      </c>
      <c r="I2608" s="2">
        <v>122</v>
      </c>
      <c r="J2608" s="2">
        <v>0</v>
      </c>
      <c r="K2608" s="4">
        <v>1.0555000000000001</v>
      </c>
      <c r="L2608" s="2" t="s">
        <v>1276</v>
      </c>
      <c r="M2608" s="5">
        <v>45093</v>
      </c>
      <c r="N2608" s="6">
        <v>92.13</v>
      </c>
    </row>
    <row r="2609" spans="1:14" ht="15.5" hidden="1" x14ac:dyDescent="0.35">
      <c r="A2609" s="3" t="s">
        <v>850</v>
      </c>
      <c r="B2609" s="2" t="s">
        <v>851</v>
      </c>
      <c r="C2609" s="3">
        <v>178.5</v>
      </c>
      <c r="D2609" s="2">
        <v>80.150000000000006</v>
      </c>
      <c r="E2609" s="2">
        <v>90.05</v>
      </c>
      <c r="F2609" s="2">
        <v>90.7</v>
      </c>
      <c r="G2609" s="2">
        <v>0</v>
      </c>
      <c r="H2609" s="2" t="s">
        <v>12</v>
      </c>
      <c r="I2609" s="2">
        <v>100</v>
      </c>
      <c r="J2609" s="2">
        <v>0</v>
      </c>
      <c r="K2609" s="4">
        <v>1.0338000000000001</v>
      </c>
      <c r="L2609" s="2" t="s">
        <v>1276</v>
      </c>
      <c r="M2609" s="5">
        <v>45093</v>
      </c>
      <c r="N2609" s="6">
        <v>92.13</v>
      </c>
    </row>
    <row r="2610" spans="1:14" ht="15.5" hidden="1" x14ac:dyDescent="0.35">
      <c r="A2610" s="3" t="s">
        <v>852</v>
      </c>
      <c r="B2610" s="2" t="s">
        <v>853</v>
      </c>
      <c r="C2610" s="3">
        <v>179</v>
      </c>
      <c r="D2610" s="2">
        <v>81.5</v>
      </c>
      <c r="E2610" s="2">
        <v>90.7</v>
      </c>
      <c r="F2610" s="2">
        <v>91.65</v>
      </c>
      <c r="G2610" s="2">
        <v>0</v>
      </c>
      <c r="H2610" s="2" t="s">
        <v>12</v>
      </c>
      <c r="I2610" s="2">
        <v>120</v>
      </c>
      <c r="J2610" s="2">
        <v>0</v>
      </c>
      <c r="K2610" s="4">
        <v>1.0590999999999999</v>
      </c>
      <c r="L2610" s="2" t="s">
        <v>1276</v>
      </c>
      <c r="M2610" s="5">
        <v>45093</v>
      </c>
      <c r="N2610" s="6">
        <v>92.13</v>
      </c>
    </row>
    <row r="2611" spans="1:14" ht="15.5" hidden="1" x14ac:dyDescent="0.35">
      <c r="A2611" s="3" t="s">
        <v>854</v>
      </c>
      <c r="B2611" s="2" t="s">
        <v>855</v>
      </c>
      <c r="C2611" s="3">
        <v>179.5</v>
      </c>
      <c r="D2611" s="2">
        <v>81.209999999999994</v>
      </c>
      <c r="E2611" s="2">
        <v>91.05</v>
      </c>
      <c r="F2611" s="2">
        <v>91.95</v>
      </c>
      <c r="G2611" s="2">
        <v>0</v>
      </c>
      <c r="H2611" s="2" t="s">
        <v>12</v>
      </c>
      <c r="I2611" s="2">
        <v>60</v>
      </c>
      <c r="J2611" s="2">
        <v>0</v>
      </c>
      <c r="K2611" s="4">
        <v>1.0488</v>
      </c>
      <c r="L2611" s="2" t="s">
        <v>1276</v>
      </c>
      <c r="M2611" s="5">
        <v>45093</v>
      </c>
      <c r="N2611" s="6">
        <v>92.13</v>
      </c>
    </row>
    <row r="2612" spans="1:14" ht="15.5" hidden="1" x14ac:dyDescent="0.35">
      <c r="A2612" s="3" t="s">
        <v>856</v>
      </c>
      <c r="B2612" s="2" t="s">
        <v>1912</v>
      </c>
      <c r="C2612" s="3">
        <v>180</v>
      </c>
      <c r="D2612" s="2">
        <v>83.94</v>
      </c>
      <c r="E2612" s="2">
        <v>87.25</v>
      </c>
      <c r="F2612" s="2">
        <v>88.5</v>
      </c>
      <c r="G2612" s="2">
        <v>0</v>
      </c>
      <c r="H2612" s="2" t="s">
        <v>12</v>
      </c>
      <c r="I2612" s="2">
        <v>2</v>
      </c>
      <c r="J2612" s="2">
        <v>0</v>
      </c>
      <c r="K2612" s="4">
        <v>0.68289999999999995</v>
      </c>
      <c r="L2612" s="2" t="s">
        <v>1276</v>
      </c>
      <c r="M2612" s="5">
        <v>45093</v>
      </c>
      <c r="N2612" s="6">
        <v>92.13</v>
      </c>
    </row>
    <row r="2613" spans="1:14" ht="15.5" hidden="1" x14ac:dyDescent="0.35">
      <c r="A2613" s="3" t="s">
        <v>858</v>
      </c>
      <c r="B2613" s="2" t="s">
        <v>859</v>
      </c>
      <c r="C2613" s="3">
        <v>180.5</v>
      </c>
      <c r="D2613" s="2">
        <v>82.78</v>
      </c>
      <c r="E2613" s="2">
        <v>92.2</v>
      </c>
      <c r="F2613" s="2">
        <v>93.25</v>
      </c>
      <c r="G2613" s="2">
        <v>0</v>
      </c>
      <c r="H2613" s="2" t="s">
        <v>12</v>
      </c>
      <c r="I2613" s="2">
        <v>240</v>
      </c>
      <c r="J2613" s="2">
        <v>0</v>
      </c>
      <c r="K2613" s="4">
        <v>1.071</v>
      </c>
      <c r="L2613" s="2" t="s">
        <v>1276</v>
      </c>
      <c r="M2613" s="5">
        <v>45093</v>
      </c>
      <c r="N2613" s="6">
        <v>92.13</v>
      </c>
    </row>
    <row r="2614" spans="1:14" ht="15.5" hidden="1" x14ac:dyDescent="0.35">
      <c r="A2614" s="3" t="s">
        <v>860</v>
      </c>
      <c r="B2614" s="2" t="s">
        <v>861</v>
      </c>
      <c r="C2614" s="3">
        <v>181</v>
      </c>
      <c r="D2614" s="2">
        <v>83.69</v>
      </c>
      <c r="E2614" s="2">
        <v>92.65</v>
      </c>
      <c r="F2614" s="2">
        <v>93.7</v>
      </c>
      <c r="G2614" s="2">
        <v>0</v>
      </c>
      <c r="H2614" s="2" t="s">
        <v>12</v>
      </c>
      <c r="I2614" s="2">
        <v>100</v>
      </c>
      <c r="J2614" s="2">
        <v>0</v>
      </c>
      <c r="K2614" s="4">
        <v>1.0701000000000001</v>
      </c>
      <c r="L2614" s="2" t="s">
        <v>1276</v>
      </c>
      <c r="M2614" s="5">
        <v>45093</v>
      </c>
      <c r="N2614" s="6">
        <v>92.13</v>
      </c>
    </row>
    <row r="2615" spans="1:14" ht="15.5" hidden="1" x14ac:dyDescent="0.35">
      <c r="A2615" s="3" t="s">
        <v>862</v>
      </c>
      <c r="B2615" s="2" t="s">
        <v>863</v>
      </c>
      <c r="C2615" s="3">
        <v>181.5</v>
      </c>
      <c r="D2615" s="2">
        <v>88.3</v>
      </c>
      <c r="E2615" s="2">
        <v>97.15</v>
      </c>
      <c r="F2615" s="2">
        <v>98.15</v>
      </c>
      <c r="G2615" s="2">
        <v>0</v>
      </c>
      <c r="H2615" s="2" t="s">
        <v>12</v>
      </c>
      <c r="I2615" s="2">
        <v>83</v>
      </c>
      <c r="J2615" s="2">
        <v>0</v>
      </c>
      <c r="K2615" s="4">
        <v>1.3342000000000001</v>
      </c>
      <c r="L2615" s="2" t="s">
        <v>1276</v>
      </c>
      <c r="M2615" s="5">
        <v>45093</v>
      </c>
      <c r="N2615" s="6">
        <v>92.13</v>
      </c>
    </row>
    <row r="2616" spans="1:14" ht="15.5" hidden="1" x14ac:dyDescent="0.35">
      <c r="A2616" s="3" t="s">
        <v>864</v>
      </c>
      <c r="B2616" s="2" t="s">
        <v>865</v>
      </c>
      <c r="C2616" s="3">
        <v>182</v>
      </c>
      <c r="D2616" s="2">
        <v>85</v>
      </c>
      <c r="E2616" s="2">
        <v>93.7</v>
      </c>
      <c r="F2616" s="2">
        <v>94.65</v>
      </c>
      <c r="G2616" s="2">
        <v>0</v>
      </c>
      <c r="H2616" s="2" t="s">
        <v>12</v>
      </c>
      <c r="I2616" s="2">
        <v>50</v>
      </c>
      <c r="J2616" s="2">
        <v>0</v>
      </c>
      <c r="K2616" s="4">
        <v>1.0753999999999999</v>
      </c>
      <c r="L2616" s="2" t="s">
        <v>1276</v>
      </c>
      <c r="M2616" s="5">
        <v>45093</v>
      </c>
      <c r="N2616" s="6">
        <v>92.13</v>
      </c>
    </row>
    <row r="2617" spans="1:14" ht="15.5" hidden="1" x14ac:dyDescent="0.35">
      <c r="A2617" s="3" t="s">
        <v>866</v>
      </c>
      <c r="B2617" s="2" t="s">
        <v>867</v>
      </c>
      <c r="C2617" s="3">
        <v>182.5</v>
      </c>
      <c r="D2617" s="2">
        <v>85.18</v>
      </c>
      <c r="E2617" s="2">
        <v>94.15</v>
      </c>
      <c r="F2617" s="2">
        <v>95.2</v>
      </c>
      <c r="G2617" s="2">
        <v>0</v>
      </c>
      <c r="H2617" s="2" t="s">
        <v>12</v>
      </c>
      <c r="I2617" s="2">
        <v>242</v>
      </c>
      <c r="J2617" s="2">
        <v>0</v>
      </c>
      <c r="K2617" s="4">
        <v>1.0780000000000001</v>
      </c>
      <c r="L2617" s="2" t="s">
        <v>1276</v>
      </c>
      <c r="M2617" s="5">
        <v>45093</v>
      </c>
      <c r="N2617" s="6">
        <v>92.13</v>
      </c>
    </row>
    <row r="2618" spans="1:14" ht="15.5" hidden="1" x14ac:dyDescent="0.35">
      <c r="A2618" s="3" t="s">
        <v>868</v>
      </c>
      <c r="B2618" s="2" t="s">
        <v>869</v>
      </c>
      <c r="C2618" s="3">
        <v>183</v>
      </c>
      <c r="D2618" s="2">
        <v>89</v>
      </c>
      <c r="E2618" s="2">
        <v>97.4</v>
      </c>
      <c r="F2618" s="2">
        <v>98.1</v>
      </c>
      <c r="G2618" s="2">
        <v>0</v>
      </c>
      <c r="H2618" s="2" t="s">
        <v>12</v>
      </c>
      <c r="I2618" s="2">
        <v>33</v>
      </c>
      <c r="J2618" s="2">
        <v>0</v>
      </c>
      <c r="K2618" s="4">
        <v>1.2565999999999999</v>
      </c>
      <c r="L2618" s="2" t="s">
        <v>1276</v>
      </c>
      <c r="M2618" s="5">
        <v>45093</v>
      </c>
      <c r="N2618" s="6">
        <v>92.13</v>
      </c>
    </row>
    <row r="2619" spans="1:14" ht="15.5" hidden="1" x14ac:dyDescent="0.35">
      <c r="A2619" s="3" t="s">
        <v>870</v>
      </c>
      <c r="B2619" s="2" t="s">
        <v>867</v>
      </c>
      <c r="C2619" s="3">
        <v>183.5</v>
      </c>
      <c r="D2619" s="2">
        <v>86.21</v>
      </c>
      <c r="E2619" s="2">
        <v>95.2</v>
      </c>
      <c r="F2619" s="2">
        <v>96</v>
      </c>
      <c r="G2619" s="2">
        <v>0</v>
      </c>
      <c r="H2619" s="2" t="s">
        <v>12</v>
      </c>
      <c r="I2619" s="2">
        <v>260</v>
      </c>
      <c r="J2619" s="2">
        <v>0</v>
      </c>
      <c r="K2619" s="4">
        <v>1.0775999999999999</v>
      </c>
      <c r="L2619" s="2" t="s">
        <v>1276</v>
      </c>
      <c r="M2619" s="5">
        <v>45093</v>
      </c>
      <c r="N2619" s="6">
        <v>92.13</v>
      </c>
    </row>
    <row r="2620" spans="1:14" ht="15.5" hidden="1" x14ac:dyDescent="0.35">
      <c r="A2620" s="3" t="s">
        <v>871</v>
      </c>
      <c r="B2620" s="2" t="s">
        <v>872</v>
      </c>
      <c r="C2620" s="3">
        <v>184</v>
      </c>
      <c r="D2620" s="2">
        <v>89.02</v>
      </c>
      <c r="E2620" s="2">
        <v>95.65</v>
      </c>
      <c r="F2620" s="2">
        <v>96.8</v>
      </c>
      <c r="G2620" s="2">
        <v>0</v>
      </c>
      <c r="H2620" s="2" t="s">
        <v>12</v>
      </c>
      <c r="I2620" s="2">
        <v>41</v>
      </c>
      <c r="J2620" s="2">
        <v>0</v>
      </c>
      <c r="K2620" s="4">
        <v>1.0896999999999999</v>
      </c>
      <c r="L2620" s="2" t="s">
        <v>1276</v>
      </c>
      <c r="M2620" s="5">
        <v>45093</v>
      </c>
      <c r="N2620" s="6">
        <v>92.13</v>
      </c>
    </row>
    <row r="2621" spans="1:14" ht="15.5" hidden="1" x14ac:dyDescent="0.35">
      <c r="A2621" s="3" t="s">
        <v>873</v>
      </c>
      <c r="B2621" s="2" t="s">
        <v>867</v>
      </c>
      <c r="C2621" s="3">
        <v>184.5</v>
      </c>
      <c r="D2621" s="2">
        <v>87.21</v>
      </c>
      <c r="E2621" s="2">
        <v>96.15</v>
      </c>
      <c r="F2621" s="2">
        <v>97.2</v>
      </c>
      <c r="G2621" s="2">
        <v>0</v>
      </c>
      <c r="H2621" s="2" t="s">
        <v>12</v>
      </c>
      <c r="I2621" s="2">
        <v>250</v>
      </c>
      <c r="J2621" s="2">
        <v>0</v>
      </c>
      <c r="K2621" s="4">
        <v>1.0886</v>
      </c>
      <c r="L2621" s="2" t="s">
        <v>1276</v>
      </c>
      <c r="M2621" s="5">
        <v>45093</v>
      </c>
      <c r="N2621" s="6">
        <v>92.13</v>
      </c>
    </row>
    <row r="2622" spans="1:14" ht="15.5" hidden="1" x14ac:dyDescent="0.35">
      <c r="A2622" s="3" t="s">
        <v>874</v>
      </c>
      <c r="B2622" s="2" t="s">
        <v>1913</v>
      </c>
      <c r="C2622" s="3">
        <v>185</v>
      </c>
      <c r="D2622" s="2">
        <v>91.48</v>
      </c>
      <c r="E2622" s="2">
        <v>92.2</v>
      </c>
      <c r="F2622" s="2">
        <v>93.55</v>
      </c>
      <c r="G2622" s="2">
        <v>0</v>
      </c>
      <c r="H2622" s="2" t="s">
        <v>12</v>
      </c>
      <c r="I2622" s="2">
        <v>4</v>
      </c>
      <c r="J2622" s="2">
        <v>0</v>
      </c>
      <c r="K2622" s="4">
        <v>0.71389999999999998</v>
      </c>
      <c r="L2622" s="2" t="s">
        <v>1276</v>
      </c>
      <c r="M2622" s="5">
        <v>45093</v>
      </c>
      <c r="N2622" s="6">
        <v>92.13</v>
      </c>
    </row>
    <row r="2623" spans="1:14" ht="15.5" hidden="1" x14ac:dyDescent="0.35">
      <c r="A2623" s="3" t="s">
        <v>876</v>
      </c>
      <c r="B2623" s="2" t="s">
        <v>877</v>
      </c>
      <c r="C2623" s="3">
        <v>185.5</v>
      </c>
      <c r="D2623" s="2">
        <v>88.21</v>
      </c>
      <c r="E2623" s="2">
        <v>97.2</v>
      </c>
      <c r="F2623" s="2">
        <v>98.25</v>
      </c>
      <c r="G2623" s="2">
        <v>0</v>
      </c>
      <c r="H2623" s="2" t="s">
        <v>12</v>
      </c>
      <c r="I2623" s="2">
        <v>280</v>
      </c>
      <c r="J2623" s="2">
        <v>0</v>
      </c>
      <c r="K2623" s="4">
        <v>1.0974999999999999</v>
      </c>
      <c r="L2623" s="2" t="s">
        <v>1276</v>
      </c>
      <c r="M2623" s="5">
        <v>45093</v>
      </c>
      <c r="N2623" s="6">
        <v>92.13</v>
      </c>
    </row>
    <row r="2624" spans="1:14" ht="15.5" hidden="1" x14ac:dyDescent="0.35">
      <c r="A2624" s="3" t="s">
        <v>878</v>
      </c>
      <c r="B2624" s="2" t="s">
        <v>879</v>
      </c>
      <c r="C2624" s="3">
        <v>186</v>
      </c>
      <c r="D2624" s="2">
        <v>88.9</v>
      </c>
      <c r="E2624" s="2">
        <v>97.7</v>
      </c>
      <c r="F2624" s="2">
        <v>98.7</v>
      </c>
      <c r="G2624" s="2">
        <v>0</v>
      </c>
      <c r="H2624" s="2" t="s">
        <v>12</v>
      </c>
      <c r="I2624" s="2">
        <v>180</v>
      </c>
      <c r="J2624" s="2">
        <v>0</v>
      </c>
      <c r="K2624" s="4">
        <v>1.0983000000000001</v>
      </c>
      <c r="L2624" s="2" t="s">
        <v>1276</v>
      </c>
      <c r="M2624" s="5">
        <v>45093</v>
      </c>
      <c r="N2624" s="6">
        <v>92.13</v>
      </c>
    </row>
    <row r="2625" spans="1:14" ht="15.5" hidden="1" x14ac:dyDescent="0.35">
      <c r="A2625" s="3" t="s">
        <v>880</v>
      </c>
      <c r="B2625" s="2" t="s">
        <v>881</v>
      </c>
      <c r="C2625" s="3">
        <v>186.5</v>
      </c>
      <c r="D2625" s="2">
        <v>89.21</v>
      </c>
      <c r="E2625" s="2">
        <v>98.15</v>
      </c>
      <c r="F2625" s="2">
        <v>99.25</v>
      </c>
      <c r="G2625" s="2">
        <v>0</v>
      </c>
      <c r="H2625" s="2" t="s">
        <v>12</v>
      </c>
      <c r="I2625" s="2">
        <v>280</v>
      </c>
      <c r="J2625" s="2">
        <v>0</v>
      </c>
      <c r="K2625" s="4">
        <v>1.1008</v>
      </c>
      <c r="L2625" s="2" t="s">
        <v>1276</v>
      </c>
      <c r="M2625" s="5">
        <v>45093</v>
      </c>
      <c r="N2625" s="6">
        <v>92.13</v>
      </c>
    </row>
    <row r="2626" spans="1:14" ht="15.5" hidden="1" x14ac:dyDescent="0.35">
      <c r="A2626" s="3" t="s">
        <v>882</v>
      </c>
      <c r="B2626" s="2" t="s">
        <v>883</v>
      </c>
      <c r="C2626" s="3">
        <v>187</v>
      </c>
      <c r="D2626" s="2">
        <v>90.23</v>
      </c>
      <c r="E2626" s="2">
        <v>98.7</v>
      </c>
      <c r="F2626" s="2">
        <v>99.7</v>
      </c>
      <c r="G2626" s="2">
        <v>0</v>
      </c>
      <c r="H2626" s="2" t="s">
        <v>12</v>
      </c>
      <c r="I2626" s="2">
        <v>224</v>
      </c>
      <c r="J2626" s="2">
        <v>0</v>
      </c>
      <c r="K2626" s="4">
        <v>1.1034999999999999</v>
      </c>
      <c r="L2626" s="2" t="s">
        <v>1276</v>
      </c>
      <c r="M2626" s="5">
        <v>45093</v>
      </c>
      <c r="N2626" s="6">
        <v>92.13</v>
      </c>
    </row>
    <row r="2627" spans="1:14" ht="15.5" hidden="1" x14ac:dyDescent="0.35">
      <c r="A2627" s="3" t="s">
        <v>884</v>
      </c>
      <c r="B2627" s="2" t="s">
        <v>881</v>
      </c>
      <c r="C2627" s="3">
        <v>187.5</v>
      </c>
      <c r="D2627" s="2">
        <v>90.31</v>
      </c>
      <c r="E2627" s="2">
        <v>99.15</v>
      </c>
      <c r="F2627" s="2">
        <v>100.05</v>
      </c>
      <c r="G2627" s="2">
        <v>0</v>
      </c>
      <c r="H2627" s="2" t="s">
        <v>12</v>
      </c>
      <c r="I2627" s="2">
        <v>280</v>
      </c>
      <c r="J2627" s="2">
        <v>0</v>
      </c>
      <c r="K2627" s="4">
        <v>1.0985</v>
      </c>
      <c r="L2627" s="2" t="s">
        <v>1276</v>
      </c>
      <c r="M2627" s="5">
        <v>45093</v>
      </c>
      <c r="N2627" s="6">
        <v>92.13</v>
      </c>
    </row>
    <row r="2628" spans="1:14" ht="15.5" hidden="1" x14ac:dyDescent="0.35">
      <c r="A2628" s="3" t="s">
        <v>885</v>
      </c>
      <c r="B2628" s="2" t="s">
        <v>886</v>
      </c>
      <c r="C2628" s="3">
        <v>188</v>
      </c>
      <c r="D2628" s="2">
        <v>94.25</v>
      </c>
      <c r="E2628" s="2">
        <v>102.35</v>
      </c>
      <c r="F2628" s="2">
        <v>103.2</v>
      </c>
      <c r="G2628" s="2">
        <v>0</v>
      </c>
      <c r="H2628" s="2" t="s">
        <v>12</v>
      </c>
      <c r="I2628" s="2">
        <v>1</v>
      </c>
      <c r="J2628" s="2">
        <v>0</v>
      </c>
      <c r="K2628" s="4">
        <v>1.2856000000000001</v>
      </c>
      <c r="L2628" s="2" t="s">
        <v>1276</v>
      </c>
      <c r="M2628" s="5">
        <v>45093</v>
      </c>
      <c r="N2628" s="6">
        <v>92.13</v>
      </c>
    </row>
    <row r="2629" spans="1:14" ht="15.5" hidden="1" x14ac:dyDescent="0.35">
      <c r="A2629" s="3" t="s">
        <v>887</v>
      </c>
      <c r="B2629" s="2" t="s">
        <v>888</v>
      </c>
      <c r="C2629" s="3">
        <v>188.5</v>
      </c>
      <c r="D2629" s="2">
        <v>91.36</v>
      </c>
      <c r="E2629" s="2">
        <v>100.1</v>
      </c>
      <c r="F2629" s="2">
        <v>101.25</v>
      </c>
      <c r="G2629" s="2">
        <v>0</v>
      </c>
      <c r="H2629" s="2" t="s">
        <v>12</v>
      </c>
      <c r="I2629" s="2">
        <v>200</v>
      </c>
      <c r="J2629" s="2">
        <v>0</v>
      </c>
      <c r="K2629" s="4">
        <v>1.1093</v>
      </c>
      <c r="L2629" s="2" t="s">
        <v>1276</v>
      </c>
      <c r="M2629" s="5">
        <v>45093</v>
      </c>
      <c r="N2629" s="6">
        <v>92.13</v>
      </c>
    </row>
    <row r="2630" spans="1:14" ht="15.5" hidden="1" x14ac:dyDescent="0.35">
      <c r="A2630" s="3" t="s">
        <v>889</v>
      </c>
      <c r="B2630" s="2" t="s">
        <v>890</v>
      </c>
      <c r="C2630" s="3">
        <v>189</v>
      </c>
      <c r="D2630" s="2">
        <v>93.2</v>
      </c>
      <c r="E2630" s="2">
        <v>100.65</v>
      </c>
      <c r="F2630" s="2">
        <v>101.7</v>
      </c>
      <c r="G2630" s="2">
        <v>0</v>
      </c>
      <c r="H2630" s="2" t="s">
        <v>12</v>
      </c>
      <c r="I2630" s="2">
        <v>4</v>
      </c>
      <c r="J2630" s="2">
        <v>0</v>
      </c>
      <c r="K2630" s="4">
        <v>1.1117999999999999</v>
      </c>
      <c r="L2630" s="2" t="s">
        <v>1276</v>
      </c>
      <c r="M2630" s="5">
        <v>45093</v>
      </c>
      <c r="N2630" s="6">
        <v>92.13</v>
      </c>
    </row>
    <row r="2631" spans="1:14" ht="15.5" hidden="1" x14ac:dyDescent="0.35">
      <c r="A2631" s="3" t="s">
        <v>891</v>
      </c>
      <c r="B2631" s="2" t="s">
        <v>1914</v>
      </c>
      <c r="C2631" s="3">
        <v>189.5</v>
      </c>
      <c r="D2631" s="2">
        <v>96.65</v>
      </c>
      <c r="E2631" s="2">
        <v>96.8</v>
      </c>
      <c r="F2631" s="2">
        <v>98</v>
      </c>
      <c r="G2631" s="2">
        <v>0</v>
      </c>
      <c r="H2631" s="2" t="s">
        <v>12</v>
      </c>
      <c r="I2631" s="2">
        <v>500</v>
      </c>
      <c r="J2631" s="2">
        <v>0</v>
      </c>
      <c r="K2631" s="4">
        <v>0.72270000000000001</v>
      </c>
      <c r="L2631" s="2" t="s">
        <v>1276</v>
      </c>
      <c r="M2631" s="5">
        <v>45093</v>
      </c>
      <c r="N2631" s="6">
        <v>92.13</v>
      </c>
    </row>
    <row r="2632" spans="1:14" ht="15.5" hidden="1" x14ac:dyDescent="0.35">
      <c r="A2632" s="3" t="s">
        <v>893</v>
      </c>
      <c r="B2632" s="2" t="s">
        <v>1915</v>
      </c>
      <c r="C2632" s="3">
        <v>190</v>
      </c>
      <c r="D2632" s="2">
        <v>98.8</v>
      </c>
      <c r="E2632" s="2">
        <v>97.3</v>
      </c>
      <c r="F2632" s="2">
        <v>98.55</v>
      </c>
      <c r="G2632" s="2">
        <v>0.75</v>
      </c>
      <c r="H2632" s="2">
        <v>7.6E-3</v>
      </c>
      <c r="I2632" s="2">
        <v>1005</v>
      </c>
      <c r="J2632" s="2">
        <v>1000</v>
      </c>
      <c r="K2632" s="4">
        <v>0.52339999999999998</v>
      </c>
      <c r="L2632" s="2" t="s">
        <v>1276</v>
      </c>
      <c r="M2632" s="5">
        <v>45093</v>
      </c>
      <c r="N2632" s="6">
        <v>92.13</v>
      </c>
    </row>
    <row r="2633" spans="1:14" ht="15.5" hidden="1" x14ac:dyDescent="0.35">
      <c r="A2633" s="3" t="s">
        <v>894</v>
      </c>
      <c r="B2633" s="2" t="s">
        <v>895</v>
      </c>
      <c r="C2633" s="3">
        <v>190.5</v>
      </c>
      <c r="D2633" s="2">
        <v>95.6</v>
      </c>
      <c r="E2633" s="2">
        <v>107.85</v>
      </c>
      <c r="F2633" s="2">
        <v>108.4</v>
      </c>
      <c r="G2633" s="2">
        <v>0</v>
      </c>
      <c r="H2633" s="2" t="s">
        <v>12</v>
      </c>
      <c r="I2633" s="2">
        <v>2</v>
      </c>
      <c r="J2633" s="2">
        <v>0</v>
      </c>
      <c r="K2633" s="4">
        <v>1.4715</v>
      </c>
      <c r="L2633" s="2" t="s">
        <v>1276</v>
      </c>
      <c r="M2633" s="5">
        <v>45093</v>
      </c>
      <c r="N2633" s="6">
        <v>92.13</v>
      </c>
    </row>
    <row r="2634" spans="1:14" ht="15.5" hidden="1" x14ac:dyDescent="0.35">
      <c r="A2634" s="3" t="s">
        <v>896</v>
      </c>
      <c r="B2634" s="2" t="s">
        <v>897</v>
      </c>
      <c r="C2634" s="3">
        <v>191</v>
      </c>
      <c r="D2634" s="2">
        <v>93.92</v>
      </c>
      <c r="E2634" s="2">
        <v>102.7</v>
      </c>
      <c r="F2634" s="2">
        <v>103.7</v>
      </c>
      <c r="G2634" s="2">
        <v>0</v>
      </c>
      <c r="H2634" s="2" t="s">
        <v>12</v>
      </c>
      <c r="I2634" s="2">
        <v>420</v>
      </c>
      <c r="J2634" s="2">
        <v>0</v>
      </c>
      <c r="K2634" s="4">
        <v>1.1237999999999999</v>
      </c>
      <c r="L2634" s="2" t="s">
        <v>1276</v>
      </c>
      <c r="M2634" s="5">
        <v>45093</v>
      </c>
      <c r="N2634" s="6">
        <v>92.13</v>
      </c>
    </row>
    <row r="2635" spans="1:14" ht="15.5" hidden="1" x14ac:dyDescent="0.35">
      <c r="A2635" s="3" t="s">
        <v>898</v>
      </c>
      <c r="B2635" s="2" t="s">
        <v>899</v>
      </c>
      <c r="C2635" s="3">
        <v>191.5</v>
      </c>
      <c r="D2635" s="2">
        <v>94.36</v>
      </c>
      <c r="E2635" s="2">
        <v>103.1</v>
      </c>
      <c r="F2635" s="2">
        <v>104.25</v>
      </c>
      <c r="G2635" s="2">
        <v>0</v>
      </c>
      <c r="H2635" s="2" t="s">
        <v>12</v>
      </c>
      <c r="I2635" s="2">
        <v>300</v>
      </c>
      <c r="J2635" s="2">
        <v>0</v>
      </c>
      <c r="K2635" s="4">
        <v>1.1244000000000001</v>
      </c>
      <c r="L2635" s="2" t="s">
        <v>1276</v>
      </c>
      <c r="M2635" s="5">
        <v>45093</v>
      </c>
      <c r="N2635" s="6">
        <v>92.13</v>
      </c>
    </row>
    <row r="2636" spans="1:14" ht="15.5" hidden="1" x14ac:dyDescent="0.35">
      <c r="A2636" s="3" t="s">
        <v>900</v>
      </c>
      <c r="B2636" s="2" t="s">
        <v>901</v>
      </c>
      <c r="C2636" s="3">
        <v>192</v>
      </c>
      <c r="D2636" s="2">
        <v>98.1</v>
      </c>
      <c r="E2636" s="2">
        <v>103.6</v>
      </c>
      <c r="F2636" s="2">
        <v>104.7</v>
      </c>
      <c r="G2636" s="2">
        <v>0</v>
      </c>
      <c r="H2636" s="2" t="s">
        <v>12</v>
      </c>
      <c r="I2636" s="2">
        <v>101</v>
      </c>
      <c r="J2636" s="2">
        <v>0</v>
      </c>
      <c r="K2636" s="4">
        <v>1.125</v>
      </c>
      <c r="L2636" s="2" t="s">
        <v>1276</v>
      </c>
      <c r="M2636" s="5">
        <v>45093</v>
      </c>
      <c r="N2636" s="6">
        <v>92.13</v>
      </c>
    </row>
    <row r="2637" spans="1:14" ht="15.5" hidden="1" x14ac:dyDescent="0.35">
      <c r="A2637" s="3" t="s">
        <v>902</v>
      </c>
      <c r="B2637" s="2" t="s">
        <v>903</v>
      </c>
      <c r="C2637" s="3">
        <v>192.5</v>
      </c>
      <c r="D2637" s="2">
        <v>97.52</v>
      </c>
      <c r="E2637" s="2">
        <v>104.1</v>
      </c>
      <c r="F2637" s="2">
        <v>105.15</v>
      </c>
      <c r="G2637" s="2">
        <v>0</v>
      </c>
      <c r="H2637" s="2" t="s">
        <v>12</v>
      </c>
      <c r="I2637" s="2">
        <v>114</v>
      </c>
      <c r="J2637" s="2">
        <v>0</v>
      </c>
      <c r="K2637" s="4">
        <v>1.1254999999999999</v>
      </c>
      <c r="L2637" s="2" t="s">
        <v>1276</v>
      </c>
      <c r="M2637" s="5">
        <v>45093</v>
      </c>
      <c r="N2637" s="6">
        <v>92.13</v>
      </c>
    </row>
    <row r="2638" spans="1:14" ht="15.5" hidden="1" x14ac:dyDescent="0.35">
      <c r="A2638" s="3" t="s">
        <v>904</v>
      </c>
      <c r="B2638" s="2" t="s">
        <v>905</v>
      </c>
      <c r="C2638" s="3">
        <v>193</v>
      </c>
      <c r="D2638" s="2">
        <v>97.38</v>
      </c>
      <c r="E2638" s="2">
        <v>104.65</v>
      </c>
      <c r="F2638" s="2">
        <v>105.5</v>
      </c>
      <c r="G2638" s="2">
        <v>0</v>
      </c>
      <c r="H2638" s="2" t="s">
        <v>12</v>
      </c>
      <c r="I2638" s="2">
        <v>100</v>
      </c>
      <c r="J2638" s="2">
        <v>0</v>
      </c>
      <c r="K2638" s="4">
        <v>1.1241000000000001</v>
      </c>
      <c r="L2638" s="2" t="s">
        <v>1276</v>
      </c>
      <c r="M2638" s="5">
        <v>45093</v>
      </c>
      <c r="N2638" s="6">
        <v>92.13</v>
      </c>
    </row>
    <row r="2639" spans="1:14" ht="15.5" hidden="1" x14ac:dyDescent="0.35">
      <c r="A2639" s="3" t="s">
        <v>906</v>
      </c>
      <c r="B2639" s="2" t="s">
        <v>1735</v>
      </c>
      <c r="C2639" s="3">
        <v>193.5</v>
      </c>
      <c r="D2639" s="2">
        <v>83.21</v>
      </c>
      <c r="E2639" s="2">
        <v>101</v>
      </c>
      <c r="F2639" s="2">
        <v>101.7</v>
      </c>
      <c r="G2639" s="2">
        <v>0</v>
      </c>
      <c r="H2639" s="2" t="s">
        <v>12</v>
      </c>
      <c r="I2639" s="2">
        <v>2</v>
      </c>
      <c r="J2639" s="2">
        <v>0</v>
      </c>
      <c r="K2639" s="4">
        <v>0.66600000000000004</v>
      </c>
      <c r="L2639" s="2" t="s">
        <v>1276</v>
      </c>
      <c r="M2639" s="5">
        <v>45093</v>
      </c>
      <c r="N2639" s="6">
        <v>92.13</v>
      </c>
    </row>
    <row r="2640" spans="1:14" ht="15.5" hidden="1" x14ac:dyDescent="0.35">
      <c r="A2640" s="3" t="s">
        <v>908</v>
      </c>
      <c r="B2640" s="2" t="s">
        <v>909</v>
      </c>
      <c r="C2640" s="3">
        <v>194</v>
      </c>
      <c r="D2640" s="2">
        <v>98.9</v>
      </c>
      <c r="E2640" s="2">
        <v>105.6</v>
      </c>
      <c r="F2640" s="2">
        <v>106.65</v>
      </c>
      <c r="G2640" s="2">
        <v>0</v>
      </c>
      <c r="H2640" s="2" t="s">
        <v>12</v>
      </c>
      <c r="I2640" s="2">
        <v>4</v>
      </c>
      <c r="J2640" s="2">
        <v>0</v>
      </c>
      <c r="K2640" s="4">
        <v>1.1328</v>
      </c>
      <c r="L2640" s="2" t="s">
        <v>1276</v>
      </c>
      <c r="M2640" s="5">
        <v>45093</v>
      </c>
      <c r="N2640" s="6">
        <v>92.13</v>
      </c>
    </row>
    <row r="2641" spans="1:14" ht="15.5" hidden="1" x14ac:dyDescent="0.35">
      <c r="A2641" s="3" t="s">
        <v>910</v>
      </c>
      <c r="B2641" s="2" t="s">
        <v>1736</v>
      </c>
      <c r="C2641" s="3">
        <v>194.5</v>
      </c>
      <c r="D2641" s="2">
        <v>83.14</v>
      </c>
      <c r="E2641" s="2">
        <v>101.75</v>
      </c>
      <c r="F2641" s="2">
        <v>103.05</v>
      </c>
      <c r="G2641" s="2">
        <v>0</v>
      </c>
      <c r="H2641" s="2" t="s">
        <v>12</v>
      </c>
      <c r="I2641" s="2">
        <v>4</v>
      </c>
      <c r="J2641" s="2">
        <v>0</v>
      </c>
      <c r="K2641" s="4">
        <v>0.50780000000000003</v>
      </c>
      <c r="L2641" s="2" t="s">
        <v>1276</v>
      </c>
      <c r="M2641" s="5">
        <v>45093</v>
      </c>
      <c r="N2641" s="6">
        <v>92.13</v>
      </c>
    </row>
    <row r="2642" spans="1:14" ht="15.5" hidden="1" x14ac:dyDescent="0.35">
      <c r="A2642" s="3" t="s">
        <v>912</v>
      </c>
      <c r="B2642" s="2" t="s">
        <v>1737</v>
      </c>
      <c r="C2642" s="3">
        <v>195</v>
      </c>
      <c r="D2642" s="2">
        <v>96.4</v>
      </c>
      <c r="E2642" s="2">
        <v>102.25</v>
      </c>
      <c r="F2642" s="2">
        <v>103.55</v>
      </c>
      <c r="G2642" s="2">
        <v>0</v>
      </c>
      <c r="H2642" s="2" t="s">
        <v>12</v>
      </c>
      <c r="I2642" s="2">
        <v>2</v>
      </c>
      <c r="J2642" s="2">
        <v>0</v>
      </c>
      <c r="K2642" s="4">
        <v>0.51170000000000004</v>
      </c>
      <c r="L2642" s="2" t="s">
        <v>1276</v>
      </c>
      <c r="M2642" s="5">
        <v>45093</v>
      </c>
      <c r="N2642" s="6">
        <v>92.13</v>
      </c>
    </row>
    <row r="2643" spans="1:14" ht="15.5" hidden="1" x14ac:dyDescent="0.35">
      <c r="A2643" s="3" t="s">
        <v>914</v>
      </c>
      <c r="B2643" s="2" t="s">
        <v>1738</v>
      </c>
      <c r="C2643" s="3">
        <v>195.5</v>
      </c>
      <c r="D2643" s="2">
        <v>84.12</v>
      </c>
      <c r="E2643" s="2">
        <v>102.75</v>
      </c>
      <c r="F2643" s="2">
        <v>104.05</v>
      </c>
      <c r="G2643" s="2">
        <v>0</v>
      </c>
      <c r="H2643" s="2" t="s">
        <v>12</v>
      </c>
      <c r="I2643" s="2">
        <v>404</v>
      </c>
      <c r="J2643" s="2">
        <v>0</v>
      </c>
      <c r="K2643" s="4">
        <v>0.51170000000000004</v>
      </c>
      <c r="L2643" s="2" t="s">
        <v>1276</v>
      </c>
      <c r="M2643" s="5">
        <v>45093</v>
      </c>
      <c r="N2643" s="6">
        <v>92.13</v>
      </c>
    </row>
    <row r="2644" spans="1:14" ht="15.5" hidden="1" x14ac:dyDescent="0.35">
      <c r="A2644" s="3" t="s">
        <v>916</v>
      </c>
      <c r="B2644" s="2" t="s">
        <v>1739</v>
      </c>
      <c r="C2644" s="3">
        <v>196</v>
      </c>
      <c r="D2644" s="2">
        <v>92.75</v>
      </c>
      <c r="E2644" s="2">
        <v>103.25</v>
      </c>
      <c r="F2644" s="2">
        <v>104.55</v>
      </c>
      <c r="G2644" s="2">
        <v>0</v>
      </c>
      <c r="H2644" s="2" t="s">
        <v>12</v>
      </c>
      <c r="I2644" s="2">
        <v>598</v>
      </c>
      <c r="J2644" s="2">
        <v>0</v>
      </c>
      <c r="K2644" s="4">
        <v>0.51370000000000005</v>
      </c>
      <c r="L2644" s="2" t="s">
        <v>1276</v>
      </c>
      <c r="M2644" s="5">
        <v>45093</v>
      </c>
      <c r="N2644" s="6">
        <v>92.13</v>
      </c>
    </row>
    <row r="2645" spans="1:14" ht="15.5" hidden="1" x14ac:dyDescent="0.35">
      <c r="A2645" s="3" t="s">
        <v>918</v>
      </c>
      <c r="B2645" s="2" t="s">
        <v>1740</v>
      </c>
      <c r="C2645" s="3">
        <v>196.5</v>
      </c>
      <c r="D2645" s="2">
        <v>93.48</v>
      </c>
      <c r="E2645" s="2">
        <v>103.75</v>
      </c>
      <c r="F2645" s="2">
        <v>105</v>
      </c>
      <c r="G2645" s="2">
        <v>0</v>
      </c>
      <c r="H2645" s="2" t="s">
        <v>12</v>
      </c>
      <c r="I2645" s="2">
        <v>960</v>
      </c>
      <c r="J2645" s="2">
        <v>0</v>
      </c>
      <c r="K2645" s="4">
        <v>0.75049999999999994</v>
      </c>
      <c r="L2645" s="2" t="s">
        <v>1276</v>
      </c>
      <c r="M2645" s="5">
        <v>45093</v>
      </c>
      <c r="N2645" s="6">
        <v>92.13</v>
      </c>
    </row>
    <row r="2646" spans="1:14" ht="15.5" hidden="1" x14ac:dyDescent="0.35">
      <c r="A2646" s="3" t="s">
        <v>920</v>
      </c>
      <c r="B2646" s="2" t="s">
        <v>1739</v>
      </c>
      <c r="C2646" s="3">
        <v>197</v>
      </c>
      <c r="D2646" s="2">
        <v>93.75</v>
      </c>
      <c r="E2646" s="2">
        <v>104.3</v>
      </c>
      <c r="F2646" s="2">
        <v>105.45</v>
      </c>
      <c r="G2646" s="2">
        <v>0</v>
      </c>
      <c r="H2646" s="2" t="s">
        <v>12</v>
      </c>
      <c r="I2646" s="2">
        <v>985</v>
      </c>
      <c r="J2646" s="2">
        <v>0</v>
      </c>
      <c r="K2646" s="4">
        <v>0.74219999999999997</v>
      </c>
      <c r="L2646" s="2" t="s">
        <v>1276</v>
      </c>
      <c r="M2646" s="5">
        <v>45093</v>
      </c>
      <c r="N2646" s="6">
        <v>92.13</v>
      </c>
    </row>
    <row r="2647" spans="1:14" ht="15.5" hidden="1" x14ac:dyDescent="0.35">
      <c r="A2647" s="3" t="s">
        <v>922</v>
      </c>
      <c r="B2647" s="2" t="s">
        <v>1741</v>
      </c>
      <c r="C2647" s="3">
        <v>197.5</v>
      </c>
      <c r="D2647" s="2">
        <v>85.73</v>
      </c>
      <c r="E2647" s="2">
        <v>104.8</v>
      </c>
      <c r="F2647" s="2">
        <v>105.95</v>
      </c>
      <c r="G2647" s="2">
        <v>0</v>
      </c>
      <c r="H2647" s="2" t="s">
        <v>12</v>
      </c>
      <c r="I2647" s="2">
        <v>2</v>
      </c>
      <c r="J2647" s="2">
        <v>0</v>
      </c>
      <c r="K2647" s="4">
        <v>0.74409999999999998</v>
      </c>
      <c r="L2647" s="2" t="s">
        <v>1276</v>
      </c>
      <c r="M2647" s="5">
        <v>45093</v>
      </c>
      <c r="N2647" s="6">
        <v>92.13</v>
      </c>
    </row>
    <row r="2648" spans="1:14" ht="15.5" hidden="1" x14ac:dyDescent="0.35">
      <c r="A2648" s="3" t="s">
        <v>924</v>
      </c>
      <c r="B2648" s="2" t="s">
        <v>1436</v>
      </c>
      <c r="C2648" s="3">
        <v>198</v>
      </c>
      <c r="D2648" s="2">
        <v>85.29</v>
      </c>
      <c r="E2648" s="2">
        <v>105.3</v>
      </c>
      <c r="F2648" s="2">
        <v>106.45</v>
      </c>
      <c r="G2648" s="2">
        <v>0</v>
      </c>
      <c r="H2648" s="2" t="s">
        <v>12</v>
      </c>
      <c r="I2648" s="2">
        <v>42</v>
      </c>
      <c r="J2648" s="2">
        <v>0</v>
      </c>
      <c r="K2648" s="4">
        <v>0.74590000000000001</v>
      </c>
      <c r="L2648" s="2" t="s">
        <v>1276</v>
      </c>
      <c r="M2648" s="5">
        <v>45093</v>
      </c>
      <c r="N2648" s="6">
        <v>92.13</v>
      </c>
    </row>
    <row r="2649" spans="1:14" ht="15.5" hidden="1" x14ac:dyDescent="0.35">
      <c r="A2649" s="3" t="s">
        <v>925</v>
      </c>
      <c r="B2649" s="2" t="s">
        <v>1742</v>
      </c>
      <c r="C2649" s="3">
        <v>198.5</v>
      </c>
      <c r="D2649" s="2">
        <v>87.23</v>
      </c>
      <c r="E2649" s="2">
        <v>105.8</v>
      </c>
      <c r="F2649" s="2">
        <v>106.95</v>
      </c>
      <c r="G2649" s="2">
        <v>0</v>
      </c>
      <c r="H2649" s="2" t="s">
        <v>12</v>
      </c>
      <c r="I2649" s="2">
        <v>4</v>
      </c>
      <c r="J2649" s="2">
        <v>0</v>
      </c>
      <c r="K2649" s="4">
        <v>0.74780000000000002</v>
      </c>
      <c r="L2649" s="2" t="s">
        <v>1276</v>
      </c>
      <c r="M2649" s="5">
        <v>45093</v>
      </c>
      <c r="N2649" s="6">
        <v>92.13</v>
      </c>
    </row>
    <row r="2650" spans="1:14" ht="15.5" hidden="1" x14ac:dyDescent="0.35">
      <c r="A2650" s="3" t="s">
        <v>927</v>
      </c>
      <c r="B2650" s="2" t="s">
        <v>1425</v>
      </c>
      <c r="C2650" s="3">
        <v>199</v>
      </c>
      <c r="D2650" s="2">
        <v>101.96</v>
      </c>
      <c r="E2650" s="2">
        <v>102.35</v>
      </c>
      <c r="F2650" s="2">
        <v>104</v>
      </c>
      <c r="G2650" s="2">
        <v>0</v>
      </c>
      <c r="H2650" s="2" t="s">
        <v>12</v>
      </c>
      <c r="I2650" s="2">
        <v>3</v>
      </c>
      <c r="J2650" s="2">
        <v>0</v>
      </c>
      <c r="K2650" s="4">
        <v>0</v>
      </c>
      <c r="L2650" s="2" t="s">
        <v>1276</v>
      </c>
      <c r="M2650" s="5">
        <v>45093</v>
      </c>
      <c r="N2650" s="6">
        <v>92.13</v>
      </c>
    </row>
    <row r="2651" spans="1:14" ht="15.5" hidden="1" x14ac:dyDescent="0.35">
      <c r="A2651" s="3" t="s">
        <v>928</v>
      </c>
      <c r="B2651" s="2" t="s">
        <v>929</v>
      </c>
      <c r="C2651" s="3">
        <v>199.5</v>
      </c>
      <c r="D2651" s="2">
        <v>104.75</v>
      </c>
      <c r="E2651" s="2">
        <v>111.05</v>
      </c>
      <c r="F2651" s="2">
        <v>112.25</v>
      </c>
      <c r="G2651" s="2">
        <v>0</v>
      </c>
      <c r="H2651" s="2" t="s">
        <v>12</v>
      </c>
      <c r="I2651" s="2">
        <v>4</v>
      </c>
      <c r="J2651" s="2">
        <v>0</v>
      </c>
      <c r="K2651" s="4">
        <v>1.1611</v>
      </c>
      <c r="L2651" s="2" t="s">
        <v>1276</v>
      </c>
      <c r="M2651" s="5">
        <v>45093</v>
      </c>
      <c r="N2651" s="6">
        <v>92.13</v>
      </c>
    </row>
    <row r="2652" spans="1:14" ht="15.5" hidden="1" x14ac:dyDescent="0.35">
      <c r="A2652" s="3" t="s">
        <v>930</v>
      </c>
      <c r="B2652" s="2" t="s">
        <v>1916</v>
      </c>
      <c r="C2652" s="3">
        <v>200</v>
      </c>
      <c r="D2652" s="2">
        <v>105.24</v>
      </c>
      <c r="E2652" s="2">
        <v>107.3</v>
      </c>
      <c r="F2652" s="2">
        <v>108.5</v>
      </c>
      <c r="G2652" s="2">
        <v>0</v>
      </c>
      <c r="H2652" s="2" t="s">
        <v>12</v>
      </c>
      <c r="I2652" s="2">
        <v>3</v>
      </c>
      <c r="J2652" s="2">
        <v>1</v>
      </c>
      <c r="K2652" s="4">
        <v>0.52539999999999998</v>
      </c>
      <c r="L2652" s="2" t="s">
        <v>1276</v>
      </c>
      <c r="M2652" s="5">
        <v>45093</v>
      </c>
      <c r="N2652" s="6">
        <v>92.13</v>
      </c>
    </row>
    <row r="2653" spans="1:14" ht="15.5" hidden="1" x14ac:dyDescent="0.35">
      <c r="A2653" s="3" t="s">
        <v>932</v>
      </c>
      <c r="B2653" s="2" t="s">
        <v>1720</v>
      </c>
      <c r="C2653" s="3">
        <v>205</v>
      </c>
      <c r="D2653" s="2">
        <v>93.14</v>
      </c>
      <c r="E2653" s="2">
        <v>112.25</v>
      </c>
      <c r="F2653" s="2">
        <v>113.55</v>
      </c>
      <c r="G2653" s="2">
        <v>0</v>
      </c>
      <c r="H2653" s="2" t="s">
        <v>12</v>
      </c>
      <c r="I2653" s="2">
        <v>3106</v>
      </c>
      <c r="J2653" s="2">
        <v>0</v>
      </c>
      <c r="K2653" s="4">
        <v>0.53910000000000002</v>
      </c>
      <c r="L2653" s="2" t="s">
        <v>1276</v>
      </c>
      <c r="M2653" s="5">
        <v>45093</v>
      </c>
      <c r="N2653" s="6">
        <v>92.13</v>
      </c>
    </row>
    <row r="2654" spans="1:14" ht="15.5" hidden="1" x14ac:dyDescent="0.35">
      <c r="A2654" s="3" t="s">
        <v>934</v>
      </c>
      <c r="B2654" s="2" t="s">
        <v>1744</v>
      </c>
      <c r="C2654" s="3">
        <v>210</v>
      </c>
      <c r="D2654" s="2">
        <v>99.56</v>
      </c>
      <c r="E2654" s="2">
        <v>117.3</v>
      </c>
      <c r="F2654" s="2">
        <v>118.5</v>
      </c>
      <c r="G2654" s="2">
        <v>0</v>
      </c>
      <c r="H2654" s="2" t="s">
        <v>12</v>
      </c>
      <c r="I2654" s="2">
        <v>52</v>
      </c>
      <c r="J2654" s="2">
        <v>0</v>
      </c>
      <c r="K2654" s="4">
        <v>0.55469999999999997</v>
      </c>
      <c r="L2654" s="2" t="s">
        <v>1276</v>
      </c>
      <c r="M2654" s="5">
        <v>45093</v>
      </c>
      <c r="N2654" s="6">
        <v>92.13</v>
      </c>
    </row>
    <row r="2655" spans="1:14" ht="15.5" hidden="1" x14ac:dyDescent="0.35">
      <c r="A2655" s="3" t="s">
        <v>936</v>
      </c>
      <c r="B2655" s="2" t="s">
        <v>1723</v>
      </c>
      <c r="C2655" s="3">
        <v>215</v>
      </c>
      <c r="D2655" s="2">
        <v>103.2</v>
      </c>
      <c r="E2655" s="2">
        <v>122.2</v>
      </c>
      <c r="F2655" s="2">
        <v>123.55</v>
      </c>
      <c r="G2655" s="2">
        <v>0</v>
      </c>
      <c r="H2655" s="2" t="s">
        <v>12</v>
      </c>
      <c r="I2655" s="2">
        <v>1184</v>
      </c>
      <c r="J2655" s="2">
        <v>0</v>
      </c>
      <c r="K2655" s="4">
        <v>0.50780000000000003</v>
      </c>
      <c r="L2655" s="2" t="s">
        <v>1276</v>
      </c>
      <c r="M2655" s="5">
        <v>45093</v>
      </c>
      <c r="N2655" s="6">
        <v>92.13</v>
      </c>
    </row>
    <row r="2656" spans="1:14" ht="15.5" hidden="1" x14ac:dyDescent="0.35">
      <c r="A2656" s="3" t="s">
        <v>938</v>
      </c>
      <c r="B2656" s="2" t="s">
        <v>1725</v>
      </c>
      <c r="C2656" s="3">
        <v>220</v>
      </c>
      <c r="D2656" s="2">
        <v>108.92</v>
      </c>
      <c r="E2656" s="2">
        <v>127.3</v>
      </c>
      <c r="F2656" s="2">
        <v>128.5</v>
      </c>
      <c r="G2656" s="2">
        <v>0</v>
      </c>
      <c r="H2656" s="2" t="s">
        <v>12</v>
      </c>
      <c r="I2656" s="2">
        <v>2</v>
      </c>
      <c r="J2656" s="2">
        <v>0</v>
      </c>
      <c r="K2656" s="4">
        <v>0.58199999999999996</v>
      </c>
      <c r="L2656" s="2" t="s">
        <v>1276</v>
      </c>
      <c r="M2656" s="5">
        <v>45093</v>
      </c>
      <c r="N2656" s="6">
        <v>92.13</v>
      </c>
    </row>
    <row r="2657" spans="1:14" ht="15.5" hidden="1" x14ac:dyDescent="0.35">
      <c r="A2657" s="3" t="s">
        <v>940</v>
      </c>
      <c r="B2657" s="2" t="s">
        <v>941</v>
      </c>
      <c r="C2657" s="3">
        <v>225</v>
      </c>
      <c r="D2657" s="2">
        <v>129.4</v>
      </c>
      <c r="E2657" s="2">
        <v>0</v>
      </c>
      <c r="F2657" s="2">
        <v>0</v>
      </c>
      <c r="G2657" s="2">
        <v>0</v>
      </c>
      <c r="H2657" s="2" t="s">
        <v>12</v>
      </c>
      <c r="I2657" s="2">
        <v>1</v>
      </c>
      <c r="J2657" s="2">
        <v>1</v>
      </c>
      <c r="K2657" s="4">
        <v>0</v>
      </c>
      <c r="L2657" s="2" t="s">
        <v>1276</v>
      </c>
      <c r="M2657" s="5">
        <v>45093</v>
      </c>
      <c r="N2657" s="6">
        <v>92.13</v>
      </c>
    </row>
    <row r="2658" spans="1:14" ht="15.5" hidden="1" x14ac:dyDescent="0.35">
      <c r="A2658" s="3" t="s">
        <v>942</v>
      </c>
      <c r="B2658" s="2" t="s">
        <v>1745</v>
      </c>
      <c r="C2658" s="3">
        <v>230</v>
      </c>
      <c r="D2658" s="2">
        <v>131.47</v>
      </c>
      <c r="E2658" s="2">
        <v>137.25</v>
      </c>
      <c r="F2658" s="2">
        <v>138.44999999999999</v>
      </c>
      <c r="G2658" s="2">
        <v>0</v>
      </c>
      <c r="H2658" s="2" t="s">
        <v>12</v>
      </c>
      <c r="I2658" s="2">
        <v>2</v>
      </c>
      <c r="J2658" s="2">
        <v>0</v>
      </c>
      <c r="K2658" s="4">
        <v>0.85640000000000005</v>
      </c>
      <c r="L2658" s="2" t="s">
        <v>1276</v>
      </c>
      <c r="M2658" s="5">
        <v>45093</v>
      </c>
      <c r="N2658" s="6">
        <v>92.13</v>
      </c>
    </row>
    <row r="2659" spans="1:14" ht="15.5" hidden="1" x14ac:dyDescent="0.35">
      <c r="A2659" s="3" t="s">
        <v>944</v>
      </c>
      <c r="B2659" s="2" t="s">
        <v>945</v>
      </c>
      <c r="C2659" s="3">
        <v>235</v>
      </c>
      <c r="D2659" s="2">
        <v>137.09</v>
      </c>
      <c r="E2659" s="2">
        <v>146.44999999999999</v>
      </c>
      <c r="F2659" s="2">
        <v>147.69999999999999</v>
      </c>
      <c r="G2659" s="2">
        <v>0</v>
      </c>
      <c r="H2659" s="2" t="s">
        <v>12</v>
      </c>
      <c r="I2659" s="2">
        <v>2</v>
      </c>
      <c r="J2659" s="2">
        <v>0</v>
      </c>
      <c r="K2659" s="4">
        <v>1.3044</v>
      </c>
      <c r="L2659" s="2" t="s">
        <v>1276</v>
      </c>
      <c r="M2659" s="5">
        <v>45093</v>
      </c>
      <c r="N2659" s="6">
        <v>92.13</v>
      </c>
    </row>
    <row r="2660" spans="1:14" ht="15.5" hidden="1" x14ac:dyDescent="0.35">
      <c r="A2660" s="3" t="s">
        <v>946</v>
      </c>
      <c r="B2660" s="2" t="s">
        <v>947</v>
      </c>
      <c r="C2660" s="3">
        <v>240</v>
      </c>
      <c r="D2660" s="2">
        <v>128.91999999999999</v>
      </c>
      <c r="E2660" s="2">
        <v>145.85</v>
      </c>
      <c r="F2660" s="2">
        <v>147</v>
      </c>
      <c r="G2660" s="2">
        <v>0</v>
      </c>
      <c r="H2660" s="2" t="s">
        <v>12</v>
      </c>
      <c r="I2660" s="2">
        <v>2</v>
      </c>
      <c r="J2660" s="2">
        <v>0</v>
      </c>
      <c r="K2660" s="4">
        <v>0</v>
      </c>
      <c r="L2660" s="2" t="s">
        <v>1276</v>
      </c>
      <c r="M2660" s="5">
        <v>45093</v>
      </c>
      <c r="N2660" s="6">
        <v>92.13</v>
      </c>
    </row>
    <row r="2661" spans="1:14" ht="15.5" hidden="1" x14ac:dyDescent="0.35">
      <c r="A2661" s="3" t="s">
        <v>948</v>
      </c>
      <c r="B2661" s="2" t="s">
        <v>949</v>
      </c>
      <c r="C2661" s="3">
        <v>245</v>
      </c>
      <c r="D2661" s="2">
        <v>133.91999999999999</v>
      </c>
      <c r="E2661" s="2">
        <v>150.9</v>
      </c>
      <c r="F2661" s="2">
        <v>152.05000000000001</v>
      </c>
      <c r="G2661" s="2">
        <v>0</v>
      </c>
      <c r="H2661" s="2" t="s">
        <v>12</v>
      </c>
      <c r="I2661" s="2">
        <v>12</v>
      </c>
      <c r="J2661" s="2">
        <v>0</v>
      </c>
      <c r="K2661" s="4">
        <v>0</v>
      </c>
      <c r="L2661" s="2" t="s">
        <v>1276</v>
      </c>
      <c r="M2661" s="5">
        <v>45093</v>
      </c>
      <c r="N2661" s="6">
        <v>92.13</v>
      </c>
    </row>
    <row r="2662" spans="1:14" ht="15.5" hidden="1" x14ac:dyDescent="0.35">
      <c r="A2662" s="3" t="s">
        <v>950</v>
      </c>
      <c r="B2662" s="2" t="s">
        <v>951</v>
      </c>
      <c r="C2662" s="3">
        <v>250</v>
      </c>
      <c r="D2662" s="2">
        <v>158.69</v>
      </c>
      <c r="E2662" s="2">
        <v>162.80000000000001</v>
      </c>
      <c r="F2662" s="2">
        <v>163.75</v>
      </c>
      <c r="G2662" s="2">
        <v>0</v>
      </c>
      <c r="H2662" s="2" t="s">
        <v>12</v>
      </c>
      <c r="I2662" s="2">
        <v>40</v>
      </c>
      <c r="J2662" s="2">
        <v>0</v>
      </c>
      <c r="K2662" s="4">
        <v>1.4529000000000001</v>
      </c>
      <c r="L2662" s="2" t="s">
        <v>1276</v>
      </c>
      <c r="M2662" s="5">
        <v>45093</v>
      </c>
      <c r="N2662" s="6">
        <v>92.13</v>
      </c>
    </row>
    <row r="2663" spans="1:14" ht="15.5" hidden="1" x14ac:dyDescent="0.35">
      <c r="A2663" s="3" t="s">
        <v>952</v>
      </c>
      <c r="B2663" s="2" t="s">
        <v>953</v>
      </c>
      <c r="C2663" s="3">
        <v>255</v>
      </c>
      <c r="D2663" s="2">
        <v>143.96</v>
      </c>
      <c r="E2663" s="2">
        <v>160.9</v>
      </c>
      <c r="F2663" s="2">
        <v>162</v>
      </c>
      <c r="G2663" s="2">
        <v>0</v>
      </c>
      <c r="H2663" s="2" t="s">
        <v>12</v>
      </c>
      <c r="I2663" s="2">
        <v>2</v>
      </c>
      <c r="J2663" s="2">
        <v>0</v>
      </c>
      <c r="K2663" s="4">
        <v>0</v>
      </c>
      <c r="L2663" s="2" t="s">
        <v>1276</v>
      </c>
      <c r="M2663" s="5">
        <v>45093</v>
      </c>
      <c r="N2663" s="6">
        <v>92.13</v>
      </c>
    </row>
    <row r="2664" spans="1:14" ht="15.5" hidden="1" x14ac:dyDescent="0.35">
      <c r="A2664" s="3" t="s">
        <v>954</v>
      </c>
      <c r="B2664" s="2" t="s">
        <v>955</v>
      </c>
      <c r="C2664" s="3">
        <v>260</v>
      </c>
      <c r="D2664" s="2">
        <v>102.82</v>
      </c>
      <c r="E2664" s="2">
        <v>149.94999999999999</v>
      </c>
      <c r="F2664" s="2">
        <v>150.65</v>
      </c>
      <c r="G2664" s="2">
        <v>0</v>
      </c>
      <c r="H2664" s="2" t="s">
        <v>12</v>
      </c>
      <c r="I2664" s="2" t="s">
        <v>12</v>
      </c>
      <c r="J2664" s="2" t="s">
        <v>12</v>
      </c>
      <c r="K2664" s="4">
        <v>0</v>
      </c>
      <c r="L2664" s="2" t="s">
        <v>1276</v>
      </c>
      <c r="M2664" s="5">
        <v>45093</v>
      </c>
      <c r="N2664" s="6">
        <v>92.13</v>
      </c>
    </row>
    <row r="2665" spans="1:14" ht="15.5" hidden="1" x14ac:dyDescent="0.35">
      <c r="A2665" s="3" t="s">
        <v>956</v>
      </c>
      <c r="B2665" s="2" t="s">
        <v>957</v>
      </c>
      <c r="C2665" s="3">
        <v>265</v>
      </c>
      <c r="D2665" s="2">
        <v>123.08</v>
      </c>
      <c r="E2665" s="2">
        <v>137.5</v>
      </c>
      <c r="F2665" s="2">
        <v>147.1</v>
      </c>
      <c r="G2665" s="2">
        <v>0</v>
      </c>
      <c r="H2665" s="2" t="s">
        <v>12</v>
      </c>
      <c r="I2665" s="2">
        <v>1</v>
      </c>
      <c r="J2665" s="2">
        <v>0</v>
      </c>
      <c r="K2665" s="4">
        <v>0</v>
      </c>
      <c r="L2665" s="2" t="s">
        <v>1276</v>
      </c>
      <c r="M2665" s="5">
        <v>45093</v>
      </c>
      <c r="N2665" s="6">
        <v>92.13</v>
      </c>
    </row>
    <row r="2666" spans="1:14" ht="15.5" hidden="1" x14ac:dyDescent="0.35">
      <c r="A2666" s="3" t="s">
        <v>958</v>
      </c>
      <c r="B2666" s="2" t="s">
        <v>1746</v>
      </c>
      <c r="C2666" s="3">
        <v>270</v>
      </c>
      <c r="D2666" s="2">
        <v>167.5</v>
      </c>
      <c r="E2666" s="2">
        <v>176.1</v>
      </c>
      <c r="F2666" s="2">
        <v>176.85</v>
      </c>
      <c r="G2666" s="2">
        <v>0</v>
      </c>
      <c r="H2666" s="2" t="s">
        <v>12</v>
      </c>
      <c r="I2666" s="2">
        <v>2</v>
      </c>
      <c r="J2666" s="2">
        <v>0</v>
      </c>
      <c r="K2666" s="4">
        <v>0</v>
      </c>
      <c r="L2666" s="2" t="s">
        <v>1276</v>
      </c>
      <c r="M2666" s="5">
        <v>45093</v>
      </c>
      <c r="N2666" s="6">
        <v>92.13</v>
      </c>
    </row>
    <row r="2667" spans="1:14" ht="15.5" hidden="1" x14ac:dyDescent="0.35">
      <c r="A2667" s="3" t="s">
        <v>959</v>
      </c>
      <c r="B2667" s="2" t="s">
        <v>960</v>
      </c>
      <c r="C2667" s="3">
        <v>275</v>
      </c>
      <c r="D2667" s="2">
        <v>184.25</v>
      </c>
      <c r="E2667" s="2">
        <v>188.55</v>
      </c>
      <c r="F2667" s="2">
        <v>189.4</v>
      </c>
      <c r="G2667" s="2">
        <v>0</v>
      </c>
      <c r="H2667" s="2" t="s">
        <v>12</v>
      </c>
      <c r="I2667" s="2">
        <v>2</v>
      </c>
      <c r="J2667" s="2">
        <v>0</v>
      </c>
      <c r="K2667" s="4">
        <v>1.5886</v>
      </c>
      <c r="L2667" s="2" t="s">
        <v>1276</v>
      </c>
      <c r="M2667" s="5">
        <v>45093</v>
      </c>
      <c r="N2667" s="6">
        <v>92.13</v>
      </c>
    </row>
    <row r="2668" spans="1:14" ht="15.5" hidden="1" x14ac:dyDescent="0.35">
      <c r="A2668" s="3" t="s">
        <v>961</v>
      </c>
      <c r="B2668" s="2" t="s">
        <v>962</v>
      </c>
      <c r="C2668" s="3">
        <v>1060</v>
      </c>
      <c r="D2668" s="2">
        <v>29.61</v>
      </c>
      <c r="E2668" s="2">
        <v>16.05</v>
      </c>
      <c r="F2668" s="2">
        <v>22.15</v>
      </c>
      <c r="G2668" s="2">
        <v>0</v>
      </c>
      <c r="H2668" s="2" t="s">
        <v>12</v>
      </c>
      <c r="I2668" s="2" t="s">
        <v>12</v>
      </c>
      <c r="J2668" s="2">
        <v>6</v>
      </c>
      <c r="K2668" s="4">
        <v>0</v>
      </c>
      <c r="L2668" s="2" t="s">
        <v>1276</v>
      </c>
      <c r="M2668" s="5">
        <v>45093</v>
      </c>
      <c r="N2668" s="6">
        <v>92.13</v>
      </c>
    </row>
    <row r="2669" spans="1:14" ht="15.5" hidden="1" x14ac:dyDescent="0.35">
      <c r="A2669" s="3" t="s">
        <v>963</v>
      </c>
      <c r="B2669" s="2" t="s">
        <v>964</v>
      </c>
      <c r="C2669" s="3">
        <v>1080</v>
      </c>
      <c r="D2669" s="2">
        <v>22.6</v>
      </c>
      <c r="E2669" s="2">
        <v>17.100000000000001</v>
      </c>
      <c r="F2669" s="2">
        <v>23.35</v>
      </c>
      <c r="G2669" s="2">
        <v>0</v>
      </c>
      <c r="H2669" s="2" t="s">
        <v>12</v>
      </c>
      <c r="I2669" s="2">
        <v>4</v>
      </c>
      <c r="J2669" s="2">
        <v>21</v>
      </c>
      <c r="K2669" s="4">
        <v>0</v>
      </c>
      <c r="L2669" s="2" t="s">
        <v>1276</v>
      </c>
      <c r="M2669" s="5">
        <v>45093</v>
      </c>
      <c r="N2669" s="6">
        <v>92.13</v>
      </c>
    </row>
    <row r="2670" spans="1:14" ht="15.5" hidden="1" x14ac:dyDescent="0.35">
      <c r="A2670" s="3" t="s">
        <v>965</v>
      </c>
      <c r="B2670" s="2" t="s">
        <v>966</v>
      </c>
      <c r="C2670" s="3">
        <v>1100</v>
      </c>
      <c r="D2670" s="2">
        <v>24.7</v>
      </c>
      <c r="E2670" s="2">
        <v>17.95</v>
      </c>
      <c r="F2670" s="2">
        <v>24.75</v>
      </c>
      <c r="G2670" s="2">
        <v>0</v>
      </c>
      <c r="H2670" s="2" t="s">
        <v>12</v>
      </c>
      <c r="I2670" s="2">
        <v>5</v>
      </c>
      <c r="J2670" s="2">
        <v>26</v>
      </c>
      <c r="K2670" s="4">
        <v>0</v>
      </c>
      <c r="L2670" s="2" t="s">
        <v>1276</v>
      </c>
      <c r="M2670" s="5">
        <v>45093</v>
      </c>
      <c r="N2670" s="6">
        <v>92.13</v>
      </c>
    </row>
    <row r="2671" spans="1:14" ht="15.5" hidden="1" x14ac:dyDescent="0.35">
      <c r="A2671" s="3" t="s">
        <v>967</v>
      </c>
      <c r="B2671" s="2" t="s">
        <v>968</v>
      </c>
      <c r="C2671" s="3">
        <v>1120</v>
      </c>
      <c r="D2671" s="2">
        <v>39.229999999999997</v>
      </c>
      <c r="E2671" s="2">
        <v>19.45</v>
      </c>
      <c r="F2671" s="2">
        <v>25.85</v>
      </c>
      <c r="G2671" s="2">
        <v>0</v>
      </c>
      <c r="H2671" s="2" t="s">
        <v>12</v>
      </c>
      <c r="I2671" s="2">
        <v>16</v>
      </c>
      <c r="J2671" s="2">
        <v>16</v>
      </c>
      <c r="K2671" s="4">
        <v>0</v>
      </c>
      <c r="L2671" s="2" t="s">
        <v>1276</v>
      </c>
      <c r="M2671" s="5">
        <v>45093</v>
      </c>
      <c r="N2671" s="6">
        <v>92.13</v>
      </c>
    </row>
    <row r="2672" spans="1:14" ht="15.5" hidden="1" x14ac:dyDescent="0.35">
      <c r="A2672" s="3" t="s">
        <v>969</v>
      </c>
      <c r="B2672" s="2" t="s">
        <v>970</v>
      </c>
      <c r="C2672" s="3">
        <v>1140</v>
      </c>
      <c r="D2672" s="2">
        <v>37.75</v>
      </c>
      <c r="E2672" s="2">
        <v>20.7</v>
      </c>
      <c r="F2672" s="2">
        <v>27.2</v>
      </c>
      <c r="G2672" s="2">
        <v>0</v>
      </c>
      <c r="H2672" s="2" t="s">
        <v>12</v>
      </c>
      <c r="I2672" s="2">
        <v>18</v>
      </c>
      <c r="J2672" s="2">
        <v>20</v>
      </c>
      <c r="K2672" s="4">
        <v>0</v>
      </c>
      <c r="L2672" s="2" t="s">
        <v>1276</v>
      </c>
      <c r="M2672" s="5">
        <v>45093</v>
      </c>
      <c r="N2672" s="6">
        <v>92.13</v>
      </c>
    </row>
    <row r="2673" spans="1:14" ht="15.5" hidden="1" x14ac:dyDescent="0.35">
      <c r="A2673" s="3" t="s">
        <v>971</v>
      </c>
      <c r="B2673" s="2" t="s">
        <v>972</v>
      </c>
      <c r="C2673" s="3">
        <v>1160</v>
      </c>
      <c r="D2673" s="2">
        <v>26.35</v>
      </c>
      <c r="E2673" s="2">
        <v>22</v>
      </c>
      <c r="F2673" s="2">
        <v>28.6</v>
      </c>
      <c r="G2673" s="2">
        <v>0</v>
      </c>
      <c r="H2673" s="2" t="s">
        <v>12</v>
      </c>
      <c r="I2673" s="2">
        <v>10</v>
      </c>
      <c r="J2673" s="2">
        <v>80</v>
      </c>
      <c r="K2673" s="4">
        <v>0</v>
      </c>
      <c r="L2673" s="2" t="s">
        <v>1276</v>
      </c>
      <c r="M2673" s="5">
        <v>45093</v>
      </c>
      <c r="N2673" s="6">
        <v>92.13</v>
      </c>
    </row>
    <row r="2674" spans="1:14" ht="15.5" hidden="1" x14ac:dyDescent="0.35">
      <c r="A2674" s="3" t="s">
        <v>973</v>
      </c>
      <c r="B2674" s="2" t="s">
        <v>974</v>
      </c>
      <c r="C2674" s="3">
        <v>1180</v>
      </c>
      <c r="D2674" s="2">
        <v>40.450000000000003</v>
      </c>
      <c r="E2674" s="2">
        <v>23.35</v>
      </c>
      <c r="F2674" s="2">
        <v>30</v>
      </c>
      <c r="G2674" s="2">
        <v>0</v>
      </c>
      <c r="H2674" s="2" t="s">
        <v>12</v>
      </c>
      <c r="I2674" s="2">
        <v>1</v>
      </c>
      <c r="J2674" s="2">
        <v>32</v>
      </c>
      <c r="K2674" s="4">
        <v>0</v>
      </c>
      <c r="L2674" s="2" t="s">
        <v>1276</v>
      </c>
      <c r="M2674" s="5">
        <v>45093</v>
      </c>
      <c r="N2674" s="6">
        <v>92.13</v>
      </c>
    </row>
    <row r="2675" spans="1:14" ht="15.5" hidden="1" x14ac:dyDescent="0.35">
      <c r="A2675" s="3" t="s">
        <v>975</v>
      </c>
      <c r="B2675" s="2" t="s">
        <v>976</v>
      </c>
      <c r="C2675" s="3">
        <v>1200</v>
      </c>
      <c r="D2675" s="2">
        <v>27.7</v>
      </c>
      <c r="E2675" s="2">
        <v>24.4</v>
      </c>
      <c r="F2675" s="2">
        <v>31.65</v>
      </c>
      <c r="G2675" s="2">
        <v>-12.4</v>
      </c>
      <c r="H2675" s="2">
        <v>-0.30919999999999997</v>
      </c>
      <c r="I2675" s="2">
        <v>17</v>
      </c>
      <c r="J2675" s="2">
        <v>34</v>
      </c>
      <c r="K2675" s="4">
        <v>0</v>
      </c>
      <c r="L2675" s="2" t="s">
        <v>1276</v>
      </c>
      <c r="M2675" s="5">
        <v>45093</v>
      </c>
      <c r="N2675" s="6">
        <v>92.13</v>
      </c>
    </row>
    <row r="2676" spans="1:14" ht="15.5" hidden="1" x14ac:dyDescent="0.35">
      <c r="A2676" s="3" t="s">
        <v>977</v>
      </c>
      <c r="B2676" s="2" t="s">
        <v>978</v>
      </c>
      <c r="C2676" s="3">
        <v>1220</v>
      </c>
      <c r="D2676" s="2">
        <v>42.48</v>
      </c>
      <c r="E2676" s="2">
        <v>27.05</v>
      </c>
      <c r="F2676" s="2">
        <v>33</v>
      </c>
      <c r="G2676" s="2">
        <v>0</v>
      </c>
      <c r="H2676" s="2" t="s">
        <v>12</v>
      </c>
      <c r="I2676" s="2" t="s">
        <v>12</v>
      </c>
      <c r="J2676" s="2">
        <v>2</v>
      </c>
      <c r="K2676" s="4">
        <v>0</v>
      </c>
      <c r="L2676" s="2" t="s">
        <v>1276</v>
      </c>
      <c r="M2676" s="5">
        <v>45093</v>
      </c>
      <c r="N2676" s="6">
        <v>92.13</v>
      </c>
    </row>
    <row r="2677" spans="1:14" ht="15.5" hidden="1" x14ac:dyDescent="0.35">
      <c r="A2677" s="3" t="s">
        <v>979</v>
      </c>
      <c r="B2677" s="2" t="s">
        <v>980</v>
      </c>
      <c r="C2677" s="3">
        <v>1240</v>
      </c>
      <c r="D2677" s="2">
        <v>45.11</v>
      </c>
      <c r="E2677" s="2">
        <v>27.8</v>
      </c>
      <c r="F2677" s="2">
        <v>34.799999999999997</v>
      </c>
      <c r="G2677" s="2">
        <v>0</v>
      </c>
      <c r="H2677" s="2" t="s">
        <v>12</v>
      </c>
      <c r="I2677" s="2">
        <v>2</v>
      </c>
      <c r="J2677" s="2">
        <v>120</v>
      </c>
      <c r="K2677" s="4">
        <v>0</v>
      </c>
      <c r="L2677" s="2" t="s">
        <v>1276</v>
      </c>
      <c r="M2677" s="5">
        <v>45093</v>
      </c>
      <c r="N2677" s="6">
        <v>92.13</v>
      </c>
    </row>
    <row r="2678" spans="1:14" ht="15.5" hidden="1" x14ac:dyDescent="0.35">
      <c r="A2678" s="3" t="s">
        <v>981</v>
      </c>
      <c r="B2678" s="2" t="s">
        <v>982</v>
      </c>
      <c r="C2678" s="3">
        <v>1260</v>
      </c>
      <c r="D2678" s="2">
        <v>44.85</v>
      </c>
      <c r="E2678" s="2">
        <v>29.6</v>
      </c>
      <c r="F2678" s="2">
        <v>36.5</v>
      </c>
      <c r="G2678" s="2">
        <v>0</v>
      </c>
      <c r="H2678" s="2" t="s">
        <v>12</v>
      </c>
      <c r="I2678" s="2">
        <v>12</v>
      </c>
      <c r="J2678" s="2">
        <v>42</v>
      </c>
      <c r="K2678" s="4">
        <v>0</v>
      </c>
      <c r="L2678" s="2" t="s">
        <v>1276</v>
      </c>
      <c r="M2678" s="5">
        <v>45093</v>
      </c>
      <c r="N2678" s="6">
        <v>92.13</v>
      </c>
    </row>
    <row r="2679" spans="1:14" ht="15.5" hidden="1" x14ac:dyDescent="0.35">
      <c r="A2679" s="3" t="s">
        <v>983</v>
      </c>
      <c r="B2679" s="2" t="s">
        <v>984</v>
      </c>
      <c r="C2679" s="3">
        <v>1280</v>
      </c>
      <c r="D2679" s="2">
        <v>38.96</v>
      </c>
      <c r="E2679" s="2">
        <v>30.75</v>
      </c>
      <c r="F2679" s="2">
        <v>38.25</v>
      </c>
      <c r="G2679" s="2">
        <v>0</v>
      </c>
      <c r="H2679" s="2" t="s">
        <v>12</v>
      </c>
      <c r="I2679" s="2">
        <v>45</v>
      </c>
      <c r="J2679" s="2">
        <v>24</v>
      </c>
      <c r="K2679" s="4">
        <v>0</v>
      </c>
      <c r="L2679" s="2" t="s">
        <v>1276</v>
      </c>
      <c r="M2679" s="5">
        <v>45093</v>
      </c>
      <c r="N2679" s="6">
        <v>92.13</v>
      </c>
    </row>
    <row r="2680" spans="1:14" ht="15.5" hidden="1" x14ac:dyDescent="0.35">
      <c r="A2680" s="3" t="s">
        <v>985</v>
      </c>
      <c r="B2680" s="2" t="s">
        <v>986</v>
      </c>
      <c r="C2680" s="3">
        <v>1300</v>
      </c>
      <c r="D2680" s="2">
        <v>48</v>
      </c>
      <c r="E2680" s="2">
        <v>32.450000000000003</v>
      </c>
      <c r="F2680" s="2">
        <v>40.1</v>
      </c>
      <c r="G2680" s="2">
        <v>0</v>
      </c>
      <c r="H2680" s="2" t="s">
        <v>12</v>
      </c>
      <c r="I2680" s="2">
        <v>1</v>
      </c>
      <c r="J2680" s="2">
        <v>47</v>
      </c>
      <c r="K2680" s="4">
        <v>0</v>
      </c>
      <c r="L2680" s="2" t="s">
        <v>1276</v>
      </c>
      <c r="M2680" s="5">
        <v>45093</v>
      </c>
      <c r="N2680" s="6">
        <v>92.13</v>
      </c>
    </row>
    <row r="2681" spans="1:14" ht="15.5" hidden="1" x14ac:dyDescent="0.35">
      <c r="A2681" s="3" t="s">
        <v>987</v>
      </c>
      <c r="B2681" s="2" t="s">
        <v>988</v>
      </c>
      <c r="C2681" s="3">
        <v>1320</v>
      </c>
      <c r="D2681" s="2">
        <v>43</v>
      </c>
      <c r="E2681" s="2">
        <v>34.25</v>
      </c>
      <c r="F2681" s="2">
        <v>41.5</v>
      </c>
      <c r="G2681" s="2">
        <v>0</v>
      </c>
      <c r="H2681" s="2" t="s">
        <v>12</v>
      </c>
      <c r="I2681" s="2">
        <v>109</v>
      </c>
      <c r="J2681" s="2">
        <v>46</v>
      </c>
      <c r="K2681" s="4">
        <v>0</v>
      </c>
      <c r="L2681" s="2" t="s">
        <v>1276</v>
      </c>
      <c r="M2681" s="5">
        <v>45093</v>
      </c>
      <c r="N2681" s="6">
        <v>92.13</v>
      </c>
    </row>
    <row r="2682" spans="1:14" ht="15.5" hidden="1" x14ac:dyDescent="0.35">
      <c r="A2682" s="3" t="s">
        <v>989</v>
      </c>
      <c r="B2682" s="2" t="s">
        <v>990</v>
      </c>
      <c r="C2682" s="3">
        <v>1340</v>
      </c>
      <c r="D2682" s="2">
        <v>77</v>
      </c>
      <c r="E2682" s="2">
        <v>36.15</v>
      </c>
      <c r="F2682" s="2">
        <v>43.9</v>
      </c>
      <c r="G2682" s="2">
        <v>0</v>
      </c>
      <c r="H2682" s="2" t="s">
        <v>12</v>
      </c>
      <c r="I2682" s="2">
        <v>1</v>
      </c>
      <c r="J2682" s="2">
        <v>41</v>
      </c>
      <c r="K2682" s="4">
        <v>0</v>
      </c>
      <c r="L2682" s="2" t="s">
        <v>1276</v>
      </c>
      <c r="M2682" s="5">
        <v>45093</v>
      </c>
      <c r="N2682" s="6">
        <v>92.13</v>
      </c>
    </row>
    <row r="2683" spans="1:14" ht="15.5" hidden="1" x14ac:dyDescent="0.35">
      <c r="A2683" s="3" t="s">
        <v>991</v>
      </c>
      <c r="B2683" s="2" t="s">
        <v>992</v>
      </c>
      <c r="C2683" s="3">
        <v>1360</v>
      </c>
      <c r="D2683" s="2">
        <v>71.95</v>
      </c>
      <c r="E2683" s="2">
        <v>38.25</v>
      </c>
      <c r="F2683" s="2">
        <v>45.95</v>
      </c>
      <c r="G2683" s="2">
        <v>0</v>
      </c>
      <c r="H2683" s="2" t="s">
        <v>12</v>
      </c>
      <c r="I2683" s="2">
        <v>50</v>
      </c>
      <c r="J2683" s="2">
        <v>134</v>
      </c>
      <c r="K2683" s="4">
        <v>0</v>
      </c>
      <c r="L2683" s="2" t="s">
        <v>1276</v>
      </c>
      <c r="M2683" s="5">
        <v>45093</v>
      </c>
      <c r="N2683" s="6">
        <v>92.13</v>
      </c>
    </row>
    <row r="2684" spans="1:14" ht="15.5" hidden="1" x14ac:dyDescent="0.35">
      <c r="A2684" s="3" t="s">
        <v>993</v>
      </c>
      <c r="B2684" s="2" t="s">
        <v>994</v>
      </c>
      <c r="C2684" s="3">
        <v>1380</v>
      </c>
      <c r="D2684" s="2">
        <v>65.84</v>
      </c>
      <c r="E2684" s="2">
        <v>40.200000000000003</v>
      </c>
      <c r="F2684" s="2">
        <v>48.1</v>
      </c>
      <c r="G2684" s="2">
        <v>0</v>
      </c>
      <c r="H2684" s="2" t="s">
        <v>12</v>
      </c>
      <c r="I2684" s="2">
        <v>156</v>
      </c>
      <c r="J2684" s="2">
        <v>158</v>
      </c>
      <c r="K2684" s="4">
        <v>0</v>
      </c>
      <c r="L2684" s="2" t="s">
        <v>1276</v>
      </c>
      <c r="M2684" s="5">
        <v>45093</v>
      </c>
      <c r="N2684" s="6">
        <v>92.13</v>
      </c>
    </row>
    <row r="2685" spans="1:14" ht="15.5" hidden="1" x14ac:dyDescent="0.35">
      <c r="A2685" s="3" t="s">
        <v>995</v>
      </c>
      <c r="B2685" s="2" t="s">
        <v>996</v>
      </c>
      <c r="C2685" s="3">
        <v>1400</v>
      </c>
      <c r="D2685" s="2">
        <v>75.5</v>
      </c>
      <c r="E2685" s="2">
        <v>42.5</v>
      </c>
      <c r="F2685" s="2">
        <v>50.35</v>
      </c>
      <c r="G2685" s="2">
        <v>0</v>
      </c>
      <c r="H2685" s="2" t="s">
        <v>12</v>
      </c>
      <c r="I2685" s="2">
        <v>2</v>
      </c>
      <c r="J2685" s="2">
        <v>246</v>
      </c>
      <c r="K2685" s="4">
        <v>0</v>
      </c>
      <c r="L2685" s="2" t="s">
        <v>1276</v>
      </c>
      <c r="M2685" s="5">
        <v>45093</v>
      </c>
      <c r="N2685" s="6">
        <v>92.13</v>
      </c>
    </row>
    <row r="2686" spans="1:14" ht="15.5" hidden="1" x14ac:dyDescent="0.35">
      <c r="A2686" s="3" t="s">
        <v>997</v>
      </c>
      <c r="B2686" s="2" t="s">
        <v>998</v>
      </c>
      <c r="C2686" s="3">
        <v>1420</v>
      </c>
      <c r="D2686" s="2">
        <v>81.34</v>
      </c>
      <c r="E2686" s="2">
        <v>44.55</v>
      </c>
      <c r="F2686" s="2">
        <v>52.65</v>
      </c>
      <c r="G2686" s="2">
        <v>0</v>
      </c>
      <c r="H2686" s="2" t="s">
        <v>12</v>
      </c>
      <c r="I2686" s="2">
        <v>2</v>
      </c>
      <c r="J2686" s="2">
        <v>23</v>
      </c>
      <c r="K2686" s="4">
        <v>0</v>
      </c>
      <c r="L2686" s="2" t="s">
        <v>1276</v>
      </c>
      <c r="M2686" s="5">
        <v>45093</v>
      </c>
      <c r="N2686" s="6">
        <v>92.13</v>
      </c>
    </row>
    <row r="2687" spans="1:14" ht="15.5" hidden="1" x14ac:dyDescent="0.35">
      <c r="A2687" s="3" t="s">
        <v>999</v>
      </c>
      <c r="B2687" s="2" t="s">
        <v>1000</v>
      </c>
      <c r="C2687" s="3">
        <v>1440</v>
      </c>
      <c r="D2687" s="2">
        <v>86.39</v>
      </c>
      <c r="E2687" s="2">
        <v>47.1</v>
      </c>
      <c r="F2687" s="2">
        <v>55</v>
      </c>
      <c r="G2687" s="2">
        <v>0</v>
      </c>
      <c r="H2687" s="2" t="s">
        <v>12</v>
      </c>
      <c r="I2687" s="2">
        <v>1</v>
      </c>
      <c r="J2687" s="2">
        <v>24</v>
      </c>
      <c r="K2687" s="4">
        <v>0</v>
      </c>
      <c r="L2687" s="2" t="s">
        <v>1276</v>
      </c>
      <c r="M2687" s="5">
        <v>45093</v>
      </c>
      <c r="N2687" s="6">
        <v>92.13</v>
      </c>
    </row>
    <row r="2688" spans="1:14" ht="15.5" hidden="1" x14ac:dyDescent="0.35">
      <c r="A2688" s="3" t="s">
        <v>1001</v>
      </c>
      <c r="B2688" s="2" t="s">
        <v>1002</v>
      </c>
      <c r="C2688" s="3">
        <v>1450</v>
      </c>
      <c r="D2688" s="2">
        <v>82.48</v>
      </c>
      <c r="E2688" s="2">
        <v>48.05</v>
      </c>
      <c r="F2688" s="2">
        <v>56.3</v>
      </c>
      <c r="G2688" s="2">
        <v>0</v>
      </c>
      <c r="H2688" s="2" t="s">
        <v>12</v>
      </c>
      <c r="I2688" s="2">
        <v>1</v>
      </c>
      <c r="J2688" s="2">
        <v>8</v>
      </c>
      <c r="K2688" s="4">
        <v>0</v>
      </c>
      <c r="L2688" s="2" t="s">
        <v>1276</v>
      </c>
      <c r="M2688" s="5">
        <v>45093</v>
      </c>
      <c r="N2688" s="6">
        <v>92.13</v>
      </c>
    </row>
    <row r="2689" spans="1:14" ht="15.5" hidden="1" x14ac:dyDescent="0.35">
      <c r="A2689" s="3" t="s">
        <v>1003</v>
      </c>
      <c r="B2689" s="2" t="s">
        <v>1004</v>
      </c>
      <c r="C2689" s="3">
        <v>1460</v>
      </c>
      <c r="D2689" s="2">
        <v>67.239999999999995</v>
      </c>
      <c r="E2689" s="2">
        <v>49.5</v>
      </c>
      <c r="F2689" s="2">
        <v>57.5</v>
      </c>
      <c r="G2689" s="2">
        <v>0</v>
      </c>
      <c r="H2689" s="2" t="s">
        <v>12</v>
      </c>
      <c r="I2689" s="2">
        <v>1</v>
      </c>
      <c r="J2689" s="2">
        <v>22</v>
      </c>
      <c r="K2689" s="4">
        <v>0</v>
      </c>
      <c r="L2689" s="2" t="s">
        <v>1276</v>
      </c>
      <c r="M2689" s="5">
        <v>45093</v>
      </c>
      <c r="N2689" s="6">
        <v>92.13</v>
      </c>
    </row>
    <row r="2690" spans="1:14" ht="15.5" hidden="1" x14ac:dyDescent="0.35">
      <c r="A2690" s="3" t="s">
        <v>1005</v>
      </c>
      <c r="B2690" s="2" t="s">
        <v>1006</v>
      </c>
      <c r="C2690" s="3">
        <v>1480</v>
      </c>
      <c r="D2690" s="2">
        <v>93.51</v>
      </c>
      <c r="E2690" s="2">
        <v>52</v>
      </c>
      <c r="F2690" s="2">
        <v>60</v>
      </c>
      <c r="G2690" s="2">
        <v>0</v>
      </c>
      <c r="H2690" s="2" t="s">
        <v>12</v>
      </c>
      <c r="I2690" s="2">
        <v>4</v>
      </c>
      <c r="J2690" s="2">
        <v>20</v>
      </c>
      <c r="K2690" s="4">
        <v>0</v>
      </c>
      <c r="L2690" s="2" t="s">
        <v>1276</v>
      </c>
      <c r="M2690" s="5">
        <v>45093</v>
      </c>
      <c r="N2690" s="6">
        <v>92.13</v>
      </c>
    </row>
    <row r="2691" spans="1:14" ht="15.5" hidden="1" x14ac:dyDescent="0.35">
      <c r="A2691" s="3" t="s">
        <v>1007</v>
      </c>
      <c r="B2691" s="2" t="s">
        <v>1008</v>
      </c>
      <c r="C2691" s="3">
        <v>1500</v>
      </c>
      <c r="D2691" s="2">
        <v>59.48</v>
      </c>
      <c r="E2691" s="2">
        <v>54.6</v>
      </c>
      <c r="F2691" s="2">
        <v>62.5</v>
      </c>
      <c r="G2691" s="2">
        <v>4.2300000000000004</v>
      </c>
      <c r="H2691" s="2">
        <v>7.6600000000000001E-2</v>
      </c>
      <c r="I2691" s="2">
        <v>2</v>
      </c>
      <c r="J2691" s="2">
        <v>129</v>
      </c>
      <c r="K2691" s="4">
        <v>0</v>
      </c>
      <c r="L2691" s="2" t="s">
        <v>1276</v>
      </c>
      <c r="M2691" s="5">
        <v>45093</v>
      </c>
      <c r="N2691" s="6">
        <v>92.13</v>
      </c>
    </row>
    <row r="2692" spans="1:14" ht="15.5" hidden="1" x14ac:dyDescent="0.35">
      <c r="A2692" s="3" t="s">
        <v>1009</v>
      </c>
      <c r="B2692" s="2" t="s">
        <v>1008</v>
      </c>
      <c r="C2692" s="3">
        <v>1520</v>
      </c>
      <c r="D2692" s="2">
        <v>62.57</v>
      </c>
      <c r="E2692" s="2">
        <v>57.25</v>
      </c>
      <c r="F2692" s="2">
        <v>65.5</v>
      </c>
      <c r="G2692" s="2">
        <v>39.93</v>
      </c>
      <c r="H2692" s="2">
        <v>1.7637</v>
      </c>
      <c r="I2692" s="2">
        <v>2</v>
      </c>
      <c r="J2692" s="2">
        <v>10</v>
      </c>
      <c r="K2692" s="4">
        <v>0</v>
      </c>
      <c r="L2692" s="2" t="s">
        <v>1276</v>
      </c>
      <c r="M2692" s="5">
        <v>45093</v>
      </c>
      <c r="N2692" s="6">
        <v>92.13</v>
      </c>
    </row>
    <row r="2693" spans="1:14" ht="15.5" hidden="1" x14ac:dyDescent="0.35">
      <c r="A2693" s="3" t="s">
        <v>1010</v>
      </c>
      <c r="B2693" s="2" t="s">
        <v>1011</v>
      </c>
      <c r="C2693" s="3">
        <v>1540</v>
      </c>
      <c r="D2693" s="2">
        <v>54.5</v>
      </c>
      <c r="E2693" s="2">
        <v>61.9</v>
      </c>
      <c r="F2693" s="2">
        <v>69.150000000000006</v>
      </c>
      <c r="G2693" s="2">
        <v>0</v>
      </c>
      <c r="H2693" s="2" t="s">
        <v>12</v>
      </c>
      <c r="I2693" s="2">
        <v>2</v>
      </c>
      <c r="J2693" s="2">
        <v>5</v>
      </c>
      <c r="K2693" s="4">
        <v>0</v>
      </c>
      <c r="L2693" s="2" t="s">
        <v>1276</v>
      </c>
      <c r="M2693" s="5">
        <v>45093</v>
      </c>
      <c r="N2693" s="6">
        <v>92.13</v>
      </c>
    </row>
    <row r="2694" spans="1:14" ht="15.5" hidden="1" x14ac:dyDescent="0.35">
      <c r="A2694" s="3" t="s">
        <v>1012</v>
      </c>
      <c r="B2694" s="2" t="s">
        <v>1013</v>
      </c>
      <c r="C2694" s="3">
        <v>1550</v>
      </c>
      <c r="D2694" s="2">
        <v>111.65</v>
      </c>
      <c r="E2694" s="2">
        <v>62.4</v>
      </c>
      <c r="F2694" s="2">
        <v>70.25</v>
      </c>
      <c r="G2694" s="2">
        <v>0</v>
      </c>
      <c r="H2694" s="2" t="s">
        <v>12</v>
      </c>
      <c r="I2694" s="2">
        <v>1</v>
      </c>
      <c r="J2694" s="2">
        <v>29</v>
      </c>
      <c r="K2694" s="4">
        <v>0</v>
      </c>
      <c r="L2694" s="2" t="s">
        <v>1276</v>
      </c>
      <c r="M2694" s="5">
        <v>45093</v>
      </c>
      <c r="N2694" s="6">
        <v>92.13</v>
      </c>
    </row>
    <row r="2695" spans="1:14" ht="15.5" hidden="1" x14ac:dyDescent="0.35">
      <c r="A2695" s="3" t="s">
        <v>1014</v>
      </c>
      <c r="B2695" s="2" t="s">
        <v>1015</v>
      </c>
      <c r="C2695" s="3">
        <v>1560</v>
      </c>
      <c r="D2695" s="2">
        <v>71.5</v>
      </c>
      <c r="E2695" s="2">
        <v>63.75</v>
      </c>
      <c r="F2695" s="2">
        <v>71.8</v>
      </c>
      <c r="G2695" s="2">
        <v>0</v>
      </c>
      <c r="H2695" s="2" t="s">
        <v>12</v>
      </c>
      <c r="I2695" s="2">
        <v>8</v>
      </c>
      <c r="J2695" s="2">
        <v>39</v>
      </c>
      <c r="K2695" s="4">
        <v>0</v>
      </c>
      <c r="L2695" s="2" t="s">
        <v>1276</v>
      </c>
      <c r="M2695" s="5">
        <v>45093</v>
      </c>
      <c r="N2695" s="6">
        <v>92.13</v>
      </c>
    </row>
    <row r="2696" spans="1:14" ht="15.5" hidden="1" x14ac:dyDescent="0.35">
      <c r="A2696" s="3" t="s">
        <v>1016</v>
      </c>
      <c r="B2696" s="2" t="s">
        <v>1017</v>
      </c>
      <c r="C2696" s="3">
        <v>1580</v>
      </c>
      <c r="D2696" s="2">
        <v>71.209999999999994</v>
      </c>
      <c r="E2696" s="2">
        <v>66.05</v>
      </c>
      <c r="F2696" s="2">
        <v>74.5</v>
      </c>
      <c r="G2696" s="2">
        <v>-55.24</v>
      </c>
      <c r="H2696" s="2">
        <v>-0.43690000000000001</v>
      </c>
      <c r="I2696" s="2">
        <v>2</v>
      </c>
      <c r="J2696" s="2">
        <v>150</v>
      </c>
      <c r="K2696" s="4">
        <v>0</v>
      </c>
      <c r="L2696" s="2" t="s">
        <v>1276</v>
      </c>
      <c r="M2696" s="5">
        <v>45093</v>
      </c>
      <c r="N2696" s="6">
        <v>92.13</v>
      </c>
    </row>
    <row r="2697" spans="1:14" ht="15.5" hidden="1" x14ac:dyDescent="0.35">
      <c r="A2697" s="3" t="s">
        <v>1018</v>
      </c>
      <c r="B2697" s="2" t="s">
        <v>1017</v>
      </c>
      <c r="C2697" s="3">
        <v>1600</v>
      </c>
      <c r="D2697" s="2">
        <v>74.91</v>
      </c>
      <c r="E2697" s="2">
        <v>69.25</v>
      </c>
      <c r="F2697" s="2">
        <v>77.5</v>
      </c>
      <c r="G2697" s="2">
        <v>5.56</v>
      </c>
      <c r="H2697" s="2">
        <v>8.0199999999999994E-2</v>
      </c>
      <c r="I2697" s="2">
        <v>2</v>
      </c>
      <c r="J2697" s="2">
        <v>204</v>
      </c>
      <c r="K2697" s="4">
        <v>0</v>
      </c>
      <c r="L2697" s="2" t="s">
        <v>1276</v>
      </c>
      <c r="M2697" s="5">
        <v>45093</v>
      </c>
      <c r="N2697" s="6">
        <v>92.13</v>
      </c>
    </row>
    <row r="2698" spans="1:14" ht="15.5" hidden="1" x14ac:dyDescent="0.35">
      <c r="A2698" s="3" t="s">
        <v>1019</v>
      </c>
      <c r="B2698" s="2" t="s">
        <v>481</v>
      </c>
      <c r="C2698" s="3">
        <v>1620</v>
      </c>
      <c r="D2698" s="2">
        <v>82.8</v>
      </c>
      <c r="E2698" s="2">
        <v>72.650000000000006</v>
      </c>
      <c r="F2698" s="2">
        <v>81</v>
      </c>
      <c r="G2698" s="2">
        <v>0</v>
      </c>
      <c r="H2698" s="2" t="s">
        <v>12</v>
      </c>
      <c r="I2698" s="2">
        <v>6</v>
      </c>
      <c r="J2698" s="2">
        <v>24</v>
      </c>
      <c r="K2698" s="4">
        <v>0</v>
      </c>
      <c r="L2698" s="2" t="s">
        <v>1276</v>
      </c>
      <c r="M2698" s="5">
        <v>45093</v>
      </c>
      <c r="N2698" s="6">
        <v>92.13</v>
      </c>
    </row>
    <row r="2699" spans="1:14" ht="15.5" hidden="1" x14ac:dyDescent="0.35">
      <c r="A2699" s="3" t="s">
        <v>1020</v>
      </c>
      <c r="B2699" s="2" t="s">
        <v>1021</v>
      </c>
      <c r="C2699" s="3">
        <v>1640</v>
      </c>
      <c r="D2699" s="2">
        <v>126.59</v>
      </c>
      <c r="E2699" s="2">
        <v>76.05</v>
      </c>
      <c r="F2699" s="2">
        <v>84.5</v>
      </c>
      <c r="G2699" s="2">
        <v>0</v>
      </c>
      <c r="H2699" s="2" t="s">
        <v>12</v>
      </c>
      <c r="I2699" s="2">
        <v>3</v>
      </c>
      <c r="J2699" s="2">
        <v>18</v>
      </c>
      <c r="K2699" s="4">
        <v>0</v>
      </c>
      <c r="L2699" s="2" t="s">
        <v>1276</v>
      </c>
      <c r="M2699" s="5">
        <v>45093</v>
      </c>
      <c r="N2699" s="6">
        <v>92.13</v>
      </c>
    </row>
    <row r="2700" spans="1:14" ht="15.5" hidden="1" x14ac:dyDescent="0.35">
      <c r="A2700" s="3" t="s">
        <v>1022</v>
      </c>
      <c r="B2700" s="2" t="s">
        <v>1023</v>
      </c>
      <c r="C2700" s="3">
        <v>1660</v>
      </c>
      <c r="D2700" s="2">
        <v>126.2</v>
      </c>
      <c r="E2700" s="2">
        <v>80</v>
      </c>
      <c r="F2700" s="2">
        <v>88</v>
      </c>
      <c r="G2700" s="2">
        <v>0</v>
      </c>
      <c r="H2700" s="2" t="s">
        <v>12</v>
      </c>
      <c r="I2700" s="2">
        <v>5</v>
      </c>
      <c r="J2700" s="2">
        <v>24</v>
      </c>
      <c r="K2700" s="4">
        <v>0</v>
      </c>
      <c r="L2700" s="2" t="s">
        <v>1276</v>
      </c>
      <c r="M2700" s="5">
        <v>45093</v>
      </c>
      <c r="N2700" s="6">
        <v>92.13</v>
      </c>
    </row>
    <row r="2701" spans="1:14" ht="15.5" hidden="1" x14ac:dyDescent="0.35">
      <c r="A2701" s="3" t="s">
        <v>1024</v>
      </c>
      <c r="B2701" s="2" t="s">
        <v>1025</v>
      </c>
      <c r="C2701" s="3">
        <v>1680</v>
      </c>
      <c r="D2701" s="2">
        <v>87</v>
      </c>
      <c r="E2701" s="2">
        <v>83.25</v>
      </c>
      <c r="F2701" s="2">
        <v>91.5</v>
      </c>
      <c r="G2701" s="2">
        <v>0</v>
      </c>
      <c r="H2701" s="2" t="s">
        <v>12</v>
      </c>
      <c r="I2701" s="2">
        <v>1</v>
      </c>
      <c r="J2701" s="2">
        <v>80</v>
      </c>
      <c r="K2701" s="4">
        <v>0</v>
      </c>
      <c r="L2701" s="2" t="s">
        <v>1276</v>
      </c>
      <c r="M2701" s="5">
        <v>45093</v>
      </c>
      <c r="N2701" s="6">
        <v>92.13</v>
      </c>
    </row>
    <row r="2702" spans="1:14" ht="15.5" hidden="1" x14ac:dyDescent="0.35">
      <c r="A2702" s="3" t="s">
        <v>1026</v>
      </c>
      <c r="B2702" s="2" t="s">
        <v>1027</v>
      </c>
      <c r="C2702" s="3">
        <v>1700</v>
      </c>
      <c r="D2702" s="2">
        <v>91.09</v>
      </c>
      <c r="E2702" s="2">
        <v>87.3</v>
      </c>
      <c r="F2702" s="2">
        <v>95</v>
      </c>
      <c r="G2702" s="2">
        <v>-18.88</v>
      </c>
      <c r="H2702" s="2">
        <v>-0.17169999999999999</v>
      </c>
      <c r="I2702" s="2">
        <v>10</v>
      </c>
      <c r="J2702" s="2">
        <v>229</v>
      </c>
      <c r="K2702" s="4">
        <v>0</v>
      </c>
      <c r="L2702" s="2" t="s">
        <v>1276</v>
      </c>
      <c r="M2702" s="5">
        <v>45093</v>
      </c>
      <c r="N2702" s="6">
        <v>92.13</v>
      </c>
    </row>
    <row r="2703" spans="1:14" ht="15.5" hidden="1" x14ac:dyDescent="0.35">
      <c r="A2703" s="3" t="s">
        <v>1028</v>
      </c>
      <c r="B2703" s="2" t="s">
        <v>1027</v>
      </c>
      <c r="C2703" s="3">
        <v>1720</v>
      </c>
      <c r="D2703" s="2">
        <v>95.04</v>
      </c>
      <c r="E2703" s="2">
        <v>91.05</v>
      </c>
      <c r="F2703" s="2">
        <v>99.5</v>
      </c>
      <c r="G2703" s="2">
        <v>-17.760000000000002</v>
      </c>
      <c r="H2703" s="2">
        <v>-0.15740000000000001</v>
      </c>
      <c r="I2703" s="2">
        <v>2</v>
      </c>
      <c r="J2703" s="2">
        <v>80</v>
      </c>
      <c r="K2703" s="4">
        <v>0</v>
      </c>
      <c r="L2703" s="2" t="s">
        <v>1276</v>
      </c>
      <c r="M2703" s="5">
        <v>45093</v>
      </c>
      <c r="N2703" s="6">
        <v>92.13</v>
      </c>
    </row>
    <row r="2704" spans="1:14" ht="15.5" hidden="1" x14ac:dyDescent="0.35">
      <c r="A2704" s="3" t="s">
        <v>1029</v>
      </c>
      <c r="B2704" s="2" t="s">
        <v>1030</v>
      </c>
      <c r="C2704" s="3">
        <v>1740</v>
      </c>
      <c r="D2704" s="2">
        <v>101.83</v>
      </c>
      <c r="E2704" s="2">
        <v>95</v>
      </c>
      <c r="F2704" s="2">
        <v>103</v>
      </c>
      <c r="G2704" s="2">
        <v>-58.42</v>
      </c>
      <c r="H2704" s="2">
        <v>-0.36459999999999998</v>
      </c>
      <c r="I2704" s="2">
        <v>1</v>
      </c>
      <c r="J2704" s="2">
        <v>61</v>
      </c>
      <c r="K2704" s="4">
        <v>0</v>
      </c>
      <c r="L2704" s="2" t="s">
        <v>1276</v>
      </c>
      <c r="M2704" s="5">
        <v>45093</v>
      </c>
      <c r="N2704" s="6">
        <v>92.13</v>
      </c>
    </row>
    <row r="2705" spans="1:14" ht="15.5" hidden="1" x14ac:dyDescent="0.35">
      <c r="A2705" s="3" t="s">
        <v>1031</v>
      </c>
      <c r="B2705" s="2" t="s">
        <v>1030</v>
      </c>
      <c r="C2705" s="3">
        <v>1760</v>
      </c>
      <c r="D2705" s="2">
        <v>106.4</v>
      </c>
      <c r="E2705" s="2">
        <v>99.25</v>
      </c>
      <c r="F2705" s="2">
        <v>107.5</v>
      </c>
      <c r="G2705" s="2">
        <v>8.6999999999999993</v>
      </c>
      <c r="H2705" s="2">
        <v>8.8999999999999996E-2</v>
      </c>
      <c r="I2705" s="2">
        <v>1</v>
      </c>
      <c r="J2705" s="2">
        <v>117</v>
      </c>
      <c r="K2705" s="4">
        <v>0</v>
      </c>
      <c r="L2705" s="2" t="s">
        <v>1276</v>
      </c>
      <c r="M2705" s="5">
        <v>45093</v>
      </c>
      <c r="N2705" s="6">
        <v>92.13</v>
      </c>
    </row>
    <row r="2706" spans="1:14" ht="15.5" hidden="1" x14ac:dyDescent="0.35">
      <c r="A2706" s="3" t="s">
        <v>1032</v>
      </c>
      <c r="B2706" s="2" t="s">
        <v>970</v>
      </c>
      <c r="C2706" s="3">
        <v>1780</v>
      </c>
      <c r="D2706" s="2">
        <v>167.52</v>
      </c>
      <c r="E2706" s="2">
        <v>103.95</v>
      </c>
      <c r="F2706" s="2">
        <v>113.75</v>
      </c>
      <c r="G2706" s="2">
        <v>0</v>
      </c>
      <c r="H2706" s="2" t="s">
        <v>12</v>
      </c>
      <c r="I2706" s="2">
        <v>6</v>
      </c>
      <c r="J2706" s="2">
        <v>22</v>
      </c>
      <c r="K2706" s="4">
        <v>0</v>
      </c>
      <c r="L2706" s="2" t="s">
        <v>1276</v>
      </c>
      <c r="M2706" s="5">
        <v>45093</v>
      </c>
      <c r="N2706" s="6">
        <v>92.13</v>
      </c>
    </row>
    <row r="2707" spans="1:14" ht="15.5" hidden="1" x14ac:dyDescent="0.35">
      <c r="A2707" s="3" t="s">
        <v>1033</v>
      </c>
      <c r="B2707" s="2" t="s">
        <v>1034</v>
      </c>
      <c r="C2707" s="3">
        <v>1800</v>
      </c>
      <c r="D2707" s="2">
        <v>112.63</v>
      </c>
      <c r="E2707" s="2">
        <v>108.35</v>
      </c>
      <c r="F2707" s="2">
        <v>118.35</v>
      </c>
      <c r="G2707" s="2">
        <v>-1.0900000000000001</v>
      </c>
      <c r="H2707" s="2">
        <v>-9.5999999999999992E-3</v>
      </c>
      <c r="I2707" s="2">
        <v>2</v>
      </c>
      <c r="J2707" s="2">
        <v>130</v>
      </c>
      <c r="K2707" s="4">
        <v>0</v>
      </c>
      <c r="L2707" s="2" t="s">
        <v>1276</v>
      </c>
      <c r="M2707" s="5">
        <v>45093</v>
      </c>
      <c r="N2707" s="6">
        <v>92.13</v>
      </c>
    </row>
    <row r="2708" spans="1:14" ht="15.5" hidden="1" x14ac:dyDescent="0.35">
      <c r="A2708" s="3" t="s">
        <v>1035</v>
      </c>
      <c r="B2708" s="2" t="s">
        <v>1036</v>
      </c>
      <c r="C2708" s="3">
        <v>1820</v>
      </c>
      <c r="D2708" s="2">
        <v>120.86</v>
      </c>
      <c r="E2708" s="2">
        <v>113.1</v>
      </c>
      <c r="F2708" s="2">
        <v>123.1</v>
      </c>
      <c r="G2708" s="2">
        <v>-76.22</v>
      </c>
      <c r="H2708" s="2">
        <v>-0.38669999999999999</v>
      </c>
      <c r="I2708" s="2">
        <v>5</v>
      </c>
      <c r="J2708" s="2">
        <v>18</v>
      </c>
      <c r="K2708" s="4">
        <v>0</v>
      </c>
      <c r="L2708" s="2" t="s">
        <v>1276</v>
      </c>
      <c r="M2708" s="5">
        <v>45093</v>
      </c>
      <c r="N2708" s="6">
        <v>92.13</v>
      </c>
    </row>
    <row r="2709" spans="1:14" ht="15.5" hidden="1" x14ac:dyDescent="0.35">
      <c r="A2709" s="3" t="s">
        <v>1037</v>
      </c>
      <c r="B2709" s="2" t="s">
        <v>1038</v>
      </c>
      <c r="C2709" s="3">
        <v>1840</v>
      </c>
      <c r="D2709" s="2">
        <v>124.35</v>
      </c>
      <c r="E2709" s="2">
        <v>117.65</v>
      </c>
      <c r="F2709" s="2">
        <v>127.95</v>
      </c>
      <c r="G2709" s="2">
        <v>-60.7</v>
      </c>
      <c r="H2709" s="2">
        <v>-0.32800000000000001</v>
      </c>
      <c r="I2709" s="2">
        <v>6</v>
      </c>
      <c r="J2709" s="2">
        <v>47</v>
      </c>
      <c r="K2709" s="4">
        <v>0</v>
      </c>
      <c r="L2709" s="2" t="s">
        <v>1276</v>
      </c>
      <c r="M2709" s="5">
        <v>45093</v>
      </c>
      <c r="N2709" s="6">
        <v>92.13</v>
      </c>
    </row>
    <row r="2710" spans="1:14" ht="15.5" hidden="1" x14ac:dyDescent="0.35">
      <c r="A2710" s="3" t="s">
        <v>1039</v>
      </c>
      <c r="B2710" s="2" t="s">
        <v>1040</v>
      </c>
      <c r="C2710" s="3">
        <v>1860</v>
      </c>
      <c r="D2710" s="2">
        <v>127.37</v>
      </c>
      <c r="E2710" s="2">
        <v>122.7</v>
      </c>
      <c r="F2710" s="2">
        <v>133.19999999999999</v>
      </c>
      <c r="G2710" s="2">
        <v>-4.63</v>
      </c>
      <c r="H2710" s="2">
        <v>-3.5099999999999999E-2</v>
      </c>
      <c r="I2710" s="2">
        <v>2</v>
      </c>
      <c r="J2710" s="2">
        <v>5</v>
      </c>
      <c r="K2710" s="4">
        <v>0</v>
      </c>
      <c r="L2710" s="2" t="s">
        <v>1276</v>
      </c>
      <c r="M2710" s="5">
        <v>45093</v>
      </c>
      <c r="N2710" s="6">
        <v>92.13</v>
      </c>
    </row>
    <row r="2711" spans="1:14" ht="15.5" hidden="1" x14ac:dyDescent="0.35">
      <c r="A2711" s="3" t="s">
        <v>1041</v>
      </c>
      <c r="B2711" s="2" t="s">
        <v>1040</v>
      </c>
      <c r="C2711" s="3">
        <v>1880</v>
      </c>
      <c r="D2711" s="2">
        <v>132.46</v>
      </c>
      <c r="E2711" s="2">
        <v>128.75</v>
      </c>
      <c r="F2711" s="2">
        <v>138.19999999999999</v>
      </c>
      <c r="G2711" s="2">
        <v>-1.66</v>
      </c>
      <c r="H2711" s="2">
        <v>-1.24E-2</v>
      </c>
      <c r="I2711" s="2">
        <v>2</v>
      </c>
      <c r="J2711" s="2">
        <v>16</v>
      </c>
      <c r="K2711" s="4">
        <v>0</v>
      </c>
      <c r="L2711" s="2" t="s">
        <v>1276</v>
      </c>
      <c r="M2711" s="5">
        <v>45093</v>
      </c>
      <c r="N2711" s="6">
        <v>92.13</v>
      </c>
    </row>
    <row r="2712" spans="1:14" ht="15.5" hidden="1" x14ac:dyDescent="0.35">
      <c r="A2712" s="3" t="s">
        <v>1042</v>
      </c>
      <c r="B2712" s="2" t="s">
        <v>1030</v>
      </c>
      <c r="C2712" s="3">
        <v>1900</v>
      </c>
      <c r="D2712" s="2">
        <v>141.25</v>
      </c>
      <c r="E2712" s="2">
        <v>132.94999999999999</v>
      </c>
      <c r="F2712" s="2">
        <v>143.44999999999999</v>
      </c>
      <c r="G2712" s="2">
        <v>5.25</v>
      </c>
      <c r="H2712" s="2">
        <v>3.8600000000000002E-2</v>
      </c>
      <c r="I2712" s="2">
        <v>10</v>
      </c>
      <c r="J2712" s="2">
        <v>249</v>
      </c>
      <c r="K2712" s="4">
        <v>0</v>
      </c>
      <c r="L2712" s="2" t="s">
        <v>1276</v>
      </c>
      <c r="M2712" s="5">
        <v>45093</v>
      </c>
      <c r="N2712" s="6">
        <v>92.13</v>
      </c>
    </row>
    <row r="2713" spans="1:14" ht="15.5" hidden="1" x14ac:dyDescent="0.35">
      <c r="A2713" s="3" t="s">
        <v>1043</v>
      </c>
      <c r="B2713" s="2" t="s">
        <v>1044</v>
      </c>
      <c r="C2713" s="3">
        <v>1920</v>
      </c>
      <c r="D2713" s="2">
        <v>134.69999999999999</v>
      </c>
      <c r="E2713" s="2">
        <v>139.44999999999999</v>
      </c>
      <c r="F2713" s="2">
        <v>149.1</v>
      </c>
      <c r="G2713" s="2">
        <v>0</v>
      </c>
      <c r="H2713" s="2" t="s">
        <v>12</v>
      </c>
      <c r="I2713" s="2">
        <v>1</v>
      </c>
      <c r="J2713" s="2">
        <v>24</v>
      </c>
      <c r="K2713" s="4">
        <v>0</v>
      </c>
      <c r="L2713" s="2" t="s">
        <v>1276</v>
      </c>
      <c r="M2713" s="5">
        <v>45093</v>
      </c>
      <c r="N2713" s="6">
        <v>92.13</v>
      </c>
    </row>
    <row r="2714" spans="1:14" ht="15.5" hidden="1" x14ac:dyDescent="0.35">
      <c r="A2714" s="3" t="s">
        <v>1045</v>
      </c>
      <c r="B2714" s="2" t="s">
        <v>1046</v>
      </c>
      <c r="C2714" s="3">
        <v>1940</v>
      </c>
      <c r="D2714" s="2">
        <v>246.1</v>
      </c>
      <c r="E2714" s="2">
        <v>143.85</v>
      </c>
      <c r="F2714" s="2">
        <v>154.80000000000001</v>
      </c>
      <c r="G2714" s="2">
        <v>0</v>
      </c>
      <c r="H2714" s="2" t="s">
        <v>12</v>
      </c>
      <c r="I2714" s="2">
        <v>1</v>
      </c>
      <c r="J2714" s="2">
        <v>106</v>
      </c>
      <c r="K2714" s="4">
        <v>0</v>
      </c>
      <c r="L2714" s="2" t="s">
        <v>1276</v>
      </c>
      <c r="M2714" s="5">
        <v>45093</v>
      </c>
      <c r="N2714" s="6">
        <v>92.13</v>
      </c>
    </row>
    <row r="2715" spans="1:14" ht="15.5" hidden="1" x14ac:dyDescent="0.35">
      <c r="A2715" s="3" t="s">
        <v>1047</v>
      </c>
      <c r="B2715" s="2" t="s">
        <v>1048</v>
      </c>
      <c r="C2715" s="3">
        <v>1960</v>
      </c>
      <c r="D2715" s="2">
        <v>188.7</v>
      </c>
      <c r="E2715" s="2">
        <v>149.5</v>
      </c>
      <c r="F2715" s="2">
        <v>160.5</v>
      </c>
      <c r="G2715" s="2">
        <v>0</v>
      </c>
      <c r="H2715" s="2" t="s">
        <v>12</v>
      </c>
      <c r="I2715" s="2">
        <v>2</v>
      </c>
      <c r="J2715" s="2">
        <v>42</v>
      </c>
      <c r="K2715" s="4">
        <v>0</v>
      </c>
      <c r="L2715" s="2" t="s">
        <v>1276</v>
      </c>
      <c r="M2715" s="5">
        <v>45093</v>
      </c>
      <c r="N2715" s="6">
        <v>92.13</v>
      </c>
    </row>
    <row r="2716" spans="1:14" ht="15.5" hidden="1" x14ac:dyDescent="0.35">
      <c r="A2716" s="3" t="s">
        <v>1049</v>
      </c>
      <c r="B2716" s="2" t="s">
        <v>1050</v>
      </c>
      <c r="C2716" s="3">
        <v>1980</v>
      </c>
      <c r="D2716" s="2">
        <v>163.80000000000001</v>
      </c>
      <c r="E2716" s="2">
        <v>156.35</v>
      </c>
      <c r="F2716" s="2">
        <v>166.45</v>
      </c>
      <c r="G2716" s="2">
        <v>-32.56</v>
      </c>
      <c r="H2716" s="2">
        <v>-0.1658</v>
      </c>
      <c r="I2716" s="2">
        <v>4</v>
      </c>
      <c r="J2716" s="2">
        <v>117</v>
      </c>
      <c r="K2716" s="4">
        <v>0</v>
      </c>
      <c r="L2716" s="2" t="s">
        <v>1276</v>
      </c>
      <c r="M2716" s="5">
        <v>45093</v>
      </c>
      <c r="N2716" s="6">
        <v>92.13</v>
      </c>
    </row>
    <row r="2717" spans="1:14" ht="15.5" hidden="1" x14ac:dyDescent="0.35">
      <c r="A2717" s="3" t="s">
        <v>1051</v>
      </c>
      <c r="B2717" s="2" t="s">
        <v>1034</v>
      </c>
      <c r="C2717" s="3">
        <v>2000</v>
      </c>
      <c r="D2717" s="2">
        <v>165.63</v>
      </c>
      <c r="E2717" s="2">
        <v>166</v>
      </c>
      <c r="F2717" s="2">
        <v>171.8</v>
      </c>
      <c r="G2717" s="2">
        <v>-1.52</v>
      </c>
      <c r="H2717" s="2">
        <v>-9.1000000000000004E-3</v>
      </c>
      <c r="I2717" s="2">
        <v>47</v>
      </c>
      <c r="J2717" s="2">
        <v>489</v>
      </c>
      <c r="K2717" s="4">
        <v>0</v>
      </c>
      <c r="L2717" s="2" t="s">
        <v>1276</v>
      </c>
      <c r="M2717" s="5">
        <v>45093</v>
      </c>
      <c r="N2717" s="6">
        <v>92.13</v>
      </c>
    </row>
    <row r="2718" spans="1:14" ht="15.5" hidden="1" x14ac:dyDescent="0.35">
      <c r="A2718" s="3" t="s">
        <v>1052</v>
      </c>
      <c r="B2718" s="2" t="s">
        <v>515</v>
      </c>
      <c r="C2718" s="3">
        <v>2100</v>
      </c>
      <c r="D2718" s="2">
        <v>198</v>
      </c>
      <c r="E2718" s="2">
        <v>193.5</v>
      </c>
      <c r="F2718" s="2">
        <v>205</v>
      </c>
      <c r="G2718" s="2">
        <v>-8.3000000000000007</v>
      </c>
      <c r="H2718" s="2">
        <v>-4.02E-2</v>
      </c>
      <c r="I2718" s="2">
        <v>14</v>
      </c>
      <c r="J2718" s="2">
        <v>387</v>
      </c>
      <c r="K2718" s="4">
        <v>0</v>
      </c>
      <c r="L2718" s="2" t="s">
        <v>1276</v>
      </c>
      <c r="M2718" s="5">
        <v>45093</v>
      </c>
      <c r="N2718" s="6">
        <v>92.13</v>
      </c>
    </row>
    <row r="2719" spans="1:14" ht="15.5" hidden="1" x14ac:dyDescent="0.35">
      <c r="A2719" s="3" t="s">
        <v>1053</v>
      </c>
      <c r="B2719" s="2" t="s">
        <v>1054</v>
      </c>
      <c r="C2719" s="3">
        <v>2200</v>
      </c>
      <c r="D2719" s="2">
        <v>234.65</v>
      </c>
      <c r="E2719" s="2">
        <v>229.7</v>
      </c>
      <c r="F2719" s="2">
        <v>241.85</v>
      </c>
      <c r="G2719" s="2">
        <v>16.7</v>
      </c>
      <c r="H2719" s="2">
        <v>7.6600000000000001E-2</v>
      </c>
      <c r="I2719" s="2">
        <v>3</v>
      </c>
      <c r="J2719" s="2">
        <v>468</v>
      </c>
      <c r="K2719" s="4">
        <v>0</v>
      </c>
      <c r="L2719" s="2" t="s">
        <v>1276</v>
      </c>
      <c r="M2719" s="5">
        <v>45093</v>
      </c>
      <c r="N2719" s="6">
        <v>92.13</v>
      </c>
    </row>
    <row r="2720" spans="1:14" ht="15.5" hidden="1" x14ac:dyDescent="0.35">
      <c r="A2720" s="3" t="s">
        <v>1055</v>
      </c>
      <c r="B2720" s="2" t="s">
        <v>1056</v>
      </c>
      <c r="C2720" s="3">
        <v>2300</v>
      </c>
      <c r="D2720" s="2">
        <v>266.26</v>
      </c>
      <c r="E2720" s="2">
        <v>270.5</v>
      </c>
      <c r="F2720" s="2">
        <v>282.8</v>
      </c>
      <c r="G2720" s="2">
        <v>0</v>
      </c>
      <c r="H2720" s="2" t="s">
        <v>12</v>
      </c>
      <c r="I2720" s="2">
        <v>2</v>
      </c>
      <c r="J2720" s="2">
        <v>1387</v>
      </c>
      <c r="K2720" s="4">
        <v>0</v>
      </c>
      <c r="L2720" s="2" t="s">
        <v>1276</v>
      </c>
      <c r="M2720" s="5">
        <v>45093</v>
      </c>
      <c r="N2720" s="6">
        <v>92.13</v>
      </c>
    </row>
    <row r="2721" spans="1:14" ht="15.5" hidden="1" x14ac:dyDescent="0.35">
      <c r="A2721" s="3" t="s">
        <v>1057</v>
      </c>
      <c r="B2721" s="2" t="s">
        <v>1058</v>
      </c>
      <c r="C2721" s="3">
        <v>2400</v>
      </c>
      <c r="D2721" s="2">
        <v>327.41000000000003</v>
      </c>
      <c r="E2721" s="2">
        <v>314.8</v>
      </c>
      <c r="F2721" s="2">
        <v>327.8</v>
      </c>
      <c r="G2721" s="2">
        <v>22.8</v>
      </c>
      <c r="H2721" s="2">
        <v>7.4800000000000005E-2</v>
      </c>
      <c r="I2721" s="2">
        <v>8</v>
      </c>
      <c r="J2721" s="2">
        <v>636</v>
      </c>
      <c r="K2721" s="4">
        <v>0</v>
      </c>
      <c r="L2721" s="2" t="s">
        <v>1276</v>
      </c>
      <c r="M2721" s="5">
        <v>45093</v>
      </c>
      <c r="N2721" s="6">
        <v>92.13</v>
      </c>
    </row>
    <row r="2722" spans="1:14" ht="15.5" hidden="1" x14ac:dyDescent="0.35">
      <c r="A2722" s="3" t="s">
        <v>1059</v>
      </c>
      <c r="B2722" s="2" t="s">
        <v>1060</v>
      </c>
      <c r="C2722" s="3">
        <v>2500</v>
      </c>
      <c r="D2722" s="2">
        <v>374.91</v>
      </c>
      <c r="E2722" s="2">
        <v>364.3</v>
      </c>
      <c r="F2722" s="2">
        <v>377.65</v>
      </c>
      <c r="G2722" s="2">
        <v>-11.63</v>
      </c>
      <c r="H2722" s="2">
        <v>-3.0099999999999998E-2</v>
      </c>
      <c r="I2722" s="2">
        <v>8</v>
      </c>
      <c r="J2722" s="2">
        <v>739</v>
      </c>
      <c r="K2722" s="4">
        <v>0</v>
      </c>
      <c r="L2722" s="2" t="s">
        <v>1276</v>
      </c>
      <c r="M2722" s="5">
        <v>45093</v>
      </c>
      <c r="N2722" s="6">
        <v>92.13</v>
      </c>
    </row>
    <row r="2723" spans="1:14" ht="15.5" hidden="1" x14ac:dyDescent="0.35">
      <c r="A2723" s="3" t="s">
        <v>1061</v>
      </c>
      <c r="B2723" s="2" t="s">
        <v>1062</v>
      </c>
      <c r="C2723" s="3">
        <v>2600</v>
      </c>
      <c r="D2723" s="2">
        <v>416.59</v>
      </c>
      <c r="E2723" s="2">
        <v>418.05</v>
      </c>
      <c r="F2723" s="2">
        <v>431.95</v>
      </c>
      <c r="G2723" s="2">
        <v>-27.16</v>
      </c>
      <c r="H2723" s="2">
        <v>-6.1199999999999997E-2</v>
      </c>
      <c r="I2723" s="2">
        <v>1</v>
      </c>
      <c r="J2723" s="2">
        <v>846</v>
      </c>
      <c r="K2723" s="4">
        <v>0</v>
      </c>
      <c r="L2723" s="2" t="s">
        <v>1276</v>
      </c>
      <c r="M2723" s="5">
        <v>45093</v>
      </c>
      <c r="N2723" s="6">
        <v>92.13</v>
      </c>
    </row>
    <row r="2724" spans="1:14" ht="15.5" hidden="1" x14ac:dyDescent="0.35">
      <c r="A2724" s="3" t="s">
        <v>1063</v>
      </c>
      <c r="B2724" s="2" t="s">
        <v>1058</v>
      </c>
      <c r="C2724" s="3">
        <v>2700</v>
      </c>
      <c r="D2724" s="2">
        <v>493.35</v>
      </c>
      <c r="E2724" s="2">
        <v>475.95</v>
      </c>
      <c r="F2724" s="2">
        <v>490.65</v>
      </c>
      <c r="G2724" s="2">
        <v>28.85</v>
      </c>
      <c r="H2724" s="2">
        <v>6.2100000000000002E-2</v>
      </c>
      <c r="I2724" s="2">
        <v>2</v>
      </c>
      <c r="J2724" s="2">
        <v>1156</v>
      </c>
      <c r="K2724" s="4">
        <v>0</v>
      </c>
      <c r="L2724" s="2" t="s">
        <v>1276</v>
      </c>
      <c r="M2724" s="5">
        <v>45093</v>
      </c>
      <c r="N2724" s="6">
        <v>92.13</v>
      </c>
    </row>
    <row r="2725" spans="1:14" ht="15.5" hidden="1" x14ac:dyDescent="0.35">
      <c r="A2725" s="3" t="s">
        <v>1064</v>
      </c>
      <c r="B2725" s="2" t="s">
        <v>1065</v>
      </c>
      <c r="C2725" s="3">
        <v>2800</v>
      </c>
      <c r="D2725" s="2">
        <v>537.99</v>
      </c>
      <c r="E2725" s="2">
        <v>538.54999999999995</v>
      </c>
      <c r="F2725" s="2">
        <v>553.75</v>
      </c>
      <c r="G2725" s="2">
        <v>0</v>
      </c>
      <c r="H2725" s="2" t="s">
        <v>12</v>
      </c>
      <c r="I2725" s="2">
        <v>13</v>
      </c>
      <c r="J2725" s="2">
        <v>565</v>
      </c>
      <c r="K2725" s="4">
        <v>0</v>
      </c>
      <c r="L2725" s="2" t="s">
        <v>1276</v>
      </c>
      <c r="M2725" s="5">
        <v>45093</v>
      </c>
      <c r="N2725" s="6">
        <v>92.13</v>
      </c>
    </row>
    <row r="2726" spans="1:14" ht="15.5" hidden="1" x14ac:dyDescent="0.35">
      <c r="A2726" s="3" t="s">
        <v>1066</v>
      </c>
      <c r="B2726" s="2" t="s">
        <v>1067</v>
      </c>
      <c r="C2726" s="3">
        <v>2900</v>
      </c>
      <c r="D2726" s="2">
        <v>616.35</v>
      </c>
      <c r="E2726" s="2">
        <v>606.79999999999995</v>
      </c>
      <c r="F2726" s="2">
        <v>621.20000000000005</v>
      </c>
      <c r="G2726" s="2">
        <v>0</v>
      </c>
      <c r="H2726" s="2" t="s">
        <v>12</v>
      </c>
      <c r="I2726" s="2">
        <v>3</v>
      </c>
      <c r="J2726" s="2">
        <v>616</v>
      </c>
      <c r="K2726" s="4">
        <v>0</v>
      </c>
      <c r="L2726" s="2" t="s">
        <v>1276</v>
      </c>
      <c r="M2726" s="5">
        <v>45093</v>
      </c>
      <c r="N2726" s="6">
        <v>92.13</v>
      </c>
    </row>
    <row r="2727" spans="1:14" ht="15.5" hidden="1" x14ac:dyDescent="0.35">
      <c r="A2727" s="3" t="s">
        <v>1068</v>
      </c>
      <c r="B2727" s="2" t="s">
        <v>1069</v>
      </c>
      <c r="C2727" s="3">
        <v>3000</v>
      </c>
      <c r="D2727" s="2">
        <v>700</v>
      </c>
      <c r="E2727" s="2">
        <v>676.6</v>
      </c>
      <c r="F2727" s="2">
        <v>693.05</v>
      </c>
      <c r="G2727" s="2">
        <v>46.6</v>
      </c>
      <c r="H2727" s="2">
        <v>7.1300000000000002E-2</v>
      </c>
      <c r="I2727" s="2">
        <v>1</v>
      </c>
      <c r="J2727" s="2">
        <v>1571</v>
      </c>
      <c r="K2727" s="4">
        <v>0</v>
      </c>
      <c r="L2727" s="2" t="s">
        <v>1276</v>
      </c>
      <c r="M2727" s="5">
        <v>45093</v>
      </c>
      <c r="N2727" s="6">
        <v>92.13</v>
      </c>
    </row>
    <row r="2728" spans="1:14" ht="15.5" hidden="1" x14ac:dyDescent="0.35">
      <c r="A2728" s="3" t="s">
        <v>1070</v>
      </c>
      <c r="B2728" s="2" t="s">
        <v>1071</v>
      </c>
      <c r="C2728" s="3">
        <v>3010</v>
      </c>
      <c r="D2728" s="2">
        <v>696.83</v>
      </c>
      <c r="E2728" s="2">
        <v>684.5</v>
      </c>
      <c r="F2728" s="2">
        <v>700.25</v>
      </c>
      <c r="G2728" s="2">
        <v>0</v>
      </c>
      <c r="H2728" s="2" t="s">
        <v>12</v>
      </c>
      <c r="I2728" s="2">
        <v>5</v>
      </c>
      <c r="J2728" s="2">
        <v>148</v>
      </c>
      <c r="K2728" s="4">
        <v>0</v>
      </c>
      <c r="L2728" s="2" t="s">
        <v>1276</v>
      </c>
      <c r="M2728" s="5">
        <v>45093</v>
      </c>
      <c r="N2728" s="6">
        <v>92.13</v>
      </c>
    </row>
    <row r="2729" spans="1:14" ht="15.5" hidden="1" x14ac:dyDescent="0.35">
      <c r="A2729" s="3" t="s">
        <v>1072</v>
      </c>
      <c r="B2729" s="2" t="s">
        <v>1073</v>
      </c>
      <c r="C2729" s="3">
        <v>3020</v>
      </c>
      <c r="D2729" s="2">
        <v>907.75</v>
      </c>
      <c r="E2729" s="2">
        <v>691</v>
      </c>
      <c r="F2729" s="2">
        <v>707.6</v>
      </c>
      <c r="G2729" s="2">
        <v>0</v>
      </c>
      <c r="H2729" s="2" t="s">
        <v>12</v>
      </c>
      <c r="I2729" s="2">
        <v>1</v>
      </c>
      <c r="J2729" s="2">
        <v>58</v>
      </c>
      <c r="K2729" s="4">
        <v>0</v>
      </c>
      <c r="L2729" s="2" t="s">
        <v>1276</v>
      </c>
      <c r="M2729" s="5">
        <v>45093</v>
      </c>
      <c r="N2729" s="6">
        <v>92.13</v>
      </c>
    </row>
    <row r="2730" spans="1:14" ht="15.5" hidden="1" x14ac:dyDescent="0.35">
      <c r="A2730" s="3" t="s">
        <v>1074</v>
      </c>
      <c r="B2730" s="2" t="s">
        <v>1075</v>
      </c>
      <c r="C2730" s="3">
        <v>3030</v>
      </c>
      <c r="D2730" s="2">
        <v>997.8</v>
      </c>
      <c r="E2730" s="2">
        <v>698.5</v>
      </c>
      <c r="F2730" s="2">
        <v>715</v>
      </c>
      <c r="G2730" s="2">
        <v>0</v>
      </c>
      <c r="H2730" s="2" t="s">
        <v>12</v>
      </c>
      <c r="I2730" s="2">
        <v>10</v>
      </c>
      <c r="J2730" s="2">
        <v>29</v>
      </c>
      <c r="K2730" s="4">
        <v>0</v>
      </c>
      <c r="L2730" s="2" t="s">
        <v>1276</v>
      </c>
      <c r="M2730" s="5">
        <v>45093</v>
      </c>
      <c r="N2730" s="6">
        <v>92.13</v>
      </c>
    </row>
    <row r="2731" spans="1:14" ht="15.5" hidden="1" x14ac:dyDescent="0.35">
      <c r="A2731" s="3" t="s">
        <v>1076</v>
      </c>
      <c r="B2731" s="2" t="s">
        <v>1077</v>
      </c>
      <c r="C2731" s="3">
        <v>3040</v>
      </c>
      <c r="D2731" s="2">
        <v>720</v>
      </c>
      <c r="E2731" s="2">
        <v>705.5</v>
      </c>
      <c r="F2731" s="2">
        <v>722.15</v>
      </c>
      <c r="G2731" s="2">
        <v>336.32</v>
      </c>
      <c r="H2731" s="2">
        <v>0.87660000000000005</v>
      </c>
      <c r="I2731" s="2">
        <v>2</v>
      </c>
      <c r="J2731" s="2">
        <v>7</v>
      </c>
      <c r="K2731" s="4">
        <v>0</v>
      </c>
      <c r="L2731" s="2" t="s">
        <v>1276</v>
      </c>
      <c r="M2731" s="5">
        <v>45093</v>
      </c>
      <c r="N2731" s="6">
        <v>92.13</v>
      </c>
    </row>
    <row r="2732" spans="1:14" ht="15.5" hidden="1" x14ac:dyDescent="0.35">
      <c r="A2732" s="3" t="s">
        <v>1078</v>
      </c>
      <c r="B2732" s="2" t="s">
        <v>1079</v>
      </c>
      <c r="C2732" s="3">
        <v>3050</v>
      </c>
      <c r="D2732" s="2">
        <v>715</v>
      </c>
      <c r="E2732" s="2">
        <v>713.35</v>
      </c>
      <c r="F2732" s="2">
        <v>729.95</v>
      </c>
      <c r="G2732" s="2">
        <v>-76.56</v>
      </c>
      <c r="H2732" s="2">
        <v>-9.6699999999999994E-2</v>
      </c>
      <c r="I2732" s="2">
        <v>1</v>
      </c>
      <c r="J2732" s="2">
        <v>70</v>
      </c>
      <c r="K2732" s="4">
        <v>0</v>
      </c>
      <c r="L2732" s="2" t="s">
        <v>1276</v>
      </c>
      <c r="M2732" s="5">
        <v>45093</v>
      </c>
      <c r="N2732" s="6">
        <v>92.13</v>
      </c>
    </row>
    <row r="2733" spans="1:14" ht="15.5" hidden="1" x14ac:dyDescent="0.35">
      <c r="A2733" s="3" t="s">
        <v>1080</v>
      </c>
      <c r="B2733" s="2" t="s">
        <v>1081</v>
      </c>
      <c r="C2733" s="3">
        <v>3060</v>
      </c>
      <c r="D2733" s="2">
        <v>785</v>
      </c>
      <c r="E2733" s="2">
        <v>721</v>
      </c>
      <c r="F2733" s="2">
        <v>737.25</v>
      </c>
      <c r="G2733" s="2">
        <v>0</v>
      </c>
      <c r="H2733" s="2" t="s">
        <v>12</v>
      </c>
      <c r="I2733" s="2">
        <v>1</v>
      </c>
      <c r="J2733" s="2">
        <v>41</v>
      </c>
      <c r="K2733" s="4">
        <v>0</v>
      </c>
      <c r="L2733" s="2" t="s">
        <v>1276</v>
      </c>
      <c r="M2733" s="5">
        <v>45093</v>
      </c>
      <c r="N2733" s="6">
        <v>92.13</v>
      </c>
    </row>
    <row r="2734" spans="1:14" ht="15.5" hidden="1" x14ac:dyDescent="0.35">
      <c r="A2734" s="3" t="s">
        <v>1082</v>
      </c>
      <c r="B2734" s="2" t="s">
        <v>1083</v>
      </c>
      <c r="C2734" s="3">
        <v>3070</v>
      </c>
      <c r="D2734" s="2">
        <v>1039.7</v>
      </c>
      <c r="E2734" s="2">
        <v>728.5</v>
      </c>
      <c r="F2734" s="2">
        <v>744.85</v>
      </c>
      <c r="G2734" s="2">
        <v>0</v>
      </c>
      <c r="H2734" s="2" t="s">
        <v>12</v>
      </c>
      <c r="I2734" s="2">
        <v>8</v>
      </c>
      <c r="J2734" s="2">
        <v>21</v>
      </c>
      <c r="K2734" s="4">
        <v>0</v>
      </c>
      <c r="L2734" s="2" t="s">
        <v>1276</v>
      </c>
      <c r="M2734" s="5">
        <v>45093</v>
      </c>
      <c r="N2734" s="6">
        <v>92.13</v>
      </c>
    </row>
    <row r="2735" spans="1:14" ht="15.5" hidden="1" x14ac:dyDescent="0.35">
      <c r="A2735" s="3" t="s">
        <v>1084</v>
      </c>
      <c r="B2735" s="2" t="s">
        <v>1083</v>
      </c>
      <c r="C2735" s="3">
        <v>3080</v>
      </c>
      <c r="D2735" s="2">
        <v>1047.3499999999999</v>
      </c>
      <c r="E2735" s="2">
        <v>735.95</v>
      </c>
      <c r="F2735" s="2">
        <v>752.65</v>
      </c>
      <c r="G2735" s="2">
        <v>0</v>
      </c>
      <c r="H2735" s="2" t="s">
        <v>12</v>
      </c>
      <c r="I2735" s="2">
        <v>10</v>
      </c>
      <c r="J2735" s="2">
        <v>13</v>
      </c>
      <c r="K2735" s="4">
        <v>0</v>
      </c>
      <c r="L2735" s="2" t="s">
        <v>1276</v>
      </c>
      <c r="M2735" s="5">
        <v>45093</v>
      </c>
      <c r="N2735" s="6">
        <v>92.13</v>
      </c>
    </row>
    <row r="2736" spans="1:14" ht="15.5" hidden="1" x14ac:dyDescent="0.35">
      <c r="A2736" s="3" t="s">
        <v>1085</v>
      </c>
      <c r="B2736" s="2" t="s">
        <v>1086</v>
      </c>
      <c r="C2736" s="3">
        <v>3090</v>
      </c>
      <c r="D2736" s="2">
        <v>906.35</v>
      </c>
      <c r="E2736" s="2">
        <v>743.1</v>
      </c>
      <c r="F2736" s="2">
        <v>760.1</v>
      </c>
      <c r="G2736" s="2">
        <v>0</v>
      </c>
      <c r="H2736" s="2" t="s">
        <v>12</v>
      </c>
      <c r="I2736" s="2">
        <v>1</v>
      </c>
      <c r="J2736" s="2">
        <v>31</v>
      </c>
      <c r="K2736" s="4">
        <v>0</v>
      </c>
      <c r="L2736" s="2" t="s">
        <v>1276</v>
      </c>
      <c r="M2736" s="5">
        <v>45093</v>
      </c>
      <c r="N2736" s="6">
        <v>92.13</v>
      </c>
    </row>
    <row r="2737" spans="1:14" ht="15.5" hidden="1" x14ac:dyDescent="0.35">
      <c r="A2737" s="3" t="s">
        <v>1087</v>
      </c>
      <c r="B2737" s="2" t="s">
        <v>1088</v>
      </c>
      <c r="C2737" s="3">
        <v>3100</v>
      </c>
      <c r="D2737" s="2">
        <v>1031.8499999999999</v>
      </c>
      <c r="E2737" s="2">
        <v>751</v>
      </c>
      <c r="F2737" s="2">
        <v>768.15</v>
      </c>
      <c r="G2737" s="2">
        <v>0</v>
      </c>
      <c r="H2737" s="2" t="s">
        <v>12</v>
      </c>
      <c r="I2737" s="2">
        <v>1</v>
      </c>
      <c r="J2737" s="2">
        <v>140</v>
      </c>
      <c r="K2737" s="4">
        <v>0</v>
      </c>
      <c r="L2737" s="2" t="s">
        <v>1276</v>
      </c>
      <c r="M2737" s="5">
        <v>45093</v>
      </c>
      <c r="N2737" s="6">
        <v>92.13</v>
      </c>
    </row>
    <row r="2738" spans="1:14" ht="15.5" hidden="1" x14ac:dyDescent="0.35">
      <c r="A2738" s="3" t="s">
        <v>1089</v>
      </c>
      <c r="B2738" s="2" t="s">
        <v>1090</v>
      </c>
      <c r="C2738" s="3">
        <v>3110</v>
      </c>
      <c r="D2738" s="2">
        <v>898.25</v>
      </c>
      <c r="E2738" s="2">
        <v>758.85</v>
      </c>
      <c r="F2738" s="2">
        <v>775.6</v>
      </c>
      <c r="G2738" s="2">
        <v>0</v>
      </c>
      <c r="H2738" s="2" t="s">
        <v>12</v>
      </c>
      <c r="I2738" s="2">
        <v>1</v>
      </c>
      <c r="J2738" s="2">
        <v>27</v>
      </c>
      <c r="K2738" s="4">
        <v>0</v>
      </c>
      <c r="L2738" s="2" t="s">
        <v>1276</v>
      </c>
      <c r="M2738" s="5">
        <v>45093</v>
      </c>
      <c r="N2738" s="6">
        <v>92.13</v>
      </c>
    </row>
    <row r="2739" spans="1:14" ht="15.5" hidden="1" x14ac:dyDescent="0.35">
      <c r="A2739" s="3" t="s">
        <v>1091</v>
      </c>
      <c r="B2739" s="2" t="s">
        <v>1092</v>
      </c>
      <c r="C2739" s="3">
        <v>3120</v>
      </c>
      <c r="D2739" s="2">
        <v>1079.1500000000001</v>
      </c>
      <c r="E2739" s="2">
        <v>766.5</v>
      </c>
      <c r="F2739" s="2">
        <v>783.6</v>
      </c>
      <c r="G2739" s="2">
        <v>0</v>
      </c>
      <c r="H2739" s="2" t="s">
        <v>12</v>
      </c>
      <c r="I2739" s="2">
        <v>2</v>
      </c>
      <c r="J2739" s="2">
        <v>61</v>
      </c>
      <c r="K2739" s="4">
        <v>0</v>
      </c>
      <c r="L2739" s="2" t="s">
        <v>1276</v>
      </c>
      <c r="M2739" s="5">
        <v>45093</v>
      </c>
      <c r="N2739" s="6">
        <v>92.13</v>
      </c>
    </row>
    <row r="2740" spans="1:14" ht="15.5" hidden="1" x14ac:dyDescent="0.35">
      <c r="A2740" s="3" t="s">
        <v>1093</v>
      </c>
      <c r="B2740" s="2" t="s">
        <v>1094</v>
      </c>
      <c r="C2740" s="3">
        <v>3130</v>
      </c>
      <c r="D2740" s="2">
        <v>1049.07</v>
      </c>
      <c r="E2740" s="2">
        <v>774.2</v>
      </c>
      <c r="F2740" s="2">
        <v>791.4</v>
      </c>
      <c r="G2740" s="2">
        <v>0</v>
      </c>
      <c r="H2740" s="2" t="s">
        <v>12</v>
      </c>
      <c r="I2740" s="2">
        <v>1</v>
      </c>
      <c r="J2740" s="2">
        <v>16</v>
      </c>
      <c r="K2740" s="4">
        <v>0</v>
      </c>
      <c r="L2740" s="2" t="s">
        <v>1276</v>
      </c>
      <c r="M2740" s="5">
        <v>45093</v>
      </c>
      <c r="N2740" s="6">
        <v>92.13</v>
      </c>
    </row>
    <row r="2741" spans="1:14" ht="15.5" hidden="1" x14ac:dyDescent="0.35">
      <c r="A2741" s="3" t="s">
        <v>1095</v>
      </c>
      <c r="B2741" s="2" t="s">
        <v>1096</v>
      </c>
      <c r="C2741" s="3">
        <v>3140</v>
      </c>
      <c r="D2741" s="2">
        <v>1098.05</v>
      </c>
      <c r="E2741" s="2">
        <v>782.15</v>
      </c>
      <c r="F2741" s="2">
        <v>799.05</v>
      </c>
      <c r="G2741" s="2">
        <v>0</v>
      </c>
      <c r="H2741" s="2" t="s">
        <v>12</v>
      </c>
      <c r="I2741" s="2">
        <v>9</v>
      </c>
      <c r="J2741" s="2">
        <v>26</v>
      </c>
      <c r="K2741" s="4">
        <v>0</v>
      </c>
      <c r="L2741" s="2" t="s">
        <v>1276</v>
      </c>
      <c r="M2741" s="5">
        <v>45093</v>
      </c>
      <c r="N2741" s="6">
        <v>92.13</v>
      </c>
    </row>
    <row r="2742" spans="1:14" ht="15.5" hidden="1" x14ac:dyDescent="0.35">
      <c r="A2742" s="3" t="s">
        <v>1097</v>
      </c>
      <c r="B2742" s="2" t="s">
        <v>1098</v>
      </c>
      <c r="C2742" s="3">
        <v>3150</v>
      </c>
      <c r="D2742" s="2">
        <v>955.95</v>
      </c>
      <c r="E2742" s="2">
        <v>790</v>
      </c>
      <c r="F2742" s="2">
        <v>806.85</v>
      </c>
      <c r="G2742" s="2">
        <v>0</v>
      </c>
      <c r="H2742" s="2" t="s">
        <v>12</v>
      </c>
      <c r="I2742" s="2">
        <v>1</v>
      </c>
      <c r="J2742" s="2">
        <v>132</v>
      </c>
      <c r="K2742" s="4">
        <v>0</v>
      </c>
      <c r="L2742" s="2" t="s">
        <v>1276</v>
      </c>
      <c r="M2742" s="5">
        <v>45093</v>
      </c>
      <c r="N2742" s="6">
        <v>92.13</v>
      </c>
    </row>
    <row r="2743" spans="1:14" ht="15.5" hidden="1" x14ac:dyDescent="0.35">
      <c r="A2743" s="3" t="s">
        <v>1099</v>
      </c>
      <c r="B2743" s="2" t="s">
        <v>1100</v>
      </c>
      <c r="C2743" s="3">
        <v>3160</v>
      </c>
      <c r="D2743" s="2">
        <v>1120.5</v>
      </c>
      <c r="E2743" s="2">
        <v>797.5</v>
      </c>
      <c r="F2743" s="2">
        <v>814.8</v>
      </c>
      <c r="G2743" s="2">
        <v>0</v>
      </c>
      <c r="H2743" s="2" t="s">
        <v>12</v>
      </c>
      <c r="I2743" s="2">
        <v>10</v>
      </c>
      <c r="J2743" s="2">
        <v>12</v>
      </c>
      <c r="K2743" s="4">
        <v>0</v>
      </c>
      <c r="L2743" s="2" t="s">
        <v>1276</v>
      </c>
      <c r="M2743" s="5">
        <v>45093</v>
      </c>
      <c r="N2743" s="6">
        <v>92.13</v>
      </c>
    </row>
    <row r="2744" spans="1:14" ht="15.5" hidden="1" x14ac:dyDescent="0.35">
      <c r="A2744" s="3" t="s">
        <v>1101</v>
      </c>
      <c r="B2744" s="2" t="s">
        <v>1102</v>
      </c>
      <c r="C2744" s="3">
        <v>3170</v>
      </c>
      <c r="D2744" s="2">
        <v>1104.4000000000001</v>
      </c>
      <c r="E2744" s="2">
        <v>805.5</v>
      </c>
      <c r="F2744" s="2">
        <v>822.45</v>
      </c>
      <c r="G2744" s="2">
        <v>0</v>
      </c>
      <c r="H2744" s="2" t="s">
        <v>12</v>
      </c>
      <c r="I2744" s="2">
        <v>8</v>
      </c>
      <c r="J2744" s="2">
        <v>27</v>
      </c>
      <c r="K2744" s="4">
        <v>0</v>
      </c>
      <c r="L2744" s="2" t="s">
        <v>1276</v>
      </c>
      <c r="M2744" s="5">
        <v>45093</v>
      </c>
      <c r="N2744" s="6">
        <v>92.13</v>
      </c>
    </row>
    <row r="2745" spans="1:14" ht="15.5" hidden="1" x14ac:dyDescent="0.35">
      <c r="A2745" s="3" t="s">
        <v>1103</v>
      </c>
      <c r="B2745" s="2" t="s">
        <v>1104</v>
      </c>
      <c r="C2745" s="3">
        <v>3180</v>
      </c>
      <c r="D2745" s="2">
        <v>1021.62</v>
      </c>
      <c r="E2745" s="2">
        <v>813.5</v>
      </c>
      <c r="F2745" s="2">
        <v>830.35</v>
      </c>
      <c r="G2745" s="2">
        <v>0</v>
      </c>
      <c r="H2745" s="2" t="s">
        <v>12</v>
      </c>
      <c r="I2745" s="2">
        <v>5</v>
      </c>
      <c r="J2745" s="2">
        <v>34</v>
      </c>
      <c r="K2745" s="4">
        <v>0</v>
      </c>
      <c r="L2745" s="2" t="s">
        <v>1276</v>
      </c>
      <c r="M2745" s="5">
        <v>45093</v>
      </c>
      <c r="N2745" s="6">
        <v>92.13</v>
      </c>
    </row>
    <row r="2746" spans="1:14" ht="15.5" hidden="1" x14ac:dyDescent="0.35">
      <c r="A2746" s="3" t="s">
        <v>1105</v>
      </c>
      <c r="B2746" s="2" t="s">
        <v>1106</v>
      </c>
      <c r="C2746" s="3">
        <v>3190</v>
      </c>
      <c r="D2746" s="2">
        <v>1072.4000000000001</v>
      </c>
      <c r="E2746" s="2">
        <v>821.5</v>
      </c>
      <c r="F2746" s="2">
        <v>838.25</v>
      </c>
      <c r="G2746" s="2">
        <v>0</v>
      </c>
      <c r="H2746" s="2" t="s">
        <v>12</v>
      </c>
      <c r="I2746" s="2">
        <v>5</v>
      </c>
      <c r="J2746" s="2">
        <v>63</v>
      </c>
      <c r="K2746" s="4">
        <v>0</v>
      </c>
      <c r="L2746" s="2" t="s">
        <v>1276</v>
      </c>
      <c r="M2746" s="5">
        <v>45093</v>
      </c>
      <c r="N2746" s="6">
        <v>92.13</v>
      </c>
    </row>
    <row r="2747" spans="1:14" ht="15.5" hidden="1" x14ac:dyDescent="0.35">
      <c r="A2747" s="3" t="s">
        <v>1107</v>
      </c>
      <c r="B2747" s="2" t="s">
        <v>1108</v>
      </c>
      <c r="C2747" s="3">
        <v>3200</v>
      </c>
      <c r="D2747" s="2">
        <v>840</v>
      </c>
      <c r="E2747" s="2">
        <v>829</v>
      </c>
      <c r="F2747" s="2">
        <v>846.15</v>
      </c>
      <c r="G2747" s="2">
        <v>0</v>
      </c>
      <c r="H2747" s="2" t="s">
        <v>12</v>
      </c>
      <c r="I2747" s="2">
        <v>11</v>
      </c>
      <c r="J2747" s="2">
        <v>239</v>
      </c>
      <c r="K2747" s="4">
        <v>0</v>
      </c>
      <c r="L2747" s="2" t="s">
        <v>1276</v>
      </c>
      <c r="M2747" s="5">
        <v>45093</v>
      </c>
      <c r="N2747" s="6">
        <v>92.13</v>
      </c>
    </row>
    <row r="2748" spans="1:14" ht="15.5" hidden="1" x14ac:dyDescent="0.35">
      <c r="A2748" s="3" t="s">
        <v>1109</v>
      </c>
      <c r="B2748" s="2" t="s">
        <v>1110</v>
      </c>
      <c r="C2748" s="3">
        <v>3210</v>
      </c>
      <c r="D2748" s="2">
        <v>1103.75</v>
      </c>
      <c r="E2748" s="2">
        <v>837.5</v>
      </c>
      <c r="F2748" s="2">
        <v>854.2</v>
      </c>
      <c r="G2748" s="2">
        <v>0</v>
      </c>
      <c r="H2748" s="2" t="s">
        <v>12</v>
      </c>
      <c r="I2748" s="2">
        <v>2</v>
      </c>
      <c r="J2748" s="2">
        <v>12</v>
      </c>
      <c r="K2748" s="4">
        <v>0</v>
      </c>
      <c r="L2748" s="2" t="s">
        <v>1276</v>
      </c>
      <c r="M2748" s="5">
        <v>45093</v>
      </c>
      <c r="N2748" s="6">
        <v>92.13</v>
      </c>
    </row>
    <row r="2749" spans="1:14" ht="15.5" hidden="1" x14ac:dyDescent="0.35">
      <c r="A2749" s="3" t="s">
        <v>1111</v>
      </c>
      <c r="B2749" s="2" t="s">
        <v>1112</v>
      </c>
      <c r="C2749" s="3">
        <v>3220</v>
      </c>
      <c r="D2749" s="2">
        <v>1132.4000000000001</v>
      </c>
      <c r="E2749" s="2">
        <v>845.5</v>
      </c>
      <c r="F2749" s="2">
        <v>862.25</v>
      </c>
      <c r="G2749" s="2">
        <v>0</v>
      </c>
      <c r="H2749" s="2" t="s">
        <v>12</v>
      </c>
      <c r="I2749" s="2">
        <v>2</v>
      </c>
      <c r="J2749" s="2">
        <v>22</v>
      </c>
      <c r="K2749" s="4">
        <v>0</v>
      </c>
      <c r="L2749" s="2" t="s">
        <v>1276</v>
      </c>
      <c r="M2749" s="5">
        <v>45093</v>
      </c>
      <c r="N2749" s="6">
        <v>92.13</v>
      </c>
    </row>
    <row r="2750" spans="1:14" ht="15.5" hidden="1" x14ac:dyDescent="0.35">
      <c r="A2750" s="3" t="s">
        <v>1113</v>
      </c>
      <c r="B2750" s="2" t="s">
        <v>1114</v>
      </c>
      <c r="C2750" s="3">
        <v>3230</v>
      </c>
      <c r="D2750" s="2">
        <v>1161.19</v>
      </c>
      <c r="E2750" s="2">
        <v>853.5</v>
      </c>
      <c r="F2750" s="2">
        <v>870.35</v>
      </c>
      <c r="G2750" s="2">
        <v>0</v>
      </c>
      <c r="H2750" s="2" t="s">
        <v>12</v>
      </c>
      <c r="I2750" s="2">
        <v>5</v>
      </c>
      <c r="J2750" s="2">
        <v>42</v>
      </c>
      <c r="K2750" s="4">
        <v>0</v>
      </c>
      <c r="L2750" s="2" t="s">
        <v>1276</v>
      </c>
      <c r="M2750" s="5">
        <v>45093</v>
      </c>
      <c r="N2750" s="6">
        <v>92.13</v>
      </c>
    </row>
    <row r="2751" spans="1:14" ht="15.5" hidden="1" x14ac:dyDescent="0.35">
      <c r="A2751" s="3" t="s">
        <v>1115</v>
      </c>
      <c r="B2751" s="2" t="s">
        <v>1114</v>
      </c>
      <c r="C2751" s="3">
        <v>3240</v>
      </c>
      <c r="D2751" s="2">
        <v>1170.3399999999999</v>
      </c>
      <c r="E2751" s="2">
        <v>862</v>
      </c>
      <c r="F2751" s="2">
        <v>878.5</v>
      </c>
      <c r="G2751" s="2">
        <v>0</v>
      </c>
      <c r="H2751" s="2" t="s">
        <v>12</v>
      </c>
      <c r="I2751" s="2">
        <v>5</v>
      </c>
      <c r="J2751" s="2">
        <v>40</v>
      </c>
      <c r="K2751" s="4">
        <v>0</v>
      </c>
      <c r="L2751" s="2" t="s">
        <v>1276</v>
      </c>
      <c r="M2751" s="5">
        <v>45093</v>
      </c>
      <c r="N2751" s="6">
        <v>92.13</v>
      </c>
    </row>
    <row r="2752" spans="1:14" ht="15.5" hidden="1" x14ac:dyDescent="0.35">
      <c r="A2752" s="3" t="s">
        <v>1116</v>
      </c>
      <c r="B2752" s="2" t="s">
        <v>1117</v>
      </c>
      <c r="C2752" s="3">
        <v>3250</v>
      </c>
      <c r="D2752" s="2">
        <v>1133.2</v>
      </c>
      <c r="E2752" s="2">
        <v>870</v>
      </c>
      <c r="F2752" s="2">
        <v>886.7</v>
      </c>
      <c r="G2752" s="2">
        <v>0</v>
      </c>
      <c r="H2752" s="2" t="s">
        <v>12</v>
      </c>
      <c r="I2752" s="2">
        <v>2</v>
      </c>
      <c r="J2752" s="2">
        <v>505</v>
      </c>
      <c r="K2752" s="4">
        <v>0</v>
      </c>
      <c r="L2752" s="2" t="s">
        <v>1276</v>
      </c>
      <c r="M2752" s="5">
        <v>45093</v>
      </c>
      <c r="N2752" s="6">
        <v>92.13</v>
      </c>
    </row>
    <row r="2753" spans="1:14" ht="15.5" hidden="1" x14ac:dyDescent="0.35">
      <c r="A2753" s="3" t="s">
        <v>1118</v>
      </c>
      <c r="B2753" s="2" t="s">
        <v>1119</v>
      </c>
      <c r="C2753" s="3">
        <v>3260</v>
      </c>
      <c r="D2753" s="2">
        <v>1211.55</v>
      </c>
      <c r="E2753" s="2">
        <v>878</v>
      </c>
      <c r="F2753" s="2">
        <v>894.9</v>
      </c>
      <c r="G2753" s="2">
        <v>0</v>
      </c>
      <c r="H2753" s="2" t="s">
        <v>12</v>
      </c>
      <c r="I2753" s="2">
        <v>2</v>
      </c>
      <c r="J2753" s="2">
        <v>26</v>
      </c>
      <c r="K2753" s="4">
        <v>0</v>
      </c>
      <c r="L2753" s="2" t="s">
        <v>1276</v>
      </c>
      <c r="M2753" s="5">
        <v>45093</v>
      </c>
      <c r="N2753" s="6">
        <v>92.13</v>
      </c>
    </row>
    <row r="2754" spans="1:14" ht="15.5" hidden="1" x14ac:dyDescent="0.35">
      <c r="A2754" s="3" t="s">
        <v>1120</v>
      </c>
      <c r="B2754" s="2" t="s">
        <v>1121</v>
      </c>
      <c r="C2754" s="3">
        <v>3270</v>
      </c>
      <c r="D2754" s="2">
        <v>1144.2</v>
      </c>
      <c r="E2754" s="2">
        <v>886</v>
      </c>
      <c r="F2754" s="2">
        <v>903.15</v>
      </c>
      <c r="G2754" s="2">
        <v>0</v>
      </c>
      <c r="H2754" s="2" t="s">
        <v>12</v>
      </c>
      <c r="I2754" s="2">
        <v>2</v>
      </c>
      <c r="J2754" s="2">
        <v>26</v>
      </c>
      <c r="K2754" s="4">
        <v>0</v>
      </c>
      <c r="L2754" s="2" t="s">
        <v>1276</v>
      </c>
      <c r="M2754" s="5">
        <v>45093</v>
      </c>
      <c r="N2754" s="6">
        <v>92.13</v>
      </c>
    </row>
    <row r="2755" spans="1:14" ht="15.5" hidden="1" x14ac:dyDescent="0.35">
      <c r="A2755" s="3" t="s">
        <v>1122</v>
      </c>
      <c r="B2755" s="2" t="s">
        <v>1123</v>
      </c>
      <c r="C2755" s="3">
        <v>3280</v>
      </c>
      <c r="D2755" s="2">
        <v>1177.75</v>
      </c>
      <c r="E2755" s="2">
        <v>894.5</v>
      </c>
      <c r="F2755" s="2">
        <v>911.45</v>
      </c>
      <c r="G2755" s="2">
        <v>0</v>
      </c>
      <c r="H2755" s="2" t="s">
        <v>12</v>
      </c>
      <c r="I2755" s="2">
        <v>2</v>
      </c>
      <c r="J2755" s="2">
        <v>66</v>
      </c>
      <c r="K2755" s="4">
        <v>0</v>
      </c>
      <c r="L2755" s="2" t="s">
        <v>1276</v>
      </c>
      <c r="M2755" s="5">
        <v>45093</v>
      </c>
      <c r="N2755" s="6">
        <v>92.13</v>
      </c>
    </row>
    <row r="2756" spans="1:14" ht="15.5" hidden="1" x14ac:dyDescent="0.35">
      <c r="A2756" s="3" t="s">
        <v>1124</v>
      </c>
      <c r="B2756" s="2" t="s">
        <v>1125</v>
      </c>
      <c r="C2756" s="3">
        <v>3290</v>
      </c>
      <c r="D2756" s="2">
        <v>1138.98</v>
      </c>
      <c r="E2756" s="2">
        <v>903</v>
      </c>
      <c r="F2756" s="2">
        <v>919.8</v>
      </c>
      <c r="G2756" s="2">
        <v>0</v>
      </c>
      <c r="H2756" s="2" t="s">
        <v>12</v>
      </c>
      <c r="I2756" s="2">
        <v>10</v>
      </c>
      <c r="J2756" s="2">
        <v>126</v>
      </c>
      <c r="K2756" s="4">
        <v>0</v>
      </c>
      <c r="L2756" s="2" t="s">
        <v>1276</v>
      </c>
      <c r="M2756" s="5">
        <v>45093</v>
      </c>
      <c r="N2756" s="6">
        <v>92.13</v>
      </c>
    </row>
    <row r="2757" spans="1:14" ht="15.5" hidden="1" x14ac:dyDescent="0.35">
      <c r="A2757" s="3" t="s">
        <v>1126</v>
      </c>
      <c r="B2757" s="2" t="s">
        <v>1127</v>
      </c>
      <c r="C2757" s="3">
        <v>3300</v>
      </c>
      <c r="D2757" s="2">
        <v>953.05</v>
      </c>
      <c r="E2757" s="2">
        <v>911.55</v>
      </c>
      <c r="F2757" s="2">
        <v>928.15</v>
      </c>
      <c r="G2757" s="2">
        <v>0</v>
      </c>
      <c r="H2757" s="2" t="s">
        <v>12</v>
      </c>
      <c r="I2757" s="2">
        <v>2</v>
      </c>
      <c r="J2757" s="2">
        <v>780</v>
      </c>
      <c r="K2757" s="4">
        <v>0</v>
      </c>
      <c r="L2757" s="2" t="s">
        <v>1276</v>
      </c>
      <c r="M2757" s="5">
        <v>45093</v>
      </c>
      <c r="N2757" s="6">
        <v>92.13</v>
      </c>
    </row>
    <row r="2758" spans="1:14" ht="15.5" hidden="1" x14ac:dyDescent="0.35">
      <c r="A2758" s="3" t="s">
        <v>1128</v>
      </c>
      <c r="B2758" s="2" t="s">
        <v>1129</v>
      </c>
      <c r="C2758" s="3">
        <v>3310</v>
      </c>
      <c r="D2758" s="2">
        <v>1201.3499999999999</v>
      </c>
      <c r="E2758" s="2">
        <v>920.05</v>
      </c>
      <c r="F2758" s="2">
        <v>936.45</v>
      </c>
      <c r="G2758" s="2">
        <v>0</v>
      </c>
      <c r="H2758" s="2" t="s">
        <v>12</v>
      </c>
      <c r="I2758" s="2">
        <v>6</v>
      </c>
      <c r="J2758" s="2">
        <v>56</v>
      </c>
      <c r="K2758" s="4">
        <v>0</v>
      </c>
      <c r="L2758" s="2" t="s">
        <v>1276</v>
      </c>
      <c r="M2758" s="5">
        <v>45093</v>
      </c>
      <c r="N2758" s="6">
        <v>92.13</v>
      </c>
    </row>
    <row r="2759" spans="1:14" ht="15.5" hidden="1" x14ac:dyDescent="0.35">
      <c r="A2759" s="3" t="s">
        <v>1130</v>
      </c>
      <c r="B2759" s="2" t="s">
        <v>1131</v>
      </c>
      <c r="C2759" s="3">
        <v>3320</v>
      </c>
      <c r="D2759" s="2">
        <v>1075.42</v>
      </c>
      <c r="E2759" s="2">
        <v>928</v>
      </c>
      <c r="F2759" s="2">
        <v>944.8</v>
      </c>
      <c r="G2759" s="2">
        <v>0</v>
      </c>
      <c r="H2759" s="2" t="s">
        <v>12</v>
      </c>
      <c r="I2759" s="2">
        <v>4</v>
      </c>
      <c r="J2759" s="2">
        <v>24</v>
      </c>
      <c r="K2759" s="4">
        <v>0</v>
      </c>
      <c r="L2759" s="2" t="s">
        <v>1276</v>
      </c>
      <c r="M2759" s="5">
        <v>45093</v>
      </c>
      <c r="N2759" s="6">
        <v>92.13</v>
      </c>
    </row>
    <row r="2760" spans="1:14" ht="15.5" hidden="1" x14ac:dyDescent="0.35">
      <c r="A2760" s="3" t="s">
        <v>1132</v>
      </c>
      <c r="B2760" s="2" t="s">
        <v>1133</v>
      </c>
      <c r="C2760" s="3">
        <v>3330</v>
      </c>
      <c r="D2760" s="2">
        <v>1218.5</v>
      </c>
      <c r="E2760" s="2">
        <v>936.45</v>
      </c>
      <c r="F2760" s="2">
        <v>953.15</v>
      </c>
      <c r="G2760" s="2">
        <v>0</v>
      </c>
      <c r="H2760" s="2" t="s">
        <v>12</v>
      </c>
      <c r="I2760" s="2">
        <v>3</v>
      </c>
      <c r="J2760" s="2">
        <v>140</v>
      </c>
      <c r="K2760" s="4">
        <v>0</v>
      </c>
      <c r="L2760" s="2" t="s">
        <v>1276</v>
      </c>
      <c r="M2760" s="5">
        <v>45093</v>
      </c>
      <c r="N2760" s="6">
        <v>92.13</v>
      </c>
    </row>
    <row r="2761" spans="1:14" ht="15.5" hidden="1" x14ac:dyDescent="0.35">
      <c r="A2761" s="3" t="s">
        <v>1134</v>
      </c>
      <c r="B2761" s="2" t="s">
        <v>1135</v>
      </c>
      <c r="C2761" s="3">
        <v>3340</v>
      </c>
      <c r="D2761" s="2">
        <v>1211.4000000000001</v>
      </c>
      <c r="E2761" s="2">
        <v>945</v>
      </c>
      <c r="F2761" s="2">
        <v>961.55</v>
      </c>
      <c r="G2761" s="2">
        <v>0</v>
      </c>
      <c r="H2761" s="2" t="s">
        <v>12</v>
      </c>
      <c r="I2761" s="2">
        <v>24</v>
      </c>
      <c r="J2761" s="2">
        <v>52</v>
      </c>
      <c r="K2761" s="4">
        <v>0</v>
      </c>
      <c r="L2761" s="2" t="s">
        <v>1276</v>
      </c>
      <c r="M2761" s="5">
        <v>45093</v>
      </c>
      <c r="N2761" s="6">
        <v>92.13</v>
      </c>
    </row>
    <row r="2762" spans="1:14" ht="15.5" hidden="1" x14ac:dyDescent="0.35">
      <c r="A2762" s="3" t="s">
        <v>1136</v>
      </c>
      <c r="B2762" s="2" t="s">
        <v>1137</v>
      </c>
      <c r="C2762" s="3">
        <v>3350</v>
      </c>
      <c r="D2762" s="2">
        <v>1158.3699999999999</v>
      </c>
      <c r="E2762" s="2">
        <v>953.6</v>
      </c>
      <c r="F2762" s="2">
        <v>969.85</v>
      </c>
      <c r="G2762" s="2">
        <v>0</v>
      </c>
      <c r="H2762" s="2" t="s">
        <v>12</v>
      </c>
      <c r="I2762" s="2">
        <v>1</v>
      </c>
      <c r="J2762" s="2">
        <v>1543</v>
      </c>
      <c r="K2762" s="4">
        <v>0</v>
      </c>
      <c r="L2762" s="2" t="s">
        <v>1276</v>
      </c>
      <c r="M2762" s="5">
        <v>45093</v>
      </c>
      <c r="N2762" s="6">
        <v>92.13</v>
      </c>
    </row>
    <row r="2763" spans="1:14" ht="15.5" hidden="1" x14ac:dyDescent="0.35">
      <c r="A2763" s="3" t="s">
        <v>1138</v>
      </c>
      <c r="B2763" s="2" t="s">
        <v>1139</v>
      </c>
      <c r="C2763" s="3">
        <v>3360</v>
      </c>
      <c r="D2763" s="2">
        <v>985.55</v>
      </c>
      <c r="E2763" s="2">
        <v>961.5</v>
      </c>
      <c r="F2763" s="2">
        <v>978.45</v>
      </c>
      <c r="G2763" s="2">
        <v>0</v>
      </c>
      <c r="H2763" s="2" t="s">
        <v>12</v>
      </c>
      <c r="I2763" s="2">
        <v>3</v>
      </c>
      <c r="J2763" s="2">
        <v>49</v>
      </c>
      <c r="K2763" s="4">
        <v>0</v>
      </c>
      <c r="L2763" s="2" t="s">
        <v>1276</v>
      </c>
      <c r="M2763" s="5">
        <v>45093</v>
      </c>
      <c r="N2763" s="6">
        <v>92.13</v>
      </c>
    </row>
    <row r="2764" spans="1:14" ht="15.5" hidden="1" x14ac:dyDescent="0.35">
      <c r="A2764" s="3" t="s">
        <v>1140</v>
      </c>
      <c r="B2764" s="2" t="s">
        <v>1141</v>
      </c>
      <c r="C2764" s="3">
        <v>3370</v>
      </c>
      <c r="D2764" s="2">
        <v>1111.69</v>
      </c>
      <c r="E2764" s="2">
        <v>970</v>
      </c>
      <c r="F2764" s="2">
        <v>986.95</v>
      </c>
      <c r="G2764" s="2">
        <v>0</v>
      </c>
      <c r="H2764" s="2" t="s">
        <v>12</v>
      </c>
      <c r="I2764" s="2">
        <v>4</v>
      </c>
      <c r="J2764" s="2">
        <v>14</v>
      </c>
      <c r="K2764" s="4">
        <v>0</v>
      </c>
      <c r="L2764" s="2" t="s">
        <v>1276</v>
      </c>
      <c r="M2764" s="5">
        <v>45093</v>
      </c>
      <c r="N2764" s="6">
        <v>92.13</v>
      </c>
    </row>
    <row r="2765" spans="1:14" ht="15.5" hidden="1" x14ac:dyDescent="0.35">
      <c r="A2765" s="3" t="s">
        <v>1142</v>
      </c>
      <c r="B2765" s="2" t="s">
        <v>1143</v>
      </c>
      <c r="C2765" s="3">
        <v>3380</v>
      </c>
      <c r="D2765" s="2">
        <v>1306.8</v>
      </c>
      <c r="E2765" s="2">
        <v>978.8</v>
      </c>
      <c r="F2765" s="2">
        <v>995.5</v>
      </c>
      <c r="G2765" s="2">
        <v>0</v>
      </c>
      <c r="H2765" s="2" t="s">
        <v>12</v>
      </c>
      <c r="I2765" s="2">
        <v>6</v>
      </c>
      <c r="J2765" s="2">
        <v>19</v>
      </c>
      <c r="K2765" s="4">
        <v>0</v>
      </c>
      <c r="L2765" s="2" t="s">
        <v>1276</v>
      </c>
      <c r="M2765" s="5">
        <v>45093</v>
      </c>
      <c r="N2765" s="6">
        <v>92.13</v>
      </c>
    </row>
    <row r="2766" spans="1:14" ht="15.5" hidden="1" x14ac:dyDescent="0.35">
      <c r="A2766" s="3" t="s">
        <v>1144</v>
      </c>
      <c r="B2766" s="2" t="s">
        <v>1143</v>
      </c>
      <c r="C2766" s="3">
        <v>3390</v>
      </c>
      <c r="D2766" s="2">
        <v>1315.9</v>
      </c>
      <c r="E2766" s="2">
        <v>988.05</v>
      </c>
      <c r="F2766" s="2">
        <v>1004.1</v>
      </c>
      <c r="G2766" s="2">
        <v>0</v>
      </c>
      <c r="H2766" s="2" t="s">
        <v>12</v>
      </c>
      <c r="I2766" s="2">
        <v>2</v>
      </c>
      <c r="J2766" s="2">
        <v>30</v>
      </c>
      <c r="K2766" s="4">
        <v>0</v>
      </c>
      <c r="L2766" s="2" t="s">
        <v>1276</v>
      </c>
      <c r="M2766" s="5">
        <v>45093</v>
      </c>
      <c r="N2766" s="6">
        <v>92.13</v>
      </c>
    </row>
    <row r="2767" spans="1:14" ht="15.5" hidden="1" x14ac:dyDescent="0.35">
      <c r="A2767" s="3" t="s">
        <v>1145</v>
      </c>
      <c r="B2767" s="2" t="s">
        <v>1139</v>
      </c>
      <c r="C2767" s="3">
        <v>3400</v>
      </c>
      <c r="D2767" s="2">
        <v>1019.51</v>
      </c>
      <c r="E2767" s="2">
        <v>996</v>
      </c>
      <c r="F2767" s="2">
        <v>1012.7</v>
      </c>
      <c r="G2767" s="2">
        <v>0</v>
      </c>
      <c r="H2767" s="2" t="s">
        <v>12</v>
      </c>
      <c r="I2767" s="2">
        <v>1</v>
      </c>
      <c r="J2767" s="2">
        <v>121</v>
      </c>
      <c r="K2767" s="4">
        <v>0</v>
      </c>
      <c r="L2767" s="2" t="s">
        <v>1276</v>
      </c>
      <c r="M2767" s="5">
        <v>45093</v>
      </c>
      <c r="N2767" s="6">
        <v>92.13</v>
      </c>
    </row>
    <row r="2768" spans="1:14" ht="15.5" hidden="1" x14ac:dyDescent="0.35">
      <c r="A2768" s="3" t="s">
        <v>1146</v>
      </c>
      <c r="B2768" s="2" t="s">
        <v>1147</v>
      </c>
      <c r="C2768" s="3">
        <v>3410</v>
      </c>
      <c r="D2768" s="2">
        <v>1321</v>
      </c>
      <c r="E2768" s="2">
        <v>1004.55</v>
      </c>
      <c r="F2768" s="2">
        <v>1021.35</v>
      </c>
      <c r="G2768" s="2">
        <v>0</v>
      </c>
      <c r="H2768" s="2" t="s">
        <v>12</v>
      </c>
      <c r="I2768" s="2">
        <v>10</v>
      </c>
      <c r="J2768" s="2">
        <v>56</v>
      </c>
      <c r="K2768" s="4">
        <v>0</v>
      </c>
      <c r="L2768" s="2" t="s">
        <v>1276</v>
      </c>
      <c r="M2768" s="5">
        <v>45093</v>
      </c>
      <c r="N2768" s="6">
        <v>92.13</v>
      </c>
    </row>
    <row r="2769" spans="1:14" ht="15.5" hidden="1" x14ac:dyDescent="0.35">
      <c r="A2769" s="3" t="s">
        <v>1148</v>
      </c>
      <c r="B2769" s="2" t="s">
        <v>1149</v>
      </c>
      <c r="C2769" s="3">
        <v>3420</v>
      </c>
      <c r="D2769" s="2">
        <v>1369.02</v>
      </c>
      <c r="E2769" s="2">
        <v>1013.5</v>
      </c>
      <c r="F2769" s="2">
        <v>1030.05</v>
      </c>
      <c r="G2769" s="2">
        <v>0</v>
      </c>
      <c r="H2769" s="2" t="s">
        <v>12</v>
      </c>
      <c r="I2769" s="2">
        <v>2</v>
      </c>
      <c r="J2769" s="2">
        <v>17</v>
      </c>
      <c r="K2769" s="4">
        <v>0</v>
      </c>
      <c r="L2769" s="2" t="s">
        <v>1276</v>
      </c>
      <c r="M2769" s="5">
        <v>45093</v>
      </c>
      <c r="N2769" s="6">
        <v>92.13</v>
      </c>
    </row>
    <row r="2770" spans="1:14" ht="15.5" hidden="1" x14ac:dyDescent="0.35">
      <c r="A2770" s="3" t="s">
        <v>1150</v>
      </c>
      <c r="B2770" s="2" t="s">
        <v>1151</v>
      </c>
      <c r="C2770" s="3">
        <v>3430</v>
      </c>
      <c r="D2770" s="2">
        <v>1318.7</v>
      </c>
      <c r="E2770" s="2">
        <v>1021.6</v>
      </c>
      <c r="F2770" s="2">
        <v>1038.75</v>
      </c>
      <c r="G2770" s="2">
        <v>0</v>
      </c>
      <c r="H2770" s="2" t="s">
        <v>12</v>
      </c>
      <c r="I2770" s="2">
        <v>12</v>
      </c>
      <c r="J2770" s="2">
        <v>13</v>
      </c>
      <c r="K2770" s="4">
        <v>0</v>
      </c>
      <c r="L2770" s="2" t="s">
        <v>1276</v>
      </c>
      <c r="M2770" s="5">
        <v>45093</v>
      </c>
      <c r="N2770" s="6">
        <v>92.13</v>
      </c>
    </row>
    <row r="2771" spans="1:14" ht="15.5" hidden="1" x14ac:dyDescent="0.35">
      <c r="A2771" s="3" t="s">
        <v>1152</v>
      </c>
      <c r="B2771" s="2" t="s">
        <v>1153</v>
      </c>
      <c r="C2771" s="3">
        <v>3440</v>
      </c>
      <c r="D2771" s="2">
        <v>1346</v>
      </c>
      <c r="E2771" s="2">
        <v>1030.5</v>
      </c>
      <c r="F2771" s="2">
        <v>1047.5</v>
      </c>
      <c r="G2771" s="2">
        <v>0</v>
      </c>
      <c r="H2771" s="2" t="s">
        <v>12</v>
      </c>
      <c r="I2771" s="2">
        <v>12</v>
      </c>
      <c r="J2771" s="2">
        <v>14</v>
      </c>
      <c r="K2771" s="4">
        <v>0</v>
      </c>
      <c r="L2771" s="2" t="s">
        <v>1276</v>
      </c>
      <c r="M2771" s="5">
        <v>45093</v>
      </c>
      <c r="N2771" s="6">
        <v>92.13</v>
      </c>
    </row>
    <row r="2772" spans="1:14" ht="15.5" hidden="1" x14ac:dyDescent="0.35">
      <c r="A2772" s="3" t="s">
        <v>1154</v>
      </c>
      <c r="B2772" s="2" t="s">
        <v>1155</v>
      </c>
      <c r="C2772" s="3">
        <v>3450</v>
      </c>
      <c r="D2772" s="2">
        <v>1390.43</v>
      </c>
      <c r="E2772" s="2">
        <v>1039.5999999999999</v>
      </c>
      <c r="F2772" s="2">
        <v>1056.3</v>
      </c>
      <c r="G2772" s="2">
        <v>0</v>
      </c>
      <c r="H2772" s="2" t="s">
        <v>12</v>
      </c>
      <c r="I2772" s="2">
        <v>2</v>
      </c>
      <c r="J2772" s="2">
        <v>114</v>
      </c>
      <c r="K2772" s="4">
        <v>0</v>
      </c>
      <c r="L2772" s="2" t="s">
        <v>1276</v>
      </c>
      <c r="M2772" s="5">
        <v>45093</v>
      </c>
      <c r="N2772" s="6">
        <v>92.13</v>
      </c>
    </row>
    <row r="2773" spans="1:14" ht="15.5" hidden="1" x14ac:dyDescent="0.35">
      <c r="A2773" s="3" t="s">
        <v>1156</v>
      </c>
      <c r="B2773" s="2" t="s">
        <v>1157</v>
      </c>
      <c r="C2773" s="3">
        <v>3460</v>
      </c>
      <c r="D2773" s="2">
        <v>1074</v>
      </c>
      <c r="E2773" s="2">
        <v>1048</v>
      </c>
      <c r="F2773" s="2">
        <v>1065.2</v>
      </c>
      <c r="G2773" s="2">
        <v>0</v>
      </c>
      <c r="H2773" s="2" t="s">
        <v>12</v>
      </c>
      <c r="I2773" s="2">
        <v>1</v>
      </c>
      <c r="J2773" s="2">
        <v>32</v>
      </c>
      <c r="K2773" s="4">
        <v>0</v>
      </c>
      <c r="L2773" s="2" t="s">
        <v>1276</v>
      </c>
      <c r="M2773" s="5">
        <v>45093</v>
      </c>
      <c r="N2773" s="6">
        <v>92.13</v>
      </c>
    </row>
    <row r="2774" spans="1:14" ht="15.5" hidden="1" x14ac:dyDescent="0.35">
      <c r="A2774" s="3" t="s">
        <v>1158</v>
      </c>
      <c r="B2774" s="2" t="s">
        <v>1159</v>
      </c>
      <c r="C2774" s="3">
        <v>3470</v>
      </c>
      <c r="D2774" s="2">
        <v>1369.2</v>
      </c>
      <c r="E2774" s="2">
        <v>1057.5</v>
      </c>
      <c r="F2774" s="2">
        <v>1073.95</v>
      </c>
      <c r="G2774" s="2">
        <v>0</v>
      </c>
      <c r="H2774" s="2" t="s">
        <v>12</v>
      </c>
      <c r="I2774" s="2">
        <v>14</v>
      </c>
      <c r="J2774" s="2">
        <v>28</v>
      </c>
      <c r="K2774" s="4">
        <v>0</v>
      </c>
      <c r="L2774" s="2" t="s">
        <v>1276</v>
      </c>
      <c r="M2774" s="5">
        <v>45093</v>
      </c>
      <c r="N2774" s="6">
        <v>92.13</v>
      </c>
    </row>
    <row r="2775" spans="1:14" ht="15.5" hidden="1" x14ac:dyDescent="0.35">
      <c r="A2775" s="3" t="s">
        <v>1160</v>
      </c>
      <c r="B2775" s="2" t="s">
        <v>1161</v>
      </c>
      <c r="C2775" s="3">
        <v>3480</v>
      </c>
      <c r="D2775" s="2">
        <v>1372.05</v>
      </c>
      <c r="E2775" s="2">
        <v>1066</v>
      </c>
      <c r="F2775" s="2">
        <v>1082.7</v>
      </c>
      <c r="G2775" s="2">
        <v>0</v>
      </c>
      <c r="H2775" s="2" t="s">
        <v>12</v>
      </c>
      <c r="I2775" s="2">
        <v>3</v>
      </c>
      <c r="J2775" s="2">
        <v>32</v>
      </c>
      <c r="K2775" s="4">
        <v>0</v>
      </c>
      <c r="L2775" s="2" t="s">
        <v>1276</v>
      </c>
      <c r="M2775" s="5">
        <v>45093</v>
      </c>
      <c r="N2775" s="6">
        <v>92.13</v>
      </c>
    </row>
    <row r="2776" spans="1:14" ht="15.5" hidden="1" x14ac:dyDescent="0.35">
      <c r="A2776" s="3" t="s">
        <v>1162</v>
      </c>
      <c r="B2776" s="2" t="s">
        <v>1163</v>
      </c>
      <c r="C2776" s="3">
        <v>3490</v>
      </c>
      <c r="D2776" s="2">
        <v>1084.31</v>
      </c>
      <c r="E2776" s="2">
        <v>1075</v>
      </c>
      <c r="F2776" s="2">
        <v>1091.5</v>
      </c>
      <c r="G2776" s="2">
        <v>0</v>
      </c>
      <c r="H2776" s="2" t="s">
        <v>12</v>
      </c>
      <c r="I2776" s="2">
        <v>5</v>
      </c>
      <c r="J2776" s="2">
        <v>56</v>
      </c>
      <c r="K2776" s="4">
        <v>0</v>
      </c>
      <c r="L2776" s="2" t="s">
        <v>1276</v>
      </c>
      <c r="M2776" s="5">
        <v>45093</v>
      </c>
      <c r="N2776" s="6">
        <v>92.13</v>
      </c>
    </row>
    <row r="2777" spans="1:14" ht="15.5" hidden="1" x14ac:dyDescent="0.35">
      <c r="A2777" s="3" t="s">
        <v>1164</v>
      </c>
      <c r="B2777" s="2" t="s">
        <v>1165</v>
      </c>
      <c r="C2777" s="3">
        <v>3500</v>
      </c>
      <c r="D2777" s="2">
        <v>1099.1300000000001</v>
      </c>
      <c r="E2777" s="2">
        <v>1083.5</v>
      </c>
      <c r="F2777" s="2">
        <v>1100.25</v>
      </c>
      <c r="G2777" s="2">
        <v>0</v>
      </c>
      <c r="H2777" s="2" t="s">
        <v>12</v>
      </c>
      <c r="I2777" s="2">
        <v>1</v>
      </c>
      <c r="J2777" s="2">
        <v>166</v>
      </c>
      <c r="K2777" s="4">
        <v>0</v>
      </c>
      <c r="L2777" s="2" t="s">
        <v>1276</v>
      </c>
      <c r="M2777" s="5">
        <v>45093</v>
      </c>
      <c r="N2777" s="6">
        <v>92.13</v>
      </c>
    </row>
    <row r="2778" spans="1:14" ht="15.5" hidden="1" x14ac:dyDescent="0.35">
      <c r="A2778" s="3" t="s">
        <v>1166</v>
      </c>
      <c r="B2778" s="2" t="s">
        <v>1163</v>
      </c>
      <c r="C2778" s="3">
        <v>3510</v>
      </c>
      <c r="D2778" s="2">
        <v>1102.31</v>
      </c>
      <c r="E2778" s="2">
        <v>1092.5</v>
      </c>
      <c r="F2778" s="2">
        <v>1109.0999999999999</v>
      </c>
      <c r="G2778" s="2">
        <v>0</v>
      </c>
      <c r="H2778" s="2" t="s">
        <v>12</v>
      </c>
      <c r="I2778" s="2">
        <v>5</v>
      </c>
      <c r="J2778" s="2">
        <v>38</v>
      </c>
      <c r="K2778" s="4">
        <v>0</v>
      </c>
      <c r="L2778" s="2" t="s">
        <v>1276</v>
      </c>
      <c r="M2778" s="5">
        <v>45093</v>
      </c>
      <c r="N2778" s="6">
        <v>92.13</v>
      </c>
    </row>
    <row r="2779" spans="1:14" ht="15.5" hidden="1" x14ac:dyDescent="0.35">
      <c r="A2779" s="3" t="s">
        <v>1167</v>
      </c>
      <c r="B2779" s="2" t="s">
        <v>1168</v>
      </c>
      <c r="C2779" s="3">
        <v>3520</v>
      </c>
      <c r="D2779" s="2">
        <v>1380.05</v>
      </c>
      <c r="E2779" s="2">
        <v>1101</v>
      </c>
      <c r="F2779" s="2">
        <v>1118</v>
      </c>
      <c r="G2779" s="2">
        <v>0</v>
      </c>
      <c r="H2779" s="2" t="s">
        <v>12</v>
      </c>
      <c r="I2779" s="2">
        <v>2</v>
      </c>
      <c r="J2779" s="2">
        <v>12</v>
      </c>
      <c r="K2779" s="4">
        <v>0</v>
      </c>
      <c r="L2779" s="2" t="s">
        <v>1276</v>
      </c>
      <c r="M2779" s="5">
        <v>45093</v>
      </c>
      <c r="N2779" s="6">
        <v>92.13</v>
      </c>
    </row>
    <row r="2780" spans="1:14" ht="15.5" hidden="1" x14ac:dyDescent="0.35">
      <c r="A2780" s="3" t="s">
        <v>1169</v>
      </c>
      <c r="B2780" s="2" t="s">
        <v>1170</v>
      </c>
      <c r="C2780" s="3">
        <v>3530</v>
      </c>
      <c r="D2780" s="2">
        <v>1384</v>
      </c>
      <c r="E2780" s="2">
        <v>1110</v>
      </c>
      <c r="F2780" s="2">
        <v>1127</v>
      </c>
      <c r="G2780" s="2">
        <v>0</v>
      </c>
      <c r="H2780" s="2" t="s">
        <v>12</v>
      </c>
      <c r="I2780" s="2">
        <v>6</v>
      </c>
      <c r="J2780" s="2">
        <v>27</v>
      </c>
      <c r="K2780" s="4">
        <v>0</v>
      </c>
      <c r="L2780" s="2" t="s">
        <v>1276</v>
      </c>
      <c r="M2780" s="5">
        <v>45093</v>
      </c>
      <c r="N2780" s="6">
        <v>92.13</v>
      </c>
    </row>
    <row r="2781" spans="1:14" ht="15.5" hidden="1" x14ac:dyDescent="0.35">
      <c r="A2781" s="3" t="s">
        <v>1171</v>
      </c>
      <c r="B2781" s="2" t="s">
        <v>441</v>
      </c>
      <c r="C2781" s="3">
        <v>3540</v>
      </c>
      <c r="D2781" s="2">
        <v>1122.5</v>
      </c>
      <c r="E2781" s="2">
        <v>1119.5</v>
      </c>
      <c r="F2781" s="2">
        <v>1135.9000000000001</v>
      </c>
      <c r="G2781" s="2">
        <v>421.35</v>
      </c>
      <c r="H2781" s="2">
        <v>0.60089999999999999</v>
      </c>
      <c r="I2781" s="2">
        <v>1</v>
      </c>
      <c r="J2781" s="2">
        <v>26</v>
      </c>
      <c r="K2781" s="4">
        <v>0</v>
      </c>
      <c r="L2781" s="2" t="s">
        <v>1276</v>
      </c>
      <c r="M2781" s="5">
        <v>45093</v>
      </c>
      <c r="N2781" s="6">
        <v>92.13</v>
      </c>
    </row>
    <row r="2782" spans="1:14" ht="15.5" hidden="1" x14ac:dyDescent="0.35">
      <c r="A2782" s="3" t="s">
        <v>1172</v>
      </c>
      <c r="B2782" s="2" t="s">
        <v>1173</v>
      </c>
      <c r="C2782" s="3">
        <v>3550</v>
      </c>
      <c r="D2782" s="2">
        <v>1371.4</v>
      </c>
      <c r="E2782" s="2">
        <v>1128</v>
      </c>
      <c r="F2782" s="2">
        <v>1144.9000000000001</v>
      </c>
      <c r="G2782" s="2">
        <v>0</v>
      </c>
      <c r="H2782" s="2" t="s">
        <v>12</v>
      </c>
      <c r="I2782" s="2">
        <v>6</v>
      </c>
      <c r="J2782" s="2">
        <v>35</v>
      </c>
      <c r="K2782" s="4">
        <v>0</v>
      </c>
      <c r="L2782" s="2" t="s">
        <v>1276</v>
      </c>
      <c r="M2782" s="5">
        <v>45093</v>
      </c>
      <c r="N2782" s="6">
        <v>92.13</v>
      </c>
    </row>
    <row r="2783" spans="1:14" ht="15.5" hidden="1" x14ac:dyDescent="0.35">
      <c r="A2783" s="3" t="s">
        <v>1174</v>
      </c>
      <c r="B2783" s="2" t="s">
        <v>1175</v>
      </c>
      <c r="C2783" s="3">
        <v>3560</v>
      </c>
      <c r="D2783" s="2">
        <v>1461.92</v>
      </c>
      <c r="E2783" s="2">
        <v>1137.5</v>
      </c>
      <c r="F2783" s="2">
        <v>1153.8</v>
      </c>
      <c r="G2783" s="2">
        <v>0</v>
      </c>
      <c r="H2783" s="2" t="s">
        <v>12</v>
      </c>
      <c r="I2783" s="2">
        <v>2</v>
      </c>
      <c r="J2783" s="2">
        <v>14</v>
      </c>
      <c r="K2783" s="4">
        <v>0</v>
      </c>
      <c r="L2783" s="2" t="s">
        <v>1276</v>
      </c>
      <c r="M2783" s="5">
        <v>45093</v>
      </c>
      <c r="N2783" s="6">
        <v>92.13</v>
      </c>
    </row>
    <row r="2784" spans="1:14" ht="15.5" hidden="1" x14ac:dyDescent="0.35">
      <c r="A2784" s="3" t="s">
        <v>1176</v>
      </c>
      <c r="B2784" s="2" t="s">
        <v>1177</v>
      </c>
      <c r="C2784" s="3">
        <v>3570</v>
      </c>
      <c r="D2784" s="2">
        <v>676.66</v>
      </c>
      <c r="E2784" s="2">
        <v>803.15</v>
      </c>
      <c r="F2784" s="2">
        <v>817.5</v>
      </c>
      <c r="G2784" s="2">
        <v>0</v>
      </c>
      <c r="H2784" s="2" t="s">
        <v>12</v>
      </c>
      <c r="I2784" s="2">
        <v>2</v>
      </c>
      <c r="J2784" s="2">
        <v>15</v>
      </c>
      <c r="K2784" s="4">
        <v>0</v>
      </c>
      <c r="L2784" s="2" t="s">
        <v>1276</v>
      </c>
      <c r="M2784" s="5">
        <v>45093</v>
      </c>
      <c r="N2784" s="6">
        <v>92.13</v>
      </c>
    </row>
    <row r="2785" spans="1:14" ht="15.5" hidden="1" x14ac:dyDescent="0.35">
      <c r="A2785" s="3" t="s">
        <v>1178</v>
      </c>
      <c r="B2785" s="2" t="s">
        <v>1179</v>
      </c>
      <c r="C2785" s="3">
        <v>3580</v>
      </c>
      <c r="D2785" s="2">
        <v>653.32000000000005</v>
      </c>
      <c r="E2785" s="2">
        <v>810.5</v>
      </c>
      <c r="F2785" s="2">
        <v>827.35</v>
      </c>
      <c r="G2785" s="2">
        <v>0</v>
      </c>
      <c r="H2785" s="2" t="s">
        <v>12</v>
      </c>
      <c r="I2785" s="2">
        <v>3</v>
      </c>
      <c r="J2785" s="2">
        <v>3</v>
      </c>
      <c r="K2785" s="4">
        <v>0</v>
      </c>
      <c r="L2785" s="2" t="s">
        <v>1276</v>
      </c>
      <c r="M2785" s="5">
        <v>45093</v>
      </c>
      <c r="N2785" s="6">
        <v>92.13</v>
      </c>
    </row>
    <row r="2786" spans="1:14" ht="15.5" hidden="1" x14ac:dyDescent="0.35">
      <c r="A2786" s="3" t="s">
        <v>1180</v>
      </c>
      <c r="B2786" s="2" t="s">
        <v>1181</v>
      </c>
      <c r="C2786" s="3">
        <v>3590</v>
      </c>
      <c r="D2786" s="2">
        <v>943.08</v>
      </c>
      <c r="E2786" s="2">
        <v>818.95</v>
      </c>
      <c r="F2786" s="2">
        <v>833.25</v>
      </c>
      <c r="G2786" s="2">
        <v>0</v>
      </c>
      <c r="H2786" s="2" t="s">
        <v>12</v>
      </c>
      <c r="I2786" s="2">
        <v>1</v>
      </c>
      <c r="J2786" s="2">
        <v>65</v>
      </c>
      <c r="K2786" s="4">
        <v>0</v>
      </c>
      <c r="L2786" s="2" t="s">
        <v>1276</v>
      </c>
      <c r="M2786" s="5">
        <v>45093</v>
      </c>
      <c r="N2786" s="6">
        <v>92.13</v>
      </c>
    </row>
    <row r="2787" spans="1:14" ht="15.5" hidden="1" x14ac:dyDescent="0.35">
      <c r="A2787" s="3" t="s">
        <v>1182</v>
      </c>
      <c r="B2787" s="2" t="s">
        <v>1183</v>
      </c>
      <c r="C2787" s="3">
        <v>3600</v>
      </c>
      <c r="D2787" s="2">
        <v>1173.29</v>
      </c>
      <c r="E2787" s="2">
        <v>1173.5</v>
      </c>
      <c r="F2787" s="2">
        <v>1190.05</v>
      </c>
      <c r="G2787" s="2">
        <v>0</v>
      </c>
      <c r="H2787" s="2" t="s">
        <v>12</v>
      </c>
      <c r="I2787" s="2">
        <v>4</v>
      </c>
      <c r="J2787" s="2">
        <v>401</v>
      </c>
      <c r="K2787" s="4">
        <v>0</v>
      </c>
      <c r="L2787" s="2" t="s">
        <v>1276</v>
      </c>
      <c r="M2787" s="5">
        <v>45093</v>
      </c>
      <c r="N2787" s="6">
        <v>92.13</v>
      </c>
    </row>
    <row r="2788" spans="1:14" ht="15.5" hidden="1" x14ac:dyDescent="0.35">
      <c r="A2788" s="3" t="s">
        <v>1184</v>
      </c>
      <c r="B2788" s="2" t="s">
        <v>496</v>
      </c>
      <c r="C2788" s="3">
        <v>3610</v>
      </c>
      <c r="D2788" s="2">
        <v>1210</v>
      </c>
      <c r="E2788" s="2">
        <v>1182.5</v>
      </c>
      <c r="F2788" s="2">
        <v>1199.3499999999999</v>
      </c>
      <c r="G2788" s="2">
        <v>0</v>
      </c>
      <c r="H2788" s="2" t="s">
        <v>12</v>
      </c>
      <c r="I2788" s="2">
        <v>5</v>
      </c>
      <c r="J2788" s="2">
        <v>33</v>
      </c>
      <c r="K2788" s="4">
        <v>0</v>
      </c>
      <c r="L2788" s="2" t="s">
        <v>1276</v>
      </c>
      <c r="M2788" s="5">
        <v>45093</v>
      </c>
      <c r="N2788" s="6">
        <v>92.13</v>
      </c>
    </row>
    <row r="2789" spans="1:14" ht="15.5" hidden="1" x14ac:dyDescent="0.35">
      <c r="A2789" s="3" t="s">
        <v>1185</v>
      </c>
      <c r="B2789" s="2" t="s">
        <v>646</v>
      </c>
      <c r="C2789" s="3">
        <v>3620</v>
      </c>
      <c r="D2789" s="2">
        <v>1202.8</v>
      </c>
      <c r="E2789" s="2">
        <v>1195.5</v>
      </c>
      <c r="F2789" s="2">
        <v>1208.55</v>
      </c>
      <c r="G2789" s="2">
        <v>650.85</v>
      </c>
      <c r="H2789" s="2">
        <v>1.1792</v>
      </c>
      <c r="I2789" s="2">
        <v>2</v>
      </c>
      <c r="J2789" s="2">
        <v>7</v>
      </c>
      <c r="K2789" s="4">
        <v>0</v>
      </c>
      <c r="L2789" s="2" t="s">
        <v>1276</v>
      </c>
      <c r="M2789" s="5">
        <v>45093</v>
      </c>
      <c r="N2789" s="6">
        <v>92.13</v>
      </c>
    </row>
    <row r="2790" spans="1:14" ht="15.5" hidden="1" x14ac:dyDescent="0.35">
      <c r="A2790" s="3" t="s">
        <v>1186</v>
      </c>
      <c r="B2790" s="2" t="s">
        <v>646</v>
      </c>
      <c r="C2790" s="3">
        <v>3630</v>
      </c>
      <c r="D2790" s="2">
        <v>1209.9000000000001</v>
      </c>
      <c r="E2790" s="2">
        <v>1201.2</v>
      </c>
      <c r="F2790" s="2">
        <v>1217.7</v>
      </c>
      <c r="G2790" s="2">
        <v>673.73</v>
      </c>
      <c r="H2790" s="2">
        <v>1.2565999999999999</v>
      </c>
      <c r="I2790" s="2">
        <v>2</v>
      </c>
      <c r="J2790" s="2">
        <v>7</v>
      </c>
      <c r="K2790" s="4">
        <v>0</v>
      </c>
      <c r="L2790" s="2" t="s">
        <v>1276</v>
      </c>
      <c r="M2790" s="5">
        <v>45093</v>
      </c>
      <c r="N2790" s="6">
        <v>92.13</v>
      </c>
    </row>
    <row r="2791" spans="1:14" ht="15.5" hidden="1" x14ac:dyDescent="0.35">
      <c r="A2791" s="3" t="s">
        <v>1187</v>
      </c>
      <c r="B2791" s="2" t="s">
        <v>1188</v>
      </c>
      <c r="C2791" s="3">
        <v>3640</v>
      </c>
      <c r="D2791" s="2">
        <v>1218.5999999999999</v>
      </c>
      <c r="E2791" s="2">
        <v>1210</v>
      </c>
      <c r="F2791" s="2">
        <v>1226.8</v>
      </c>
      <c r="G2791" s="2">
        <v>-136.9</v>
      </c>
      <c r="H2791" s="2">
        <v>-0.10100000000000001</v>
      </c>
      <c r="I2791" s="2">
        <v>6</v>
      </c>
      <c r="J2791" s="2">
        <v>9</v>
      </c>
      <c r="K2791" s="4">
        <v>0</v>
      </c>
      <c r="L2791" s="2" t="s">
        <v>1276</v>
      </c>
      <c r="M2791" s="5">
        <v>45093</v>
      </c>
      <c r="N2791" s="6">
        <v>92.13</v>
      </c>
    </row>
    <row r="2792" spans="1:14" ht="15.5" hidden="1" x14ac:dyDescent="0.35">
      <c r="A2792" s="3" t="s">
        <v>1189</v>
      </c>
      <c r="B2792" s="2" t="s">
        <v>1188</v>
      </c>
      <c r="C2792" s="3">
        <v>3650</v>
      </c>
      <c r="D2792" s="2">
        <v>1227</v>
      </c>
      <c r="E2792" s="2">
        <v>1220</v>
      </c>
      <c r="F2792" s="2">
        <v>1235.95</v>
      </c>
      <c r="G2792" s="2">
        <v>-256.7</v>
      </c>
      <c r="H2792" s="2">
        <v>-0.17299999999999999</v>
      </c>
      <c r="I2792" s="2">
        <v>4</v>
      </c>
      <c r="J2792" s="2">
        <v>9</v>
      </c>
      <c r="K2792" s="4">
        <v>0</v>
      </c>
      <c r="L2792" s="2" t="s">
        <v>1276</v>
      </c>
      <c r="M2792" s="5">
        <v>45093</v>
      </c>
      <c r="N2792" s="6">
        <v>92.13</v>
      </c>
    </row>
    <row r="2793" spans="1:14" ht="15.5" hidden="1" x14ac:dyDescent="0.35">
      <c r="A2793" s="3" t="s">
        <v>1190</v>
      </c>
      <c r="B2793" s="2" t="s">
        <v>630</v>
      </c>
      <c r="C2793" s="3">
        <v>3660</v>
      </c>
      <c r="D2793" s="2">
        <v>1236.8</v>
      </c>
      <c r="E2793" s="2">
        <v>1228.5</v>
      </c>
      <c r="F2793" s="2">
        <v>1245.0999999999999</v>
      </c>
      <c r="G2793" s="2">
        <v>-272.7</v>
      </c>
      <c r="H2793" s="2">
        <v>-0.1807</v>
      </c>
      <c r="I2793" s="2">
        <v>2</v>
      </c>
      <c r="J2793" s="2">
        <v>0</v>
      </c>
      <c r="K2793" s="4">
        <v>0</v>
      </c>
      <c r="L2793" s="2" t="s">
        <v>1276</v>
      </c>
      <c r="M2793" s="5">
        <v>45093</v>
      </c>
      <c r="N2793" s="6">
        <v>92.13</v>
      </c>
    </row>
    <row r="2794" spans="1:14" ht="15.5" hidden="1" x14ac:dyDescent="0.35">
      <c r="A2794" s="3" t="s">
        <v>1191</v>
      </c>
      <c r="B2794" s="2" t="s">
        <v>636</v>
      </c>
      <c r="C2794" s="3">
        <v>3670</v>
      </c>
      <c r="D2794" s="2">
        <v>1247.5999999999999</v>
      </c>
      <c r="E2794" s="2">
        <v>1237.5</v>
      </c>
      <c r="F2794" s="2">
        <v>1254.4000000000001</v>
      </c>
      <c r="G2794" s="2">
        <v>-247.25</v>
      </c>
      <c r="H2794" s="2">
        <v>-0.16539999999999999</v>
      </c>
      <c r="I2794" s="2">
        <v>4</v>
      </c>
      <c r="J2794" s="2">
        <v>5</v>
      </c>
      <c r="K2794" s="4">
        <v>0</v>
      </c>
      <c r="L2794" s="2" t="s">
        <v>1276</v>
      </c>
      <c r="M2794" s="5">
        <v>45093</v>
      </c>
      <c r="N2794" s="6">
        <v>92.13</v>
      </c>
    </row>
    <row r="2795" spans="1:14" ht="15.5" hidden="1" x14ac:dyDescent="0.35">
      <c r="A2795" s="3" t="s">
        <v>1192</v>
      </c>
      <c r="B2795" s="2" t="s">
        <v>1193</v>
      </c>
      <c r="C2795" s="3">
        <v>3680</v>
      </c>
      <c r="D2795" s="2">
        <v>1245.95</v>
      </c>
      <c r="E2795" s="2">
        <v>1246.5</v>
      </c>
      <c r="F2795" s="2">
        <v>1263.5999999999999</v>
      </c>
      <c r="G2795" s="2">
        <v>0</v>
      </c>
      <c r="H2795" s="2" t="s">
        <v>12</v>
      </c>
      <c r="I2795" s="2">
        <v>1</v>
      </c>
      <c r="J2795" s="2">
        <v>33</v>
      </c>
      <c r="K2795" s="4">
        <v>0</v>
      </c>
      <c r="L2795" s="2" t="s">
        <v>1276</v>
      </c>
      <c r="M2795" s="5">
        <v>45093</v>
      </c>
      <c r="N2795" s="6">
        <v>92.13</v>
      </c>
    </row>
    <row r="2796" spans="1:14" ht="15.5" hidden="1" x14ac:dyDescent="0.35">
      <c r="A2796" s="3" t="s">
        <v>1194</v>
      </c>
      <c r="B2796" s="2" t="s">
        <v>1195</v>
      </c>
      <c r="C2796" s="3">
        <v>3690</v>
      </c>
      <c r="D2796" s="2">
        <v>1538.5</v>
      </c>
      <c r="E2796" s="2">
        <v>1256</v>
      </c>
      <c r="F2796" s="2">
        <v>1272.8499999999999</v>
      </c>
      <c r="G2796" s="2">
        <v>0</v>
      </c>
      <c r="H2796" s="2" t="s">
        <v>12</v>
      </c>
      <c r="I2796" s="2">
        <v>1</v>
      </c>
      <c r="J2796" s="2">
        <v>63</v>
      </c>
      <c r="K2796" s="4">
        <v>0</v>
      </c>
      <c r="L2796" s="2" t="s">
        <v>1276</v>
      </c>
      <c r="M2796" s="5">
        <v>45093</v>
      </c>
      <c r="N2796" s="6">
        <v>92.13</v>
      </c>
    </row>
    <row r="2797" spans="1:14" ht="15.5" hidden="1" x14ac:dyDescent="0.35">
      <c r="A2797" s="3" t="s">
        <v>1196</v>
      </c>
      <c r="B2797" s="2" t="s">
        <v>1197</v>
      </c>
      <c r="C2797" s="3">
        <v>3700</v>
      </c>
      <c r="D2797" s="2">
        <v>1546.5</v>
      </c>
      <c r="E2797" s="2">
        <v>1265</v>
      </c>
      <c r="F2797" s="2">
        <v>1282.05</v>
      </c>
      <c r="G2797" s="2">
        <v>0</v>
      </c>
      <c r="H2797" s="2" t="s">
        <v>12</v>
      </c>
      <c r="I2797" s="2">
        <v>1</v>
      </c>
      <c r="J2797" s="2">
        <v>124</v>
      </c>
      <c r="K2797" s="4">
        <v>0</v>
      </c>
      <c r="L2797" s="2" t="s">
        <v>1276</v>
      </c>
      <c r="M2797" s="5">
        <v>45093</v>
      </c>
      <c r="N2797" s="6">
        <v>92.13</v>
      </c>
    </row>
    <row r="2798" spans="1:14" ht="15.5" hidden="1" x14ac:dyDescent="0.35">
      <c r="A2798" s="3" t="s">
        <v>1198</v>
      </c>
      <c r="B2798" s="2" t="s">
        <v>1199</v>
      </c>
      <c r="C2798" s="3">
        <v>3710</v>
      </c>
      <c r="D2798" s="2">
        <v>1242</v>
      </c>
      <c r="E2798" s="2">
        <v>1274.5</v>
      </c>
      <c r="F2798" s="2">
        <v>1291.3</v>
      </c>
      <c r="G2798" s="2">
        <v>0</v>
      </c>
      <c r="H2798" s="2" t="s">
        <v>12</v>
      </c>
      <c r="I2798" s="2">
        <v>1</v>
      </c>
      <c r="J2798" s="2">
        <v>64</v>
      </c>
      <c r="K2798" s="4">
        <v>0</v>
      </c>
      <c r="L2798" s="2" t="s">
        <v>1276</v>
      </c>
      <c r="M2798" s="5">
        <v>45093</v>
      </c>
      <c r="N2798" s="6">
        <v>92.13</v>
      </c>
    </row>
    <row r="2799" spans="1:14" ht="15.5" hidden="1" x14ac:dyDescent="0.35">
      <c r="A2799" s="3" t="s">
        <v>1200</v>
      </c>
      <c r="B2799" s="2" t="s">
        <v>1201</v>
      </c>
      <c r="C2799" s="3">
        <v>3720</v>
      </c>
      <c r="D2799" s="2">
        <v>1010</v>
      </c>
      <c r="E2799" s="2">
        <v>1416</v>
      </c>
      <c r="F2799" s="2">
        <v>1434.5</v>
      </c>
      <c r="G2799" s="2">
        <v>0</v>
      </c>
      <c r="H2799" s="2" t="s">
        <v>12</v>
      </c>
      <c r="I2799" s="2">
        <v>3</v>
      </c>
      <c r="J2799" s="2">
        <v>11</v>
      </c>
      <c r="K2799" s="4">
        <v>0</v>
      </c>
      <c r="L2799" s="2" t="s">
        <v>1276</v>
      </c>
      <c r="M2799" s="5">
        <v>45093</v>
      </c>
      <c r="N2799" s="6">
        <v>92.13</v>
      </c>
    </row>
    <row r="2800" spans="1:14" ht="15.5" hidden="1" x14ac:dyDescent="0.35">
      <c r="A2800" s="3" t="s">
        <v>1202</v>
      </c>
      <c r="B2800" s="2" t="s">
        <v>1203</v>
      </c>
      <c r="C2800" s="3">
        <v>3730</v>
      </c>
      <c r="D2800" s="2">
        <v>706.55</v>
      </c>
      <c r="E2800" s="2">
        <v>939.15</v>
      </c>
      <c r="F2800" s="2">
        <v>952.85</v>
      </c>
      <c r="G2800" s="2">
        <v>0</v>
      </c>
      <c r="H2800" s="2" t="s">
        <v>12</v>
      </c>
      <c r="I2800" s="2">
        <v>1</v>
      </c>
      <c r="J2800" s="2">
        <v>10</v>
      </c>
      <c r="K2800" s="4">
        <v>0</v>
      </c>
      <c r="L2800" s="2" t="s">
        <v>1276</v>
      </c>
      <c r="M2800" s="5">
        <v>45093</v>
      </c>
      <c r="N2800" s="6">
        <v>92.13</v>
      </c>
    </row>
    <row r="2801" spans="1:14" ht="15.5" hidden="1" x14ac:dyDescent="0.35">
      <c r="A2801" s="3" t="s">
        <v>1204</v>
      </c>
      <c r="B2801" s="2" t="s">
        <v>1205</v>
      </c>
      <c r="C2801" s="3">
        <v>3740</v>
      </c>
      <c r="D2801" s="2">
        <v>655.51</v>
      </c>
      <c r="E2801" s="2">
        <v>654.5</v>
      </c>
      <c r="F2801" s="2">
        <v>673.5</v>
      </c>
      <c r="G2801" s="2">
        <v>0</v>
      </c>
      <c r="H2801" s="2" t="s">
        <v>12</v>
      </c>
      <c r="I2801" s="2">
        <v>8</v>
      </c>
      <c r="J2801" s="2">
        <v>6</v>
      </c>
      <c r="K2801" s="4">
        <v>0</v>
      </c>
      <c r="L2801" s="2" t="s">
        <v>1276</v>
      </c>
      <c r="M2801" s="5">
        <v>45093</v>
      </c>
      <c r="N2801" s="6">
        <v>92.13</v>
      </c>
    </row>
    <row r="2802" spans="1:14" ht="15.5" hidden="1" x14ac:dyDescent="0.35">
      <c r="A2802" s="3" t="s">
        <v>1206</v>
      </c>
      <c r="B2802" s="2" t="s">
        <v>1207</v>
      </c>
      <c r="C2802" s="3">
        <v>3750</v>
      </c>
      <c r="D2802" s="2">
        <v>1608.26</v>
      </c>
      <c r="E2802" s="2">
        <v>1311.5</v>
      </c>
      <c r="F2802" s="2">
        <v>1328.75</v>
      </c>
      <c r="G2802" s="2">
        <v>0</v>
      </c>
      <c r="H2802" s="2" t="s">
        <v>12</v>
      </c>
      <c r="I2802" s="2">
        <v>5</v>
      </c>
      <c r="J2802" s="2">
        <v>79</v>
      </c>
      <c r="K2802" s="4">
        <v>0</v>
      </c>
      <c r="L2802" s="2" t="s">
        <v>1276</v>
      </c>
      <c r="M2802" s="5">
        <v>45093</v>
      </c>
      <c r="N2802" s="6">
        <v>92.13</v>
      </c>
    </row>
    <row r="2803" spans="1:14" ht="15.5" hidden="1" x14ac:dyDescent="0.35">
      <c r="A2803" s="3" t="s">
        <v>1208</v>
      </c>
      <c r="B2803" s="2" t="s">
        <v>1207</v>
      </c>
      <c r="C2803" s="3">
        <v>3760</v>
      </c>
      <c r="D2803" s="2">
        <v>1618.24</v>
      </c>
      <c r="E2803" s="2">
        <v>1321</v>
      </c>
      <c r="F2803" s="2">
        <v>1338.2</v>
      </c>
      <c r="G2803" s="2">
        <v>0</v>
      </c>
      <c r="H2803" s="2" t="s">
        <v>12</v>
      </c>
      <c r="I2803" s="2">
        <v>5</v>
      </c>
      <c r="J2803" s="2">
        <v>7</v>
      </c>
      <c r="K2803" s="4">
        <v>0</v>
      </c>
      <c r="L2803" s="2" t="s">
        <v>1276</v>
      </c>
      <c r="M2803" s="5">
        <v>45093</v>
      </c>
      <c r="N2803" s="6">
        <v>92.13</v>
      </c>
    </row>
    <row r="2804" spans="1:14" ht="15.5" hidden="1" x14ac:dyDescent="0.35">
      <c r="A2804" s="3" t="s">
        <v>1209</v>
      </c>
      <c r="B2804" s="2" t="s">
        <v>1210</v>
      </c>
      <c r="C2804" s="3">
        <v>3770</v>
      </c>
      <c r="D2804" s="2">
        <v>674</v>
      </c>
      <c r="E2804" s="2">
        <v>1059.25</v>
      </c>
      <c r="F2804" s="2">
        <v>1076.0999999999999</v>
      </c>
      <c r="G2804" s="2">
        <v>0</v>
      </c>
      <c r="H2804" s="2" t="s">
        <v>12</v>
      </c>
      <c r="I2804" s="2">
        <v>1</v>
      </c>
      <c r="J2804" s="2">
        <v>3</v>
      </c>
      <c r="K2804" s="4">
        <v>0</v>
      </c>
      <c r="L2804" s="2" t="s">
        <v>1276</v>
      </c>
      <c r="M2804" s="5">
        <v>45093</v>
      </c>
      <c r="N2804" s="6">
        <v>92.13</v>
      </c>
    </row>
    <row r="2805" spans="1:14" ht="15.5" hidden="1" x14ac:dyDescent="0.35">
      <c r="A2805" s="3" t="s">
        <v>1211</v>
      </c>
      <c r="B2805" s="2" t="s">
        <v>1212</v>
      </c>
      <c r="C2805" s="3">
        <v>3780</v>
      </c>
      <c r="D2805" s="2">
        <v>1473.55</v>
      </c>
      <c r="E2805" s="2">
        <v>1340</v>
      </c>
      <c r="F2805" s="2">
        <v>1357</v>
      </c>
      <c r="G2805" s="2">
        <v>0</v>
      </c>
      <c r="H2805" s="2" t="s">
        <v>12</v>
      </c>
      <c r="I2805" s="2">
        <v>1</v>
      </c>
      <c r="J2805" s="2">
        <v>7</v>
      </c>
      <c r="K2805" s="4">
        <v>0</v>
      </c>
      <c r="L2805" s="2" t="s">
        <v>1276</v>
      </c>
      <c r="M2805" s="5">
        <v>45093</v>
      </c>
      <c r="N2805" s="6">
        <v>92.13</v>
      </c>
    </row>
    <row r="2806" spans="1:14" ht="15.5" hidden="1" x14ac:dyDescent="0.35">
      <c r="A2806" s="3" t="s">
        <v>1213</v>
      </c>
      <c r="B2806" s="2" t="s">
        <v>1214</v>
      </c>
      <c r="C2806" s="3">
        <v>3790</v>
      </c>
      <c r="D2806" s="2">
        <v>1485</v>
      </c>
      <c r="E2806" s="2">
        <v>1349.5</v>
      </c>
      <c r="F2806" s="2">
        <v>1366.5</v>
      </c>
      <c r="G2806" s="2">
        <v>0</v>
      </c>
      <c r="H2806" s="2" t="s">
        <v>12</v>
      </c>
      <c r="I2806" s="2">
        <v>1</v>
      </c>
      <c r="J2806" s="2">
        <v>3</v>
      </c>
      <c r="K2806" s="4">
        <v>0</v>
      </c>
      <c r="L2806" s="2" t="s">
        <v>1276</v>
      </c>
      <c r="M2806" s="5">
        <v>45093</v>
      </c>
      <c r="N2806" s="6">
        <v>92.13</v>
      </c>
    </row>
    <row r="2807" spans="1:14" ht="15.5" hidden="1" x14ac:dyDescent="0.35">
      <c r="A2807" s="3" t="s">
        <v>1215</v>
      </c>
      <c r="B2807" s="2" t="s">
        <v>1216</v>
      </c>
      <c r="C2807" s="3">
        <v>3800</v>
      </c>
      <c r="D2807" s="2">
        <v>1613.43</v>
      </c>
      <c r="E2807" s="2">
        <v>1359</v>
      </c>
      <c r="F2807" s="2">
        <v>1376.1</v>
      </c>
      <c r="G2807" s="2">
        <v>0</v>
      </c>
      <c r="H2807" s="2" t="s">
        <v>12</v>
      </c>
      <c r="I2807" s="2">
        <v>1</v>
      </c>
      <c r="J2807" s="2">
        <v>53</v>
      </c>
      <c r="K2807" s="4">
        <v>0</v>
      </c>
      <c r="L2807" s="2" t="s">
        <v>1276</v>
      </c>
      <c r="M2807" s="5">
        <v>45093</v>
      </c>
      <c r="N2807" s="6">
        <v>92.13</v>
      </c>
    </row>
    <row r="2808" spans="1:14" ht="15.5" hidden="1" x14ac:dyDescent="0.35">
      <c r="A2808" s="3" t="s">
        <v>1217</v>
      </c>
      <c r="B2808" s="2" t="s">
        <v>1218</v>
      </c>
      <c r="C2808" s="3">
        <v>3820</v>
      </c>
      <c r="D2808" s="2">
        <v>1726</v>
      </c>
      <c r="E2808" s="2">
        <v>1378</v>
      </c>
      <c r="F2808" s="2">
        <v>1395</v>
      </c>
      <c r="G2808" s="2">
        <v>0</v>
      </c>
      <c r="H2808" s="2" t="s">
        <v>12</v>
      </c>
      <c r="I2808" s="2">
        <v>1</v>
      </c>
      <c r="J2808" s="2">
        <v>7</v>
      </c>
      <c r="K2808" s="4">
        <v>0</v>
      </c>
      <c r="L2808" s="2" t="s">
        <v>1276</v>
      </c>
      <c r="M2808" s="5">
        <v>45093</v>
      </c>
      <c r="N2808" s="6">
        <v>92.13</v>
      </c>
    </row>
    <row r="2809" spans="1:14" ht="15.5" hidden="1" x14ac:dyDescent="0.35">
      <c r="A2809" s="3" t="s">
        <v>1219</v>
      </c>
      <c r="B2809" s="2" t="s">
        <v>1220</v>
      </c>
      <c r="C2809" s="3">
        <v>3830</v>
      </c>
      <c r="D2809" s="2">
        <v>752</v>
      </c>
      <c r="E2809" s="2">
        <v>0</v>
      </c>
      <c r="F2809" s="2">
        <v>0</v>
      </c>
      <c r="G2809" s="2">
        <v>0</v>
      </c>
      <c r="H2809" s="2" t="s">
        <v>12</v>
      </c>
      <c r="I2809" s="2" t="s">
        <v>12</v>
      </c>
      <c r="J2809" s="2">
        <v>2</v>
      </c>
      <c r="K2809" s="4">
        <v>0</v>
      </c>
      <c r="L2809" s="2" t="s">
        <v>1276</v>
      </c>
      <c r="M2809" s="5">
        <v>45093</v>
      </c>
      <c r="N2809" s="6">
        <v>92.13</v>
      </c>
    </row>
    <row r="2810" spans="1:14" ht="15.5" hidden="1" x14ac:dyDescent="0.35">
      <c r="A2810" s="3" t="s">
        <v>1221</v>
      </c>
      <c r="B2810" s="2" t="s">
        <v>1222</v>
      </c>
      <c r="C2810" s="3">
        <v>3850</v>
      </c>
      <c r="D2810" s="2">
        <v>1609.5</v>
      </c>
      <c r="E2810" s="2">
        <v>1406</v>
      </c>
      <c r="F2810" s="2">
        <v>1423.25</v>
      </c>
      <c r="G2810" s="2">
        <v>0</v>
      </c>
      <c r="H2810" s="2" t="s">
        <v>12</v>
      </c>
      <c r="I2810" s="2">
        <v>1</v>
      </c>
      <c r="J2810" s="2">
        <v>8</v>
      </c>
      <c r="K2810" s="4">
        <v>0</v>
      </c>
      <c r="L2810" s="2" t="s">
        <v>1276</v>
      </c>
      <c r="M2810" s="5">
        <v>45093</v>
      </c>
      <c r="N2810" s="6">
        <v>92.13</v>
      </c>
    </row>
    <row r="2811" spans="1:14" ht="15.5" hidden="1" x14ac:dyDescent="0.35">
      <c r="A2811" s="3" t="s">
        <v>1223</v>
      </c>
      <c r="B2811" s="2" t="s">
        <v>1224</v>
      </c>
      <c r="C2811" s="3">
        <v>3880</v>
      </c>
      <c r="D2811" s="2">
        <v>700.65</v>
      </c>
      <c r="E2811" s="2">
        <v>737.75</v>
      </c>
      <c r="F2811" s="2">
        <v>749.2</v>
      </c>
      <c r="G2811" s="2">
        <v>0</v>
      </c>
      <c r="H2811" s="2" t="s">
        <v>12</v>
      </c>
      <c r="I2811" s="2">
        <v>1</v>
      </c>
      <c r="J2811" s="2">
        <v>18</v>
      </c>
      <c r="K2811" s="4">
        <v>0</v>
      </c>
      <c r="L2811" s="2" t="s">
        <v>1276</v>
      </c>
      <c r="M2811" s="5">
        <v>45093</v>
      </c>
      <c r="N2811" s="6">
        <v>92.13</v>
      </c>
    </row>
    <row r="2812" spans="1:14" ht="15.5" hidden="1" x14ac:dyDescent="0.35">
      <c r="A2812" s="3" t="s">
        <v>1225</v>
      </c>
      <c r="B2812" s="2" t="s">
        <v>1226</v>
      </c>
      <c r="C2812" s="3">
        <v>3890</v>
      </c>
      <c r="D2812" s="2">
        <v>1363.5</v>
      </c>
      <c r="E2812" s="2">
        <v>1583.5</v>
      </c>
      <c r="F2812" s="2">
        <v>1601.5</v>
      </c>
      <c r="G2812" s="2">
        <v>0</v>
      </c>
      <c r="H2812" s="2" t="s">
        <v>12</v>
      </c>
      <c r="I2812" s="2">
        <v>1</v>
      </c>
      <c r="J2812" s="2">
        <v>10</v>
      </c>
      <c r="K2812" s="4">
        <v>0</v>
      </c>
      <c r="L2812" s="2" t="s">
        <v>1276</v>
      </c>
      <c r="M2812" s="5">
        <v>45093</v>
      </c>
      <c r="N2812" s="6">
        <v>92.13</v>
      </c>
    </row>
    <row r="2813" spans="1:14" ht="15.5" hidden="1" x14ac:dyDescent="0.35">
      <c r="A2813" s="3" t="s">
        <v>1227</v>
      </c>
      <c r="B2813" s="2" t="s">
        <v>1228</v>
      </c>
      <c r="C2813" s="3">
        <v>3900</v>
      </c>
      <c r="D2813" s="2">
        <v>1705.75</v>
      </c>
      <c r="E2813" s="2">
        <v>1455</v>
      </c>
      <c r="F2813" s="2">
        <v>1471.05</v>
      </c>
      <c r="G2813" s="2">
        <v>0</v>
      </c>
      <c r="H2813" s="2" t="s">
        <v>12</v>
      </c>
      <c r="I2813" s="2">
        <v>2</v>
      </c>
      <c r="J2813" s="2">
        <v>4</v>
      </c>
      <c r="K2813" s="4">
        <v>0</v>
      </c>
      <c r="L2813" s="2" t="s">
        <v>1276</v>
      </c>
      <c r="M2813" s="5">
        <v>45093</v>
      </c>
      <c r="N2813" s="6">
        <v>92.13</v>
      </c>
    </row>
    <row r="2814" spans="1:14" ht="15.5" hidden="1" x14ac:dyDescent="0.35">
      <c r="A2814" s="3" t="s">
        <v>1229</v>
      </c>
      <c r="B2814" s="2" t="s">
        <v>1230</v>
      </c>
      <c r="C2814" s="3">
        <v>3910</v>
      </c>
      <c r="D2814" s="2">
        <v>725.95</v>
      </c>
      <c r="E2814" s="2">
        <v>1139.3</v>
      </c>
      <c r="F2814" s="2">
        <v>1154.7</v>
      </c>
      <c r="G2814" s="2">
        <v>0</v>
      </c>
      <c r="H2814" s="2" t="s">
        <v>12</v>
      </c>
      <c r="I2814" s="2" t="s">
        <v>12</v>
      </c>
      <c r="J2814" s="2">
        <v>2</v>
      </c>
      <c r="K2814" s="4">
        <v>0</v>
      </c>
      <c r="L2814" s="2" t="s">
        <v>1276</v>
      </c>
      <c r="M2814" s="5">
        <v>45093</v>
      </c>
      <c r="N2814" s="6">
        <v>92.13</v>
      </c>
    </row>
    <row r="2815" spans="1:14" ht="15.5" hidden="1" x14ac:dyDescent="0.35">
      <c r="A2815" s="3" t="s">
        <v>1231</v>
      </c>
      <c r="B2815" s="2" t="s">
        <v>1232</v>
      </c>
      <c r="C2815" s="3">
        <v>3930</v>
      </c>
      <c r="D2815" s="2">
        <v>821.95</v>
      </c>
      <c r="E2815" s="2">
        <v>960.75</v>
      </c>
      <c r="F2815" s="2">
        <v>977.8</v>
      </c>
      <c r="G2815" s="2">
        <v>0</v>
      </c>
      <c r="H2815" s="2" t="s">
        <v>12</v>
      </c>
      <c r="I2815" s="2">
        <v>1</v>
      </c>
      <c r="J2815" s="2">
        <v>1</v>
      </c>
      <c r="K2815" s="4">
        <v>0</v>
      </c>
      <c r="L2815" s="2" t="s">
        <v>1276</v>
      </c>
      <c r="M2815" s="5">
        <v>45093</v>
      </c>
      <c r="N2815" s="6">
        <v>92.13</v>
      </c>
    </row>
    <row r="2816" spans="1:14" ht="15.5" hidden="1" x14ac:dyDescent="0.35">
      <c r="A2816" s="3" t="s">
        <v>1233</v>
      </c>
      <c r="B2816" s="2" t="s">
        <v>1234</v>
      </c>
      <c r="C2816" s="3">
        <v>3940</v>
      </c>
      <c r="D2816" s="2">
        <v>1758.9</v>
      </c>
      <c r="E2816" s="2">
        <v>1492.5</v>
      </c>
      <c r="F2816" s="2">
        <v>1509.5</v>
      </c>
      <c r="G2816" s="2">
        <v>0</v>
      </c>
      <c r="H2816" s="2" t="s">
        <v>12</v>
      </c>
      <c r="I2816" s="2" t="s">
        <v>12</v>
      </c>
      <c r="J2816" s="2">
        <v>1</v>
      </c>
      <c r="K2816" s="4">
        <v>0</v>
      </c>
      <c r="L2816" s="2" t="s">
        <v>1276</v>
      </c>
      <c r="M2816" s="5">
        <v>45093</v>
      </c>
      <c r="N2816" s="6">
        <v>92.13</v>
      </c>
    </row>
    <row r="2817" spans="1:14" ht="15.5" hidden="1" x14ac:dyDescent="0.35">
      <c r="A2817" s="3" t="s">
        <v>1235</v>
      </c>
      <c r="B2817" s="2" t="s">
        <v>1236</v>
      </c>
      <c r="C2817" s="3">
        <v>3950</v>
      </c>
      <c r="D2817" s="2">
        <v>1772.65</v>
      </c>
      <c r="E2817" s="2">
        <v>1503.5</v>
      </c>
      <c r="F2817" s="2">
        <v>1519.2</v>
      </c>
      <c r="G2817" s="2">
        <v>0</v>
      </c>
      <c r="H2817" s="2" t="s">
        <v>12</v>
      </c>
      <c r="I2817" s="2">
        <v>7</v>
      </c>
      <c r="J2817" s="2">
        <v>8</v>
      </c>
      <c r="K2817" s="4">
        <v>0</v>
      </c>
      <c r="L2817" s="2" t="s">
        <v>1276</v>
      </c>
      <c r="M2817" s="5">
        <v>45093</v>
      </c>
      <c r="N2817" s="6">
        <v>92.13</v>
      </c>
    </row>
    <row r="2818" spans="1:14" ht="15.5" hidden="1" x14ac:dyDescent="0.35">
      <c r="A2818" s="3" t="s">
        <v>1237</v>
      </c>
      <c r="B2818" s="2" t="s">
        <v>1238</v>
      </c>
      <c r="C2818" s="3">
        <v>3960</v>
      </c>
      <c r="D2818" s="2">
        <v>1710</v>
      </c>
      <c r="E2818" s="2">
        <v>1512.5</v>
      </c>
      <c r="F2818" s="2">
        <v>1528.9</v>
      </c>
      <c r="G2818" s="2">
        <v>0</v>
      </c>
      <c r="H2818" s="2" t="s">
        <v>12</v>
      </c>
      <c r="I2818" s="2" t="s">
        <v>12</v>
      </c>
      <c r="J2818" s="2">
        <v>1</v>
      </c>
      <c r="K2818" s="4">
        <v>0</v>
      </c>
      <c r="L2818" s="2" t="s">
        <v>1276</v>
      </c>
      <c r="M2818" s="5">
        <v>45093</v>
      </c>
      <c r="N2818" s="6">
        <v>92.13</v>
      </c>
    </row>
    <row r="2819" spans="1:14" ht="15.5" hidden="1" x14ac:dyDescent="0.35">
      <c r="A2819" s="3" t="s">
        <v>1239</v>
      </c>
      <c r="B2819" s="2" t="s">
        <v>1240</v>
      </c>
      <c r="C2819" s="3">
        <v>3970</v>
      </c>
      <c r="D2819" s="2">
        <v>1517.5</v>
      </c>
      <c r="E2819" s="2">
        <v>1522.5</v>
      </c>
      <c r="F2819" s="2">
        <v>1538.6</v>
      </c>
      <c r="G2819" s="2">
        <v>0</v>
      </c>
      <c r="H2819" s="2" t="s">
        <v>12</v>
      </c>
      <c r="I2819" s="2">
        <v>1</v>
      </c>
      <c r="J2819" s="2">
        <v>1</v>
      </c>
      <c r="K2819" s="4">
        <v>0</v>
      </c>
      <c r="L2819" s="2" t="s">
        <v>1276</v>
      </c>
      <c r="M2819" s="5">
        <v>45093</v>
      </c>
      <c r="N2819" s="6">
        <v>92.13</v>
      </c>
    </row>
    <row r="2820" spans="1:14" ht="15.5" hidden="1" x14ac:dyDescent="0.35">
      <c r="A2820" s="3" t="s">
        <v>1241</v>
      </c>
      <c r="B2820" s="2" t="s">
        <v>1214</v>
      </c>
      <c r="C2820" s="3">
        <v>3980</v>
      </c>
      <c r="D2820" s="2">
        <v>1671</v>
      </c>
      <c r="E2820" s="2">
        <v>1531.5</v>
      </c>
      <c r="F2820" s="2">
        <v>1548.3</v>
      </c>
      <c r="G2820" s="2">
        <v>0</v>
      </c>
      <c r="H2820" s="2" t="s">
        <v>12</v>
      </c>
      <c r="I2820" s="2">
        <v>1</v>
      </c>
      <c r="J2820" s="2">
        <v>2</v>
      </c>
      <c r="K2820" s="4">
        <v>0</v>
      </c>
      <c r="L2820" s="2" t="s">
        <v>1276</v>
      </c>
      <c r="M2820" s="5">
        <v>45093</v>
      </c>
      <c r="N2820" s="6">
        <v>92.13</v>
      </c>
    </row>
    <row r="2821" spans="1:14" ht="15.5" hidden="1" x14ac:dyDescent="0.35">
      <c r="A2821" s="3" t="s">
        <v>1242</v>
      </c>
      <c r="B2821" s="2" t="s">
        <v>1243</v>
      </c>
      <c r="C2821" s="3">
        <v>3990</v>
      </c>
      <c r="D2821" s="2">
        <v>812.93</v>
      </c>
      <c r="E2821" s="2">
        <v>1509.5</v>
      </c>
      <c r="F2821" s="2">
        <v>1528.5</v>
      </c>
      <c r="G2821" s="2">
        <v>0</v>
      </c>
      <c r="H2821" s="2" t="s">
        <v>12</v>
      </c>
      <c r="I2821" s="2">
        <v>63</v>
      </c>
      <c r="J2821" s="2">
        <v>78</v>
      </c>
      <c r="K2821" s="4">
        <v>0</v>
      </c>
      <c r="L2821" s="2" t="s">
        <v>1276</v>
      </c>
      <c r="M2821" s="5">
        <v>45093</v>
      </c>
      <c r="N2821" s="6">
        <v>92.13</v>
      </c>
    </row>
    <row r="2822" spans="1:14" ht="15.5" hidden="1" x14ac:dyDescent="0.35">
      <c r="A2822" s="3" t="s">
        <v>1244</v>
      </c>
      <c r="B2822" s="2" t="s">
        <v>1245</v>
      </c>
      <c r="C2822" s="3">
        <v>4000</v>
      </c>
      <c r="D2822" s="2">
        <v>1813.62</v>
      </c>
      <c r="E2822" s="2">
        <v>1551</v>
      </c>
      <c r="F2822" s="2">
        <v>1567.75</v>
      </c>
      <c r="G2822" s="2">
        <v>0</v>
      </c>
      <c r="H2822" s="2" t="s">
        <v>12</v>
      </c>
      <c r="I2822" s="2">
        <v>3</v>
      </c>
      <c r="J2822" s="2">
        <v>449</v>
      </c>
      <c r="K2822" s="4">
        <v>0</v>
      </c>
      <c r="L2822" s="2" t="s">
        <v>1276</v>
      </c>
      <c r="M2822" s="5">
        <v>45093</v>
      </c>
      <c r="N2822" s="6">
        <v>92.13</v>
      </c>
    </row>
    <row r="2823" spans="1:14" ht="15.5" hidden="1" x14ac:dyDescent="0.35">
      <c r="A2823" s="3" t="s">
        <v>1246</v>
      </c>
      <c r="B2823" s="2" t="s">
        <v>1247</v>
      </c>
      <c r="C2823" s="3">
        <v>4100</v>
      </c>
      <c r="D2823" s="2">
        <v>1681.98</v>
      </c>
      <c r="E2823" s="2">
        <v>1660.7</v>
      </c>
      <c r="F2823" s="2">
        <v>1678.55</v>
      </c>
      <c r="G2823" s="2">
        <v>0</v>
      </c>
      <c r="H2823" s="2" t="s">
        <v>12</v>
      </c>
      <c r="I2823" s="2">
        <v>1</v>
      </c>
      <c r="J2823" s="2">
        <v>0</v>
      </c>
      <c r="K2823" s="4">
        <v>0</v>
      </c>
      <c r="L2823" s="2" t="s">
        <v>1276</v>
      </c>
      <c r="M2823" s="5">
        <v>45093</v>
      </c>
      <c r="N2823" s="6">
        <v>92.13</v>
      </c>
    </row>
    <row r="2824" spans="1:14" ht="15.5" hidden="1" x14ac:dyDescent="0.35">
      <c r="A2824" s="3" t="s">
        <v>1248</v>
      </c>
      <c r="B2824" s="2" t="s">
        <v>1249</v>
      </c>
      <c r="C2824" s="3">
        <v>4200</v>
      </c>
      <c r="D2824" s="2">
        <v>1857.2</v>
      </c>
      <c r="E2824" s="2">
        <v>1747</v>
      </c>
      <c r="F2824" s="2">
        <v>1763.8</v>
      </c>
      <c r="G2824" s="2">
        <v>0</v>
      </c>
      <c r="H2824" s="2" t="s">
        <v>12</v>
      </c>
      <c r="I2824" s="2">
        <v>3</v>
      </c>
      <c r="J2824" s="2">
        <v>0</v>
      </c>
      <c r="K2824" s="4">
        <v>0</v>
      </c>
      <c r="L2824" s="2" t="s">
        <v>1276</v>
      </c>
      <c r="M2824" s="5">
        <v>45093</v>
      </c>
      <c r="N2824" s="6">
        <v>92.13</v>
      </c>
    </row>
    <row r="2825" spans="1:14" ht="15.5" hidden="1" x14ac:dyDescent="0.35">
      <c r="A2825" s="3" t="s">
        <v>1250</v>
      </c>
      <c r="B2825" s="2" t="s">
        <v>1251</v>
      </c>
      <c r="C2825" s="3">
        <v>4300</v>
      </c>
      <c r="D2825" s="2">
        <v>2088.1999999999998</v>
      </c>
      <c r="E2825" s="2">
        <v>1846</v>
      </c>
      <c r="F2825" s="2">
        <v>1862.35</v>
      </c>
      <c r="G2825" s="2">
        <v>0</v>
      </c>
      <c r="H2825" s="2" t="s">
        <v>12</v>
      </c>
      <c r="I2825" s="2">
        <v>2</v>
      </c>
      <c r="J2825" s="2">
        <v>0</v>
      </c>
      <c r="K2825" s="4">
        <v>0</v>
      </c>
      <c r="L2825" s="2" t="s">
        <v>1276</v>
      </c>
      <c r="M2825" s="5">
        <v>45093</v>
      </c>
      <c r="N2825" s="6">
        <v>92.13</v>
      </c>
    </row>
    <row r="2826" spans="1:14" ht="15.5" hidden="1" x14ac:dyDescent="0.35">
      <c r="A2826" s="3" t="s">
        <v>1252</v>
      </c>
      <c r="B2826" s="2" t="s">
        <v>1253</v>
      </c>
      <c r="C2826" s="3">
        <v>4400</v>
      </c>
      <c r="D2826" s="2">
        <v>2240.59</v>
      </c>
      <c r="E2826" s="2">
        <v>1945</v>
      </c>
      <c r="F2826" s="2">
        <v>1962.2</v>
      </c>
      <c r="G2826" s="2">
        <v>0</v>
      </c>
      <c r="H2826" s="2" t="s">
        <v>12</v>
      </c>
      <c r="I2826" s="2">
        <v>2</v>
      </c>
      <c r="J2826" s="2">
        <v>5</v>
      </c>
      <c r="K2826" s="4">
        <v>0</v>
      </c>
      <c r="L2826" s="2" t="s">
        <v>1276</v>
      </c>
      <c r="M2826" s="5">
        <v>45093</v>
      </c>
      <c r="N2826" s="6">
        <v>92.13</v>
      </c>
    </row>
    <row r="2827" spans="1:14" ht="15.5" hidden="1" x14ac:dyDescent="0.35">
      <c r="A2827" s="3" t="s">
        <v>1254</v>
      </c>
      <c r="B2827" s="2" t="s">
        <v>1255</v>
      </c>
      <c r="C2827" s="3">
        <v>4500</v>
      </c>
      <c r="D2827" s="2">
        <v>2413.17</v>
      </c>
      <c r="E2827" s="2">
        <v>2044.5</v>
      </c>
      <c r="F2827" s="2">
        <v>2061.6</v>
      </c>
      <c r="G2827" s="2">
        <v>0</v>
      </c>
      <c r="H2827" s="2" t="s">
        <v>12</v>
      </c>
      <c r="I2827" s="2">
        <v>2</v>
      </c>
      <c r="J2827" s="2">
        <v>497</v>
      </c>
      <c r="K2827" s="4">
        <v>0</v>
      </c>
      <c r="L2827" s="2" t="s">
        <v>1276</v>
      </c>
      <c r="M2827" s="5">
        <v>45093</v>
      </c>
      <c r="N2827" s="6">
        <v>92.13</v>
      </c>
    </row>
    <row r="2828" spans="1:14" ht="15.5" hidden="1" x14ac:dyDescent="0.35">
      <c r="A2828" s="3" t="s">
        <v>1256</v>
      </c>
      <c r="B2828" s="2" t="s">
        <v>1257</v>
      </c>
      <c r="C2828" s="3">
        <v>4600</v>
      </c>
      <c r="D2828" s="2">
        <v>2470.16</v>
      </c>
      <c r="E2828" s="2">
        <v>2144.5</v>
      </c>
      <c r="F2828" s="2">
        <v>2161.75</v>
      </c>
      <c r="G2828" s="2">
        <v>0</v>
      </c>
      <c r="H2828" s="2" t="s">
        <v>12</v>
      </c>
      <c r="I2828" s="2">
        <v>1</v>
      </c>
      <c r="J2828" s="2">
        <v>0</v>
      </c>
      <c r="K2828" s="4">
        <v>0</v>
      </c>
      <c r="L2828" s="2" t="s">
        <v>1276</v>
      </c>
      <c r="M2828" s="5">
        <v>45093</v>
      </c>
      <c r="N2828" s="6">
        <v>92.13</v>
      </c>
    </row>
    <row r="2829" spans="1:14" ht="15.5" hidden="1" x14ac:dyDescent="0.35">
      <c r="A2829" s="3" t="s">
        <v>1258</v>
      </c>
      <c r="B2829" s="2" t="s">
        <v>1259</v>
      </c>
      <c r="C2829" s="3">
        <v>4700</v>
      </c>
      <c r="D2829" s="2">
        <v>2449.5300000000002</v>
      </c>
      <c r="E2829" s="2">
        <v>2244</v>
      </c>
      <c r="F2829" s="2">
        <v>2261.6</v>
      </c>
      <c r="G2829" s="2">
        <v>0</v>
      </c>
      <c r="H2829" s="2" t="s">
        <v>12</v>
      </c>
      <c r="I2829" s="2">
        <v>2</v>
      </c>
      <c r="J2829" s="2">
        <v>0</v>
      </c>
      <c r="K2829" s="4">
        <v>0</v>
      </c>
      <c r="L2829" s="2" t="s">
        <v>1276</v>
      </c>
      <c r="M2829" s="5">
        <v>45093</v>
      </c>
      <c r="N2829" s="6">
        <v>92.13</v>
      </c>
    </row>
    <row r="2830" spans="1:14" ht="15.5" hidden="1" x14ac:dyDescent="0.35">
      <c r="A2830" s="3" t="s">
        <v>1260</v>
      </c>
      <c r="B2830" s="2" t="s">
        <v>1261</v>
      </c>
      <c r="C2830" s="3">
        <v>4800</v>
      </c>
      <c r="D2830" s="2">
        <v>2216.5</v>
      </c>
      <c r="E2830" s="2">
        <v>2488.5</v>
      </c>
      <c r="F2830" s="2">
        <v>2506.5</v>
      </c>
      <c r="G2830" s="2">
        <v>0</v>
      </c>
      <c r="H2830" s="2" t="s">
        <v>12</v>
      </c>
      <c r="I2830" s="2">
        <v>3</v>
      </c>
      <c r="J2830" s="2">
        <v>0</v>
      </c>
      <c r="K2830" s="4">
        <v>0</v>
      </c>
      <c r="L2830" s="2" t="s">
        <v>1276</v>
      </c>
      <c r="M2830" s="5">
        <v>45093</v>
      </c>
      <c r="N2830" s="6">
        <v>92.13</v>
      </c>
    </row>
    <row r="2831" spans="1:14" ht="15.5" hidden="1" x14ac:dyDescent="0.35">
      <c r="A2831" s="3" t="s">
        <v>1262</v>
      </c>
      <c r="B2831" s="2" t="s">
        <v>1263</v>
      </c>
      <c r="C2831" s="3">
        <v>4900</v>
      </c>
      <c r="D2831" s="2">
        <v>1644.12</v>
      </c>
      <c r="E2831" s="2">
        <v>2405.5</v>
      </c>
      <c r="F2831" s="2">
        <v>2424.5</v>
      </c>
      <c r="G2831" s="2">
        <v>0</v>
      </c>
      <c r="H2831" s="2" t="s">
        <v>12</v>
      </c>
      <c r="I2831" s="2">
        <v>2</v>
      </c>
      <c r="J2831" s="2">
        <v>16</v>
      </c>
      <c r="K2831" s="4">
        <v>0</v>
      </c>
      <c r="L2831" s="2" t="s">
        <v>1276</v>
      </c>
      <c r="M2831" s="5">
        <v>45093</v>
      </c>
      <c r="N2831" s="6">
        <v>92.13</v>
      </c>
    </row>
    <row r="2832" spans="1:14" ht="15.5" hidden="1" x14ac:dyDescent="0.35">
      <c r="A2832" s="3" t="s">
        <v>1264</v>
      </c>
      <c r="B2832" s="2" t="s">
        <v>1265</v>
      </c>
      <c r="C2832" s="3">
        <v>5000</v>
      </c>
      <c r="D2832" s="2">
        <v>2756.55</v>
      </c>
      <c r="E2832" s="2">
        <v>2544</v>
      </c>
      <c r="F2832" s="2">
        <v>2561.75</v>
      </c>
      <c r="G2832" s="2">
        <v>0</v>
      </c>
      <c r="H2832" s="2" t="s">
        <v>12</v>
      </c>
      <c r="I2832" s="2">
        <v>2</v>
      </c>
      <c r="J2832" s="2">
        <v>40</v>
      </c>
      <c r="K2832" s="4">
        <v>0</v>
      </c>
      <c r="L2832" s="2" t="s">
        <v>1276</v>
      </c>
      <c r="M2832" s="5">
        <v>45093</v>
      </c>
      <c r="N2832" s="6">
        <v>92.13</v>
      </c>
    </row>
    <row r="2833" spans="1:14" ht="15.5" hidden="1" x14ac:dyDescent="0.35">
      <c r="A2833" s="3" t="s">
        <v>1266</v>
      </c>
      <c r="B2833" s="2" t="s">
        <v>1267</v>
      </c>
      <c r="C2833" s="3">
        <v>5100</v>
      </c>
      <c r="D2833" s="2">
        <v>1728.08</v>
      </c>
      <c r="E2833" s="2">
        <v>2197.5</v>
      </c>
      <c r="F2833" s="2">
        <v>2215.5</v>
      </c>
      <c r="G2833" s="2">
        <v>0</v>
      </c>
      <c r="H2833" s="2" t="s">
        <v>12</v>
      </c>
      <c r="I2833" s="2">
        <v>4</v>
      </c>
      <c r="J2833" s="2">
        <v>2</v>
      </c>
      <c r="K2833" s="4">
        <v>0</v>
      </c>
      <c r="L2833" s="2" t="s">
        <v>1276</v>
      </c>
      <c r="M2833" s="5">
        <v>45093</v>
      </c>
      <c r="N2833" s="6">
        <v>92.13</v>
      </c>
    </row>
    <row r="2834" spans="1:14" ht="15.5" hidden="1" x14ac:dyDescent="0.35">
      <c r="A2834" s="3" t="s">
        <v>1268</v>
      </c>
      <c r="B2834" s="2" t="s">
        <v>1269</v>
      </c>
      <c r="C2834" s="3">
        <v>5200</v>
      </c>
      <c r="D2834" s="2">
        <v>2056.38</v>
      </c>
      <c r="E2834" s="2">
        <v>3044.35</v>
      </c>
      <c r="F2834" s="2">
        <v>3062.2</v>
      </c>
      <c r="G2834" s="2">
        <v>0</v>
      </c>
      <c r="H2834" s="2" t="s">
        <v>12</v>
      </c>
      <c r="I2834" s="2">
        <v>4</v>
      </c>
      <c r="J2834" s="2">
        <v>0</v>
      </c>
      <c r="K2834" s="4">
        <v>0</v>
      </c>
      <c r="L2834" s="2" t="s">
        <v>1276</v>
      </c>
      <c r="M2834" s="5">
        <v>45093</v>
      </c>
      <c r="N2834" s="6">
        <v>92.13</v>
      </c>
    </row>
    <row r="2835" spans="1:14" ht="15.5" hidden="1" x14ac:dyDescent="0.35">
      <c r="A2835" s="3" t="s">
        <v>1270</v>
      </c>
      <c r="B2835" s="2" t="s">
        <v>1271</v>
      </c>
      <c r="C2835" s="3">
        <v>5300</v>
      </c>
      <c r="D2835" s="2">
        <v>2871.5</v>
      </c>
      <c r="E2835" s="2">
        <v>2842.05</v>
      </c>
      <c r="F2835" s="2">
        <v>2867.05</v>
      </c>
      <c r="G2835" s="2">
        <v>0</v>
      </c>
      <c r="H2835" s="2" t="s">
        <v>12</v>
      </c>
      <c r="I2835" s="2">
        <v>2</v>
      </c>
      <c r="J2835" s="2">
        <v>0</v>
      </c>
      <c r="K2835" s="4">
        <v>0</v>
      </c>
      <c r="L2835" s="2" t="s">
        <v>1276</v>
      </c>
      <c r="M2835" s="5">
        <v>45093</v>
      </c>
      <c r="N2835" s="6">
        <v>92.13</v>
      </c>
    </row>
    <row r="2836" spans="1:14" ht="15.5" hidden="1" x14ac:dyDescent="0.35">
      <c r="A2836" s="3" t="s">
        <v>1272</v>
      </c>
      <c r="B2836" s="2" t="s">
        <v>1273</v>
      </c>
      <c r="C2836" s="3">
        <v>5400</v>
      </c>
      <c r="D2836" s="2">
        <v>2930.39</v>
      </c>
      <c r="E2836" s="2">
        <v>3087.5</v>
      </c>
      <c r="F2836" s="2">
        <v>3106.5</v>
      </c>
      <c r="G2836" s="2">
        <v>0</v>
      </c>
      <c r="H2836" s="2" t="s">
        <v>12</v>
      </c>
      <c r="I2836" s="2">
        <v>1</v>
      </c>
      <c r="J2836" s="2">
        <v>0</v>
      </c>
      <c r="K2836" s="4">
        <v>0</v>
      </c>
      <c r="L2836" s="2" t="s">
        <v>1276</v>
      </c>
      <c r="M2836" s="5">
        <v>45093</v>
      </c>
      <c r="N2836" s="6">
        <v>92.13</v>
      </c>
    </row>
    <row r="2837" spans="1:14" ht="15.5" hidden="1" x14ac:dyDescent="0.35">
      <c r="A2837" s="3" t="s">
        <v>1274</v>
      </c>
      <c r="B2837" s="2" t="s">
        <v>1265</v>
      </c>
      <c r="C2837" s="3">
        <v>5500</v>
      </c>
      <c r="D2837" s="2">
        <v>3256.61</v>
      </c>
      <c r="E2837" s="2">
        <v>3044</v>
      </c>
      <c r="F2837" s="2">
        <v>3061.75</v>
      </c>
      <c r="G2837" s="2">
        <v>0</v>
      </c>
      <c r="H2837" s="2" t="s">
        <v>12</v>
      </c>
      <c r="I2837" s="2">
        <v>2</v>
      </c>
      <c r="J2837" s="2">
        <v>0</v>
      </c>
      <c r="K2837" s="4">
        <v>0</v>
      </c>
      <c r="L2837" s="2" t="s">
        <v>1276</v>
      </c>
      <c r="M2837" s="5">
        <v>45093</v>
      </c>
      <c r="N2837" s="6">
        <v>92.13</v>
      </c>
    </row>
    <row r="2838" spans="1:14" ht="15.5" hidden="1" x14ac:dyDescent="0.35">
      <c r="A2838" s="3" t="s">
        <v>10</v>
      </c>
      <c r="B2838" s="2" t="s">
        <v>1930</v>
      </c>
      <c r="C2838" s="3">
        <v>45</v>
      </c>
      <c r="D2838" s="2">
        <v>57.7</v>
      </c>
      <c r="E2838" s="2">
        <v>57</v>
      </c>
      <c r="F2838" s="2">
        <v>57.75</v>
      </c>
      <c r="G2838" s="2">
        <v>0</v>
      </c>
      <c r="H2838" s="2" t="s">
        <v>12</v>
      </c>
      <c r="I2838" s="2">
        <v>2</v>
      </c>
      <c r="J2838" s="2">
        <v>119</v>
      </c>
      <c r="K2838" s="4">
        <v>0.9375</v>
      </c>
      <c r="L2838" s="2" t="s">
        <v>1929</v>
      </c>
      <c r="M2838" s="5">
        <v>45093</v>
      </c>
      <c r="N2838" s="6">
        <v>102.7</v>
      </c>
    </row>
    <row r="2839" spans="1:14" ht="15.5" hidden="1" x14ac:dyDescent="0.35">
      <c r="A2839" s="3" t="s">
        <v>13</v>
      </c>
      <c r="B2839" s="2" t="s">
        <v>1931</v>
      </c>
      <c r="C2839" s="3">
        <v>50</v>
      </c>
      <c r="D2839" s="2">
        <v>53.25</v>
      </c>
      <c r="E2839" s="2">
        <v>52.05</v>
      </c>
      <c r="F2839" s="2">
        <v>53.2</v>
      </c>
      <c r="G2839" s="2">
        <v>0</v>
      </c>
      <c r="H2839" s="2" t="s">
        <v>12</v>
      </c>
      <c r="I2839" s="2">
        <v>3</v>
      </c>
      <c r="J2839" s="2">
        <v>718</v>
      </c>
      <c r="K2839" s="4">
        <v>0.94920000000000004</v>
      </c>
      <c r="L2839" s="2" t="s">
        <v>1929</v>
      </c>
      <c r="M2839" s="5">
        <v>45093</v>
      </c>
      <c r="N2839" s="6">
        <v>102.7</v>
      </c>
    </row>
    <row r="2840" spans="1:14" ht="15.5" hidden="1" x14ac:dyDescent="0.35">
      <c r="A2840" s="3" t="s">
        <v>15</v>
      </c>
      <c r="B2840" s="2" t="s">
        <v>1932</v>
      </c>
      <c r="C2840" s="3">
        <v>52</v>
      </c>
      <c r="D2840" s="2">
        <v>39.49</v>
      </c>
      <c r="E2840" s="2">
        <v>50.25</v>
      </c>
      <c r="F2840" s="2">
        <v>51.3</v>
      </c>
      <c r="G2840" s="2">
        <v>0</v>
      </c>
      <c r="H2840" s="2" t="s">
        <v>12</v>
      </c>
      <c r="I2840" s="2">
        <v>1</v>
      </c>
      <c r="J2840" s="2">
        <v>2438</v>
      </c>
      <c r="K2840" s="4">
        <v>0.9546</v>
      </c>
      <c r="L2840" s="2" t="s">
        <v>1929</v>
      </c>
      <c r="M2840" s="5">
        <v>45093</v>
      </c>
      <c r="N2840" s="6">
        <v>102.7</v>
      </c>
    </row>
    <row r="2841" spans="1:14" ht="15.5" hidden="1" x14ac:dyDescent="0.35">
      <c r="A2841" s="3" t="s">
        <v>17</v>
      </c>
      <c r="B2841" s="2" t="s">
        <v>1933</v>
      </c>
      <c r="C2841" s="3">
        <v>53</v>
      </c>
      <c r="D2841" s="2">
        <v>48.43</v>
      </c>
      <c r="E2841" s="2">
        <v>38.6</v>
      </c>
      <c r="F2841" s="2">
        <v>38.950000000000003</v>
      </c>
      <c r="G2841" s="2">
        <v>0</v>
      </c>
      <c r="H2841" s="2" t="s">
        <v>12</v>
      </c>
      <c r="I2841" s="2">
        <v>2</v>
      </c>
      <c r="J2841" s="2">
        <v>454</v>
      </c>
      <c r="K2841" s="4">
        <v>0</v>
      </c>
      <c r="L2841" s="2" t="s">
        <v>1929</v>
      </c>
      <c r="M2841" s="5">
        <v>45093</v>
      </c>
      <c r="N2841" s="6">
        <v>102.7</v>
      </c>
    </row>
    <row r="2842" spans="1:14" ht="15.5" hidden="1" x14ac:dyDescent="0.35">
      <c r="A2842" s="3" t="s">
        <v>19</v>
      </c>
      <c r="B2842" s="2" t="s">
        <v>1934</v>
      </c>
      <c r="C2842" s="3">
        <v>54</v>
      </c>
      <c r="D2842" s="2">
        <v>40.6</v>
      </c>
      <c r="E2842" s="2">
        <v>45.5</v>
      </c>
      <c r="F2842" s="2">
        <v>47.4</v>
      </c>
      <c r="G2842" s="2">
        <v>0</v>
      </c>
      <c r="H2842" s="2" t="s">
        <v>12</v>
      </c>
      <c r="I2842" s="2">
        <v>1</v>
      </c>
      <c r="J2842" s="2">
        <v>400</v>
      </c>
      <c r="K2842" s="4">
        <v>0</v>
      </c>
      <c r="L2842" s="2" t="s">
        <v>1929</v>
      </c>
      <c r="M2842" s="5">
        <v>45093</v>
      </c>
      <c r="N2842" s="6">
        <v>102.7</v>
      </c>
    </row>
    <row r="2843" spans="1:14" ht="15.5" hidden="1" x14ac:dyDescent="0.35">
      <c r="A2843" s="3" t="s">
        <v>21</v>
      </c>
      <c r="B2843" s="2" t="s">
        <v>1935</v>
      </c>
      <c r="C2843" s="3">
        <v>55</v>
      </c>
      <c r="D2843" s="2">
        <v>45.85</v>
      </c>
      <c r="E2843" s="2">
        <v>47.2</v>
      </c>
      <c r="F2843" s="2">
        <v>48.35</v>
      </c>
      <c r="G2843" s="2">
        <v>0</v>
      </c>
      <c r="H2843" s="2" t="s">
        <v>12</v>
      </c>
      <c r="I2843" s="2">
        <v>1</v>
      </c>
      <c r="J2843" s="2">
        <v>333</v>
      </c>
      <c r="K2843" s="4">
        <v>0.88570000000000004</v>
      </c>
      <c r="L2843" s="2" t="s">
        <v>1929</v>
      </c>
      <c r="M2843" s="5">
        <v>45093</v>
      </c>
      <c r="N2843" s="6">
        <v>102.7</v>
      </c>
    </row>
    <row r="2844" spans="1:14" ht="15.5" hidden="1" x14ac:dyDescent="0.35">
      <c r="A2844" s="3" t="s">
        <v>23</v>
      </c>
      <c r="B2844" s="2" t="s">
        <v>1936</v>
      </c>
      <c r="C2844" s="3">
        <v>56</v>
      </c>
      <c r="D2844" s="2">
        <v>41.2</v>
      </c>
      <c r="E2844" s="2">
        <v>46.4</v>
      </c>
      <c r="F2844" s="2">
        <v>47</v>
      </c>
      <c r="G2844" s="2">
        <v>0</v>
      </c>
      <c r="H2844" s="2" t="s">
        <v>12</v>
      </c>
      <c r="I2844" s="2">
        <v>1</v>
      </c>
      <c r="J2844" s="2">
        <v>292</v>
      </c>
      <c r="K2844" s="4">
        <v>0.84030000000000005</v>
      </c>
      <c r="L2844" s="2" t="s">
        <v>1929</v>
      </c>
      <c r="M2844" s="5">
        <v>45093</v>
      </c>
      <c r="N2844" s="6">
        <v>102.7</v>
      </c>
    </row>
    <row r="2845" spans="1:14" ht="15.5" hidden="1" x14ac:dyDescent="0.35">
      <c r="A2845" s="3" t="s">
        <v>25</v>
      </c>
      <c r="B2845" s="2" t="s">
        <v>1937</v>
      </c>
      <c r="C2845" s="3">
        <v>57</v>
      </c>
      <c r="D2845" s="2">
        <v>39.200000000000003</v>
      </c>
      <c r="E2845" s="2">
        <v>37.6</v>
      </c>
      <c r="F2845" s="2">
        <v>38</v>
      </c>
      <c r="G2845" s="2">
        <v>0</v>
      </c>
      <c r="H2845" s="2" t="s">
        <v>12</v>
      </c>
      <c r="I2845" s="2">
        <v>2</v>
      </c>
      <c r="J2845" s="2">
        <v>169</v>
      </c>
      <c r="K2845" s="4">
        <v>0</v>
      </c>
      <c r="L2845" s="2" t="s">
        <v>1929</v>
      </c>
      <c r="M2845" s="5">
        <v>45093</v>
      </c>
      <c r="N2845" s="6">
        <v>102.7</v>
      </c>
    </row>
    <row r="2846" spans="1:14" ht="15.5" hidden="1" x14ac:dyDescent="0.35">
      <c r="A2846" s="3" t="s">
        <v>27</v>
      </c>
      <c r="B2846" s="2" t="s">
        <v>1938</v>
      </c>
      <c r="C2846" s="3">
        <v>58</v>
      </c>
      <c r="D2846" s="2">
        <v>34.4</v>
      </c>
      <c r="E2846" s="2">
        <v>39.15</v>
      </c>
      <c r="F2846" s="2">
        <v>39.549999999999997</v>
      </c>
      <c r="G2846" s="2">
        <v>0</v>
      </c>
      <c r="H2846" s="2" t="s">
        <v>12</v>
      </c>
      <c r="I2846" s="2">
        <v>1</v>
      </c>
      <c r="J2846" s="2">
        <v>345</v>
      </c>
      <c r="K2846" s="4">
        <v>0</v>
      </c>
      <c r="L2846" s="2" t="s">
        <v>1929</v>
      </c>
      <c r="M2846" s="5">
        <v>45093</v>
      </c>
      <c r="N2846" s="6">
        <v>102.7</v>
      </c>
    </row>
    <row r="2847" spans="1:14" ht="15.5" hidden="1" x14ac:dyDescent="0.35">
      <c r="A2847" s="3" t="s">
        <v>29</v>
      </c>
      <c r="B2847" s="2" t="s">
        <v>1939</v>
      </c>
      <c r="C2847" s="3">
        <v>59</v>
      </c>
      <c r="D2847" s="2">
        <v>43.85</v>
      </c>
      <c r="E2847" s="2">
        <v>35.35</v>
      </c>
      <c r="F2847" s="2">
        <v>36.15</v>
      </c>
      <c r="G2847" s="2">
        <v>0</v>
      </c>
      <c r="H2847" s="2" t="s">
        <v>12</v>
      </c>
      <c r="I2847" s="2">
        <v>19</v>
      </c>
      <c r="J2847" s="2">
        <v>195</v>
      </c>
      <c r="K2847" s="4">
        <v>0</v>
      </c>
      <c r="L2847" s="2" t="s">
        <v>1929</v>
      </c>
      <c r="M2847" s="5">
        <v>45093</v>
      </c>
      <c r="N2847" s="6">
        <v>102.7</v>
      </c>
    </row>
    <row r="2848" spans="1:14" ht="15.5" hidden="1" x14ac:dyDescent="0.35">
      <c r="A2848" s="3" t="s">
        <v>31</v>
      </c>
      <c r="B2848" s="2" t="s">
        <v>1940</v>
      </c>
      <c r="C2848" s="3">
        <v>60</v>
      </c>
      <c r="D2848" s="2">
        <v>42.13</v>
      </c>
      <c r="E2848" s="2">
        <v>42.25</v>
      </c>
      <c r="F2848" s="2">
        <v>43.5</v>
      </c>
      <c r="G2848" s="2">
        <v>0</v>
      </c>
      <c r="H2848" s="2" t="s">
        <v>12</v>
      </c>
      <c r="I2848" s="2">
        <v>2</v>
      </c>
      <c r="J2848" s="2">
        <v>1390</v>
      </c>
      <c r="K2848" s="4">
        <v>0.80369999999999997</v>
      </c>
      <c r="L2848" s="2" t="s">
        <v>1929</v>
      </c>
      <c r="M2848" s="5">
        <v>45093</v>
      </c>
      <c r="N2848" s="6">
        <v>102.7</v>
      </c>
    </row>
    <row r="2849" spans="1:14" ht="15.5" hidden="1" x14ac:dyDescent="0.35">
      <c r="A2849" s="3" t="s">
        <v>33</v>
      </c>
      <c r="B2849" s="2" t="s">
        <v>1941</v>
      </c>
      <c r="C2849" s="3">
        <v>61</v>
      </c>
      <c r="D2849" s="2">
        <v>39.299999999999997</v>
      </c>
      <c r="E2849" s="2">
        <v>41.75</v>
      </c>
      <c r="F2849" s="2">
        <v>42.05</v>
      </c>
      <c r="G2849" s="2">
        <v>0</v>
      </c>
      <c r="H2849" s="2" t="s">
        <v>12</v>
      </c>
      <c r="I2849" s="2">
        <v>1</v>
      </c>
      <c r="J2849" s="2">
        <v>156</v>
      </c>
      <c r="K2849" s="4">
        <v>0.78879999999999995</v>
      </c>
      <c r="L2849" s="2" t="s">
        <v>1929</v>
      </c>
      <c r="M2849" s="5">
        <v>45093</v>
      </c>
      <c r="N2849" s="6">
        <v>102.7</v>
      </c>
    </row>
    <row r="2850" spans="1:14" ht="15.5" hidden="1" x14ac:dyDescent="0.35">
      <c r="A2850" s="3" t="s">
        <v>35</v>
      </c>
      <c r="B2850" s="2" t="s">
        <v>1942</v>
      </c>
      <c r="C2850" s="3">
        <v>62</v>
      </c>
      <c r="D2850" s="2">
        <v>40.729999999999997</v>
      </c>
      <c r="E2850" s="2">
        <v>40.75</v>
      </c>
      <c r="F2850" s="2">
        <v>41.1</v>
      </c>
      <c r="G2850" s="2">
        <v>0</v>
      </c>
      <c r="H2850" s="2" t="s">
        <v>12</v>
      </c>
      <c r="I2850" s="2">
        <v>2</v>
      </c>
      <c r="J2850" s="2">
        <v>315</v>
      </c>
      <c r="K2850" s="4">
        <v>0.77390000000000003</v>
      </c>
      <c r="L2850" s="2" t="s">
        <v>1929</v>
      </c>
      <c r="M2850" s="5">
        <v>45093</v>
      </c>
      <c r="N2850" s="6">
        <v>102.7</v>
      </c>
    </row>
    <row r="2851" spans="1:14" ht="15.5" hidden="1" x14ac:dyDescent="0.35">
      <c r="A2851" s="3" t="s">
        <v>37</v>
      </c>
      <c r="B2851" s="2" t="s">
        <v>1943</v>
      </c>
      <c r="C2851" s="3">
        <v>63</v>
      </c>
      <c r="D2851" s="2">
        <v>41.73</v>
      </c>
      <c r="E2851" s="2">
        <v>32</v>
      </c>
      <c r="F2851" s="2">
        <v>32.35</v>
      </c>
      <c r="G2851" s="2">
        <v>0</v>
      </c>
      <c r="H2851" s="2" t="s">
        <v>12</v>
      </c>
      <c r="I2851" s="2">
        <v>1</v>
      </c>
      <c r="J2851" s="2">
        <v>153</v>
      </c>
      <c r="K2851" s="4">
        <v>0</v>
      </c>
      <c r="L2851" s="2" t="s">
        <v>1929</v>
      </c>
      <c r="M2851" s="5">
        <v>45093</v>
      </c>
      <c r="N2851" s="6">
        <v>102.7</v>
      </c>
    </row>
    <row r="2852" spans="1:14" ht="15.5" hidden="1" x14ac:dyDescent="0.35">
      <c r="A2852" s="3" t="s">
        <v>39</v>
      </c>
      <c r="B2852" s="2" t="s">
        <v>1944</v>
      </c>
      <c r="C2852" s="3">
        <v>64</v>
      </c>
      <c r="D2852" s="2">
        <v>33.94</v>
      </c>
      <c r="E2852" s="2">
        <v>35.299999999999997</v>
      </c>
      <c r="F2852" s="2">
        <v>35.6</v>
      </c>
      <c r="G2852" s="2">
        <v>0</v>
      </c>
      <c r="H2852" s="2" t="s">
        <v>12</v>
      </c>
      <c r="I2852" s="2">
        <v>6</v>
      </c>
      <c r="J2852" s="2">
        <v>267</v>
      </c>
      <c r="K2852" s="4">
        <v>0</v>
      </c>
      <c r="L2852" s="2" t="s">
        <v>1929</v>
      </c>
      <c r="M2852" s="5">
        <v>45093</v>
      </c>
      <c r="N2852" s="6">
        <v>102.7</v>
      </c>
    </row>
    <row r="2853" spans="1:14" ht="15.5" hidden="1" x14ac:dyDescent="0.35">
      <c r="A2853" s="3" t="s">
        <v>41</v>
      </c>
      <c r="B2853" s="2" t="s">
        <v>1945</v>
      </c>
      <c r="C2853" s="3">
        <v>65</v>
      </c>
      <c r="D2853" s="2">
        <v>37.4</v>
      </c>
      <c r="E2853" s="2">
        <v>37.85</v>
      </c>
      <c r="F2853" s="2">
        <v>38.200000000000003</v>
      </c>
      <c r="G2853" s="2">
        <v>0</v>
      </c>
      <c r="H2853" s="2" t="s">
        <v>12</v>
      </c>
      <c r="I2853" s="2">
        <v>1</v>
      </c>
      <c r="J2853" s="2">
        <v>211</v>
      </c>
      <c r="K2853" s="4">
        <v>0.73340000000000005</v>
      </c>
      <c r="L2853" s="2" t="s">
        <v>1929</v>
      </c>
      <c r="M2853" s="5">
        <v>45093</v>
      </c>
      <c r="N2853" s="6">
        <v>102.7</v>
      </c>
    </row>
    <row r="2854" spans="1:14" ht="15.5" hidden="1" x14ac:dyDescent="0.35">
      <c r="A2854" s="3" t="s">
        <v>43</v>
      </c>
      <c r="B2854" s="2" t="s">
        <v>1946</v>
      </c>
      <c r="C2854" s="3">
        <v>66</v>
      </c>
      <c r="D2854" s="2">
        <v>30.3</v>
      </c>
      <c r="E2854" s="2">
        <v>36.9</v>
      </c>
      <c r="F2854" s="2">
        <v>37.200000000000003</v>
      </c>
      <c r="G2854" s="2">
        <v>0</v>
      </c>
      <c r="H2854" s="2" t="s">
        <v>12</v>
      </c>
      <c r="I2854" s="2">
        <v>3</v>
      </c>
      <c r="J2854" s="2">
        <v>226</v>
      </c>
      <c r="K2854" s="4">
        <v>0.71830000000000005</v>
      </c>
      <c r="L2854" s="2" t="s">
        <v>1929</v>
      </c>
      <c r="M2854" s="5">
        <v>45093</v>
      </c>
      <c r="N2854" s="6">
        <v>102.7</v>
      </c>
    </row>
    <row r="2855" spans="1:14" ht="15.5" hidden="1" x14ac:dyDescent="0.35">
      <c r="A2855" s="3" t="s">
        <v>45</v>
      </c>
      <c r="B2855" s="2" t="s">
        <v>1947</v>
      </c>
      <c r="C2855" s="3">
        <v>67</v>
      </c>
      <c r="D2855" s="2">
        <v>32.58</v>
      </c>
      <c r="E2855" s="2">
        <v>30.6</v>
      </c>
      <c r="F2855" s="2">
        <v>30.85</v>
      </c>
      <c r="G2855" s="2">
        <v>0</v>
      </c>
      <c r="H2855" s="2" t="s">
        <v>12</v>
      </c>
      <c r="I2855" s="2">
        <v>1</v>
      </c>
      <c r="J2855" s="2">
        <v>1049</v>
      </c>
      <c r="K2855" s="4">
        <v>0</v>
      </c>
      <c r="L2855" s="2" t="s">
        <v>1929</v>
      </c>
      <c r="M2855" s="5">
        <v>45093</v>
      </c>
      <c r="N2855" s="6">
        <v>102.7</v>
      </c>
    </row>
    <row r="2856" spans="1:14" ht="15.5" hidden="1" x14ac:dyDescent="0.35">
      <c r="A2856" s="3" t="s">
        <v>47</v>
      </c>
      <c r="B2856" s="2" t="s">
        <v>1948</v>
      </c>
      <c r="C2856" s="3">
        <v>68</v>
      </c>
      <c r="D2856" s="2">
        <v>27</v>
      </c>
      <c r="E2856" s="2">
        <v>31.35</v>
      </c>
      <c r="F2856" s="2">
        <v>31.85</v>
      </c>
      <c r="G2856" s="2">
        <v>0</v>
      </c>
      <c r="H2856" s="2" t="s">
        <v>12</v>
      </c>
      <c r="I2856" s="2">
        <v>2</v>
      </c>
      <c r="J2856" s="2">
        <v>453</v>
      </c>
      <c r="K2856" s="4">
        <v>0</v>
      </c>
      <c r="L2856" s="2" t="s">
        <v>1929</v>
      </c>
      <c r="M2856" s="5">
        <v>45093</v>
      </c>
      <c r="N2856" s="6">
        <v>102.7</v>
      </c>
    </row>
    <row r="2857" spans="1:14" ht="15.5" hidden="1" x14ac:dyDescent="0.35">
      <c r="A2857" s="3" t="s">
        <v>49</v>
      </c>
      <c r="B2857" s="2" t="s">
        <v>1949</v>
      </c>
      <c r="C2857" s="3">
        <v>69</v>
      </c>
      <c r="D2857" s="2">
        <v>30.9</v>
      </c>
      <c r="E2857" s="2">
        <v>34</v>
      </c>
      <c r="F2857" s="2">
        <v>34.35</v>
      </c>
      <c r="G2857" s="2">
        <v>0</v>
      </c>
      <c r="H2857" s="2" t="s">
        <v>12</v>
      </c>
      <c r="I2857" s="2">
        <v>1</v>
      </c>
      <c r="J2857" s="2">
        <v>299</v>
      </c>
      <c r="K2857" s="4">
        <v>0.68089999999999995</v>
      </c>
      <c r="L2857" s="2" t="s">
        <v>1929</v>
      </c>
      <c r="M2857" s="5">
        <v>45093</v>
      </c>
      <c r="N2857" s="6">
        <v>102.7</v>
      </c>
    </row>
    <row r="2858" spans="1:14" ht="15.5" hidden="1" x14ac:dyDescent="0.35">
      <c r="A2858" s="3" t="s">
        <v>51</v>
      </c>
      <c r="B2858" s="2" t="s">
        <v>1950</v>
      </c>
      <c r="C2858" s="3">
        <v>70</v>
      </c>
      <c r="D2858" s="2">
        <v>32.6</v>
      </c>
      <c r="E2858" s="2">
        <v>33.049999999999997</v>
      </c>
      <c r="F2858" s="2">
        <v>33.35</v>
      </c>
      <c r="G2858" s="2">
        <v>0</v>
      </c>
      <c r="H2858" s="2" t="s">
        <v>12</v>
      </c>
      <c r="I2858" s="2">
        <v>2</v>
      </c>
      <c r="J2858" s="2">
        <v>8459</v>
      </c>
      <c r="K2858" s="4">
        <v>0.66500000000000004</v>
      </c>
      <c r="L2858" s="2" t="s">
        <v>1929</v>
      </c>
      <c r="M2858" s="5">
        <v>45093</v>
      </c>
      <c r="N2858" s="6">
        <v>102.7</v>
      </c>
    </row>
    <row r="2859" spans="1:14" ht="15.5" hidden="1" x14ac:dyDescent="0.35">
      <c r="A2859" s="3" t="s">
        <v>53</v>
      </c>
      <c r="B2859" s="2" t="s">
        <v>1951</v>
      </c>
      <c r="C2859" s="3">
        <v>71</v>
      </c>
      <c r="D2859" s="2">
        <v>31.3</v>
      </c>
      <c r="E2859" s="2">
        <v>32.1</v>
      </c>
      <c r="F2859" s="2">
        <v>32.4</v>
      </c>
      <c r="G2859" s="2">
        <v>0</v>
      </c>
      <c r="H2859" s="2" t="s">
        <v>12</v>
      </c>
      <c r="I2859" s="2">
        <v>1</v>
      </c>
      <c r="J2859" s="2">
        <v>1004</v>
      </c>
      <c r="K2859" s="4">
        <v>0.65359999999999996</v>
      </c>
      <c r="L2859" s="2" t="s">
        <v>1929</v>
      </c>
      <c r="M2859" s="5">
        <v>45093</v>
      </c>
      <c r="N2859" s="6">
        <v>102.7</v>
      </c>
    </row>
    <row r="2860" spans="1:14" ht="15.5" hidden="1" x14ac:dyDescent="0.35">
      <c r="A2860" s="3" t="s">
        <v>55</v>
      </c>
      <c r="B2860" s="2" t="s">
        <v>1952</v>
      </c>
      <c r="C2860" s="3">
        <v>72</v>
      </c>
      <c r="D2860" s="2">
        <v>31.36</v>
      </c>
      <c r="E2860" s="2">
        <v>31.15</v>
      </c>
      <c r="F2860" s="2">
        <v>31.45</v>
      </c>
      <c r="G2860" s="2">
        <v>0</v>
      </c>
      <c r="H2860" s="2" t="s">
        <v>12</v>
      </c>
      <c r="I2860" s="2">
        <v>1</v>
      </c>
      <c r="J2860" s="2">
        <v>545</v>
      </c>
      <c r="K2860" s="4">
        <v>0.64159999999999995</v>
      </c>
      <c r="L2860" s="2" t="s">
        <v>1929</v>
      </c>
      <c r="M2860" s="5">
        <v>45093</v>
      </c>
      <c r="N2860" s="6">
        <v>102.7</v>
      </c>
    </row>
    <row r="2861" spans="1:14" ht="15.5" hidden="1" x14ac:dyDescent="0.35">
      <c r="A2861" s="3" t="s">
        <v>57</v>
      </c>
      <c r="B2861" s="2" t="s">
        <v>1953</v>
      </c>
      <c r="C2861" s="3">
        <v>72.5</v>
      </c>
      <c r="D2861" s="2">
        <v>31.65</v>
      </c>
      <c r="E2861" s="2">
        <v>30.7</v>
      </c>
      <c r="F2861" s="2">
        <v>31</v>
      </c>
      <c r="G2861" s="2">
        <v>0</v>
      </c>
      <c r="H2861" s="2" t="s">
        <v>12</v>
      </c>
      <c r="I2861" s="2">
        <v>20</v>
      </c>
      <c r="J2861" s="2">
        <v>801</v>
      </c>
      <c r="K2861" s="4">
        <v>0.63919999999999999</v>
      </c>
      <c r="L2861" s="2" t="s">
        <v>1929</v>
      </c>
      <c r="M2861" s="5">
        <v>45093</v>
      </c>
      <c r="N2861" s="6">
        <v>102.7</v>
      </c>
    </row>
    <row r="2862" spans="1:14" ht="15.5" hidden="1" x14ac:dyDescent="0.35">
      <c r="A2862" s="3" t="s">
        <v>59</v>
      </c>
      <c r="B2862" s="2" t="s">
        <v>1954</v>
      </c>
      <c r="C2862" s="3">
        <v>73</v>
      </c>
      <c r="D2862" s="2">
        <v>29.49</v>
      </c>
      <c r="E2862" s="2">
        <v>30.25</v>
      </c>
      <c r="F2862" s="2">
        <v>30.5</v>
      </c>
      <c r="G2862" s="2">
        <v>0</v>
      </c>
      <c r="H2862" s="2" t="s">
        <v>12</v>
      </c>
      <c r="I2862" s="2">
        <v>1</v>
      </c>
      <c r="J2862" s="2">
        <v>23059</v>
      </c>
      <c r="K2862" s="4">
        <v>0.6331</v>
      </c>
      <c r="L2862" s="2" t="s">
        <v>1929</v>
      </c>
      <c r="M2862" s="5">
        <v>45093</v>
      </c>
      <c r="N2862" s="6">
        <v>102.7</v>
      </c>
    </row>
    <row r="2863" spans="1:14" ht="15.5" hidden="1" x14ac:dyDescent="0.35">
      <c r="A2863" s="3" t="s">
        <v>61</v>
      </c>
      <c r="B2863" s="2" t="s">
        <v>1955</v>
      </c>
      <c r="C2863" s="3">
        <v>74</v>
      </c>
      <c r="D2863" s="2">
        <v>27.1</v>
      </c>
      <c r="E2863" s="2">
        <v>29.25</v>
      </c>
      <c r="F2863" s="2">
        <v>29.6</v>
      </c>
      <c r="G2863" s="2">
        <v>0</v>
      </c>
      <c r="H2863" s="2" t="s">
        <v>12</v>
      </c>
      <c r="I2863" s="2">
        <v>1</v>
      </c>
      <c r="J2863" s="2">
        <v>407</v>
      </c>
      <c r="K2863" s="4">
        <v>0.62039999999999995</v>
      </c>
      <c r="L2863" s="2" t="s">
        <v>1929</v>
      </c>
      <c r="M2863" s="5">
        <v>45093</v>
      </c>
      <c r="N2863" s="6">
        <v>102.7</v>
      </c>
    </row>
    <row r="2864" spans="1:14" ht="15.5" hidden="1" x14ac:dyDescent="0.35">
      <c r="A2864" s="3" t="s">
        <v>63</v>
      </c>
      <c r="B2864" s="2" t="s">
        <v>1956</v>
      </c>
      <c r="C2864" s="3">
        <v>75</v>
      </c>
      <c r="D2864" s="2">
        <v>28.07</v>
      </c>
      <c r="E2864" s="2">
        <v>28.35</v>
      </c>
      <c r="F2864" s="2">
        <v>28.65</v>
      </c>
      <c r="G2864" s="2">
        <v>0</v>
      </c>
      <c r="H2864" s="2" t="s">
        <v>12</v>
      </c>
      <c r="I2864" s="2">
        <v>13</v>
      </c>
      <c r="J2864" s="2">
        <v>5237</v>
      </c>
      <c r="K2864" s="4">
        <v>0.61109999999999998</v>
      </c>
      <c r="L2864" s="2" t="s">
        <v>1929</v>
      </c>
      <c r="M2864" s="5">
        <v>45093</v>
      </c>
      <c r="N2864" s="6">
        <v>102.7</v>
      </c>
    </row>
    <row r="2865" spans="1:14" ht="15.5" hidden="1" x14ac:dyDescent="0.35">
      <c r="A2865" s="3" t="s">
        <v>65</v>
      </c>
      <c r="B2865" s="2" t="s">
        <v>1957</v>
      </c>
      <c r="C2865" s="3">
        <v>76</v>
      </c>
      <c r="D2865" s="2">
        <v>23.67</v>
      </c>
      <c r="E2865" s="2">
        <v>27.4</v>
      </c>
      <c r="F2865" s="2">
        <v>27.7</v>
      </c>
      <c r="G2865" s="2">
        <v>0</v>
      </c>
      <c r="H2865" s="2" t="s">
        <v>12</v>
      </c>
      <c r="I2865" s="2">
        <v>1</v>
      </c>
      <c r="J2865" s="2">
        <v>430</v>
      </c>
      <c r="K2865" s="4">
        <v>0.59770000000000001</v>
      </c>
      <c r="L2865" s="2" t="s">
        <v>1929</v>
      </c>
      <c r="M2865" s="5">
        <v>45093</v>
      </c>
      <c r="N2865" s="6">
        <v>102.7</v>
      </c>
    </row>
    <row r="2866" spans="1:14" ht="15.5" hidden="1" x14ac:dyDescent="0.35">
      <c r="A2866" s="3" t="s">
        <v>67</v>
      </c>
      <c r="B2866" s="2" t="s">
        <v>1958</v>
      </c>
      <c r="C2866" s="3">
        <v>77</v>
      </c>
      <c r="D2866" s="2">
        <v>26.4</v>
      </c>
      <c r="E2866" s="2">
        <v>26.5</v>
      </c>
      <c r="F2866" s="2">
        <v>26.85</v>
      </c>
      <c r="G2866" s="2">
        <v>4.2</v>
      </c>
      <c r="H2866" s="2">
        <v>0.18920000000000001</v>
      </c>
      <c r="I2866" s="2">
        <v>2</v>
      </c>
      <c r="J2866" s="2">
        <v>194</v>
      </c>
      <c r="K2866" s="4">
        <v>0.59379999999999999</v>
      </c>
      <c r="L2866" s="2" t="s">
        <v>1929</v>
      </c>
      <c r="M2866" s="5">
        <v>45093</v>
      </c>
      <c r="N2866" s="6">
        <v>102.7</v>
      </c>
    </row>
    <row r="2867" spans="1:14" ht="15.5" hidden="1" x14ac:dyDescent="0.35">
      <c r="A2867" s="3" t="s">
        <v>69</v>
      </c>
      <c r="B2867" s="2" t="s">
        <v>1959</v>
      </c>
      <c r="C2867" s="3">
        <v>77.5</v>
      </c>
      <c r="D2867" s="2">
        <v>26.75</v>
      </c>
      <c r="E2867" s="2">
        <v>26</v>
      </c>
      <c r="F2867" s="2">
        <v>26.35</v>
      </c>
      <c r="G2867" s="2">
        <v>0</v>
      </c>
      <c r="H2867" s="2" t="s">
        <v>12</v>
      </c>
      <c r="I2867" s="2">
        <v>1</v>
      </c>
      <c r="J2867" s="2">
        <v>673</v>
      </c>
      <c r="K2867" s="4">
        <v>0.5837</v>
      </c>
      <c r="L2867" s="2" t="s">
        <v>1929</v>
      </c>
      <c r="M2867" s="5">
        <v>45093</v>
      </c>
      <c r="N2867" s="6">
        <v>102.7</v>
      </c>
    </row>
    <row r="2868" spans="1:14" ht="15.5" hidden="1" x14ac:dyDescent="0.35">
      <c r="A2868" s="3" t="s">
        <v>71</v>
      </c>
      <c r="B2868" s="2" t="s">
        <v>1960</v>
      </c>
      <c r="C2868" s="3">
        <v>78</v>
      </c>
      <c r="D2868" s="2">
        <v>21.5</v>
      </c>
      <c r="E2868" s="2">
        <v>25.6</v>
      </c>
      <c r="F2868" s="2">
        <v>25.85</v>
      </c>
      <c r="G2868" s="2">
        <v>0</v>
      </c>
      <c r="H2868" s="2" t="s">
        <v>12</v>
      </c>
      <c r="I2868" s="2">
        <v>4</v>
      </c>
      <c r="J2868" s="2">
        <v>564</v>
      </c>
      <c r="K2868" s="4">
        <v>0.57969999999999999</v>
      </c>
      <c r="L2868" s="2" t="s">
        <v>1929</v>
      </c>
      <c r="M2868" s="5">
        <v>45093</v>
      </c>
      <c r="N2868" s="6">
        <v>102.7</v>
      </c>
    </row>
    <row r="2869" spans="1:14" ht="15.5" hidden="1" x14ac:dyDescent="0.35">
      <c r="A2869" s="3" t="s">
        <v>73</v>
      </c>
      <c r="B2869" s="2" t="s">
        <v>1961</v>
      </c>
      <c r="C2869" s="3">
        <v>79</v>
      </c>
      <c r="D2869" s="2">
        <v>21.2</v>
      </c>
      <c r="E2869" s="2">
        <v>24.65</v>
      </c>
      <c r="F2869" s="2">
        <v>24.95</v>
      </c>
      <c r="G2869" s="2">
        <v>0</v>
      </c>
      <c r="H2869" s="2" t="s">
        <v>12</v>
      </c>
      <c r="I2869" s="2">
        <v>33</v>
      </c>
      <c r="J2869" s="2">
        <v>497</v>
      </c>
      <c r="K2869" s="4">
        <v>0.56840000000000002</v>
      </c>
      <c r="L2869" s="2" t="s">
        <v>1929</v>
      </c>
      <c r="M2869" s="5">
        <v>45093</v>
      </c>
      <c r="N2869" s="6">
        <v>102.7</v>
      </c>
    </row>
    <row r="2870" spans="1:14" ht="15.5" hidden="1" x14ac:dyDescent="0.35">
      <c r="A2870" s="3" t="s">
        <v>75</v>
      </c>
      <c r="B2870" s="2" t="s">
        <v>1962</v>
      </c>
      <c r="C2870" s="3">
        <v>80</v>
      </c>
      <c r="D2870" s="2">
        <v>21.98</v>
      </c>
      <c r="E2870" s="2">
        <v>23.75</v>
      </c>
      <c r="F2870" s="2">
        <v>24.05</v>
      </c>
      <c r="G2870" s="2">
        <v>-1.6</v>
      </c>
      <c r="H2870" s="2">
        <v>-6.7900000000000002E-2</v>
      </c>
      <c r="I2870" s="2">
        <v>1</v>
      </c>
      <c r="J2870" s="2">
        <v>2797</v>
      </c>
      <c r="K2870" s="4">
        <v>0.55959999999999999</v>
      </c>
      <c r="L2870" s="2" t="s">
        <v>1929</v>
      </c>
      <c r="M2870" s="5">
        <v>45093</v>
      </c>
      <c r="N2870" s="6">
        <v>102.7</v>
      </c>
    </row>
    <row r="2871" spans="1:14" ht="15.5" hidden="1" x14ac:dyDescent="0.35">
      <c r="A2871" s="3" t="s">
        <v>77</v>
      </c>
      <c r="B2871" s="2" t="s">
        <v>1963</v>
      </c>
      <c r="C2871" s="3">
        <v>81</v>
      </c>
      <c r="D2871" s="2">
        <v>22.73</v>
      </c>
      <c r="E2871" s="2">
        <v>22.85</v>
      </c>
      <c r="F2871" s="2">
        <v>23.15</v>
      </c>
      <c r="G2871" s="2">
        <v>0</v>
      </c>
      <c r="H2871" s="2" t="s">
        <v>12</v>
      </c>
      <c r="I2871" s="2">
        <v>24</v>
      </c>
      <c r="J2871" s="2">
        <v>630</v>
      </c>
      <c r="K2871" s="4">
        <v>0.55010000000000003</v>
      </c>
      <c r="L2871" s="2" t="s">
        <v>1929</v>
      </c>
      <c r="M2871" s="5">
        <v>45093</v>
      </c>
      <c r="N2871" s="6">
        <v>102.7</v>
      </c>
    </row>
    <row r="2872" spans="1:14" ht="15.5" hidden="1" x14ac:dyDescent="0.35">
      <c r="A2872" s="3" t="s">
        <v>78</v>
      </c>
      <c r="B2872" s="2" t="s">
        <v>1964</v>
      </c>
      <c r="C2872" s="3">
        <v>82</v>
      </c>
      <c r="D2872" s="2">
        <v>18.55</v>
      </c>
      <c r="E2872" s="2">
        <v>22.05</v>
      </c>
      <c r="F2872" s="2">
        <v>22.25</v>
      </c>
      <c r="G2872" s="2">
        <v>0</v>
      </c>
      <c r="H2872" s="2" t="s">
        <v>12</v>
      </c>
      <c r="I2872" s="2">
        <v>21</v>
      </c>
      <c r="J2872" s="2">
        <v>387</v>
      </c>
      <c r="K2872" s="4">
        <v>0.54500000000000004</v>
      </c>
      <c r="L2872" s="2" t="s">
        <v>1929</v>
      </c>
      <c r="M2872" s="5">
        <v>45093</v>
      </c>
      <c r="N2872" s="6">
        <v>102.7</v>
      </c>
    </row>
    <row r="2873" spans="1:14" ht="15.5" hidden="1" x14ac:dyDescent="0.35">
      <c r="A2873" s="3" t="s">
        <v>80</v>
      </c>
      <c r="B2873" s="2" t="s">
        <v>1965</v>
      </c>
      <c r="C2873" s="3">
        <v>83</v>
      </c>
      <c r="D2873" s="2">
        <v>20.99</v>
      </c>
      <c r="E2873" s="2">
        <v>21.1</v>
      </c>
      <c r="F2873" s="2">
        <v>21.45</v>
      </c>
      <c r="G2873" s="2">
        <v>0</v>
      </c>
      <c r="H2873" s="2" t="s">
        <v>12</v>
      </c>
      <c r="I2873" s="2">
        <v>3</v>
      </c>
      <c r="J2873" s="2">
        <v>493</v>
      </c>
      <c r="K2873" s="4">
        <v>0.53659999999999997</v>
      </c>
      <c r="L2873" s="2" t="s">
        <v>1929</v>
      </c>
      <c r="M2873" s="5">
        <v>45093</v>
      </c>
      <c r="N2873" s="6">
        <v>102.7</v>
      </c>
    </row>
    <row r="2874" spans="1:14" ht="15.5" hidden="1" x14ac:dyDescent="0.35">
      <c r="A2874" s="3" t="s">
        <v>82</v>
      </c>
      <c r="B2874" s="2" t="s">
        <v>1966</v>
      </c>
      <c r="C2874" s="3">
        <v>84</v>
      </c>
      <c r="D2874" s="2">
        <v>20.62</v>
      </c>
      <c r="E2874" s="2">
        <v>20.3</v>
      </c>
      <c r="F2874" s="2">
        <v>20.55</v>
      </c>
      <c r="G2874" s="2">
        <v>0</v>
      </c>
      <c r="H2874" s="2" t="s">
        <v>12</v>
      </c>
      <c r="I2874" s="2">
        <v>6</v>
      </c>
      <c r="J2874" s="2">
        <v>991</v>
      </c>
      <c r="K2874" s="4">
        <v>0.53</v>
      </c>
      <c r="L2874" s="2" t="s">
        <v>1929</v>
      </c>
      <c r="M2874" s="5">
        <v>45093</v>
      </c>
      <c r="N2874" s="6">
        <v>102.7</v>
      </c>
    </row>
    <row r="2875" spans="1:14" ht="15.5" hidden="1" x14ac:dyDescent="0.35">
      <c r="A2875" s="3" t="s">
        <v>84</v>
      </c>
      <c r="B2875" s="2" t="s">
        <v>1967</v>
      </c>
      <c r="C2875" s="3">
        <v>85</v>
      </c>
      <c r="D2875" s="2">
        <v>19.350000000000001</v>
      </c>
      <c r="E2875" s="2">
        <v>19.399999999999999</v>
      </c>
      <c r="F2875" s="2">
        <v>19.649999999999999</v>
      </c>
      <c r="G2875" s="2">
        <v>0.05</v>
      </c>
      <c r="H2875" s="2">
        <v>2.5999999999999999E-3</v>
      </c>
      <c r="I2875" s="2">
        <v>7</v>
      </c>
      <c r="J2875" s="2">
        <v>2660</v>
      </c>
      <c r="K2875" s="4">
        <v>0.5181</v>
      </c>
      <c r="L2875" s="2" t="s">
        <v>1929</v>
      </c>
      <c r="M2875" s="5">
        <v>45093</v>
      </c>
      <c r="N2875" s="6">
        <v>102.7</v>
      </c>
    </row>
    <row r="2876" spans="1:14" ht="15.5" hidden="1" x14ac:dyDescent="0.35">
      <c r="A2876" s="3" t="s">
        <v>86</v>
      </c>
      <c r="B2876" s="2" t="s">
        <v>1968</v>
      </c>
      <c r="C2876" s="3">
        <v>86</v>
      </c>
      <c r="D2876" s="2">
        <v>20.25</v>
      </c>
      <c r="E2876" s="2">
        <v>18.600000000000001</v>
      </c>
      <c r="F2876" s="2">
        <v>18.8</v>
      </c>
      <c r="G2876" s="2">
        <v>0</v>
      </c>
      <c r="H2876" s="2" t="s">
        <v>12</v>
      </c>
      <c r="I2876" s="2">
        <v>4</v>
      </c>
      <c r="J2876" s="2">
        <v>611</v>
      </c>
      <c r="K2876" s="4">
        <v>0.51219999999999999</v>
      </c>
      <c r="L2876" s="2" t="s">
        <v>1929</v>
      </c>
      <c r="M2876" s="5">
        <v>45093</v>
      </c>
      <c r="N2876" s="6">
        <v>102.7</v>
      </c>
    </row>
    <row r="2877" spans="1:14" ht="15.5" hidden="1" x14ac:dyDescent="0.35">
      <c r="A2877" s="3" t="s">
        <v>88</v>
      </c>
      <c r="B2877" s="2" t="s">
        <v>1969</v>
      </c>
      <c r="C2877" s="3">
        <v>87</v>
      </c>
      <c r="D2877" s="2">
        <v>17.68</v>
      </c>
      <c r="E2877" s="2">
        <v>17.8</v>
      </c>
      <c r="F2877" s="2">
        <v>18</v>
      </c>
      <c r="G2877" s="2">
        <v>-0.92</v>
      </c>
      <c r="H2877" s="2">
        <v>-4.9500000000000002E-2</v>
      </c>
      <c r="I2877" s="2">
        <v>20</v>
      </c>
      <c r="J2877" s="2">
        <v>876</v>
      </c>
      <c r="K2877" s="4">
        <v>0.50729999999999997</v>
      </c>
      <c r="L2877" s="2" t="s">
        <v>1929</v>
      </c>
      <c r="M2877" s="5">
        <v>45093</v>
      </c>
      <c r="N2877" s="6">
        <v>102.7</v>
      </c>
    </row>
    <row r="2878" spans="1:14" ht="15.5" hidden="1" x14ac:dyDescent="0.35">
      <c r="A2878" s="3" t="s">
        <v>90</v>
      </c>
      <c r="B2878" s="2" t="s">
        <v>1970</v>
      </c>
      <c r="C2878" s="3">
        <v>88</v>
      </c>
      <c r="D2878" s="2">
        <v>18.100000000000001</v>
      </c>
      <c r="E2878" s="2">
        <v>16.95</v>
      </c>
      <c r="F2878" s="2">
        <v>17.149999999999999</v>
      </c>
      <c r="G2878" s="2">
        <v>0</v>
      </c>
      <c r="H2878" s="2" t="s">
        <v>12</v>
      </c>
      <c r="I2878" s="2">
        <v>1</v>
      </c>
      <c r="J2878" s="2">
        <v>1274</v>
      </c>
      <c r="K2878" s="4">
        <v>0.50560000000000005</v>
      </c>
      <c r="L2878" s="2" t="s">
        <v>1929</v>
      </c>
      <c r="M2878" s="5">
        <v>45093</v>
      </c>
      <c r="N2878" s="6">
        <v>102.7</v>
      </c>
    </row>
    <row r="2879" spans="1:14" ht="15.5" hidden="1" x14ac:dyDescent="0.35">
      <c r="A2879" s="3" t="s">
        <v>92</v>
      </c>
      <c r="B2879" s="2" t="s">
        <v>1971</v>
      </c>
      <c r="C2879" s="3">
        <v>89</v>
      </c>
      <c r="D2879" s="2">
        <v>15.75</v>
      </c>
      <c r="E2879" s="2">
        <v>16.100000000000001</v>
      </c>
      <c r="F2879" s="2">
        <v>16.350000000000001</v>
      </c>
      <c r="G2879" s="2">
        <v>0</v>
      </c>
      <c r="H2879" s="2" t="s">
        <v>12</v>
      </c>
      <c r="I2879" s="2">
        <v>2</v>
      </c>
      <c r="J2879" s="2">
        <v>1100</v>
      </c>
      <c r="K2879" s="4">
        <v>0.49880000000000002</v>
      </c>
      <c r="L2879" s="2" t="s">
        <v>1929</v>
      </c>
      <c r="M2879" s="5">
        <v>45093</v>
      </c>
      <c r="N2879" s="6">
        <v>102.7</v>
      </c>
    </row>
    <row r="2880" spans="1:14" ht="15.5" hidden="1" x14ac:dyDescent="0.35">
      <c r="A2880" s="3" t="s">
        <v>94</v>
      </c>
      <c r="B2880" s="2" t="s">
        <v>1923</v>
      </c>
      <c r="C2880" s="3">
        <v>90</v>
      </c>
      <c r="D2880" s="2">
        <v>15.15</v>
      </c>
      <c r="E2880" s="2">
        <v>15.35</v>
      </c>
      <c r="F2880" s="2">
        <v>15.6</v>
      </c>
      <c r="G2880" s="2">
        <v>-0.4</v>
      </c>
      <c r="H2880" s="2">
        <v>-2.5700000000000001E-2</v>
      </c>
      <c r="I2880" s="2">
        <v>13</v>
      </c>
      <c r="J2880" s="2">
        <v>7354</v>
      </c>
      <c r="K2880" s="4">
        <v>0.49490000000000001</v>
      </c>
      <c r="L2880" s="2" t="s">
        <v>1929</v>
      </c>
      <c r="M2880" s="5">
        <v>45093</v>
      </c>
      <c r="N2880" s="6">
        <v>102.7</v>
      </c>
    </row>
    <row r="2881" spans="1:14" ht="15.5" x14ac:dyDescent="0.35">
      <c r="A2881" s="3" t="s">
        <v>96</v>
      </c>
      <c r="B2881" s="2" t="s">
        <v>1972</v>
      </c>
      <c r="C2881" s="3">
        <v>91</v>
      </c>
      <c r="D2881" s="2">
        <v>13.13</v>
      </c>
      <c r="E2881" s="2">
        <v>14.55</v>
      </c>
      <c r="F2881" s="2">
        <v>14.8</v>
      </c>
      <c r="G2881" s="2">
        <v>0</v>
      </c>
      <c r="H2881" s="2" t="s">
        <v>12</v>
      </c>
      <c r="I2881" s="2">
        <v>2</v>
      </c>
      <c r="J2881" s="2">
        <v>964</v>
      </c>
      <c r="K2881" s="4">
        <v>0.48630000000000001</v>
      </c>
      <c r="L2881" s="2" t="s">
        <v>1929</v>
      </c>
      <c r="M2881" s="5">
        <v>45093</v>
      </c>
      <c r="N2881" s="6">
        <v>102.7</v>
      </c>
    </row>
    <row r="2882" spans="1:14" ht="15.5" hidden="1" x14ac:dyDescent="0.35">
      <c r="A2882" s="3" t="s">
        <v>98</v>
      </c>
      <c r="B2882" s="2" t="s">
        <v>1924</v>
      </c>
      <c r="C2882" s="3">
        <v>92</v>
      </c>
      <c r="D2882" s="2">
        <v>13.76</v>
      </c>
      <c r="E2882" s="2">
        <v>13.8</v>
      </c>
      <c r="F2882" s="2">
        <v>14.05</v>
      </c>
      <c r="G2882" s="2">
        <v>0</v>
      </c>
      <c r="H2882" s="2" t="s">
        <v>12</v>
      </c>
      <c r="I2882" s="2">
        <v>1</v>
      </c>
      <c r="J2882" s="2">
        <v>4393</v>
      </c>
      <c r="K2882" s="4">
        <v>0.48049999999999998</v>
      </c>
      <c r="L2882" s="2" t="s">
        <v>1929</v>
      </c>
      <c r="M2882" s="5">
        <v>45093</v>
      </c>
      <c r="N2882" s="6">
        <v>102.7</v>
      </c>
    </row>
    <row r="2883" spans="1:14" ht="15.5" hidden="1" x14ac:dyDescent="0.35">
      <c r="A2883" s="3" t="s">
        <v>100</v>
      </c>
      <c r="B2883" s="2" t="s">
        <v>1973</v>
      </c>
      <c r="C2883" s="3">
        <v>93</v>
      </c>
      <c r="D2883" s="2">
        <v>12.5</v>
      </c>
      <c r="E2883" s="2">
        <v>13.1</v>
      </c>
      <c r="F2883" s="2">
        <v>13.35</v>
      </c>
      <c r="G2883" s="2">
        <v>0.1</v>
      </c>
      <c r="H2883" s="2">
        <v>8.0999999999999996E-3</v>
      </c>
      <c r="I2883" s="2">
        <v>37</v>
      </c>
      <c r="J2883" s="2">
        <v>4209</v>
      </c>
      <c r="K2883" s="4">
        <v>0.47689999999999999</v>
      </c>
      <c r="L2883" s="2" t="s">
        <v>1929</v>
      </c>
      <c r="M2883" s="5">
        <v>45093</v>
      </c>
      <c r="N2883" s="6">
        <v>102.7</v>
      </c>
    </row>
    <row r="2884" spans="1:14" ht="15.5" x14ac:dyDescent="0.35">
      <c r="A2884" s="3" t="s">
        <v>102</v>
      </c>
      <c r="B2884" s="2" t="s">
        <v>1974</v>
      </c>
      <c r="C2884" s="3">
        <v>94</v>
      </c>
      <c r="D2884" s="2">
        <v>12.3</v>
      </c>
      <c r="E2884" s="2">
        <v>12.35</v>
      </c>
      <c r="F2884" s="2">
        <v>12.6</v>
      </c>
      <c r="G2884" s="2">
        <v>-0.3</v>
      </c>
      <c r="H2884" s="2">
        <v>-2.3800000000000002E-2</v>
      </c>
      <c r="I2884" s="2">
        <v>101</v>
      </c>
      <c r="J2884" s="2">
        <v>2553</v>
      </c>
      <c r="K2884" s="4">
        <v>0.46910000000000002</v>
      </c>
      <c r="L2884" s="2" t="s">
        <v>1929</v>
      </c>
      <c r="M2884" s="5">
        <v>45093</v>
      </c>
      <c r="N2884" s="6">
        <v>102.7</v>
      </c>
    </row>
    <row r="2885" spans="1:14" ht="15.5" hidden="1" x14ac:dyDescent="0.35">
      <c r="A2885" s="3" t="s">
        <v>104</v>
      </c>
      <c r="B2885" s="2" t="s">
        <v>1975</v>
      </c>
      <c r="C2885" s="3">
        <v>95</v>
      </c>
      <c r="D2885" s="2">
        <v>11.6</v>
      </c>
      <c r="E2885" s="2">
        <v>11.65</v>
      </c>
      <c r="F2885" s="2">
        <v>11.9</v>
      </c>
      <c r="G2885" s="2">
        <v>-0.25</v>
      </c>
      <c r="H2885" s="2">
        <v>-2.1100000000000001E-2</v>
      </c>
      <c r="I2885" s="2">
        <v>54</v>
      </c>
      <c r="J2885" s="2">
        <v>94897</v>
      </c>
      <c r="K2885" s="4">
        <v>0.46350000000000002</v>
      </c>
      <c r="L2885" s="2" t="s">
        <v>1929</v>
      </c>
      <c r="M2885" s="5">
        <v>45093</v>
      </c>
      <c r="N2885" s="6">
        <v>102.7</v>
      </c>
    </row>
    <row r="2886" spans="1:14" ht="15.5" hidden="1" x14ac:dyDescent="0.35">
      <c r="A2886" s="3" t="s">
        <v>106</v>
      </c>
      <c r="B2886" s="2" t="s">
        <v>1976</v>
      </c>
      <c r="C2886" s="3">
        <v>96</v>
      </c>
      <c r="D2886" s="2">
        <v>10.45</v>
      </c>
      <c r="E2886" s="2">
        <v>11</v>
      </c>
      <c r="F2886" s="2">
        <v>11.2</v>
      </c>
      <c r="G2886" s="2">
        <v>-0.7</v>
      </c>
      <c r="H2886" s="2">
        <v>-6.2799999999999995E-2</v>
      </c>
      <c r="I2886" s="2">
        <v>200</v>
      </c>
      <c r="J2886" s="2">
        <v>2793</v>
      </c>
      <c r="K2886" s="4">
        <v>0.45700000000000002</v>
      </c>
      <c r="L2886" s="2" t="s">
        <v>1929</v>
      </c>
      <c r="M2886" s="5">
        <v>45093</v>
      </c>
      <c r="N2886" s="6">
        <v>102.7</v>
      </c>
    </row>
    <row r="2887" spans="1:14" ht="15.5" x14ac:dyDescent="0.35">
      <c r="A2887" s="3" t="s">
        <v>108</v>
      </c>
      <c r="B2887" s="2" t="s">
        <v>1977</v>
      </c>
      <c r="C2887" s="3">
        <v>97</v>
      </c>
      <c r="D2887" s="2">
        <v>10.3</v>
      </c>
      <c r="E2887" s="2">
        <v>10.35</v>
      </c>
      <c r="F2887" s="2">
        <v>10.55</v>
      </c>
      <c r="G2887" s="2">
        <v>-0.01</v>
      </c>
      <c r="H2887" s="2">
        <v>-1E-3</v>
      </c>
      <c r="I2887" s="2">
        <v>7</v>
      </c>
      <c r="J2887" s="2">
        <v>3335</v>
      </c>
      <c r="K2887" s="4">
        <v>0.45250000000000001</v>
      </c>
      <c r="L2887" s="2" t="s">
        <v>1929</v>
      </c>
      <c r="M2887" s="5">
        <v>45093</v>
      </c>
      <c r="N2887" s="6">
        <v>102.7</v>
      </c>
    </row>
    <row r="2888" spans="1:14" ht="15.5" hidden="1" x14ac:dyDescent="0.35">
      <c r="A2888" s="3" t="s">
        <v>110</v>
      </c>
      <c r="B2888" s="2" t="s">
        <v>1975</v>
      </c>
      <c r="C2888" s="3">
        <v>98</v>
      </c>
      <c r="D2888" s="2">
        <v>9.65</v>
      </c>
      <c r="E2888" s="2">
        <v>9.6999999999999993</v>
      </c>
      <c r="F2888" s="2">
        <v>9.85</v>
      </c>
      <c r="G2888" s="2">
        <v>-0.15</v>
      </c>
      <c r="H2888" s="2">
        <v>-1.5299999999999999E-2</v>
      </c>
      <c r="I2888" s="2">
        <v>14</v>
      </c>
      <c r="J2888" s="2">
        <v>6230</v>
      </c>
      <c r="K2888" s="4">
        <v>0.44400000000000001</v>
      </c>
      <c r="L2888" s="2" t="s">
        <v>1929</v>
      </c>
      <c r="M2888" s="5">
        <v>45093</v>
      </c>
      <c r="N2888" s="6">
        <v>102.7</v>
      </c>
    </row>
    <row r="2889" spans="1:14" ht="15.5" hidden="1" x14ac:dyDescent="0.35">
      <c r="A2889" s="3" t="s">
        <v>112</v>
      </c>
      <c r="B2889" s="2" t="s">
        <v>1978</v>
      </c>
      <c r="C2889" s="3">
        <v>99</v>
      </c>
      <c r="D2889" s="2">
        <v>8.9</v>
      </c>
      <c r="E2889" s="2">
        <v>9.1</v>
      </c>
      <c r="F2889" s="2">
        <v>9.25</v>
      </c>
      <c r="G2889" s="2">
        <v>-0.35</v>
      </c>
      <c r="H2889" s="2">
        <v>-3.78E-2</v>
      </c>
      <c r="I2889" s="2">
        <v>17</v>
      </c>
      <c r="J2889" s="2">
        <v>3563</v>
      </c>
      <c r="K2889" s="4">
        <v>0.44030000000000002</v>
      </c>
      <c r="L2889" s="2" t="s">
        <v>1929</v>
      </c>
      <c r="M2889" s="5">
        <v>45093</v>
      </c>
      <c r="N2889" s="6">
        <v>102.7</v>
      </c>
    </row>
    <row r="2890" spans="1:14" ht="15.5" x14ac:dyDescent="0.35">
      <c r="A2890" s="3" t="s">
        <v>114</v>
      </c>
      <c r="B2890" s="2" t="s">
        <v>1922</v>
      </c>
      <c r="C2890" s="3">
        <v>100</v>
      </c>
      <c r="D2890" s="2">
        <v>8.5500000000000007</v>
      </c>
      <c r="E2890" s="2">
        <v>8.5500000000000007</v>
      </c>
      <c r="F2890" s="2">
        <v>8.65</v>
      </c>
      <c r="G2890" s="2">
        <v>-7.0000000000000007E-2</v>
      </c>
      <c r="H2890" s="2">
        <v>-8.0999999999999996E-3</v>
      </c>
      <c r="I2890" s="2">
        <v>1126</v>
      </c>
      <c r="J2890" s="2">
        <v>36320</v>
      </c>
      <c r="K2890" s="4">
        <v>0.43559999999999999</v>
      </c>
      <c r="L2890" s="2" t="s">
        <v>1929</v>
      </c>
      <c r="M2890" s="5">
        <v>45093</v>
      </c>
      <c r="N2890" s="6">
        <v>102.7</v>
      </c>
    </row>
    <row r="2891" spans="1:14" ht="15.5" hidden="1" x14ac:dyDescent="0.35">
      <c r="A2891" s="3" t="s">
        <v>116</v>
      </c>
      <c r="B2891" s="2" t="s">
        <v>1920</v>
      </c>
      <c r="C2891" s="3">
        <v>105</v>
      </c>
      <c r="D2891" s="2">
        <v>5.88</v>
      </c>
      <c r="E2891" s="2">
        <v>5.9</v>
      </c>
      <c r="F2891" s="2">
        <v>6</v>
      </c>
      <c r="G2891" s="2">
        <v>-0.12</v>
      </c>
      <c r="H2891" s="2">
        <v>-0.02</v>
      </c>
      <c r="I2891" s="2">
        <v>1363</v>
      </c>
      <c r="J2891" s="2">
        <v>29601</v>
      </c>
      <c r="K2891" s="4">
        <v>0.41439999999999999</v>
      </c>
      <c r="L2891" s="2" t="s">
        <v>1929</v>
      </c>
      <c r="M2891" s="5">
        <v>45093</v>
      </c>
      <c r="N2891" s="6">
        <v>102.7</v>
      </c>
    </row>
    <row r="2892" spans="1:14" ht="15.5" x14ac:dyDescent="0.35">
      <c r="A2892" s="3" t="s">
        <v>118</v>
      </c>
      <c r="B2892" s="2" t="s">
        <v>1922</v>
      </c>
      <c r="C2892" s="3">
        <v>110</v>
      </c>
      <c r="D2892" s="2">
        <v>3.9</v>
      </c>
      <c r="E2892" s="2">
        <v>3.85</v>
      </c>
      <c r="F2892" s="2">
        <v>3.95</v>
      </c>
      <c r="G2892" s="2">
        <v>0</v>
      </c>
      <c r="H2892" s="2" t="s">
        <v>12</v>
      </c>
      <c r="I2892" s="2">
        <v>2699</v>
      </c>
      <c r="J2892" s="2">
        <v>35318</v>
      </c>
      <c r="K2892" s="4">
        <v>0.39760000000000001</v>
      </c>
      <c r="L2892" s="2" t="s">
        <v>1929</v>
      </c>
      <c r="M2892" s="5">
        <v>45093</v>
      </c>
      <c r="N2892" s="6">
        <v>102.7</v>
      </c>
    </row>
    <row r="2893" spans="1:14" ht="15.5" x14ac:dyDescent="0.35">
      <c r="A2893" s="3" t="s">
        <v>119</v>
      </c>
      <c r="B2893" s="2" t="s">
        <v>1920</v>
      </c>
      <c r="C2893" s="3">
        <v>115</v>
      </c>
      <c r="D2893" s="2">
        <v>2.4300000000000002</v>
      </c>
      <c r="E2893" s="2">
        <v>2.42</v>
      </c>
      <c r="F2893" s="2">
        <v>2.4700000000000002</v>
      </c>
      <c r="G2893" s="2">
        <v>-0.06</v>
      </c>
      <c r="H2893" s="2">
        <v>-2.41E-2</v>
      </c>
      <c r="I2893" s="2">
        <v>504</v>
      </c>
      <c r="J2893" s="2">
        <v>28449</v>
      </c>
      <c r="K2893" s="4">
        <v>0.38450000000000001</v>
      </c>
      <c r="L2893" s="2" t="s">
        <v>1929</v>
      </c>
      <c r="M2893" s="5">
        <v>45093</v>
      </c>
      <c r="N2893" s="6">
        <v>102.7</v>
      </c>
    </row>
    <row r="2894" spans="1:14" ht="15.5" x14ac:dyDescent="0.35">
      <c r="A2894" s="3" t="s">
        <v>121</v>
      </c>
      <c r="B2894" s="2" t="s">
        <v>1922</v>
      </c>
      <c r="C2894" s="3">
        <v>120</v>
      </c>
      <c r="D2894" s="2">
        <v>1.48</v>
      </c>
      <c r="E2894" s="2">
        <v>1.46</v>
      </c>
      <c r="F2894" s="2">
        <v>1.5</v>
      </c>
      <c r="G2894" s="2">
        <v>-0.04</v>
      </c>
      <c r="H2894" s="2">
        <v>-2.63E-2</v>
      </c>
      <c r="I2894" s="2">
        <v>876</v>
      </c>
      <c r="J2894" s="2">
        <v>45521</v>
      </c>
      <c r="K2894" s="4">
        <v>0.37709999999999999</v>
      </c>
      <c r="L2894" s="2" t="s">
        <v>1929</v>
      </c>
      <c r="M2894" s="5">
        <v>45093</v>
      </c>
      <c r="N2894" s="6">
        <v>102.7</v>
      </c>
    </row>
    <row r="2895" spans="1:14" ht="15.5" hidden="1" x14ac:dyDescent="0.35">
      <c r="A2895" s="3" t="s">
        <v>123</v>
      </c>
      <c r="B2895" s="2" t="s">
        <v>1979</v>
      </c>
      <c r="C2895" s="3">
        <v>125</v>
      </c>
      <c r="D2895" s="2">
        <v>0.86</v>
      </c>
      <c r="E2895" s="2">
        <v>0.86</v>
      </c>
      <c r="F2895" s="2">
        <v>0.9</v>
      </c>
      <c r="G2895" s="2">
        <v>-0.03</v>
      </c>
      <c r="H2895" s="2">
        <v>-3.3700000000000001E-2</v>
      </c>
      <c r="I2895" s="2">
        <v>572</v>
      </c>
      <c r="J2895" s="2">
        <v>37058</v>
      </c>
      <c r="K2895" s="4">
        <v>0.37430000000000002</v>
      </c>
      <c r="L2895" s="2" t="s">
        <v>1929</v>
      </c>
      <c r="M2895" s="5">
        <v>45093</v>
      </c>
      <c r="N2895" s="6">
        <v>102.7</v>
      </c>
    </row>
    <row r="2896" spans="1:14" ht="15.5" x14ac:dyDescent="0.35">
      <c r="A2896" s="3" t="s">
        <v>125</v>
      </c>
      <c r="B2896" s="2" t="s">
        <v>1921</v>
      </c>
      <c r="C2896" s="3">
        <v>130</v>
      </c>
      <c r="D2896" s="2">
        <v>0.53</v>
      </c>
      <c r="E2896" s="2">
        <v>0.53</v>
      </c>
      <c r="F2896" s="2">
        <v>0.55000000000000004</v>
      </c>
      <c r="G2896" s="2">
        <v>-0.03</v>
      </c>
      <c r="H2896" s="2">
        <v>-5.3600000000000002E-2</v>
      </c>
      <c r="I2896" s="2">
        <v>550</v>
      </c>
      <c r="J2896" s="2">
        <v>26751</v>
      </c>
      <c r="K2896" s="4">
        <v>0.37619999999999998</v>
      </c>
      <c r="L2896" s="2" t="s">
        <v>1929</v>
      </c>
      <c r="M2896" s="5">
        <v>45093</v>
      </c>
      <c r="N2896" s="6">
        <v>102.7</v>
      </c>
    </row>
    <row r="2897" spans="1:14" ht="15.5" hidden="1" x14ac:dyDescent="0.35">
      <c r="A2897" s="3" t="s">
        <v>127</v>
      </c>
      <c r="B2897" s="2" t="s">
        <v>1920</v>
      </c>
      <c r="C2897" s="3">
        <v>135</v>
      </c>
      <c r="D2897" s="2">
        <v>0.33</v>
      </c>
      <c r="E2897" s="2">
        <v>0.33</v>
      </c>
      <c r="F2897" s="2">
        <v>0.35</v>
      </c>
      <c r="G2897" s="2">
        <v>-0.02</v>
      </c>
      <c r="H2897" s="2">
        <v>-5.7099999999999998E-2</v>
      </c>
      <c r="I2897" s="2">
        <v>107</v>
      </c>
      <c r="J2897" s="2">
        <v>22033</v>
      </c>
      <c r="K2897" s="4">
        <v>0.38229999999999997</v>
      </c>
      <c r="L2897" s="2" t="s">
        <v>1929</v>
      </c>
      <c r="M2897" s="5">
        <v>45093</v>
      </c>
      <c r="N2897" s="6">
        <v>102.7</v>
      </c>
    </row>
    <row r="2898" spans="1:14" ht="15.5" x14ac:dyDescent="0.35">
      <c r="A2898" s="3" t="s">
        <v>129</v>
      </c>
      <c r="B2898" s="2" t="s">
        <v>1980</v>
      </c>
      <c r="C2898" s="3">
        <v>140</v>
      </c>
      <c r="D2898" s="2">
        <v>0.21</v>
      </c>
      <c r="E2898" s="2">
        <v>0.21</v>
      </c>
      <c r="F2898" s="2">
        <v>0.23</v>
      </c>
      <c r="G2898" s="2">
        <v>-0.03</v>
      </c>
      <c r="H2898" s="2">
        <v>-0.125</v>
      </c>
      <c r="I2898" s="2">
        <v>117</v>
      </c>
      <c r="J2898" s="2">
        <v>18603</v>
      </c>
      <c r="K2898" s="4">
        <v>0.3901</v>
      </c>
      <c r="L2898" s="2" t="s">
        <v>1929</v>
      </c>
      <c r="M2898" s="5">
        <v>45093</v>
      </c>
      <c r="N2898" s="6">
        <v>102.7</v>
      </c>
    </row>
    <row r="2899" spans="1:14" ht="15.5" x14ac:dyDescent="0.35">
      <c r="A2899" s="3" t="s">
        <v>131</v>
      </c>
      <c r="B2899" s="2" t="s">
        <v>1926</v>
      </c>
      <c r="C2899" s="3">
        <v>145</v>
      </c>
      <c r="D2899" s="2">
        <v>0.15</v>
      </c>
      <c r="E2899" s="2">
        <v>0.14000000000000001</v>
      </c>
      <c r="F2899" s="2">
        <v>0.16</v>
      </c>
      <c r="G2899" s="2">
        <v>-0.01</v>
      </c>
      <c r="H2899" s="2">
        <v>-6.25E-2</v>
      </c>
      <c r="I2899" s="2">
        <v>14</v>
      </c>
      <c r="J2899" s="2">
        <v>16568</v>
      </c>
      <c r="K2899" s="4">
        <v>0.40139999999999998</v>
      </c>
      <c r="L2899" s="2" t="s">
        <v>1929</v>
      </c>
      <c r="M2899" s="5">
        <v>45093</v>
      </c>
      <c r="N2899" s="6">
        <v>102.7</v>
      </c>
    </row>
    <row r="2900" spans="1:14" ht="15.5" hidden="1" x14ac:dyDescent="0.35">
      <c r="A2900" s="3" t="s">
        <v>133</v>
      </c>
      <c r="B2900" s="2" t="s">
        <v>1981</v>
      </c>
      <c r="C2900" s="3">
        <v>150</v>
      </c>
      <c r="D2900" s="2">
        <v>0.11</v>
      </c>
      <c r="E2900" s="2">
        <v>0.1</v>
      </c>
      <c r="F2900" s="2">
        <v>0.12</v>
      </c>
      <c r="G2900" s="2">
        <v>0</v>
      </c>
      <c r="H2900" s="2" t="s">
        <v>12</v>
      </c>
      <c r="I2900" s="2">
        <v>239</v>
      </c>
      <c r="J2900" s="2">
        <v>33019</v>
      </c>
      <c r="K2900" s="4">
        <v>0.41499999999999998</v>
      </c>
      <c r="L2900" s="2" t="s">
        <v>1929</v>
      </c>
      <c r="M2900" s="5">
        <v>45093</v>
      </c>
      <c r="N2900" s="6">
        <v>102.7</v>
      </c>
    </row>
    <row r="2901" spans="1:14" ht="15.5" hidden="1" x14ac:dyDescent="0.35">
      <c r="A2901" s="3" t="s">
        <v>135</v>
      </c>
      <c r="B2901" s="2" t="s">
        <v>1982</v>
      </c>
      <c r="C2901" s="3">
        <v>150.5</v>
      </c>
      <c r="D2901" s="2">
        <v>0.11</v>
      </c>
      <c r="E2901" s="2">
        <v>0.09</v>
      </c>
      <c r="F2901" s="2">
        <v>0.11</v>
      </c>
      <c r="G2901" s="2">
        <v>-0.01</v>
      </c>
      <c r="H2901" s="2">
        <v>-8.3299999999999999E-2</v>
      </c>
      <c r="I2901" s="2">
        <v>5</v>
      </c>
      <c r="J2901" s="2">
        <v>5647</v>
      </c>
      <c r="K2901" s="4">
        <v>0.41310000000000002</v>
      </c>
      <c r="L2901" s="2" t="s">
        <v>1929</v>
      </c>
      <c r="M2901" s="5">
        <v>45093</v>
      </c>
      <c r="N2901" s="6">
        <v>102.7</v>
      </c>
    </row>
    <row r="2902" spans="1:14" ht="15.5" hidden="1" x14ac:dyDescent="0.35">
      <c r="A2902" s="3" t="s">
        <v>137</v>
      </c>
      <c r="B2902" s="2" t="s">
        <v>1983</v>
      </c>
      <c r="C2902" s="3">
        <v>151</v>
      </c>
      <c r="D2902" s="2">
        <v>0.11</v>
      </c>
      <c r="E2902" s="2">
        <v>0.09</v>
      </c>
      <c r="F2902" s="2">
        <v>0.11</v>
      </c>
      <c r="G2902" s="2">
        <v>0</v>
      </c>
      <c r="H2902" s="2" t="s">
        <v>12</v>
      </c>
      <c r="I2902" s="2">
        <v>2</v>
      </c>
      <c r="J2902" s="2">
        <v>2799</v>
      </c>
      <c r="K2902" s="4">
        <v>0.41599999999999998</v>
      </c>
      <c r="L2902" s="2" t="s">
        <v>1929</v>
      </c>
      <c r="M2902" s="5">
        <v>45093</v>
      </c>
      <c r="N2902" s="6">
        <v>102.7</v>
      </c>
    </row>
    <row r="2903" spans="1:14" ht="15.5" hidden="1" x14ac:dyDescent="0.35">
      <c r="A2903" s="3" t="s">
        <v>138</v>
      </c>
      <c r="B2903" s="2" t="s">
        <v>1984</v>
      </c>
      <c r="C2903" s="3">
        <v>151.5</v>
      </c>
      <c r="D2903" s="2">
        <v>0.12</v>
      </c>
      <c r="E2903" s="2">
        <v>0.09</v>
      </c>
      <c r="F2903" s="2">
        <v>0.11</v>
      </c>
      <c r="G2903" s="2">
        <v>0</v>
      </c>
      <c r="H2903" s="2" t="s">
        <v>12</v>
      </c>
      <c r="I2903" s="2">
        <v>3</v>
      </c>
      <c r="J2903" s="2">
        <v>1047</v>
      </c>
      <c r="K2903" s="4">
        <v>0.41899999999999998</v>
      </c>
      <c r="L2903" s="2" t="s">
        <v>1929</v>
      </c>
      <c r="M2903" s="5">
        <v>45093</v>
      </c>
      <c r="N2903" s="6">
        <v>102.7</v>
      </c>
    </row>
    <row r="2904" spans="1:14" ht="15.5" hidden="1" x14ac:dyDescent="0.35">
      <c r="A2904" s="3" t="s">
        <v>140</v>
      </c>
      <c r="B2904" s="2" t="s">
        <v>1985</v>
      </c>
      <c r="C2904" s="3">
        <v>152</v>
      </c>
      <c r="D2904" s="2">
        <v>0.13</v>
      </c>
      <c r="E2904" s="2">
        <v>7.0000000000000007E-2</v>
      </c>
      <c r="F2904" s="2">
        <v>0.1</v>
      </c>
      <c r="G2904" s="2">
        <v>0</v>
      </c>
      <c r="H2904" s="2" t="s">
        <v>12</v>
      </c>
      <c r="I2904" s="2">
        <v>5</v>
      </c>
      <c r="J2904" s="2">
        <v>937</v>
      </c>
      <c r="K2904" s="4">
        <v>0.41599999999999998</v>
      </c>
      <c r="L2904" s="2" t="s">
        <v>1929</v>
      </c>
      <c r="M2904" s="5">
        <v>45093</v>
      </c>
      <c r="N2904" s="6">
        <v>102.7</v>
      </c>
    </row>
    <row r="2905" spans="1:14" ht="15.5" hidden="1" x14ac:dyDescent="0.35">
      <c r="A2905" s="3" t="s">
        <v>142</v>
      </c>
      <c r="B2905" s="2" t="s">
        <v>1986</v>
      </c>
      <c r="C2905" s="3">
        <v>152.5</v>
      </c>
      <c r="D2905" s="2">
        <v>0.1</v>
      </c>
      <c r="E2905" s="2">
        <v>0.08</v>
      </c>
      <c r="F2905" s="2">
        <v>0.1</v>
      </c>
      <c r="G2905" s="2">
        <v>0</v>
      </c>
      <c r="H2905" s="2" t="s">
        <v>12</v>
      </c>
      <c r="I2905" s="2">
        <v>1</v>
      </c>
      <c r="J2905" s="2">
        <v>1118</v>
      </c>
      <c r="K2905" s="4">
        <v>0.41899999999999998</v>
      </c>
      <c r="L2905" s="2" t="s">
        <v>1929</v>
      </c>
      <c r="M2905" s="5">
        <v>45093</v>
      </c>
      <c r="N2905" s="6">
        <v>102.7</v>
      </c>
    </row>
    <row r="2906" spans="1:14" ht="15.5" hidden="1" x14ac:dyDescent="0.35">
      <c r="A2906" s="3" t="s">
        <v>143</v>
      </c>
      <c r="B2906" s="2" t="s">
        <v>1986</v>
      </c>
      <c r="C2906" s="3">
        <v>153</v>
      </c>
      <c r="D2906" s="2">
        <v>0.1</v>
      </c>
      <c r="E2906" s="2">
        <v>0.08</v>
      </c>
      <c r="F2906" s="2">
        <v>0.1</v>
      </c>
      <c r="G2906" s="2">
        <v>0</v>
      </c>
      <c r="H2906" s="2" t="s">
        <v>12</v>
      </c>
      <c r="I2906" s="2">
        <v>24</v>
      </c>
      <c r="J2906" s="2">
        <v>1640</v>
      </c>
      <c r="K2906" s="4">
        <v>0.4219</v>
      </c>
      <c r="L2906" s="2" t="s">
        <v>1929</v>
      </c>
      <c r="M2906" s="5">
        <v>45093</v>
      </c>
      <c r="N2906" s="6">
        <v>102.7</v>
      </c>
    </row>
    <row r="2907" spans="1:14" ht="15.5" hidden="1" x14ac:dyDescent="0.35">
      <c r="A2907" s="3" t="s">
        <v>145</v>
      </c>
      <c r="B2907" s="2" t="s">
        <v>1987</v>
      </c>
      <c r="C2907" s="3">
        <v>153.5</v>
      </c>
      <c r="D2907" s="2">
        <v>0.1</v>
      </c>
      <c r="E2907" s="2">
        <v>0.06</v>
      </c>
      <c r="F2907" s="2">
        <v>0.09</v>
      </c>
      <c r="G2907" s="2">
        <v>0</v>
      </c>
      <c r="H2907" s="2" t="s">
        <v>12</v>
      </c>
      <c r="I2907" s="2">
        <v>1</v>
      </c>
      <c r="J2907" s="2">
        <v>5543</v>
      </c>
      <c r="K2907" s="4">
        <v>0.41899999999999998</v>
      </c>
      <c r="L2907" s="2" t="s">
        <v>1929</v>
      </c>
      <c r="M2907" s="5">
        <v>45093</v>
      </c>
      <c r="N2907" s="6">
        <v>102.7</v>
      </c>
    </row>
    <row r="2908" spans="1:14" ht="15.5" hidden="1" x14ac:dyDescent="0.35">
      <c r="A2908" s="3" t="s">
        <v>147</v>
      </c>
      <c r="B2908" s="2" t="s">
        <v>1988</v>
      </c>
      <c r="C2908" s="3">
        <v>154</v>
      </c>
      <c r="D2908" s="2">
        <v>0.1</v>
      </c>
      <c r="E2908" s="2">
        <v>7.0000000000000007E-2</v>
      </c>
      <c r="F2908" s="2">
        <v>0.09</v>
      </c>
      <c r="G2908" s="2">
        <v>0</v>
      </c>
      <c r="H2908" s="2" t="s">
        <v>12</v>
      </c>
      <c r="I2908" s="2">
        <v>3</v>
      </c>
      <c r="J2908" s="2">
        <v>1120</v>
      </c>
      <c r="K2908" s="4">
        <v>0.4219</v>
      </c>
      <c r="L2908" s="2" t="s">
        <v>1929</v>
      </c>
      <c r="M2908" s="5">
        <v>45093</v>
      </c>
      <c r="N2908" s="6">
        <v>102.7</v>
      </c>
    </row>
    <row r="2909" spans="1:14" ht="15.5" hidden="1" x14ac:dyDescent="0.35">
      <c r="A2909" s="3" t="s">
        <v>149</v>
      </c>
      <c r="B2909" s="2" t="s">
        <v>1989</v>
      </c>
      <c r="C2909" s="3">
        <v>154.5</v>
      </c>
      <c r="D2909" s="2">
        <v>0.09</v>
      </c>
      <c r="E2909" s="2">
        <v>7.0000000000000007E-2</v>
      </c>
      <c r="F2909" s="2">
        <v>0.09</v>
      </c>
      <c r="G2909" s="2">
        <v>0</v>
      </c>
      <c r="H2909" s="2" t="s">
        <v>12</v>
      </c>
      <c r="I2909" s="2">
        <v>12</v>
      </c>
      <c r="J2909" s="2">
        <v>659</v>
      </c>
      <c r="K2909" s="4">
        <v>0.42480000000000001</v>
      </c>
      <c r="L2909" s="2" t="s">
        <v>1929</v>
      </c>
      <c r="M2909" s="5">
        <v>45093</v>
      </c>
      <c r="N2909" s="6">
        <v>102.7</v>
      </c>
    </row>
    <row r="2910" spans="1:14" ht="15.5" hidden="1" x14ac:dyDescent="0.35">
      <c r="A2910" s="3" t="s">
        <v>151</v>
      </c>
      <c r="B2910" s="2" t="s">
        <v>1919</v>
      </c>
      <c r="C2910" s="3">
        <v>155</v>
      </c>
      <c r="D2910" s="2">
        <v>0.08</v>
      </c>
      <c r="E2910" s="2">
        <v>7.0000000000000007E-2</v>
      </c>
      <c r="F2910" s="2">
        <v>0.09</v>
      </c>
      <c r="G2910" s="2">
        <v>-0.01</v>
      </c>
      <c r="H2910" s="2">
        <v>-0.1111</v>
      </c>
      <c r="I2910" s="2">
        <v>10</v>
      </c>
      <c r="J2910" s="2">
        <v>6352</v>
      </c>
      <c r="K2910" s="4">
        <v>0.42770000000000002</v>
      </c>
      <c r="L2910" s="2" t="s">
        <v>1929</v>
      </c>
      <c r="M2910" s="5">
        <v>45093</v>
      </c>
      <c r="N2910" s="6">
        <v>102.7</v>
      </c>
    </row>
    <row r="2911" spans="1:14" ht="15.5" hidden="1" x14ac:dyDescent="0.35">
      <c r="A2911" s="3" t="s">
        <v>152</v>
      </c>
      <c r="B2911" s="2" t="s">
        <v>1990</v>
      </c>
      <c r="C2911" s="3">
        <v>155.5</v>
      </c>
      <c r="D2911" s="2">
        <v>0.12</v>
      </c>
      <c r="E2911" s="2">
        <v>0.05</v>
      </c>
      <c r="F2911" s="2">
        <v>0.09</v>
      </c>
      <c r="G2911" s="2">
        <v>0</v>
      </c>
      <c r="H2911" s="2" t="s">
        <v>12</v>
      </c>
      <c r="I2911" s="2">
        <v>100</v>
      </c>
      <c r="J2911" s="2">
        <v>1496</v>
      </c>
      <c r="K2911" s="4">
        <v>0.42970000000000003</v>
      </c>
      <c r="L2911" s="2" t="s">
        <v>1929</v>
      </c>
      <c r="M2911" s="5">
        <v>45093</v>
      </c>
      <c r="N2911" s="6">
        <v>102.7</v>
      </c>
    </row>
    <row r="2912" spans="1:14" ht="15.5" hidden="1" x14ac:dyDescent="0.35">
      <c r="A2912" s="3" t="s">
        <v>154</v>
      </c>
      <c r="B2912" s="2" t="s">
        <v>1991</v>
      </c>
      <c r="C2912" s="3">
        <v>156</v>
      </c>
      <c r="D2912" s="2">
        <v>0.09</v>
      </c>
      <c r="E2912" s="2">
        <v>0.06</v>
      </c>
      <c r="F2912" s="2">
        <v>0.08</v>
      </c>
      <c r="G2912" s="2">
        <v>0</v>
      </c>
      <c r="H2912" s="2" t="s">
        <v>12</v>
      </c>
      <c r="I2912" s="2">
        <v>1</v>
      </c>
      <c r="J2912" s="2">
        <v>1029</v>
      </c>
      <c r="K2912" s="4">
        <v>0.42580000000000001</v>
      </c>
      <c r="L2912" s="2" t="s">
        <v>1929</v>
      </c>
      <c r="M2912" s="5">
        <v>45093</v>
      </c>
      <c r="N2912" s="6">
        <v>102.7</v>
      </c>
    </row>
    <row r="2913" spans="1:14" ht="15.5" hidden="1" x14ac:dyDescent="0.35">
      <c r="A2913" s="3" t="s">
        <v>156</v>
      </c>
      <c r="B2913" s="2" t="s">
        <v>1992</v>
      </c>
      <c r="C2913" s="3">
        <v>156.5</v>
      </c>
      <c r="D2913" s="2">
        <v>7.0000000000000007E-2</v>
      </c>
      <c r="E2913" s="2">
        <v>0.06</v>
      </c>
      <c r="F2913" s="2">
        <v>0.08</v>
      </c>
      <c r="G2913" s="2">
        <v>-0.05</v>
      </c>
      <c r="H2913" s="2">
        <v>-0.41670000000000001</v>
      </c>
      <c r="I2913" s="2">
        <v>100</v>
      </c>
      <c r="J2913" s="2">
        <v>754</v>
      </c>
      <c r="K2913" s="4">
        <v>0.42870000000000003</v>
      </c>
      <c r="L2913" s="2" t="s">
        <v>1929</v>
      </c>
      <c r="M2913" s="5">
        <v>45093</v>
      </c>
      <c r="N2913" s="6">
        <v>102.7</v>
      </c>
    </row>
    <row r="2914" spans="1:14" ht="15.5" hidden="1" x14ac:dyDescent="0.35">
      <c r="A2914" s="3" t="s">
        <v>158</v>
      </c>
      <c r="B2914" s="2" t="s">
        <v>1993</v>
      </c>
      <c r="C2914" s="3">
        <v>157</v>
      </c>
      <c r="D2914" s="2">
        <v>0.1</v>
      </c>
      <c r="E2914" s="2">
        <v>0.06</v>
      </c>
      <c r="F2914" s="2">
        <v>0.08</v>
      </c>
      <c r="G2914" s="2">
        <v>0</v>
      </c>
      <c r="H2914" s="2" t="s">
        <v>12</v>
      </c>
      <c r="I2914" s="2">
        <v>1</v>
      </c>
      <c r="J2914" s="2">
        <v>1538</v>
      </c>
      <c r="K2914" s="4">
        <v>0.43159999999999998</v>
      </c>
      <c r="L2914" s="2" t="s">
        <v>1929</v>
      </c>
      <c r="M2914" s="5">
        <v>45093</v>
      </c>
      <c r="N2914" s="6">
        <v>102.7</v>
      </c>
    </row>
    <row r="2915" spans="1:14" ht="15.5" hidden="1" x14ac:dyDescent="0.35">
      <c r="A2915" s="3" t="s">
        <v>160</v>
      </c>
      <c r="B2915" s="2" t="s">
        <v>1994</v>
      </c>
      <c r="C2915" s="3">
        <v>157.5</v>
      </c>
      <c r="D2915" s="2">
        <v>0.08</v>
      </c>
      <c r="E2915" s="2">
        <v>0.06</v>
      </c>
      <c r="F2915" s="2">
        <v>7.0000000000000007E-2</v>
      </c>
      <c r="G2915" s="2">
        <v>0</v>
      </c>
      <c r="H2915" s="2" t="s">
        <v>12</v>
      </c>
      <c r="I2915" s="2">
        <v>1</v>
      </c>
      <c r="J2915" s="2">
        <v>3137</v>
      </c>
      <c r="K2915" s="4">
        <v>0.42770000000000002</v>
      </c>
      <c r="L2915" s="2" t="s">
        <v>1929</v>
      </c>
      <c r="M2915" s="5">
        <v>45093</v>
      </c>
      <c r="N2915" s="6">
        <v>102.7</v>
      </c>
    </row>
    <row r="2916" spans="1:14" ht="15.5" hidden="1" x14ac:dyDescent="0.35">
      <c r="A2916" s="3" t="s">
        <v>162</v>
      </c>
      <c r="B2916" s="2" t="s">
        <v>1995</v>
      </c>
      <c r="C2916" s="3">
        <v>158</v>
      </c>
      <c r="D2916" s="2">
        <v>0.08</v>
      </c>
      <c r="E2916" s="2">
        <v>0.04</v>
      </c>
      <c r="F2916" s="2">
        <v>0.08</v>
      </c>
      <c r="G2916" s="2">
        <v>0</v>
      </c>
      <c r="H2916" s="2" t="s">
        <v>12</v>
      </c>
      <c r="I2916" s="2">
        <v>7</v>
      </c>
      <c r="J2916" s="2">
        <v>2138</v>
      </c>
      <c r="K2916" s="4">
        <v>0.4375</v>
      </c>
      <c r="L2916" s="2" t="s">
        <v>1929</v>
      </c>
      <c r="M2916" s="5">
        <v>45093</v>
      </c>
      <c r="N2916" s="6">
        <v>102.7</v>
      </c>
    </row>
    <row r="2917" spans="1:14" ht="15.5" hidden="1" x14ac:dyDescent="0.35">
      <c r="A2917" s="3" t="s">
        <v>164</v>
      </c>
      <c r="B2917" s="2" t="s">
        <v>1996</v>
      </c>
      <c r="C2917" s="3">
        <v>158.5</v>
      </c>
      <c r="D2917" s="2">
        <v>7.0000000000000007E-2</v>
      </c>
      <c r="E2917" s="2">
        <v>0.06</v>
      </c>
      <c r="F2917" s="2">
        <v>7.0000000000000007E-2</v>
      </c>
      <c r="G2917" s="2">
        <v>0</v>
      </c>
      <c r="H2917" s="2" t="s">
        <v>12</v>
      </c>
      <c r="I2917" s="2">
        <v>1</v>
      </c>
      <c r="J2917" s="2">
        <v>1396</v>
      </c>
      <c r="K2917" s="4">
        <v>0.43259999999999998</v>
      </c>
      <c r="L2917" s="2" t="s">
        <v>1929</v>
      </c>
      <c r="M2917" s="5">
        <v>45093</v>
      </c>
      <c r="N2917" s="6">
        <v>102.7</v>
      </c>
    </row>
    <row r="2918" spans="1:14" ht="15.5" hidden="1" x14ac:dyDescent="0.35">
      <c r="A2918" s="3" t="s">
        <v>166</v>
      </c>
      <c r="B2918" s="2" t="s">
        <v>1997</v>
      </c>
      <c r="C2918" s="3">
        <v>159</v>
      </c>
      <c r="D2918" s="2">
        <v>7.0000000000000007E-2</v>
      </c>
      <c r="E2918" s="2">
        <v>0.05</v>
      </c>
      <c r="F2918" s="2">
        <v>7.0000000000000007E-2</v>
      </c>
      <c r="G2918" s="2">
        <v>0</v>
      </c>
      <c r="H2918" s="2" t="s">
        <v>12</v>
      </c>
      <c r="I2918" s="2">
        <v>11</v>
      </c>
      <c r="J2918" s="2">
        <v>3149</v>
      </c>
      <c r="K2918" s="4">
        <v>0.43559999999999999</v>
      </c>
      <c r="L2918" s="2" t="s">
        <v>1929</v>
      </c>
      <c r="M2918" s="5">
        <v>45093</v>
      </c>
      <c r="N2918" s="6">
        <v>102.7</v>
      </c>
    </row>
    <row r="2919" spans="1:14" ht="15.5" hidden="1" x14ac:dyDescent="0.35">
      <c r="A2919" s="3" t="s">
        <v>168</v>
      </c>
      <c r="B2919" s="2" t="s">
        <v>1998</v>
      </c>
      <c r="C2919" s="3">
        <v>159.5</v>
      </c>
      <c r="D2919" s="2">
        <v>0.08</v>
      </c>
      <c r="E2919" s="2">
        <v>0.05</v>
      </c>
      <c r="F2919" s="2">
        <v>7.0000000000000007E-2</v>
      </c>
      <c r="G2919" s="2">
        <v>0</v>
      </c>
      <c r="H2919" s="2" t="s">
        <v>12</v>
      </c>
      <c r="I2919" s="2">
        <v>6</v>
      </c>
      <c r="J2919" s="2">
        <v>1028</v>
      </c>
      <c r="K2919" s="4">
        <v>0.4375</v>
      </c>
      <c r="L2919" s="2" t="s">
        <v>1929</v>
      </c>
      <c r="M2919" s="5">
        <v>45093</v>
      </c>
      <c r="N2919" s="6">
        <v>102.7</v>
      </c>
    </row>
    <row r="2920" spans="1:14" ht="15.5" hidden="1" x14ac:dyDescent="0.35">
      <c r="A2920" s="3" t="s">
        <v>169</v>
      </c>
      <c r="B2920" s="2" t="s">
        <v>1999</v>
      </c>
      <c r="C2920" s="3">
        <v>160</v>
      </c>
      <c r="D2920" s="2">
        <v>7.0000000000000007E-2</v>
      </c>
      <c r="E2920" s="2">
        <v>0.05</v>
      </c>
      <c r="F2920" s="2">
        <v>7.0000000000000007E-2</v>
      </c>
      <c r="G2920" s="2">
        <v>0</v>
      </c>
      <c r="H2920" s="2" t="s">
        <v>12</v>
      </c>
      <c r="I2920" s="2">
        <v>66</v>
      </c>
      <c r="J2920" s="2">
        <v>11166</v>
      </c>
      <c r="K2920" s="4">
        <v>0.44040000000000001</v>
      </c>
      <c r="L2920" s="2" t="s">
        <v>1929</v>
      </c>
      <c r="M2920" s="5">
        <v>45093</v>
      </c>
      <c r="N2920" s="6">
        <v>102.7</v>
      </c>
    </row>
    <row r="2921" spans="1:14" ht="15.5" hidden="1" x14ac:dyDescent="0.35">
      <c r="A2921" s="3" t="s">
        <v>171</v>
      </c>
      <c r="B2921" s="2" t="s">
        <v>2000</v>
      </c>
      <c r="C2921" s="3">
        <v>160.5</v>
      </c>
      <c r="D2921" s="2">
        <v>0.06</v>
      </c>
      <c r="E2921" s="2">
        <v>0.05</v>
      </c>
      <c r="F2921" s="2">
        <v>7.0000000000000007E-2</v>
      </c>
      <c r="G2921" s="2">
        <v>0</v>
      </c>
      <c r="H2921" s="2" t="s">
        <v>12</v>
      </c>
      <c r="I2921" s="2">
        <v>40</v>
      </c>
      <c r="J2921" s="2">
        <v>872</v>
      </c>
      <c r="K2921" s="4">
        <v>0.44340000000000002</v>
      </c>
      <c r="L2921" s="2" t="s">
        <v>1929</v>
      </c>
      <c r="M2921" s="5">
        <v>45093</v>
      </c>
      <c r="N2921" s="6">
        <v>102.7</v>
      </c>
    </row>
    <row r="2922" spans="1:14" ht="15.5" hidden="1" x14ac:dyDescent="0.35">
      <c r="A2922" s="3" t="s">
        <v>172</v>
      </c>
      <c r="B2922" s="2" t="s">
        <v>2001</v>
      </c>
      <c r="C2922" s="3">
        <v>161</v>
      </c>
      <c r="D2922" s="2">
        <v>0.06</v>
      </c>
      <c r="E2922" s="2">
        <v>0.05</v>
      </c>
      <c r="F2922" s="2">
        <v>7.0000000000000007E-2</v>
      </c>
      <c r="G2922" s="2">
        <v>0</v>
      </c>
      <c r="H2922" s="2" t="s">
        <v>12</v>
      </c>
      <c r="I2922" s="2">
        <v>1</v>
      </c>
      <c r="J2922" s="2">
        <v>1144</v>
      </c>
      <c r="K2922" s="4">
        <v>0.44529999999999997</v>
      </c>
      <c r="L2922" s="2" t="s">
        <v>1929</v>
      </c>
      <c r="M2922" s="5">
        <v>45093</v>
      </c>
      <c r="N2922" s="6">
        <v>102.7</v>
      </c>
    </row>
    <row r="2923" spans="1:14" ht="15.5" hidden="1" x14ac:dyDescent="0.35">
      <c r="A2923" s="3" t="s">
        <v>174</v>
      </c>
      <c r="B2923" s="2" t="s">
        <v>2002</v>
      </c>
      <c r="C2923" s="3">
        <v>161.5</v>
      </c>
      <c r="D2923" s="2">
        <v>7.0000000000000007E-2</v>
      </c>
      <c r="E2923" s="2">
        <v>0.05</v>
      </c>
      <c r="F2923" s="2">
        <v>7.0000000000000007E-2</v>
      </c>
      <c r="G2923" s="2">
        <v>0</v>
      </c>
      <c r="H2923" s="2" t="s">
        <v>12</v>
      </c>
      <c r="I2923" s="2">
        <v>1</v>
      </c>
      <c r="J2923" s="2">
        <v>746</v>
      </c>
      <c r="K2923" s="4">
        <v>0.44819999999999999</v>
      </c>
      <c r="L2923" s="2" t="s">
        <v>1929</v>
      </c>
      <c r="M2923" s="5">
        <v>45093</v>
      </c>
      <c r="N2923" s="6">
        <v>102.7</v>
      </c>
    </row>
    <row r="2924" spans="1:14" ht="15.5" hidden="1" x14ac:dyDescent="0.35">
      <c r="A2924" s="3" t="s">
        <v>175</v>
      </c>
      <c r="B2924" s="2" t="s">
        <v>2003</v>
      </c>
      <c r="C2924" s="3">
        <v>162</v>
      </c>
      <c r="D2924" s="2">
        <v>7.0000000000000007E-2</v>
      </c>
      <c r="E2924" s="2">
        <v>0.05</v>
      </c>
      <c r="F2924" s="2">
        <v>7.0000000000000007E-2</v>
      </c>
      <c r="G2924" s="2">
        <v>0</v>
      </c>
      <c r="H2924" s="2" t="s">
        <v>12</v>
      </c>
      <c r="I2924" s="2">
        <v>6</v>
      </c>
      <c r="J2924" s="2">
        <v>1746</v>
      </c>
      <c r="K2924" s="4">
        <v>0.45119999999999999</v>
      </c>
      <c r="L2924" s="2" t="s">
        <v>1929</v>
      </c>
      <c r="M2924" s="5">
        <v>45093</v>
      </c>
      <c r="N2924" s="6">
        <v>102.7</v>
      </c>
    </row>
    <row r="2925" spans="1:14" ht="15.5" hidden="1" x14ac:dyDescent="0.35">
      <c r="A2925" s="3" t="s">
        <v>177</v>
      </c>
      <c r="B2925" s="2" t="s">
        <v>2004</v>
      </c>
      <c r="C2925" s="3">
        <v>162.5</v>
      </c>
      <c r="D2925" s="2">
        <v>0.13</v>
      </c>
      <c r="E2925" s="2">
        <v>0.05</v>
      </c>
      <c r="F2925" s="2">
        <v>7.0000000000000007E-2</v>
      </c>
      <c r="G2925" s="2">
        <v>0</v>
      </c>
      <c r="H2925" s="2" t="s">
        <v>12</v>
      </c>
      <c r="I2925" s="2">
        <v>1</v>
      </c>
      <c r="J2925" s="2">
        <v>1975</v>
      </c>
      <c r="K2925" s="4">
        <v>0.4531</v>
      </c>
      <c r="L2925" s="2" t="s">
        <v>1929</v>
      </c>
      <c r="M2925" s="5">
        <v>45093</v>
      </c>
      <c r="N2925" s="6">
        <v>102.7</v>
      </c>
    </row>
    <row r="2926" spans="1:14" ht="15.5" hidden="1" x14ac:dyDescent="0.35">
      <c r="A2926" s="3" t="s">
        <v>179</v>
      </c>
      <c r="B2926" s="2" t="s">
        <v>2005</v>
      </c>
      <c r="C2926" s="3">
        <v>163</v>
      </c>
      <c r="D2926" s="2">
        <v>0.06</v>
      </c>
      <c r="E2926" s="2">
        <v>0.04</v>
      </c>
      <c r="F2926" s="2">
        <v>0.06</v>
      </c>
      <c r="G2926" s="2">
        <v>0</v>
      </c>
      <c r="H2926" s="2" t="s">
        <v>12</v>
      </c>
      <c r="I2926" s="2">
        <v>1</v>
      </c>
      <c r="J2926" s="2">
        <v>1418</v>
      </c>
      <c r="K2926" s="4">
        <v>0.44729999999999998</v>
      </c>
      <c r="L2926" s="2" t="s">
        <v>1929</v>
      </c>
      <c r="M2926" s="5">
        <v>45093</v>
      </c>
      <c r="N2926" s="6">
        <v>102.7</v>
      </c>
    </row>
    <row r="2927" spans="1:14" ht="15.5" hidden="1" x14ac:dyDescent="0.35">
      <c r="A2927" s="3" t="s">
        <v>181</v>
      </c>
      <c r="B2927" s="2" t="s">
        <v>2006</v>
      </c>
      <c r="C2927" s="3">
        <v>163.5</v>
      </c>
      <c r="D2927" s="2">
        <v>7.0000000000000007E-2</v>
      </c>
      <c r="E2927" s="2">
        <v>0.04</v>
      </c>
      <c r="F2927" s="2">
        <v>0.06</v>
      </c>
      <c r="G2927" s="2">
        <v>0</v>
      </c>
      <c r="H2927" s="2" t="s">
        <v>12</v>
      </c>
      <c r="I2927" s="2">
        <v>5</v>
      </c>
      <c r="J2927" s="2">
        <v>414</v>
      </c>
      <c r="K2927" s="4">
        <v>0.44919999999999999</v>
      </c>
      <c r="L2927" s="2" t="s">
        <v>1929</v>
      </c>
      <c r="M2927" s="5">
        <v>45093</v>
      </c>
      <c r="N2927" s="6">
        <v>102.7</v>
      </c>
    </row>
    <row r="2928" spans="1:14" ht="15.5" hidden="1" x14ac:dyDescent="0.35">
      <c r="A2928" s="3" t="s">
        <v>183</v>
      </c>
      <c r="B2928" s="2" t="s">
        <v>2007</v>
      </c>
      <c r="C2928" s="3">
        <v>164</v>
      </c>
      <c r="D2928" s="2">
        <v>7.0000000000000007E-2</v>
      </c>
      <c r="E2928" s="2">
        <v>0.04</v>
      </c>
      <c r="F2928" s="2">
        <v>0.06</v>
      </c>
      <c r="G2928" s="2">
        <v>0</v>
      </c>
      <c r="H2928" s="2" t="s">
        <v>12</v>
      </c>
      <c r="I2928" s="2">
        <v>1</v>
      </c>
      <c r="J2928" s="2">
        <v>1334</v>
      </c>
      <c r="K2928" s="4">
        <v>0.4531</v>
      </c>
      <c r="L2928" s="2" t="s">
        <v>1929</v>
      </c>
      <c r="M2928" s="5">
        <v>45093</v>
      </c>
      <c r="N2928" s="6">
        <v>102.7</v>
      </c>
    </row>
    <row r="2929" spans="1:14" ht="15.5" hidden="1" x14ac:dyDescent="0.35">
      <c r="A2929" s="3" t="s">
        <v>185</v>
      </c>
      <c r="B2929" s="2" t="s">
        <v>2008</v>
      </c>
      <c r="C2929" s="3">
        <v>164.5</v>
      </c>
      <c r="D2929" s="2">
        <v>0.06</v>
      </c>
      <c r="E2929" s="2">
        <v>0.04</v>
      </c>
      <c r="F2929" s="2">
        <v>0.06</v>
      </c>
      <c r="G2929" s="2">
        <v>0</v>
      </c>
      <c r="H2929" s="2" t="s">
        <v>12</v>
      </c>
      <c r="I2929" s="2">
        <v>60</v>
      </c>
      <c r="J2929" s="2">
        <v>2150</v>
      </c>
      <c r="K2929" s="4">
        <v>0.4551</v>
      </c>
      <c r="L2929" s="2" t="s">
        <v>1929</v>
      </c>
      <c r="M2929" s="5">
        <v>45093</v>
      </c>
      <c r="N2929" s="6">
        <v>102.7</v>
      </c>
    </row>
    <row r="2930" spans="1:14" ht="15.5" hidden="1" x14ac:dyDescent="0.35">
      <c r="A2930" s="3" t="s">
        <v>187</v>
      </c>
      <c r="B2930" s="2" t="s">
        <v>2009</v>
      </c>
      <c r="C2930" s="3">
        <v>165</v>
      </c>
      <c r="D2930" s="2">
        <v>0.06</v>
      </c>
      <c r="E2930" s="2">
        <v>0.04</v>
      </c>
      <c r="F2930" s="2">
        <v>0.06</v>
      </c>
      <c r="G2930" s="2">
        <v>0.01</v>
      </c>
      <c r="H2930" s="2">
        <v>0.2</v>
      </c>
      <c r="I2930" s="2">
        <v>1</v>
      </c>
      <c r="J2930" s="2">
        <v>7788</v>
      </c>
      <c r="K2930" s="4">
        <v>0.45700000000000002</v>
      </c>
      <c r="L2930" s="2" t="s">
        <v>1929</v>
      </c>
      <c r="M2930" s="5">
        <v>45093</v>
      </c>
      <c r="N2930" s="6">
        <v>102.7</v>
      </c>
    </row>
    <row r="2931" spans="1:14" ht="15.5" hidden="1" x14ac:dyDescent="0.35">
      <c r="A2931" s="3" t="s">
        <v>189</v>
      </c>
      <c r="B2931" s="2" t="s">
        <v>2010</v>
      </c>
      <c r="C2931" s="3">
        <v>165.5</v>
      </c>
      <c r="D2931" s="2">
        <v>0.06</v>
      </c>
      <c r="E2931" s="2">
        <v>0.04</v>
      </c>
      <c r="F2931" s="2">
        <v>0.06</v>
      </c>
      <c r="G2931" s="2">
        <v>0</v>
      </c>
      <c r="H2931" s="2" t="s">
        <v>12</v>
      </c>
      <c r="I2931" s="2">
        <v>51</v>
      </c>
      <c r="J2931" s="2">
        <v>1685</v>
      </c>
      <c r="K2931" s="4">
        <v>0.45900000000000002</v>
      </c>
      <c r="L2931" s="2" t="s">
        <v>1929</v>
      </c>
      <c r="M2931" s="5">
        <v>45093</v>
      </c>
      <c r="N2931" s="6">
        <v>102.7</v>
      </c>
    </row>
    <row r="2932" spans="1:14" ht="15.5" hidden="1" x14ac:dyDescent="0.35">
      <c r="A2932" s="3" t="s">
        <v>191</v>
      </c>
      <c r="B2932" s="2" t="s">
        <v>2011</v>
      </c>
      <c r="C2932" s="3">
        <v>166</v>
      </c>
      <c r="D2932" s="2">
        <v>0.05</v>
      </c>
      <c r="E2932" s="2">
        <v>0.03</v>
      </c>
      <c r="F2932" s="2">
        <v>0.06</v>
      </c>
      <c r="G2932" s="2">
        <v>-0.01</v>
      </c>
      <c r="H2932" s="2">
        <v>-0.16669999999999999</v>
      </c>
      <c r="I2932" s="2">
        <v>1</v>
      </c>
      <c r="J2932" s="2">
        <v>1050</v>
      </c>
      <c r="K2932" s="4">
        <v>0.46289999999999998</v>
      </c>
      <c r="L2932" s="2" t="s">
        <v>1929</v>
      </c>
      <c r="M2932" s="5">
        <v>45093</v>
      </c>
      <c r="N2932" s="6">
        <v>102.7</v>
      </c>
    </row>
    <row r="2933" spans="1:14" ht="15.5" hidden="1" x14ac:dyDescent="0.35">
      <c r="A2933" s="3" t="s">
        <v>193</v>
      </c>
      <c r="B2933" s="2" t="s">
        <v>2012</v>
      </c>
      <c r="C2933" s="3">
        <v>166.5</v>
      </c>
      <c r="D2933" s="2">
        <v>0.05</v>
      </c>
      <c r="E2933" s="2">
        <v>0.03</v>
      </c>
      <c r="F2933" s="2">
        <v>0.06</v>
      </c>
      <c r="G2933" s="2">
        <v>0</v>
      </c>
      <c r="H2933" s="2" t="s">
        <v>12</v>
      </c>
      <c r="I2933" s="2">
        <v>1</v>
      </c>
      <c r="J2933" s="2">
        <v>615</v>
      </c>
      <c r="K2933" s="4">
        <v>0.46479999999999999</v>
      </c>
      <c r="L2933" s="2" t="s">
        <v>1929</v>
      </c>
      <c r="M2933" s="5">
        <v>45093</v>
      </c>
      <c r="N2933" s="6">
        <v>102.7</v>
      </c>
    </row>
    <row r="2934" spans="1:14" ht="15.5" hidden="1" x14ac:dyDescent="0.35">
      <c r="A2934" s="3" t="s">
        <v>195</v>
      </c>
      <c r="B2934" s="2" t="s">
        <v>2005</v>
      </c>
      <c r="C2934" s="3">
        <v>167</v>
      </c>
      <c r="D2934" s="2">
        <v>0.05</v>
      </c>
      <c r="E2934" s="2">
        <v>0.03</v>
      </c>
      <c r="F2934" s="2">
        <v>0.06</v>
      </c>
      <c r="G2934" s="2">
        <v>0</v>
      </c>
      <c r="H2934" s="2" t="s">
        <v>12</v>
      </c>
      <c r="I2934" s="2">
        <v>11</v>
      </c>
      <c r="J2934" s="2">
        <v>1709</v>
      </c>
      <c r="K2934" s="4">
        <v>0.46679999999999999</v>
      </c>
      <c r="L2934" s="2" t="s">
        <v>1929</v>
      </c>
      <c r="M2934" s="5">
        <v>45093</v>
      </c>
      <c r="N2934" s="6">
        <v>102.7</v>
      </c>
    </row>
    <row r="2935" spans="1:14" ht="15.5" hidden="1" x14ac:dyDescent="0.35">
      <c r="A2935" s="3" t="s">
        <v>197</v>
      </c>
      <c r="B2935" s="2" t="s">
        <v>2013</v>
      </c>
      <c r="C2935" s="3">
        <v>167.5</v>
      </c>
      <c r="D2935" s="2">
        <v>7.0000000000000007E-2</v>
      </c>
      <c r="E2935" s="2">
        <v>0.03</v>
      </c>
      <c r="F2935" s="2">
        <v>0.05</v>
      </c>
      <c r="G2935" s="2">
        <v>0</v>
      </c>
      <c r="H2935" s="2" t="s">
        <v>12</v>
      </c>
      <c r="I2935" s="2">
        <v>9</v>
      </c>
      <c r="J2935" s="2">
        <v>3237</v>
      </c>
      <c r="K2935" s="4">
        <v>0.45900000000000002</v>
      </c>
      <c r="L2935" s="2" t="s">
        <v>1929</v>
      </c>
      <c r="M2935" s="5">
        <v>45093</v>
      </c>
      <c r="N2935" s="6">
        <v>102.7</v>
      </c>
    </row>
    <row r="2936" spans="1:14" ht="15.5" hidden="1" x14ac:dyDescent="0.35">
      <c r="A2936" s="3" t="s">
        <v>199</v>
      </c>
      <c r="B2936" s="2" t="s">
        <v>2014</v>
      </c>
      <c r="C2936" s="3">
        <v>168</v>
      </c>
      <c r="D2936" s="2">
        <v>0.06</v>
      </c>
      <c r="E2936" s="2">
        <v>0.03</v>
      </c>
      <c r="F2936" s="2">
        <v>0.05</v>
      </c>
      <c r="G2936" s="2">
        <v>0</v>
      </c>
      <c r="H2936" s="2" t="s">
        <v>12</v>
      </c>
      <c r="I2936" s="2">
        <v>4</v>
      </c>
      <c r="J2936" s="2">
        <v>1791</v>
      </c>
      <c r="K2936" s="4">
        <v>0.46289999999999998</v>
      </c>
      <c r="L2936" s="2" t="s">
        <v>1929</v>
      </c>
      <c r="M2936" s="5">
        <v>45093</v>
      </c>
      <c r="N2936" s="6">
        <v>102.7</v>
      </c>
    </row>
    <row r="2937" spans="1:14" ht="15.5" hidden="1" x14ac:dyDescent="0.35">
      <c r="A2937" s="3" t="s">
        <v>200</v>
      </c>
      <c r="B2937" s="2" t="s">
        <v>2015</v>
      </c>
      <c r="C2937" s="3">
        <v>168.5</v>
      </c>
      <c r="D2937" s="2">
        <v>0.05</v>
      </c>
      <c r="E2937" s="2">
        <v>0.03</v>
      </c>
      <c r="F2937" s="2">
        <v>0.05</v>
      </c>
      <c r="G2937" s="2">
        <v>0</v>
      </c>
      <c r="H2937" s="2" t="s">
        <v>12</v>
      </c>
      <c r="I2937" s="2">
        <v>20</v>
      </c>
      <c r="J2937" s="2">
        <v>3284</v>
      </c>
      <c r="K2937" s="4">
        <v>0.46479999999999999</v>
      </c>
      <c r="L2937" s="2" t="s">
        <v>1929</v>
      </c>
      <c r="M2937" s="5">
        <v>45093</v>
      </c>
      <c r="N2937" s="6">
        <v>102.7</v>
      </c>
    </row>
    <row r="2938" spans="1:14" ht="15.5" hidden="1" x14ac:dyDescent="0.35">
      <c r="A2938" s="3" t="s">
        <v>202</v>
      </c>
      <c r="B2938" s="2" t="s">
        <v>2016</v>
      </c>
      <c r="C2938" s="3">
        <v>169</v>
      </c>
      <c r="D2938" s="2">
        <v>0.06</v>
      </c>
      <c r="E2938" s="2">
        <v>0.04</v>
      </c>
      <c r="F2938" s="2">
        <v>0.05</v>
      </c>
      <c r="G2938" s="2">
        <v>0</v>
      </c>
      <c r="H2938" s="2" t="s">
        <v>12</v>
      </c>
      <c r="I2938" s="2">
        <v>85</v>
      </c>
      <c r="J2938" s="2">
        <v>2536</v>
      </c>
      <c r="K2938" s="4">
        <v>0.46679999999999999</v>
      </c>
      <c r="L2938" s="2" t="s">
        <v>1929</v>
      </c>
      <c r="M2938" s="5">
        <v>45093</v>
      </c>
      <c r="N2938" s="6">
        <v>102.7</v>
      </c>
    </row>
    <row r="2939" spans="1:14" ht="15.5" hidden="1" x14ac:dyDescent="0.35">
      <c r="A2939" s="3" t="s">
        <v>204</v>
      </c>
      <c r="B2939" s="2" t="s">
        <v>2011</v>
      </c>
      <c r="C2939" s="3">
        <v>169.5</v>
      </c>
      <c r="D2939" s="2">
        <v>0.03</v>
      </c>
      <c r="E2939" s="2">
        <v>0.03</v>
      </c>
      <c r="F2939" s="2">
        <v>0.05</v>
      </c>
      <c r="G2939" s="2">
        <v>-0.02</v>
      </c>
      <c r="H2939" s="2">
        <v>-0.4</v>
      </c>
      <c r="I2939" s="2">
        <v>300</v>
      </c>
      <c r="J2939" s="2">
        <v>1699</v>
      </c>
      <c r="K2939" s="4">
        <v>0.46879999999999999</v>
      </c>
      <c r="L2939" s="2" t="s">
        <v>1929</v>
      </c>
      <c r="M2939" s="5">
        <v>45093</v>
      </c>
      <c r="N2939" s="6">
        <v>102.7</v>
      </c>
    </row>
    <row r="2940" spans="1:14" ht="15.5" hidden="1" x14ac:dyDescent="0.35">
      <c r="A2940" s="3" t="s">
        <v>206</v>
      </c>
      <c r="B2940" s="2" t="s">
        <v>2017</v>
      </c>
      <c r="C2940" s="3">
        <v>170</v>
      </c>
      <c r="D2940" s="2">
        <v>0.03</v>
      </c>
      <c r="E2940" s="2">
        <v>0.03</v>
      </c>
      <c r="F2940" s="2">
        <v>0.05</v>
      </c>
      <c r="G2940" s="2">
        <v>-0.02</v>
      </c>
      <c r="H2940" s="2">
        <v>-0.4</v>
      </c>
      <c r="I2940" s="2">
        <v>1</v>
      </c>
      <c r="J2940" s="2">
        <v>7710</v>
      </c>
      <c r="K2940" s="4">
        <v>0.47270000000000001</v>
      </c>
      <c r="L2940" s="2" t="s">
        <v>1929</v>
      </c>
      <c r="M2940" s="5">
        <v>45093</v>
      </c>
      <c r="N2940" s="6">
        <v>102.7</v>
      </c>
    </row>
    <row r="2941" spans="1:14" ht="15.5" hidden="1" x14ac:dyDescent="0.35">
      <c r="A2941" s="3" t="s">
        <v>208</v>
      </c>
      <c r="B2941" s="2" t="s">
        <v>2018</v>
      </c>
      <c r="C2941" s="3">
        <v>170.5</v>
      </c>
      <c r="D2941" s="2">
        <v>0.04</v>
      </c>
      <c r="E2941" s="2">
        <v>0.03</v>
      </c>
      <c r="F2941" s="2">
        <v>0.05</v>
      </c>
      <c r="G2941" s="2">
        <v>0</v>
      </c>
      <c r="H2941" s="2" t="s">
        <v>12</v>
      </c>
      <c r="I2941" s="2">
        <v>1</v>
      </c>
      <c r="J2941" s="2">
        <v>1870</v>
      </c>
      <c r="K2941" s="4">
        <v>0.47460000000000002</v>
      </c>
      <c r="L2941" s="2" t="s">
        <v>1929</v>
      </c>
      <c r="M2941" s="5">
        <v>45093</v>
      </c>
      <c r="N2941" s="6">
        <v>102.7</v>
      </c>
    </row>
    <row r="2942" spans="1:14" ht="15.5" hidden="1" x14ac:dyDescent="0.35">
      <c r="A2942" s="3" t="s">
        <v>209</v>
      </c>
      <c r="B2942" s="2" t="s">
        <v>2019</v>
      </c>
      <c r="C2942" s="3">
        <v>171</v>
      </c>
      <c r="D2942" s="2">
        <v>0.04</v>
      </c>
      <c r="E2942" s="2">
        <v>0.02</v>
      </c>
      <c r="F2942" s="2">
        <v>0.05</v>
      </c>
      <c r="G2942" s="2">
        <v>0</v>
      </c>
      <c r="H2942" s="2" t="s">
        <v>12</v>
      </c>
      <c r="I2942" s="2">
        <v>1</v>
      </c>
      <c r="J2942" s="2">
        <v>1726</v>
      </c>
      <c r="K2942" s="4">
        <v>0.47660000000000002</v>
      </c>
      <c r="L2942" s="2" t="s">
        <v>1929</v>
      </c>
      <c r="M2942" s="5">
        <v>45093</v>
      </c>
      <c r="N2942" s="6">
        <v>102.7</v>
      </c>
    </row>
    <row r="2943" spans="1:14" ht="15.5" hidden="1" x14ac:dyDescent="0.35">
      <c r="A2943" s="3" t="s">
        <v>211</v>
      </c>
      <c r="B2943" s="2" t="s">
        <v>2020</v>
      </c>
      <c r="C2943" s="3">
        <v>171.5</v>
      </c>
      <c r="D2943" s="2">
        <v>0.1</v>
      </c>
      <c r="E2943" s="2">
        <v>0.02</v>
      </c>
      <c r="F2943" s="2">
        <v>0.05</v>
      </c>
      <c r="G2943" s="2">
        <v>0</v>
      </c>
      <c r="H2943" s="2" t="s">
        <v>12</v>
      </c>
      <c r="I2943" s="2">
        <v>20</v>
      </c>
      <c r="J2943" s="2">
        <v>876</v>
      </c>
      <c r="K2943" s="4">
        <v>0.47849999999999998</v>
      </c>
      <c r="L2943" s="2" t="s">
        <v>1929</v>
      </c>
      <c r="M2943" s="5">
        <v>45093</v>
      </c>
      <c r="N2943" s="6">
        <v>102.7</v>
      </c>
    </row>
    <row r="2944" spans="1:14" ht="15.5" hidden="1" x14ac:dyDescent="0.35">
      <c r="A2944" s="3" t="s">
        <v>213</v>
      </c>
      <c r="B2944" s="2" t="s">
        <v>2021</v>
      </c>
      <c r="C2944" s="3">
        <v>172</v>
      </c>
      <c r="D2944" s="2">
        <v>0.04</v>
      </c>
      <c r="E2944" s="2">
        <v>0.02</v>
      </c>
      <c r="F2944" s="2">
        <v>0.05</v>
      </c>
      <c r="G2944" s="2">
        <v>0</v>
      </c>
      <c r="H2944" s="2" t="s">
        <v>12</v>
      </c>
      <c r="I2944" s="2">
        <v>10</v>
      </c>
      <c r="J2944" s="2">
        <v>1166</v>
      </c>
      <c r="K2944" s="4">
        <v>0.48049999999999998</v>
      </c>
      <c r="L2944" s="2" t="s">
        <v>1929</v>
      </c>
      <c r="M2944" s="5">
        <v>45093</v>
      </c>
      <c r="N2944" s="6">
        <v>102.7</v>
      </c>
    </row>
    <row r="2945" spans="1:14" ht="15.5" hidden="1" x14ac:dyDescent="0.35">
      <c r="A2945" s="3" t="s">
        <v>215</v>
      </c>
      <c r="B2945" s="2" t="s">
        <v>2022</v>
      </c>
      <c r="C2945" s="3">
        <v>172.5</v>
      </c>
      <c r="D2945" s="2">
        <v>0.05</v>
      </c>
      <c r="E2945" s="2">
        <v>0.02</v>
      </c>
      <c r="F2945" s="2">
        <v>0.04</v>
      </c>
      <c r="G2945" s="2">
        <v>0</v>
      </c>
      <c r="H2945" s="2" t="s">
        <v>12</v>
      </c>
      <c r="I2945" s="2">
        <v>10</v>
      </c>
      <c r="J2945" s="2">
        <v>3027</v>
      </c>
      <c r="K2945" s="4">
        <v>0.47270000000000001</v>
      </c>
      <c r="L2945" s="2" t="s">
        <v>1929</v>
      </c>
      <c r="M2945" s="5">
        <v>45093</v>
      </c>
      <c r="N2945" s="6">
        <v>102.7</v>
      </c>
    </row>
    <row r="2946" spans="1:14" ht="15.5" hidden="1" x14ac:dyDescent="0.35">
      <c r="A2946" s="3" t="s">
        <v>217</v>
      </c>
      <c r="B2946" s="2" t="s">
        <v>2005</v>
      </c>
      <c r="C2946" s="3">
        <v>173</v>
      </c>
      <c r="D2946" s="2">
        <v>0.04</v>
      </c>
      <c r="E2946" s="2">
        <v>0.02</v>
      </c>
      <c r="F2946" s="2">
        <v>0.05</v>
      </c>
      <c r="G2946" s="2">
        <v>0</v>
      </c>
      <c r="H2946" s="2" t="s">
        <v>12</v>
      </c>
      <c r="I2946" s="2">
        <v>1</v>
      </c>
      <c r="J2946" s="2">
        <v>707</v>
      </c>
      <c r="K2946" s="4">
        <v>0.48630000000000001</v>
      </c>
      <c r="L2946" s="2" t="s">
        <v>1929</v>
      </c>
      <c r="M2946" s="5">
        <v>45093</v>
      </c>
      <c r="N2946" s="6">
        <v>102.7</v>
      </c>
    </row>
    <row r="2947" spans="1:14" ht="15.5" hidden="1" x14ac:dyDescent="0.35">
      <c r="A2947" s="3" t="s">
        <v>219</v>
      </c>
      <c r="B2947" s="2" t="s">
        <v>2023</v>
      </c>
      <c r="C2947" s="3">
        <v>173.5</v>
      </c>
      <c r="D2947" s="2">
        <v>0.03</v>
      </c>
      <c r="E2947" s="2">
        <v>0.02</v>
      </c>
      <c r="F2947" s="2">
        <v>0.04</v>
      </c>
      <c r="G2947" s="2">
        <v>0</v>
      </c>
      <c r="H2947" s="2" t="s">
        <v>12</v>
      </c>
      <c r="I2947" s="2">
        <v>2</v>
      </c>
      <c r="J2947" s="2">
        <v>899</v>
      </c>
      <c r="K2947" s="4">
        <v>0.47660000000000002</v>
      </c>
      <c r="L2947" s="2" t="s">
        <v>1929</v>
      </c>
      <c r="M2947" s="5">
        <v>45093</v>
      </c>
      <c r="N2947" s="6">
        <v>102.7</v>
      </c>
    </row>
    <row r="2948" spans="1:14" ht="15.5" hidden="1" x14ac:dyDescent="0.35">
      <c r="A2948" s="3" t="s">
        <v>221</v>
      </c>
      <c r="B2948" s="2" t="s">
        <v>2014</v>
      </c>
      <c r="C2948" s="3">
        <v>174</v>
      </c>
      <c r="D2948" s="2">
        <v>0.05</v>
      </c>
      <c r="E2948" s="2">
        <v>0.02</v>
      </c>
      <c r="F2948" s="2">
        <v>0.04</v>
      </c>
      <c r="G2948" s="2">
        <v>0</v>
      </c>
      <c r="H2948" s="2" t="s">
        <v>12</v>
      </c>
      <c r="I2948" s="2">
        <v>2</v>
      </c>
      <c r="J2948" s="2">
        <v>1271</v>
      </c>
      <c r="K2948" s="4">
        <v>0.47849999999999998</v>
      </c>
      <c r="L2948" s="2" t="s">
        <v>1929</v>
      </c>
      <c r="M2948" s="5">
        <v>45093</v>
      </c>
      <c r="N2948" s="6">
        <v>102.7</v>
      </c>
    </row>
    <row r="2949" spans="1:14" ht="15.5" hidden="1" x14ac:dyDescent="0.35">
      <c r="A2949" s="3" t="s">
        <v>222</v>
      </c>
      <c r="B2949" s="2" t="s">
        <v>2024</v>
      </c>
      <c r="C2949" s="3">
        <v>174.5</v>
      </c>
      <c r="D2949" s="2">
        <v>0.08</v>
      </c>
      <c r="E2949" s="2">
        <v>0.02</v>
      </c>
      <c r="F2949" s="2">
        <v>0.04</v>
      </c>
      <c r="G2949" s="2">
        <v>0</v>
      </c>
      <c r="H2949" s="2" t="s">
        <v>12</v>
      </c>
      <c r="I2949" s="2">
        <v>29</v>
      </c>
      <c r="J2949" s="2">
        <v>1323</v>
      </c>
      <c r="K2949" s="4">
        <v>0.48049999999999998</v>
      </c>
      <c r="L2949" s="2" t="s">
        <v>1929</v>
      </c>
      <c r="M2949" s="5">
        <v>45093</v>
      </c>
      <c r="N2949" s="6">
        <v>102.7</v>
      </c>
    </row>
    <row r="2950" spans="1:14" ht="15.5" hidden="1" x14ac:dyDescent="0.35">
      <c r="A2950" s="3" t="s">
        <v>224</v>
      </c>
      <c r="B2950" s="2" t="s">
        <v>2025</v>
      </c>
      <c r="C2950" s="3">
        <v>175</v>
      </c>
      <c r="D2950" s="2">
        <v>0.04</v>
      </c>
      <c r="E2950" s="2">
        <v>0.02</v>
      </c>
      <c r="F2950" s="2">
        <v>0.04</v>
      </c>
      <c r="G2950" s="2">
        <v>0</v>
      </c>
      <c r="H2950" s="2" t="s">
        <v>12</v>
      </c>
      <c r="I2950" s="2">
        <v>5</v>
      </c>
      <c r="J2950" s="2">
        <v>11468</v>
      </c>
      <c r="K2950" s="4">
        <v>0.4824</v>
      </c>
      <c r="L2950" s="2" t="s">
        <v>1929</v>
      </c>
      <c r="M2950" s="5">
        <v>45093</v>
      </c>
      <c r="N2950" s="6">
        <v>102.7</v>
      </c>
    </row>
    <row r="2951" spans="1:14" ht="15.5" hidden="1" x14ac:dyDescent="0.35">
      <c r="A2951" s="3" t="s">
        <v>226</v>
      </c>
      <c r="B2951" s="2" t="s">
        <v>2026</v>
      </c>
      <c r="C2951" s="3">
        <v>175.5</v>
      </c>
      <c r="D2951" s="2">
        <v>0.03</v>
      </c>
      <c r="E2951" s="2">
        <v>0.02</v>
      </c>
      <c r="F2951" s="2">
        <v>0.04</v>
      </c>
      <c r="G2951" s="2">
        <v>0</v>
      </c>
      <c r="H2951" s="2" t="s">
        <v>12</v>
      </c>
      <c r="I2951" s="2">
        <v>3</v>
      </c>
      <c r="J2951" s="2">
        <v>3854</v>
      </c>
      <c r="K2951" s="4">
        <v>0.4844</v>
      </c>
      <c r="L2951" s="2" t="s">
        <v>1929</v>
      </c>
      <c r="M2951" s="5">
        <v>45093</v>
      </c>
      <c r="N2951" s="6">
        <v>102.7</v>
      </c>
    </row>
    <row r="2952" spans="1:14" ht="15.5" hidden="1" x14ac:dyDescent="0.35">
      <c r="A2952" s="3" t="s">
        <v>228</v>
      </c>
      <c r="B2952" s="2" t="s">
        <v>2027</v>
      </c>
      <c r="C2952" s="3">
        <v>176</v>
      </c>
      <c r="D2952" s="2">
        <v>0.04</v>
      </c>
      <c r="E2952" s="2">
        <v>0.03</v>
      </c>
      <c r="F2952" s="2">
        <v>0.04</v>
      </c>
      <c r="G2952" s="2">
        <v>0</v>
      </c>
      <c r="H2952" s="2" t="s">
        <v>12</v>
      </c>
      <c r="I2952" s="2">
        <v>1</v>
      </c>
      <c r="J2952" s="2">
        <v>1989</v>
      </c>
      <c r="K2952" s="4">
        <v>0.48830000000000001</v>
      </c>
      <c r="L2952" s="2" t="s">
        <v>1929</v>
      </c>
      <c r="M2952" s="5">
        <v>45093</v>
      </c>
      <c r="N2952" s="6">
        <v>102.7</v>
      </c>
    </row>
    <row r="2953" spans="1:14" ht="15.5" hidden="1" x14ac:dyDescent="0.35">
      <c r="A2953" s="3" t="s">
        <v>230</v>
      </c>
      <c r="B2953" s="2" t="s">
        <v>2028</v>
      </c>
      <c r="C2953" s="3">
        <v>176.5</v>
      </c>
      <c r="D2953" s="2">
        <v>0.03</v>
      </c>
      <c r="E2953" s="2">
        <v>0.02</v>
      </c>
      <c r="F2953" s="2">
        <v>0.04</v>
      </c>
      <c r="G2953" s="2">
        <v>0</v>
      </c>
      <c r="H2953" s="2" t="s">
        <v>12</v>
      </c>
      <c r="I2953" s="2">
        <v>1</v>
      </c>
      <c r="J2953" s="2">
        <v>2003</v>
      </c>
      <c r="K2953" s="4">
        <v>0.48830000000000001</v>
      </c>
      <c r="L2953" s="2" t="s">
        <v>1929</v>
      </c>
      <c r="M2953" s="5">
        <v>45093</v>
      </c>
      <c r="N2953" s="6">
        <v>102.7</v>
      </c>
    </row>
    <row r="2954" spans="1:14" ht="15.5" hidden="1" x14ac:dyDescent="0.35">
      <c r="A2954" s="3" t="s">
        <v>232</v>
      </c>
      <c r="B2954" s="2" t="s">
        <v>1952</v>
      </c>
      <c r="C2954" s="3">
        <v>177</v>
      </c>
      <c r="D2954" s="2">
        <v>0.03</v>
      </c>
      <c r="E2954" s="2">
        <v>0.02</v>
      </c>
      <c r="F2954" s="2">
        <v>0.04</v>
      </c>
      <c r="G2954" s="2">
        <v>0</v>
      </c>
      <c r="H2954" s="2" t="s">
        <v>12</v>
      </c>
      <c r="I2954" s="2">
        <v>1</v>
      </c>
      <c r="J2954" s="2">
        <v>830</v>
      </c>
      <c r="K2954" s="4">
        <v>0.49220000000000003</v>
      </c>
      <c r="L2954" s="2" t="s">
        <v>1929</v>
      </c>
      <c r="M2954" s="5">
        <v>45093</v>
      </c>
      <c r="N2954" s="6">
        <v>102.7</v>
      </c>
    </row>
    <row r="2955" spans="1:14" ht="15.5" hidden="1" x14ac:dyDescent="0.35">
      <c r="A2955" s="3" t="s">
        <v>234</v>
      </c>
      <c r="B2955" s="2" t="s">
        <v>2029</v>
      </c>
      <c r="C2955" s="3">
        <v>177.5</v>
      </c>
      <c r="D2955" s="2">
        <v>0.03</v>
      </c>
      <c r="E2955" s="2">
        <v>0.02</v>
      </c>
      <c r="F2955" s="2">
        <v>0.04</v>
      </c>
      <c r="G2955" s="2">
        <v>0</v>
      </c>
      <c r="H2955" s="2" t="s">
        <v>12</v>
      </c>
      <c r="I2955" s="2">
        <v>400</v>
      </c>
      <c r="J2955" s="2">
        <v>2358</v>
      </c>
      <c r="K2955" s="4">
        <v>0.49409999999999998</v>
      </c>
      <c r="L2955" s="2" t="s">
        <v>1929</v>
      </c>
      <c r="M2955" s="5">
        <v>45093</v>
      </c>
      <c r="N2955" s="6">
        <v>102.7</v>
      </c>
    </row>
    <row r="2956" spans="1:14" ht="15.5" hidden="1" x14ac:dyDescent="0.35">
      <c r="A2956" s="3" t="s">
        <v>235</v>
      </c>
      <c r="B2956" s="2" t="s">
        <v>2030</v>
      </c>
      <c r="C2956" s="3">
        <v>178</v>
      </c>
      <c r="D2956" s="2">
        <v>0.03</v>
      </c>
      <c r="E2956" s="2">
        <v>0.01</v>
      </c>
      <c r="F2956" s="2">
        <v>0.04</v>
      </c>
      <c r="G2956" s="2">
        <v>0</v>
      </c>
      <c r="H2956" s="2" t="s">
        <v>12</v>
      </c>
      <c r="I2956" s="2">
        <v>100</v>
      </c>
      <c r="J2956" s="2">
        <v>458</v>
      </c>
      <c r="K2956" s="4">
        <v>0.49609999999999999</v>
      </c>
      <c r="L2956" s="2" t="s">
        <v>1929</v>
      </c>
      <c r="M2956" s="5">
        <v>45093</v>
      </c>
      <c r="N2956" s="6">
        <v>102.7</v>
      </c>
    </row>
    <row r="2957" spans="1:14" ht="15.5" hidden="1" x14ac:dyDescent="0.35">
      <c r="A2957" s="3" t="s">
        <v>237</v>
      </c>
      <c r="B2957" s="2" t="s">
        <v>2031</v>
      </c>
      <c r="C2957" s="3">
        <v>178.5</v>
      </c>
      <c r="D2957" s="2">
        <v>0.03</v>
      </c>
      <c r="E2957" s="2">
        <v>0.01</v>
      </c>
      <c r="F2957" s="2">
        <v>0.04</v>
      </c>
      <c r="G2957" s="2">
        <v>0</v>
      </c>
      <c r="H2957" s="2" t="s">
        <v>12</v>
      </c>
      <c r="I2957" s="2">
        <v>585</v>
      </c>
      <c r="J2957" s="2">
        <v>1722</v>
      </c>
      <c r="K2957" s="4">
        <v>0.49809999999999999</v>
      </c>
      <c r="L2957" s="2" t="s">
        <v>1929</v>
      </c>
      <c r="M2957" s="5">
        <v>45093</v>
      </c>
      <c r="N2957" s="6">
        <v>102.7</v>
      </c>
    </row>
    <row r="2958" spans="1:14" ht="15.5" hidden="1" x14ac:dyDescent="0.35">
      <c r="A2958" s="3" t="s">
        <v>239</v>
      </c>
      <c r="B2958" s="2" t="s">
        <v>2032</v>
      </c>
      <c r="C2958" s="3">
        <v>179</v>
      </c>
      <c r="D2958" s="2">
        <v>0.03</v>
      </c>
      <c r="E2958" s="2">
        <v>0.01</v>
      </c>
      <c r="F2958" s="2">
        <v>0.04</v>
      </c>
      <c r="G2958" s="2">
        <v>0</v>
      </c>
      <c r="H2958" s="2" t="s">
        <v>12</v>
      </c>
      <c r="I2958" s="2">
        <v>1</v>
      </c>
      <c r="J2958" s="2">
        <v>1037</v>
      </c>
      <c r="K2958" s="4">
        <v>0.5</v>
      </c>
      <c r="L2958" s="2" t="s">
        <v>1929</v>
      </c>
      <c r="M2958" s="5">
        <v>45093</v>
      </c>
      <c r="N2958" s="6">
        <v>102.7</v>
      </c>
    </row>
    <row r="2959" spans="1:14" ht="15.5" hidden="1" x14ac:dyDescent="0.35">
      <c r="A2959" s="3" t="s">
        <v>241</v>
      </c>
      <c r="B2959" s="2" t="s">
        <v>2033</v>
      </c>
      <c r="C2959" s="3">
        <v>179.5</v>
      </c>
      <c r="D2959" s="2">
        <v>0.05</v>
      </c>
      <c r="E2959" s="2">
        <v>0.01</v>
      </c>
      <c r="F2959" s="2">
        <v>0.04</v>
      </c>
      <c r="G2959" s="2">
        <v>0</v>
      </c>
      <c r="H2959" s="2" t="s">
        <v>12</v>
      </c>
      <c r="I2959" s="2">
        <v>9</v>
      </c>
      <c r="J2959" s="2">
        <v>510</v>
      </c>
      <c r="K2959" s="4">
        <v>0.502</v>
      </c>
      <c r="L2959" s="2" t="s">
        <v>1929</v>
      </c>
      <c r="M2959" s="5">
        <v>45093</v>
      </c>
      <c r="N2959" s="6">
        <v>102.7</v>
      </c>
    </row>
    <row r="2960" spans="1:14" ht="15.5" hidden="1" x14ac:dyDescent="0.35">
      <c r="A2960" s="3" t="s">
        <v>242</v>
      </c>
      <c r="B2960" s="2" t="s">
        <v>2034</v>
      </c>
      <c r="C2960" s="3">
        <v>180</v>
      </c>
      <c r="D2960" s="2">
        <v>0.03</v>
      </c>
      <c r="E2960" s="2">
        <v>0.01</v>
      </c>
      <c r="F2960" s="2">
        <v>0.04</v>
      </c>
      <c r="G2960" s="2">
        <v>0</v>
      </c>
      <c r="H2960" s="2" t="s">
        <v>12</v>
      </c>
      <c r="I2960" s="2">
        <v>300</v>
      </c>
      <c r="J2960" s="2">
        <v>14678</v>
      </c>
      <c r="K2960" s="4">
        <v>0.50390000000000001</v>
      </c>
      <c r="L2960" s="2" t="s">
        <v>1929</v>
      </c>
      <c r="M2960" s="5">
        <v>45093</v>
      </c>
      <c r="N2960" s="6">
        <v>102.7</v>
      </c>
    </row>
    <row r="2961" spans="1:14" ht="15.5" hidden="1" x14ac:dyDescent="0.35">
      <c r="A2961" s="3" t="s">
        <v>244</v>
      </c>
      <c r="B2961" s="2" t="s">
        <v>2035</v>
      </c>
      <c r="C2961" s="3">
        <v>180.5</v>
      </c>
      <c r="D2961" s="2">
        <v>0.04</v>
      </c>
      <c r="E2961" s="2">
        <v>0.01</v>
      </c>
      <c r="F2961" s="2">
        <v>0.04</v>
      </c>
      <c r="G2961" s="2">
        <v>0</v>
      </c>
      <c r="H2961" s="2" t="s">
        <v>12</v>
      </c>
      <c r="I2961" s="2">
        <v>1</v>
      </c>
      <c r="J2961" s="2">
        <v>1680</v>
      </c>
      <c r="K2961" s="4">
        <v>0.50780000000000003</v>
      </c>
      <c r="L2961" s="2" t="s">
        <v>1929</v>
      </c>
      <c r="M2961" s="5">
        <v>45093</v>
      </c>
      <c r="N2961" s="6">
        <v>102.7</v>
      </c>
    </row>
    <row r="2962" spans="1:14" ht="15.5" hidden="1" x14ac:dyDescent="0.35">
      <c r="A2962" s="3" t="s">
        <v>245</v>
      </c>
      <c r="B2962" s="2" t="s">
        <v>2032</v>
      </c>
      <c r="C2962" s="3">
        <v>181</v>
      </c>
      <c r="D2962" s="2">
        <v>0.03</v>
      </c>
      <c r="E2962" s="2">
        <v>0.01</v>
      </c>
      <c r="F2962" s="2">
        <v>0.04</v>
      </c>
      <c r="G2962" s="2">
        <v>0</v>
      </c>
      <c r="H2962" s="2" t="s">
        <v>12</v>
      </c>
      <c r="I2962" s="2">
        <v>1</v>
      </c>
      <c r="J2962" s="2">
        <v>735</v>
      </c>
      <c r="K2962" s="4">
        <v>0.50780000000000003</v>
      </c>
      <c r="L2962" s="2" t="s">
        <v>1929</v>
      </c>
      <c r="M2962" s="5">
        <v>45093</v>
      </c>
      <c r="N2962" s="6">
        <v>102.7</v>
      </c>
    </row>
    <row r="2963" spans="1:14" ht="15.5" hidden="1" x14ac:dyDescent="0.35">
      <c r="A2963" s="3" t="s">
        <v>247</v>
      </c>
      <c r="B2963" s="2" t="s">
        <v>2036</v>
      </c>
      <c r="C2963" s="3">
        <v>181.5</v>
      </c>
      <c r="D2963" s="2">
        <v>7.0000000000000007E-2</v>
      </c>
      <c r="E2963" s="2">
        <v>0.02</v>
      </c>
      <c r="F2963" s="2">
        <v>0.04</v>
      </c>
      <c r="G2963" s="2">
        <v>0</v>
      </c>
      <c r="H2963" s="2" t="s">
        <v>12</v>
      </c>
      <c r="I2963" s="2">
        <v>1</v>
      </c>
      <c r="J2963" s="2">
        <v>1084</v>
      </c>
      <c r="K2963" s="4">
        <v>0.51170000000000004</v>
      </c>
      <c r="L2963" s="2" t="s">
        <v>1929</v>
      </c>
      <c r="M2963" s="5">
        <v>45093</v>
      </c>
      <c r="N2963" s="6">
        <v>102.7</v>
      </c>
    </row>
    <row r="2964" spans="1:14" ht="15.5" hidden="1" x14ac:dyDescent="0.35">
      <c r="A2964" s="3" t="s">
        <v>249</v>
      </c>
      <c r="B2964" s="2" t="s">
        <v>2037</v>
      </c>
      <c r="C2964" s="3">
        <v>182</v>
      </c>
      <c r="D2964" s="2">
        <v>0.06</v>
      </c>
      <c r="E2964" s="2">
        <v>0.02</v>
      </c>
      <c r="F2964" s="2">
        <v>0.04</v>
      </c>
      <c r="G2964" s="2">
        <v>0</v>
      </c>
      <c r="H2964" s="2" t="s">
        <v>12</v>
      </c>
      <c r="I2964" s="2">
        <v>22</v>
      </c>
      <c r="J2964" s="2">
        <v>857</v>
      </c>
      <c r="K2964" s="4">
        <v>0.51170000000000004</v>
      </c>
      <c r="L2964" s="2" t="s">
        <v>1929</v>
      </c>
      <c r="M2964" s="5">
        <v>45093</v>
      </c>
      <c r="N2964" s="6">
        <v>102.7</v>
      </c>
    </row>
    <row r="2965" spans="1:14" ht="15.5" hidden="1" x14ac:dyDescent="0.35">
      <c r="A2965" s="3" t="s">
        <v>251</v>
      </c>
      <c r="B2965" s="2" t="s">
        <v>2038</v>
      </c>
      <c r="C2965" s="3">
        <v>182.5</v>
      </c>
      <c r="D2965" s="2">
        <v>0.05</v>
      </c>
      <c r="E2965" s="2">
        <v>0.01</v>
      </c>
      <c r="F2965" s="2">
        <v>0.04</v>
      </c>
      <c r="G2965" s="2">
        <v>0</v>
      </c>
      <c r="H2965" s="2" t="s">
        <v>12</v>
      </c>
      <c r="I2965" s="2">
        <v>2</v>
      </c>
      <c r="J2965" s="2">
        <v>1581</v>
      </c>
      <c r="K2965" s="4">
        <v>0.51559999999999995</v>
      </c>
      <c r="L2965" s="2" t="s">
        <v>1929</v>
      </c>
      <c r="M2965" s="5">
        <v>45093</v>
      </c>
      <c r="N2965" s="6">
        <v>102.7</v>
      </c>
    </row>
    <row r="2966" spans="1:14" ht="15.5" hidden="1" x14ac:dyDescent="0.35">
      <c r="A2966" s="3" t="s">
        <v>252</v>
      </c>
      <c r="B2966" s="2" t="s">
        <v>2039</v>
      </c>
      <c r="C2966" s="3">
        <v>183</v>
      </c>
      <c r="D2966" s="2">
        <v>0.03</v>
      </c>
      <c r="E2966" s="2">
        <v>0.01</v>
      </c>
      <c r="F2966" s="2">
        <v>0.04</v>
      </c>
      <c r="G2966" s="2">
        <v>0</v>
      </c>
      <c r="H2966" s="2" t="s">
        <v>12</v>
      </c>
      <c r="I2966" s="2">
        <v>17</v>
      </c>
      <c r="J2966" s="2">
        <v>761</v>
      </c>
      <c r="K2966" s="4">
        <v>0.51759999999999995</v>
      </c>
      <c r="L2966" s="2" t="s">
        <v>1929</v>
      </c>
      <c r="M2966" s="5">
        <v>45093</v>
      </c>
      <c r="N2966" s="6">
        <v>102.7</v>
      </c>
    </row>
    <row r="2967" spans="1:14" ht="15.5" hidden="1" x14ac:dyDescent="0.35">
      <c r="A2967" s="3" t="s">
        <v>254</v>
      </c>
      <c r="B2967" s="2" t="s">
        <v>2040</v>
      </c>
      <c r="C2967" s="3">
        <v>183.5</v>
      </c>
      <c r="D2967" s="2">
        <v>0.04</v>
      </c>
      <c r="E2967" s="2">
        <v>0.01</v>
      </c>
      <c r="F2967" s="2">
        <v>0.04</v>
      </c>
      <c r="G2967" s="2">
        <v>0</v>
      </c>
      <c r="H2967" s="2" t="s">
        <v>12</v>
      </c>
      <c r="I2967" s="2">
        <v>1</v>
      </c>
      <c r="J2967" s="2">
        <v>976</v>
      </c>
      <c r="K2967" s="4">
        <v>0.51949999999999996</v>
      </c>
      <c r="L2967" s="2" t="s">
        <v>1929</v>
      </c>
      <c r="M2967" s="5">
        <v>45093</v>
      </c>
      <c r="N2967" s="6">
        <v>102.7</v>
      </c>
    </row>
    <row r="2968" spans="1:14" ht="15.5" hidden="1" x14ac:dyDescent="0.35">
      <c r="A2968" s="3" t="s">
        <v>256</v>
      </c>
      <c r="B2968" s="2" t="s">
        <v>2041</v>
      </c>
      <c r="C2968" s="3">
        <v>184</v>
      </c>
      <c r="D2968" s="2">
        <v>0.03</v>
      </c>
      <c r="E2968" s="2">
        <v>0.01</v>
      </c>
      <c r="F2968" s="2">
        <v>0.04</v>
      </c>
      <c r="G2968" s="2">
        <v>0</v>
      </c>
      <c r="H2968" s="2" t="s">
        <v>12</v>
      </c>
      <c r="I2968" s="2">
        <v>2</v>
      </c>
      <c r="J2968" s="2">
        <v>284</v>
      </c>
      <c r="K2968" s="4">
        <v>0.52149999999999996</v>
      </c>
      <c r="L2968" s="2" t="s">
        <v>1929</v>
      </c>
      <c r="M2968" s="5">
        <v>45093</v>
      </c>
      <c r="N2968" s="6">
        <v>102.7</v>
      </c>
    </row>
    <row r="2969" spans="1:14" ht="15.5" hidden="1" x14ac:dyDescent="0.35">
      <c r="A2969" s="3" t="s">
        <v>258</v>
      </c>
      <c r="B2969" s="2" t="s">
        <v>2042</v>
      </c>
      <c r="C2969" s="3">
        <v>184.5</v>
      </c>
      <c r="D2969" s="2">
        <v>0.06</v>
      </c>
      <c r="E2969" s="2">
        <v>0.02</v>
      </c>
      <c r="F2969" s="2">
        <v>0.03</v>
      </c>
      <c r="G2969" s="2">
        <v>0</v>
      </c>
      <c r="H2969" s="2" t="s">
        <v>12</v>
      </c>
      <c r="I2969" s="2">
        <v>4</v>
      </c>
      <c r="J2969" s="2">
        <v>1638</v>
      </c>
      <c r="K2969" s="4">
        <v>0.5</v>
      </c>
      <c r="L2969" s="2" t="s">
        <v>1929</v>
      </c>
      <c r="M2969" s="5">
        <v>45093</v>
      </c>
      <c r="N2969" s="6">
        <v>102.7</v>
      </c>
    </row>
    <row r="2970" spans="1:14" ht="15.5" hidden="1" x14ac:dyDescent="0.35">
      <c r="A2970" s="3" t="s">
        <v>259</v>
      </c>
      <c r="B2970" s="2" t="s">
        <v>2043</v>
      </c>
      <c r="C2970" s="3">
        <v>185</v>
      </c>
      <c r="D2970" s="2">
        <v>0.04</v>
      </c>
      <c r="E2970" s="2">
        <v>0.01</v>
      </c>
      <c r="F2970" s="2">
        <v>0.03</v>
      </c>
      <c r="G2970" s="2">
        <v>0</v>
      </c>
      <c r="H2970" s="2" t="s">
        <v>12</v>
      </c>
      <c r="I2970" s="2">
        <v>2</v>
      </c>
      <c r="J2970" s="2">
        <v>4335</v>
      </c>
      <c r="K2970" s="4">
        <v>0.51170000000000004</v>
      </c>
      <c r="L2970" s="2" t="s">
        <v>1929</v>
      </c>
      <c r="M2970" s="5">
        <v>45093</v>
      </c>
      <c r="N2970" s="6">
        <v>102.7</v>
      </c>
    </row>
    <row r="2971" spans="1:14" ht="15.5" hidden="1" x14ac:dyDescent="0.35">
      <c r="A2971" s="3" t="s">
        <v>261</v>
      </c>
      <c r="B2971" s="2" t="s">
        <v>2044</v>
      </c>
      <c r="C2971" s="3">
        <v>185.5</v>
      </c>
      <c r="D2971" s="2">
        <v>0.05</v>
      </c>
      <c r="E2971" s="2">
        <v>0.02</v>
      </c>
      <c r="F2971" s="2">
        <v>0.03</v>
      </c>
      <c r="G2971" s="2">
        <v>0</v>
      </c>
      <c r="H2971" s="2" t="s">
        <v>12</v>
      </c>
      <c r="I2971" s="2">
        <v>10</v>
      </c>
      <c r="J2971" s="2">
        <v>1084</v>
      </c>
      <c r="K2971" s="4">
        <v>0.50390000000000001</v>
      </c>
      <c r="L2971" s="2" t="s">
        <v>1929</v>
      </c>
      <c r="M2971" s="5">
        <v>45093</v>
      </c>
      <c r="N2971" s="6">
        <v>102.7</v>
      </c>
    </row>
    <row r="2972" spans="1:14" ht="15.5" hidden="1" x14ac:dyDescent="0.35">
      <c r="A2972" s="3" t="s">
        <v>263</v>
      </c>
      <c r="B2972" s="2" t="s">
        <v>2045</v>
      </c>
      <c r="C2972" s="3">
        <v>186</v>
      </c>
      <c r="D2972" s="2">
        <v>0.03</v>
      </c>
      <c r="E2972" s="2">
        <v>0.01</v>
      </c>
      <c r="F2972" s="2">
        <v>0.03</v>
      </c>
      <c r="G2972" s="2">
        <v>0</v>
      </c>
      <c r="H2972" s="2" t="s">
        <v>12</v>
      </c>
      <c r="I2972" s="2">
        <v>1</v>
      </c>
      <c r="J2972" s="2">
        <v>2850</v>
      </c>
      <c r="K2972" s="4">
        <v>0.51559999999999995</v>
      </c>
      <c r="L2972" s="2" t="s">
        <v>1929</v>
      </c>
      <c r="M2972" s="5">
        <v>45093</v>
      </c>
      <c r="N2972" s="6">
        <v>102.7</v>
      </c>
    </row>
    <row r="2973" spans="1:14" ht="15.5" hidden="1" x14ac:dyDescent="0.35">
      <c r="A2973" s="3" t="s">
        <v>265</v>
      </c>
      <c r="B2973" s="2" t="s">
        <v>2044</v>
      </c>
      <c r="C2973" s="3">
        <v>186.5</v>
      </c>
      <c r="D2973" s="2">
        <v>0.05</v>
      </c>
      <c r="E2973" s="2">
        <v>0.02</v>
      </c>
      <c r="F2973" s="2">
        <v>0.03</v>
      </c>
      <c r="G2973" s="2">
        <v>0</v>
      </c>
      <c r="H2973" s="2" t="s">
        <v>12</v>
      </c>
      <c r="I2973" s="2">
        <v>10</v>
      </c>
      <c r="J2973" s="2">
        <v>2645</v>
      </c>
      <c r="K2973" s="4">
        <v>0.50780000000000003</v>
      </c>
      <c r="L2973" s="2" t="s">
        <v>1929</v>
      </c>
      <c r="M2973" s="5">
        <v>45093</v>
      </c>
      <c r="N2973" s="6">
        <v>102.7</v>
      </c>
    </row>
    <row r="2974" spans="1:14" ht="15.5" hidden="1" x14ac:dyDescent="0.35">
      <c r="A2974" s="3" t="s">
        <v>267</v>
      </c>
      <c r="B2974" s="2" t="s">
        <v>2046</v>
      </c>
      <c r="C2974" s="3">
        <v>187</v>
      </c>
      <c r="D2974" s="2">
        <v>0.05</v>
      </c>
      <c r="E2974" s="2">
        <v>0.01</v>
      </c>
      <c r="F2974" s="2">
        <v>0.03</v>
      </c>
      <c r="G2974" s="2">
        <v>0</v>
      </c>
      <c r="H2974" s="2" t="s">
        <v>12</v>
      </c>
      <c r="I2974" s="2">
        <v>12</v>
      </c>
      <c r="J2974" s="2">
        <v>830</v>
      </c>
      <c r="K2974" s="4">
        <v>0.5</v>
      </c>
      <c r="L2974" s="2" t="s">
        <v>1929</v>
      </c>
      <c r="M2974" s="5">
        <v>45093</v>
      </c>
      <c r="N2974" s="6">
        <v>102.7</v>
      </c>
    </row>
    <row r="2975" spans="1:14" ht="15.5" hidden="1" x14ac:dyDescent="0.35">
      <c r="A2975" s="3" t="s">
        <v>269</v>
      </c>
      <c r="B2975" s="2" t="s">
        <v>2047</v>
      </c>
      <c r="C2975" s="3">
        <v>187.5</v>
      </c>
      <c r="D2975" s="2">
        <v>0.05</v>
      </c>
      <c r="E2975" s="2">
        <v>0.01</v>
      </c>
      <c r="F2975" s="2">
        <v>0.03</v>
      </c>
      <c r="G2975" s="2">
        <v>0</v>
      </c>
      <c r="H2975" s="2" t="s">
        <v>12</v>
      </c>
      <c r="I2975" s="2">
        <v>34</v>
      </c>
      <c r="J2975" s="2">
        <v>2503</v>
      </c>
      <c r="K2975" s="4">
        <v>0.5</v>
      </c>
      <c r="L2975" s="2" t="s">
        <v>1929</v>
      </c>
      <c r="M2975" s="5">
        <v>45093</v>
      </c>
      <c r="N2975" s="6">
        <v>102.7</v>
      </c>
    </row>
    <row r="2976" spans="1:14" ht="15.5" hidden="1" x14ac:dyDescent="0.35">
      <c r="A2976" s="3" t="s">
        <v>271</v>
      </c>
      <c r="B2976" s="2" t="s">
        <v>2048</v>
      </c>
      <c r="C2976" s="3">
        <v>188</v>
      </c>
      <c r="D2976" s="2">
        <v>0.08</v>
      </c>
      <c r="E2976" s="2">
        <v>0.02</v>
      </c>
      <c r="F2976" s="2">
        <v>0.04</v>
      </c>
      <c r="G2976" s="2">
        <v>0</v>
      </c>
      <c r="H2976" s="2" t="s">
        <v>12</v>
      </c>
      <c r="I2976" s="2">
        <v>1</v>
      </c>
      <c r="J2976" s="2">
        <v>1114</v>
      </c>
      <c r="K2976" s="4">
        <v>0.52339999999999998</v>
      </c>
      <c r="L2976" s="2" t="s">
        <v>1929</v>
      </c>
      <c r="M2976" s="5">
        <v>45093</v>
      </c>
      <c r="N2976" s="6">
        <v>102.7</v>
      </c>
    </row>
    <row r="2977" spans="1:14" ht="15.5" hidden="1" x14ac:dyDescent="0.35">
      <c r="A2977" s="3" t="s">
        <v>273</v>
      </c>
      <c r="B2977" s="2" t="s">
        <v>2049</v>
      </c>
      <c r="C2977" s="3">
        <v>188.5</v>
      </c>
      <c r="D2977" s="2">
        <v>0.02</v>
      </c>
      <c r="E2977" s="2">
        <v>0.01</v>
      </c>
      <c r="F2977" s="2">
        <v>0.03</v>
      </c>
      <c r="G2977" s="2">
        <v>0</v>
      </c>
      <c r="H2977" s="2" t="s">
        <v>12</v>
      </c>
      <c r="I2977" s="2">
        <v>60</v>
      </c>
      <c r="J2977" s="2">
        <v>404</v>
      </c>
      <c r="K2977" s="4">
        <v>0.50390000000000001</v>
      </c>
      <c r="L2977" s="2" t="s">
        <v>1929</v>
      </c>
      <c r="M2977" s="5">
        <v>45093</v>
      </c>
      <c r="N2977" s="6">
        <v>102.7</v>
      </c>
    </row>
    <row r="2978" spans="1:14" ht="15.5" hidden="1" x14ac:dyDescent="0.35">
      <c r="A2978" s="3" t="s">
        <v>274</v>
      </c>
      <c r="B2978" s="2" t="s">
        <v>2050</v>
      </c>
      <c r="C2978" s="3">
        <v>189</v>
      </c>
      <c r="D2978" s="2">
        <v>0.03</v>
      </c>
      <c r="E2978" s="2">
        <v>0.01</v>
      </c>
      <c r="F2978" s="2">
        <v>0.03</v>
      </c>
      <c r="G2978" s="2">
        <v>0</v>
      </c>
      <c r="H2978" s="2" t="s">
        <v>12</v>
      </c>
      <c r="I2978" s="2">
        <v>1</v>
      </c>
      <c r="J2978" s="2">
        <v>360</v>
      </c>
      <c r="K2978" s="4">
        <v>0.50780000000000003</v>
      </c>
      <c r="L2978" s="2" t="s">
        <v>1929</v>
      </c>
      <c r="M2978" s="5">
        <v>45093</v>
      </c>
      <c r="N2978" s="6">
        <v>102.7</v>
      </c>
    </row>
    <row r="2979" spans="1:14" ht="15.5" hidden="1" x14ac:dyDescent="0.35">
      <c r="A2979" s="3" t="s">
        <v>276</v>
      </c>
      <c r="B2979" s="2" t="s">
        <v>2051</v>
      </c>
      <c r="C2979" s="3">
        <v>189.5</v>
      </c>
      <c r="D2979" s="2">
        <v>0.05</v>
      </c>
      <c r="E2979" s="2">
        <v>0</v>
      </c>
      <c r="F2979" s="2">
        <v>0.03</v>
      </c>
      <c r="G2979" s="2">
        <v>0</v>
      </c>
      <c r="H2979" s="2" t="s">
        <v>12</v>
      </c>
      <c r="I2979" s="2">
        <v>1</v>
      </c>
      <c r="J2979" s="2">
        <v>468</v>
      </c>
      <c r="K2979" s="4">
        <v>0.52729999999999999</v>
      </c>
      <c r="L2979" s="2" t="s">
        <v>1929</v>
      </c>
      <c r="M2979" s="5">
        <v>45093</v>
      </c>
      <c r="N2979" s="6">
        <v>102.7</v>
      </c>
    </row>
    <row r="2980" spans="1:14" ht="15.5" hidden="1" x14ac:dyDescent="0.35">
      <c r="A2980" s="3" t="s">
        <v>278</v>
      </c>
      <c r="B2980" s="2" t="s">
        <v>1925</v>
      </c>
      <c r="C2980" s="3">
        <v>190</v>
      </c>
      <c r="D2980" s="2">
        <v>0.03</v>
      </c>
      <c r="E2980" s="2">
        <v>0.01</v>
      </c>
      <c r="F2980" s="2">
        <v>0.03</v>
      </c>
      <c r="G2980" s="2">
        <v>0.01</v>
      </c>
      <c r="H2980" s="2">
        <v>0.5</v>
      </c>
      <c r="I2980" s="2">
        <v>3</v>
      </c>
      <c r="J2980" s="2">
        <v>2825</v>
      </c>
      <c r="K2980" s="4">
        <v>0.50780000000000003</v>
      </c>
      <c r="L2980" s="2" t="s">
        <v>1929</v>
      </c>
      <c r="M2980" s="5">
        <v>45093</v>
      </c>
      <c r="N2980" s="6">
        <v>102.7</v>
      </c>
    </row>
    <row r="2981" spans="1:14" ht="15.5" hidden="1" x14ac:dyDescent="0.35">
      <c r="A2981" s="3" t="s">
        <v>280</v>
      </c>
      <c r="B2981" s="2" t="s">
        <v>2052</v>
      </c>
      <c r="C2981" s="3">
        <v>190.5</v>
      </c>
      <c r="D2981" s="2">
        <v>0.02</v>
      </c>
      <c r="E2981" s="2">
        <v>0</v>
      </c>
      <c r="F2981" s="2">
        <v>0.03</v>
      </c>
      <c r="G2981" s="2">
        <v>0</v>
      </c>
      <c r="H2981" s="2" t="s">
        <v>12</v>
      </c>
      <c r="I2981" s="2">
        <v>1</v>
      </c>
      <c r="J2981" s="2">
        <v>2173</v>
      </c>
      <c r="K2981" s="4">
        <v>0.5</v>
      </c>
      <c r="L2981" s="2" t="s">
        <v>1929</v>
      </c>
      <c r="M2981" s="5">
        <v>45093</v>
      </c>
      <c r="N2981" s="6">
        <v>102.7</v>
      </c>
    </row>
    <row r="2982" spans="1:14" ht="15.5" hidden="1" x14ac:dyDescent="0.35">
      <c r="A2982" s="3" t="s">
        <v>282</v>
      </c>
      <c r="B2982" s="2" t="s">
        <v>2053</v>
      </c>
      <c r="C2982" s="3">
        <v>191</v>
      </c>
      <c r="D2982" s="2">
        <v>0.03</v>
      </c>
      <c r="E2982" s="2">
        <v>0.01</v>
      </c>
      <c r="F2982" s="2">
        <v>0.03</v>
      </c>
      <c r="G2982" s="2">
        <v>0</v>
      </c>
      <c r="H2982" s="2" t="s">
        <v>12</v>
      </c>
      <c r="I2982" s="2">
        <v>2</v>
      </c>
      <c r="J2982" s="2">
        <v>508</v>
      </c>
      <c r="K2982" s="4">
        <v>0.51559999999999995</v>
      </c>
      <c r="L2982" s="2" t="s">
        <v>1929</v>
      </c>
      <c r="M2982" s="5">
        <v>45093</v>
      </c>
      <c r="N2982" s="6">
        <v>102.7</v>
      </c>
    </row>
    <row r="2983" spans="1:14" ht="15.5" hidden="1" x14ac:dyDescent="0.35">
      <c r="A2983" s="3" t="s">
        <v>283</v>
      </c>
      <c r="B2983" s="2" t="s">
        <v>2054</v>
      </c>
      <c r="C2983" s="3">
        <v>191.5</v>
      </c>
      <c r="D2983" s="2">
        <v>0.02</v>
      </c>
      <c r="E2983" s="2">
        <v>0</v>
      </c>
      <c r="F2983" s="2">
        <v>0.03</v>
      </c>
      <c r="G2983" s="2">
        <v>0</v>
      </c>
      <c r="H2983" s="2" t="s">
        <v>12</v>
      </c>
      <c r="I2983" s="2">
        <v>2</v>
      </c>
      <c r="J2983" s="2">
        <v>436</v>
      </c>
      <c r="K2983" s="4">
        <v>0.5</v>
      </c>
      <c r="L2983" s="2" t="s">
        <v>1929</v>
      </c>
      <c r="M2983" s="5">
        <v>45093</v>
      </c>
      <c r="N2983" s="6">
        <v>102.7</v>
      </c>
    </row>
    <row r="2984" spans="1:14" ht="15.5" hidden="1" x14ac:dyDescent="0.35">
      <c r="A2984" s="3" t="s">
        <v>285</v>
      </c>
      <c r="B2984" s="2" t="s">
        <v>2054</v>
      </c>
      <c r="C2984" s="3">
        <v>192</v>
      </c>
      <c r="D2984" s="2">
        <v>0.03</v>
      </c>
      <c r="E2984" s="2">
        <v>0</v>
      </c>
      <c r="F2984" s="2">
        <v>0.03</v>
      </c>
      <c r="G2984" s="2">
        <v>0</v>
      </c>
      <c r="H2984" s="2" t="s">
        <v>12</v>
      </c>
      <c r="I2984" s="2">
        <v>2</v>
      </c>
      <c r="J2984" s="2">
        <v>493</v>
      </c>
      <c r="K2984" s="4">
        <v>0.50390000000000001</v>
      </c>
      <c r="L2984" s="2" t="s">
        <v>1929</v>
      </c>
      <c r="M2984" s="5">
        <v>45093</v>
      </c>
      <c r="N2984" s="6">
        <v>102.7</v>
      </c>
    </row>
    <row r="2985" spans="1:14" ht="15.5" hidden="1" x14ac:dyDescent="0.35">
      <c r="A2985" s="3" t="s">
        <v>287</v>
      </c>
      <c r="B2985" s="2" t="s">
        <v>2055</v>
      </c>
      <c r="C2985" s="3">
        <v>192.5</v>
      </c>
      <c r="D2985" s="2">
        <v>0.03</v>
      </c>
      <c r="E2985" s="2">
        <v>0</v>
      </c>
      <c r="F2985" s="2">
        <v>0.03</v>
      </c>
      <c r="G2985" s="2">
        <v>0</v>
      </c>
      <c r="H2985" s="2" t="s">
        <v>12</v>
      </c>
      <c r="I2985" s="2">
        <v>2</v>
      </c>
      <c r="J2985" s="2">
        <v>811</v>
      </c>
      <c r="K2985" s="4">
        <v>0.50780000000000003</v>
      </c>
      <c r="L2985" s="2" t="s">
        <v>1929</v>
      </c>
      <c r="M2985" s="5">
        <v>45093</v>
      </c>
      <c r="N2985" s="6">
        <v>102.7</v>
      </c>
    </row>
    <row r="2986" spans="1:14" ht="15.5" hidden="1" x14ac:dyDescent="0.35">
      <c r="A2986" s="3" t="s">
        <v>289</v>
      </c>
      <c r="B2986" s="2" t="s">
        <v>2055</v>
      </c>
      <c r="C2986" s="3">
        <v>193</v>
      </c>
      <c r="D2986" s="2">
        <v>0.02</v>
      </c>
      <c r="E2986" s="2">
        <v>0</v>
      </c>
      <c r="F2986" s="2">
        <v>0.03</v>
      </c>
      <c r="G2986" s="2">
        <v>0</v>
      </c>
      <c r="H2986" s="2" t="s">
        <v>12</v>
      </c>
      <c r="I2986" s="2">
        <v>3</v>
      </c>
      <c r="J2986" s="2">
        <v>1030</v>
      </c>
      <c r="K2986" s="4">
        <v>0.50780000000000003</v>
      </c>
      <c r="L2986" s="2" t="s">
        <v>1929</v>
      </c>
      <c r="M2986" s="5">
        <v>45093</v>
      </c>
      <c r="N2986" s="6">
        <v>102.7</v>
      </c>
    </row>
    <row r="2987" spans="1:14" ht="15.5" hidden="1" x14ac:dyDescent="0.35">
      <c r="A2987" s="3" t="s">
        <v>291</v>
      </c>
      <c r="B2987" s="2" t="s">
        <v>2056</v>
      </c>
      <c r="C2987" s="3">
        <v>193.5</v>
      </c>
      <c r="D2987" s="2">
        <v>0.03</v>
      </c>
      <c r="E2987" s="2">
        <v>0</v>
      </c>
      <c r="F2987" s="2">
        <v>0.03</v>
      </c>
      <c r="G2987" s="2">
        <v>0</v>
      </c>
      <c r="H2987" s="2" t="s">
        <v>12</v>
      </c>
      <c r="I2987" s="2">
        <v>2</v>
      </c>
      <c r="J2987" s="2">
        <v>746</v>
      </c>
      <c r="K2987" s="4">
        <v>0.50780000000000003</v>
      </c>
      <c r="L2987" s="2" t="s">
        <v>1929</v>
      </c>
      <c r="M2987" s="5">
        <v>45093</v>
      </c>
      <c r="N2987" s="6">
        <v>102.7</v>
      </c>
    </row>
    <row r="2988" spans="1:14" ht="15.5" hidden="1" x14ac:dyDescent="0.35">
      <c r="A2988" s="3" t="s">
        <v>293</v>
      </c>
      <c r="B2988" s="2" t="s">
        <v>2057</v>
      </c>
      <c r="C2988" s="3">
        <v>194</v>
      </c>
      <c r="D2988" s="2">
        <v>0.06</v>
      </c>
      <c r="E2988" s="2">
        <v>0</v>
      </c>
      <c r="F2988" s="2">
        <v>0.03</v>
      </c>
      <c r="G2988" s="2">
        <v>0</v>
      </c>
      <c r="H2988" s="2" t="s">
        <v>12</v>
      </c>
      <c r="I2988" s="2">
        <v>1</v>
      </c>
      <c r="J2988" s="2">
        <v>1945</v>
      </c>
      <c r="K2988" s="4">
        <v>0.50780000000000003</v>
      </c>
      <c r="L2988" s="2" t="s">
        <v>1929</v>
      </c>
      <c r="M2988" s="5">
        <v>45093</v>
      </c>
      <c r="N2988" s="6">
        <v>102.7</v>
      </c>
    </row>
    <row r="2989" spans="1:14" ht="15.5" hidden="1" x14ac:dyDescent="0.35">
      <c r="A2989" s="3" t="s">
        <v>295</v>
      </c>
      <c r="B2989" s="2" t="s">
        <v>2058</v>
      </c>
      <c r="C2989" s="3">
        <v>194.5</v>
      </c>
      <c r="D2989" s="2">
        <v>0.02</v>
      </c>
      <c r="E2989" s="2">
        <v>0</v>
      </c>
      <c r="F2989" s="2">
        <v>0.03</v>
      </c>
      <c r="G2989" s="2">
        <v>0</v>
      </c>
      <c r="H2989" s="2" t="s">
        <v>12</v>
      </c>
      <c r="I2989" s="2">
        <v>20</v>
      </c>
      <c r="J2989" s="2">
        <v>462</v>
      </c>
      <c r="K2989" s="4">
        <v>0.51559999999999995</v>
      </c>
      <c r="L2989" s="2" t="s">
        <v>1929</v>
      </c>
      <c r="M2989" s="5">
        <v>45093</v>
      </c>
      <c r="N2989" s="6">
        <v>102.7</v>
      </c>
    </row>
    <row r="2990" spans="1:14" ht="15.5" hidden="1" x14ac:dyDescent="0.35">
      <c r="A2990" s="3" t="s">
        <v>297</v>
      </c>
      <c r="B2990" s="2" t="s">
        <v>2059</v>
      </c>
      <c r="C2990" s="3">
        <v>195</v>
      </c>
      <c r="D2990" s="2">
        <v>0.03</v>
      </c>
      <c r="E2990" s="2">
        <v>0</v>
      </c>
      <c r="F2990" s="2">
        <v>0.03</v>
      </c>
      <c r="G2990" s="2">
        <v>0</v>
      </c>
      <c r="H2990" s="2" t="s">
        <v>12</v>
      </c>
      <c r="I2990" s="2">
        <v>4</v>
      </c>
      <c r="J2990" s="2">
        <v>43065</v>
      </c>
      <c r="K2990" s="4">
        <v>0.51559999999999995</v>
      </c>
      <c r="L2990" s="2" t="s">
        <v>1929</v>
      </c>
      <c r="M2990" s="5">
        <v>45093</v>
      </c>
      <c r="N2990" s="6">
        <v>102.7</v>
      </c>
    </row>
    <row r="2991" spans="1:14" ht="15.5" hidden="1" x14ac:dyDescent="0.35">
      <c r="A2991" s="3" t="s">
        <v>299</v>
      </c>
      <c r="B2991" s="2" t="s">
        <v>1917</v>
      </c>
      <c r="C2991" s="3">
        <v>195.5</v>
      </c>
      <c r="D2991" s="2">
        <v>0.03</v>
      </c>
      <c r="E2991" s="2">
        <v>0</v>
      </c>
      <c r="F2991" s="2">
        <v>0.03</v>
      </c>
      <c r="G2991" s="2">
        <v>0</v>
      </c>
      <c r="H2991" s="2" t="s">
        <v>12</v>
      </c>
      <c r="I2991" s="2">
        <v>1</v>
      </c>
      <c r="J2991" s="2">
        <v>598</v>
      </c>
      <c r="K2991" s="4">
        <v>0.51559999999999995</v>
      </c>
      <c r="L2991" s="2" t="s">
        <v>1929</v>
      </c>
      <c r="M2991" s="5">
        <v>45093</v>
      </c>
      <c r="N2991" s="6">
        <v>102.7</v>
      </c>
    </row>
    <row r="2992" spans="1:14" ht="15.5" hidden="1" x14ac:dyDescent="0.35">
      <c r="A2992" s="3" t="s">
        <v>301</v>
      </c>
      <c r="B2992" s="2" t="s">
        <v>1988</v>
      </c>
      <c r="C2992" s="3">
        <v>196</v>
      </c>
      <c r="D2992" s="2">
        <v>0.02</v>
      </c>
      <c r="E2992" s="2">
        <v>0</v>
      </c>
      <c r="F2992" s="2">
        <v>0.03</v>
      </c>
      <c r="G2992" s="2">
        <v>0</v>
      </c>
      <c r="H2992" s="2" t="s">
        <v>12</v>
      </c>
      <c r="I2992" s="2">
        <v>20</v>
      </c>
      <c r="J2992" s="2">
        <v>541</v>
      </c>
      <c r="K2992" s="4">
        <v>0.51559999999999995</v>
      </c>
      <c r="L2992" s="2" t="s">
        <v>1929</v>
      </c>
      <c r="M2992" s="5">
        <v>45093</v>
      </c>
      <c r="N2992" s="6">
        <v>102.7</v>
      </c>
    </row>
    <row r="2993" spans="1:14" ht="15.5" hidden="1" x14ac:dyDescent="0.35">
      <c r="A2993" s="3" t="s">
        <v>303</v>
      </c>
      <c r="B2993" s="2" t="s">
        <v>2060</v>
      </c>
      <c r="C2993" s="3">
        <v>196.5</v>
      </c>
      <c r="D2993" s="2">
        <v>0.11</v>
      </c>
      <c r="E2993" s="2">
        <v>0.03</v>
      </c>
      <c r="F2993" s="2">
        <v>0.05</v>
      </c>
      <c r="G2993" s="2">
        <v>0</v>
      </c>
      <c r="H2993" s="2" t="s">
        <v>12</v>
      </c>
      <c r="I2993" s="2">
        <v>10</v>
      </c>
      <c r="J2993" s="2">
        <v>958</v>
      </c>
      <c r="K2993" s="4">
        <v>0.57030000000000003</v>
      </c>
      <c r="L2993" s="2" t="s">
        <v>1929</v>
      </c>
      <c r="M2993" s="5">
        <v>45093</v>
      </c>
      <c r="N2993" s="6">
        <v>102.7</v>
      </c>
    </row>
    <row r="2994" spans="1:14" ht="15.5" hidden="1" x14ac:dyDescent="0.35">
      <c r="A2994" s="3" t="s">
        <v>305</v>
      </c>
      <c r="B2994" s="2" t="s">
        <v>2061</v>
      </c>
      <c r="C2994" s="3">
        <v>197</v>
      </c>
      <c r="D2994" s="2">
        <v>0.02</v>
      </c>
      <c r="E2994" s="2">
        <v>0</v>
      </c>
      <c r="F2994" s="2">
        <v>0.03</v>
      </c>
      <c r="G2994" s="2">
        <v>0</v>
      </c>
      <c r="H2994" s="2" t="s">
        <v>12</v>
      </c>
      <c r="I2994" s="2">
        <v>10</v>
      </c>
      <c r="J2994" s="2">
        <v>613</v>
      </c>
      <c r="K2994" s="4">
        <v>0.52339999999999998</v>
      </c>
      <c r="L2994" s="2" t="s">
        <v>1929</v>
      </c>
      <c r="M2994" s="5">
        <v>45093</v>
      </c>
      <c r="N2994" s="6">
        <v>102.7</v>
      </c>
    </row>
    <row r="2995" spans="1:14" ht="15.5" hidden="1" x14ac:dyDescent="0.35">
      <c r="A2995" s="3" t="s">
        <v>307</v>
      </c>
      <c r="B2995" s="2" t="s">
        <v>2062</v>
      </c>
      <c r="C2995" s="3">
        <v>197.5</v>
      </c>
      <c r="D2995" s="2">
        <v>0.01</v>
      </c>
      <c r="E2995" s="2">
        <v>0</v>
      </c>
      <c r="F2995" s="2">
        <v>0.03</v>
      </c>
      <c r="G2995" s="2">
        <v>0</v>
      </c>
      <c r="H2995" s="2" t="s">
        <v>12</v>
      </c>
      <c r="I2995" s="2">
        <v>100</v>
      </c>
      <c r="J2995" s="2">
        <v>2061</v>
      </c>
      <c r="K2995" s="4">
        <v>0.52339999999999998</v>
      </c>
      <c r="L2995" s="2" t="s">
        <v>1929</v>
      </c>
      <c r="M2995" s="5">
        <v>45093</v>
      </c>
      <c r="N2995" s="6">
        <v>102.7</v>
      </c>
    </row>
    <row r="2996" spans="1:14" ht="15.5" hidden="1" x14ac:dyDescent="0.35">
      <c r="A2996" s="3" t="s">
        <v>309</v>
      </c>
      <c r="B2996" s="2" t="s">
        <v>2063</v>
      </c>
      <c r="C2996" s="3">
        <v>198</v>
      </c>
      <c r="D2996" s="2">
        <v>0.03</v>
      </c>
      <c r="E2996" s="2">
        <v>0.01</v>
      </c>
      <c r="F2996" s="2">
        <v>0.03</v>
      </c>
      <c r="G2996" s="2">
        <v>0</v>
      </c>
      <c r="H2996" s="2" t="s">
        <v>12</v>
      </c>
      <c r="I2996" s="2">
        <v>1</v>
      </c>
      <c r="J2996" s="2">
        <v>521</v>
      </c>
      <c r="K2996" s="4">
        <v>0.53910000000000002</v>
      </c>
      <c r="L2996" s="2" t="s">
        <v>1929</v>
      </c>
      <c r="M2996" s="5">
        <v>45093</v>
      </c>
      <c r="N2996" s="6">
        <v>102.7</v>
      </c>
    </row>
    <row r="2997" spans="1:14" ht="15.5" hidden="1" x14ac:dyDescent="0.35">
      <c r="A2997" s="3" t="s">
        <v>311</v>
      </c>
      <c r="B2997" s="2" t="s">
        <v>2064</v>
      </c>
      <c r="C2997" s="3">
        <v>198.5</v>
      </c>
      <c r="D2997" s="2">
        <v>0.03</v>
      </c>
      <c r="E2997" s="2">
        <v>0</v>
      </c>
      <c r="F2997" s="2">
        <v>0.03</v>
      </c>
      <c r="G2997" s="2">
        <v>0</v>
      </c>
      <c r="H2997" s="2" t="s">
        <v>12</v>
      </c>
      <c r="I2997" s="2">
        <v>33</v>
      </c>
      <c r="J2997" s="2">
        <v>455</v>
      </c>
      <c r="K2997" s="4">
        <v>0.52729999999999999</v>
      </c>
      <c r="L2997" s="2" t="s">
        <v>1929</v>
      </c>
      <c r="M2997" s="5">
        <v>45093</v>
      </c>
      <c r="N2997" s="6">
        <v>102.7</v>
      </c>
    </row>
    <row r="2998" spans="1:14" ht="15.5" hidden="1" x14ac:dyDescent="0.35">
      <c r="A2998" s="3" t="s">
        <v>313</v>
      </c>
      <c r="B2998" s="2" t="s">
        <v>2065</v>
      </c>
      <c r="C2998" s="3">
        <v>199</v>
      </c>
      <c r="D2998" s="2">
        <v>0.02</v>
      </c>
      <c r="E2998" s="2">
        <v>0</v>
      </c>
      <c r="F2998" s="2">
        <v>0.03</v>
      </c>
      <c r="G2998" s="2">
        <v>0</v>
      </c>
      <c r="H2998" s="2" t="s">
        <v>12</v>
      </c>
      <c r="I2998" s="2">
        <v>39</v>
      </c>
      <c r="J2998" s="2">
        <v>768</v>
      </c>
      <c r="K2998" s="4">
        <v>0.53129999999999999</v>
      </c>
      <c r="L2998" s="2" t="s">
        <v>1929</v>
      </c>
      <c r="M2998" s="5">
        <v>45093</v>
      </c>
      <c r="N2998" s="6">
        <v>102.7</v>
      </c>
    </row>
    <row r="2999" spans="1:14" ht="15.5" hidden="1" x14ac:dyDescent="0.35">
      <c r="A2999" s="3" t="s">
        <v>315</v>
      </c>
      <c r="B2999" s="2" t="s">
        <v>2066</v>
      </c>
      <c r="C2999" s="3">
        <v>199.5</v>
      </c>
      <c r="D2999" s="2">
        <v>0.03</v>
      </c>
      <c r="E2999" s="2">
        <v>0</v>
      </c>
      <c r="F2999" s="2">
        <v>0.03</v>
      </c>
      <c r="G2999" s="2">
        <v>0</v>
      </c>
      <c r="H2999" s="2" t="s">
        <v>12</v>
      </c>
      <c r="I2999" s="2">
        <v>50</v>
      </c>
      <c r="J2999" s="2">
        <v>2753</v>
      </c>
      <c r="K2999" s="4">
        <v>0.53129999999999999</v>
      </c>
      <c r="L2999" s="2" t="s">
        <v>1929</v>
      </c>
      <c r="M2999" s="5">
        <v>45093</v>
      </c>
      <c r="N2999" s="6">
        <v>102.7</v>
      </c>
    </row>
    <row r="3000" spans="1:14" ht="15.5" hidden="1" x14ac:dyDescent="0.35">
      <c r="A3000" s="3" t="s">
        <v>316</v>
      </c>
      <c r="B3000" s="2" t="s">
        <v>2067</v>
      </c>
      <c r="C3000" s="3">
        <v>200</v>
      </c>
      <c r="D3000" s="2">
        <v>0.03</v>
      </c>
      <c r="E3000" s="2">
        <v>0</v>
      </c>
      <c r="F3000" s="2">
        <v>0.03</v>
      </c>
      <c r="G3000" s="2">
        <v>0</v>
      </c>
      <c r="H3000" s="2" t="s">
        <v>12</v>
      </c>
      <c r="I3000" s="2">
        <v>50</v>
      </c>
      <c r="J3000" s="2">
        <v>21011</v>
      </c>
      <c r="K3000" s="4">
        <v>0.53129999999999999</v>
      </c>
      <c r="L3000" s="2" t="s">
        <v>1929</v>
      </c>
      <c r="M3000" s="5">
        <v>45093</v>
      </c>
      <c r="N3000" s="6">
        <v>102.7</v>
      </c>
    </row>
    <row r="3001" spans="1:14" ht="15.5" hidden="1" x14ac:dyDescent="0.35">
      <c r="A3001" s="3" t="s">
        <v>317</v>
      </c>
      <c r="B3001" s="2" t="s">
        <v>2068</v>
      </c>
      <c r="C3001" s="3">
        <v>205</v>
      </c>
      <c r="D3001" s="2">
        <v>0.02</v>
      </c>
      <c r="E3001" s="2">
        <v>0.01</v>
      </c>
      <c r="F3001" s="2">
        <v>0.02</v>
      </c>
      <c r="G3001" s="2">
        <v>-0.01</v>
      </c>
      <c r="H3001" s="2">
        <v>-0.33329999999999999</v>
      </c>
      <c r="I3001" s="2">
        <v>5</v>
      </c>
      <c r="J3001" s="2">
        <v>5541</v>
      </c>
      <c r="K3001" s="4">
        <v>0.54690000000000005</v>
      </c>
      <c r="L3001" s="2" t="s">
        <v>1929</v>
      </c>
      <c r="M3001" s="5">
        <v>45093</v>
      </c>
      <c r="N3001" s="6">
        <v>102.7</v>
      </c>
    </row>
    <row r="3002" spans="1:14" ht="15.5" hidden="1" x14ac:dyDescent="0.35">
      <c r="A3002" s="3" t="s">
        <v>319</v>
      </c>
      <c r="B3002" s="2" t="s">
        <v>2069</v>
      </c>
      <c r="C3002" s="3">
        <v>210</v>
      </c>
      <c r="D3002" s="2">
        <v>0.03</v>
      </c>
      <c r="E3002" s="2">
        <v>0</v>
      </c>
      <c r="F3002" s="2">
        <v>0.02</v>
      </c>
      <c r="G3002" s="2">
        <v>0</v>
      </c>
      <c r="H3002" s="2" t="s">
        <v>12</v>
      </c>
      <c r="I3002" s="2">
        <v>19</v>
      </c>
      <c r="J3002" s="2">
        <v>3238</v>
      </c>
      <c r="K3002" s="4">
        <v>0.54690000000000005</v>
      </c>
      <c r="L3002" s="2" t="s">
        <v>1929</v>
      </c>
      <c r="M3002" s="5">
        <v>45093</v>
      </c>
      <c r="N3002" s="6">
        <v>102.7</v>
      </c>
    </row>
    <row r="3003" spans="1:14" ht="15.5" hidden="1" x14ac:dyDescent="0.35">
      <c r="A3003" s="3" t="s">
        <v>320</v>
      </c>
      <c r="B3003" s="2" t="s">
        <v>2070</v>
      </c>
      <c r="C3003" s="3">
        <v>215</v>
      </c>
      <c r="D3003" s="2">
        <v>0.03</v>
      </c>
      <c r="E3003" s="2">
        <v>0</v>
      </c>
      <c r="F3003" s="2">
        <v>0.02</v>
      </c>
      <c r="G3003" s="2">
        <v>0</v>
      </c>
      <c r="H3003" s="2" t="s">
        <v>12</v>
      </c>
      <c r="I3003" s="2">
        <v>82</v>
      </c>
      <c r="J3003" s="2">
        <v>3361</v>
      </c>
      <c r="K3003" s="4">
        <v>0.5625</v>
      </c>
      <c r="L3003" s="2" t="s">
        <v>1929</v>
      </c>
      <c r="M3003" s="5">
        <v>45093</v>
      </c>
      <c r="N3003" s="6">
        <v>102.7</v>
      </c>
    </row>
    <row r="3004" spans="1:14" ht="15.5" hidden="1" x14ac:dyDescent="0.35">
      <c r="A3004" s="3" t="s">
        <v>322</v>
      </c>
      <c r="B3004" s="2" t="s">
        <v>2071</v>
      </c>
      <c r="C3004" s="3">
        <v>220</v>
      </c>
      <c r="D3004" s="2">
        <v>0.02</v>
      </c>
      <c r="E3004" s="2">
        <v>0</v>
      </c>
      <c r="F3004" s="2">
        <v>0.02</v>
      </c>
      <c r="G3004" s="2">
        <v>0</v>
      </c>
      <c r="H3004" s="2" t="s">
        <v>12</v>
      </c>
      <c r="I3004" s="2">
        <v>1</v>
      </c>
      <c r="J3004" s="2">
        <v>1667</v>
      </c>
      <c r="K3004" s="4">
        <v>0.57809999999999995</v>
      </c>
      <c r="L3004" s="2" t="s">
        <v>1929</v>
      </c>
      <c r="M3004" s="5">
        <v>45093</v>
      </c>
      <c r="N3004" s="6">
        <v>102.7</v>
      </c>
    </row>
    <row r="3005" spans="1:14" ht="15.5" hidden="1" x14ac:dyDescent="0.35">
      <c r="A3005" s="3" t="s">
        <v>324</v>
      </c>
      <c r="B3005" s="2" t="s">
        <v>2072</v>
      </c>
      <c r="C3005" s="3">
        <v>225</v>
      </c>
      <c r="D3005" s="2">
        <v>0.02</v>
      </c>
      <c r="E3005" s="2">
        <v>0</v>
      </c>
      <c r="F3005" s="2">
        <v>0.01</v>
      </c>
      <c r="G3005" s="2">
        <v>0</v>
      </c>
      <c r="H3005" s="2" t="s">
        <v>12</v>
      </c>
      <c r="I3005" s="2">
        <v>1</v>
      </c>
      <c r="J3005" s="2">
        <v>13848</v>
      </c>
      <c r="K3005" s="4">
        <v>0.5625</v>
      </c>
      <c r="L3005" s="2" t="s">
        <v>1929</v>
      </c>
      <c r="M3005" s="5">
        <v>45093</v>
      </c>
      <c r="N3005" s="6">
        <v>102.7</v>
      </c>
    </row>
    <row r="3006" spans="1:14" ht="15.5" hidden="1" x14ac:dyDescent="0.35">
      <c r="A3006" s="3" t="s">
        <v>326</v>
      </c>
      <c r="B3006" s="2" t="s">
        <v>2073</v>
      </c>
      <c r="C3006" s="3">
        <v>230</v>
      </c>
      <c r="D3006" s="2">
        <v>0.02</v>
      </c>
      <c r="E3006" s="2">
        <v>0</v>
      </c>
      <c r="F3006" s="2">
        <v>0.02</v>
      </c>
      <c r="G3006" s="2">
        <v>0</v>
      </c>
      <c r="H3006" s="2" t="s">
        <v>12</v>
      </c>
      <c r="I3006" s="2">
        <v>1</v>
      </c>
      <c r="J3006" s="2">
        <v>2296</v>
      </c>
      <c r="K3006" s="4">
        <v>0.60940000000000005</v>
      </c>
      <c r="L3006" s="2" t="s">
        <v>1929</v>
      </c>
      <c r="M3006" s="5">
        <v>45093</v>
      </c>
      <c r="N3006" s="6">
        <v>102.7</v>
      </c>
    </row>
    <row r="3007" spans="1:14" ht="15.5" hidden="1" x14ac:dyDescent="0.35">
      <c r="A3007" s="3" t="s">
        <v>328</v>
      </c>
      <c r="B3007" s="2" t="s">
        <v>2074</v>
      </c>
      <c r="C3007" s="3">
        <v>235</v>
      </c>
      <c r="D3007" s="2">
        <v>0.01</v>
      </c>
      <c r="E3007" s="2">
        <v>0</v>
      </c>
      <c r="F3007" s="2">
        <v>0.01</v>
      </c>
      <c r="G3007" s="2">
        <v>0</v>
      </c>
      <c r="H3007" s="2" t="s">
        <v>12</v>
      </c>
      <c r="I3007" s="2">
        <v>5</v>
      </c>
      <c r="J3007" s="2">
        <v>1875</v>
      </c>
      <c r="K3007" s="4">
        <v>0.59379999999999999</v>
      </c>
      <c r="L3007" s="2" t="s">
        <v>1929</v>
      </c>
      <c r="M3007" s="5">
        <v>45093</v>
      </c>
      <c r="N3007" s="6">
        <v>102.7</v>
      </c>
    </row>
    <row r="3008" spans="1:14" ht="15.5" hidden="1" x14ac:dyDescent="0.35">
      <c r="A3008" s="3" t="s">
        <v>330</v>
      </c>
      <c r="B3008" s="2" t="s">
        <v>2075</v>
      </c>
      <c r="C3008" s="3">
        <v>240</v>
      </c>
      <c r="D3008" s="2">
        <v>0.01</v>
      </c>
      <c r="E3008" s="2">
        <v>0</v>
      </c>
      <c r="F3008" s="2">
        <v>0.01</v>
      </c>
      <c r="G3008" s="2">
        <v>0</v>
      </c>
      <c r="H3008" s="2" t="s">
        <v>12</v>
      </c>
      <c r="I3008" s="2">
        <v>1</v>
      </c>
      <c r="J3008" s="2">
        <v>12187</v>
      </c>
      <c r="K3008" s="4">
        <v>0.59379999999999999</v>
      </c>
      <c r="L3008" s="2" t="s">
        <v>1929</v>
      </c>
      <c r="M3008" s="5">
        <v>45093</v>
      </c>
      <c r="N3008" s="6">
        <v>102.7</v>
      </c>
    </row>
    <row r="3009" spans="1:14" ht="15.5" hidden="1" x14ac:dyDescent="0.35">
      <c r="A3009" s="3" t="s">
        <v>331</v>
      </c>
      <c r="B3009" s="2" t="s">
        <v>2076</v>
      </c>
      <c r="C3009" s="3">
        <v>245</v>
      </c>
      <c r="D3009" s="2">
        <v>0.02</v>
      </c>
      <c r="E3009" s="2">
        <v>0</v>
      </c>
      <c r="F3009" s="2">
        <v>0.01</v>
      </c>
      <c r="G3009" s="2">
        <v>0</v>
      </c>
      <c r="H3009" s="2" t="s">
        <v>12</v>
      </c>
      <c r="I3009" s="2">
        <v>2</v>
      </c>
      <c r="J3009" s="2">
        <v>1842</v>
      </c>
      <c r="K3009" s="4">
        <v>0.60940000000000005</v>
      </c>
      <c r="L3009" s="2" t="s">
        <v>1929</v>
      </c>
      <c r="M3009" s="5">
        <v>45093</v>
      </c>
      <c r="N3009" s="6">
        <v>102.7</v>
      </c>
    </row>
    <row r="3010" spans="1:14" ht="15.5" hidden="1" x14ac:dyDescent="0.35">
      <c r="A3010" s="3" t="s">
        <v>332</v>
      </c>
      <c r="B3010" s="2" t="s">
        <v>2077</v>
      </c>
      <c r="C3010" s="3">
        <v>250</v>
      </c>
      <c r="D3010" s="2">
        <v>0.01</v>
      </c>
      <c r="E3010" s="2">
        <v>0</v>
      </c>
      <c r="F3010" s="2">
        <v>0.01</v>
      </c>
      <c r="G3010" s="2">
        <v>0</v>
      </c>
      <c r="H3010" s="2" t="s">
        <v>12</v>
      </c>
      <c r="I3010" s="2">
        <v>10</v>
      </c>
      <c r="J3010" s="2">
        <v>16217</v>
      </c>
      <c r="K3010" s="4">
        <v>0.625</v>
      </c>
      <c r="L3010" s="2" t="s">
        <v>1929</v>
      </c>
      <c r="M3010" s="5">
        <v>45093</v>
      </c>
      <c r="N3010" s="6">
        <v>102.7</v>
      </c>
    </row>
    <row r="3011" spans="1:14" ht="15.5" hidden="1" x14ac:dyDescent="0.35">
      <c r="A3011" s="3" t="s">
        <v>334</v>
      </c>
      <c r="B3011" s="2" t="s">
        <v>2078</v>
      </c>
      <c r="C3011" s="3">
        <v>255</v>
      </c>
      <c r="D3011" s="2">
        <v>0.01</v>
      </c>
      <c r="E3011" s="2">
        <v>0</v>
      </c>
      <c r="F3011" s="2">
        <v>0.01</v>
      </c>
      <c r="G3011" s="2">
        <v>0</v>
      </c>
      <c r="H3011" s="2" t="s">
        <v>12</v>
      </c>
      <c r="I3011" s="2">
        <v>11</v>
      </c>
      <c r="J3011" s="2">
        <v>3239</v>
      </c>
      <c r="K3011" s="4">
        <v>0.64059999999999995</v>
      </c>
      <c r="L3011" s="2" t="s">
        <v>1929</v>
      </c>
      <c r="M3011" s="5">
        <v>45093</v>
      </c>
      <c r="N3011" s="6">
        <v>102.7</v>
      </c>
    </row>
    <row r="3012" spans="1:14" ht="15.5" hidden="1" x14ac:dyDescent="0.35">
      <c r="A3012" s="3" t="s">
        <v>336</v>
      </c>
      <c r="B3012" s="2" t="s">
        <v>2079</v>
      </c>
      <c r="C3012" s="3">
        <v>260</v>
      </c>
      <c r="D3012" s="2">
        <v>0.02</v>
      </c>
      <c r="E3012" s="2">
        <v>0</v>
      </c>
      <c r="F3012" s="2">
        <v>0.02</v>
      </c>
      <c r="G3012" s="2">
        <v>0</v>
      </c>
      <c r="H3012" s="2" t="s">
        <v>12</v>
      </c>
      <c r="I3012" s="2">
        <v>10</v>
      </c>
      <c r="J3012" s="2">
        <v>5447</v>
      </c>
      <c r="K3012" s="4">
        <v>0.6875</v>
      </c>
      <c r="L3012" s="2" t="s">
        <v>1929</v>
      </c>
      <c r="M3012" s="5">
        <v>45093</v>
      </c>
      <c r="N3012" s="6">
        <v>102.7</v>
      </c>
    </row>
    <row r="3013" spans="1:14" ht="15.5" hidden="1" x14ac:dyDescent="0.35">
      <c r="A3013" s="3" t="s">
        <v>338</v>
      </c>
      <c r="B3013" s="2" t="s">
        <v>2080</v>
      </c>
      <c r="C3013" s="3">
        <v>265</v>
      </c>
      <c r="D3013" s="2">
        <v>0.03</v>
      </c>
      <c r="E3013" s="2">
        <v>0</v>
      </c>
      <c r="F3013" s="2">
        <v>0.01</v>
      </c>
      <c r="G3013" s="2">
        <v>0</v>
      </c>
      <c r="H3013" s="2" t="s">
        <v>12</v>
      </c>
      <c r="I3013" s="2">
        <v>2</v>
      </c>
      <c r="J3013" s="2">
        <v>11768</v>
      </c>
      <c r="K3013" s="4">
        <v>0.65629999999999999</v>
      </c>
      <c r="L3013" s="2" t="s">
        <v>1929</v>
      </c>
      <c r="M3013" s="5">
        <v>45093</v>
      </c>
      <c r="N3013" s="6">
        <v>102.7</v>
      </c>
    </row>
    <row r="3014" spans="1:14" ht="15.5" hidden="1" x14ac:dyDescent="0.35">
      <c r="A3014" s="3" t="s">
        <v>339</v>
      </c>
      <c r="B3014" s="2" t="s">
        <v>2080</v>
      </c>
      <c r="C3014" s="3">
        <v>270</v>
      </c>
      <c r="D3014" s="2">
        <v>0.03</v>
      </c>
      <c r="E3014" s="2">
        <v>0</v>
      </c>
      <c r="F3014" s="2">
        <v>0.02</v>
      </c>
      <c r="G3014" s="2">
        <v>0</v>
      </c>
      <c r="H3014" s="2" t="s">
        <v>12</v>
      </c>
      <c r="I3014" s="2">
        <v>2</v>
      </c>
      <c r="J3014" s="2">
        <v>4169</v>
      </c>
      <c r="K3014" s="4">
        <v>0.71089999999999998</v>
      </c>
      <c r="L3014" s="2" t="s">
        <v>1929</v>
      </c>
      <c r="M3014" s="5">
        <v>45093</v>
      </c>
      <c r="N3014" s="6">
        <v>102.7</v>
      </c>
    </row>
    <row r="3015" spans="1:14" ht="15.5" hidden="1" x14ac:dyDescent="0.35">
      <c r="A3015" s="3" t="s">
        <v>341</v>
      </c>
      <c r="B3015" s="2" t="s">
        <v>1920</v>
      </c>
      <c r="C3015" s="3">
        <v>275</v>
      </c>
      <c r="D3015" s="2">
        <v>0.02</v>
      </c>
      <c r="E3015" s="2">
        <v>0</v>
      </c>
      <c r="F3015" s="2">
        <v>0.01</v>
      </c>
      <c r="G3015" s="2">
        <v>0.01</v>
      </c>
      <c r="H3015" s="2">
        <v>1</v>
      </c>
      <c r="I3015" s="2">
        <v>6</v>
      </c>
      <c r="J3015" s="2">
        <v>30111</v>
      </c>
      <c r="K3015" s="4">
        <v>0.6875</v>
      </c>
      <c r="L3015" s="2" t="s">
        <v>1929</v>
      </c>
      <c r="M3015" s="5">
        <v>45093</v>
      </c>
      <c r="N3015" s="6">
        <v>102.7</v>
      </c>
    </row>
    <row r="3016" spans="1:14" ht="15.5" hidden="1" x14ac:dyDescent="0.35">
      <c r="A3016" s="3" t="s">
        <v>343</v>
      </c>
      <c r="B3016" s="2" t="s">
        <v>2081</v>
      </c>
      <c r="C3016" s="3">
        <v>1200</v>
      </c>
      <c r="D3016" s="2">
        <v>1120.2</v>
      </c>
      <c r="E3016" s="2">
        <v>1306.05</v>
      </c>
      <c r="F3016" s="2">
        <v>1323</v>
      </c>
      <c r="G3016" s="2">
        <v>0</v>
      </c>
      <c r="H3016" s="2" t="s">
        <v>12</v>
      </c>
      <c r="I3016" s="2">
        <v>6</v>
      </c>
      <c r="J3016" s="2">
        <v>7</v>
      </c>
      <c r="K3016" s="4">
        <v>0</v>
      </c>
      <c r="L3016" s="2" t="s">
        <v>1929</v>
      </c>
      <c r="M3016" s="5">
        <v>45093</v>
      </c>
      <c r="N3016" s="6">
        <v>102.7</v>
      </c>
    </row>
    <row r="3017" spans="1:14" ht="15.5" hidden="1" x14ac:dyDescent="0.35">
      <c r="A3017" s="3" t="s">
        <v>345</v>
      </c>
      <c r="B3017" s="2" t="s">
        <v>2082</v>
      </c>
      <c r="C3017" s="3">
        <v>1240</v>
      </c>
      <c r="D3017" s="2">
        <v>1241.1500000000001</v>
      </c>
      <c r="E3017" s="2">
        <v>1270.3499999999999</v>
      </c>
      <c r="F3017" s="2">
        <v>1287.5</v>
      </c>
      <c r="G3017" s="2">
        <v>0</v>
      </c>
      <c r="H3017" s="2" t="s">
        <v>12</v>
      </c>
      <c r="I3017" s="2" t="s">
        <v>12</v>
      </c>
      <c r="J3017" s="2">
        <v>1</v>
      </c>
      <c r="K3017" s="4">
        <v>0</v>
      </c>
      <c r="L3017" s="2" t="s">
        <v>1929</v>
      </c>
      <c r="M3017" s="5">
        <v>45093</v>
      </c>
      <c r="N3017" s="6">
        <v>102.7</v>
      </c>
    </row>
    <row r="3018" spans="1:14" ht="15.5" hidden="1" x14ac:dyDescent="0.35">
      <c r="A3018" s="3" t="s">
        <v>347</v>
      </c>
      <c r="B3018" s="2" t="s">
        <v>2083</v>
      </c>
      <c r="C3018" s="3">
        <v>1280</v>
      </c>
      <c r="D3018" s="2">
        <v>1225.58</v>
      </c>
      <c r="E3018" s="2">
        <v>1234.8</v>
      </c>
      <c r="F3018" s="2">
        <v>1252</v>
      </c>
      <c r="G3018" s="2">
        <v>0</v>
      </c>
      <c r="H3018" s="2" t="s">
        <v>12</v>
      </c>
      <c r="I3018" s="2">
        <v>2</v>
      </c>
      <c r="J3018" s="2">
        <v>5</v>
      </c>
      <c r="K3018" s="4">
        <v>0</v>
      </c>
      <c r="L3018" s="2" t="s">
        <v>1929</v>
      </c>
      <c r="M3018" s="5">
        <v>45093</v>
      </c>
      <c r="N3018" s="6">
        <v>102.7</v>
      </c>
    </row>
    <row r="3019" spans="1:14" ht="15.5" hidden="1" x14ac:dyDescent="0.35">
      <c r="A3019" s="3" t="s">
        <v>349</v>
      </c>
      <c r="B3019" s="2" t="s">
        <v>2084</v>
      </c>
      <c r="C3019" s="3">
        <v>1300</v>
      </c>
      <c r="D3019" s="2">
        <v>1221.3</v>
      </c>
      <c r="E3019" s="2">
        <v>1217.1500000000001</v>
      </c>
      <c r="F3019" s="2">
        <v>1234</v>
      </c>
      <c r="G3019" s="2">
        <v>187.1</v>
      </c>
      <c r="H3019" s="2">
        <v>0.18090000000000001</v>
      </c>
      <c r="I3019" s="2">
        <v>2</v>
      </c>
      <c r="J3019" s="2">
        <v>7</v>
      </c>
      <c r="K3019" s="4">
        <v>0</v>
      </c>
      <c r="L3019" s="2" t="s">
        <v>1929</v>
      </c>
      <c r="M3019" s="5">
        <v>45093</v>
      </c>
      <c r="N3019" s="6">
        <v>102.7</v>
      </c>
    </row>
    <row r="3020" spans="1:14" ht="15.5" hidden="1" x14ac:dyDescent="0.35">
      <c r="A3020" s="3" t="s">
        <v>351</v>
      </c>
      <c r="B3020" s="2" t="s">
        <v>2085</v>
      </c>
      <c r="C3020" s="3">
        <v>1320</v>
      </c>
      <c r="D3020" s="2">
        <v>886.85</v>
      </c>
      <c r="E3020" s="2">
        <v>1199.7</v>
      </c>
      <c r="F3020" s="2">
        <v>1216.5</v>
      </c>
      <c r="G3020" s="2">
        <v>0</v>
      </c>
      <c r="H3020" s="2" t="s">
        <v>12</v>
      </c>
      <c r="I3020" s="2" t="s">
        <v>12</v>
      </c>
      <c r="J3020" s="2">
        <v>1</v>
      </c>
      <c r="K3020" s="4">
        <v>0</v>
      </c>
      <c r="L3020" s="2" t="s">
        <v>1929</v>
      </c>
      <c r="M3020" s="5">
        <v>45093</v>
      </c>
      <c r="N3020" s="6">
        <v>102.7</v>
      </c>
    </row>
    <row r="3021" spans="1:14" ht="15.5" hidden="1" x14ac:dyDescent="0.35">
      <c r="A3021" s="3" t="s">
        <v>353</v>
      </c>
      <c r="B3021" s="2" t="s">
        <v>2085</v>
      </c>
      <c r="C3021" s="3">
        <v>1340</v>
      </c>
      <c r="D3021" s="2">
        <v>872.8</v>
      </c>
      <c r="E3021" s="2">
        <v>1182.2</v>
      </c>
      <c r="F3021" s="2">
        <v>1199</v>
      </c>
      <c r="G3021" s="2">
        <v>0</v>
      </c>
      <c r="H3021" s="2" t="s">
        <v>12</v>
      </c>
      <c r="I3021" s="2" t="s">
        <v>12</v>
      </c>
      <c r="J3021" s="2">
        <v>1</v>
      </c>
      <c r="K3021" s="4">
        <v>0</v>
      </c>
      <c r="L3021" s="2" t="s">
        <v>1929</v>
      </c>
      <c r="M3021" s="5">
        <v>45093</v>
      </c>
      <c r="N3021" s="6">
        <v>102.7</v>
      </c>
    </row>
    <row r="3022" spans="1:14" ht="15.5" hidden="1" x14ac:dyDescent="0.35">
      <c r="A3022" s="3" t="s">
        <v>354</v>
      </c>
      <c r="B3022" s="2" t="s">
        <v>2086</v>
      </c>
      <c r="C3022" s="3">
        <v>1360</v>
      </c>
      <c r="D3022" s="2">
        <v>925.38</v>
      </c>
      <c r="E3022" s="2">
        <v>1164.7</v>
      </c>
      <c r="F3022" s="2">
        <v>1182</v>
      </c>
      <c r="G3022" s="2">
        <v>0</v>
      </c>
      <c r="H3022" s="2" t="s">
        <v>12</v>
      </c>
      <c r="I3022" s="2">
        <v>1</v>
      </c>
      <c r="J3022" s="2">
        <v>4</v>
      </c>
      <c r="K3022" s="4">
        <v>0</v>
      </c>
      <c r="L3022" s="2" t="s">
        <v>1929</v>
      </c>
      <c r="M3022" s="5">
        <v>45093</v>
      </c>
      <c r="N3022" s="6">
        <v>102.7</v>
      </c>
    </row>
    <row r="3023" spans="1:14" ht="15.5" hidden="1" x14ac:dyDescent="0.35">
      <c r="A3023" s="3" t="s">
        <v>356</v>
      </c>
      <c r="B3023" s="2" t="s">
        <v>2087</v>
      </c>
      <c r="C3023" s="3">
        <v>1380</v>
      </c>
      <c r="D3023" s="2">
        <v>911.54</v>
      </c>
      <c r="E3023" s="2">
        <v>1147.5</v>
      </c>
      <c r="F3023" s="2">
        <v>1164</v>
      </c>
      <c r="G3023" s="2">
        <v>0</v>
      </c>
      <c r="H3023" s="2" t="s">
        <v>12</v>
      </c>
      <c r="I3023" s="2">
        <v>2</v>
      </c>
      <c r="J3023" s="2">
        <v>13</v>
      </c>
      <c r="K3023" s="4">
        <v>0</v>
      </c>
      <c r="L3023" s="2" t="s">
        <v>1929</v>
      </c>
      <c r="M3023" s="5">
        <v>45093</v>
      </c>
      <c r="N3023" s="6">
        <v>102.7</v>
      </c>
    </row>
    <row r="3024" spans="1:14" ht="15.5" hidden="1" x14ac:dyDescent="0.35">
      <c r="A3024" s="3" t="s">
        <v>358</v>
      </c>
      <c r="B3024" s="2" t="s">
        <v>2088</v>
      </c>
      <c r="C3024" s="3">
        <v>1400</v>
      </c>
      <c r="D3024" s="2">
        <v>832.85</v>
      </c>
      <c r="E3024" s="2">
        <v>1130.25</v>
      </c>
      <c r="F3024" s="2">
        <v>1147</v>
      </c>
      <c r="G3024" s="2">
        <v>0</v>
      </c>
      <c r="H3024" s="2" t="s">
        <v>12</v>
      </c>
      <c r="I3024" s="2">
        <v>1</v>
      </c>
      <c r="J3024" s="2">
        <v>21</v>
      </c>
      <c r="K3024" s="4">
        <v>0</v>
      </c>
      <c r="L3024" s="2" t="s">
        <v>1929</v>
      </c>
      <c r="M3024" s="5">
        <v>45093</v>
      </c>
      <c r="N3024" s="6">
        <v>102.7</v>
      </c>
    </row>
    <row r="3025" spans="1:14" ht="15.5" hidden="1" x14ac:dyDescent="0.35">
      <c r="A3025" s="3" t="s">
        <v>360</v>
      </c>
      <c r="B3025" s="2" t="s">
        <v>2089</v>
      </c>
      <c r="C3025" s="3">
        <v>1420</v>
      </c>
      <c r="D3025" s="2">
        <v>916.65</v>
      </c>
      <c r="E3025" s="2">
        <v>1113</v>
      </c>
      <c r="F3025" s="2">
        <v>1129.5</v>
      </c>
      <c r="G3025" s="2">
        <v>0</v>
      </c>
      <c r="H3025" s="2" t="s">
        <v>12</v>
      </c>
      <c r="I3025" s="2">
        <v>4</v>
      </c>
      <c r="J3025" s="2">
        <v>43</v>
      </c>
      <c r="K3025" s="4">
        <v>0</v>
      </c>
      <c r="L3025" s="2" t="s">
        <v>1929</v>
      </c>
      <c r="M3025" s="5">
        <v>45093</v>
      </c>
      <c r="N3025" s="6">
        <v>102.7</v>
      </c>
    </row>
    <row r="3026" spans="1:14" ht="15.5" hidden="1" x14ac:dyDescent="0.35">
      <c r="A3026" s="3" t="s">
        <v>362</v>
      </c>
      <c r="B3026" s="2" t="s">
        <v>2090</v>
      </c>
      <c r="C3026" s="3">
        <v>1440</v>
      </c>
      <c r="D3026" s="2">
        <v>1105.22</v>
      </c>
      <c r="E3026" s="2">
        <v>1095.9000000000001</v>
      </c>
      <c r="F3026" s="2">
        <v>1112.5</v>
      </c>
      <c r="G3026" s="2">
        <v>266.12</v>
      </c>
      <c r="H3026" s="2">
        <v>0.31709999999999999</v>
      </c>
      <c r="I3026" s="2">
        <v>4</v>
      </c>
      <c r="J3026" s="2">
        <v>17</v>
      </c>
      <c r="K3026" s="4">
        <v>0</v>
      </c>
      <c r="L3026" s="2" t="s">
        <v>1929</v>
      </c>
      <c r="M3026" s="5">
        <v>45093</v>
      </c>
      <c r="N3026" s="6">
        <v>102.7</v>
      </c>
    </row>
    <row r="3027" spans="1:14" ht="15.5" hidden="1" x14ac:dyDescent="0.35">
      <c r="A3027" s="3" t="s">
        <v>364</v>
      </c>
      <c r="B3027" s="2" t="s">
        <v>2091</v>
      </c>
      <c r="C3027" s="3">
        <v>1450</v>
      </c>
      <c r="D3027" s="2">
        <v>1762.7</v>
      </c>
      <c r="E3027" s="2">
        <v>1639.5</v>
      </c>
      <c r="F3027" s="2">
        <v>1659</v>
      </c>
      <c r="G3027" s="2">
        <v>0</v>
      </c>
      <c r="H3027" s="2" t="s">
        <v>12</v>
      </c>
      <c r="I3027" s="2">
        <v>2</v>
      </c>
      <c r="J3027" s="2">
        <v>20</v>
      </c>
      <c r="K3027" s="4">
        <v>0</v>
      </c>
      <c r="L3027" s="2" t="s">
        <v>1929</v>
      </c>
      <c r="M3027" s="5">
        <v>45093</v>
      </c>
      <c r="N3027" s="6">
        <v>102.7</v>
      </c>
    </row>
    <row r="3028" spans="1:14" ht="15.5" hidden="1" x14ac:dyDescent="0.35">
      <c r="A3028" s="3" t="s">
        <v>366</v>
      </c>
      <c r="B3028" s="2" t="s">
        <v>2092</v>
      </c>
      <c r="C3028" s="3">
        <v>1460</v>
      </c>
      <c r="D3028" s="2">
        <v>787.65</v>
      </c>
      <c r="E3028" s="2">
        <v>1078.9000000000001</v>
      </c>
      <c r="F3028" s="2">
        <v>1095.5</v>
      </c>
      <c r="G3028" s="2">
        <v>0</v>
      </c>
      <c r="H3028" s="2" t="s">
        <v>12</v>
      </c>
      <c r="I3028" s="2">
        <v>10</v>
      </c>
      <c r="J3028" s="2">
        <v>6</v>
      </c>
      <c r="K3028" s="4">
        <v>0</v>
      </c>
      <c r="L3028" s="2" t="s">
        <v>1929</v>
      </c>
      <c r="M3028" s="5">
        <v>45093</v>
      </c>
      <c r="N3028" s="6">
        <v>102.7</v>
      </c>
    </row>
    <row r="3029" spans="1:14" ht="15.5" hidden="1" x14ac:dyDescent="0.35">
      <c r="A3029" s="3" t="s">
        <v>368</v>
      </c>
      <c r="B3029" s="2" t="s">
        <v>2093</v>
      </c>
      <c r="C3029" s="3">
        <v>1480</v>
      </c>
      <c r="D3029" s="2">
        <v>873.7</v>
      </c>
      <c r="E3029" s="2">
        <v>1062</v>
      </c>
      <c r="F3029" s="2">
        <v>1078.5</v>
      </c>
      <c r="G3029" s="2">
        <v>0</v>
      </c>
      <c r="H3029" s="2" t="s">
        <v>12</v>
      </c>
      <c r="I3029" s="2">
        <v>10</v>
      </c>
      <c r="J3029" s="2">
        <v>13</v>
      </c>
      <c r="K3029" s="4">
        <v>0</v>
      </c>
      <c r="L3029" s="2" t="s">
        <v>1929</v>
      </c>
      <c r="M3029" s="5">
        <v>45093</v>
      </c>
      <c r="N3029" s="6">
        <v>102.7</v>
      </c>
    </row>
    <row r="3030" spans="1:14" ht="15.5" hidden="1" x14ac:dyDescent="0.35">
      <c r="A3030" s="3" t="s">
        <v>370</v>
      </c>
      <c r="B3030" s="2" t="s">
        <v>2094</v>
      </c>
      <c r="C3030" s="3">
        <v>1500</v>
      </c>
      <c r="D3030" s="2">
        <v>937.72</v>
      </c>
      <c r="E3030" s="2">
        <v>1045.2</v>
      </c>
      <c r="F3030" s="2">
        <v>1062</v>
      </c>
      <c r="G3030" s="2">
        <v>0</v>
      </c>
      <c r="H3030" s="2" t="s">
        <v>12</v>
      </c>
      <c r="I3030" s="2">
        <v>6</v>
      </c>
      <c r="J3030" s="2">
        <v>40</v>
      </c>
      <c r="K3030" s="4">
        <v>0</v>
      </c>
      <c r="L3030" s="2" t="s">
        <v>1929</v>
      </c>
      <c r="M3030" s="5">
        <v>45093</v>
      </c>
      <c r="N3030" s="6">
        <v>102.7</v>
      </c>
    </row>
    <row r="3031" spans="1:14" ht="15.5" hidden="1" x14ac:dyDescent="0.35">
      <c r="A3031" s="3" t="s">
        <v>372</v>
      </c>
      <c r="B3031" s="2" t="s">
        <v>2095</v>
      </c>
      <c r="C3031" s="3">
        <v>1520</v>
      </c>
      <c r="D3031" s="2">
        <v>1030</v>
      </c>
      <c r="E3031" s="2">
        <v>1028.4000000000001</v>
      </c>
      <c r="F3031" s="2">
        <v>1045</v>
      </c>
      <c r="G3031" s="2">
        <v>142.5</v>
      </c>
      <c r="H3031" s="2">
        <v>0.16059999999999999</v>
      </c>
      <c r="I3031" s="2">
        <v>1</v>
      </c>
      <c r="J3031" s="2">
        <v>27</v>
      </c>
      <c r="K3031" s="4">
        <v>0</v>
      </c>
      <c r="L3031" s="2" t="s">
        <v>1929</v>
      </c>
      <c r="M3031" s="5">
        <v>45093</v>
      </c>
      <c r="N3031" s="6">
        <v>102.7</v>
      </c>
    </row>
    <row r="3032" spans="1:14" ht="15.5" hidden="1" x14ac:dyDescent="0.35">
      <c r="A3032" s="3" t="s">
        <v>374</v>
      </c>
      <c r="B3032" s="2" t="s">
        <v>2096</v>
      </c>
      <c r="C3032" s="3">
        <v>1540</v>
      </c>
      <c r="D3032" s="2">
        <v>830.6</v>
      </c>
      <c r="E3032" s="2">
        <v>1011.85</v>
      </c>
      <c r="F3032" s="2">
        <v>1028.5</v>
      </c>
      <c r="G3032" s="2">
        <v>0</v>
      </c>
      <c r="H3032" s="2" t="s">
        <v>12</v>
      </c>
      <c r="I3032" s="2">
        <v>4</v>
      </c>
      <c r="J3032" s="2">
        <v>7</v>
      </c>
      <c r="K3032" s="4">
        <v>0</v>
      </c>
      <c r="L3032" s="2" t="s">
        <v>1929</v>
      </c>
      <c r="M3032" s="5">
        <v>45093</v>
      </c>
      <c r="N3032" s="6">
        <v>102.7</v>
      </c>
    </row>
    <row r="3033" spans="1:14" ht="15.5" hidden="1" x14ac:dyDescent="0.35">
      <c r="A3033" s="3" t="s">
        <v>376</v>
      </c>
      <c r="B3033" s="2" t="s">
        <v>2097</v>
      </c>
      <c r="C3033" s="3">
        <v>1550</v>
      </c>
      <c r="D3033" s="2">
        <v>744.13</v>
      </c>
      <c r="E3033" s="2">
        <v>1003.65</v>
      </c>
      <c r="F3033" s="2">
        <v>1020</v>
      </c>
      <c r="G3033" s="2">
        <v>0</v>
      </c>
      <c r="H3033" s="2" t="s">
        <v>12</v>
      </c>
      <c r="I3033" s="2">
        <v>16</v>
      </c>
      <c r="J3033" s="2">
        <v>21</v>
      </c>
      <c r="K3033" s="4">
        <v>0</v>
      </c>
      <c r="L3033" s="2" t="s">
        <v>1929</v>
      </c>
      <c r="M3033" s="5">
        <v>45093</v>
      </c>
      <c r="N3033" s="6">
        <v>102.7</v>
      </c>
    </row>
    <row r="3034" spans="1:14" ht="15.5" hidden="1" x14ac:dyDescent="0.35">
      <c r="A3034" s="3" t="s">
        <v>378</v>
      </c>
      <c r="B3034" s="2" t="s">
        <v>2098</v>
      </c>
      <c r="C3034" s="3">
        <v>1560</v>
      </c>
      <c r="D3034" s="2">
        <v>723</v>
      </c>
      <c r="E3034" s="2">
        <v>996.3</v>
      </c>
      <c r="F3034" s="2">
        <v>1012</v>
      </c>
      <c r="G3034" s="2">
        <v>0</v>
      </c>
      <c r="H3034" s="2" t="s">
        <v>12</v>
      </c>
      <c r="I3034" s="2">
        <v>1</v>
      </c>
      <c r="J3034" s="2">
        <v>19</v>
      </c>
      <c r="K3034" s="4">
        <v>0</v>
      </c>
      <c r="L3034" s="2" t="s">
        <v>1929</v>
      </c>
      <c r="M3034" s="5">
        <v>45093</v>
      </c>
      <c r="N3034" s="6">
        <v>102.7</v>
      </c>
    </row>
    <row r="3035" spans="1:14" ht="15.5" hidden="1" x14ac:dyDescent="0.35">
      <c r="A3035" s="3" t="s">
        <v>380</v>
      </c>
      <c r="B3035" s="2" t="s">
        <v>2099</v>
      </c>
      <c r="C3035" s="3">
        <v>1580</v>
      </c>
      <c r="D3035" s="2">
        <v>800.03</v>
      </c>
      <c r="E3035" s="2">
        <v>979.9</v>
      </c>
      <c r="F3035" s="2">
        <v>996</v>
      </c>
      <c r="G3035" s="2">
        <v>0</v>
      </c>
      <c r="H3035" s="2" t="s">
        <v>12</v>
      </c>
      <c r="I3035" s="2">
        <v>2</v>
      </c>
      <c r="J3035" s="2">
        <v>23</v>
      </c>
      <c r="K3035" s="4">
        <v>0</v>
      </c>
      <c r="L3035" s="2" t="s">
        <v>1929</v>
      </c>
      <c r="M3035" s="5">
        <v>45093</v>
      </c>
      <c r="N3035" s="6">
        <v>102.7</v>
      </c>
    </row>
    <row r="3036" spans="1:14" ht="15.5" hidden="1" x14ac:dyDescent="0.35">
      <c r="A3036" s="3" t="s">
        <v>382</v>
      </c>
      <c r="B3036" s="2" t="s">
        <v>2100</v>
      </c>
      <c r="C3036" s="3">
        <v>1600</v>
      </c>
      <c r="D3036" s="2">
        <v>976.06</v>
      </c>
      <c r="E3036" s="2">
        <v>962.7</v>
      </c>
      <c r="F3036" s="2">
        <v>979.5</v>
      </c>
      <c r="G3036" s="2">
        <v>0</v>
      </c>
      <c r="H3036" s="2" t="s">
        <v>12</v>
      </c>
      <c r="I3036" s="2">
        <v>7</v>
      </c>
      <c r="J3036" s="2">
        <v>91</v>
      </c>
      <c r="K3036" s="4">
        <v>0</v>
      </c>
      <c r="L3036" s="2" t="s">
        <v>1929</v>
      </c>
      <c r="M3036" s="5">
        <v>45093</v>
      </c>
      <c r="N3036" s="6">
        <v>102.7</v>
      </c>
    </row>
    <row r="3037" spans="1:14" ht="15.5" hidden="1" x14ac:dyDescent="0.35">
      <c r="A3037" s="3" t="s">
        <v>384</v>
      </c>
      <c r="B3037" s="2" t="s">
        <v>2101</v>
      </c>
      <c r="C3037" s="3">
        <v>1620</v>
      </c>
      <c r="D3037" s="2">
        <v>792.11</v>
      </c>
      <c r="E3037" s="2">
        <v>947.35</v>
      </c>
      <c r="F3037" s="2">
        <v>963</v>
      </c>
      <c r="G3037" s="2">
        <v>0</v>
      </c>
      <c r="H3037" s="2" t="s">
        <v>12</v>
      </c>
      <c r="I3037" s="2">
        <v>2</v>
      </c>
      <c r="J3037" s="2">
        <v>19</v>
      </c>
      <c r="K3037" s="4">
        <v>0</v>
      </c>
      <c r="L3037" s="2" t="s">
        <v>1929</v>
      </c>
      <c r="M3037" s="5">
        <v>45093</v>
      </c>
      <c r="N3037" s="6">
        <v>102.7</v>
      </c>
    </row>
    <row r="3038" spans="1:14" ht="15.5" hidden="1" x14ac:dyDescent="0.35">
      <c r="A3038" s="3" t="s">
        <v>386</v>
      </c>
      <c r="B3038" s="2" t="s">
        <v>2102</v>
      </c>
      <c r="C3038" s="3">
        <v>1640</v>
      </c>
      <c r="D3038" s="2">
        <v>697.48</v>
      </c>
      <c r="E3038" s="2">
        <v>930.6</v>
      </c>
      <c r="F3038" s="2">
        <v>947.5</v>
      </c>
      <c r="G3038" s="2">
        <v>0</v>
      </c>
      <c r="H3038" s="2" t="s">
        <v>12</v>
      </c>
      <c r="I3038" s="2">
        <v>14</v>
      </c>
      <c r="J3038" s="2">
        <v>18</v>
      </c>
      <c r="K3038" s="4">
        <v>0</v>
      </c>
      <c r="L3038" s="2" t="s">
        <v>1929</v>
      </c>
      <c r="M3038" s="5">
        <v>45093</v>
      </c>
      <c r="N3038" s="6">
        <v>102.7</v>
      </c>
    </row>
    <row r="3039" spans="1:14" ht="15.5" hidden="1" x14ac:dyDescent="0.35">
      <c r="A3039" s="3" t="s">
        <v>388</v>
      </c>
      <c r="B3039" s="2" t="s">
        <v>2103</v>
      </c>
      <c r="C3039" s="3">
        <v>1660</v>
      </c>
      <c r="D3039" s="2">
        <v>1473.6</v>
      </c>
      <c r="E3039" s="2">
        <v>1701</v>
      </c>
      <c r="F3039" s="2">
        <v>1720.5</v>
      </c>
      <c r="G3039" s="2">
        <v>0</v>
      </c>
      <c r="H3039" s="2" t="s">
        <v>12</v>
      </c>
      <c r="I3039" s="2">
        <v>2</v>
      </c>
      <c r="J3039" s="2">
        <v>14</v>
      </c>
      <c r="K3039" s="4">
        <v>0</v>
      </c>
      <c r="L3039" s="2" t="s">
        <v>1929</v>
      </c>
      <c r="M3039" s="5">
        <v>45093</v>
      </c>
      <c r="N3039" s="6">
        <v>102.7</v>
      </c>
    </row>
    <row r="3040" spans="1:14" ht="15.5" hidden="1" x14ac:dyDescent="0.35">
      <c r="A3040" s="3" t="s">
        <v>390</v>
      </c>
      <c r="B3040" s="2" t="s">
        <v>2104</v>
      </c>
      <c r="C3040" s="3">
        <v>1680</v>
      </c>
      <c r="D3040" s="2">
        <v>669.05</v>
      </c>
      <c r="E3040" s="2">
        <v>898.95</v>
      </c>
      <c r="F3040" s="2">
        <v>916</v>
      </c>
      <c r="G3040" s="2">
        <v>0</v>
      </c>
      <c r="H3040" s="2" t="s">
        <v>12</v>
      </c>
      <c r="I3040" s="2">
        <v>22</v>
      </c>
      <c r="J3040" s="2">
        <v>27</v>
      </c>
      <c r="K3040" s="4">
        <v>0</v>
      </c>
      <c r="L3040" s="2" t="s">
        <v>1929</v>
      </c>
      <c r="M3040" s="5">
        <v>45093</v>
      </c>
      <c r="N3040" s="6">
        <v>102.7</v>
      </c>
    </row>
    <row r="3041" spans="1:14" ht="15.5" hidden="1" x14ac:dyDescent="0.35">
      <c r="A3041" s="3" t="s">
        <v>392</v>
      </c>
      <c r="B3041" s="2" t="s">
        <v>2094</v>
      </c>
      <c r="C3041" s="3">
        <v>1700</v>
      </c>
      <c r="D3041" s="2">
        <v>779.72</v>
      </c>
      <c r="E3041" s="2">
        <v>883.3</v>
      </c>
      <c r="F3041" s="2">
        <v>900</v>
      </c>
      <c r="G3041" s="2">
        <v>0</v>
      </c>
      <c r="H3041" s="2" t="s">
        <v>12</v>
      </c>
      <c r="I3041" s="2">
        <v>6</v>
      </c>
      <c r="J3041" s="2">
        <v>53</v>
      </c>
      <c r="K3041" s="4">
        <v>0</v>
      </c>
      <c r="L3041" s="2" t="s">
        <v>1929</v>
      </c>
      <c r="M3041" s="5">
        <v>45093</v>
      </c>
      <c r="N3041" s="6">
        <v>102.7</v>
      </c>
    </row>
    <row r="3042" spans="1:14" ht="15.5" hidden="1" x14ac:dyDescent="0.35">
      <c r="A3042" s="3" t="s">
        <v>393</v>
      </c>
      <c r="B3042" s="2" t="s">
        <v>2105</v>
      </c>
      <c r="C3042" s="3">
        <v>1720</v>
      </c>
      <c r="D3042" s="2">
        <v>1512.6</v>
      </c>
      <c r="E3042" s="2">
        <v>1398.1</v>
      </c>
      <c r="F3042" s="2">
        <v>1418.5</v>
      </c>
      <c r="G3042" s="2">
        <v>0</v>
      </c>
      <c r="H3042" s="2" t="s">
        <v>12</v>
      </c>
      <c r="I3042" s="2">
        <v>6</v>
      </c>
      <c r="J3042" s="2">
        <v>28</v>
      </c>
      <c r="K3042" s="4">
        <v>0</v>
      </c>
      <c r="L3042" s="2" t="s">
        <v>1929</v>
      </c>
      <c r="M3042" s="5">
        <v>45093</v>
      </c>
      <c r="N3042" s="6">
        <v>102.7</v>
      </c>
    </row>
    <row r="3043" spans="1:14" ht="15.5" hidden="1" x14ac:dyDescent="0.35">
      <c r="A3043" s="3" t="s">
        <v>395</v>
      </c>
      <c r="B3043" s="2" t="s">
        <v>2106</v>
      </c>
      <c r="C3043" s="3">
        <v>1740</v>
      </c>
      <c r="D3043" s="2">
        <v>612.63</v>
      </c>
      <c r="E3043" s="2">
        <v>852.45</v>
      </c>
      <c r="F3043" s="2">
        <v>869</v>
      </c>
      <c r="G3043" s="2">
        <v>0</v>
      </c>
      <c r="H3043" s="2" t="s">
        <v>12</v>
      </c>
      <c r="I3043" s="2">
        <v>4</v>
      </c>
      <c r="J3043" s="2">
        <v>21</v>
      </c>
      <c r="K3043" s="4">
        <v>0</v>
      </c>
      <c r="L3043" s="2" t="s">
        <v>1929</v>
      </c>
      <c r="M3043" s="5">
        <v>45093</v>
      </c>
      <c r="N3043" s="6">
        <v>102.7</v>
      </c>
    </row>
    <row r="3044" spans="1:14" ht="15.5" hidden="1" x14ac:dyDescent="0.35">
      <c r="A3044" s="3" t="s">
        <v>397</v>
      </c>
      <c r="B3044" s="2" t="s">
        <v>2107</v>
      </c>
      <c r="C3044" s="3">
        <v>1760</v>
      </c>
      <c r="D3044" s="2">
        <v>601.74</v>
      </c>
      <c r="E3044" s="2">
        <v>837.9</v>
      </c>
      <c r="F3044" s="2">
        <v>854</v>
      </c>
      <c r="G3044" s="2">
        <v>0</v>
      </c>
      <c r="H3044" s="2" t="s">
        <v>12</v>
      </c>
      <c r="I3044" s="2">
        <v>2</v>
      </c>
      <c r="J3044" s="2">
        <v>25</v>
      </c>
      <c r="K3044" s="4">
        <v>0</v>
      </c>
      <c r="L3044" s="2" t="s">
        <v>1929</v>
      </c>
      <c r="M3044" s="5">
        <v>45093</v>
      </c>
      <c r="N3044" s="6">
        <v>102.7</v>
      </c>
    </row>
    <row r="3045" spans="1:14" ht="15.5" hidden="1" x14ac:dyDescent="0.35">
      <c r="A3045" s="3" t="s">
        <v>399</v>
      </c>
      <c r="B3045" s="2" t="s">
        <v>2098</v>
      </c>
      <c r="C3045" s="3">
        <v>1780</v>
      </c>
      <c r="D3045" s="2">
        <v>573</v>
      </c>
      <c r="E3045" s="2">
        <v>822.05</v>
      </c>
      <c r="F3045" s="2">
        <v>839</v>
      </c>
      <c r="G3045" s="2">
        <v>0</v>
      </c>
      <c r="H3045" s="2" t="s">
        <v>12</v>
      </c>
      <c r="I3045" s="2">
        <v>1</v>
      </c>
      <c r="J3045" s="2">
        <v>24</v>
      </c>
      <c r="K3045" s="4">
        <v>0</v>
      </c>
      <c r="L3045" s="2" t="s">
        <v>1929</v>
      </c>
      <c r="M3045" s="5">
        <v>45093</v>
      </c>
      <c r="N3045" s="6">
        <v>102.7</v>
      </c>
    </row>
    <row r="3046" spans="1:14" ht="15.5" hidden="1" x14ac:dyDescent="0.35">
      <c r="A3046" s="3" t="s">
        <v>400</v>
      </c>
      <c r="B3046" s="2" t="s">
        <v>2108</v>
      </c>
      <c r="C3046" s="3">
        <v>1800</v>
      </c>
      <c r="D3046" s="2">
        <v>543.16</v>
      </c>
      <c r="E3046" s="2">
        <v>807.05</v>
      </c>
      <c r="F3046" s="2">
        <v>824</v>
      </c>
      <c r="G3046" s="2">
        <v>0</v>
      </c>
      <c r="H3046" s="2" t="s">
        <v>12</v>
      </c>
      <c r="I3046" s="2">
        <v>1</v>
      </c>
      <c r="J3046" s="2">
        <v>29</v>
      </c>
      <c r="K3046" s="4">
        <v>0</v>
      </c>
      <c r="L3046" s="2" t="s">
        <v>1929</v>
      </c>
      <c r="M3046" s="5">
        <v>45093</v>
      </c>
      <c r="N3046" s="6">
        <v>102.7</v>
      </c>
    </row>
    <row r="3047" spans="1:14" ht="15.5" hidden="1" x14ac:dyDescent="0.35">
      <c r="A3047" s="3" t="s">
        <v>402</v>
      </c>
      <c r="B3047" s="2" t="s">
        <v>2109</v>
      </c>
      <c r="C3047" s="3">
        <v>1820</v>
      </c>
      <c r="D3047" s="2">
        <v>579.64</v>
      </c>
      <c r="E3047" s="2">
        <v>792.15</v>
      </c>
      <c r="F3047" s="2">
        <v>809</v>
      </c>
      <c r="G3047" s="2">
        <v>0</v>
      </c>
      <c r="H3047" s="2" t="s">
        <v>12</v>
      </c>
      <c r="I3047" s="2">
        <v>20</v>
      </c>
      <c r="J3047" s="2">
        <v>20</v>
      </c>
      <c r="K3047" s="4">
        <v>0</v>
      </c>
      <c r="L3047" s="2" t="s">
        <v>1929</v>
      </c>
      <c r="M3047" s="5">
        <v>45093</v>
      </c>
      <c r="N3047" s="6">
        <v>102.7</v>
      </c>
    </row>
    <row r="3048" spans="1:14" ht="15.5" hidden="1" x14ac:dyDescent="0.35">
      <c r="A3048" s="3" t="s">
        <v>404</v>
      </c>
      <c r="B3048" s="2" t="s">
        <v>2110</v>
      </c>
      <c r="C3048" s="3">
        <v>1840</v>
      </c>
      <c r="D3048" s="2">
        <v>765</v>
      </c>
      <c r="E3048" s="2">
        <v>777.45</v>
      </c>
      <c r="F3048" s="2">
        <v>794.5</v>
      </c>
      <c r="G3048" s="2">
        <v>0</v>
      </c>
      <c r="H3048" s="2" t="s">
        <v>12</v>
      </c>
      <c r="I3048" s="2">
        <v>1</v>
      </c>
      <c r="J3048" s="2">
        <v>29</v>
      </c>
      <c r="K3048" s="4">
        <v>0</v>
      </c>
      <c r="L3048" s="2" t="s">
        <v>1929</v>
      </c>
      <c r="M3048" s="5">
        <v>45093</v>
      </c>
      <c r="N3048" s="6">
        <v>102.7</v>
      </c>
    </row>
    <row r="3049" spans="1:14" ht="15.5" hidden="1" x14ac:dyDescent="0.35">
      <c r="A3049" s="3" t="s">
        <v>406</v>
      </c>
      <c r="B3049" s="2" t="s">
        <v>2111</v>
      </c>
      <c r="C3049" s="3">
        <v>1860</v>
      </c>
      <c r="D3049" s="2">
        <v>511.65</v>
      </c>
      <c r="E3049" s="2">
        <v>762.85</v>
      </c>
      <c r="F3049" s="2">
        <v>780</v>
      </c>
      <c r="G3049" s="2">
        <v>0</v>
      </c>
      <c r="H3049" s="2" t="s">
        <v>12</v>
      </c>
      <c r="I3049" s="2">
        <v>2</v>
      </c>
      <c r="J3049" s="2">
        <v>19</v>
      </c>
      <c r="K3049" s="4">
        <v>0</v>
      </c>
      <c r="L3049" s="2" t="s">
        <v>1929</v>
      </c>
      <c r="M3049" s="5">
        <v>45093</v>
      </c>
      <c r="N3049" s="6">
        <v>102.7</v>
      </c>
    </row>
    <row r="3050" spans="1:14" ht="15.5" hidden="1" x14ac:dyDescent="0.35">
      <c r="A3050" s="3" t="s">
        <v>408</v>
      </c>
      <c r="B3050" s="2" t="s">
        <v>2112</v>
      </c>
      <c r="C3050" s="3">
        <v>1880</v>
      </c>
      <c r="D3050" s="2">
        <v>504.16</v>
      </c>
      <c r="E3050" s="2">
        <v>748.4</v>
      </c>
      <c r="F3050" s="2">
        <v>765.5</v>
      </c>
      <c r="G3050" s="2">
        <v>0</v>
      </c>
      <c r="H3050" s="2" t="s">
        <v>12</v>
      </c>
      <c r="I3050" s="2">
        <v>1</v>
      </c>
      <c r="J3050" s="2">
        <v>44</v>
      </c>
      <c r="K3050" s="4">
        <v>0</v>
      </c>
      <c r="L3050" s="2" t="s">
        <v>1929</v>
      </c>
      <c r="M3050" s="5">
        <v>45093</v>
      </c>
      <c r="N3050" s="6">
        <v>102.7</v>
      </c>
    </row>
    <row r="3051" spans="1:14" ht="15.5" hidden="1" x14ac:dyDescent="0.35">
      <c r="A3051" s="3" t="s">
        <v>410</v>
      </c>
      <c r="B3051" s="2" t="s">
        <v>2113</v>
      </c>
      <c r="C3051" s="3">
        <v>1900</v>
      </c>
      <c r="D3051" s="2">
        <v>735</v>
      </c>
      <c r="E3051" s="2">
        <v>734.15</v>
      </c>
      <c r="F3051" s="2">
        <v>751</v>
      </c>
      <c r="G3051" s="2">
        <v>2.1800000000000002</v>
      </c>
      <c r="H3051" s="2">
        <v>3.0000000000000001E-3</v>
      </c>
      <c r="I3051" s="2">
        <v>1</v>
      </c>
      <c r="J3051" s="2">
        <v>46</v>
      </c>
      <c r="K3051" s="4">
        <v>0</v>
      </c>
      <c r="L3051" s="2" t="s">
        <v>1929</v>
      </c>
      <c r="M3051" s="5">
        <v>45093</v>
      </c>
      <c r="N3051" s="6">
        <v>102.7</v>
      </c>
    </row>
    <row r="3052" spans="1:14" ht="15.5" hidden="1" x14ac:dyDescent="0.35">
      <c r="A3052" s="3" t="s">
        <v>412</v>
      </c>
      <c r="B3052" s="2" t="s">
        <v>2114</v>
      </c>
      <c r="C3052" s="3">
        <v>1920</v>
      </c>
      <c r="D3052" s="2">
        <v>1238</v>
      </c>
      <c r="E3052" s="2">
        <v>0</v>
      </c>
      <c r="F3052" s="2">
        <v>0</v>
      </c>
      <c r="G3052" s="2">
        <v>0</v>
      </c>
      <c r="H3052" s="2" t="s">
        <v>12</v>
      </c>
      <c r="I3052" s="2">
        <v>1</v>
      </c>
      <c r="J3052" s="2">
        <v>36</v>
      </c>
      <c r="K3052" s="4">
        <v>0.5</v>
      </c>
      <c r="L3052" s="2" t="s">
        <v>1929</v>
      </c>
      <c r="M3052" s="5">
        <v>45093</v>
      </c>
      <c r="N3052" s="6">
        <v>102.7</v>
      </c>
    </row>
    <row r="3053" spans="1:14" ht="15.5" hidden="1" x14ac:dyDescent="0.35">
      <c r="A3053" s="3" t="s">
        <v>414</v>
      </c>
      <c r="B3053" s="2" t="s">
        <v>2115</v>
      </c>
      <c r="C3053" s="3">
        <v>1940</v>
      </c>
      <c r="D3053" s="2">
        <v>478.38</v>
      </c>
      <c r="E3053" s="2">
        <v>705.95</v>
      </c>
      <c r="F3053" s="2">
        <v>722.5</v>
      </c>
      <c r="G3053" s="2">
        <v>0</v>
      </c>
      <c r="H3053" s="2" t="s">
        <v>12</v>
      </c>
      <c r="I3053" s="2">
        <v>3</v>
      </c>
      <c r="J3053" s="2">
        <v>32</v>
      </c>
      <c r="K3053" s="4">
        <v>0</v>
      </c>
      <c r="L3053" s="2" t="s">
        <v>1929</v>
      </c>
      <c r="M3053" s="5">
        <v>45093</v>
      </c>
      <c r="N3053" s="6">
        <v>102.7</v>
      </c>
    </row>
    <row r="3054" spans="1:14" ht="15.5" hidden="1" x14ac:dyDescent="0.35">
      <c r="A3054" s="3" t="s">
        <v>416</v>
      </c>
      <c r="B3054" s="2" t="s">
        <v>2116</v>
      </c>
      <c r="C3054" s="3">
        <v>1960</v>
      </c>
      <c r="D3054" s="2">
        <v>701.4</v>
      </c>
      <c r="E3054" s="2">
        <v>692.1</v>
      </c>
      <c r="F3054" s="2">
        <v>709</v>
      </c>
      <c r="G3054" s="2">
        <v>0</v>
      </c>
      <c r="H3054" s="2" t="s">
        <v>12</v>
      </c>
      <c r="I3054" s="2">
        <v>1</v>
      </c>
      <c r="J3054" s="2">
        <v>61</v>
      </c>
      <c r="K3054" s="4">
        <v>0</v>
      </c>
      <c r="L3054" s="2" t="s">
        <v>1929</v>
      </c>
      <c r="M3054" s="5">
        <v>45093</v>
      </c>
      <c r="N3054" s="6">
        <v>102.7</v>
      </c>
    </row>
    <row r="3055" spans="1:14" ht="15.5" hidden="1" x14ac:dyDescent="0.35">
      <c r="A3055" s="3" t="s">
        <v>418</v>
      </c>
      <c r="B3055" s="2" t="s">
        <v>2117</v>
      </c>
      <c r="C3055" s="3">
        <v>1980</v>
      </c>
      <c r="D3055" s="2">
        <v>424.18</v>
      </c>
      <c r="E3055" s="2">
        <v>679.15</v>
      </c>
      <c r="F3055" s="2">
        <v>694.6</v>
      </c>
      <c r="G3055" s="2">
        <v>0</v>
      </c>
      <c r="H3055" s="2" t="s">
        <v>12</v>
      </c>
      <c r="I3055" s="2">
        <v>7</v>
      </c>
      <c r="J3055" s="2">
        <v>44</v>
      </c>
      <c r="K3055" s="4">
        <v>0</v>
      </c>
      <c r="L3055" s="2" t="s">
        <v>1929</v>
      </c>
      <c r="M3055" s="5">
        <v>45093</v>
      </c>
      <c r="N3055" s="6">
        <v>102.7</v>
      </c>
    </row>
    <row r="3056" spans="1:14" ht="15.5" hidden="1" x14ac:dyDescent="0.35">
      <c r="A3056" s="3" t="s">
        <v>420</v>
      </c>
      <c r="B3056" s="2" t="s">
        <v>2118</v>
      </c>
      <c r="C3056" s="3">
        <v>2000</v>
      </c>
      <c r="D3056" s="2">
        <v>666.1</v>
      </c>
      <c r="E3056" s="2">
        <v>665.6</v>
      </c>
      <c r="F3056" s="2">
        <v>680.9</v>
      </c>
      <c r="G3056" s="2">
        <v>-0.25</v>
      </c>
      <c r="H3056" s="2">
        <v>-4.0000000000000002E-4</v>
      </c>
      <c r="I3056" s="2">
        <v>1</v>
      </c>
      <c r="J3056" s="2">
        <v>107</v>
      </c>
      <c r="K3056" s="4">
        <v>0</v>
      </c>
      <c r="L3056" s="2" t="s">
        <v>1929</v>
      </c>
      <c r="M3056" s="5">
        <v>45093</v>
      </c>
      <c r="N3056" s="6">
        <v>102.7</v>
      </c>
    </row>
    <row r="3057" spans="1:14" ht="15.5" hidden="1" x14ac:dyDescent="0.35">
      <c r="A3057" s="3" t="s">
        <v>422</v>
      </c>
      <c r="B3057" s="2" t="s">
        <v>2119</v>
      </c>
      <c r="C3057" s="3">
        <v>2100</v>
      </c>
      <c r="D3057" s="2">
        <v>600.15</v>
      </c>
      <c r="E3057" s="2">
        <v>599.45000000000005</v>
      </c>
      <c r="F3057" s="2">
        <v>614.95000000000005</v>
      </c>
      <c r="G3057" s="2">
        <v>31.29</v>
      </c>
      <c r="H3057" s="2">
        <v>5.5E-2</v>
      </c>
      <c r="I3057" s="2">
        <v>1</v>
      </c>
      <c r="J3057" s="2">
        <v>54</v>
      </c>
      <c r="K3057" s="4">
        <v>0</v>
      </c>
      <c r="L3057" s="2" t="s">
        <v>1929</v>
      </c>
      <c r="M3057" s="5">
        <v>45093</v>
      </c>
      <c r="N3057" s="6">
        <v>102.7</v>
      </c>
    </row>
    <row r="3058" spans="1:14" ht="15.5" hidden="1" x14ac:dyDescent="0.35">
      <c r="A3058" s="3" t="s">
        <v>424</v>
      </c>
      <c r="B3058" s="2" t="s">
        <v>2120</v>
      </c>
      <c r="C3058" s="3">
        <v>2200</v>
      </c>
      <c r="D3058" s="2">
        <v>575</v>
      </c>
      <c r="E3058" s="2">
        <v>538.4</v>
      </c>
      <c r="F3058" s="2">
        <v>553.1</v>
      </c>
      <c r="G3058" s="2">
        <v>0</v>
      </c>
      <c r="H3058" s="2" t="s">
        <v>12</v>
      </c>
      <c r="I3058" s="2">
        <v>10</v>
      </c>
      <c r="J3058" s="2">
        <v>198</v>
      </c>
      <c r="K3058" s="4">
        <v>0</v>
      </c>
      <c r="L3058" s="2" t="s">
        <v>1929</v>
      </c>
      <c r="M3058" s="5">
        <v>45093</v>
      </c>
      <c r="N3058" s="6">
        <v>102.7</v>
      </c>
    </row>
    <row r="3059" spans="1:14" ht="15.5" hidden="1" x14ac:dyDescent="0.35">
      <c r="A3059" s="3" t="s">
        <v>426</v>
      </c>
      <c r="B3059" s="2" t="s">
        <v>2121</v>
      </c>
      <c r="C3059" s="3">
        <v>2300</v>
      </c>
      <c r="D3059" s="2">
        <v>505</v>
      </c>
      <c r="E3059" s="2">
        <v>481.25</v>
      </c>
      <c r="F3059" s="2">
        <v>495.15</v>
      </c>
      <c r="G3059" s="2">
        <v>0</v>
      </c>
      <c r="H3059" s="2" t="s">
        <v>12</v>
      </c>
      <c r="I3059" s="2">
        <v>3</v>
      </c>
      <c r="J3059" s="2">
        <v>200</v>
      </c>
      <c r="K3059" s="4">
        <v>0</v>
      </c>
      <c r="L3059" s="2" t="s">
        <v>1929</v>
      </c>
      <c r="M3059" s="5">
        <v>45093</v>
      </c>
      <c r="N3059" s="6">
        <v>102.7</v>
      </c>
    </row>
    <row r="3060" spans="1:14" ht="15.5" hidden="1" x14ac:dyDescent="0.35">
      <c r="A3060" s="3" t="s">
        <v>428</v>
      </c>
      <c r="B3060" s="2" t="s">
        <v>2122</v>
      </c>
      <c r="C3060" s="3">
        <v>2400</v>
      </c>
      <c r="D3060" s="2">
        <v>427.5</v>
      </c>
      <c r="E3060" s="2">
        <v>426.95</v>
      </c>
      <c r="F3060" s="2">
        <v>441.1</v>
      </c>
      <c r="G3060" s="2">
        <v>7.5</v>
      </c>
      <c r="H3060" s="2">
        <v>1.7899999999999999E-2</v>
      </c>
      <c r="I3060" s="2">
        <v>4</v>
      </c>
      <c r="J3060" s="2">
        <v>133</v>
      </c>
      <c r="K3060" s="4">
        <v>0</v>
      </c>
      <c r="L3060" s="2" t="s">
        <v>1929</v>
      </c>
      <c r="M3060" s="5">
        <v>45093</v>
      </c>
      <c r="N3060" s="6">
        <v>102.7</v>
      </c>
    </row>
    <row r="3061" spans="1:14" ht="15.5" hidden="1" x14ac:dyDescent="0.35">
      <c r="A3061" s="3" t="s">
        <v>430</v>
      </c>
      <c r="B3061" s="2" t="s">
        <v>2123</v>
      </c>
      <c r="C3061" s="3">
        <v>2500</v>
      </c>
      <c r="D3061" s="2">
        <v>385.4</v>
      </c>
      <c r="E3061" s="2">
        <v>377.4</v>
      </c>
      <c r="F3061" s="2">
        <v>391.45</v>
      </c>
      <c r="G3061" s="2">
        <v>-37.4</v>
      </c>
      <c r="H3061" s="2">
        <v>-8.8499999999999995E-2</v>
      </c>
      <c r="I3061" s="2">
        <v>8</v>
      </c>
      <c r="J3061" s="2">
        <v>331</v>
      </c>
      <c r="K3061" s="4">
        <v>0</v>
      </c>
      <c r="L3061" s="2" t="s">
        <v>1929</v>
      </c>
      <c r="M3061" s="5">
        <v>45093</v>
      </c>
      <c r="N3061" s="6">
        <v>102.7</v>
      </c>
    </row>
    <row r="3062" spans="1:14" ht="15.5" hidden="1" x14ac:dyDescent="0.35">
      <c r="A3062" s="3" t="s">
        <v>432</v>
      </c>
      <c r="B3062" s="2" t="s">
        <v>2124</v>
      </c>
      <c r="C3062" s="3">
        <v>2600</v>
      </c>
      <c r="D3062" s="2">
        <v>333.2</v>
      </c>
      <c r="E3062" s="2">
        <v>332.05</v>
      </c>
      <c r="F3062" s="2">
        <v>345.95</v>
      </c>
      <c r="G3062" s="2">
        <v>-42.05</v>
      </c>
      <c r="H3062" s="2">
        <v>-0.11210000000000001</v>
      </c>
      <c r="I3062" s="2">
        <v>2</v>
      </c>
      <c r="J3062" s="2">
        <v>240</v>
      </c>
      <c r="K3062" s="4">
        <v>0</v>
      </c>
      <c r="L3062" s="2" t="s">
        <v>1929</v>
      </c>
      <c r="M3062" s="5">
        <v>45093</v>
      </c>
      <c r="N3062" s="6">
        <v>102.7</v>
      </c>
    </row>
    <row r="3063" spans="1:14" ht="15.5" hidden="1" x14ac:dyDescent="0.35">
      <c r="A3063" s="3" t="s">
        <v>434</v>
      </c>
      <c r="B3063" s="2" t="s">
        <v>2125</v>
      </c>
      <c r="C3063" s="3">
        <v>2700</v>
      </c>
      <c r="D3063" s="2">
        <v>291.39999999999998</v>
      </c>
      <c r="E3063" s="2">
        <v>291.3</v>
      </c>
      <c r="F3063" s="2">
        <v>304.55</v>
      </c>
      <c r="G3063" s="2">
        <v>-9.51</v>
      </c>
      <c r="H3063" s="2">
        <v>-3.1600000000000003E-2</v>
      </c>
      <c r="I3063" s="2">
        <v>15</v>
      </c>
      <c r="J3063" s="2">
        <v>140</v>
      </c>
      <c r="K3063" s="4">
        <v>0</v>
      </c>
      <c r="L3063" s="2" t="s">
        <v>1929</v>
      </c>
      <c r="M3063" s="5">
        <v>45093</v>
      </c>
      <c r="N3063" s="6">
        <v>102.7</v>
      </c>
    </row>
    <row r="3064" spans="1:14" ht="15.5" hidden="1" x14ac:dyDescent="0.35">
      <c r="A3064" s="3" t="s">
        <v>436</v>
      </c>
      <c r="B3064" s="2" t="s">
        <v>2126</v>
      </c>
      <c r="C3064" s="3">
        <v>2800</v>
      </c>
      <c r="D3064" s="2">
        <v>265</v>
      </c>
      <c r="E3064" s="2">
        <v>253.6</v>
      </c>
      <c r="F3064" s="2">
        <v>267.10000000000002</v>
      </c>
      <c r="G3064" s="2">
        <v>13</v>
      </c>
      <c r="H3064" s="2">
        <v>5.16E-2</v>
      </c>
      <c r="I3064" s="2">
        <v>6</v>
      </c>
      <c r="J3064" s="2">
        <v>194</v>
      </c>
      <c r="K3064" s="4">
        <v>0</v>
      </c>
      <c r="L3064" s="2" t="s">
        <v>1929</v>
      </c>
      <c r="M3064" s="5">
        <v>45093</v>
      </c>
      <c r="N3064" s="6">
        <v>102.7</v>
      </c>
    </row>
    <row r="3065" spans="1:14" ht="15.5" hidden="1" x14ac:dyDescent="0.35">
      <c r="A3065" s="3" t="s">
        <v>438</v>
      </c>
      <c r="B3065" s="2" t="s">
        <v>2127</v>
      </c>
      <c r="C3065" s="3">
        <v>2900</v>
      </c>
      <c r="D3065" s="2">
        <v>217.94</v>
      </c>
      <c r="E3065" s="2">
        <v>219.6</v>
      </c>
      <c r="F3065" s="2">
        <v>234.05</v>
      </c>
      <c r="G3065" s="2">
        <v>-21.54</v>
      </c>
      <c r="H3065" s="2">
        <v>-8.9899999999999994E-2</v>
      </c>
      <c r="I3065" s="2">
        <v>2</v>
      </c>
      <c r="J3065" s="2">
        <v>368</v>
      </c>
      <c r="K3065" s="4">
        <v>0</v>
      </c>
      <c r="L3065" s="2" t="s">
        <v>1929</v>
      </c>
      <c r="M3065" s="5">
        <v>45093</v>
      </c>
      <c r="N3065" s="6">
        <v>102.7</v>
      </c>
    </row>
    <row r="3066" spans="1:14" ht="15.5" hidden="1" x14ac:dyDescent="0.35">
      <c r="A3066" s="3" t="s">
        <v>440</v>
      </c>
      <c r="B3066" s="2" t="s">
        <v>2128</v>
      </c>
      <c r="C3066" s="3">
        <v>3000</v>
      </c>
      <c r="D3066" s="2">
        <v>199</v>
      </c>
      <c r="E3066" s="2">
        <v>189.9</v>
      </c>
      <c r="F3066" s="2">
        <v>204.35</v>
      </c>
      <c r="G3066" s="2">
        <v>-18.760000000000002</v>
      </c>
      <c r="H3066" s="2">
        <v>-8.6099999999999996E-2</v>
      </c>
      <c r="I3066" s="2">
        <v>111</v>
      </c>
      <c r="J3066" s="2">
        <v>543</v>
      </c>
      <c r="K3066" s="4">
        <v>0</v>
      </c>
      <c r="L3066" s="2" t="s">
        <v>1929</v>
      </c>
      <c r="M3066" s="5">
        <v>45093</v>
      </c>
      <c r="N3066" s="6">
        <v>102.7</v>
      </c>
    </row>
    <row r="3067" spans="1:14" ht="15.5" hidden="1" x14ac:dyDescent="0.35">
      <c r="A3067" s="3" t="s">
        <v>442</v>
      </c>
      <c r="B3067" s="2" t="s">
        <v>2129</v>
      </c>
      <c r="C3067" s="3">
        <v>3010</v>
      </c>
      <c r="D3067" s="2">
        <v>189.54</v>
      </c>
      <c r="E3067" s="2">
        <v>187</v>
      </c>
      <c r="F3067" s="2">
        <v>201.5</v>
      </c>
      <c r="G3067" s="2">
        <v>5.7</v>
      </c>
      <c r="H3067" s="2">
        <v>3.1E-2</v>
      </c>
      <c r="I3067" s="2">
        <v>1</v>
      </c>
      <c r="J3067" s="2">
        <v>166</v>
      </c>
      <c r="K3067" s="4">
        <v>0</v>
      </c>
      <c r="L3067" s="2" t="s">
        <v>1929</v>
      </c>
      <c r="M3067" s="5">
        <v>45093</v>
      </c>
      <c r="N3067" s="6">
        <v>102.7</v>
      </c>
    </row>
    <row r="3068" spans="1:14" ht="15.5" hidden="1" x14ac:dyDescent="0.35">
      <c r="A3068" s="3" t="s">
        <v>444</v>
      </c>
      <c r="B3068" s="2" t="s">
        <v>2130</v>
      </c>
      <c r="C3068" s="3">
        <v>3020</v>
      </c>
      <c r="D3068" s="2">
        <v>196</v>
      </c>
      <c r="E3068" s="2">
        <v>184.35</v>
      </c>
      <c r="F3068" s="2">
        <v>198.85</v>
      </c>
      <c r="G3068" s="2">
        <v>-6.49</v>
      </c>
      <c r="H3068" s="2">
        <v>-3.2099999999999997E-2</v>
      </c>
      <c r="I3068" s="2">
        <v>6</v>
      </c>
      <c r="J3068" s="2">
        <v>135</v>
      </c>
      <c r="K3068" s="4">
        <v>0</v>
      </c>
      <c r="L3068" s="2" t="s">
        <v>1929</v>
      </c>
      <c r="M3068" s="5">
        <v>45093</v>
      </c>
      <c r="N3068" s="6">
        <v>102.7</v>
      </c>
    </row>
    <row r="3069" spans="1:14" ht="15.5" hidden="1" x14ac:dyDescent="0.35">
      <c r="A3069" s="3" t="s">
        <v>446</v>
      </c>
      <c r="B3069" s="2" t="s">
        <v>2130</v>
      </c>
      <c r="C3069" s="3">
        <v>3030</v>
      </c>
      <c r="D3069" s="2">
        <v>193.2</v>
      </c>
      <c r="E3069" s="2">
        <v>181.55</v>
      </c>
      <c r="F3069" s="2">
        <v>196</v>
      </c>
      <c r="G3069" s="2">
        <v>-15.61</v>
      </c>
      <c r="H3069" s="2">
        <v>-7.4800000000000005E-2</v>
      </c>
      <c r="I3069" s="2">
        <v>5</v>
      </c>
      <c r="J3069" s="2">
        <v>48</v>
      </c>
      <c r="K3069" s="4">
        <v>0</v>
      </c>
      <c r="L3069" s="2" t="s">
        <v>1929</v>
      </c>
      <c r="M3069" s="5">
        <v>45093</v>
      </c>
      <c r="N3069" s="6">
        <v>102.7</v>
      </c>
    </row>
    <row r="3070" spans="1:14" ht="15.5" hidden="1" x14ac:dyDescent="0.35">
      <c r="A3070" s="3" t="s">
        <v>447</v>
      </c>
      <c r="B3070" s="2" t="s">
        <v>2131</v>
      </c>
      <c r="C3070" s="3">
        <v>3040</v>
      </c>
      <c r="D3070" s="2">
        <v>77.2</v>
      </c>
      <c r="E3070" s="2">
        <v>179.45</v>
      </c>
      <c r="F3070" s="2">
        <v>193.25</v>
      </c>
      <c r="G3070" s="2">
        <v>0</v>
      </c>
      <c r="H3070" s="2" t="s">
        <v>12</v>
      </c>
      <c r="I3070" s="2">
        <v>1</v>
      </c>
      <c r="J3070" s="2">
        <v>22</v>
      </c>
      <c r="K3070" s="4">
        <v>0</v>
      </c>
      <c r="L3070" s="2" t="s">
        <v>1929</v>
      </c>
      <c r="M3070" s="5">
        <v>45093</v>
      </c>
      <c r="N3070" s="6">
        <v>102.7</v>
      </c>
    </row>
    <row r="3071" spans="1:14" ht="15.5" hidden="1" x14ac:dyDescent="0.35">
      <c r="A3071" s="3" t="s">
        <v>449</v>
      </c>
      <c r="B3071" s="2" t="s">
        <v>2132</v>
      </c>
      <c r="C3071" s="3">
        <v>3050</v>
      </c>
      <c r="D3071" s="2">
        <v>183.26</v>
      </c>
      <c r="E3071" s="2">
        <v>178.8</v>
      </c>
      <c r="F3071" s="2">
        <v>191.5</v>
      </c>
      <c r="G3071" s="2">
        <v>0</v>
      </c>
      <c r="H3071" s="2" t="s">
        <v>12</v>
      </c>
      <c r="I3071" s="2">
        <v>1</v>
      </c>
      <c r="J3071" s="2">
        <v>34</v>
      </c>
      <c r="K3071" s="4">
        <v>0</v>
      </c>
      <c r="L3071" s="2" t="s">
        <v>1929</v>
      </c>
      <c r="M3071" s="5">
        <v>45093</v>
      </c>
      <c r="N3071" s="6">
        <v>102.7</v>
      </c>
    </row>
    <row r="3072" spans="1:14" ht="15.5" hidden="1" x14ac:dyDescent="0.35">
      <c r="A3072" s="3" t="s">
        <v>451</v>
      </c>
      <c r="B3072" s="2" t="s">
        <v>2133</v>
      </c>
      <c r="C3072" s="3">
        <v>3060</v>
      </c>
      <c r="D3072" s="2">
        <v>173.33</v>
      </c>
      <c r="E3072" s="2">
        <v>173.65</v>
      </c>
      <c r="F3072" s="2">
        <v>188.15</v>
      </c>
      <c r="G3072" s="2">
        <v>0</v>
      </c>
      <c r="H3072" s="2" t="s">
        <v>12</v>
      </c>
      <c r="I3072" s="2">
        <v>2</v>
      </c>
      <c r="J3072" s="2">
        <v>20</v>
      </c>
      <c r="K3072" s="4">
        <v>0</v>
      </c>
      <c r="L3072" s="2" t="s">
        <v>1929</v>
      </c>
      <c r="M3072" s="5">
        <v>45093</v>
      </c>
      <c r="N3072" s="6">
        <v>102.7</v>
      </c>
    </row>
    <row r="3073" spans="1:14" ht="15.5" hidden="1" x14ac:dyDescent="0.35">
      <c r="A3073" s="3" t="s">
        <v>453</v>
      </c>
      <c r="B3073" s="2" t="s">
        <v>2134</v>
      </c>
      <c r="C3073" s="3">
        <v>3070</v>
      </c>
      <c r="D3073" s="2">
        <v>383.35</v>
      </c>
      <c r="E3073" s="2">
        <v>117.25</v>
      </c>
      <c r="F3073" s="2">
        <v>126.6</v>
      </c>
      <c r="G3073" s="2">
        <v>0</v>
      </c>
      <c r="H3073" s="2" t="s">
        <v>12</v>
      </c>
      <c r="I3073" s="2">
        <v>1</v>
      </c>
      <c r="J3073" s="2">
        <v>21</v>
      </c>
      <c r="K3073" s="4">
        <v>0</v>
      </c>
      <c r="L3073" s="2" t="s">
        <v>1929</v>
      </c>
      <c r="M3073" s="5">
        <v>45093</v>
      </c>
      <c r="N3073" s="6">
        <v>102.7</v>
      </c>
    </row>
    <row r="3074" spans="1:14" ht="15.5" hidden="1" x14ac:dyDescent="0.35">
      <c r="A3074" s="3" t="s">
        <v>455</v>
      </c>
      <c r="B3074" s="2" t="s">
        <v>2135</v>
      </c>
      <c r="C3074" s="3">
        <v>3080</v>
      </c>
      <c r="D3074" s="2">
        <v>194.02</v>
      </c>
      <c r="E3074" s="2">
        <v>168.4</v>
      </c>
      <c r="F3074" s="2">
        <v>182.9</v>
      </c>
      <c r="G3074" s="2">
        <v>0</v>
      </c>
      <c r="H3074" s="2" t="s">
        <v>12</v>
      </c>
      <c r="I3074" s="2">
        <v>2</v>
      </c>
      <c r="J3074" s="2">
        <v>24</v>
      </c>
      <c r="K3074" s="4">
        <v>0</v>
      </c>
      <c r="L3074" s="2" t="s">
        <v>1929</v>
      </c>
      <c r="M3074" s="5">
        <v>45093</v>
      </c>
      <c r="N3074" s="6">
        <v>102.7</v>
      </c>
    </row>
    <row r="3075" spans="1:14" ht="15.5" hidden="1" x14ac:dyDescent="0.35">
      <c r="A3075" s="3" t="s">
        <v>457</v>
      </c>
      <c r="B3075" s="2" t="s">
        <v>2136</v>
      </c>
      <c r="C3075" s="3">
        <v>3090</v>
      </c>
      <c r="D3075" s="2">
        <v>192.21</v>
      </c>
      <c r="E3075" s="2">
        <v>169</v>
      </c>
      <c r="F3075" s="2">
        <v>180.3</v>
      </c>
      <c r="G3075" s="2">
        <v>0</v>
      </c>
      <c r="H3075" s="2" t="s">
        <v>12</v>
      </c>
      <c r="I3075" s="2">
        <v>2</v>
      </c>
      <c r="J3075" s="2">
        <v>20</v>
      </c>
      <c r="K3075" s="4">
        <v>0</v>
      </c>
      <c r="L3075" s="2" t="s">
        <v>1929</v>
      </c>
      <c r="M3075" s="5">
        <v>45093</v>
      </c>
      <c r="N3075" s="6">
        <v>102.7</v>
      </c>
    </row>
    <row r="3076" spans="1:14" ht="15.5" hidden="1" x14ac:dyDescent="0.35">
      <c r="A3076" s="3" t="s">
        <v>459</v>
      </c>
      <c r="B3076" s="2" t="s">
        <v>2137</v>
      </c>
      <c r="C3076" s="3">
        <v>3100</v>
      </c>
      <c r="D3076" s="2">
        <v>189.63</v>
      </c>
      <c r="E3076" s="2">
        <v>163.44999999999999</v>
      </c>
      <c r="F3076" s="2">
        <v>178</v>
      </c>
      <c r="G3076" s="2">
        <v>0</v>
      </c>
      <c r="H3076" s="2" t="s">
        <v>12</v>
      </c>
      <c r="I3076" s="2">
        <v>4</v>
      </c>
      <c r="J3076" s="2">
        <v>147</v>
      </c>
      <c r="K3076" s="4">
        <v>0</v>
      </c>
      <c r="L3076" s="2" t="s">
        <v>1929</v>
      </c>
      <c r="M3076" s="5">
        <v>45093</v>
      </c>
      <c r="N3076" s="6">
        <v>102.7</v>
      </c>
    </row>
    <row r="3077" spans="1:14" ht="15.5" hidden="1" x14ac:dyDescent="0.35">
      <c r="A3077" s="3" t="s">
        <v>461</v>
      </c>
      <c r="B3077" s="2" t="s">
        <v>2138</v>
      </c>
      <c r="C3077" s="3">
        <v>3110</v>
      </c>
      <c r="D3077" s="2">
        <v>165.88</v>
      </c>
      <c r="E3077" s="2">
        <v>161.4</v>
      </c>
      <c r="F3077" s="2">
        <v>175.4</v>
      </c>
      <c r="G3077" s="2">
        <v>32.94</v>
      </c>
      <c r="H3077" s="2">
        <v>0.24779999999999999</v>
      </c>
      <c r="I3077" s="2">
        <v>2</v>
      </c>
      <c r="J3077" s="2">
        <v>46</v>
      </c>
      <c r="K3077" s="4">
        <v>0</v>
      </c>
      <c r="L3077" s="2" t="s">
        <v>1929</v>
      </c>
      <c r="M3077" s="5">
        <v>45093</v>
      </c>
      <c r="N3077" s="6">
        <v>102.7</v>
      </c>
    </row>
    <row r="3078" spans="1:14" ht="15.5" hidden="1" x14ac:dyDescent="0.35">
      <c r="A3078" s="3" t="s">
        <v>463</v>
      </c>
      <c r="B3078" s="2" t="s">
        <v>2139</v>
      </c>
      <c r="C3078" s="3">
        <v>3120</v>
      </c>
      <c r="D3078" s="2">
        <v>130.94</v>
      </c>
      <c r="E3078" s="2">
        <v>158.75</v>
      </c>
      <c r="F3078" s="2">
        <v>173.3</v>
      </c>
      <c r="G3078" s="2">
        <v>0</v>
      </c>
      <c r="H3078" s="2" t="s">
        <v>12</v>
      </c>
      <c r="I3078" s="2">
        <v>20</v>
      </c>
      <c r="J3078" s="2">
        <v>47</v>
      </c>
      <c r="K3078" s="4">
        <v>0</v>
      </c>
      <c r="L3078" s="2" t="s">
        <v>1929</v>
      </c>
      <c r="M3078" s="5">
        <v>45093</v>
      </c>
      <c r="N3078" s="6">
        <v>102.7</v>
      </c>
    </row>
    <row r="3079" spans="1:14" ht="15.5" hidden="1" x14ac:dyDescent="0.35">
      <c r="A3079" s="3" t="s">
        <v>465</v>
      </c>
      <c r="B3079" s="2" t="s">
        <v>2140</v>
      </c>
      <c r="C3079" s="3">
        <v>3130</v>
      </c>
      <c r="D3079" s="2">
        <v>81.53</v>
      </c>
      <c r="E3079" s="2">
        <v>158.85</v>
      </c>
      <c r="F3079" s="2">
        <v>170.9</v>
      </c>
      <c r="G3079" s="2">
        <v>0</v>
      </c>
      <c r="H3079" s="2" t="s">
        <v>12</v>
      </c>
      <c r="I3079" s="2">
        <v>1</v>
      </c>
      <c r="J3079" s="2">
        <v>17</v>
      </c>
      <c r="K3079" s="4">
        <v>0</v>
      </c>
      <c r="L3079" s="2" t="s">
        <v>1929</v>
      </c>
      <c r="M3079" s="5">
        <v>45093</v>
      </c>
      <c r="N3079" s="6">
        <v>102.7</v>
      </c>
    </row>
    <row r="3080" spans="1:14" ht="15.5" hidden="1" x14ac:dyDescent="0.35">
      <c r="A3080" s="3" t="s">
        <v>467</v>
      </c>
      <c r="B3080" s="2" t="s">
        <v>2141</v>
      </c>
      <c r="C3080" s="3">
        <v>3140</v>
      </c>
      <c r="D3080" s="2">
        <v>159.91</v>
      </c>
      <c r="E3080" s="2">
        <v>154.30000000000001</v>
      </c>
      <c r="F3080" s="2">
        <v>168.45</v>
      </c>
      <c r="G3080" s="2">
        <v>0</v>
      </c>
      <c r="H3080" s="2" t="s">
        <v>12</v>
      </c>
      <c r="I3080" s="2">
        <v>15</v>
      </c>
      <c r="J3080" s="2">
        <v>66</v>
      </c>
      <c r="K3080" s="4">
        <v>0</v>
      </c>
      <c r="L3080" s="2" t="s">
        <v>1929</v>
      </c>
      <c r="M3080" s="5">
        <v>45093</v>
      </c>
      <c r="N3080" s="6">
        <v>102.7</v>
      </c>
    </row>
    <row r="3081" spans="1:14" ht="15.5" hidden="1" x14ac:dyDescent="0.35">
      <c r="A3081" s="3" t="s">
        <v>469</v>
      </c>
      <c r="B3081" s="2" t="s">
        <v>2141</v>
      </c>
      <c r="C3081" s="3">
        <v>3150</v>
      </c>
      <c r="D3081" s="2">
        <v>157.82</v>
      </c>
      <c r="E3081" s="2">
        <v>154.19999999999999</v>
      </c>
      <c r="F3081" s="2">
        <v>165.95</v>
      </c>
      <c r="G3081" s="2">
        <v>0</v>
      </c>
      <c r="H3081" s="2" t="s">
        <v>12</v>
      </c>
      <c r="I3081" s="2">
        <v>15</v>
      </c>
      <c r="J3081" s="2">
        <v>70</v>
      </c>
      <c r="K3081" s="4">
        <v>0</v>
      </c>
      <c r="L3081" s="2" t="s">
        <v>1929</v>
      </c>
      <c r="M3081" s="5">
        <v>45093</v>
      </c>
      <c r="N3081" s="6">
        <v>102.7</v>
      </c>
    </row>
    <row r="3082" spans="1:14" ht="15.5" hidden="1" x14ac:dyDescent="0.35">
      <c r="A3082" s="3" t="s">
        <v>470</v>
      </c>
      <c r="B3082" s="2" t="s">
        <v>2142</v>
      </c>
      <c r="C3082" s="3">
        <v>3160</v>
      </c>
      <c r="D3082" s="2">
        <v>79.099999999999994</v>
      </c>
      <c r="E3082" s="2">
        <v>151.9</v>
      </c>
      <c r="F3082" s="2">
        <v>163.75</v>
      </c>
      <c r="G3082" s="2">
        <v>0</v>
      </c>
      <c r="H3082" s="2" t="s">
        <v>12</v>
      </c>
      <c r="I3082" s="2">
        <v>4</v>
      </c>
      <c r="J3082" s="2">
        <v>48</v>
      </c>
      <c r="K3082" s="4">
        <v>0</v>
      </c>
      <c r="L3082" s="2" t="s">
        <v>1929</v>
      </c>
      <c r="M3082" s="5">
        <v>45093</v>
      </c>
      <c r="N3082" s="6">
        <v>102.7</v>
      </c>
    </row>
    <row r="3083" spans="1:14" ht="15.5" hidden="1" x14ac:dyDescent="0.35">
      <c r="A3083" s="3" t="s">
        <v>472</v>
      </c>
      <c r="B3083" s="2" t="s">
        <v>2143</v>
      </c>
      <c r="C3083" s="3">
        <v>3170</v>
      </c>
      <c r="D3083" s="2">
        <v>100</v>
      </c>
      <c r="E3083" s="2">
        <v>147.19999999999999</v>
      </c>
      <c r="F3083" s="2">
        <v>161.35</v>
      </c>
      <c r="G3083" s="2">
        <v>0</v>
      </c>
      <c r="H3083" s="2" t="s">
        <v>12</v>
      </c>
      <c r="I3083" s="2">
        <v>1</v>
      </c>
      <c r="J3083" s="2">
        <v>64</v>
      </c>
      <c r="K3083" s="4">
        <v>0</v>
      </c>
      <c r="L3083" s="2" t="s">
        <v>1929</v>
      </c>
      <c r="M3083" s="5">
        <v>45093</v>
      </c>
      <c r="N3083" s="6">
        <v>102.7</v>
      </c>
    </row>
    <row r="3084" spans="1:14" ht="15.5" hidden="1" x14ac:dyDescent="0.35">
      <c r="A3084" s="3" t="s">
        <v>474</v>
      </c>
      <c r="B3084" s="2" t="s">
        <v>2144</v>
      </c>
      <c r="C3084" s="3">
        <v>3180</v>
      </c>
      <c r="D3084" s="2">
        <v>93.56</v>
      </c>
      <c r="E3084" s="2">
        <v>147.4</v>
      </c>
      <c r="F3084" s="2">
        <v>159.25</v>
      </c>
      <c r="G3084" s="2">
        <v>0</v>
      </c>
      <c r="H3084" s="2" t="s">
        <v>12</v>
      </c>
      <c r="I3084" s="2">
        <v>1</v>
      </c>
      <c r="J3084" s="2">
        <v>136</v>
      </c>
      <c r="K3084" s="4">
        <v>0</v>
      </c>
      <c r="L3084" s="2" t="s">
        <v>1929</v>
      </c>
      <c r="M3084" s="5">
        <v>45093</v>
      </c>
      <c r="N3084" s="6">
        <v>102.7</v>
      </c>
    </row>
    <row r="3085" spans="1:14" ht="15.5" hidden="1" x14ac:dyDescent="0.35">
      <c r="A3085" s="3" t="s">
        <v>476</v>
      </c>
      <c r="B3085" s="2" t="s">
        <v>2145</v>
      </c>
      <c r="C3085" s="3">
        <v>3190</v>
      </c>
      <c r="D3085" s="2">
        <v>84</v>
      </c>
      <c r="E3085" s="2">
        <v>142.94999999999999</v>
      </c>
      <c r="F3085" s="2">
        <v>157.05000000000001</v>
      </c>
      <c r="G3085" s="2">
        <v>0</v>
      </c>
      <c r="H3085" s="2" t="s">
        <v>12</v>
      </c>
      <c r="I3085" s="2">
        <v>1</v>
      </c>
      <c r="J3085" s="2">
        <v>31</v>
      </c>
      <c r="K3085" s="4">
        <v>0</v>
      </c>
      <c r="L3085" s="2" t="s">
        <v>1929</v>
      </c>
      <c r="M3085" s="5">
        <v>45093</v>
      </c>
      <c r="N3085" s="6">
        <v>102.7</v>
      </c>
    </row>
    <row r="3086" spans="1:14" ht="15.5" hidden="1" x14ac:dyDescent="0.35">
      <c r="A3086" s="3" t="s">
        <v>478</v>
      </c>
      <c r="B3086" s="2" t="s">
        <v>2146</v>
      </c>
      <c r="C3086" s="3">
        <v>3200</v>
      </c>
      <c r="D3086" s="2">
        <v>149</v>
      </c>
      <c r="E3086" s="2">
        <v>140.69999999999999</v>
      </c>
      <c r="F3086" s="2">
        <v>154.69999999999999</v>
      </c>
      <c r="G3086" s="2">
        <v>-11.75</v>
      </c>
      <c r="H3086" s="2">
        <v>-7.3099999999999998E-2</v>
      </c>
      <c r="I3086" s="2">
        <v>2</v>
      </c>
      <c r="J3086" s="2">
        <v>238</v>
      </c>
      <c r="K3086" s="4">
        <v>0</v>
      </c>
      <c r="L3086" s="2" t="s">
        <v>1929</v>
      </c>
      <c r="M3086" s="5">
        <v>45093</v>
      </c>
      <c r="N3086" s="6">
        <v>102.7</v>
      </c>
    </row>
    <row r="3087" spans="1:14" ht="15.5" hidden="1" x14ac:dyDescent="0.35">
      <c r="A3087" s="3" t="s">
        <v>480</v>
      </c>
      <c r="B3087" s="2" t="s">
        <v>2147</v>
      </c>
      <c r="C3087" s="3">
        <v>3210</v>
      </c>
      <c r="D3087" s="2">
        <v>123.5</v>
      </c>
      <c r="E3087" s="2">
        <v>140.75</v>
      </c>
      <c r="F3087" s="2">
        <v>152.55000000000001</v>
      </c>
      <c r="G3087" s="2">
        <v>0</v>
      </c>
      <c r="H3087" s="2" t="s">
        <v>12</v>
      </c>
      <c r="I3087" s="2">
        <v>2</v>
      </c>
      <c r="J3087" s="2">
        <v>27</v>
      </c>
      <c r="K3087" s="4">
        <v>0</v>
      </c>
      <c r="L3087" s="2" t="s">
        <v>1929</v>
      </c>
      <c r="M3087" s="5">
        <v>45093</v>
      </c>
      <c r="N3087" s="6">
        <v>102.7</v>
      </c>
    </row>
    <row r="3088" spans="1:14" ht="15.5" hidden="1" x14ac:dyDescent="0.35">
      <c r="A3088" s="3" t="s">
        <v>482</v>
      </c>
      <c r="B3088" s="2" t="s">
        <v>2148</v>
      </c>
      <c r="C3088" s="3">
        <v>3220</v>
      </c>
      <c r="D3088" s="2">
        <v>105</v>
      </c>
      <c r="E3088" s="2">
        <v>138.75</v>
      </c>
      <c r="F3088" s="2">
        <v>150.44999999999999</v>
      </c>
      <c r="G3088" s="2">
        <v>0</v>
      </c>
      <c r="H3088" s="2" t="s">
        <v>12</v>
      </c>
      <c r="I3088" s="2">
        <v>1</v>
      </c>
      <c r="J3088" s="2">
        <v>38</v>
      </c>
      <c r="K3088" s="4">
        <v>0</v>
      </c>
      <c r="L3088" s="2" t="s">
        <v>1929</v>
      </c>
      <c r="M3088" s="5">
        <v>45093</v>
      </c>
      <c r="N3088" s="6">
        <v>102.7</v>
      </c>
    </row>
    <row r="3089" spans="1:14" ht="15.5" hidden="1" x14ac:dyDescent="0.35">
      <c r="A3089" s="3" t="s">
        <v>484</v>
      </c>
      <c r="B3089" s="2" t="s">
        <v>2149</v>
      </c>
      <c r="C3089" s="3">
        <v>3230</v>
      </c>
      <c r="D3089" s="2">
        <v>168.13</v>
      </c>
      <c r="E3089" s="2">
        <v>89.3</v>
      </c>
      <c r="F3089" s="2">
        <v>98.15</v>
      </c>
      <c r="G3089" s="2">
        <v>0</v>
      </c>
      <c r="H3089" s="2" t="s">
        <v>12</v>
      </c>
      <c r="I3089" s="2">
        <v>8</v>
      </c>
      <c r="J3089" s="2">
        <v>29</v>
      </c>
      <c r="K3089" s="4">
        <v>11.0283</v>
      </c>
      <c r="L3089" s="2" t="s">
        <v>1929</v>
      </c>
      <c r="M3089" s="5">
        <v>45093</v>
      </c>
      <c r="N3089" s="6">
        <v>102.7</v>
      </c>
    </row>
    <row r="3090" spans="1:14" ht="15.5" hidden="1" x14ac:dyDescent="0.35">
      <c r="A3090" s="3" t="s">
        <v>486</v>
      </c>
      <c r="B3090" s="2" t="s">
        <v>2150</v>
      </c>
      <c r="C3090" s="3">
        <v>3240</v>
      </c>
      <c r="D3090" s="2">
        <v>140</v>
      </c>
      <c r="E3090" s="2">
        <v>134.44999999999999</v>
      </c>
      <c r="F3090" s="2">
        <v>146.25</v>
      </c>
      <c r="G3090" s="2">
        <v>49.87</v>
      </c>
      <c r="H3090" s="2">
        <v>0.55330000000000001</v>
      </c>
      <c r="I3090" s="2">
        <v>1</v>
      </c>
      <c r="J3090" s="2">
        <v>65</v>
      </c>
      <c r="K3090" s="4">
        <v>0</v>
      </c>
      <c r="L3090" s="2" t="s">
        <v>1929</v>
      </c>
      <c r="M3090" s="5">
        <v>45093</v>
      </c>
      <c r="N3090" s="6">
        <v>102.7</v>
      </c>
    </row>
    <row r="3091" spans="1:14" ht="15.5" hidden="1" x14ac:dyDescent="0.35">
      <c r="A3091" s="3" t="s">
        <v>488</v>
      </c>
      <c r="B3091" s="2" t="s">
        <v>2151</v>
      </c>
      <c r="C3091" s="3">
        <v>3250</v>
      </c>
      <c r="D3091" s="2">
        <v>134</v>
      </c>
      <c r="E3091" s="2">
        <v>132.35</v>
      </c>
      <c r="F3091" s="2">
        <v>144.15</v>
      </c>
      <c r="G3091" s="2">
        <v>0</v>
      </c>
      <c r="H3091" s="2" t="s">
        <v>12</v>
      </c>
      <c r="I3091" s="2">
        <v>1</v>
      </c>
      <c r="J3091" s="2">
        <v>112</v>
      </c>
      <c r="K3091" s="4">
        <v>0</v>
      </c>
      <c r="L3091" s="2" t="s">
        <v>1929</v>
      </c>
      <c r="M3091" s="5">
        <v>45093</v>
      </c>
      <c r="N3091" s="6">
        <v>102.7</v>
      </c>
    </row>
    <row r="3092" spans="1:14" ht="15.5" hidden="1" x14ac:dyDescent="0.35">
      <c r="A3092" s="3" t="s">
        <v>490</v>
      </c>
      <c r="B3092" s="2" t="s">
        <v>2152</v>
      </c>
      <c r="C3092" s="3">
        <v>3260</v>
      </c>
      <c r="D3092" s="2">
        <v>136.22</v>
      </c>
      <c r="E3092" s="2">
        <v>128.25</v>
      </c>
      <c r="F3092" s="2">
        <v>142.19999999999999</v>
      </c>
      <c r="G3092" s="2">
        <v>0</v>
      </c>
      <c r="H3092" s="2" t="s">
        <v>12</v>
      </c>
      <c r="I3092" s="2">
        <v>2</v>
      </c>
      <c r="J3092" s="2">
        <v>15</v>
      </c>
      <c r="K3092" s="4">
        <v>0</v>
      </c>
      <c r="L3092" s="2" t="s">
        <v>1929</v>
      </c>
      <c r="M3092" s="5">
        <v>45093</v>
      </c>
      <c r="N3092" s="6">
        <v>102.7</v>
      </c>
    </row>
    <row r="3093" spans="1:14" ht="15.5" hidden="1" x14ac:dyDescent="0.35">
      <c r="A3093" s="3" t="s">
        <v>492</v>
      </c>
      <c r="B3093" s="2" t="s">
        <v>2153</v>
      </c>
      <c r="C3093" s="3">
        <v>3270</v>
      </c>
      <c r="D3093" s="2">
        <v>74</v>
      </c>
      <c r="E3093" s="2">
        <v>126.35</v>
      </c>
      <c r="F3093" s="2">
        <v>140.4</v>
      </c>
      <c r="G3093" s="2">
        <v>0</v>
      </c>
      <c r="H3093" s="2" t="s">
        <v>12</v>
      </c>
      <c r="I3093" s="2">
        <v>1</v>
      </c>
      <c r="J3093" s="2">
        <v>13</v>
      </c>
      <c r="K3093" s="4">
        <v>0</v>
      </c>
      <c r="L3093" s="2" t="s">
        <v>1929</v>
      </c>
      <c r="M3093" s="5">
        <v>45093</v>
      </c>
      <c r="N3093" s="6">
        <v>102.7</v>
      </c>
    </row>
    <row r="3094" spans="1:14" ht="15.5" hidden="1" x14ac:dyDescent="0.35">
      <c r="A3094" s="3" t="s">
        <v>494</v>
      </c>
      <c r="B3094" s="2" t="s">
        <v>2152</v>
      </c>
      <c r="C3094" s="3">
        <v>3280</v>
      </c>
      <c r="D3094" s="2">
        <v>132.36000000000001</v>
      </c>
      <c r="E3094" s="2">
        <v>126.6</v>
      </c>
      <c r="F3094" s="2">
        <v>138.35</v>
      </c>
      <c r="G3094" s="2">
        <v>0</v>
      </c>
      <c r="H3094" s="2" t="s">
        <v>12</v>
      </c>
      <c r="I3094" s="2">
        <v>4</v>
      </c>
      <c r="J3094" s="2">
        <v>47</v>
      </c>
      <c r="K3094" s="4">
        <v>0</v>
      </c>
      <c r="L3094" s="2" t="s">
        <v>1929</v>
      </c>
      <c r="M3094" s="5">
        <v>45093</v>
      </c>
      <c r="N3094" s="6">
        <v>102.7</v>
      </c>
    </row>
    <row r="3095" spans="1:14" ht="15.5" hidden="1" x14ac:dyDescent="0.35">
      <c r="A3095" s="3" t="s">
        <v>495</v>
      </c>
      <c r="B3095" s="2" t="s">
        <v>2154</v>
      </c>
      <c r="C3095" s="3">
        <v>3290</v>
      </c>
      <c r="D3095" s="2">
        <v>133.94999999999999</v>
      </c>
      <c r="E3095" s="2">
        <v>124.55</v>
      </c>
      <c r="F3095" s="2">
        <v>136.25</v>
      </c>
      <c r="G3095" s="2">
        <v>0</v>
      </c>
      <c r="H3095" s="2" t="s">
        <v>12</v>
      </c>
      <c r="I3095" s="2">
        <v>1</v>
      </c>
      <c r="J3095" s="2">
        <v>96</v>
      </c>
      <c r="K3095" s="4">
        <v>0</v>
      </c>
      <c r="L3095" s="2" t="s">
        <v>1929</v>
      </c>
      <c r="M3095" s="5">
        <v>45093</v>
      </c>
      <c r="N3095" s="6">
        <v>102.7</v>
      </c>
    </row>
    <row r="3096" spans="1:14" ht="15.5" hidden="1" x14ac:dyDescent="0.35">
      <c r="A3096" s="3" t="s">
        <v>497</v>
      </c>
      <c r="B3096" s="2" t="s">
        <v>2155</v>
      </c>
      <c r="C3096" s="3">
        <v>3300</v>
      </c>
      <c r="D3096" s="2">
        <v>130</v>
      </c>
      <c r="E3096" s="2">
        <v>120.6</v>
      </c>
      <c r="F3096" s="2">
        <v>134.5</v>
      </c>
      <c r="G3096" s="2">
        <v>0.5</v>
      </c>
      <c r="H3096" s="2">
        <v>3.8999999999999998E-3</v>
      </c>
      <c r="I3096" s="2">
        <v>7</v>
      </c>
      <c r="J3096" s="2">
        <v>400</v>
      </c>
      <c r="K3096" s="4">
        <v>0</v>
      </c>
      <c r="L3096" s="2" t="s">
        <v>1929</v>
      </c>
      <c r="M3096" s="5">
        <v>45093</v>
      </c>
      <c r="N3096" s="6">
        <v>102.7</v>
      </c>
    </row>
    <row r="3097" spans="1:14" ht="15.5" hidden="1" x14ac:dyDescent="0.35">
      <c r="A3097" s="3" t="s">
        <v>499</v>
      </c>
      <c r="B3097" s="2" t="s">
        <v>2156</v>
      </c>
      <c r="C3097" s="3">
        <v>3310</v>
      </c>
      <c r="D3097" s="2">
        <v>76</v>
      </c>
      <c r="E3097" s="2">
        <v>118.5</v>
      </c>
      <c r="F3097" s="2">
        <v>132.6</v>
      </c>
      <c r="G3097" s="2">
        <v>0</v>
      </c>
      <c r="H3097" s="2" t="s">
        <v>12</v>
      </c>
      <c r="I3097" s="2">
        <v>1</v>
      </c>
      <c r="J3097" s="2">
        <v>82</v>
      </c>
      <c r="K3097" s="4">
        <v>0</v>
      </c>
      <c r="L3097" s="2" t="s">
        <v>1929</v>
      </c>
      <c r="M3097" s="5">
        <v>45093</v>
      </c>
      <c r="N3097" s="6">
        <v>102.7</v>
      </c>
    </row>
    <row r="3098" spans="1:14" ht="15.5" hidden="1" x14ac:dyDescent="0.35">
      <c r="A3098" s="3" t="s">
        <v>501</v>
      </c>
      <c r="B3098" s="2" t="s">
        <v>2135</v>
      </c>
      <c r="C3098" s="3">
        <v>3320</v>
      </c>
      <c r="D3098" s="2">
        <v>137.99</v>
      </c>
      <c r="E3098" s="2">
        <v>118.8</v>
      </c>
      <c r="F3098" s="2">
        <v>130.69999999999999</v>
      </c>
      <c r="G3098" s="2">
        <v>0</v>
      </c>
      <c r="H3098" s="2" t="s">
        <v>12</v>
      </c>
      <c r="I3098" s="2">
        <v>2</v>
      </c>
      <c r="J3098" s="2">
        <v>39</v>
      </c>
      <c r="K3098" s="4">
        <v>0</v>
      </c>
      <c r="L3098" s="2" t="s">
        <v>1929</v>
      </c>
      <c r="M3098" s="5">
        <v>45093</v>
      </c>
      <c r="N3098" s="6">
        <v>102.7</v>
      </c>
    </row>
    <row r="3099" spans="1:14" ht="15.5" hidden="1" x14ac:dyDescent="0.35">
      <c r="A3099" s="3" t="s">
        <v>502</v>
      </c>
      <c r="B3099" s="2" t="s">
        <v>2136</v>
      </c>
      <c r="C3099" s="3">
        <v>3330</v>
      </c>
      <c r="D3099" s="2">
        <v>136.88</v>
      </c>
      <c r="E3099" s="2">
        <v>117</v>
      </c>
      <c r="F3099" s="2">
        <v>128.85</v>
      </c>
      <c r="G3099" s="2">
        <v>0</v>
      </c>
      <c r="H3099" s="2" t="s">
        <v>12</v>
      </c>
      <c r="I3099" s="2">
        <v>2</v>
      </c>
      <c r="J3099" s="2">
        <v>64</v>
      </c>
      <c r="K3099" s="4">
        <v>0</v>
      </c>
      <c r="L3099" s="2" t="s">
        <v>1929</v>
      </c>
      <c r="M3099" s="5">
        <v>45093</v>
      </c>
      <c r="N3099" s="6">
        <v>102.7</v>
      </c>
    </row>
    <row r="3100" spans="1:14" ht="15.5" hidden="1" x14ac:dyDescent="0.35">
      <c r="A3100" s="3" t="s">
        <v>503</v>
      </c>
      <c r="B3100" s="2" t="s">
        <v>2137</v>
      </c>
      <c r="C3100" s="3">
        <v>3340</v>
      </c>
      <c r="D3100" s="2">
        <v>134.94999999999999</v>
      </c>
      <c r="E3100" s="2">
        <v>115.35</v>
      </c>
      <c r="F3100" s="2">
        <v>126.95</v>
      </c>
      <c r="G3100" s="2">
        <v>0</v>
      </c>
      <c r="H3100" s="2" t="s">
        <v>12</v>
      </c>
      <c r="I3100" s="2">
        <v>2</v>
      </c>
      <c r="J3100" s="2">
        <v>35</v>
      </c>
      <c r="K3100" s="4">
        <v>0</v>
      </c>
      <c r="L3100" s="2" t="s">
        <v>1929</v>
      </c>
      <c r="M3100" s="5">
        <v>45093</v>
      </c>
      <c r="N3100" s="6">
        <v>102.7</v>
      </c>
    </row>
    <row r="3101" spans="1:14" ht="15.5" hidden="1" x14ac:dyDescent="0.35">
      <c r="A3101" s="3" t="s">
        <v>504</v>
      </c>
      <c r="B3101" s="2" t="s">
        <v>2157</v>
      </c>
      <c r="C3101" s="3">
        <v>3350</v>
      </c>
      <c r="D3101" s="2">
        <v>109.82</v>
      </c>
      <c r="E3101" s="2">
        <v>111.6</v>
      </c>
      <c r="F3101" s="2">
        <v>125.3</v>
      </c>
      <c r="G3101" s="2">
        <v>0</v>
      </c>
      <c r="H3101" s="2" t="s">
        <v>12</v>
      </c>
      <c r="I3101" s="2">
        <v>5</v>
      </c>
      <c r="J3101" s="2">
        <v>148</v>
      </c>
      <c r="K3101" s="4">
        <v>0</v>
      </c>
      <c r="L3101" s="2" t="s">
        <v>1929</v>
      </c>
      <c r="M3101" s="5">
        <v>45093</v>
      </c>
      <c r="N3101" s="6">
        <v>102.7</v>
      </c>
    </row>
    <row r="3102" spans="1:14" ht="15.5" hidden="1" x14ac:dyDescent="0.35">
      <c r="A3102" s="3" t="s">
        <v>506</v>
      </c>
      <c r="B3102" s="2" t="s">
        <v>2158</v>
      </c>
      <c r="C3102" s="3">
        <v>3360</v>
      </c>
      <c r="D3102" s="2">
        <v>87.59</v>
      </c>
      <c r="E3102" s="2">
        <v>111.9</v>
      </c>
      <c r="F3102" s="2">
        <v>123.5</v>
      </c>
      <c r="G3102" s="2">
        <v>0</v>
      </c>
      <c r="H3102" s="2" t="s">
        <v>12</v>
      </c>
      <c r="I3102" s="2">
        <v>1</v>
      </c>
      <c r="J3102" s="2">
        <v>73</v>
      </c>
      <c r="K3102" s="4">
        <v>0</v>
      </c>
      <c r="L3102" s="2" t="s">
        <v>1929</v>
      </c>
      <c r="M3102" s="5">
        <v>45093</v>
      </c>
      <c r="N3102" s="6">
        <v>102.7</v>
      </c>
    </row>
    <row r="3103" spans="1:14" ht="15.5" hidden="1" x14ac:dyDescent="0.35">
      <c r="A3103" s="3" t="s">
        <v>508</v>
      </c>
      <c r="B3103" s="2" t="s">
        <v>2159</v>
      </c>
      <c r="C3103" s="3">
        <v>3370</v>
      </c>
      <c r="D3103" s="2">
        <v>109</v>
      </c>
      <c r="E3103" s="2">
        <v>110.05</v>
      </c>
      <c r="F3103" s="2">
        <v>121.75</v>
      </c>
      <c r="G3103" s="2">
        <v>0</v>
      </c>
      <c r="H3103" s="2" t="s">
        <v>12</v>
      </c>
      <c r="I3103" s="2">
        <v>3</v>
      </c>
      <c r="J3103" s="2">
        <v>147</v>
      </c>
      <c r="K3103" s="4">
        <v>0</v>
      </c>
      <c r="L3103" s="2" t="s">
        <v>1929</v>
      </c>
      <c r="M3103" s="5">
        <v>45093</v>
      </c>
      <c r="N3103" s="6">
        <v>102.7</v>
      </c>
    </row>
    <row r="3104" spans="1:14" ht="15.5" hidden="1" x14ac:dyDescent="0.35">
      <c r="A3104" s="3" t="s">
        <v>510</v>
      </c>
      <c r="B3104" s="2" t="s">
        <v>2160</v>
      </c>
      <c r="C3104" s="3">
        <v>3380</v>
      </c>
      <c r="D3104" s="2">
        <v>85.62</v>
      </c>
      <c r="E3104" s="2">
        <v>106.15</v>
      </c>
      <c r="F3104" s="2">
        <v>120</v>
      </c>
      <c r="G3104" s="2">
        <v>0</v>
      </c>
      <c r="H3104" s="2" t="s">
        <v>12</v>
      </c>
      <c r="I3104" s="2">
        <v>1</v>
      </c>
      <c r="J3104" s="2">
        <v>120</v>
      </c>
      <c r="K3104" s="4">
        <v>0</v>
      </c>
      <c r="L3104" s="2" t="s">
        <v>1929</v>
      </c>
      <c r="M3104" s="5">
        <v>45093</v>
      </c>
      <c r="N3104" s="6">
        <v>102.7</v>
      </c>
    </row>
    <row r="3105" spans="1:14" ht="15.5" hidden="1" x14ac:dyDescent="0.35">
      <c r="A3105" s="3" t="s">
        <v>512</v>
      </c>
      <c r="B3105" s="2" t="s">
        <v>2161</v>
      </c>
      <c r="C3105" s="3">
        <v>3390</v>
      </c>
      <c r="D3105" s="2">
        <v>43.3</v>
      </c>
      <c r="E3105" s="2">
        <v>106.75</v>
      </c>
      <c r="F3105" s="2">
        <v>118.35</v>
      </c>
      <c r="G3105" s="2">
        <v>0</v>
      </c>
      <c r="H3105" s="2" t="s">
        <v>12</v>
      </c>
      <c r="I3105" s="2">
        <v>1</v>
      </c>
      <c r="J3105" s="2">
        <v>62</v>
      </c>
      <c r="K3105" s="4">
        <v>0</v>
      </c>
      <c r="L3105" s="2" t="s">
        <v>1929</v>
      </c>
      <c r="M3105" s="5">
        <v>45093</v>
      </c>
      <c r="N3105" s="6">
        <v>102.7</v>
      </c>
    </row>
    <row r="3106" spans="1:14" ht="15.5" hidden="1" x14ac:dyDescent="0.35">
      <c r="A3106" s="3" t="s">
        <v>514</v>
      </c>
      <c r="B3106" s="2" t="s">
        <v>2162</v>
      </c>
      <c r="C3106" s="3">
        <v>3400</v>
      </c>
      <c r="D3106" s="2">
        <v>110.56</v>
      </c>
      <c r="E3106" s="2">
        <v>105.05</v>
      </c>
      <c r="F3106" s="2">
        <v>116.75</v>
      </c>
      <c r="G3106" s="2">
        <v>-5.44</v>
      </c>
      <c r="H3106" s="2">
        <v>-4.6899999999999997E-2</v>
      </c>
      <c r="I3106" s="2">
        <v>8</v>
      </c>
      <c r="J3106" s="2">
        <v>388</v>
      </c>
      <c r="K3106" s="4">
        <v>0</v>
      </c>
      <c r="L3106" s="2" t="s">
        <v>1929</v>
      </c>
      <c r="M3106" s="5">
        <v>45093</v>
      </c>
      <c r="N3106" s="6">
        <v>102.7</v>
      </c>
    </row>
    <row r="3107" spans="1:14" ht="15.5" hidden="1" x14ac:dyDescent="0.35">
      <c r="A3107" s="3" t="s">
        <v>516</v>
      </c>
      <c r="B3107" s="2" t="s">
        <v>2163</v>
      </c>
      <c r="C3107" s="3">
        <v>3410</v>
      </c>
      <c r="D3107" s="2">
        <v>323.39999999999998</v>
      </c>
      <c r="E3107" s="2">
        <v>46.5</v>
      </c>
      <c r="F3107" s="2">
        <v>55.3</v>
      </c>
      <c r="G3107" s="2">
        <v>0</v>
      </c>
      <c r="H3107" s="2" t="s">
        <v>12</v>
      </c>
      <c r="I3107" s="2">
        <v>1</v>
      </c>
      <c r="J3107" s="2">
        <v>33</v>
      </c>
      <c r="K3107" s="4">
        <v>6.9741</v>
      </c>
      <c r="L3107" s="2" t="s">
        <v>1929</v>
      </c>
      <c r="M3107" s="5">
        <v>45093</v>
      </c>
      <c r="N3107" s="6">
        <v>102.7</v>
      </c>
    </row>
    <row r="3108" spans="1:14" ht="15.5" hidden="1" x14ac:dyDescent="0.35">
      <c r="A3108" s="3" t="s">
        <v>518</v>
      </c>
      <c r="B3108" s="2" t="s">
        <v>2164</v>
      </c>
      <c r="C3108" s="3">
        <v>3420</v>
      </c>
      <c r="D3108" s="2">
        <v>75.849999999999994</v>
      </c>
      <c r="E3108" s="2">
        <v>101.75</v>
      </c>
      <c r="F3108" s="2">
        <v>113.45</v>
      </c>
      <c r="G3108" s="2">
        <v>0</v>
      </c>
      <c r="H3108" s="2" t="s">
        <v>12</v>
      </c>
      <c r="I3108" s="2">
        <v>10</v>
      </c>
      <c r="J3108" s="2">
        <v>41</v>
      </c>
      <c r="K3108" s="4">
        <v>0</v>
      </c>
      <c r="L3108" s="2" t="s">
        <v>1929</v>
      </c>
      <c r="M3108" s="5">
        <v>45093</v>
      </c>
      <c r="N3108" s="6">
        <v>102.7</v>
      </c>
    </row>
    <row r="3109" spans="1:14" ht="15.5" hidden="1" x14ac:dyDescent="0.35">
      <c r="A3109" s="3" t="s">
        <v>520</v>
      </c>
      <c r="B3109" s="2" t="s">
        <v>2165</v>
      </c>
      <c r="C3109" s="3">
        <v>3430</v>
      </c>
      <c r="D3109" s="2">
        <v>266.82</v>
      </c>
      <c r="E3109" s="2">
        <v>44.5</v>
      </c>
      <c r="F3109" s="2">
        <v>54.5</v>
      </c>
      <c r="G3109" s="2">
        <v>0</v>
      </c>
      <c r="H3109" s="2" t="s">
        <v>12</v>
      </c>
      <c r="I3109" s="2">
        <v>18</v>
      </c>
      <c r="J3109" s="2">
        <v>37</v>
      </c>
      <c r="K3109" s="4">
        <v>6.8948</v>
      </c>
      <c r="L3109" s="2" t="s">
        <v>1929</v>
      </c>
      <c r="M3109" s="5">
        <v>45093</v>
      </c>
      <c r="N3109" s="6">
        <v>102.7</v>
      </c>
    </row>
    <row r="3110" spans="1:14" ht="15.5" hidden="1" x14ac:dyDescent="0.35">
      <c r="A3110" s="3" t="s">
        <v>522</v>
      </c>
      <c r="B3110" s="2" t="s">
        <v>2166</v>
      </c>
      <c r="C3110" s="3">
        <v>3440</v>
      </c>
      <c r="D3110" s="2">
        <v>231.73</v>
      </c>
      <c r="E3110" s="2">
        <v>62.65</v>
      </c>
      <c r="F3110" s="2">
        <v>70.45</v>
      </c>
      <c r="G3110" s="2">
        <v>0</v>
      </c>
      <c r="H3110" s="2" t="s">
        <v>12</v>
      </c>
      <c r="I3110" s="2">
        <v>3</v>
      </c>
      <c r="J3110" s="2">
        <v>55</v>
      </c>
      <c r="K3110" s="4">
        <v>8.0050000000000008</v>
      </c>
      <c r="L3110" s="2" t="s">
        <v>1929</v>
      </c>
      <c r="M3110" s="5">
        <v>45093</v>
      </c>
      <c r="N3110" s="6">
        <v>102.7</v>
      </c>
    </row>
    <row r="3111" spans="1:14" ht="15.5" hidden="1" x14ac:dyDescent="0.35">
      <c r="A3111" s="3" t="s">
        <v>524</v>
      </c>
      <c r="B3111" s="2" t="s">
        <v>2167</v>
      </c>
      <c r="C3111" s="3">
        <v>3450</v>
      </c>
      <c r="D3111" s="2">
        <v>104.3</v>
      </c>
      <c r="E3111" s="2">
        <v>97</v>
      </c>
      <c r="F3111" s="2">
        <v>107</v>
      </c>
      <c r="G3111" s="2">
        <v>0</v>
      </c>
      <c r="H3111" s="2" t="s">
        <v>12</v>
      </c>
      <c r="I3111" s="2">
        <v>4</v>
      </c>
      <c r="J3111" s="2">
        <v>149</v>
      </c>
      <c r="K3111" s="4">
        <v>16.8125</v>
      </c>
      <c r="L3111" s="2" t="s">
        <v>1929</v>
      </c>
      <c r="M3111" s="5">
        <v>45093</v>
      </c>
      <c r="N3111" s="6">
        <v>102.7</v>
      </c>
    </row>
    <row r="3112" spans="1:14" ht="15.5" hidden="1" x14ac:dyDescent="0.35">
      <c r="A3112" s="3" t="s">
        <v>526</v>
      </c>
      <c r="B3112" s="2" t="s">
        <v>2168</v>
      </c>
      <c r="C3112" s="3">
        <v>3460</v>
      </c>
      <c r="D3112" s="2">
        <v>107.7</v>
      </c>
      <c r="E3112" s="2">
        <v>102.95</v>
      </c>
      <c r="F3112" s="2">
        <v>112.55</v>
      </c>
      <c r="G3112" s="2">
        <v>0</v>
      </c>
      <c r="H3112" s="2" t="s">
        <v>12</v>
      </c>
      <c r="I3112" s="2">
        <v>1</v>
      </c>
      <c r="J3112" s="2">
        <v>40</v>
      </c>
      <c r="K3112" s="4">
        <v>0</v>
      </c>
      <c r="L3112" s="2" t="s">
        <v>1929</v>
      </c>
      <c r="M3112" s="5">
        <v>45093</v>
      </c>
      <c r="N3112" s="6">
        <v>102.7</v>
      </c>
    </row>
    <row r="3113" spans="1:14" ht="15.5" hidden="1" x14ac:dyDescent="0.35">
      <c r="A3113" s="3" t="s">
        <v>528</v>
      </c>
      <c r="B3113" s="2" t="s">
        <v>2169</v>
      </c>
      <c r="C3113" s="3">
        <v>3470</v>
      </c>
      <c r="D3113" s="2">
        <v>58</v>
      </c>
      <c r="E3113" s="2">
        <v>94</v>
      </c>
      <c r="F3113" s="2">
        <v>104</v>
      </c>
      <c r="G3113" s="2">
        <v>0</v>
      </c>
      <c r="H3113" s="2" t="s">
        <v>12</v>
      </c>
      <c r="I3113" s="2">
        <v>1</v>
      </c>
      <c r="J3113" s="2">
        <v>21</v>
      </c>
      <c r="K3113" s="4">
        <v>12.7461</v>
      </c>
      <c r="L3113" s="2" t="s">
        <v>1929</v>
      </c>
      <c r="M3113" s="5">
        <v>45093</v>
      </c>
      <c r="N3113" s="6">
        <v>102.7</v>
      </c>
    </row>
    <row r="3114" spans="1:14" ht="15.5" hidden="1" x14ac:dyDescent="0.35">
      <c r="A3114" s="3" t="s">
        <v>530</v>
      </c>
      <c r="B3114" s="2" t="s">
        <v>2170</v>
      </c>
      <c r="C3114" s="3">
        <v>3480</v>
      </c>
      <c r="D3114" s="2">
        <v>55.55</v>
      </c>
      <c r="E3114" s="2">
        <v>92.55</v>
      </c>
      <c r="F3114" s="2">
        <v>102.5</v>
      </c>
      <c r="G3114" s="2">
        <v>0</v>
      </c>
      <c r="H3114" s="2" t="s">
        <v>12</v>
      </c>
      <c r="I3114" s="2">
        <v>3</v>
      </c>
      <c r="J3114" s="2">
        <v>55</v>
      </c>
      <c r="K3114" s="4">
        <v>12.124000000000001</v>
      </c>
      <c r="L3114" s="2" t="s">
        <v>1929</v>
      </c>
      <c r="M3114" s="5">
        <v>45093</v>
      </c>
      <c r="N3114" s="6">
        <v>102.7</v>
      </c>
    </row>
    <row r="3115" spans="1:14" ht="15.5" hidden="1" x14ac:dyDescent="0.35">
      <c r="A3115" s="3" t="s">
        <v>532</v>
      </c>
      <c r="B3115" s="2" t="s">
        <v>2171</v>
      </c>
      <c r="C3115" s="3">
        <v>3490</v>
      </c>
      <c r="D3115" s="2">
        <v>55</v>
      </c>
      <c r="E3115" s="2">
        <v>91</v>
      </c>
      <c r="F3115" s="2">
        <v>101</v>
      </c>
      <c r="G3115" s="2">
        <v>0</v>
      </c>
      <c r="H3115" s="2" t="s">
        <v>12</v>
      </c>
      <c r="I3115" s="2">
        <v>1</v>
      </c>
      <c r="J3115" s="2">
        <v>56</v>
      </c>
      <c r="K3115" s="4">
        <v>11.6416</v>
      </c>
      <c r="L3115" s="2" t="s">
        <v>1929</v>
      </c>
      <c r="M3115" s="5">
        <v>45093</v>
      </c>
      <c r="N3115" s="6">
        <v>102.7</v>
      </c>
    </row>
    <row r="3116" spans="1:14" ht="15.5" hidden="1" x14ac:dyDescent="0.35">
      <c r="A3116" s="3" t="s">
        <v>534</v>
      </c>
      <c r="B3116" s="2" t="s">
        <v>2172</v>
      </c>
      <c r="C3116" s="3">
        <v>3500</v>
      </c>
      <c r="D3116" s="2">
        <v>108</v>
      </c>
      <c r="E3116" s="2">
        <v>89.5</v>
      </c>
      <c r="F3116" s="2">
        <v>99.5</v>
      </c>
      <c r="G3116" s="2">
        <v>0</v>
      </c>
      <c r="H3116" s="2" t="s">
        <v>12</v>
      </c>
      <c r="I3116" s="2">
        <v>12</v>
      </c>
      <c r="J3116" s="2">
        <v>683</v>
      </c>
      <c r="K3116" s="4">
        <v>11.2583</v>
      </c>
      <c r="L3116" s="2" t="s">
        <v>1929</v>
      </c>
      <c r="M3116" s="5">
        <v>45093</v>
      </c>
      <c r="N3116" s="6">
        <v>102.7</v>
      </c>
    </row>
    <row r="3117" spans="1:14" ht="15.5" hidden="1" x14ac:dyDescent="0.35">
      <c r="A3117" s="3" t="s">
        <v>536</v>
      </c>
      <c r="B3117" s="2" t="s">
        <v>2173</v>
      </c>
      <c r="C3117" s="3">
        <v>3510</v>
      </c>
      <c r="D3117" s="2">
        <v>42.76</v>
      </c>
      <c r="E3117" s="2">
        <v>88.5</v>
      </c>
      <c r="F3117" s="2">
        <v>98</v>
      </c>
      <c r="G3117" s="2">
        <v>0</v>
      </c>
      <c r="H3117" s="2" t="s">
        <v>12</v>
      </c>
      <c r="I3117" s="2">
        <v>2</v>
      </c>
      <c r="J3117" s="2">
        <v>89</v>
      </c>
      <c r="K3117" s="4">
        <v>10.9854</v>
      </c>
      <c r="L3117" s="2" t="s">
        <v>1929</v>
      </c>
      <c r="M3117" s="5">
        <v>45093</v>
      </c>
      <c r="N3117" s="6">
        <v>102.7</v>
      </c>
    </row>
    <row r="3118" spans="1:14" ht="15.5" hidden="1" x14ac:dyDescent="0.35">
      <c r="A3118" s="3" t="s">
        <v>538</v>
      </c>
      <c r="B3118" s="2" t="s">
        <v>2174</v>
      </c>
      <c r="C3118" s="3">
        <v>3520</v>
      </c>
      <c r="D3118" s="2">
        <v>52.7</v>
      </c>
      <c r="E3118" s="2">
        <v>87</v>
      </c>
      <c r="F3118" s="2">
        <v>96.5</v>
      </c>
      <c r="G3118" s="2">
        <v>0</v>
      </c>
      <c r="H3118" s="2" t="s">
        <v>12</v>
      </c>
      <c r="I3118" s="2">
        <v>3</v>
      </c>
      <c r="J3118" s="2">
        <v>82</v>
      </c>
      <c r="K3118" s="4">
        <v>10.6973</v>
      </c>
      <c r="L3118" s="2" t="s">
        <v>1929</v>
      </c>
      <c r="M3118" s="5">
        <v>45093</v>
      </c>
      <c r="N3118" s="6">
        <v>102.7</v>
      </c>
    </row>
    <row r="3119" spans="1:14" ht="15.5" hidden="1" x14ac:dyDescent="0.35">
      <c r="A3119" s="3" t="s">
        <v>540</v>
      </c>
      <c r="B3119" s="2" t="s">
        <v>2175</v>
      </c>
      <c r="C3119" s="3">
        <v>3530</v>
      </c>
      <c r="D3119" s="2">
        <v>101.52</v>
      </c>
      <c r="E3119" s="2">
        <v>54.2</v>
      </c>
      <c r="F3119" s="2">
        <v>61</v>
      </c>
      <c r="G3119" s="2">
        <v>0</v>
      </c>
      <c r="H3119" s="2" t="s">
        <v>12</v>
      </c>
      <c r="I3119" s="2">
        <v>1</v>
      </c>
      <c r="J3119" s="2">
        <v>82</v>
      </c>
      <c r="K3119" s="4">
        <v>7.4166999999999996</v>
      </c>
      <c r="L3119" s="2" t="s">
        <v>1929</v>
      </c>
      <c r="M3119" s="5">
        <v>45093</v>
      </c>
      <c r="N3119" s="6">
        <v>102.7</v>
      </c>
    </row>
    <row r="3120" spans="1:14" ht="15.5" hidden="1" x14ac:dyDescent="0.35">
      <c r="A3120" s="3" t="s">
        <v>542</v>
      </c>
      <c r="B3120" s="2" t="s">
        <v>2176</v>
      </c>
      <c r="C3120" s="3">
        <v>3540</v>
      </c>
      <c r="D3120" s="2">
        <v>52.66</v>
      </c>
      <c r="E3120" s="2">
        <v>84</v>
      </c>
      <c r="F3120" s="2">
        <v>94</v>
      </c>
      <c r="G3120" s="2">
        <v>0</v>
      </c>
      <c r="H3120" s="2" t="s">
        <v>12</v>
      </c>
      <c r="I3120" s="2">
        <v>5</v>
      </c>
      <c r="J3120" s="2">
        <v>25</v>
      </c>
      <c r="K3120" s="4">
        <v>10.2485</v>
      </c>
      <c r="L3120" s="2" t="s">
        <v>1929</v>
      </c>
      <c r="M3120" s="5">
        <v>45093</v>
      </c>
      <c r="N3120" s="6">
        <v>102.7</v>
      </c>
    </row>
    <row r="3121" spans="1:14" ht="15.5" hidden="1" x14ac:dyDescent="0.35">
      <c r="A3121" s="3" t="s">
        <v>544</v>
      </c>
      <c r="B3121" s="2" t="s">
        <v>2176</v>
      </c>
      <c r="C3121" s="3">
        <v>3550</v>
      </c>
      <c r="D3121" s="2">
        <v>51.66</v>
      </c>
      <c r="E3121" s="2">
        <v>83</v>
      </c>
      <c r="F3121" s="2">
        <v>93</v>
      </c>
      <c r="G3121" s="2">
        <v>0</v>
      </c>
      <c r="H3121" s="2" t="s">
        <v>12</v>
      </c>
      <c r="I3121" s="2">
        <v>5</v>
      </c>
      <c r="J3121" s="2">
        <v>148</v>
      </c>
      <c r="K3121" s="4">
        <v>10.104699999999999</v>
      </c>
      <c r="L3121" s="2" t="s">
        <v>1929</v>
      </c>
      <c r="M3121" s="5">
        <v>45093</v>
      </c>
      <c r="N3121" s="6">
        <v>102.7</v>
      </c>
    </row>
    <row r="3122" spans="1:14" ht="15.5" hidden="1" x14ac:dyDescent="0.35">
      <c r="A3122" s="3" t="s">
        <v>545</v>
      </c>
      <c r="B3122" s="2" t="s">
        <v>2177</v>
      </c>
      <c r="C3122" s="3">
        <v>3560</v>
      </c>
      <c r="D3122" s="2">
        <v>49.83</v>
      </c>
      <c r="E3122" s="2">
        <v>81.5</v>
      </c>
      <c r="F3122" s="2">
        <v>91.5</v>
      </c>
      <c r="G3122" s="2">
        <v>0</v>
      </c>
      <c r="H3122" s="2" t="s">
        <v>12</v>
      </c>
      <c r="I3122" s="2">
        <v>5</v>
      </c>
      <c r="J3122" s="2">
        <v>16</v>
      </c>
      <c r="K3122" s="4">
        <v>9.9031000000000002</v>
      </c>
      <c r="L3122" s="2" t="s">
        <v>1929</v>
      </c>
      <c r="M3122" s="5">
        <v>45093</v>
      </c>
      <c r="N3122" s="6">
        <v>102.7</v>
      </c>
    </row>
    <row r="3123" spans="1:14" ht="15.5" hidden="1" x14ac:dyDescent="0.35">
      <c r="A3123" s="3" t="s">
        <v>547</v>
      </c>
      <c r="B3123" s="2" t="s">
        <v>2178</v>
      </c>
      <c r="C3123" s="3">
        <v>3570</v>
      </c>
      <c r="D3123" s="2">
        <v>364.1</v>
      </c>
      <c r="E3123" s="2">
        <v>213.5</v>
      </c>
      <c r="F3123" s="2">
        <v>224.85</v>
      </c>
      <c r="G3123" s="2">
        <v>0</v>
      </c>
      <c r="H3123" s="2" t="s">
        <v>12</v>
      </c>
      <c r="I3123" s="2">
        <v>7</v>
      </c>
      <c r="J3123" s="2">
        <v>29</v>
      </c>
      <c r="K3123" s="4">
        <v>0</v>
      </c>
      <c r="L3123" s="2" t="s">
        <v>1929</v>
      </c>
      <c r="M3123" s="5">
        <v>45093</v>
      </c>
      <c r="N3123" s="6">
        <v>102.7</v>
      </c>
    </row>
    <row r="3124" spans="1:14" ht="15.5" hidden="1" x14ac:dyDescent="0.35">
      <c r="A3124" s="3" t="s">
        <v>549</v>
      </c>
      <c r="B3124" s="2" t="s">
        <v>2179</v>
      </c>
      <c r="C3124" s="3">
        <v>3580</v>
      </c>
      <c r="D3124" s="2">
        <v>46.07</v>
      </c>
      <c r="E3124" s="2">
        <v>79.5</v>
      </c>
      <c r="F3124" s="2">
        <v>89</v>
      </c>
      <c r="G3124" s="2">
        <v>0</v>
      </c>
      <c r="H3124" s="2" t="s">
        <v>12</v>
      </c>
      <c r="I3124" s="2">
        <v>18</v>
      </c>
      <c r="J3124" s="2">
        <v>28</v>
      </c>
      <c r="K3124" s="4">
        <v>9.6281999999999996</v>
      </c>
      <c r="L3124" s="2" t="s">
        <v>1929</v>
      </c>
      <c r="M3124" s="5">
        <v>45093</v>
      </c>
      <c r="N3124" s="6">
        <v>102.7</v>
      </c>
    </row>
    <row r="3125" spans="1:14" ht="15.5" hidden="1" x14ac:dyDescent="0.35">
      <c r="A3125" s="3" t="s">
        <v>551</v>
      </c>
      <c r="B3125" s="2" t="s">
        <v>2180</v>
      </c>
      <c r="C3125" s="3">
        <v>3590</v>
      </c>
      <c r="D3125" s="2">
        <v>47.08</v>
      </c>
      <c r="E3125" s="2">
        <v>78</v>
      </c>
      <c r="F3125" s="2">
        <v>87.5</v>
      </c>
      <c r="G3125" s="2">
        <v>0</v>
      </c>
      <c r="H3125" s="2" t="s">
        <v>12</v>
      </c>
      <c r="I3125" s="2">
        <v>2</v>
      </c>
      <c r="J3125" s="2">
        <v>18</v>
      </c>
      <c r="K3125" s="4">
        <v>9.4590999999999994</v>
      </c>
      <c r="L3125" s="2" t="s">
        <v>1929</v>
      </c>
      <c r="M3125" s="5">
        <v>45093</v>
      </c>
      <c r="N3125" s="6">
        <v>102.7</v>
      </c>
    </row>
    <row r="3126" spans="1:14" ht="15.5" hidden="1" x14ac:dyDescent="0.35">
      <c r="A3126" s="3" t="s">
        <v>553</v>
      </c>
      <c r="B3126" s="2" t="s">
        <v>2181</v>
      </c>
      <c r="C3126" s="3">
        <v>3600</v>
      </c>
      <c r="D3126" s="2">
        <v>92.55</v>
      </c>
      <c r="E3126" s="2">
        <v>76.5</v>
      </c>
      <c r="F3126" s="2">
        <v>86.5</v>
      </c>
      <c r="G3126" s="2">
        <v>0</v>
      </c>
      <c r="H3126" s="2" t="s">
        <v>12</v>
      </c>
      <c r="I3126" s="2">
        <v>3</v>
      </c>
      <c r="J3126" s="2">
        <v>417</v>
      </c>
      <c r="K3126" s="4">
        <v>9.3259000000000007</v>
      </c>
      <c r="L3126" s="2" t="s">
        <v>1929</v>
      </c>
      <c r="M3126" s="5">
        <v>45093</v>
      </c>
      <c r="N3126" s="6">
        <v>102.7</v>
      </c>
    </row>
    <row r="3127" spans="1:14" ht="15.5" hidden="1" x14ac:dyDescent="0.35">
      <c r="A3127" s="3" t="s">
        <v>555</v>
      </c>
      <c r="B3127" s="2" t="s">
        <v>2182</v>
      </c>
      <c r="C3127" s="3">
        <v>3610</v>
      </c>
      <c r="D3127" s="2">
        <v>41.4</v>
      </c>
      <c r="E3127" s="2">
        <v>75.5</v>
      </c>
      <c r="F3127" s="2">
        <v>85</v>
      </c>
      <c r="G3127" s="2">
        <v>0</v>
      </c>
      <c r="H3127" s="2" t="s">
        <v>12</v>
      </c>
      <c r="I3127" s="2">
        <v>42</v>
      </c>
      <c r="J3127" s="2">
        <v>66</v>
      </c>
      <c r="K3127" s="4">
        <v>9.1989999999999998</v>
      </c>
      <c r="L3127" s="2" t="s">
        <v>1929</v>
      </c>
      <c r="M3127" s="5">
        <v>45093</v>
      </c>
      <c r="N3127" s="6">
        <v>102.7</v>
      </c>
    </row>
    <row r="3128" spans="1:14" ht="15.5" hidden="1" x14ac:dyDescent="0.35">
      <c r="A3128" s="3" t="s">
        <v>557</v>
      </c>
      <c r="B3128" s="2" t="s">
        <v>2182</v>
      </c>
      <c r="C3128" s="3">
        <v>3620</v>
      </c>
      <c r="D3128" s="2">
        <v>40.9</v>
      </c>
      <c r="E3128" s="2">
        <v>74.5</v>
      </c>
      <c r="F3128" s="2">
        <v>84</v>
      </c>
      <c r="G3128" s="2">
        <v>0</v>
      </c>
      <c r="H3128" s="2" t="s">
        <v>12</v>
      </c>
      <c r="I3128" s="2">
        <v>42</v>
      </c>
      <c r="J3128" s="2">
        <v>34</v>
      </c>
      <c r="K3128" s="4">
        <v>9.1015999999999995</v>
      </c>
      <c r="L3128" s="2" t="s">
        <v>1929</v>
      </c>
      <c r="M3128" s="5">
        <v>45093</v>
      </c>
      <c r="N3128" s="6">
        <v>102.7</v>
      </c>
    </row>
    <row r="3129" spans="1:14" ht="15.5" hidden="1" x14ac:dyDescent="0.35">
      <c r="A3129" s="3" t="s">
        <v>558</v>
      </c>
      <c r="B3129" s="2" t="s">
        <v>2183</v>
      </c>
      <c r="C3129" s="3">
        <v>3630</v>
      </c>
      <c r="D3129" s="2">
        <v>85</v>
      </c>
      <c r="E3129" s="2">
        <v>73</v>
      </c>
      <c r="F3129" s="2">
        <v>83</v>
      </c>
      <c r="G3129" s="2">
        <v>0</v>
      </c>
      <c r="H3129" s="2" t="s">
        <v>12</v>
      </c>
      <c r="I3129" s="2">
        <v>1</v>
      </c>
      <c r="J3129" s="2">
        <v>13</v>
      </c>
      <c r="K3129" s="4">
        <v>8.9835999999999991</v>
      </c>
      <c r="L3129" s="2" t="s">
        <v>1929</v>
      </c>
      <c r="M3129" s="5">
        <v>45093</v>
      </c>
      <c r="N3129" s="6">
        <v>102.7</v>
      </c>
    </row>
    <row r="3130" spans="1:14" ht="15.5" hidden="1" x14ac:dyDescent="0.35">
      <c r="A3130" s="3" t="s">
        <v>560</v>
      </c>
      <c r="B3130" s="2" t="s">
        <v>2184</v>
      </c>
      <c r="C3130" s="3">
        <v>3640</v>
      </c>
      <c r="D3130" s="2">
        <v>46.57</v>
      </c>
      <c r="E3130" s="2">
        <v>72</v>
      </c>
      <c r="F3130" s="2">
        <v>82</v>
      </c>
      <c r="G3130" s="2">
        <v>0</v>
      </c>
      <c r="H3130" s="2" t="s">
        <v>12</v>
      </c>
      <c r="I3130" s="2">
        <v>2</v>
      </c>
      <c r="J3130" s="2">
        <v>28</v>
      </c>
      <c r="K3130" s="4">
        <v>8.8928999999999991</v>
      </c>
      <c r="L3130" s="2" t="s">
        <v>1929</v>
      </c>
      <c r="M3130" s="5">
        <v>45093</v>
      </c>
      <c r="N3130" s="6">
        <v>102.7</v>
      </c>
    </row>
    <row r="3131" spans="1:14" ht="15.5" hidden="1" x14ac:dyDescent="0.35">
      <c r="A3131" s="3" t="s">
        <v>562</v>
      </c>
      <c r="B3131" s="2" t="s">
        <v>2185</v>
      </c>
      <c r="C3131" s="3">
        <v>3650</v>
      </c>
      <c r="D3131" s="2">
        <v>84.49</v>
      </c>
      <c r="E3131" s="2">
        <v>71</v>
      </c>
      <c r="F3131" s="2">
        <v>80.5</v>
      </c>
      <c r="G3131" s="2">
        <v>0</v>
      </c>
      <c r="H3131" s="2" t="s">
        <v>12</v>
      </c>
      <c r="I3131" s="2">
        <v>1</v>
      </c>
      <c r="J3131" s="2">
        <v>85</v>
      </c>
      <c r="K3131" s="4">
        <v>8.7827000000000002</v>
      </c>
      <c r="L3131" s="2" t="s">
        <v>1929</v>
      </c>
      <c r="M3131" s="5">
        <v>45093</v>
      </c>
      <c r="N3131" s="6">
        <v>102.7</v>
      </c>
    </row>
    <row r="3132" spans="1:14" ht="15.5" hidden="1" x14ac:dyDescent="0.35">
      <c r="A3132" s="3" t="s">
        <v>564</v>
      </c>
      <c r="B3132" s="2" t="s">
        <v>2186</v>
      </c>
      <c r="C3132" s="3">
        <v>3660</v>
      </c>
      <c r="D3132" s="2">
        <v>82.5</v>
      </c>
      <c r="E3132" s="2">
        <v>74</v>
      </c>
      <c r="F3132" s="2">
        <v>81.400000000000006</v>
      </c>
      <c r="G3132" s="2">
        <v>0</v>
      </c>
      <c r="H3132" s="2" t="s">
        <v>12</v>
      </c>
      <c r="I3132" s="2">
        <v>2</v>
      </c>
      <c r="J3132" s="2">
        <v>14</v>
      </c>
      <c r="K3132" s="4">
        <v>8.9617000000000004</v>
      </c>
      <c r="L3132" s="2" t="s">
        <v>1929</v>
      </c>
      <c r="M3132" s="5">
        <v>45093</v>
      </c>
      <c r="N3132" s="6">
        <v>102.7</v>
      </c>
    </row>
    <row r="3133" spans="1:14" ht="15.5" hidden="1" x14ac:dyDescent="0.35">
      <c r="A3133" s="3" t="s">
        <v>566</v>
      </c>
      <c r="B3133" s="2" t="s">
        <v>2182</v>
      </c>
      <c r="C3133" s="3">
        <v>3670</v>
      </c>
      <c r="D3133" s="2">
        <v>37.799999999999997</v>
      </c>
      <c r="E3133" s="2">
        <v>68.5</v>
      </c>
      <c r="F3133" s="2">
        <v>78.5</v>
      </c>
      <c r="G3133" s="2">
        <v>0</v>
      </c>
      <c r="H3133" s="2" t="s">
        <v>12</v>
      </c>
      <c r="I3133" s="2">
        <v>2</v>
      </c>
      <c r="J3133" s="2">
        <v>10</v>
      </c>
      <c r="K3133" s="4">
        <v>8.5936000000000003</v>
      </c>
      <c r="L3133" s="2" t="s">
        <v>1929</v>
      </c>
      <c r="M3133" s="5">
        <v>45093</v>
      </c>
      <c r="N3133" s="6">
        <v>102.7</v>
      </c>
    </row>
    <row r="3134" spans="1:14" ht="15.5" hidden="1" x14ac:dyDescent="0.35">
      <c r="A3134" s="3" t="s">
        <v>567</v>
      </c>
      <c r="B3134" s="2" t="s">
        <v>2182</v>
      </c>
      <c r="C3134" s="3">
        <v>3680</v>
      </c>
      <c r="D3134" s="2">
        <v>37.299999999999997</v>
      </c>
      <c r="E3134" s="2">
        <v>68</v>
      </c>
      <c r="F3134" s="2">
        <v>77.5</v>
      </c>
      <c r="G3134" s="2">
        <v>0</v>
      </c>
      <c r="H3134" s="2" t="s">
        <v>12</v>
      </c>
      <c r="I3134" s="2">
        <v>2</v>
      </c>
      <c r="J3134" s="2">
        <v>7</v>
      </c>
      <c r="K3134" s="4">
        <v>8.5336999999999996</v>
      </c>
      <c r="L3134" s="2" t="s">
        <v>1929</v>
      </c>
      <c r="M3134" s="5">
        <v>45093</v>
      </c>
      <c r="N3134" s="6">
        <v>102.7</v>
      </c>
    </row>
    <row r="3135" spans="1:14" ht="15.5" hidden="1" x14ac:dyDescent="0.35">
      <c r="A3135" s="3" t="s">
        <v>568</v>
      </c>
      <c r="B3135" s="2" t="s">
        <v>2187</v>
      </c>
      <c r="C3135" s="3">
        <v>3690</v>
      </c>
      <c r="D3135" s="2">
        <v>29.45</v>
      </c>
      <c r="E3135" s="2">
        <v>67</v>
      </c>
      <c r="F3135" s="2">
        <v>76</v>
      </c>
      <c r="G3135" s="2">
        <v>0</v>
      </c>
      <c r="H3135" s="2" t="s">
        <v>12</v>
      </c>
      <c r="I3135" s="2">
        <v>1</v>
      </c>
      <c r="J3135" s="2">
        <v>33</v>
      </c>
      <c r="K3135" s="4">
        <v>8.4345999999999997</v>
      </c>
      <c r="L3135" s="2" t="s">
        <v>1929</v>
      </c>
      <c r="M3135" s="5">
        <v>45093</v>
      </c>
      <c r="N3135" s="6">
        <v>102.7</v>
      </c>
    </row>
    <row r="3136" spans="1:14" ht="15.5" hidden="1" x14ac:dyDescent="0.35">
      <c r="A3136" s="3" t="s">
        <v>570</v>
      </c>
      <c r="B3136" s="2" t="s">
        <v>2188</v>
      </c>
      <c r="C3136" s="3">
        <v>3700</v>
      </c>
      <c r="D3136" s="2">
        <v>30.48</v>
      </c>
      <c r="E3136" s="2">
        <v>66</v>
      </c>
      <c r="F3136" s="2">
        <v>75</v>
      </c>
      <c r="G3136" s="2">
        <v>0</v>
      </c>
      <c r="H3136" s="2" t="s">
        <v>12</v>
      </c>
      <c r="I3136" s="2">
        <v>8</v>
      </c>
      <c r="J3136" s="2">
        <v>131</v>
      </c>
      <c r="K3136" s="4">
        <v>8.3576999999999995</v>
      </c>
      <c r="L3136" s="2" t="s">
        <v>1929</v>
      </c>
      <c r="M3136" s="5">
        <v>45093</v>
      </c>
      <c r="N3136" s="6">
        <v>102.7</v>
      </c>
    </row>
    <row r="3137" spans="1:14" ht="15.5" hidden="1" x14ac:dyDescent="0.35">
      <c r="A3137" s="3" t="s">
        <v>572</v>
      </c>
      <c r="B3137" s="2" t="s">
        <v>2189</v>
      </c>
      <c r="C3137" s="3">
        <v>3710</v>
      </c>
      <c r="D3137" s="2">
        <v>71.38</v>
      </c>
      <c r="E3137" s="2">
        <v>64.5</v>
      </c>
      <c r="F3137" s="2">
        <v>74</v>
      </c>
      <c r="G3137" s="2">
        <v>-6.17</v>
      </c>
      <c r="H3137" s="2">
        <v>-7.9600000000000004E-2</v>
      </c>
      <c r="I3137" s="2">
        <v>1</v>
      </c>
      <c r="J3137" s="2">
        <v>46</v>
      </c>
      <c r="K3137" s="4">
        <v>8.2632999999999992</v>
      </c>
      <c r="L3137" s="2" t="s">
        <v>1929</v>
      </c>
      <c r="M3137" s="5">
        <v>45093</v>
      </c>
      <c r="N3137" s="6">
        <v>102.7</v>
      </c>
    </row>
    <row r="3138" spans="1:14" ht="15.5" hidden="1" x14ac:dyDescent="0.35">
      <c r="A3138" s="3" t="s">
        <v>574</v>
      </c>
      <c r="B3138" s="2" t="s">
        <v>2190</v>
      </c>
      <c r="C3138" s="3">
        <v>3720</v>
      </c>
      <c r="D3138" s="2">
        <v>35.200000000000003</v>
      </c>
      <c r="E3138" s="2">
        <v>63.55</v>
      </c>
      <c r="F3138" s="2">
        <v>73</v>
      </c>
      <c r="G3138" s="2">
        <v>0</v>
      </c>
      <c r="H3138" s="2" t="s">
        <v>12</v>
      </c>
      <c r="I3138" s="2">
        <v>2</v>
      </c>
      <c r="J3138" s="2">
        <v>120</v>
      </c>
      <c r="K3138" s="4">
        <v>8.1918000000000006</v>
      </c>
      <c r="L3138" s="2" t="s">
        <v>1929</v>
      </c>
      <c r="M3138" s="5">
        <v>45093</v>
      </c>
      <c r="N3138" s="6">
        <v>102.7</v>
      </c>
    </row>
    <row r="3139" spans="1:14" ht="15.5" hidden="1" x14ac:dyDescent="0.35">
      <c r="A3139" s="3" t="s">
        <v>576</v>
      </c>
      <c r="B3139" s="2" t="s">
        <v>2191</v>
      </c>
      <c r="C3139" s="3">
        <v>3730</v>
      </c>
      <c r="D3139" s="2">
        <v>33.25</v>
      </c>
      <c r="E3139" s="2">
        <v>63</v>
      </c>
      <c r="F3139" s="2">
        <v>72</v>
      </c>
      <c r="G3139" s="2">
        <v>0</v>
      </c>
      <c r="H3139" s="2" t="s">
        <v>12</v>
      </c>
      <c r="I3139" s="2">
        <v>2</v>
      </c>
      <c r="J3139" s="2">
        <v>135</v>
      </c>
      <c r="K3139" s="4">
        <v>8.1362000000000005</v>
      </c>
      <c r="L3139" s="2" t="s">
        <v>1929</v>
      </c>
      <c r="M3139" s="5">
        <v>45093</v>
      </c>
      <c r="N3139" s="6">
        <v>102.7</v>
      </c>
    </row>
    <row r="3140" spans="1:14" ht="15.5" hidden="1" x14ac:dyDescent="0.35">
      <c r="A3140" s="3" t="s">
        <v>578</v>
      </c>
      <c r="B3140" s="2" t="s">
        <v>2192</v>
      </c>
      <c r="C3140" s="3">
        <v>3740</v>
      </c>
      <c r="D3140" s="2">
        <v>35.93</v>
      </c>
      <c r="E3140" s="2">
        <v>62.05</v>
      </c>
      <c r="F3140" s="2">
        <v>71</v>
      </c>
      <c r="G3140" s="2">
        <v>0</v>
      </c>
      <c r="H3140" s="2" t="s">
        <v>12</v>
      </c>
      <c r="I3140" s="2">
        <v>8</v>
      </c>
      <c r="J3140" s="2">
        <v>20</v>
      </c>
      <c r="K3140" s="4">
        <v>8.0670000000000002</v>
      </c>
      <c r="L3140" s="2" t="s">
        <v>1929</v>
      </c>
      <c r="M3140" s="5">
        <v>45093</v>
      </c>
      <c r="N3140" s="6">
        <v>102.7</v>
      </c>
    </row>
    <row r="3141" spans="1:14" ht="15.5" hidden="1" x14ac:dyDescent="0.35">
      <c r="A3141" s="3" t="s">
        <v>580</v>
      </c>
      <c r="B3141" s="2" t="s">
        <v>2193</v>
      </c>
      <c r="C3141" s="3">
        <v>3750</v>
      </c>
      <c r="D3141" s="2">
        <v>35.65</v>
      </c>
      <c r="E3141" s="2">
        <v>60.5</v>
      </c>
      <c r="F3141" s="2">
        <v>70</v>
      </c>
      <c r="G3141" s="2">
        <v>0</v>
      </c>
      <c r="H3141" s="2" t="s">
        <v>12</v>
      </c>
      <c r="I3141" s="2">
        <v>4</v>
      </c>
      <c r="J3141" s="2">
        <v>113</v>
      </c>
      <c r="K3141" s="4">
        <v>7.9776999999999996</v>
      </c>
      <c r="L3141" s="2" t="s">
        <v>1929</v>
      </c>
      <c r="M3141" s="5">
        <v>45093</v>
      </c>
      <c r="N3141" s="6">
        <v>102.7</v>
      </c>
    </row>
    <row r="3142" spans="1:14" ht="15.5" hidden="1" x14ac:dyDescent="0.35">
      <c r="A3142" s="3" t="s">
        <v>582</v>
      </c>
      <c r="B3142" s="2" t="s">
        <v>2194</v>
      </c>
      <c r="C3142" s="3">
        <v>3760</v>
      </c>
      <c r="D3142" s="2">
        <v>25.1</v>
      </c>
      <c r="E3142" s="2">
        <v>59.5</v>
      </c>
      <c r="F3142" s="2">
        <v>69.5</v>
      </c>
      <c r="G3142" s="2">
        <v>0</v>
      </c>
      <c r="H3142" s="2" t="s">
        <v>12</v>
      </c>
      <c r="I3142" s="2">
        <v>2</v>
      </c>
      <c r="J3142" s="2">
        <v>52</v>
      </c>
      <c r="K3142" s="4">
        <v>7.9268000000000001</v>
      </c>
      <c r="L3142" s="2" t="s">
        <v>1929</v>
      </c>
      <c r="M3142" s="5">
        <v>45093</v>
      </c>
      <c r="N3142" s="6">
        <v>102.7</v>
      </c>
    </row>
    <row r="3143" spans="1:14" ht="15.5" hidden="1" x14ac:dyDescent="0.35">
      <c r="A3143" s="3" t="s">
        <v>584</v>
      </c>
      <c r="B3143" s="2" t="s">
        <v>2195</v>
      </c>
      <c r="C3143" s="3">
        <v>3770</v>
      </c>
      <c r="D3143" s="2">
        <v>63</v>
      </c>
      <c r="E3143" s="2">
        <v>64.25</v>
      </c>
      <c r="F3143" s="2">
        <v>72</v>
      </c>
      <c r="G3143" s="2">
        <v>0</v>
      </c>
      <c r="H3143" s="2" t="s">
        <v>12</v>
      </c>
      <c r="I3143" s="2">
        <v>1</v>
      </c>
      <c r="J3143" s="2">
        <v>13</v>
      </c>
      <c r="K3143" s="4">
        <v>8.1906999999999996</v>
      </c>
      <c r="L3143" s="2" t="s">
        <v>1929</v>
      </c>
      <c r="M3143" s="5">
        <v>45093</v>
      </c>
      <c r="N3143" s="6">
        <v>102.7</v>
      </c>
    </row>
    <row r="3144" spans="1:14" ht="15.5" hidden="1" x14ac:dyDescent="0.35">
      <c r="A3144" s="3" t="s">
        <v>586</v>
      </c>
      <c r="B3144" s="2" t="s">
        <v>2187</v>
      </c>
      <c r="C3144" s="3">
        <v>3780</v>
      </c>
      <c r="D3144" s="2">
        <v>25.75</v>
      </c>
      <c r="E3144" s="2">
        <v>57.5</v>
      </c>
      <c r="F3144" s="2">
        <v>67.5</v>
      </c>
      <c r="G3144" s="2">
        <v>0</v>
      </c>
      <c r="H3144" s="2" t="s">
        <v>12</v>
      </c>
      <c r="I3144" s="2">
        <v>1</v>
      </c>
      <c r="J3144" s="2">
        <v>10</v>
      </c>
      <c r="K3144" s="4">
        <v>7.7927</v>
      </c>
      <c r="L3144" s="2" t="s">
        <v>1929</v>
      </c>
      <c r="M3144" s="5">
        <v>45093</v>
      </c>
      <c r="N3144" s="6">
        <v>102.7</v>
      </c>
    </row>
    <row r="3145" spans="1:14" ht="15.5" hidden="1" x14ac:dyDescent="0.35">
      <c r="A3145" s="3" t="s">
        <v>587</v>
      </c>
      <c r="B3145" s="2" t="s">
        <v>2196</v>
      </c>
      <c r="C3145" s="3">
        <v>3790</v>
      </c>
      <c r="D3145" s="2">
        <v>27.31</v>
      </c>
      <c r="E3145" s="2">
        <v>57.75</v>
      </c>
      <c r="F3145" s="2">
        <v>66.5</v>
      </c>
      <c r="G3145" s="2">
        <v>0</v>
      </c>
      <c r="H3145" s="2" t="s">
        <v>12</v>
      </c>
      <c r="I3145" s="2">
        <v>5</v>
      </c>
      <c r="J3145" s="2">
        <v>17</v>
      </c>
      <c r="K3145" s="4">
        <v>7.7693000000000003</v>
      </c>
      <c r="L3145" s="2" t="s">
        <v>1929</v>
      </c>
      <c r="M3145" s="5">
        <v>45093</v>
      </c>
      <c r="N3145" s="6">
        <v>102.7</v>
      </c>
    </row>
    <row r="3146" spans="1:14" ht="15.5" hidden="1" x14ac:dyDescent="0.35">
      <c r="A3146" s="3" t="s">
        <v>589</v>
      </c>
      <c r="B3146" s="2" t="s">
        <v>2084</v>
      </c>
      <c r="C3146" s="3">
        <v>3800</v>
      </c>
      <c r="D3146" s="2">
        <v>62.13</v>
      </c>
      <c r="E3146" s="2">
        <v>55.75</v>
      </c>
      <c r="F3146" s="2">
        <v>65.5</v>
      </c>
      <c r="G3146" s="2">
        <v>-7.49</v>
      </c>
      <c r="H3146" s="2">
        <v>-0.1076</v>
      </c>
      <c r="I3146" s="2">
        <v>1</v>
      </c>
      <c r="J3146" s="2">
        <v>183</v>
      </c>
      <c r="K3146" s="4">
        <v>7.6707000000000001</v>
      </c>
      <c r="L3146" s="2" t="s">
        <v>1929</v>
      </c>
      <c r="M3146" s="5">
        <v>45093</v>
      </c>
      <c r="N3146" s="6">
        <v>102.7</v>
      </c>
    </row>
    <row r="3147" spans="1:14" ht="15.5" hidden="1" x14ac:dyDescent="0.35">
      <c r="A3147" s="3" t="s">
        <v>590</v>
      </c>
      <c r="B3147" s="2" t="s">
        <v>2197</v>
      </c>
      <c r="C3147" s="3">
        <v>3810</v>
      </c>
      <c r="D3147" s="2">
        <v>61.35</v>
      </c>
      <c r="E3147" s="2">
        <v>55</v>
      </c>
      <c r="F3147" s="2">
        <v>65</v>
      </c>
      <c r="G3147" s="2">
        <v>0</v>
      </c>
      <c r="H3147" s="2" t="s">
        <v>12</v>
      </c>
      <c r="I3147" s="2">
        <v>1</v>
      </c>
      <c r="J3147" s="2">
        <v>24</v>
      </c>
      <c r="K3147" s="4">
        <v>7.6315</v>
      </c>
      <c r="L3147" s="2" t="s">
        <v>1929</v>
      </c>
      <c r="M3147" s="5">
        <v>45093</v>
      </c>
      <c r="N3147" s="6">
        <v>102.7</v>
      </c>
    </row>
    <row r="3148" spans="1:14" ht="15.5" hidden="1" x14ac:dyDescent="0.35">
      <c r="A3148" s="3" t="s">
        <v>592</v>
      </c>
      <c r="B3148" s="2" t="s">
        <v>2198</v>
      </c>
      <c r="C3148" s="3">
        <v>3820</v>
      </c>
      <c r="D3148" s="2">
        <v>22.6</v>
      </c>
      <c r="E3148" s="2">
        <v>54.2</v>
      </c>
      <c r="F3148" s="2">
        <v>64</v>
      </c>
      <c r="G3148" s="2">
        <v>0</v>
      </c>
      <c r="H3148" s="2" t="s">
        <v>12</v>
      </c>
      <c r="I3148" s="2">
        <v>1</v>
      </c>
      <c r="J3148" s="2">
        <v>30</v>
      </c>
      <c r="K3148" s="4">
        <v>7.5744999999999996</v>
      </c>
      <c r="L3148" s="2" t="s">
        <v>1929</v>
      </c>
      <c r="M3148" s="5">
        <v>45093</v>
      </c>
      <c r="N3148" s="6">
        <v>102.7</v>
      </c>
    </row>
    <row r="3149" spans="1:14" ht="15.5" hidden="1" x14ac:dyDescent="0.35">
      <c r="A3149" s="3" t="s">
        <v>594</v>
      </c>
      <c r="B3149" s="2" t="s">
        <v>2199</v>
      </c>
      <c r="C3149" s="3">
        <v>3830</v>
      </c>
      <c r="D3149" s="2">
        <v>47.25</v>
      </c>
      <c r="E3149" s="2">
        <v>53.25</v>
      </c>
      <c r="F3149" s="2">
        <v>63</v>
      </c>
      <c r="G3149" s="2">
        <v>0</v>
      </c>
      <c r="H3149" s="2" t="s">
        <v>12</v>
      </c>
      <c r="I3149" s="2">
        <v>3</v>
      </c>
      <c r="J3149" s="2">
        <v>16</v>
      </c>
      <c r="K3149" s="4">
        <v>7.5133999999999999</v>
      </c>
      <c r="L3149" s="2" t="s">
        <v>1929</v>
      </c>
      <c r="M3149" s="5">
        <v>45093</v>
      </c>
      <c r="N3149" s="6">
        <v>102.7</v>
      </c>
    </row>
    <row r="3150" spans="1:14" ht="15.5" hidden="1" x14ac:dyDescent="0.35">
      <c r="A3150" s="3" t="s">
        <v>596</v>
      </c>
      <c r="B3150" s="2" t="s">
        <v>2200</v>
      </c>
      <c r="C3150" s="3">
        <v>3840</v>
      </c>
      <c r="D3150" s="2">
        <v>31.24</v>
      </c>
      <c r="E3150" s="2">
        <v>52.7</v>
      </c>
      <c r="F3150" s="2">
        <v>62</v>
      </c>
      <c r="G3150" s="2">
        <v>0</v>
      </c>
      <c r="H3150" s="2" t="s">
        <v>12</v>
      </c>
      <c r="I3150" s="2">
        <v>5</v>
      </c>
      <c r="J3150" s="2">
        <v>23</v>
      </c>
      <c r="K3150" s="4">
        <v>7.4657</v>
      </c>
      <c r="L3150" s="2" t="s">
        <v>1929</v>
      </c>
      <c r="M3150" s="5">
        <v>45093</v>
      </c>
      <c r="N3150" s="6">
        <v>102.7</v>
      </c>
    </row>
    <row r="3151" spans="1:14" ht="15.5" hidden="1" x14ac:dyDescent="0.35">
      <c r="A3151" s="3" t="s">
        <v>598</v>
      </c>
      <c r="B3151" s="2" t="s">
        <v>2201</v>
      </c>
      <c r="C3151" s="3">
        <v>3850</v>
      </c>
      <c r="D3151" s="2">
        <v>33.06</v>
      </c>
      <c r="E3151" s="2">
        <v>52</v>
      </c>
      <c r="F3151" s="2">
        <v>61.5</v>
      </c>
      <c r="G3151" s="2">
        <v>0</v>
      </c>
      <c r="H3151" s="2" t="s">
        <v>12</v>
      </c>
      <c r="I3151" s="2">
        <v>1</v>
      </c>
      <c r="J3151" s="2">
        <v>38</v>
      </c>
      <c r="K3151" s="4">
        <v>7.4295999999999998</v>
      </c>
      <c r="L3151" s="2" t="s">
        <v>1929</v>
      </c>
      <c r="M3151" s="5">
        <v>45093</v>
      </c>
      <c r="N3151" s="6">
        <v>102.7</v>
      </c>
    </row>
    <row r="3152" spans="1:14" ht="15.5" hidden="1" x14ac:dyDescent="0.35">
      <c r="A3152" s="3" t="s">
        <v>600</v>
      </c>
      <c r="B3152" s="2" t="s">
        <v>2202</v>
      </c>
      <c r="C3152" s="3">
        <v>3860</v>
      </c>
      <c r="D3152" s="2">
        <v>234</v>
      </c>
      <c r="E3152" s="2">
        <v>36.1</v>
      </c>
      <c r="F3152" s="2">
        <v>42.05</v>
      </c>
      <c r="G3152" s="2">
        <v>0</v>
      </c>
      <c r="H3152" s="2" t="s">
        <v>12</v>
      </c>
      <c r="I3152" s="2">
        <v>35</v>
      </c>
      <c r="J3152" s="2">
        <v>46</v>
      </c>
      <c r="K3152" s="4">
        <v>6.3804999999999996</v>
      </c>
      <c r="L3152" s="2" t="s">
        <v>1929</v>
      </c>
      <c r="M3152" s="5">
        <v>45093</v>
      </c>
      <c r="N3152" s="6">
        <v>102.7</v>
      </c>
    </row>
    <row r="3153" spans="1:14" ht="15.5" hidden="1" x14ac:dyDescent="0.35">
      <c r="A3153" s="3" t="s">
        <v>602</v>
      </c>
      <c r="B3153" s="2" t="s">
        <v>2203</v>
      </c>
      <c r="C3153" s="3">
        <v>3870</v>
      </c>
      <c r="D3153" s="2">
        <v>193.6</v>
      </c>
      <c r="E3153" s="2">
        <v>232</v>
      </c>
      <c r="F3153" s="2">
        <v>249.7</v>
      </c>
      <c r="G3153" s="2">
        <v>0</v>
      </c>
      <c r="H3153" s="2" t="s">
        <v>12</v>
      </c>
      <c r="I3153" s="2">
        <v>1</v>
      </c>
      <c r="J3153" s="2">
        <v>20</v>
      </c>
      <c r="K3153" s="4">
        <v>0</v>
      </c>
      <c r="L3153" s="2" t="s">
        <v>1929</v>
      </c>
      <c r="M3153" s="5">
        <v>45093</v>
      </c>
      <c r="N3153" s="6">
        <v>102.7</v>
      </c>
    </row>
    <row r="3154" spans="1:14" ht="15.5" hidden="1" x14ac:dyDescent="0.35">
      <c r="A3154" s="3" t="s">
        <v>604</v>
      </c>
      <c r="B3154" s="2" t="s">
        <v>2204</v>
      </c>
      <c r="C3154" s="3">
        <v>3880</v>
      </c>
      <c r="D3154" s="2">
        <v>26.7</v>
      </c>
      <c r="E3154" s="2">
        <v>49.4</v>
      </c>
      <c r="F3154" s="2">
        <v>59</v>
      </c>
      <c r="G3154" s="2">
        <v>0</v>
      </c>
      <c r="H3154" s="2" t="s">
        <v>12</v>
      </c>
      <c r="I3154" s="2">
        <v>1</v>
      </c>
      <c r="J3154" s="2">
        <v>70</v>
      </c>
      <c r="K3154" s="4">
        <v>7.2759</v>
      </c>
      <c r="L3154" s="2" t="s">
        <v>1929</v>
      </c>
      <c r="M3154" s="5">
        <v>45093</v>
      </c>
      <c r="N3154" s="6">
        <v>102.7</v>
      </c>
    </row>
    <row r="3155" spans="1:14" ht="15.5" hidden="1" x14ac:dyDescent="0.35">
      <c r="A3155" s="3" t="s">
        <v>606</v>
      </c>
      <c r="B3155" s="2" t="s">
        <v>2205</v>
      </c>
      <c r="C3155" s="3">
        <v>3890</v>
      </c>
      <c r="D3155" s="2">
        <v>40.72</v>
      </c>
      <c r="E3155" s="2">
        <v>48.85</v>
      </c>
      <c r="F3155" s="2">
        <v>58</v>
      </c>
      <c r="G3155" s="2">
        <v>0</v>
      </c>
      <c r="H3155" s="2" t="s">
        <v>12</v>
      </c>
      <c r="I3155" s="2">
        <v>2</v>
      </c>
      <c r="J3155" s="2">
        <v>15</v>
      </c>
      <c r="K3155" s="4">
        <v>7.2301000000000002</v>
      </c>
      <c r="L3155" s="2" t="s">
        <v>1929</v>
      </c>
      <c r="M3155" s="5">
        <v>45093</v>
      </c>
      <c r="N3155" s="6">
        <v>102.7</v>
      </c>
    </row>
    <row r="3156" spans="1:14" ht="15.5" hidden="1" x14ac:dyDescent="0.35">
      <c r="A3156" s="3" t="s">
        <v>608</v>
      </c>
      <c r="B3156" s="2" t="s">
        <v>2146</v>
      </c>
      <c r="C3156" s="3">
        <v>3900</v>
      </c>
      <c r="D3156" s="2">
        <v>54.4</v>
      </c>
      <c r="E3156" s="2">
        <v>49.05</v>
      </c>
      <c r="F3156" s="2">
        <v>57.5</v>
      </c>
      <c r="G3156" s="2">
        <v>-0.95</v>
      </c>
      <c r="H3156" s="2">
        <v>-1.72E-2</v>
      </c>
      <c r="I3156" s="2">
        <v>2</v>
      </c>
      <c r="J3156" s="2">
        <v>1836</v>
      </c>
      <c r="K3156" s="4">
        <v>7.2229000000000001</v>
      </c>
      <c r="L3156" s="2" t="s">
        <v>1929</v>
      </c>
      <c r="M3156" s="5">
        <v>45093</v>
      </c>
      <c r="N3156" s="6">
        <v>102.7</v>
      </c>
    </row>
    <row r="3157" spans="1:14" ht="15.5" hidden="1" x14ac:dyDescent="0.35">
      <c r="A3157" s="3" t="s">
        <v>609</v>
      </c>
      <c r="B3157" s="2" t="s">
        <v>2206</v>
      </c>
      <c r="C3157" s="3">
        <v>3910</v>
      </c>
      <c r="D3157" s="2">
        <v>47.79</v>
      </c>
      <c r="E3157" s="2">
        <v>48</v>
      </c>
      <c r="F3157" s="2">
        <v>57</v>
      </c>
      <c r="G3157" s="2">
        <v>0</v>
      </c>
      <c r="H3157" s="2" t="s">
        <v>12</v>
      </c>
      <c r="I3157" s="2">
        <v>10</v>
      </c>
      <c r="J3157" s="2">
        <v>15</v>
      </c>
      <c r="K3157" s="4">
        <v>7.1775000000000002</v>
      </c>
      <c r="L3157" s="2" t="s">
        <v>1929</v>
      </c>
      <c r="M3157" s="5">
        <v>45093</v>
      </c>
      <c r="N3157" s="6">
        <v>102.7</v>
      </c>
    </row>
    <row r="3158" spans="1:14" ht="15.5" hidden="1" x14ac:dyDescent="0.35">
      <c r="A3158" s="3" t="s">
        <v>611</v>
      </c>
      <c r="B3158" s="2" t="s">
        <v>2207</v>
      </c>
      <c r="C3158" s="3">
        <v>3920</v>
      </c>
      <c r="D3158" s="2">
        <v>260</v>
      </c>
      <c r="E3158" s="2">
        <v>161.05000000000001</v>
      </c>
      <c r="F3158" s="2">
        <v>171.55</v>
      </c>
      <c r="G3158" s="2">
        <v>0</v>
      </c>
      <c r="H3158" s="2" t="s">
        <v>12</v>
      </c>
      <c r="I3158" s="2">
        <v>1</v>
      </c>
      <c r="J3158" s="2">
        <v>4</v>
      </c>
      <c r="K3158" s="4">
        <v>0</v>
      </c>
      <c r="L3158" s="2" t="s">
        <v>1929</v>
      </c>
      <c r="M3158" s="5">
        <v>45093</v>
      </c>
      <c r="N3158" s="6">
        <v>102.7</v>
      </c>
    </row>
    <row r="3159" spans="1:14" ht="15.5" hidden="1" x14ac:dyDescent="0.35">
      <c r="A3159" s="3" t="s">
        <v>613</v>
      </c>
      <c r="B3159" s="2" t="s">
        <v>2208</v>
      </c>
      <c r="C3159" s="3">
        <v>3930</v>
      </c>
      <c r="D3159" s="2">
        <v>58.35</v>
      </c>
      <c r="E3159" s="2">
        <v>46.15</v>
      </c>
      <c r="F3159" s="2">
        <v>55.5</v>
      </c>
      <c r="G3159" s="2">
        <v>34.590000000000003</v>
      </c>
      <c r="H3159" s="2">
        <v>1.4558</v>
      </c>
      <c r="I3159" s="2">
        <v>1</v>
      </c>
      <c r="J3159" s="2">
        <v>31</v>
      </c>
      <c r="K3159" s="4">
        <v>7.0800999999999998</v>
      </c>
      <c r="L3159" s="2" t="s">
        <v>1929</v>
      </c>
      <c r="M3159" s="5">
        <v>45093</v>
      </c>
      <c r="N3159" s="6">
        <v>102.7</v>
      </c>
    </row>
    <row r="3160" spans="1:14" ht="15.5" hidden="1" x14ac:dyDescent="0.35">
      <c r="A3160" s="3" t="s">
        <v>615</v>
      </c>
      <c r="B3160" s="2" t="s">
        <v>2209</v>
      </c>
      <c r="C3160" s="3">
        <v>3940</v>
      </c>
      <c r="D3160" s="2">
        <v>23.42</v>
      </c>
      <c r="E3160" s="2">
        <v>45.5</v>
      </c>
      <c r="F3160" s="2">
        <v>54.5</v>
      </c>
      <c r="G3160" s="2">
        <v>0</v>
      </c>
      <c r="H3160" s="2" t="s">
        <v>12</v>
      </c>
      <c r="I3160" s="2">
        <v>2</v>
      </c>
      <c r="J3160" s="2">
        <v>6</v>
      </c>
      <c r="K3160" s="4">
        <v>7.0326000000000004</v>
      </c>
      <c r="L3160" s="2" t="s">
        <v>1929</v>
      </c>
      <c r="M3160" s="5">
        <v>45093</v>
      </c>
      <c r="N3160" s="6">
        <v>102.7</v>
      </c>
    </row>
    <row r="3161" spans="1:14" ht="15.5" hidden="1" x14ac:dyDescent="0.35">
      <c r="A3161" s="3" t="s">
        <v>617</v>
      </c>
      <c r="B3161" s="2" t="s">
        <v>2210</v>
      </c>
      <c r="C3161" s="3">
        <v>3950</v>
      </c>
      <c r="D3161" s="2">
        <v>36.119999999999997</v>
      </c>
      <c r="E3161" s="2">
        <v>44.8</v>
      </c>
      <c r="F3161" s="2">
        <v>54</v>
      </c>
      <c r="G3161" s="2">
        <v>0</v>
      </c>
      <c r="H3161" s="2" t="s">
        <v>12</v>
      </c>
      <c r="I3161" s="2">
        <v>5</v>
      </c>
      <c r="J3161" s="2">
        <v>38</v>
      </c>
      <c r="K3161" s="4">
        <v>6.9987000000000004</v>
      </c>
      <c r="L3161" s="2" t="s">
        <v>1929</v>
      </c>
      <c r="M3161" s="5">
        <v>45093</v>
      </c>
      <c r="N3161" s="6">
        <v>102.7</v>
      </c>
    </row>
    <row r="3162" spans="1:14" ht="15.5" hidden="1" x14ac:dyDescent="0.35">
      <c r="A3162" s="3" t="s">
        <v>619</v>
      </c>
      <c r="B3162" s="2" t="s">
        <v>2211</v>
      </c>
      <c r="C3162" s="3">
        <v>3960</v>
      </c>
      <c r="D3162" s="2">
        <v>56.6</v>
      </c>
      <c r="E3162" s="2">
        <v>44.15</v>
      </c>
      <c r="F3162" s="2">
        <v>53</v>
      </c>
      <c r="G3162" s="2">
        <v>0</v>
      </c>
      <c r="H3162" s="2" t="s">
        <v>12</v>
      </c>
      <c r="I3162" s="2">
        <v>1</v>
      </c>
      <c r="J3162" s="2">
        <v>11</v>
      </c>
      <c r="K3162" s="4">
        <v>6.9516999999999998</v>
      </c>
      <c r="L3162" s="2" t="s">
        <v>1929</v>
      </c>
      <c r="M3162" s="5">
        <v>45093</v>
      </c>
      <c r="N3162" s="6">
        <v>102.7</v>
      </c>
    </row>
    <row r="3163" spans="1:14" ht="15.5" hidden="1" x14ac:dyDescent="0.35">
      <c r="A3163" s="3" t="s">
        <v>620</v>
      </c>
      <c r="B3163" s="2" t="s">
        <v>2212</v>
      </c>
      <c r="C3163" s="3">
        <v>3970</v>
      </c>
      <c r="D3163" s="2">
        <v>20.440000000000001</v>
      </c>
      <c r="E3163" s="2">
        <v>43.5</v>
      </c>
      <c r="F3163" s="2">
        <v>52.5</v>
      </c>
      <c r="G3163" s="2">
        <v>0</v>
      </c>
      <c r="H3163" s="2" t="s">
        <v>12</v>
      </c>
      <c r="I3163" s="2">
        <v>1</v>
      </c>
      <c r="J3163" s="2">
        <v>10</v>
      </c>
      <c r="K3163" s="4">
        <v>6.9196</v>
      </c>
      <c r="L3163" s="2" t="s">
        <v>1929</v>
      </c>
      <c r="M3163" s="5">
        <v>45093</v>
      </c>
      <c r="N3163" s="6">
        <v>102.7</v>
      </c>
    </row>
    <row r="3164" spans="1:14" ht="15.5" hidden="1" x14ac:dyDescent="0.35">
      <c r="A3164" s="3" t="s">
        <v>622</v>
      </c>
      <c r="B3164" s="2" t="s">
        <v>2213</v>
      </c>
      <c r="C3164" s="3">
        <v>3980</v>
      </c>
      <c r="D3164" s="2">
        <v>55.9</v>
      </c>
      <c r="E3164" s="2">
        <v>26.3</v>
      </c>
      <c r="F3164" s="2">
        <v>31.5</v>
      </c>
      <c r="G3164" s="2">
        <v>0</v>
      </c>
      <c r="H3164" s="2" t="s">
        <v>12</v>
      </c>
      <c r="I3164" s="2">
        <v>1</v>
      </c>
      <c r="J3164" s="2">
        <v>18</v>
      </c>
      <c r="K3164" s="4">
        <v>5.8174999999999999</v>
      </c>
      <c r="L3164" s="2" t="s">
        <v>1929</v>
      </c>
      <c r="M3164" s="5">
        <v>45093</v>
      </c>
      <c r="N3164" s="6">
        <v>102.7</v>
      </c>
    </row>
    <row r="3165" spans="1:14" ht="15.5" hidden="1" x14ac:dyDescent="0.35">
      <c r="A3165" s="3" t="s">
        <v>624</v>
      </c>
      <c r="B3165" s="2" t="s">
        <v>2212</v>
      </c>
      <c r="C3165" s="3">
        <v>3990</v>
      </c>
      <c r="D3165" s="2">
        <v>19.940000000000001</v>
      </c>
      <c r="E3165" s="2">
        <v>42.3</v>
      </c>
      <c r="F3165" s="2">
        <v>51</v>
      </c>
      <c r="G3165" s="2">
        <v>0</v>
      </c>
      <c r="H3165" s="2" t="s">
        <v>12</v>
      </c>
      <c r="I3165" s="2">
        <v>2</v>
      </c>
      <c r="J3165" s="2">
        <v>72</v>
      </c>
      <c r="K3165" s="4">
        <v>6.8441000000000001</v>
      </c>
      <c r="L3165" s="2" t="s">
        <v>1929</v>
      </c>
      <c r="M3165" s="5">
        <v>45093</v>
      </c>
      <c r="N3165" s="6">
        <v>102.7</v>
      </c>
    </row>
    <row r="3166" spans="1:14" ht="15.5" hidden="1" x14ac:dyDescent="0.35">
      <c r="A3166" s="3" t="s">
        <v>625</v>
      </c>
      <c r="B3166" s="2" t="s">
        <v>2214</v>
      </c>
      <c r="C3166" s="3">
        <v>4000</v>
      </c>
      <c r="D3166" s="2">
        <v>46</v>
      </c>
      <c r="E3166" s="2">
        <v>42</v>
      </c>
      <c r="F3166" s="2">
        <v>50.5</v>
      </c>
      <c r="G3166" s="2">
        <v>-7.6</v>
      </c>
      <c r="H3166" s="2">
        <v>-0.14180000000000001</v>
      </c>
      <c r="I3166" s="2">
        <v>103</v>
      </c>
      <c r="J3166" s="2">
        <v>896</v>
      </c>
      <c r="K3166" s="4">
        <v>6.8224999999999998</v>
      </c>
      <c r="L3166" s="2" t="s">
        <v>1929</v>
      </c>
      <c r="M3166" s="5">
        <v>45093</v>
      </c>
      <c r="N3166" s="6">
        <v>102.7</v>
      </c>
    </row>
    <row r="3167" spans="1:14" ht="15.5" hidden="1" x14ac:dyDescent="0.35">
      <c r="A3167" s="3" t="s">
        <v>627</v>
      </c>
      <c r="B3167" s="2" t="s">
        <v>2215</v>
      </c>
      <c r="C3167" s="3">
        <v>4100</v>
      </c>
      <c r="D3167" s="2">
        <v>45.07</v>
      </c>
      <c r="E3167" s="2">
        <v>36.200000000000003</v>
      </c>
      <c r="F3167" s="2">
        <v>44.5</v>
      </c>
      <c r="G3167" s="2">
        <v>0</v>
      </c>
      <c r="H3167" s="2" t="s">
        <v>12</v>
      </c>
      <c r="I3167" s="2">
        <v>1</v>
      </c>
      <c r="J3167" s="2">
        <v>343</v>
      </c>
      <c r="K3167" s="4">
        <v>6.5004</v>
      </c>
      <c r="L3167" s="2" t="s">
        <v>1929</v>
      </c>
      <c r="M3167" s="5">
        <v>45093</v>
      </c>
      <c r="N3167" s="6">
        <v>102.7</v>
      </c>
    </row>
    <row r="3168" spans="1:14" ht="15.5" hidden="1" x14ac:dyDescent="0.35">
      <c r="A3168" s="3" t="s">
        <v>629</v>
      </c>
      <c r="B3168" s="2" t="s">
        <v>2216</v>
      </c>
      <c r="C3168" s="3">
        <v>4200</v>
      </c>
      <c r="D3168" s="2">
        <v>38</v>
      </c>
      <c r="E3168" s="2">
        <v>31.95</v>
      </c>
      <c r="F3168" s="2">
        <v>40</v>
      </c>
      <c r="G3168" s="2">
        <v>-3</v>
      </c>
      <c r="H3168" s="2">
        <v>-7.3200000000000001E-2</v>
      </c>
      <c r="I3168" s="2">
        <v>2</v>
      </c>
      <c r="J3168" s="2">
        <v>98</v>
      </c>
      <c r="K3168" s="4">
        <v>6.2682000000000002</v>
      </c>
      <c r="L3168" s="2" t="s">
        <v>1929</v>
      </c>
      <c r="M3168" s="5">
        <v>45093</v>
      </c>
      <c r="N3168" s="6">
        <v>102.7</v>
      </c>
    </row>
    <row r="3169" spans="1:14" ht="15.5" hidden="1" x14ac:dyDescent="0.35">
      <c r="A3169" s="3" t="s">
        <v>631</v>
      </c>
      <c r="B3169" s="2" t="s">
        <v>2217</v>
      </c>
      <c r="C3169" s="3">
        <v>4300</v>
      </c>
      <c r="D3169" s="2">
        <v>34</v>
      </c>
      <c r="E3169" s="2">
        <v>27.4</v>
      </c>
      <c r="F3169" s="2">
        <v>35.5</v>
      </c>
      <c r="G3169" s="2">
        <v>0</v>
      </c>
      <c r="H3169" s="2" t="s">
        <v>12</v>
      </c>
      <c r="I3169" s="2">
        <v>25</v>
      </c>
      <c r="J3169" s="2">
        <v>205</v>
      </c>
      <c r="K3169" s="4">
        <v>6.0258000000000003</v>
      </c>
      <c r="L3169" s="2" t="s">
        <v>1929</v>
      </c>
      <c r="M3169" s="5">
        <v>45093</v>
      </c>
      <c r="N3169" s="6">
        <v>102.7</v>
      </c>
    </row>
    <row r="3170" spans="1:14" ht="15.5" hidden="1" x14ac:dyDescent="0.35">
      <c r="A3170" s="3" t="s">
        <v>633</v>
      </c>
      <c r="B3170" s="2" t="s">
        <v>2218</v>
      </c>
      <c r="C3170" s="3">
        <v>4400</v>
      </c>
      <c r="D3170" s="2">
        <v>27.25</v>
      </c>
      <c r="E3170" s="2">
        <v>23.9</v>
      </c>
      <c r="F3170" s="2">
        <v>31.9</v>
      </c>
      <c r="G3170" s="2">
        <v>-2.37</v>
      </c>
      <c r="H3170" s="2">
        <v>-0.08</v>
      </c>
      <c r="I3170" s="2">
        <v>2</v>
      </c>
      <c r="J3170" s="2">
        <v>116</v>
      </c>
      <c r="K3170" s="4">
        <v>5.8357000000000001</v>
      </c>
      <c r="L3170" s="2" t="s">
        <v>1929</v>
      </c>
      <c r="M3170" s="5">
        <v>45093</v>
      </c>
      <c r="N3170" s="6">
        <v>102.7</v>
      </c>
    </row>
    <row r="3171" spans="1:14" ht="15.5" hidden="1" x14ac:dyDescent="0.35">
      <c r="A3171" s="3" t="s">
        <v>635</v>
      </c>
      <c r="B3171" s="2" t="s">
        <v>2219</v>
      </c>
      <c r="C3171" s="3">
        <v>4500</v>
      </c>
      <c r="D3171" s="2">
        <v>25</v>
      </c>
      <c r="E3171" s="2">
        <v>21.2</v>
      </c>
      <c r="F3171" s="2">
        <v>28.75</v>
      </c>
      <c r="G3171" s="2">
        <v>-2.89</v>
      </c>
      <c r="H3171" s="2">
        <v>-0.1036</v>
      </c>
      <c r="I3171" s="2">
        <v>6</v>
      </c>
      <c r="J3171" s="2">
        <v>810</v>
      </c>
      <c r="K3171" s="4">
        <v>5.6776999999999997</v>
      </c>
      <c r="L3171" s="2" t="s">
        <v>1929</v>
      </c>
      <c r="M3171" s="5">
        <v>45093</v>
      </c>
      <c r="N3171" s="6">
        <v>102.7</v>
      </c>
    </row>
    <row r="3172" spans="1:14" ht="15.5" hidden="1" x14ac:dyDescent="0.35">
      <c r="A3172" s="3" t="s">
        <v>637</v>
      </c>
      <c r="B3172" s="2" t="s">
        <v>2220</v>
      </c>
      <c r="C3172" s="3">
        <v>4600</v>
      </c>
      <c r="D3172" s="2">
        <v>22</v>
      </c>
      <c r="E3172" s="2">
        <v>18.350000000000001</v>
      </c>
      <c r="F3172" s="2">
        <v>25.85</v>
      </c>
      <c r="G3172" s="2">
        <v>-2.5</v>
      </c>
      <c r="H3172" s="2">
        <v>-0.10199999999999999</v>
      </c>
      <c r="I3172" s="2">
        <v>1</v>
      </c>
      <c r="J3172" s="2">
        <v>71</v>
      </c>
      <c r="K3172" s="4">
        <v>5.5171000000000001</v>
      </c>
      <c r="L3172" s="2" t="s">
        <v>1929</v>
      </c>
      <c r="M3172" s="5">
        <v>45093</v>
      </c>
      <c r="N3172" s="6">
        <v>102.7</v>
      </c>
    </row>
    <row r="3173" spans="1:14" ht="15.5" hidden="1" x14ac:dyDescent="0.35">
      <c r="A3173" s="3" t="s">
        <v>639</v>
      </c>
      <c r="B3173" s="2" t="s">
        <v>2221</v>
      </c>
      <c r="C3173" s="3">
        <v>4700</v>
      </c>
      <c r="D3173" s="2">
        <v>19.5</v>
      </c>
      <c r="E3173" s="2">
        <v>16.399999999999999</v>
      </c>
      <c r="F3173" s="2">
        <v>23.4</v>
      </c>
      <c r="G3173" s="2">
        <v>0</v>
      </c>
      <c r="H3173" s="2" t="s">
        <v>12</v>
      </c>
      <c r="I3173" s="2">
        <v>5</v>
      </c>
      <c r="J3173" s="2">
        <v>98</v>
      </c>
      <c r="K3173" s="4">
        <v>5.3928000000000003</v>
      </c>
      <c r="L3173" s="2" t="s">
        <v>1929</v>
      </c>
      <c r="M3173" s="5">
        <v>45093</v>
      </c>
      <c r="N3173" s="6">
        <v>102.7</v>
      </c>
    </row>
    <row r="3174" spans="1:14" ht="15.5" hidden="1" x14ac:dyDescent="0.35">
      <c r="A3174" s="3" t="s">
        <v>641</v>
      </c>
      <c r="B3174" s="2" t="s">
        <v>2222</v>
      </c>
      <c r="C3174" s="3">
        <v>4800</v>
      </c>
      <c r="D3174" s="2">
        <v>18.2</v>
      </c>
      <c r="E3174" s="2">
        <v>16.5</v>
      </c>
      <c r="F3174" s="2">
        <v>21.3</v>
      </c>
      <c r="G3174" s="2">
        <v>-0.14000000000000001</v>
      </c>
      <c r="H3174" s="2">
        <v>-7.6E-3</v>
      </c>
      <c r="I3174" s="2">
        <v>8</v>
      </c>
      <c r="J3174" s="2">
        <v>599</v>
      </c>
      <c r="K3174" s="4">
        <v>5.3430999999999997</v>
      </c>
      <c r="L3174" s="2" t="s">
        <v>1929</v>
      </c>
      <c r="M3174" s="5">
        <v>45093</v>
      </c>
      <c r="N3174" s="6">
        <v>102.7</v>
      </c>
    </row>
    <row r="3175" spans="1:14" ht="15.5" hidden="1" x14ac:dyDescent="0.35">
      <c r="A3175" s="3" t="s">
        <v>643</v>
      </c>
      <c r="B3175" s="2" t="s">
        <v>2223</v>
      </c>
      <c r="C3175" s="3">
        <v>4900</v>
      </c>
      <c r="D3175" s="2">
        <v>15.95</v>
      </c>
      <c r="E3175" s="2">
        <v>12.75</v>
      </c>
      <c r="F3175" s="2">
        <v>19.5</v>
      </c>
      <c r="G3175" s="2">
        <v>-1.1100000000000001</v>
      </c>
      <c r="H3175" s="2">
        <v>-6.5100000000000005E-2</v>
      </c>
      <c r="I3175" s="2">
        <v>7</v>
      </c>
      <c r="J3175" s="2">
        <v>99</v>
      </c>
      <c r="K3175" s="4">
        <v>5.1694000000000004</v>
      </c>
      <c r="L3175" s="2" t="s">
        <v>1929</v>
      </c>
      <c r="M3175" s="5">
        <v>45093</v>
      </c>
      <c r="N3175" s="6">
        <v>102.7</v>
      </c>
    </row>
    <row r="3176" spans="1:14" ht="15.5" hidden="1" x14ac:dyDescent="0.35">
      <c r="A3176" s="3" t="s">
        <v>645</v>
      </c>
      <c r="B3176" s="2" t="s">
        <v>2224</v>
      </c>
      <c r="C3176" s="3">
        <v>5000</v>
      </c>
      <c r="D3176" s="2">
        <v>14.83</v>
      </c>
      <c r="E3176" s="2">
        <v>12.3</v>
      </c>
      <c r="F3176" s="2">
        <v>18</v>
      </c>
      <c r="G3176" s="2">
        <v>-0.17</v>
      </c>
      <c r="H3176" s="2">
        <v>-1.1299999999999999E-2</v>
      </c>
      <c r="I3176" s="2">
        <v>49</v>
      </c>
      <c r="J3176" s="2">
        <v>730</v>
      </c>
      <c r="K3176" s="4">
        <v>5.1150000000000002</v>
      </c>
      <c r="L3176" s="2" t="s">
        <v>1929</v>
      </c>
      <c r="M3176" s="5">
        <v>45093</v>
      </c>
      <c r="N3176" s="6">
        <v>102.7</v>
      </c>
    </row>
    <row r="3177" spans="1:14" ht="15.5" hidden="1" x14ac:dyDescent="0.35">
      <c r="A3177" s="3" t="s">
        <v>647</v>
      </c>
      <c r="B3177" s="2" t="s">
        <v>2225</v>
      </c>
      <c r="C3177" s="3">
        <v>5100</v>
      </c>
      <c r="D3177" s="2">
        <v>13.3</v>
      </c>
      <c r="E3177" s="2">
        <v>10.050000000000001</v>
      </c>
      <c r="F3177" s="2">
        <v>16.55</v>
      </c>
      <c r="G3177" s="2">
        <v>-1.5</v>
      </c>
      <c r="H3177" s="2">
        <v>-0.1014</v>
      </c>
      <c r="I3177" s="2">
        <v>2</v>
      </c>
      <c r="J3177" s="2">
        <v>91</v>
      </c>
      <c r="K3177" s="4">
        <v>4.9923999999999999</v>
      </c>
      <c r="L3177" s="2" t="s">
        <v>1929</v>
      </c>
      <c r="M3177" s="5">
        <v>45093</v>
      </c>
      <c r="N3177" s="6">
        <v>102.7</v>
      </c>
    </row>
    <row r="3178" spans="1:14" ht="15.5" hidden="1" x14ac:dyDescent="0.35">
      <c r="A3178" s="3" t="s">
        <v>649</v>
      </c>
      <c r="B3178" s="2" t="s">
        <v>2226</v>
      </c>
      <c r="C3178" s="3">
        <v>5200</v>
      </c>
      <c r="D3178" s="2">
        <v>13.45</v>
      </c>
      <c r="E3178" s="2">
        <v>9.1</v>
      </c>
      <c r="F3178" s="2">
        <v>15.4</v>
      </c>
      <c r="G3178" s="2">
        <v>0</v>
      </c>
      <c r="H3178" s="2" t="s">
        <v>12</v>
      </c>
      <c r="I3178" s="2">
        <v>1</v>
      </c>
      <c r="J3178" s="2">
        <v>250</v>
      </c>
      <c r="K3178" s="4">
        <v>4.9248000000000003</v>
      </c>
      <c r="L3178" s="2" t="s">
        <v>1929</v>
      </c>
      <c r="M3178" s="5">
        <v>45093</v>
      </c>
      <c r="N3178" s="6">
        <v>102.7</v>
      </c>
    </row>
    <row r="3179" spans="1:14" ht="15.5" hidden="1" x14ac:dyDescent="0.35">
      <c r="A3179" s="3" t="s">
        <v>651</v>
      </c>
      <c r="B3179" s="2" t="s">
        <v>2227</v>
      </c>
      <c r="C3179" s="3">
        <v>5300</v>
      </c>
      <c r="D3179" s="2">
        <v>11.6</v>
      </c>
      <c r="E3179" s="2">
        <v>10</v>
      </c>
      <c r="F3179" s="2">
        <v>12</v>
      </c>
      <c r="G3179" s="2">
        <v>-0.7</v>
      </c>
      <c r="H3179" s="2">
        <v>-5.6899999999999999E-2</v>
      </c>
      <c r="I3179" s="2">
        <v>3</v>
      </c>
      <c r="J3179" s="2">
        <v>593</v>
      </c>
      <c r="K3179" s="4">
        <v>4.8369</v>
      </c>
      <c r="L3179" s="2" t="s">
        <v>1929</v>
      </c>
      <c r="M3179" s="5">
        <v>45093</v>
      </c>
      <c r="N3179" s="6">
        <v>102.7</v>
      </c>
    </row>
    <row r="3180" spans="1:14" ht="15.5" hidden="1" x14ac:dyDescent="0.35">
      <c r="A3180" s="3" t="s">
        <v>653</v>
      </c>
      <c r="B3180" s="2" t="s">
        <v>2224</v>
      </c>
      <c r="C3180" s="3">
        <v>5400</v>
      </c>
      <c r="D3180" s="2">
        <v>10.63</v>
      </c>
      <c r="E3180" s="2">
        <v>7.3</v>
      </c>
      <c r="F3180" s="2">
        <v>13.55</v>
      </c>
      <c r="G3180" s="2">
        <v>-0.37</v>
      </c>
      <c r="H3180" s="2">
        <v>-3.3599999999999998E-2</v>
      </c>
      <c r="I3180" s="2">
        <v>47</v>
      </c>
      <c r="J3180" s="2">
        <v>138</v>
      </c>
      <c r="K3180" s="4">
        <v>4.8018000000000001</v>
      </c>
      <c r="L3180" s="2" t="s">
        <v>1929</v>
      </c>
      <c r="M3180" s="5">
        <v>45093</v>
      </c>
      <c r="N3180" s="6">
        <v>102.7</v>
      </c>
    </row>
    <row r="3181" spans="1:14" ht="15.5" hidden="1" x14ac:dyDescent="0.35">
      <c r="A3181" s="3" t="s">
        <v>654</v>
      </c>
      <c r="B3181" s="2" t="s">
        <v>2224</v>
      </c>
      <c r="C3181" s="3">
        <v>5500</v>
      </c>
      <c r="D3181" s="2">
        <v>9.1999999999999993</v>
      </c>
      <c r="E3181" s="2">
        <v>8</v>
      </c>
      <c r="F3181" s="2">
        <v>9.1999999999999993</v>
      </c>
      <c r="G3181" s="2">
        <v>-1.5</v>
      </c>
      <c r="H3181" s="2">
        <v>-0.14019999999999999</v>
      </c>
      <c r="I3181" s="2">
        <v>9</v>
      </c>
      <c r="J3181" s="2">
        <v>1249</v>
      </c>
      <c r="K3181" s="4">
        <v>4.6505000000000001</v>
      </c>
      <c r="L3181" s="2" t="s">
        <v>1929</v>
      </c>
      <c r="M3181" s="5">
        <v>45093</v>
      </c>
      <c r="N3181" s="6">
        <v>102.7</v>
      </c>
    </row>
    <row r="3182" spans="1:14" ht="15.5" hidden="1" x14ac:dyDescent="0.35">
      <c r="A3182" s="3" t="s">
        <v>655</v>
      </c>
      <c r="B3182" s="2" t="s">
        <v>2228</v>
      </c>
      <c r="C3182" s="3">
        <v>45</v>
      </c>
      <c r="D3182" s="2">
        <v>0.04</v>
      </c>
      <c r="E3182" s="2">
        <v>0.02</v>
      </c>
      <c r="F3182" s="2">
        <v>0.03</v>
      </c>
      <c r="G3182" s="2">
        <v>0</v>
      </c>
      <c r="H3182" s="2" t="s">
        <v>12</v>
      </c>
      <c r="I3182" s="2">
        <v>4</v>
      </c>
      <c r="J3182" s="2">
        <v>6123</v>
      </c>
      <c r="K3182" s="4">
        <v>0.71879999999999999</v>
      </c>
      <c r="L3182" s="2" t="s">
        <v>1276</v>
      </c>
      <c r="M3182" s="5">
        <v>45093</v>
      </c>
      <c r="N3182" s="6">
        <v>102.7</v>
      </c>
    </row>
    <row r="3183" spans="1:14" ht="15.5" hidden="1" x14ac:dyDescent="0.35">
      <c r="A3183" s="3" t="s">
        <v>657</v>
      </c>
      <c r="B3183" s="2" t="s">
        <v>2229</v>
      </c>
      <c r="C3183" s="3">
        <v>50</v>
      </c>
      <c r="D3183" s="2">
        <v>0.05</v>
      </c>
      <c r="E3183" s="2">
        <v>0.04</v>
      </c>
      <c r="F3183" s="2">
        <v>0.06</v>
      </c>
      <c r="G3183" s="2">
        <v>0</v>
      </c>
      <c r="H3183" s="2" t="s">
        <v>12</v>
      </c>
      <c r="I3183" s="2">
        <v>1</v>
      </c>
      <c r="J3183" s="2">
        <v>2090</v>
      </c>
      <c r="K3183" s="4">
        <v>0.68359999999999999</v>
      </c>
      <c r="L3183" s="2" t="s">
        <v>1276</v>
      </c>
      <c r="M3183" s="5">
        <v>45093</v>
      </c>
      <c r="N3183" s="6">
        <v>102.7</v>
      </c>
    </row>
    <row r="3184" spans="1:14" ht="15.5" hidden="1" x14ac:dyDescent="0.35">
      <c r="A3184" s="3" t="s">
        <v>659</v>
      </c>
      <c r="B3184" s="2" t="s">
        <v>2230</v>
      </c>
      <c r="C3184" s="3">
        <v>52</v>
      </c>
      <c r="D3184" s="2">
        <v>0.08</v>
      </c>
      <c r="E3184" s="2">
        <v>0.05</v>
      </c>
      <c r="F3184" s="2">
        <v>7.0000000000000007E-2</v>
      </c>
      <c r="G3184" s="2">
        <v>0</v>
      </c>
      <c r="H3184" s="2" t="s">
        <v>12</v>
      </c>
      <c r="I3184" s="2">
        <v>4</v>
      </c>
      <c r="J3184" s="2">
        <v>2760</v>
      </c>
      <c r="K3184" s="4">
        <v>0.66410000000000002</v>
      </c>
      <c r="L3184" s="2" t="s">
        <v>1276</v>
      </c>
      <c r="M3184" s="5">
        <v>45093</v>
      </c>
      <c r="N3184" s="6">
        <v>102.7</v>
      </c>
    </row>
    <row r="3185" spans="1:14" ht="15.5" hidden="1" x14ac:dyDescent="0.35">
      <c r="A3185" s="3" t="s">
        <v>660</v>
      </c>
      <c r="B3185" s="2" t="s">
        <v>2231</v>
      </c>
      <c r="C3185" s="3">
        <v>53</v>
      </c>
      <c r="D3185" s="2">
        <v>0.08</v>
      </c>
      <c r="E3185" s="2">
        <v>0.06</v>
      </c>
      <c r="F3185" s="2">
        <v>0.08</v>
      </c>
      <c r="G3185" s="2">
        <v>0</v>
      </c>
      <c r="H3185" s="2" t="s">
        <v>12</v>
      </c>
      <c r="I3185" s="2">
        <v>1</v>
      </c>
      <c r="J3185" s="2">
        <v>1869</v>
      </c>
      <c r="K3185" s="4">
        <v>0.65820000000000001</v>
      </c>
      <c r="L3185" s="2" t="s">
        <v>1276</v>
      </c>
      <c r="M3185" s="5">
        <v>45093</v>
      </c>
      <c r="N3185" s="6">
        <v>102.7</v>
      </c>
    </row>
    <row r="3186" spans="1:14" ht="15.5" hidden="1" x14ac:dyDescent="0.35">
      <c r="A3186" s="3" t="s">
        <v>662</v>
      </c>
      <c r="B3186" s="2" t="s">
        <v>2232</v>
      </c>
      <c r="C3186" s="3">
        <v>54</v>
      </c>
      <c r="D3186" s="2">
        <v>0.08</v>
      </c>
      <c r="E3186" s="2">
        <v>7.0000000000000007E-2</v>
      </c>
      <c r="F3186" s="2">
        <v>0.09</v>
      </c>
      <c r="G3186" s="2">
        <v>0</v>
      </c>
      <c r="H3186" s="2" t="s">
        <v>12</v>
      </c>
      <c r="I3186" s="2">
        <v>1</v>
      </c>
      <c r="J3186" s="2">
        <v>885</v>
      </c>
      <c r="K3186" s="4">
        <v>0.65229999999999999</v>
      </c>
      <c r="L3186" s="2" t="s">
        <v>1276</v>
      </c>
      <c r="M3186" s="5">
        <v>45093</v>
      </c>
      <c r="N3186" s="6">
        <v>102.7</v>
      </c>
    </row>
    <row r="3187" spans="1:14" ht="15.5" hidden="1" x14ac:dyDescent="0.35">
      <c r="A3187" s="3" t="s">
        <v>664</v>
      </c>
      <c r="B3187" s="2" t="s">
        <v>2233</v>
      </c>
      <c r="C3187" s="3">
        <v>55</v>
      </c>
      <c r="D3187" s="2">
        <v>0.08</v>
      </c>
      <c r="E3187" s="2">
        <v>0.09</v>
      </c>
      <c r="F3187" s="2">
        <v>0.1</v>
      </c>
      <c r="G3187" s="2">
        <v>0</v>
      </c>
      <c r="H3187" s="2" t="s">
        <v>12</v>
      </c>
      <c r="I3187" s="2">
        <v>8</v>
      </c>
      <c r="J3187" s="2">
        <v>2008</v>
      </c>
      <c r="K3187" s="4">
        <v>0.65039999999999998</v>
      </c>
      <c r="L3187" s="2" t="s">
        <v>1276</v>
      </c>
      <c r="M3187" s="5">
        <v>45093</v>
      </c>
      <c r="N3187" s="6">
        <v>102.7</v>
      </c>
    </row>
    <row r="3188" spans="1:14" ht="15.5" hidden="1" x14ac:dyDescent="0.35">
      <c r="A3188" s="3" t="s">
        <v>666</v>
      </c>
      <c r="B3188" s="2" t="s">
        <v>2234</v>
      </c>
      <c r="C3188" s="3">
        <v>56</v>
      </c>
      <c r="D3188" s="2">
        <v>0.09</v>
      </c>
      <c r="E3188" s="2">
        <v>0.08</v>
      </c>
      <c r="F3188" s="2">
        <v>0.1</v>
      </c>
      <c r="G3188" s="2">
        <v>0</v>
      </c>
      <c r="H3188" s="2" t="s">
        <v>12</v>
      </c>
      <c r="I3188" s="2">
        <v>1</v>
      </c>
      <c r="J3188" s="2">
        <v>10039</v>
      </c>
      <c r="K3188" s="4">
        <v>0.62890000000000001</v>
      </c>
      <c r="L3188" s="2" t="s">
        <v>1276</v>
      </c>
      <c r="M3188" s="5">
        <v>45093</v>
      </c>
      <c r="N3188" s="6">
        <v>102.7</v>
      </c>
    </row>
    <row r="3189" spans="1:14" ht="15.5" hidden="1" x14ac:dyDescent="0.35">
      <c r="A3189" s="3" t="s">
        <v>668</v>
      </c>
      <c r="B3189" s="2" t="s">
        <v>2235</v>
      </c>
      <c r="C3189" s="3">
        <v>57</v>
      </c>
      <c r="D3189" s="2">
        <v>0.1</v>
      </c>
      <c r="E3189" s="2">
        <v>0.09</v>
      </c>
      <c r="F3189" s="2">
        <v>0.11</v>
      </c>
      <c r="G3189" s="2">
        <v>0</v>
      </c>
      <c r="H3189" s="2" t="s">
        <v>12</v>
      </c>
      <c r="I3189" s="2">
        <v>19</v>
      </c>
      <c r="J3189" s="2">
        <v>1066</v>
      </c>
      <c r="K3189" s="4">
        <v>0.62109999999999999</v>
      </c>
      <c r="L3189" s="2" t="s">
        <v>1276</v>
      </c>
      <c r="M3189" s="5">
        <v>45093</v>
      </c>
      <c r="N3189" s="6">
        <v>102.7</v>
      </c>
    </row>
    <row r="3190" spans="1:14" ht="15.5" hidden="1" x14ac:dyDescent="0.35">
      <c r="A3190" s="3" t="s">
        <v>670</v>
      </c>
      <c r="B3190" s="2" t="s">
        <v>2236</v>
      </c>
      <c r="C3190" s="3">
        <v>58</v>
      </c>
      <c r="D3190" s="2">
        <v>0.11</v>
      </c>
      <c r="E3190" s="2">
        <v>0.1</v>
      </c>
      <c r="F3190" s="2">
        <v>0.12</v>
      </c>
      <c r="G3190" s="2">
        <v>-0.04</v>
      </c>
      <c r="H3190" s="2">
        <v>-0.26669999999999999</v>
      </c>
      <c r="I3190" s="2">
        <v>10</v>
      </c>
      <c r="J3190" s="2">
        <v>1649</v>
      </c>
      <c r="K3190" s="4">
        <v>0.61129999999999995</v>
      </c>
      <c r="L3190" s="2" t="s">
        <v>1276</v>
      </c>
      <c r="M3190" s="5">
        <v>45093</v>
      </c>
      <c r="N3190" s="6">
        <v>102.7</v>
      </c>
    </row>
    <row r="3191" spans="1:14" ht="15.5" hidden="1" x14ac:dyDescent="0.35">
      <c r="A3191" s="3" t="s">
        <v>672</v>
      </c>
      <c r="B3191" s="2" t="s">
        <v>2237</v>
      </c>
      <c r="C3191" s="3">
        <v>59</v>
      </c>
      <c r="D3191" s="2">
        <v>0.12</v>
      </c>
      <c r="E3191" s="2">
        <v>0.11</v>
      </c>
      <c r="F3191" s="2">
        <v>0.13</v>
      </c>
      <c r="G3191" s="2">
        <v>0</v>
      </c>
      <c r="H3191" s="2" t="s">
        <v>12</v>
      </c>
      <c r="I3191" s="2">
        <v>1</v>
      </c>
      <c r="J3191" s="2">
        <v>1558</v>
      </c>
      <c r="K3191" s="4">
        <v>0.60350000000000004</v>
      </c>
      <c r="L3191" s="2" t="s">
        <v>1276</v>
      </c>
      <c r="M3191" s="5">
        <v>45093</v>
      </c>
      <c r="N3191" s="6">
        <v>102.7</v>
      </c>
    </row>
    <row r="3192" spans="1:14" ht="15.5" hidden="1" x14ac:dyDescent="0.35">
      <c r="A3192" s="3" t="s">
        <v>674</v>
      </c>
      <c r="B3192" s="2" t="s">
        <v>2238</v>
      </c>
      <c r="C3192" s="3">
        <v>60</v>
      </c>
      <c r="D3192" s="2">
        <v>0.14000000000000001</v>
      </c>
      <c r="E3192" s="2">
        <v>0.13</v>
      </c>
      <c r="F3192" s="2">
        <v>0.14000000000000001</v>
      </c>
      <c r="G3192" s="2">
        <v>0</v>
      </c>
      <c r="H3192" s="2" t="s">
        <v>12</v>
      </c>
      <c r="I3192" s="2">
        <v>150</v>
      </c>
      <c r="J3192" s="2">
        <v>6319</v>
      </c>
      <c r="K3192" s="4">
        <v>0.59670000000000001</v>
      </c>
      <c r="L3192" s="2" t="s">
        <v>1276</v>
      </c>
      <c r="M3192" s="5">
        <v>45093</v>
      </c>
      <c r="N3192" s="6">
        <v>102.7</v>
      </c>
    </row>
    <row r="3193" spans="1:14" ht="15.5" hidden="1" x14ac:dyDescent="0.35">
      <c r="A3193" s="3" t="s">
        <v>675</v>
      </c>
      <c r="B3193" s="2" t="s">
        <v>2239</v>
      </c>
      <c r="C3193" s="3">
        <v>61</v>
      </c>
      <c r="D3193" s="2">
        <v>0.28999999999999998</v>
      </c>
      <c r="E3193" s="2">
        <v>0.14000000000000001</v>
      </c>
      <c r="F3193" s="2">
        <v>0.16</v>
      </c>
      <c r="G3193" s="2">
        <v>0</v>
      </c>
      <c r="H3193" s="2" t="s">
        <v>12</v>
      </c>
      <c r="I3193" s="2">
        <v>1</v>
      </c>
      <c r="J3193" s="2">
        <v>3341</v>
      </c>
      <c r="K3193" s="4">
        <v>0.58979999999999999</v>
      </c>
      <c r="L3193" s="2" t="s">
        <v>1276</v>
      </c>
      <c r="M3193" s="5">
        <v>45093</v>
      </c>
      <c r="N3193" s="6">
        <v>102.7</v>
      </c>
    </row>
    <row r="3194" spans="1:14" ht="15.5" hidden="1" x14ac:dyDescent="0.35">
      <c r="A3194" s="3" t="s">
        <v>677</v>
      </c>
      <c r="B3194" s="2" t="s">
        <v>2240</v>
      </c>
      <c r="C3194" s="3">
        <v>62</v>
      </c>
      <c r="D3194" s="2">
        <v>0.16</v>
      </c>
      <c r="E3194" s="2">
        <v>0.15</v>
      </c>
      <c r="F3194" s="2">
        <v>0.17</v>
      </c>
      <c r="G3194" s="2">
        <v>0</v>
      </c>
      <c r="H3194" s="2" t="s">
        <v>12</v>
      </c>
      <c r="I3194" s="2">
        <v>80</v>
      </c>
      <c r="J3194" s="2">
        <v>4413</v>
      </c>
      <c r="K3194" s="4">
        <v>0.57809999999999995</v>
      </c>
      <c r="L3194" s="2" t="s">
        <v>1276</v>
      </c>
      <c r="M3194" s="5">
        <v>45093</v>
      </c>
      <c r="N3194" s="6">
        <v>102.7</v>
      </c>
    </row>
    <row r="3195" spans="1:14" ht="15.5" hidden="1" x14ac:dyDescent="0.35">
      <c r="A3195" s="3" t="s">
        <v>679</v>
      </c>
      <c r="B3195" s="2" t="s">
        <v>2241</v>
      </c>
      <c r="C3195" s="3">
        <v>63</v>
      </c>
      <c r="D3195" s="2">
        <v>0.25</v>
      </c>
      <c r="E3195" s="2">
        <v>0.17</v>
      </c>
      <c r="F3195" s="2">
        <v>0.19</v>
      </c>
      <c r="G3195" s="2">
        <v>0</v>
      </c>
      <c r="H3195" s="2" t="s">
        <v>12</v>
      </c>
      <c r="I3195" s="2">
        <v>10</v>
      </c>
      <c r="J3195" s="2">
        <v>1574</v>
      </c>
      <c r="K3195" s="4">
        <v>0.57320000000000004</v>
      </c>
      <c r="L3195" s="2" t="s">
        <v>1276</v>
      </c>
      <c r="M3195" s="5">
        <v>45093</v>
      </c>
      <c r="N3195" s="6">
        <v>102.7</v>
      </c>
    </row>
    <row r="3196" spans="1:14" ht="15.5" hidden="1" x14ac:dyDescent="0.35">
      <c r="A3196" s="3" t="s">
        <v>681</v>
      </c>
      <c r="B3196" s="2" t="s">
        <v>2242</v>
      </c>
      <c r="C3196" s="3">
        <v>64</v>
      </c>
      <c r="D3196" s="2">
        <v>0.35</v>
      </c>
      <c r="E3196" s="2">
        <v>0.19</v>
      </c>
      <c r="F3196" s="2">
        <v>0.21</v>
      </c>
      <c r="G3196" s="2">
        <v>0</v>
      </c>
      <c r="H3196" s="2" t="s">
        <v>12</v>
      </c>
      <c r="I3196" s="2">
        <v>10</v>
      </c>
      <c r="J3196" s="2">
        <v>1505</v>
      </c>
      <c r="K3196" s="4">
        <v>0.56640000000000001</v>
      </c>
      <c r="L3196" s="2" t="s">
        <v>1276</v>
      </c>
      <c r="M3196" s="5">
        <v>45093</v>
      </c>
      <c r="N3196" s="6">
        <v>102.7</v>
      </c>
    </row>
    <row r="3197" spans="1:14" ht="15.5" hidden="1" x14ac:dyDescent="0.35">
      <c r="A3197" s="3" t="s">
        <v>683</v>
      </c>
      <c r="B3197" s="2" t="s">
        <v>2243</v>
      </c>
      <c r="C3197" s="3">
        <v>65</v>
      </c>
      <c r="D3197" s="2">
        <v>0.22</v>
      </c>
      <c r="E3197" s="2">
        <v>0.21</v>
      </c>
      <c r="F3197" s="2">
        <v>0.23</v>
      </c>
      <c r="G3197" s="2">
        <v>-0.02</v>
      </c>
      <c r="H3197" s="2">
        <v>-8.3299999999999999E-2</v>
      </c>
      <c r="I3197" s="2">
        <v>51</v>
      </c>
      <c r="J3197" s="2">
        <v>6518</v>
      </c>
      <c r="K3197" s="4">
        <v>0.55859999999999999</v>
      </c>
      <c r="L3197" s="2" t="s">
        <v>1276</v>
      </c>
      <c r="M3197" s="5">
        <v>45093</v>
      </c>
      <c r="N3197" s="6">
        <v>102.7</v>
      </c>
    </row>
    <row r="3198" spans="1:14" ht="15.5" hidden="1" x14ac:dyDescent="0.35">
      <c r="A3198" s="3" t="s">
        <v>685</v>
      </c>
      <c r="B3198" s="2" t="s">
        <v>2244</v>
      </c>
      <c r="C3198" s="3">
        <v>66</v>
      </c>
      <c r="D3198" s="2">
        <v>0.28000000000000003</v>
      </c>
      <c r="E3198" s="2">
        <v>0.23</v>
      </c>
      <c r="F3198" s="2">
        <v>0.25</v>
      </c>
      <c r="G3198" s="2">
        <v>0</v>
      </c>
      <c r="H3198" s="2" t="s">
        <v>12</v>
      </c>
      <c r="I3198" s="2">
        <v>3</v>
      </c>
      <c r="J3198" s="2">
        <v>2379</v>
      </c>
      <c r="K3198" s="4">
        <v>0.55030000000000001</v>
      </c>
      <c r="L3198" s="2" t="s">
        <v>1276</v>
      </c>
      <c r="M3198" s="5">
        <v>45093</v>
      </c>
      <c r="N3198" s="6">
        <v>102.7</v>
      </c>
    </row>
    <row r="3199" spans="1:14" ht="15.5" hidden="1" x14ac:dyDescent="0.35">
      <c r="A3199" s="3" t="s">
        <v>687</v>
      </c>
      <c r="B3199" s="2" t="s">
        <v>1962</v>
      </c>
      <c r="C3199" s="3">
        <v>67</v>
      </c>
      <c r="D3199" s="2">
        <v>0.31</v>
      </c>
      <c r="E3199" s="2">
        <v>0.26</v>
      </c>
      <c r="F3199" s="2">
        <v>0.28000000000000003</v>
      </c>
      <c r="G3199" s="2">
        <v>-0.01</v>
      </c>
      <c r="H3199" s="2">
        <v>-3.1199999999999999E-2</v>
      </c>
      <c r="I3199" s="2">
        <v>4</v>
      </c>
      <c r="J3199" s="2">
        <v>2132</v>
      </c>
      <c r="K3199" s="4">
        <v>0.54490000000000005</v>
      </c>
      <c r="L3199" s="2" t="s">
        <v>1276</v>
      </c>
      <c r="M3199" s="5">
        <v>45093</v>
      </c>
      <c r="N3199" s="6">
        <v>102.7</v>
      </c>
    </row>
    <row r="3200" spans="1:14" ht="15.5" hidden="1" x14ac:dyDescent="0.35">
      <c r="A3200" s="3" t="s">
        <v>689</v>
      </c>
      <c r="B3200" s="2" t="s">
        <v>2245</v>
      </c>
      <c r="C3200" s="3">
        <v>68</v>
      </c>
      <c r="D3200" s="2">
        <v>0.33</v>
      </c>
      <c r="E3200" s="2">
        <v>0.3</v>
      </c>
      <c r="F3200" s="2">
        <v>0.31</v>
      </c>
      <c r="G3200" s="2">
        <v>0</v>
      </c>
      <c r="H3200" s="2" t="s">
        <v>12</v>
      </c>
      <c r="I3200" s="2">
        <v>2</v>
      </c>
      <c r="J3200" s="2">
        <v>4467</v>
      </c>
      <c r="K3200" s="4">
        <v>0.54100000000000004</v>
      </c>
      <c r="L3200" s="2" t="s">
        <v>1276</v>
      </c>
      <c r="M3200" s="5">
        <v>45093</v>
      </c>
      <c r="N3200" s="6">
        <v>102.7</v>
      </c>
    </row>
    <row r="3201" spans="1:14" ht="15.5" hidden="1" x14ac:dyDescent="0.35">
      <c r="A3201" s="3" t="s">
        <v>691</v>
      </c>
      <c r="B3201" s="2" t="s">
        <v>2246</v>
      </c>
      <c r="C3201" s="3">
        <v>69</v>
      </c>
      <c r="D3201" s="2">
        <v>0.35</v>
      </c>
      <c r="E3201" s="2">
        <v>0.31</v>
      </c>
      <c r="F3201" s="2">
        <v>0.33</v>
      </c>
      <c r="G3201" s="2">
        <v>0</v>
      </c>
      <c r="H3201" s="2" t="s">
        <v>12</v>
      </c>
      <c r="I3201" s="2">
        <v>6</v>
      </c>
      <c r="J3201" s="2">
        <v>7187</v>
      </c>
      <c r="K3201" s="4">
        <v>0.52880000000000005</v>
      </c>
      <c r="L3201" s="2" t="s">
        <v>1276</v>
      </c>
      <c r="M3201" s="5">
        <v>45093</v>
      </c>
      <c r="N3201" s="6">
        <v>102.7</v>
      </c>
    </row>
    <row r="3202" spans="1:14" ht="15.5" hidden="1" x14ac:dyDescent="0.35">
      <c r="A3202" s="3" t="s">
        <v>693</v>
      </c>
      <c r="B3202" s="2" t="s">
        <v>1921</v>
      </c>
      <c r="C3202" s="3">
        <v>70</v>
      </c>
      <c r="D3202" s="2">
        <v>0.35</v>
      </c>
      <c r="E3202" s="2">
        <v>0.35</v>
      </c>
      <c r="F3202" s="2">
        <v>0.37</v>
      </c>
      <c r="G3202" s="2">
        <v>-0.03</v>
      </c>
      <c r="H3202" s="2">
        <v>-7.8899999999999998E-2</v>
      </c>
      <c r="I3202" s="2">
        <v>190</v>
      </c>
      <c r="J3202" s="2">
        <v>10640</v>
      </c>
      <c r="K3202" s="4">
        <v>0.52439999999999998</v>
      </c>
      <c r="L3202" s="2" t="s">
        <v>1276</v>
      </c>
      <c r="M3202" s="5">
        <v>45093</v>
      </c>
      <c r="N3202" s="6">
        <v>102.7</v>
      </c>
    </row>
    <row r="3203" spans="1:14" ht="15.5" hidden="1" x14ac:dyDescent="0.35">
      <c r="A3203" s="3" t="s">
        <v>694</v>
      </c>
      <c r="B3203" s="2" t="s">
        <v>2247</v>
      </c>
      <c r="C3203" s="3">
        <v>71</v>
      </c>
      <c r="D3203" s="2">
        <v>0.48</v>
      </c>
      <c r="E3203" s="2">
        <v>0.38</v>
      </c>
      <c r="F3203" s="2">
        <v>0.41</v>
      </c>
      <c r="G3203" s="2">
        <v>0</v>
      </c>
      <c r="H3203" s="2" t="s">
        <v>12</v>
      </c>
      <c r="I3203" s="2">
        <v>4</v>
      </c>
      <c r="J3203" s="2">
        <v>2155</v>
      </c>
      <c r="K3203" s="4">
        <v>0.5171</v>
      </c>
      <c r="L3203" s="2" t="s">
        <v>1276</v>
      </c>
      <c r="M3203" s="5">
        <v>45093</v>
      </c>
      <c r="N3203" s="6">
        <v>102.7</v>
      </c>
    </row>
    <row r="3204" spans="1:14" ht="15.5" hidden="1" x14ac:dyDescent="0.35">
      <c r="A3204" s="3" t="s">
        <v>696</v>
      </c>
      <c r="B3204" s="2" t="s">
        <v>1928</v>
      </c>
      <c r="C3204" s="3">
        <v>72</v>
      </c>
      <c r="D3204" s="2">
        <v>0.5</v>
      </c>
      <c r="E3204" s="2">
        <v>0.43</v>
      </c>
      <c r="F3204" s="2">
        <v>0.45</v>
      </c>
      <c r="G3204" s="2">
        <v>-0.03</v>
      </c>
      <c r="H3204" s="2">
        <v>-5.6599999999999998E-2</v>
      </c>
      <c r="I3204" s="2">
        <v>1</v>
      </c>
      <c r="J3204" s="2">
        <v>1446</v>
      </c>
      <c r="K3204" s="4">
        <v>0.51219999999999999</v>
      </c>
      <c r="L3204" s="2" t="s">
        <v>1276</v>
      </c>
      <c r="M3204" s="5">
        <v>45093</v>
      </c>
      <c r="N3204" s="6">
        <v>102.7</v>
      </c>
    </row>
    <row r="3205" spans="1:14" ht="15.5" hidden="1" x14ac:dyDescent="0.35">
      <c r="A3205" s="3" t="s">
        <v>697</v>
      </c>
      <c r="B3205" s="2" t="s">
        <v>2248</v>
      </c>
      <c r="C3205" s="3">
        <v>72.5</v>
      </c>
      <c r="D3205" s="2">
        <v>0.48</v>
      </c>
      <c r="E3205" s="2">
        <v>0.45</v>
      </c>
      <c r="F3205" s="2">
        <v>0.47</v>
      </c>
      <c r="G3205" s="2">
        <v>0</v>
      </c>
      <c r="H3205" s="2" t="s">
        <v>12</v>
      </c>
      <c r="I3205" s="2">
        <v>3</v>
      </c>
      <c r="J3205" s="2">
        <v>719</v>
      </c>
      <c r="K3205" s="4">
        <v>0.50829999999999997</v>
      </c>
      <c r="L3205" s="2" t="s">
        <v>1276</v>
      </c>
      <c r="M3205" s="5">
        <v>45093</v>
      </c>
      <c r="N3205" s="6">
        <v>102.7</v>
      </c>
    </row>
    <row r="3206" spans="1:14" ht="15.5" hidden="1" x14ac:dyDescent="0.35">
      <c r="A3206" s="3" t="s">
        <v>699</v>
      </c>
      <c r="B3206" s="2" t="s">
        <v>2249</v>
      </c>
      <c r="C3206" s="3">
        <v>73</v>
      </c>
      <c r="D3206" s="2">
        <v>0.55000000000000004</v>
      </c>
      <c r="E3206" s="2">
        <v>0.47</v>
      </c>
      <c r="F3206" s="2">
        <v>0.51</v>
      </c>
      <c r="G3206" s="2">
        <v>-0.03</v>
      </c>
      <c r="H3206" s="2">
        <v>-5.1700000000000003E-2</v>
      </c>
      <c r="I3206" s="2">
        <v>4</v>
      </c>
      <c r="J3206" s="2">
        <v>2847</v>
      </c>
      <c r="K3206" s="4">
        <v>0.50680000000000003</v>
      </c>
      <c r="L3206" s="2" t="s">
        <v>1276</v>
      </c>
      <c r="M3206" s="5">
        <v>45093</v>
      </c>
      <c r="N3206" s="6">
        <v>102.7</v>
      </c>
    </row>
    <row r="3207" spans="1:14" ht="15.5" hidden="1" x14ac:dyDescent="0.35">
      <c r="A3207" s="3" t="s">
        <v>700</v>
      </c>
      <c r="B3207" s="2" t="s">
        <v>2250</v>
      </c>
      <c r="C3207" s="3">
        <v>74</v>
      </c>
      <c r="D3207" s="2">
        <v>0.62</v>
      </c>
      <c r="E3207" s="2">
        <v>0.52</v>
      </c>
      <c r="F3207" s="2">
        <v>0.56000000000000005</v>
      </c>
      <c r="G3207" s="2">
        <v>0</v>
      </c>
      <c r="H3207" s="2" t="s">
        <v>12</v>
      </c>
      <c r="I3207" s="2">
        <v>1</v>
      </c>
      <c r="J3207" s="2">
        <v>5657</v>
      </c>
      <c r="K3207" s="4">
        <v>0.50070000000000003</v>
      </c>
      <c r="L3207" s="2" t="s">
        <v>1276</v>
      </c>
      <c r="M3207" s="5">
        <v>45093</v>
      </c>
      <c r="N3207" s="6">
        <v>102.7</v>
      </c>
    </row>
    <row r="3208" spans="1:14" ht="15.5" hidden="1" x14ac:dyDescent="0.35">
      <c r="A3208" s="3" t="s">
        <v>701</v>
      </c>
      <c r="B3208" s="2" t="s">
        <v>2251</v>
      </c>
      <c r="C3208" s="3">
        <v>75</v>
      </c>
      <c r="D3208" s="2">
        <v>0.6</v>
      </c>
      <c r="E3208" s="2">
        <v>0.57999999999999996</v>
      </c>
      <c r="F3208" s="2">
        <v>0.6</v>
      </c>
      <c r="G3208" s="2">
        <v>-0.03</v>
      </c>
      <c r="H3208" s="2">
        <v>-4.7600000000000003E-2</v>
      </c>
      <c r="I3208" s="2">
        <v>28</v>
      </c>
      <c r="J3208" s="2">
        <v>10899</v>
      </c>
      <c r="K3208" s="4">
        <v>0.49559999999999998</v>
      </c>
      <c r="L3208" s="2" t="s">
        <v>1276</v>
      </c>
      <c r="M3208" s="5">
        <v>45093</v>
      </c>
      <c r="N3208" s="6">
        <v>102.7</v>
      </c>
    </row>
    <row r="3209" spans="1:14" ht="15.5" hidden="1" x14ac:dyDescent="0.35">
      <c r="A3209" s="3" t="s">
        <v>702</v>
      </c>
      <c r="B3209" s="2" t="s">
        <v>2252</v>
      </c>
      <c r="C3209" s="3">
        <v>76</v>
      </c>
      <c r="D3209" s="2">
        <v>0.57999999999999996</v>
      </c>
      <c r="E3209" s="2">
        <v>0.64</v>
      </c>
      <c r="F3209" s="2">
        <v>0.66</v>
      </c>
      <c r="G3209" s="2">
        <v>0</v>
      </c>
      <c r="H3209" s="2" t="s">
        <v>12</v>
      </c>
      <c r="I3209" s="2">
        <v>81</v>
      </c>
      <c r="J3209" s="2">
        <v>1629</v>
      </c>
      <c r="K3209" s="4">
        <v>0.48980000000000001</v>
      </c>
      <c r="L3209" s="2" t="s">
        <v>1276</v>
      </c>
      <c r="M3209" s="5">
        <v>45093</v>
      </c>
      <c r="N3209" s="6">
        <v>102.7</v>
      </c>
    </row>
    <row r="3210" spans="1:14" ht="15.5" hidden="1" x14ac:dyDescent="0.35">
      <c r="A3210" s="3" t="s">
        <v>704</v>
      </c>
      <c r="B3210" s="2" t="s">
        <v>2253</v>
      </c>
      <c r="C3210" s="3">
        <v>77</v>
      </c>
      <c r="D3210" s="2">
        <v>0.76</v>
      </c>
      <c r="E3210" s="2">
        <v>0.7</v>
      </c>
      <c r="F3210" s="2">
        <v>0.73</v>
      </c>
      <c r="G3210" s="2">
        <v>-0.14000000000000001</v>
      </c>
      <c r="H3210" s="2">
        <v>-0.15559999999999999</v>
      </c>
      <c r="I3210" s="2">
        <v>1</v>
      </c>
      <c r="J3210" s="2">
        <v>5539</v>
      </c>
      <c r="K3210" s="4">
        <v>0.4844</v>
      </c>
      <c r="L3210" s="2" t="s">
        <v>1276</v>
      </c>
      <c r="M3210" s="5">
        <v>45093</v>
      </c>
      <c r="N3210" s="6">
        <v>102.7</v>
      </c>
    </row>
    <row r="3211" spans="1:14" ht="15.5" hidden="1" x14ac:dyDescent="0.35">
      <c r="A3211" s="3" t="s">
        <v>705</v>
      </c>
      <c r="B3211" s="2" t="s">
        <v>2254</v>
      </c>
      <c r="C3211" s="3">
        <v>77.5</v>
      </c>
      <c r="D3211" s="2">
        <v>0.89</v>
      </c>
      <c r="E3211" s="2">
        <v>0.74</v>
      </c>
      <c r="F3211" s="2">
        <v>0.78</v>
      </c>
      <c r="G3211" s="2">
        <v>0</v>
      </c>
      <c r="H3211" s="2" t="s">
        <v>12</v>
      </c>
      <c r="I3211" s="2">
        <v>16</v>
      </c>
      <c r="J3211" s="2">
        <v>1470</v>
      </c>
      <c r="K3211" s="4">
        <v>0.4839</v>
      </c>
      <c r="L3211" s="2" t="s">
        <v>1276</v>
      </c>
      <c r="M3211" s="5">
        <v>45093</v>
      </c>
      <c r="N3211" s="6">
        <v>102.7</v>
      </c>
    </row>
    <row r="3212" spans="1:14" ht="15.5" hidden="1" x14ac:dyDescent="0.35">
      <c r="A3212" s="3" t="s">
        <v>706</v>
      </c>
      <c r="B3212" s="2" t="s">
        <v>2251</v>
      </c>
      <c r="C3212" s="3">
        <v>78</v>
      </c>
      <c r="D3212" s="2">
        <v>0.81</v>
      </c>
      <c r="E3212" s="2">
        <v>0.78</v>
      </c>
      <c r="F3212" s="2">
        <v>0.81</v>
      </c>
      <c r="G3212" s="2">
        <v>-0.09</v>
      </c>
      <c r="H3212" s="2">
        <v>-0.1</v>
      </c>
      <c r="I3212" s="2">
        <v>10</v>
      </c>
      <c r="J3212" s="2">
        <v>2273</v>
      </c>
      <c r="K3212" s="4">
        <v>0.48</v>
      </c>
      <c r="L3212" s="2" t="s">
        <v>1276</v>
      </c>
      <c r="M3212" s="5">
        <v>45093</v>
      </c>
      <c r="N3212" s="6">
        <v>102.7</v>
      </c>
    </row>
    <row r="3213" spans="1:14" ht="15.5" hidden="1" x14ac:dyDescent="0.35">
      <c r="A3213" s="3" t="s">
        <v>708</v>
      </c>
      <c r="B3213" s="2" t="s">
        <v>2255</v>
      </c>
      <c r="C3213" s="3">
        <v>79</v>
      </c>
      <c r="D3213" s="2">
        <v>0.94</v>
      </c>
      <c r="E3213" s="2">
        <v>0.85</v>
      </c>
      <c r="F3213" s="2">
        <v>0.89</v>
      </c>
      <c r="G3213" s="2">
        <v>-0.04</v>
      </c>
      <c r="H3213" s="2">
        <v>-4.0800000000000003E-2</v>
      </c>
      <c r="I3213" s="2">
        <v>2</v>
      </c>
      <c r="J3213" s="2">
        <v>2356</v>
      </c>
      <c r="K3213" s="4">
        <v>0.47410000000000002</v>
      </c>
      <c r="L3213" s="2" t="s">
        <v>1276</v>
      </c>
      <c r="M3213" s="5">
        <v>45093</v>
      </c>
      <c r="N3213" s="6">
        <v>102.7</v>
      </c>
    </row>
    <row r="3214" spans="1:14" ht="15.5" hidden="1" x14ac:dyDescent="0.35">
      <c r="A3214" s="3" t="s">
        <v>709</v>
      </c>
      <c r="B3214" s="2" t="s">
        <v>2256</v>
      </c>
      <c r="C3214" s="3">
        <v>80</v>
      </c>
      <c r="D3214" s="2">
        <v>0.98</v>
      </c>
      <c r="E3214" s="2">
        <v>0.94</v>
      </c>
      <c r="F3214" s="2">
        <v>0.98</v>
      </c>
      <c r="G3214" s="2">
        <v>-0.04</v>
      </c>
      <c r="H3214" s="2">
        <v>-3.9199999999999999E-2</v>
      </c>
      <c r="I3214" s="2">
        <v>70</v>
      </c>
      <c r="J3214" s="2">
        <v>16832</v>
      </c>
      <c r="K3214" s="4">
        <v>0.46899999999999997</v>
      </c>
      <c r="L3214" s="2" t="s">
        <v>1276</v>
      </c>
      <c r="M3214" s="5">
        <v>45093</v>
      </c>
      <c r="N3214" s="6">
        <v>102.7</v>
      </c>
    </row>
    <row r="3215" spans="1:14" ht="15.5" hidden="1" x14ac:dyDescent="0.35">
      <c r="A3215" s="3" t="s">
        <v>710</v>
      </c>
      <c r="B3215" s="2" t="s">
        <v>2257</v>
      </c>
      <c r="C3215" s="3">
        <v>81</v>
      </c>
      <c r="D3215" s="2">
        <v>1.06</v>
      </c>
      <c r="E3215" s="2">
        <v>1.04</v>
      </c>
      <c r="F3215" s="2">
        <v>1.07</v>
      </c>
      <c r="G3215" s="2">
        <v>-0.18</v>
      </c>
      <c r="H3215" s="2">
        <v>-0.1452</v>
      </c>
      <c r="I3215" s="2">
        <v>1503</v>
      </c>
      <c r="J3215" s="2">
        <v>4098</v>
      </c>
      <c r="K3215" s="4">
        <v>0.46289999999999998</v>
      </c>
      <c r="L3215" s="2" t="s">
        <v>1276</v>
      </c>
      <c r="M3215" s="5">
        <v>45093</v>
      </c>
      <c r="N3215" s="6">
        <v>102.7</v>
      </c>
    </row>
    <row r="3216" spans="1:14" ht="15.5" hidden="1" x14ac:dyDescent="0.35">
      <c r="A3216" s="3" t="s">
        <v>711</v>
      </c>
      <c r="B3216" s="2" t="s">
        <v>2258</v>
      </c>
      <c r="C3216" s="3">
        <v>82</v>
      </c>
      <c r="D3216" s="2">
        <v>1.29</v>
      </c>
      <c r="E3216" s="2">
        <v>1.1399999999999999</v>
      </c>
      <c r="F3216" s="2">
        <v>1.19</v>
      </c>
      <c r="G3216" s="2">
        <v>-0.16</v>
      </c>
      <c r="H3216" s="2">
        <v>-0.1103</v>
      </c>
      <c r="I3216" s="2">
        <v>4</v>
      </c>
      <c r="J3216" s="2">
        <v>5828</v>
      </c>
      <c r="K3216" s="4">
        <v>0.4592</v>
      </c>
      <c r="L3216" s="2" t="s">
        <v>1276</v>
      </c>
      <c r="M3216" s="5">
        <v>45093</v>
      </c>
      <c r="N3216" s="6">
        <v>102.7</v>
      </c>
    </row>
    <row r="3217" spans="1:14" ht="15.5" hidden="1" x14ac:dyDescent="0.35">
      <c r="A3217" s="3" t="s">
        <v>713</v>
      </c>
      <c r="B3217" s="2" t="s">
        <v>2251</v>
      </c>
      <c r="C3217" s="3">
        <v>83</v>
      </c>
      <c r="D3217" s="2">
        <v>1.31</v>
      </c>
      <c r="E3217" s="2">
        <v>1.26</v>
      </c>
      <c r="F3217" s="2">
        <v>1.3</v>
      </c>
      <c r="G3217" s="2">
        <v>-0.17</v>
      </c>
      <c r="H3217" s="2">
        <v>-0.1149</v>
      </c>
      <c r="I3217" s="2">
        <v>8</v>
      </c>
      <c r="J3217" s="2">
        <v>2368</v>
      </c>
      <c r="K3217" s="4">
        <v>0.4536</v>
      </c>
      <c r="L3217" s="2" t="s">
        <v>1276</v>
      </c>
      <c r="M3217" s="5">
        <v>45093</v>
      </c>
      <c r="N3217" s="6">
        <v>102.7</v>
      </c>
    </row>
    <row r="3218" spans="1:14" ht="15.5" hidden="1" x14ac:dyDescent="0.35">
      <c r="A3218" s="3" t="s">
        <v>714</v>
      </c>
      <c r="B3218" s="2" t="s">
        <v>2259</v>
      </c>
      <c r="C3218" s="3">
        <v>84</v>
      </c>
      <c r="D3218" s="2">
        <v>1.43</v>
      </c>
      <c r="E3218" s="2">
        <v>1.39</v>
      </c>
      <c r="F3218" s="2">
        <v>1.42</v>
      </c>
      <c r="G3218" s="2">
        <v>-0.11</v>
      </c>
      <c r="H3218" s="2">
        <v>-7.1400000000000005E-2</v>
      </c>
      <c r="I3218" s="2">
        <v>4</v>
      </c>
      <c r="J3218" s="2">
        <v>2484</v>
      </c>
      <c r="K3218" s="4">
        <v>0.44800000000000001</v>
      </c>
      <c r="L3218" s="2" t="s">
        <v>1276</v>
      </c>
      <c r="M3218" s="5">
        <v>45093</v>
      </c>
      <c r="N3218" s="6">
        <v>102.7</v>
      </c>
    </row>
    <row r="3219" spans="1:14" ht="15.5" hidden="1" x14ac:dyDescent="0.35">
      <c r="A3219" s="3" t="s">
        <v>716</v>
      </c>
      <c r="B3219" s="2" t="s">
        <v>2260</v>
      </c>
      <c r="C3219" s="3">
        <v>85</v>
      </c>
      <c r="D3219" s="2">
        <v>1.58</v>
      </c>
      <c r="E3219" s="2">
        <v>1.52</v>
      </c>
      <c r="F3219" s="2">
        <v>1.56</v>
      </c>
      <c r="G3219" s="2">
        <v>-7.0000000000000007E-2</v>
      </c>
      <c r="H3219" s="2">
        <v>-4.24E-2</v>
      </c>
      <c r="I3219" s="2">
        <v>280</v>
      </c>
      <c r="J3219" s="2">
        <v>16458</v>
      </c>
      <c r="K3219" s="4">
        <v>0.44340000000000002</v>
      </c>
      <c r="L3219" s="2" t="s">
        <v>1276</v>
      </c>
      <c r="M3219" s="5">
        <v>45093</v>
      </c>
      <c r="N3219" s="6">
        <v>102.7</v>
      </c>
    </row>
    <row r="3220" spans="1:14" ht="15.5" hidden="1" x14ac:dyDescent="0.35">
      <c r="A3220" s="3" t="s">
        <v>717</v>
      </c>
      <c r="B3220" s="2" t="s">
        <v>2261</v>
      </c>
      <c r="C3220" s="3">
        <v>86</v>
      </c>
      <c r="D3220" s="2">
        <v>1.9</v>
      </c>
      <c r="E3220" s="2">
        <v>1.67</v>
      </c>
      <c r="F3220" s="2">
        <v>1.71</v>
      </c>
      <c r="G3220" s="2">
        <v>0.15</v>
      </c>
      <c r="H3220" s="2">
        <v>8.5699999999999998E-2</v>
      </c>
      <c r="I3220" s="2">
        <v>5</v>
      </c>
      <c r="J3220" s="2">
        <v>2776</v>
      </c>
      <c r="K3220" s="4">
        <v>0.43859999999999999</v>
      </c>
      <c r="L3220" s="2" t="s">
        <v>1276</v>
      </c>
      <c r="M3220" s="5">
        <v>45093</v>
      </c>
      <c r="N3220" s="6">
        <v>102.7</v>
      </c>
    </row>
    <row r="3221" spans="1:14" ht="15.5" hidden="1" x14ac:dyDescent="0.35">
      <c r="A3221" s="3" t="s">
        <v>719</v>
      </c>
      <c r="B3221" s="2" t="s">
        <v>1919</v>
      </c>
      <c r="C3221" s="3">
        <v>87</v>
      </c>
      <c r="D3221" s="2">
        <v>1.91</v>
      </c>
      <c r="E3221" s="2">
        <v>1.81</v>
      </c>
      <c r="F3221" s="2">
        <v>1.87</v>
      </c>
      <c r="G3221" s="2">
        <v>-0.09</v>
      </c>
      <c r="H3221" s="2">
        <v>-4.4999999999999998E-2</v>
      </c>
      <c r="I3221" s="2">
        <v>6</v>
      </c>
      <c r="J3221" s="2">
        <v>5214</v>
      </c>
      <c r="K3221" s="4">
        <v>0.43369999999999997</v>
      </c>
      <c r="L3221" s="2" t="s">
        <v>1276</v>
      </c>
      <c r="M3221" s="5">
        <v>45093</v>
      </c>
      <c r="N3221" s="6">
        <v>102.7</v>
      </c>
    </row>
    <row r="3222" spans="1:14" ht="15.5" hidden="1" x14ac:dyDescent="0.35">
      <c r="A3222" s="3" t="s">
        <v>721</v>
      </c>
      <c r="B3222" s="2" t="s">
        <v>1927</v>
      </c>
      <c r="C3222" s="3">
        <v>88</v>
      </c>
      <c r="D3222" s="2">
        <v>2.09</v>
      </c>
      <c r="E3222" s="2">
        <v>2.0099999999999998</v>
      </c>
      <c r="F3222" s="2">
        <v>2.0499999999999998</v>
      </c>
      <c r="G3222" s="2">
        <v>-0.01</v>
      </c>
      <c r="H3222" s="2">
        <v>-4.7999999999999996E-3</v>
      </c>
      <c r="I3222" s="2">
        <v>21</v>
      </c>
      <c r="J3222" s="2">
        <v>7461</v>
      </c>
      <c r="K3222" s="4">
        <v>0.4294</v>
      </c>
      <c r="L3222" s="2" t="s">
        <v>1276</v>
      </c>
      <c r="M3222" s="5">
        <v>45093</v>
      </c>
      <c r="N3222" s="6">
        <v>102.7</v>
      </c>
    </row>
    <row r="3223" spans="1:14" ht="15.5" hidden="1" x14ac:dyDescent="0.35">
      <c r="A3223" s="3" t="s">
        <v>722</v>
      </c>
      <c r="B3223" s="2" t="s">
        <v>2262</v>
      </c>
      <c r="C3223" s="3">
        <v>89</v>
      </c>
      <c r="D3223" s="2">
        <v>2.36</v>
      </c>
      <c r="E3223" s="2">
        <v>2.2000000000000002</v>
      </c>
      <c r="F3223" s="2">
        <v>2.25</v>
      </c>
      <c r="G3223" s="2">
        <v>0.03</v>
      </c>
      <c r="H3223" s="2">
        <v>1.29E-2</v>
      </c>
      <c r="I3223" s="2">
        <v>26</v>
      </c>
      <c r="J3223" s="2">
        <v>7261</v>
      </c>
      <c r="K3223" s="4">
        <v>0.42580000000000001</v>
      </c>
      <c r="L3223" s="2" t="s">
        <v>1276</v>
      </c>
      <c r="M3223" s="5">
        <v>45093</v>
      </c>
      <c r="N3223" s="6">
        <v>102.7</v>
      </c>
    </row>
    <row r="3224" spans="1:14" ht="15.5" hidden="1" x14ac:dyDescent="0.35">
      <c r="A3224" s="3" t="s">
        <v>724</v>
      </c>
      <c r="B3224" s="2" t="s">
        <v>1921</v>
      </c>
      <c r="C3224" s="3">
        <v>90</v>
      </c>
      <c r="D3224" s="2">
        <v>2.44</v>
      </c>
      <c r="E3224" s="2">
        <v>2.4</v>
      </c>
      <c r="F3224" s="2">
        <v>2.46</v>
      </c>
      <c r="G3224" s="2">
        <v>-0.04</v>
      </c>
      <c r="H3224" s="2">
        <v>-1.61E-2</v>
      </c>
      <c r="I3224" s="2">
        <v>604</v>
      </c>
      <c r="J3224" s="2">
        <v>25565</v>
      </c>
      <c r="K3224" s="4">
        <v>0.42159999999999997</v>
      </c>
      <c r="L3224" s="2" t="s">
        <v>1276</v>
      </c>
      <c r="M3224" s="5">
        <v>45093</v>
      </c>
      <c r="N3224" s="6">
        <v>102.7</v>
      </c>
    </row>
    <row r="3225" spans="1:14" ht="15.5" x14ac:dyDescent="0.35">
      <c r="A3225" s="3" t="s">
        <v>726</v>
      </c>
      <c r="B3225" s="2" t="s">
        <v>2263</v>
      </c>
      <c r="C3225" s="3">
        <v>91</v>
      </c>
      <c r="D3225" s="2">
        <v>2.75</v>
      </c>
      <c r="E3225" s="2">
        <v>2.61</v>
      </c>
      <c r="F3225" s="2">
        <v>2.69</v>
      </c>
      <c r="G3225" s="2">
        <v>-0.01</v>
      </c>
      <c r="H3225" s="2">
        <v>-3.5999999999999999E-3</v>
      </c>
      <c r="I3225" s="2">
        <v>6</v>
      </c>
      <c r="J3225" s="2">
        <v>5636</v>
      </c>
      <c r="K3225" s="4">
        <v>0.41789999999999999</v>
      </c>
      <c r="L3225" s="2" t="s">
        <v>1276</v>
      </c>
      <c r="M3225" s="5">
        <v>45093</v>
      </c>
      <c r="N3225" s="6">
        <v>102.7</v>
      </c>
    </row>
    <row r="3226" spans="1:14" ht="15.5" hidden="1" x14ac:dyDescent="0.35">
      <c r="A3226" s="3" t="s">
        <v>728</v>
      </c>
      <c r="B3226" s="2" t="s">
        <v>1918</v>
      </c>
      <c r="C3226" s="3">
        <v>92</v>
      </c>
      <c r="D3226" s="2">
        <v>2.98</v>
      </c>
      <c r="E3226" s="2">
        <v>2.84</v>
      </c>
      <c r="F3226" s="2">
        <v>2.93</v>
      </c>
      <c r="G3226" s="2">
        <v>0.01</v>
      </c>
      <c r="H3226" s="2">
        <v>3.3999999999999998E-3</v>
      </c>
      <c r="I3226" s="2">
        <v>57</v>
      </c>
      <c r="J3226" s="2">
        <v>4794</v>
      </c>
      <c r="K3226" s="4">
        <v>0.41360000000000002</v>
      </c>
      <c r="L3226" s="2" t="s">
        <v>1276</v>
      </c>
      <c r="M3226" s="5">
        <v>45093</v>
      </c>
      <c r="N3226" s="6">
        <v>102.7</v>
      </c>
    </row>
    <row r="3227" spans="1:14" ht="15.5" hidden="1" x14ac:dyDescent="0.35">
      <c r="A3227" s="3" t="s">
        <v>729</v>
      </c>
      <c r="B3227" s="2" t="s">
        <v>2264</v>
      </c>
      <c r="C3227" s="3">
        <v>93</v>
      </c>
      <c r="D3227" s="2">
        <v>3.2</v>
      </c>
      <c r="E3227" s="2">
        <v>3.1</v>
      </c>
      <c r="F3227" s="2">
        <v>3.2</v>
      </c>
      <c r="G3227" s="2">
        <v>-0.04</v>
      </c>
      <c r="H3227" s="2">
        <v>-1.23E-2</v>
      </c>
      <c r="I3227" s="2">
        <v>37</v>
      </c>
      <c r="J3227" s="2">
        <v>7142</v>
      </c>
      <c r="K3227" s="4">
        <v>0.41020000000000001</v>
      </c>
      <c r="L3227" s="2" t="s">
        <v>1276</v>
      </c>
      <c r="M3227" s="5">
        <v>45093</v>
      </c>
      <c r="N3227" s="6">
        <v>102.7</v>
      </c>
    </row>
    <row r="3228" spans="1:14" ht="15.5" x14ac:dyDescent="0.35">
      <c r="A3228" s="3" t="s">
        <v>731</v>
      </c>
      <c r="B3228" s="2" t="s">
        <v>2265</v>
      </c>
      <c r="C3228" s="3">
        <v>94</v>
      </c>
      <c r="D3228" s="2">
        <v>3.55</v>
      </c>
      <c r="E3228" s="2">
        <v>3.35</v>
      </c>
      <c r="F3228" s="2">
        <v>3.5</v>
      </c>
      <c r="G3228" s="2">
        <v>0.03</v>
      </c>
      <c r="H3228" s="2">
        <v>8.5000000000000006E-3</v>
      </c>
      <c r="I3228" s="2">
        <v>2</v>
      </c>
      <c r="J3228" s="2">
        <v>4520</v>
      </c>
      <c r="K3228" s="4">
        <v>0.40760000000000002</v>
      </c>
      <c r="L3228" s="2" t="s">
        <v>1276</v>
      </c>
      <c r="M3228" s="5">
        <v>45093</v>
      </c>
      <c r="N3228" s="6">
        <v>102.7</v>
      </c>
    </row>
    <row r="3229" spans="1:14" ht="15.5" hidden="1" x14ac:dyDescent="0.35">
      <c r="A3229" s="3" t="s">
        <v>733</v>
      </c>
      <c r="B3229" s="2" t="s">
        <v>2266</v>
      </c>
      <c r="C3229" s="3">
        <v>95</v>
      </c>
      <c r="D3229" s="2">
        <v>3.8</v>
      </c>
      <c r="E3229" s="2">
        <v>3.65</v>
      </c>
      <c r="F3229" s="2">
        <v>3.75</v>
      </c>
      <c r="G3229" s="2">
        <v>0</v>
      </c>
      <c r="H3229" s="2" t="s">
        <v>12</v>
      </c>
      <c r="I3229" s="2">
        <v>1145</v>
      </c>
      <c r="J3229" s="2">
        <v>23084</v>
      </c>
      <c r="K3229" s="4">
        <v>0.40050000000000002</v>
      </c>
      <c r="L3229" s="2" t="s">
        <v>1276</v>
      </c>
      <c r="M3229" s="5">
        <v>45093</v>
      </c>
      <c r="N3229" s="6">
        <v>102.7</v>
      </c>
    </row>
    <row r="3230" spans="1:14" ht="15.5" hidden="1" x14ac:dyDescent="0.35">
      <c r="A3230" s="3" t="s">
        <v>734</v>
      </c>
      <c r="B3230" s="2" t="s">
        <v>1981</v>
      </c>
      <c r="C3230" s="3">
        <v>96</v>
      </c>
      <c r="D3230" s="2">
        <v>4.09</v>
      </c>
      <c r="E3230" s="2">
        <v>4</v>
      </c>
      <c r="F3230" s="2">
        <v>4.0999999999999996</v>
      </c>
      <c r="G3230" s="2">
        <v>-0.17</v>
      </c>
      <c r="H3230" s="2">
        <v>-3.9899999999999998E-2</v>
      </c>
      <c r="I3230" s="2">
        <v>247</v>
      </c>
      <c r="J3230" s="2">
        <v>5128</v>
      </c>
      <c r="K3230" s="4">
        <v>0.3987</v>
      </c>
      <c r="L3230" s="2" t="s">
        <v>1276</v>
      </c>
      <c r="M3230" s="5">
        <v>45093</v>
      </c>
      <c r="N3230" s="6">
        <v>102.7</v>
      </c>
    </row>
    <row r="3231" spans="1:14" ht="15.5" x14ac:dyDescent="0.35">
      <c r="A3231" s="3" t="s">
        <v>736</v>
      </c>
      <c r="B3231" s="2" t="s">
        <v>2267</v>
      </c>
      <c r="C3231" s="3">
        <v>97</v>
      </c>
      <c r="D3231" s="2">
        <v>4.45</v>
      </c>
      <c r="E3231" s="2">
        <v>4.3</v>
      </c>
      <c r="F3231" s="2">
        <v>4.45</v>
      </c>
      <c r="G3231" s="2">
        <v>-0.02</v>
      </c>
      <c r="H3231" s="2">
        <v>-4.4999999999999997E-3</v>
      </c>
      <c r="I3231" s="2">
        <v>45</v>
      </c>
      <c r="J3231" s="2">
        <v>7338</v>
      </c>
      <c r="K3231" s="4">
        <v>0.39550000000000002</v>
      </c>
      <c r="L3231" s="2" t="s">
        <v>1276</v>
      </c>
      <c r="M3231" s="5">
        <v>45093</v>
      </c>
      <c r="N3231" s="6">
        <v>102.7</v>
      </c>
    </row>
    <row r="3232" spans="1:14" ht="15.5" hidden="1" x14ac:dyDescent="0.35">
      <c r="A3232" s="3" t="s">
        <v>738</v>
      </c>
      <c r="B3232" s="2" t="s">
        <v>2268</v>
      </c>
      <c r="C3232" s="3">
        <v>98</v>
      </c>
      <c r="D3232" s="2">
        <v>4.8</v>
      </c>
      <c r="E3232" s="2">
        <v>4.6500000000000004</v>
      </c>
      <c r="F3232" s="2">
        <v>4.8</v>
      </c>
      <c r="G3232" s="2">
        <v>0</v>
      </c>
      <c r="H3232" s="2" t="s">
        <v>12</v>
      </c>
      <c r="I3232" s="2">
        <v>17</v>
      </c>
      <c r="J3232" s="2">
        <v>5528</v>
      </c>
      <c r="K3232" s="4">
        <v>0.39100000000000001</v>
      </c>
      <c r="L3232" s="2" t="s">
        <v>1276</v>
      </c>
      <c r="M3232" s="5">
        <v>45093</v>
      </c>
      <c r="N3232" s="6">
        <v>102.7</v>
      </c>
    </row>
    <row r="3233" spans="1:14" ht="15.5" hidden="1" x14ac:dyDescent="0.35">
      <c r="A3233" s="3" t="s">
        <v>740</v>
      </c>
      <c r="B3233" s="2" t="s">
        <v>2269</v>
      </c>
      <c r="C3233" s="3">
        <v>99</v>
      </c>
      <c r="D3233" s="2">
        <v>5.22</v>
      </c>
      <c r="E3233" s="2">
        <v>5.05</v>
      </c>
      <c r="F3233" s="2">
        <v>5.15</v>
      </c>
      <c r="G3233" s="2">
        <v>-0.01</v>
      </c>
      <c r="H3233" s="2">
        <v>-1.9E-3</v>
      </c>
      <c r="I3233" s="2">
        <v>28</v>
      </c>
      <c r="J3233" s="2">
        <v>5610</v>
      </c>
      <c r="K3233" s="4">
        <v>0.38529999999999998</v>
      </c>
      <c r="L3233" s="2" t="s">
        <v>1276</v>
      </c>
      <c r="M3233" s="5">
        <v>45093</v>
      </c>
      <c r="N3233" s="6">
        <v>102.7</v>
      </c>
    </row>
    <row r="3234" spans="1:14" ht="15.5" x14ac:dyDescent="0.35">
      <c r="A3234" s="3" t="s">
        <v>741</v>
      </c>
      <c r="B3234" s="2" t="s">
        <v>1922</v>
      </c>
      <c r="C3234" s="3">
        <v>100</v>
      </c>
      <c r="D3234" s="2">
        <v>5.45</v>
      </c>
      <c r="E3234" s="2">
        <v>5.45</v>
      </c>
      <c r="F3234" s="2">
        <v>5.55</v>
      </c>
      <c r="G3234" s="2">
        <v>-0.1</v>
      </c>
      <c r="H3234" s="2">
        <v>-1.7999999999999999E-2</v>
      </c>
      <c r="I3234" s="2">
        <v>479</v>
      </c>
      <c r="J3234" s="2">
        <v>33470</v>
      </c>
      <c r="K3234" s="4">
        <v>0.38119999999999998</v>
      </c>
      <c r="L3234" s="2" t="s">
        <v>1276</v>
      </c>
      <c r="M3234" s="5">
        <v>45093</v>
      </c>
      <c r="N3234" s="6">
        <v>102.7</v>
      </c>
    </row>
    <row r="3235" spans="1:14" ht="15.5" hidden="1" x14ac:dyDescent="0.35">
      <c r="A3235" s="3" t="s">
        <v>743</v>
      </c>
      <c r="B3235" s="2" t="s">
        <v>2270</v>
      </c>
      <c r="C3235" s="3">
        <v>105</v>
      </c>
      <c r="D3235" s="2">
        <v>7.95</v>
      </c>
      <c r="E3235" s="2">
        <v>7.8</v>
      </c>
      <c r="F3235" s="2">
        <v>7.95</v>
      </c>
      <c r="G3235" s="2">
        <v>-7.0000000000000007E-2</v>
      </c>
      <c r="H3235" s="2">
        <v>-8.6999999999999994E-3</v>
      </c>
      <c r="I3235" s="2">
        <v>104</v>
      </c>
      <c r="J3235" s="2">
        <v>21960</v>
      </c>
      <c r="K3235" s="4">
        <v>0.36399999999999999</v>
      </c>
      <c r="L3235" s="2" t="s">
        <v>1276</v>
      </c>
      <c r="M3235" s="5">
        <v>45093</v>
      </c>
      <c r="N3235" s="6">
        <v>102.7</v>
      </c>
    </row>
    <row r="3236" spans="1:14" ht="15.5" x14ac:dyDescent="0.35">
      <c r="A3236" s="3" t="s">
        <v>745</v>
      </c>
      <c r="B3236" s="2" t="s">
        <v>2271</v>
      </c>
      <c r="C3236" s="3">
        <v>110</v>
      </c>
      <c r="D3236" s="2">
        <v>10.95</v>
      </c>
      <c r="E3236" s="2">
        <v>10.8</v>
      </c>
      <c r="F3236" s="2">
        <v>10.95</v>
      </c>
      <c r="G3236" s="2">
        <v>-0.85</v>
      </c>
      <c r="H3236" s="2">
        <v>-7.1999999999999995E-2</v>
      </c>
      <c r="I3236" s="2">
        <v>13</v>
      </c>
      <c r="J3236" s="2">
        <v>18447</v>
      </c>
      <c r="K3236" s="4">
        <v>0.34660000000000002</v>
      </c>
      <c r="L3236" s="2" t="s">
        <v>1276</v>
      </c>
      <c r="M3236" s="5">
        <v>45093</v>
      </c>
      <c r="N3236" s="6">
        <v>102.7</v>
      </c>
    </row>
    <row r="3237" spans="1:14" ht="15.5" x14ac:dyDescent="0.35">
      <c r="A3237" s="3" t="s">
        <v>747</v>
      </c>
      <c r="B3237" s="2" t="s">
        <v>2272</v>
      </c>
      <c r="C3237" s="3">
        <v>115</v>
      </c>
      <c r="D3237" s="2">
        <v>16.100000000000001</v>
      </c>
      <c r="E3237" s="2">
        <v>14.3</v>
      </c>
      <c r="F3237" s="2">
        <v>14.65</v>
      </c>
      <c r="G3237" s="2">
        <v>1.53</v>
      </c>
      <c r="H3237" s="2">
        <v>0.105</v>
      </c>
      <c r="I3237" s="2">
        <v>201</v>
      </c>
      <c r="J3237" s="2">
        <v>28978</v>
      </c>
      <c r="K3237" s="4">
        <v>0.33739999999999998</v>
      </c>
      <c r="L3237" s="2" t="s">
        <v>1276</v>
      </c>
      <c r="M3237" s="5">
        <v>45093</v>
      </c>
      <c r="N3237" s="6">
        <v>102.7</v>
      </c>
    </row>
    <row r="3238" spans="1:14" ht="15.5" x14ac:dyDescent="0.35">
      <c r="A3238" s="3" t="s">
        <v>749</v>
      </c>
      <c r="B3238" s="2" t="s">
        <v>1928</v>
      </c>
      <c r="C3238" s="3">
        <v>120</v>
      </c>
      <c r="D3238" s="2">
        <v>20</v>
      </c>
      <c r="E3238" s="2">
        <v>18.100000000000001</v>
      </c>
      <c r="F3238" s="2">
        <v>19.100000000000001</v>
      </c>
      <c r="G3238" s="2">
        <v>1.35</v>
      </c>
      <c r="H3238" s="2">
        <v>7.2400000000000006E-2</v>
      </c>
      <c r="I3238" s="2">
        <v>20</v>
      </c>
      <c r="J3238" s="2">
        <v>16997</v>
      </c>
      <c r="K3238" s="4">
        <v>0.35670000000000002</v>
      </c>
      <c r="L3238" s="2" t="s">
        <v>1276</v>
      </c>
      <c r="M3238" s="5">
        <v>45093</v>
      </c>
      <c r="N3238" s="6">
        <v>102.7</v>
      </c>
    </row>
    <row r="3239" spans="1:14" ht="15.5" hidden="1" x14ac:dyDescent="0.35">
      <c r="A3239" s="3" t="s">
        <v>751</v>
      </c>
      <c r="B3239" s="2" t="s">
        <v>2273</v>
      </c>
      <c r="C3239" s="3">
        <v>125</v>
      </c>
      <c r="D3239" s="2">
        <v>24</v>
      </c>
      <c r="E3239" s="2">
        <v>22.6</v>
      </c>
      <c r="F3239" s="2">
        <v>23.75</v>
      </c>
      <c r="G3239" s="2">
        <v>0.5</v>
      </c>
      <c r="H3239" s="2">
        <v>2.1299999999999999E-2</v>
      </c>
      <c r="I3239" s="2">
        <v>1</v>
      </c>
      <c r="J3239" s="2">
        <v>17857</v>
      </c>
      <c r="K3239" s="4">
        <v>0.37669999999999998</v>
      </c>
      <c r="L3239" s="2" t="s">
        <v>1276</v>
      </c>
      <c r="M3239" s="5">
        <v>45093</v>
      </c>
      <c r="N3239" s="6">
        <v>102.7</v>
      </c>
    </row>
    <row r="3240" spans="1:14" ht="15.5" x14ac:dyDescent="0.35">
      <c r="A3240" s="3" t="s">
        <v>752</v>
      </c>
      <c r="B3240" s="2" t="s">
        <v>2274</v>
      </c>
      <c r="C3240" s="3">
        <v>130</v>
      </c>
      <c r="D3240" s="2">
        <v>29.35</v>
      </c>
      <c r="E3240" s="2">
        <v>27.25</v>
      </c>
      <c r="F3240" s="2">
        <v>28.55</v>
      </c>
      <c r="G3240" s="2">
        <v>1.48</v>
      </c>
      <c r="H3240" s="2">
        <v>5.3100000000000001E-2</v>
      </c>
      <c r="I3240" s="2">
        <v>5</v>
      </c>
      <c r="J3240" s="2">
        <v>3375</v>
      </c>
      <c r="K3240" s="4">
        <v>0.40110000000000001</v>
      </c>
      <c r="L3240" s="2" t="s">
        <v>1276</v>
      </c>
      <c r="M3240" s="5">
        <v>45093</v>
      </c>
      <c r="N3240" s="6">
        <v>102.7</v>
      </c>
    </row>
    <row r="3241" spans="1:14" ht="15.5" hidden="1" x14ac:dyDescent="0.35">
      <c r="A3241" s="3" t="s">
        <v>754</v>
      </c>
      <c r="B3241" s="2" t="s">
        <v>1967</v>
      </c>
      <c r="C3241" s="3">
        <v>135</v>
      </c>
      <c r="D3241" s="2">
        <v>33.1</v>
      </c>
      <c r="E3241" s="2">
        <v>32.25</v>
      </c>
      <c r="F3241" s="2">
        <v>33.450000000000003</v>
      </c>
      <c r="G3241" s="2">
        <v>0.25</v>
      </c>
      <c r="H3241" s="2">
        <v>7.6E-3</v>
      </c>
      <c r="I3241" s="2">
        <v>500</v>
      </c>
      <c r="J3241" s="2">
        <v>264</v>
      </c>
      <c r="K3241" s="4">
        <v>0.43120000000000003</v>
      </c>
      <c r="L3241" s="2" t="s">
        <v>1276</v>
      </c>
      <c r="M3241" s="5">
        <v>45093</v>
      </c>
      <c r="N3241" s="6">
        <v>102.7</v>
      </c>
    </row>
    <row r="3242" spans="1:14" ht="15.5" x14ac:dyDescent="0.35">
      <c r="A3242" s="3" t="s">
        <v>756</v>
      </c>
      <c r="B3242" s="2" t="s">
        <v>1967</v>
      </c>
      <c r="C3242" s="3">
        <v>140</v>
      </c>
      <c r="D3242" s="2">
        <v>38.25</v>
      </c>
      <c r="E3242" s="2">
        <v>37.450000000000003</v>
      </c>
      <c r="F3242" s="2">
        <v>38.450000000000003</v>
      </c>
      <c r="G3242" s="2">
        <v>0.45</v>
      </c>
      <c r="H3242" s="2">
        <v>1.1900000000000001E-2</v>
      </c>
      <c r="I3242" s="2">
        <v>1458</v>
      </c>
      <c r="J3242" s="2">
        <v>1063</v>
      </c>
      <c r="K3242" s="4">
        <v>0.47270000000000001</v>
      </c>
      <c r="L3242" s="2" t="s">
        <v>1276</v>
      </c>
      <c r="M3242" s="5">
        <v>45093</v>
      </c>
      <c r="N3242" s="6">
        <v>102.7</v>
      </c>
    </row>
    <row r="3243" spans="1:14" ht="15.5" x14ac:dyDescent="0.35">
      <c r="A3243" s="3" t="s">
        <v>758</v>
      </c>
      <c r="B3243" s="2" t="s">
        <v>1967</v>
      </c>
      <c r="C3243" s="3">
        <v>145</v>
      </c>
      <c r="D3243" s="2">
        <v>43.3</v>
      </c>
      <c r="E3243" s="2">
        <v>42.3</v>
      </c>
      <c r="F3243" s="2">
        <v>43.45</v>
      </c>
      <c r="G3243" s="2">
        <v>0.35</v>
      </c>
      <c r="H3243" s="2">
        <v>8.0999999999999996E-3</v>
      </c>
      <c r="I3243" s="2">
        <v>103</v>
      </c>
      <c r="J3243" s="2">
        <v>103</v>
      </c>
      <c r="K3243" s="4">
        <v>0.51170000000000004</v>
      </c>
      <c r="L3243" s="2" t="s">
        <v>1276</v>
      </c>
      <c r="M3243" s="5">
        <v>45093</v>
      </c>
      <c r="N3243" s="6">
        <v>102.7</v>
      </c>
    </row>
    <row r="3244" spans="1:14" ht="15.5" hidden="1" x14ac:dyDescent="0.35">
      <c r="A3244" s="3" t="s">
        <v>759</v>
      </c>
      <c r="B3244" s="2" t="s">
        <v>1967</v>
      </c>
      <c r="C3244" s="3">
        <v>150</v>
      </c>
      <c r="D3244" s="2">
        <v>48.15</v>
      </c>
      <c r="E3244" s="2">
        <v>47.3</v>
      </c>
      <c r="F3244" s="2">
        <v>48.45</v>
      </c>
      <c r="G3244" s="2">
        <v>0.35</v>
      </c>
      <c r="H3244" s="2">
        <v>7.3000000000000001E-3</v>
      </c>
      <c r="I3244" s="2">
        <v>7604</v>
      </c>
      <c r="J3244" s="2">
        <v>2436</v>
      </c>
      <c r="K3244" s="4">
        <v>0.54879999999999995</v>
      </c>
      <c r="L3244" s="2" t="s">
        <v>1276</v>
      </c>
      <c r="M3244" s="5">
        <v>45093</v>
      </c>
      <c r="N3244" s="6">
        <v>102.7</v>
      </c>
    </row>
    <row r="3245" spans="1:14" ht="15.5" hidden="1" x14ac:dyDescent="0.35">
      <c r="A3245" s="3" t="s">
        <v>760</v>
      </c>
      <c r="B3245" s="2" t="s">
        <v>2275</v>
      </c>
      <c r="C3245" s="3">
        <v>150.5</v>
      </c>
      <c r="D3245" s="2">
        <v>48.05</v>
      </c>
      <c r="E3245" s="2">
        <v>47.9</v>
      </c>
      <c r="F3245" s="2">
        <v>48.95</v>
      </c>
      <c r="G3245" s="2">
        <v>0</v>
      </c>
      <c r="H3245" s="2" t="s">
        <v>12</v>
      </c>
      <c r="I3245" s="2">
        <v>5</v>
      </c>
      <c r="J3245" s="2">
        <v>3</v>
      </c>
      <c r="K3245" s="4">
        <v>0.55249999999999999</v>
      </c>
      <c r="L3245" s="2" t="s">
        <v>1276</v>
      </c>
      <c r="M3245" s="5">
        <v>45093</v>
      </c>
      <c r="N3245" s="6">
        <v>102.7</v>
      </c>
    </row>
    <row r="3246" spans="1:14" ht="15.5" hidden="1" x14ac:dyDescent="0.35">
      <c r="A3246" s="3" t="s">
        <v>762</v>
      </c>
      <c r="B3246" s="2" t="s">
        <v>2276</v>
      </c>
      <c r="C3246" s="3">
        <v>151</v>
      </c>
      <c r="D3246" s="2">
        <v>45.76</v>
      </c>
      <c r="E3246" s="2">
        <v>55.45</v>
      </c>
      <c r="F3246" s="2">
        <v>56.75</v>
      </c>
      <c r="G3246" s="2">
        <v>0</v>
      </c>
      <c r="H3246" s="2" t="s">
        <v>12</v>
      </c>
      <c r="I3246" s="2">
        <v>1</v>
      </c>
      <c r="J3246" s="2">
        <v>2</v>
      </c>
      <c r="K3246" s="4">
        <v>1.147</v>
      </c>
      <c r="L3246" s="2" t="s">
        <v>1276</v>
      </c>
      <c r="M3246" s="5">
        <v>45093</v>
      </c>
      <c r="N3246" s="6">
        <v>102.7</v>
      </c>
    </row>
    <row r="3247" spans="1:14" ht="15.5" hidden="1" x14ac:dyDescent="0.35">
      <c r="A3247" s="3" t="s">
        <v>763</v>
      </c>
      <c r="B3247" s="2" t="s">
        <v>2277</v>
      </c>
      <c r="C3247" s="3">
        <v>151.5</v>
      </c>
      <c r="D3247" s="2">
        <v>51.15</v>
      </c>
      <c r="E3247" s="2">
        <v>60.45</v>
      </c>
      <c r="F3247" s="2">
        <v>61.1</v>
      </c>
      <c r="G3247" s="2">
        <v>0</v>
      </c>
      <c r="H3247" s="2" t="s">
        <v>12</v>
      </c>
      <c r="I3247" s="2">
        <v>650</v>
      </c>
      <c r="J3247" s="2">
        <v>2</v>
      </c>
      <c r="K3247" s="4">
        <v>1.4159999999999999</v>
      </c>
      <c r="L3247" s="2" t="s">
        <v>1276</v>
      </c>
      <c r="M3247" s="5">
        <v>45093</v>
      </c>
      <c r="N3247" s="6">
        <v>102.7</v>
      </c>
    </row>
    <row r="3248" spans="1:14" ht="15.5" hidden="1" x14ac:dyDescent="0.35">
      <c r="A3248" s="3" t="s">
        <v>764</v>
      </c>
      <c r="B3248" s="2" t="s">
        <v>2278</v>
      </c>
      <c r="C3248" s="3">
        <v>152</v>
      </c>
      <c r="D3248" s="2">
        <v>39.42</v>
      </c>
      <c r="E3248" s="2">
        <v>56.45</v>
      </c>
      <c r="F3248" s="2">
        <v>57.75</v>
      </c>
      <c r="G3248" s="2">
        <v>0</v>
      </c>
      <c r="H3248" s="2" t="s">
        <v>12</v>
      </c>
      <c r="I3248" s="2">
        <v>1032</v>
      </c>
      <c r="J3248" s="2">
        <v>1</v>
      </c>
      <c r="K3248" s="4">
        <v>1.1569</v>
      </c>
      <c r="L3248" s="2" t="s">
        <v>1276</v>
      </c>
      <c r="M3248" s="5">
        <v>45093</v>
      </c>
      <c r="N3248" s="6">
        <v>102.7</v>
      </c>
    </row>
    <row r="3249" spans="1:14" ht="15.5" hidden="1" x14ac:dyDescent="0.35">
      <c r="A3249" s="3" t="s">
        <v>766</v>
      </c>
      <c r="B3249" s="2" t="s">
        <v>2279</v>
      </c>
      <c r="C3249" s="3">
        <v>152.5</v>
      </c>
      <c r="D3249" s="2">
        <v>41.11</v>
      </c>
      <c r="E3249" s="2">
        <v>56.95</v>
      </c>
      <c r="F3249" s="2">
        <v>58.25</v>
      </c>
      <c r="G3249" s="2">
        <v>0</v>
      </c>
      <c r="H3249" s="2" t="s">
        <v>12</v>
      </c>
      <c r="I3249" s="2">
        <v>1030</v>
      </c>
      <c r="J3249" s="2">
        <v>0</v>
      </c>
      <c r="K3249" s="4">
        <v>1.1617</v>
      </c>
      <c r="L3249" s="2" t="s">
        <v>1276</v>
      </c>
      <c r="M3249" s="5">
        <v>45093</v>
      </c>
      <c r="N3249" s="6">
        <v>102.7</v>
      </c>
    </row>
    <row r="3250" spans="1:14" ht="15.5" hidden="1" x14ac:dyDescent="0.35">
      <c r="A3250" s="3" t="s">
        <v>768</v>
      </c>
      <c r="B3250" s="2" t="s">
        <v>2280</v>
      </c>
      <c r="C3250" s="3">
        <v>153</v>
      </c>
      <c r="D3250" s="2">
        <v>41.6</v>
      </c>
      <c r="E3250" s="2">
        <v>57.45</v>
      </c>
      <c r="F3250" s="2">
        <v>58.75</v>
      </c>
      <c r="G3250" s="2">
        <v>0</v>
      </c>
      <c r="H3250" s="2" t="s">
        <v>12</v>
      </c>
      <c r="I3250" s="2">
        <v>630</v>
      </c>
      <c r="J3250" s="2">
        <v>0</v>
      </c>
      <c r="K3250" s="4">
        <v>1.1666000000000001</v>
      </c>
      <c r="L3250" s="2" t="s">
        <v>1276</v>
      </c>
      <c r="M3250" s="5">
        <v>45093</v>
      </c>
      <c r="N3250" s="6">
        <v>102.7</v>
      </c>
    </row>
    <row r="3251" spans="1:14" ht="15.5" hidden="1" x14ac:dyDescent="0.35">
      <c r="A3251" s="3" t="s">
        <v>770</v>
      </c>
      <c r="B3251" s="2" t="s">
        <v>2281</v>
      </c>
      <c r="C3251" s="3">
        <v>153.5</v>
      </c>
      <c r="D3251" s="2">
        <v>42.17</v>
      </c>
      <c r="E3251" s="2">
        <v>57.95</v>
      </c>
      <c r="F3251" s="2">
        <v>59.25</v>
      </c>
      <c r="G3251" s="2">
        <v>0</v>
      </c>
      <c r="H3251" s="2" t="s">
        <v>12</v>
      </c>
      <c r="I3251" s="2">
        <v>630</v>
      </c>
      <c r="J3251" s="2">
        <v>0</v>
      </c>
      <c r="K3251" s="4">
        <v>1.1714</v>
      </c>
      <c r="L3251" s="2" t="s">
        <v>1276</v>
      </c>
      <c r="M3251" s="5">
        <v>45093</v>
      </c>
      <c r="N3251" s="6">
        <v>102.7</v>
      </c>
    </row>
    <row r="3252" spans="1:14" ht="15.5" hidden="1" x14ac:dyDescent="0.35">
      <c r="A3252" s="3" t="s">
        <v>772</v>
      </c>
      <c r="B3252" s="2" t="s">
        <v>1967</v>
      </c>
      <c r="C3252" s="3">
        <v>154</v>
      </c>
      <c r="D3252" s="2">
        <v>52.2</v>
      </c>
      <c r="E3252" s="2">
        <v>51.25</v>
      </c>
      <c r="F3252" s="2">
        <v>52.45</v>
      </c>
      <c r="G3252" s="2">
        <v>0.45</v>
      </c>
      <c r="H3252" s="2">
        <v>8.6999999999999994E-3</v>
      </c>
      <c r="I3252" s="2">
        <v>400</v>
      </c>
      <c r="J3252" s="2">
        <v>200</v>
      </c>
      <c r="K3252" s="4">
        <v>0.57720000000000005</v>
      </c>
      <c r="L3252" s="2" t="s">
        <v>1276</v>
      </c>
      <c r="M3252" s="5">
        <v>45093</v>
      </c>
      <c r="N3252" s="6">
        <v>102.7</v>
      </c>
    </row>
    <row r="3253" spans="1:14" ht="15.5" hidden="1" x14ac:dyDescent="0.35">
      <c r="A3253" s="3" t="s">
        <v>773</v>
      </c>
      <c r="B3253" s="2" t="s">
        <v>2282</v>
      </c>
      <c r="C3253" s="3">
        <v>154.5</v>
      </c>
      <c r="D3253" s="2">
        <v>43.02</v>
      </c>
      <c r="E3253" s="2">
        <v>59</v>
      </c>
      <c r="F3253" s="2">
        <v>60.25</v>
      </c>
      <c r="G3253" s="2">
        <v>0</v>
      </c>
      <c r="H3253" s="2" t="s">
        <v>12</v>
      </c>
      <c r="I3253" s="2">
        <v>430</v>
      </c>
      <c r="J3253" s="2">
        <v>0</v>
      </c>
      <c r="K3253" s="4">
        <v>1.1827000000000001</v>
      </c>
      <c r="L3253" s="2" t="s">
        <v>1276</v>
      </c>
      <c r="M3253" s="5">
        <v>45093</v>
      </c>
      <c r="N3253" s="6">
        <v>102.7</v>
      </c>
    </row>
    <row r="3254" spans="1:14" ht="15.5" hidden="1" x14ac:dyDescent="0.35">
      <c r="A3254" s="3" t="s">
        <v>775</v>
      </c>
      <c r="B3254" s="2" t="s">
        <v>2283</v>
      </c>
      <c r="C3254" s="3">
        <v>155</v>
      </c>
      <c r="D3254" s="2">
        <v>54</v>
      </c>
      <c r="E3254" s="2">
        <v>52.2</v>
      </c>
      <c r="F3254" s="2">
        <v>53.45</v>
      </c>
      <c r="G3254" s="2">
        <v>0</v>
      </c>
      <c r="H3254" s="2" t="s">
        <v>12</v>
      </c>
      <c r="I3254" s="2">
        <v>1</v>
      </c>
      <c r="J3254" s="2">
        <v>0</v>
      </c>
      <c r="K3254" s="4">
        <v>0.58399999999999996</v>
      </c>
      <c r="L3254" s="2" t="s">
        <v>1276</v>
      </c>
      <c r="M3254" s="5">
        <v>45093</v>
      </c>
      <c r="N3254" s="6">
        <v>102.7</v>
      </c>
    </row>
    <row r="3255" spans="1:14" ht="15.5" hidden="1" x14ac:dyDescent="0.35">
      <c r="A3255" s="3" t="s">
        <v>777</v>
      </c>
      <c r="B3255" s="2" t="s">
        <v>2284</v>
      </c>
      <c r="C3255" s="3">
        <v>155.5</v>
      </c>
      <c r="D3255" s="2">
        <v>44.47</v>
      </c>
      <c r="E3255" s="2">
        <v>60.05</v>
      </c>
      <c r="F3255" s="2">
        <v>61.2</v>
      </c>
      <c r="G3255" s="2">
        <v>0</v>
      </c>
      <c r="H3255" s="2" t="s">
        <v>12</v>
      </c>
      <c r="I3255" s="2">
        <v>200</v>
      </c>
      <c r="J3255" s="2">
        <v>0</v>
      </c>
      <c r="K3255" s="4">
        <v>1.1922999999999999</v>
      </c>
      <c r="L3255" s="2" t="s">
        <v>1276</v>
      </c>
      <c r="M3255" s="5">
        <v>45093</v>
      </c>
      <c r="N3255" s="6">
        <v>102.7</v>
      </c>
    </row>
    <row r="3256" spans="1:14" ht="15.5" hidden="1" x14ac:dyDescent="0.35">
      <c r="A3256" s="3" t="s">
        <v>778</v>
      </c>
      <c r="B3256" s="2" t="s">
        <v>2285</v>
      </c>
      <c r="C3256" s="3">
        <v>156</v>
      </c>
      <c r="D3256" s="2">
        <v>44.45</v>
      </c>
      <c r="E3256" s="2">
        <v>60.55</v>
      </c>
      <c r="F3256" s="2">
        <v>61.7</v>
      </c>
      <c r="G3256" s="2">
        <v>0</v>
      </c>
      <c r="H3256" s="2" t="s">
        <v>12</v>
      </c>
      <c r="I3256" s="2">
        <v>202</v>
      </c>
      <c r="J3256" s="2">
        <v>0</v>
      </c>
      <c r="K3256" s="4">
        <v>1.1969000000000001</v>
      </c>
      <c r="L3256" s="2" t="s">
        <v>1276</v>
      </c>
      <c r="M3256" s="5">
        <v>45093</v>
      </c>
      <c r="N3256" s="6">
        <v>102.7</v>
      </c>
    </row>
    <row r="3257" spans="1:14" ht="15.5" hidden="1" x14ac:dyDescent="0.35">
      <c r="A3257" s="3" t="s">
        <v>780</v>
      </c>
      <c r="B3257" s="2" t="s">
        <v>2286</v>
      </c>
      <c r="C3257" s="3">
        <v>156.5</v>
      </c>
      <c r="D3257" s="2">
        <v>45.51</v>
      </c>
      <c r="E3257" s="2">
        <v>61.05</v>
      </c>
      <c r="F3257" s="2">
        <v>62.2</v>
      </c>
      <c r="G3257" s="2">
        <v>0</v>
      </c>
      <c r="H3257" s="2" t="s">
        <v>12</v>
      </c>
      <c r="I3257" s="2">
        <v>200</v>
      </c>
      <c r="J3257" s="2">
        <v>0</v>
      </c>
      <c r="K3257" s="4">
        <v>1.2017</v>
      </c>
      <c r="L3257" s="2" t="s">
        <v>1276</v>
      </c>
      <c r="M3257" s="5">
        <v>45093</v>
      </c>
      <c r="N3257" s="6">
        <v>102.7</v>
      </c>
    </row>
    <row r="3258" spans="1:14" ht="15.5" hidden="1" x14ac:dyDescent="0.35">
      <c r="A3258" s="3" t="s">
        <v>781</v>
      </c>
      <c r="B3258" s="2" t="s">
        <v>2287</v>
      </c>
      <c r="C3258" s="3">
        <v>157</v>
      </c>
      <c r="D3258" s="2">
        <v>64.69</v>
      </c>
      <c r="E3258" s="2">
        <v>54.25</v>
      </c>
      <c r="F3258" s="2">
        <v>55.4</v>
      </c>
      <c r="G3258" s="2">
        <v>0</v>
      </c>
      <c r="H3258" s="2" t="s">
        <v>12</v>
      </c>
      <c r="I3258" s="2">
        <v>2</v>
      </c>
      <c r="J3258" s="2">
        <v>0</v>
      </c>
      <c r="K3258" s="4">
        <v>0.58789999999999998</v>
      </c>
      <c r="L3258" s="2" t="s">
        <v>1276</v>
      </c>
      <c r="M3258" s="5">
        <v>45093</v>
      </c>
      <c r="N3258" s="6">
        <v>102.7</v>
      </c>
    </row>
    <row r="3259" spans="1:14" ht="15.5" hidden="1" x14ac:dyDescent="0.35">
      <c r="A3259" s="3" t="s">
        <v>783</v>
      </c>
      <c r="B3259" s="2" t="s">
        <v>2288</v>
      </c>
      <c r="C3259" s="3">
        <v>157.5</v>
      </c>
      <c r="D3259" s="2">
        <v>55.4</v>
      </c>
      <c r="E3259" s="2">
        <v>63.6</v>
      </c>
      <c r="F3259" s="2">
        <v>64.349999999999994</v>
      </c>
      <c r="G3259" s="2">
        <v>0</v>
      </c>
      <c r="H3259" s="2" t="s">
        <v>12</v>
      </c>
      <c r="I3259" s="2">
        <v>260</v>
      </c>
      <c r="J3259" s="2">
        <v>0</v>
      </c>
      <c r="K3259" s="4">
        <v>1.3002</v>
      </c>
      <c r="L3259" s="2" t="s">
        <v>1276</v>
      </c>
      <c r="M3259" s="5">
        <v>45093</v>
      </c>
      <c r="N3259" s="6">
        <v>102.7</v>
      </c>
    </row>
    <row r="3260" spans="1:14" ht="15.5" hidden="1" x14ac:dyDescent="0.35">
      <c r="A3260" s="3" t="s">
        <v>784</v>
      </c>
      <c r="B3260" s="2" t="s">
        <v>2289</v>
      </c>
      <c r="C3260" s="3">
        <v>158</v>
      </c>
      <c r="D3260" s="2">
        <v>64.2</v>
      </c>
      <c r="E3260" s="2">
        <v>69.650000000000006</v>
      </c>
      <c r="F3260" s="2">
        <v>70.7</v>
      </c>
      <c r="G3260" s="2">
        <v>0</v>
      </c>
      <c r="H3260" s="2" t="s">
        <v>12</v>
      </c>
      <c r="I3260" s="2">
        <v>40</v>
      </c>
      <c r="J3260" s="2">
        <v>0</v>
      </c>
      <c r="K3260" s="4">
        <v>1.6556</v>
      </c>
      <c r="L3260" s="2" t="s">
        <v>1276</v>
      </c>
      <c r="M3260" s="5">
        <v>45093</v>
      </c>
      <c r="N3260" s="6">
        <v>102.7</v>
      </c>
    </row>
    <row r="3261" spans="1:14" ht="15.5" hidden="1" x14ac:dyDescent="0.35">
      <c r="A3261" s="3" t="s">
        <v>786</v>
      </c>
      <c r="B3261" s="2" t="s">
        <v>2290</v>
      </c>
      <c r="C3261" s="3">
        <v>158.5</v>
      </c>
      <c r="D3261" s="2">
        <v>68.55</v>
      </c>
      <c r="E3261" s="2">
        <v>64.099999999999994</v>
      </c>
      <c r="F3261" s="2">
        <v>64.7</v>
      </c>
      <c r="G3261" s="2">
        <v>0</v>
      </c>
      <c r="H3261" s="2" t="s">
        <v>12</v>
      </c>
      <c r="I3261" s="2">
        <v>43</v>
      </c>
      <c r="J3261" s="2">
        <v>0</v>
      </c>
      <c r="K3261" s="4">
        <v>1.272</v>
      </c>
      <c r="L3261" s="2" t="s">
        <v>1276</v>
      </c>
      <c r="M3261" s="5">
        <v>45093</v>
      </c>
      <c r="N3261" s="6">
        <v>102.7</v>
      </c>
    </row>
    <row r="3262" spans="1:14" ht="15.5" hidden="1" x14ac:dyDescent="0.35">
      <c r="A3262" s="3" t="s">
        <v>787</v>
      </c>
      <c r="B3262" s="2" t="s">
        <v>2291</v>
      </c>
      <c r="C3262" s="3">
        <v>159</v>
      </c>
      <c r="D3262" s="2">
        <v>64.25</v>
      </c>
      <c r="E3262" s="2">
        <v>73.349999999999994</v>
      </c>
      <c r="F3262" s="2">
        <v>74.25</v>
      </c>
      <c r="G3262" s="2">
        <v>0</v>
      </c>
      <c r="H3262" s="2" t="s">
        <v>12</v>
      </c>
      <c r="I3262" s="2">
        <v>194</v>
      </c>
      <c r="J3262" s="2">
        <v>0</v>
      </c>
      <c r="K3262" s="4">
        <v>1.8194999999999999</v>
      </c>
      <c r="L3262" s="2" t="s">
        <v>1276</v>
      </c>
      <c r="M3262" s="5">
        <v>45093</v>
      </c>
      <c r="N3262" s="6">
        <v>102.7</v>
      </c>
    </row>
    <row r="3263" spans="1:14" ht="15.5" hidden="1" x14ac:dyDescent="0.35">
      <c r="A3263" s="3" t="s">
        <v>789</v>
      </c>
      <c r="B3263" s="2" t="s">
        <v>2292</v>
      </c>
      <c r="C3263" s="3">
        <v>159.5</v>
      </c>
      <c r="D3263" s="2">
        <v>65.45</v>
      </c>
      <c r="E3263" s="2">
        <v>73.849999999999994</v>
      </c>
      <c r="F3263" s="2">
        <v>74.650000000000006</v>
      </c>
      <c r="G3263" s="2">
        <v>0</v>
      </c>
      <c r="H3263" s="2" t="s">
        <v>12</v>
      </c>
      <c r="I3263" s="2">
        <v>33</v>
      </c>
      <c r="J3263" s="2">
        <v>0</v>
      </c>
      <c r="K3263" s="4">
        <v>1.8213999999999999</v>
      </c>
      <c r="L3263" s="2" t="s">
        <v>1276</v>
      </c>
      <c r="M3263" s="5">
        <v>45093</v>
      </c>
      <c r="N3263" s="6">
        <v>102.7</v>
      </c>
    </row>
    <row r="3264" spans="1:14" ht="15.5" hidden="1" x14ac:dyDescent="0.35">
      <c r="A3264" s="3" t="s">
        <v>791</v>
      </c>
      <c r="B3264" s="2" t="s">
        <v>2293</v>
      </c>
      <c r="C3264" s="3">
        <v>160</v>
      </c>
      <c r="D3264" s="2">
        <v>58.2</v>
      </c>
      <c r="E3264" s="2">
        <v>57.15</v>
      </c>
      <c r="F3264" s="2">
        <v>58.45</v>
      </c>
      <c r="G3264" s="2">
        <v>0</v>
      </c>
      <c r="H3264" s="2" t="s">
        <v>12</v>
      </c>
      <c r="I3264" s="2">
        <v>20</v>
      </c>
      <c r="J3264" s="2">
        <v>20</v>
      </c>
      <c r="K3264" s="4">
        <v>0.61770000000000003</v>
      </c>
      <c r="L3264" s="2" t="s">
        <v>1276</v>
      </c>
      <c r="M3264" s="5">
        <v>45093</v>
      </c>
      <c r="N3264" s="6">
        <v>102.7</v>
      </c>
    </row>
    <row r="3265" spans="1:14" ht="15.5" hidden="1" x14ac:dyDescent="0.35">
      <c r="A3265" s="3" t="s">
        <v>793</v>
      </c>
      <c r="B3265" s="2" t="s">
        <v>2294</v>
      </c>
      <c r="C3265" s="3">
        <v>160.5</v>
      </c>
      <c r="D3265" s="2">
        <v>65.900000000000006</v>
      </c>
      <c r="E3265" s="2">
        <v>74.900000000000006</v>
      </c>
      <c r="F3265" s="2">
        <v>75.599999999999994</v>
      </c>
      <c r="G3265" s="2">
        <v>0</v>
      </c>
      <c r="H3265" s="2" t="s">
        <v>12</v>
      </c>
      <c r="I3265" s="2">
        <v>109</v>
      </c>
      <c r="J3265" s="2">
        <v>0</v>
      </c>
      <c r="K3265" s="4">
        <v>1.8311999999999999</v>
      </c>
      <c r="L3265" s="2" t="s">
        <v>1276</v>
      </c>
      <c r="M3265" s="5">
        <v>45093</v>
      </c>
      <c r="N3265" s="6">
        <v>102.7</v>
      </c>
    </row>
    <row r="3266" spans="1:14" ht="15.5" hidden="1" x14ac:dyDescent="0.35">
      <c r="A3266" s="3" t="s">
        <v>795</v>
      </c>
      <c r="B3266" s="2" t="s">
        <v>2291</v>
      </c>
      <c r="C3266" s="3">
        <v>161</v>
      </c>
      <c r="D3266" s="2">
        <v>66.25</v>
      </c>
      <c r="E3266" s="2">
        <v>75.400000000000006</v>
      </c>
      <c r="F3266" s="2">
        <v>76.099999999999994</v>
      </c>
      <c r="G3266" s="2">
        <v>0</v>
      </c>
      <c r="H3266" s="2" t="s">
        <v>12</v>
      </c>
      <c r="I3266" s="2">
        <v>76</v>
      </c>
      <c r="J3266" s="2">
        <v>0</v>
      </c>
      <c r="K3266" s="4">
        <v>1.8361000000000001</v>
      </c>
      <c r="L3266" s="2" t="s">
        <v>1276</v>
      </c>
      <c r="M3266" s="5">
        <v>45093</v>
      </c>
      <c r="N3266" s="6">
        <v>102.7</v>
      </c>
    </row>
    <row r="3267" spans="1:14" ht="15.5" hidden="1" x14ac:dyDescent="0.35">
      <c r="A3267" s="3" t="s">
        <v>796</v>
      </c>
      <c r="B3267" s="2" t="s">
        <v>2295</v>
      </c>
      <c r="C3267" s="3">
        <v>161.5</v>
      </c>
      <c r="D3267" s="2">
        <v>50.56</v>
      </c>
      <c r="E3267" s="2">
        <v>66</v>
      </c>
      <c r="F3267" s="2">
        <v>67.2</v>
      </c>
      <c r="G3267" s="2">
        <v>0</v>
      </c>
      <c r="H3267" s="2" t="s">
        <v>12</v>
      </c>
      <c r="I3267" s="2">
        <v>2</v>
      </c>
      <c r="J3267" s="2">
        <v>0</v>
      </c>
      <c r="K3267" s="4">
        <v>1.2455000000000001</v>
      </c>
      <c r="L3267" s="2" t="s">
        <v>1276</v>
      </c>
      <c r="M3267" s="5">
        <v>45093</v>
      </c>
      <c r="N3267" s="6">
        <v>102.7</v>
      </c>
    </row>
    <row r="3268" spans="1:14" ht="15.5" hidden="1" x14ac:dyDescent="0.35">
      <c r="A3268" s="3" t="s">
        <v>797</v>
      </c>
      <c r="B3268" s="2" t="s">
        <v>2296</v>
      </c>
      <c r="C3268" s="3">
        <v>162</v>
      </c>
      <c r="D3268" s="2">
        <v>67.900000000000006</v>
      </c>
      <c r="E3268" s="2">
        <v>76.45</v>
      </c>
      <c r="F3268" s="2">
        <v>77.150000000000006</v>
      </c>
      <c r="G3268" s="2">
        <v>0</v>
      </c>
      <c r="H3268" s="2" t="s">
        <v>12</v>
      </c>
      <c r="I3268" s="2">
        <v>2</v>
      </c>
      <c r="J3268" s="2">
        <v>0</v>
      </c>
      <c r="K3268" s="4">
        <v>1.8485</v>
      </c>
      <c r="L3268" s="2" t="s">
        <v>1276</v>
      </c>
      <c r="M3268" s="5">
        <v>45093</v>
      </c>
      <c r="N3268" s="6">
        <v>102.7</v>
      </c>
    </row>
    <row r="3269" spans="1:14" ht="15.5" hidden="1" x14ac:dyDescent="0.35">
      <c r="A3269" s="3" t="s">
        <v>799</v>
      </c>
      <c r="B3269" s="2" t="s">
        <v>2297</v>
      </c>
      <c r="C3269" s="3">
        <v>162.5</v>
      </c>
      <c r="D3269" s="2">
        <v>64.16</v>
      </c>
      <c r="E3269" s="2">
        <v>64.349999999999994</v>
      </c>
      <c r="F3269" s="2">
        <v>65.349999999999994</v>
      </c>
      <c r="G3269" s="2">
        <v>0</v>
      </c>
      <c r="H3269" s="2" t="s">
        <v>12</v>
      </c>
      <c r="I3269" s="2">
        <v>1</v>
      </c>
      <c r="J3269" s="2">
        <v>0</v>
      </c>
      <c r="K3269" s="4">
        <v>1.054</v>
      </c>
      <c r="L3269" s="2" t="s">
        <v>1276</v>
      </c>
      <c r="M3269" s="5">
        <v>45093</v>
      </c>
      <c r="N3269" s="6">
        <v>102.7</v>
      </c>
    </row>
    <row r="3270" spans="1:14" ht="15.5" hidden="1" x14ac:dyDescent="0.35">
      <c r="A3270" s="3" t="s">
        <v>801</v>
      </c>
      <c r="B3270" s="2" t="s">
        <v>2298</v>
      </c>
      <c r="C3270" s="3">
        <v>163</v>
      </c>
      <c r="D3270" s="2">
        <v>69.150000000000006</v>
      </c>
      <c r="E3270" s="2">
        <v>79</v>
      </c>
      <c r="F3270" s="2">
        <v>79.599999999999994</v>
      </c>
      <c r="G3270" s="2">
        <v>0</v>
      </c>
      <c r="H3270" s="2" t="s">
        <v>12</v>
      </c>
      <c r="I3270" s="2">
        <v>10</v>
      </c>
      <c r="J3270" s="2">
        <v>0</v>
      </c>
      <c r="K3270" s="4">
        <v>1.9451000000000001</v>
      </c>
      <c r="L3270" s="2" t="s">
        <v>1276</v>
      </c>
      <c r="M3270" s="5">
        <v>45093</v>
      </c>
      <c r="N3270" s="6">
        <v>102.7</v>
      </c>
    </row>
    <row r="3271" spans="1:14" ht="15.5" hidden="1" x14ac:dyDescent="0.35">
      <c r="A3271" s="3" t="s">
        <v>803</v>
      </c>
      <c r="B3271" s="2" t="s">
        <v>2299</v>
      </c>
      <c r="C3271" s="3">
        <v>163.5</v>
      </c>
      <c r="D3271" s="2">
        <v>59</v>
      </c>
      <c r="E3271" s="2">
        <v>68</v>
      </c>
      <c r="F3271" s="2">
        <v>69.25</v>
      </c>
      <c r="G3271" s="2">
        <v>0</v>
      </c>
      <c r="H3271" s="2" t="s">
        <v>12</v>
      </c>
      <c r="I3271" s="2">
        <v>35</v>
      </c>
      <c r="J3271" s="2">
        <v>0</v>
      </c>
      <c r="K3271" s="4">
        <v>1.2648999999999999</v>
      </c>
      <c r="L3271" s="2" t="s">
        <v>1276</v>
      </c>
      <c r="M3271" s="5">
        <v>45093</v>
      </c>
      <c r="N3271" s="6">
        <v>102.7</v>
      </c>
    </row>
    <row r="3272" spans="1:14" ht="15.5" hidden="1" x14ac:dyDescent="0.35">
      <c r="A3272" s="3" t="s">
        <v>805</v>
      </c>
      <c r="B3272" s="2" t="s">
        <v>2300</v>
      </c>
      <c r="C3272" s="3">
        <v>164</v>
      </c>
      <c r="D3272" s="2">
        <v>58.25</v>
      </c>
      <c r="E3272" s="2">
        <v>68.5</v>
      </c>
      <c r="F3272" s="2">
        <v>69.75</v>
      </c>
      <c r="G3272" s="2">
        <v>0</v>
      </c>
      <c r="H3272" s="2" t="s">
        <v>12</v>
      </c>
      <c r="I3272" s="2">
        <v>52</v>
      </c>
      <c r="J3272" s="2">
        <v>0</v>
      </c>
      <c r="K3272" s="4">
        <v>1.2692000000000001</v>
      </c>
      <c r="L3272" s="2" t="s">
        <v>1276</v>
      </c>
      <c r="M3272" s="5">
        <v>45093</v>
      </c>
      <c r="N3272" s="6">
        <v>102.7</v>
      </c>
    </row>
    <row r="3273" spans="1:14" ht="15.5" hidden="1" x14ac:dyDescent="0.35">
      <c r="A3273" s="3" t="s">
        <v>807</v>
      </c>
      <c r="B3273" s="2" t="s">
        <v>2301</v>
      </c>
      <c r="C3273" s="3">
        <v>164.5</v>
      </c>
      <c r="D3273" s="2">
        <v>70.099999999999994</v>
      </c>
      <c r="E3273" s="2">
        <v>60.55</v>
      </c>
      <c r="F3273" s="2">
        <v>61.85</v>
      </c>
      <c r="G3273" s="2">
        <v>0</v>
      </c>
      <c r="H3273" s="2" t="s">
        <v>12</v>
      </c>
      <c r="I3273" s="2">
        <v>84</v>
      </c>
      <c r="J3273" s="2">
        <v>0</v>
      </c>
      <c r="K3273" s="4">
        <v>0</v>
      </c>
      <c r="L3273" s="2" t="s">
        <v>1276</v>
      </c>
      <c r="M3273" s="5">
        <v>45093</v>
      </c>
      <c r="N3273" s="6">
        <v>102.7</v>
      </c>
    </row>
    <row r="3274" spans="1:14" ht="15.5" hidden="1" x14ac:dyDescent="0.35">
      <c r="A3274" s="3" t="s">
        <v>809</v>
      </c>
      <c r="B3274" s="2" t="s">
        <v>2302</v>
      </c>
      <c r="C3274" s="3">
        <v>165</v>
      </c>
      <c r="D3274" s="2">
        <v>66.849999999999994</v>
      </c>
      <c r="E3274" s="2">
        <v>62.15</v>
      </c>
      <c r="F3274" s="2">
        <v>63.45</v>
      </c>
      <c r="G3274" s="2">
        <v>0</v>
      </c>
      <c r="H3274" s="2" t="s">
        <v>12</v>
      </c>
      <c r="I3274" s="2">
        <v>92</v>
      </c>
      <c r="J3274" s="2">
        <v>0</v>
      </c>
      <c r="K3274" s="4">
        <v>0.64990000000000003</v>
      </c>
      <c r="L3274" s="2" t="s">
        <v>1276</v>
      </c>
      <c r="M3274" s="5">
        <v>45093</v>
      </c>
      <c r="N3274" s="6">
        <v>102.7</v>
      </c>
    </row>
    <row r="3275" spans="1:14" ht="15.5" hidden="1" x14ac:dyDescent="0.35">
      <c r="A3275" s="3" t="s">
        <v>810</v>
      </c>
      <c r="B3275" s="2" t="s">
        <v>2300</v>
      </c>
      <c r="C3275" s="3">
        <v>165.5</v>
      </c>
      <c r="D3275" s="2">
        <v>59.75</v>
      </c>
      <c r="E3275" s="2">
        <v>70</v>
      </c>
      <c r="F3275" s="2">
        <v>71.25</v>
      </c>
      <c r="G3275" s="2">
        <v>0</v>
      </c>
      <c r="H3275" s="2" t="s">
        <v>12</v>
      </c>
      <c r="I3275" s="2">
        <v>50</v>
      </c>
      <c r="J3275" s="2">
        <v>0</v>
      </c>
      <c r="K3275" s="4">
        <v>1.2821</v>
      </c>
      <c r="L3275" s="2" t="s">
        <v>1276</v>
      </c>
      <c r="M3275" s="5">
        <v>45093</v>
      </c>
      <c r="N3275" s="6">
        <v>102.7</v>
      </c>
    </row>
    <row r="3276" spans="1:14" ht="15.5" hidden="1" x14ac:dyDescent="0.35">
      <c r="A3276" s="3" t="s">
        <v>811</v>
      </c>
      <c r="B3276" s="2" t="s">
        <v>2299</v>
      </c>
      <c r="C3276" s="3">
        <v>166</v>
      </c>
      <c r="D3276" s="2">
        <v>60.89</v>
      </c>
      <c r="E3276" s="2">
        <v>70.5</v>
      </c>
      <c r="F3276" s="2">
        <v>71.75</v>
      </c>
      <c r="G3276" s="2">
        <v>0</v>
      </c>
      <c r="H3276" s="2" t="s">
        <v>12</v>
      </c>
      <c r="I3276" s="2">
        <v>35</v>
      </c>
      <c r="J3276" s="2">
        <v>0</v>
      </c>
      <c r="K3276" s="4">
        <v>1.2864</v>
      </c>
      <c r="L3276" s="2" t="s">
        <v>1276</v>
      </c>
      <c r="M3276" s="5">
        <v>45093</v>
      </c>
      <c r="N3276" s="6">
        <v>102.7</v>
      </c>
    </row>
    <row r="3277" spans="1:14" ht="15.5" hidden="1" x14ac:dyDescent="0.35">
      <c r="A3277" s="3" t="s">
        <v>813</v>
      </c>
      <c r="B3277" s="2" t="s">
        <v>2299</v>
      </c>
      <c r="C3277" s="3">
        <v>166.5</v>
      </c>
      <c r="D3277" s="2">
        <v>62</v>
      </c>
      <c r="E3277" s="2">
        <v>71</v>
      </c>
      <c r="F3277" s="2">
        <v>72.25</v>
      </c>
      <c r="G3277" s="2">
        <v>0</v>
      </c>
      <c r="H3277" s="2" t="s">
        <v>12</v>
      </c>
      <c r="I3277" s="2">
        <v>40</v>
      </c>
      <c r="J3277" s="2">
        <v>0</v>
      </c>
      <c r="K3277" s="4">
        <v>1.2907</v>
      </c>
      <c r="L3277" s="2" t="s">
        <v>1276</v>
      </c>
      <c r="M3277" s="5">
        <v>45093</v>
      </c>
      <c r="N3277" s="6">
        <v>102.7</v>
      </c>
    </row>
    <row r="3278" spans="1:14" ht="15.5" hidden="1" x14ac:dyDescent="0.35">
      <c r="A3278" s="3" t="s">
        <v>814</v>
      </c>
      <c r="B3278" s="2" t="s">
        <v>2303</v>
      </c>
      <c r="C3278" s="3">
        <v>167</v>
      </c>
      <c r="D3278" s="2">
        <v>73.62</v>
      </c>
      <c r="E3278" s="2">
        <v>64.650000000000006</v>
      </c>
      <c r="F3278" s="2">
        <v>65.25</v>
      </c>
      <c r="G3278" s="2">
        <v>0</v>
      </c>
      <c r="H3278" s="2" t="s">
        <v>12</v>
      </c>
      <c r="I3278" s="2">
        <v>4</v>
      </c>
      <c r="J3278" s="2">
        <v>0</v>
      </c>
      <c r="K3278" s="4">
        <v>0.51170000000000004</v>
      </c>
      <c r="L3278" s="2" t="s">
        <v>1276</v>
      </c>
      <c r="M3278" s="5">
        <v>45093</v>
      </c>
      <c r="N3278" s="6">
        <v>102.7</v>
      </c>
    </row>
    <row r="3279" spans="1:14" ht="15.5" hidden="1" x14ac:dyDescent="0.35">
      <c r="A3279" s="3" t="s">
        <v>815</v>
      </c>
      <c r="B3279" s="2" t="s">
        <v>2304</v>
      </c>
      <c r="C3279" s="3">
        <v>167.5</v>
      </c>
      <c r="D3279" s="2">
        <v>63.35</v>
      </c>
      <c r="E3279" s="2">
        <v>64.650000000000006</v>
      </c>
      <c r="F3279" s="2">
        <v>65.900000000000006</v>
      </c>
      <c r="G3279" s="2">
        <v>0</v>
      </c>
      <c r="H3279" s="2" t="s">
        <v>12</v>
      </c>
      <c r="I3279" s="2">
        <v>4</v>
      </c>
      <c r="J3279" s="2">
        <v>4</v>
      </c>
      <c r="K3279" s="4">
        <v>0.65500000000000003</v>
      </c>
      <c r="L3279" s="2" t="s">
        <v>1276</v>
      </c>
      <c r="M3279" s="5">
        <v>45093</v>
      </c>
      <c r="N3279" s="6">
        <v>102.7</v>
      </c>
    </row>
    <row r="3280" spans="1:14" ht="15.5" hidden="1" x14ac:dyDescent="0.35">
      <c r="A3280" s="3" t="s">
        <v>816</v>
      </c>
      <c r="B3280" s="2" t="s">
        <v>1922</v>
      </c>
      <c r="C3280" s="3">
        <v>168</v>
      </c>
      <c r="D3280" s="2">
        <v>65.87</v>
      </c>
      <c r="E3280" s="2">
        <v>65.25</v>
      </c>
      <c r="F3280" s="2">
        <v>66.45</v>
      </c>
      <c r="G3280" s="2">
        <v>0.02</v>
      </c>
      <c r="H3280" s="2">
        <v>2.9999999999999997E-4</v>
      </c>
      <c r="I3280" s="2">
        <v>18</v>
      </c>
      <c r="J3280" s="2">
        <v>0</v>
      </c>
      <c r="K3280" s="4">
        <v>0.66849999999999998</v>
      </c>
      <c r="L3280" s="2" t="s">
        <v>1276</v>
      </c>
      <c r="M3280" s="5">
        <v>45093</v>
      </c>
      <c r="N3280" s="6">
        <v>102.7</v>
      </c>
    </row>
    <row r="3281" spans="1:14" ht="15.5" hidden="1" x14ac:dyDescent="0.35">
      <c r="A3281" s="3" t="s">
        <v>818</v>
      </c>
      <c r="B3281" s="2" t="s">
        <v>2304</v>
      </c>
      <c r="C3281" s="3">
        <v>168.5</v>
      </c>
      <c r="D3281" s="2">
        <v>64.37</v>
      </c>
      <c r="E3281" s="2">
        <v>65.650000000000006</v>
      </c>
      <c r="F3281" s="2">
        <v>66.95</v>
      </c>
      <c r="G3281" s="2">
        <v>0</v>
      </c>
      <c r="H3281" s="2" t="s">
        <v>12</v>
      </c>
      <c r="I3281" s="2">
        <v>4</v>
      </c>
      <c r="J3281" s="2">
        <v>0</v>
      </c>
      <c r="K3281" s="4">
        <v>0.6714</v>
      </c>
      <c r="L3281" s="2" t="s">
        <v>1276</v>
      </c>
      <c r="M3281" s="5">
        <v>45093</v>
      </c>
      <c r="N3281" s="6">
        <v>102.7</v>
      </c>
    </row>
    <row r="3282" spans="1:14" ht="15.5" hidden="1" x14ac:dyDescent="0.35">
      <c r="A3282" s="3" t="s">
        <v>819</v>
      </c>
      <c r="B3282" s="2" t="s">
        <v>2305</v>
      </c>
      <c r="C3282" s="3">
        <v>169</v>
      </c>
      <c r="D3282" s="2">
        <v>72.45</v>
      </c>
      <c r="E3282" s="2">
        <v>75.099999999999994</v>
      </c>
      <c r="F3282" s="2">
        <v>75.849999999999994</v>
      </c>
      <c r="G3282" s="2">
        <v>0</v>
      </c>
      <c r="H3282" s="2" t="s">
        <v>12</v>
      </c>
      <c r="I3282" s="2">
        <v>159</v>
      </c>
      <c r="J3282" s="2">
        <v>0</v>
      </c>
      <c r="K3282" s="4">
        <v>1.4028</v>
      </c>
      <c r="L3282" s="2" t="s">
        <v>1276</v>
      </c>
      <c r="M3282" s="5">
        <v>45093</v>
      </c>
      <c r="N3282" s="6">
        <v>102.7</v>
      </c>
    </row>
    <row r="3283" spans="1:14" ht="15.5" hidden="1" x14ac:dyDescent="0.35">
      <c r="A3283" s="3" t="s">
        <v>820</v>
      </c>
      <c r="B3283" s="2" t="s">
        <v>2306</v>
      </c>
      <c r="C3283" s="3">
        <v>169.5</v>
      </c>
      <c r="D3283" s="2">
        <v>72.91</v>
      </c>
      <c r="E3283" s="2">
        <v>75.599999999999994</v>
      </c>
      <c r="F3283" s="2">
        <v>76.349999999999994</v>
      </c>
      <c r="G3283" s="2">
        <v>0</v>
      </c>
      <c r="H3283" s="2" t="s">
        <v>12</v>
      </c>
      <c r="I3283" s="2">
        <v>176</v>
      </c>
      <c r="J3283" s="2">
        <v>0</v>
      </c>
      <c r="K3283" s="4">
        <v>1.407</v>
      </c>
      <c r="L3283" s="2" t="s">
        <v>1276</v>
      </c>
      <c r="M3283" s="5">
        <v>45093</v>
      </c>
      <c r="N3283" s="6">
        <v>102.7</v>
      </c>
    </row>
    <row r="3284" spans="1:14" ht="15.5" hidden="1" x14ac:dyDescent="0.35">
      <c r="A3284" s="3" t="s">
        <v>822</v>
      </c>
      <c r="B3284" s="2" t="s">
        <v>1967</v>
      </c>
      <c r="C3284" s="3">
        <v>170</v>
      </c>
      <c r="D3284" s="2">
        <v>68.2</v>
      </c>
      <c r="E3284" s="2">
        <v>67.25</v>
      </c>
      <c r="F3284" s="2">
        <v>68.3</v>
      </c>
      <c r="G3284" s="2">
        <v>0.5</v>
      </c>
      <c r="H3284" s="2">
        <v>7.4000000000000003E-3</v>
      </c>
      <c r="I3284" s="2">
        <v>400</v>
      </c>
      <c r="J3284" s="2">
        <v>200</v>
      </c>
      <c r="K3284" s="4">
        <v>0.64749999999999996</v>
      </c>
      <c r="L3284" s="2" t="s">
        <v>1276</v>
      </c>
      <c r="M3284" s="5">
        <v>45093</v>
      </c>
      <c r="N3284" s="6">
        <v>102.7</v>
      </c>
    </row>
    <row r="3285" spans="1:14" ht="15.5" hidden="1" x14ac:dyDescent="0.35">
      <c r="A3285" s="3" t="s">
        <v>823</v>
      </c>
      <c r="B3285" s="2" t="s">
        <v>2307</v>
      </c>
      <c r="C3285" s="3">
        <v>170.5</v>
      </c>
      <c r="D3285" s="2">
        <v>73.2</v>
      </c>
      <c r="E3285" s="2">
        <v>79.45</v>
      </c>
      <c r="F3285" s="2">
        <v>80.05</v>
      </c>
      <c r="G3285" s="2">
        <v>0</v>
      </c>
      <c r="H3285" s="2" t="s">
        <v>12</v>
      </c>
      <c r="I3285" s="2">
        <v>20</v>
      </c>
      <c r="J3285" s="2">
        <v>0</v>
      </c>
      <c r="K3285" s="4">
        <v>1.5931</v>
      </c>
      <c r="L3285" s="2" t="s">
        <v>1276</v>
      </c>
      <c r="M3285" s="5">
        <v>45093</v>
      </c>
      <c r="N3285" s="6">
        <v>102.7</v>
      </c>
    </row>
    <row r="3286" spans="1:14" ht="15.5" hidden="1" x14ac:dyDescent="0.35">
      <c r="A3286" s="3" t="s">
        <v>824</v>
      </c>
      <c r="B3286" s="2" t="s">
        <v>2308</v>
      </c>
      <c r="C3286" s="3">
        <v>171</v>
      </c>
      <c r="D3286" s="2">
        <v>81.45</v>
      </c>
      <c r="E3286" s="2">
        <v>80.349999999999994</v>
      </c>
      <c r="F3286" s="2">
        <v>81.05</v>
      </c>
      <c r="G3286" s="2">
        <v>0</v>
      </c>
      <c r="H3286" s="2" t="s">
        <v>12</v>
      </c>
      <c r="I3286" s="2">
        <v>83</v>
      </c>
      <c r="J3286" s="2">
        <v>0</v>
      </c>
      <c r="K3286" s="4">
        <v>1.6254</v>
      </c>
      <c r="L3286" s="2" t="s">
        <v>1276</v>
      </c>
      <c r="M3286" s="5">
        <v>45093</v>
      </c>
      <c r="N3286" s="6">
        <v>102.7</v>
      </c>
    </row>
    <row r="3287" spans="1:14" ht="15.5" hidden="1" x14ac:dyDescent="0.35">
      <c r="A3287" s="3" t="s">
        <v>826</v>
      </c>
      <c r="B3287" s="2" t="s">
        <v>2307</v>
      </c>
      <c r="C3287" s="3">
        <v>171.5</v>
      </c>
      <c r="D3287" s="2">
        <v>74.2</v>
      </c>
      <c r="E3287" s="2">
        <v>80.45</v>
      </c>
      <c r="F3287" s="2">
        <v>81.099999999999994</v>
      </c>
      <c r="G3287" s="2">
        <v>0</v>
      </c>
      <c r="H3287" s="2" t="s">
        <v>12</v>
      </c>
      <c r="I3287" s="2">
        <v>20</v>
      </c>
      <c r="J3287" s="2">
        <v>0</v>
      </c>
      <c r="K3287" s="4">
        <v>1.6032999999999999</v>
      </c>
      <c r="L3287" s="2" t="s">
        <v>1276</v>
      </c>
      <c r="M3287" s="5">
        <v>45093</v>
      </c>
      <c r="N3287" s="6">
        <v>102.7</v>
      </c>
    </row>
    <row r="3288" spans="1:14" ht="15.5" hidden="1" x14ac:dyDescent="0.35">
      <c r="A3288" s="3" t="s">
        <v>827</v>
      </c>
      <c r="B3288" s="2" t="s">
        <v>2309</v>
      </c>
      <c r="C3288" s="3">
        <v>172</v>
      </c>
      <c r="D3288" s="2">
        <v>74.37</v>
      </c>
      <c r="E3288" s="2">
        <v>75.099999999999994</v>
      </c>
      <c r="F3288" s="2">
        <v>75.8</v>
      </c>
      <c r="G3288" s="2">
        <v>0</v>
      </c>
      <c r="H3288" s="2" t="s">
        <v>12</v>
      </c>
      <c r="I3288" s="2">
        <v>80</v>
      </c>
      <c r="J3288" s="2">
        <v>0</v>
      </c>
      <c r="K3288" s="4">
        <v>1.2151000000000001</v>
      </c>
      <c r="L3288" s="2" t="s">
        <v>1276</v>
      </c>
      <c r="M3288" s="5">
        <v>45093</v>
      </c>
      <c r="N3288" s="6">
        <v>102.7</v>
      </c>
    </row>
    <row r="3289" spans="1:14" ht="15.5" hidden="1" x14ac:dyDescent="0.35">
      <c r="A3289" s="3" t="s">
        <v>829</v>
      </c>
      <c r="B3289" s="2" t="s">
        <v>1967</v>
      </c>
      <c r="C3289" s="3">
        <v>172.5</v>
      </c>
      <c r="D3289" s="2">
        <v>70.5</v>
      </c>
      <c r="E3289" s="2">
        <v>69.95</v>
      </c>
      <c r="F3289" s="2">
        <v>70.95</v>
      </c>
      <c r="G3289" s="2">
        <v>0.25</v>
      </c>
      <c r="H3289" s="2">
        <v>3.5999999999999999E-3</v>
      </c>
      <c r="I3289" s="2">
        <v>800</v>
      </c>
      <c r="J3289" s="2">
        <v>400</v>
      </c>
      <c r="K3289" s="4">
        <v>0.53910000000000002</v>
      </c>
      <c r="L3289" s="2" t="s">
        <v>1276</v>
      </c>
      <c r="M3289" s="5">
        <v>45093</v>
      </c>
      <c r="N3289" s="6">
        <v>102.7</v>
      </c>
    </row>
    <row r="3290" spans="1:14" ht="15.5" hidden="1" x14ac:dyDescent="0.35">
      <c r="A3290" s="3" t="s">
        <v>830</v>
      </c>
      <c r="B3290" s="2" t="s">
        <v>2310</v>
      </c>
      <c r="C3290" s="3">
        <v>173</v>
      </c>
      <c r="D3290" s="2">
        <v>86.25</v>
      </c>
      <c r="E3290" s="2">
        <v>76.95</v>
      </c>
      <c r="F3290" s="2">
        <v>77.5</v>
      </c>
      <c r="G3290" s="2">
        <v>0</v>
      </c>
      <c r="H3290" s="2" t="s">
        <v>12</v>
      </c>
      <c r="I3290" s="2">
        <v>2</v>
      </c>
      <c r="J3290" s="2">
        <v>0</v>
      </c>
      <c r="K3290" s="4">
        <v>1.2802</v>
      </c>
      <c r="L3290" s="2" t="s">
        <v>1276</v>
      </c>
      <c r="M3290" s="5">
        <v>45093</v>
      </c>
      <c r="N3290" s="6">
        <v>102.7</v>
      </c>
    </row>
    <row r="3291" spans="1:14" ht="15.5" hidden="1" x14ac:dyDescent="0.35">
      <c r="A3291" s="3" t="s">
        <v>832</v>
      </c>
      <c r="B3291" s="2" t="s">
        <v>1967</v>
      </c>
      <c r="C3291" s="3">
        <v>173.5</v>
      </c>
      <c r="D3291" s="2">
        <v>71.55</v>
      </c>
      <c r="E3291" s="2">
        <v>70.75</v>
      </c>
      <c r="F3291" s="2">
        <v>71.95</v>
      </c>
      <c r="G3291" s="2">
        <v>0.35</v>
      </c>
      <c r="H3291" s="2">
        <v>4.8999999999999998E-3</v>
      </c>
      <c r="I3291" s="2">
        <v>400</v>
      </c>
      <c r="J3291" s="2">
        <v>180</v>
      </c>
      <c r="K3291" s="4">
        <v>0.70169999999999999</v>
      </c>
      <c r="L3291" s="2" t="s">
        <v>1276</v>
      </c>
      <c r="M3291" s="5">
        <v>45093</v>
      </c>
      <c r="N3291" s="6">
        <v>102.7</v>
      </c>
    </row>
    <row r="3292" spans="1:14" ht="15.5" hidden="1" x14ac:dyDescent="0.35">
      <c r="A3292" s="3" t="s">
        <v>833</v>
      </c>
      <c r="B3292" s="2" t="s">
        <v>2311</v>
      </c>
      <c r="C3292" s="3">
        <v>174</v>
      </c>
      <c r="D3292" s="2">
        <v>85.75</v>
      </c>
      <c r="E3292" s="2">
        <v>73.400000000000006</v>
      </c>
      <c r="F3292" s="2">
        <v>74</v>
      </c>
      <c r="G3292" s="2">
        <v>0</v>
      </c>
      <c r="H3292" s="2" t="s">
        <v>12</v>
      </c>
      <c r="I3292" s="2">
        <v>2</v>
      </c>
      <c r="J3292" s="2">
        <v>0</v>
      </c>
      <c r="K3292" s="4">
        <v>0.8921</v>
      </c>
      <c r="L3292" s="2" t="s">
        <v>1276</v>
      </c>
      <c r="M3292" s="5">
        <v>45093</v>
      </c>
      <c r="N3292" s="6">
        <v>102.7</v>
      </c>
    </row>
    <row r="3293" spans="1:14" ht="15.5" hidden="1" x14ac:dyDescent="0.35">
      <c r="A3293" s="3" t="s">
        <v>835</v>
      </c>
      <c r="B3293" s="2" t="s">
        <v>2312</v>
      </c>
      <c r="C3293" s="3">
        <v>174.5</v>
      </c>
      <c r="D3293" s="2">
        <v>75.58</v>
      </c>
      <c r="E3293" s="2">
        <v>85.7</v>
      </c>
      <c r="F3293" s="2">
        <v>86.4</v>
      </c>
      <c r="G3293" s="2">
        <v>0</v>
      </c>
      <c r="H3293" s="2" t="s">
        <v>12</v>
      </c>
      <c r="I3293" s="2">
        <v>150</v>
      </c>
      <c r="J3293" s="2">
        <v>0</v>
      </c>
      <c r="K3293" s="4">
        <v>1.7681</v>
      </c>
      <c r="L3293" s="2" t="s">
        <v>1276</v>
      </c>
      <c r="M3293" s="5">
        <v>45093</v>
      </c>
      <c r="N3293" s="6">
        <v>102.7</v>
      </c>
    </row>
    <row r="3294" spans="1:14" ht="15.5" hidden="1" x14ac:dyDescent="0.35">
      <c r="A3294" s="3" t="s">
        <v>837</v>
      </c>
      <c r="B3294" s="2" t="s">
        <v>2313</v>
      </c>
      <c r="C3294" s="3">
        <v>175</v>
      </c>
      <c r="D3294" s="2">
        <v>76.92</v>
      </c>
      <c r="E3294" s="2">
        <v>72.150000000000006</v>
      </c>
      <c r="F3294" s="2">
        <v>73.45</v>
      </c>
      <c r="G3294" s="2">
        <v>0</v>
      </c>
      <c r="H3294" s="2" t="s">
        <v>12</v>
      </c>
      <c r="I3294" s="2">
        <v>1</v>
      </c>
      <c r="J3294" s="2">
        <v>0</v>
      </c>
      <c r="K3294" s="4">
        <v>0.71050000000000002</v>
      </c>
      <c r="L3294" s="2" t="s">
        <v>1276</v>
      </c>
      <c r="M3294" s="5">
        <v>45093</v>
      </c>
      <c r="N3294" s="6">
        <v>102.7</v>
      </c>
    </row>
    <row r="3295" spans="1:14" ht="15.5" hidden="1" x14ac:dyDescent="0.35">
      <c r="A3295" s="3" t="s">
        <v>839</v>
      </c>
      <c r="B3295" s="2" t="s">
        <v>2314</v>
      </c>
      <c r="C3295" s="3">
        <v>175.5</v>
      </c>
      <c r="D3295" s="2">
        <v>81.709999999999994</v>
      </c>
      <c r="E3295" s="2">
        <v>87.15</v>
      </c>
      <c r="F3295" s="2">
        <v>88.15</v>
      </c>
      <c r="G3295" s="2">
        <v>0</v>
      </c>
      <c r="H3295" s="2" t="s">
        <v>12</v>
      </c>
      <c r="I3295" s="2">
        <v>20</v>
      </c>
      <c r="J3295" s="2">
        <v>0</v>
      </c>
      <c r="K3295" s="4">
        <v>1.8126</v>
      </c>
      <c r="L3295" s="2" t="s">
        <v>1276</v>
      </c>
      <c r="M3295" s="5">
        <v>45093</v>
      </c>
      <c r="N3295" s="6">
        <v>102.7</v>
      </c>
    </row>
    <row r="3296" spans="1:14" ht="15.5" hidden="1" x14ac:dyDescent="0.35">
      <c r="A3296" s="3" t="s">
        <v>840</v>
      </c>
      <c r="B3296" s="2" t="s">
        <v>2315</v>
      </c>
      <c r="C3296" s="3">
        <v>176</v>
      </c>
      <c r="D3296" s="2">
        <v>78.510000000000005</v>
      </c>
      <c r="E3296" s="2">
        <v>87.65</v>
      </c>
      <c r="F3296" s="2">
        <v>88.7</v>
      </c>
      <c r="G3296" s="2">
        <v>0</v>
      </c>
      <c r="H3296" s="2" t="s">
        <v>12</v>
      </c>
      <c r="I3296" s="2">
        <v>140</v>
      </c>
      <c r="J3296" s="2">
        <v>0</v>
      </c>
      <c r="K3296" s="4">
        <v>1.8182</v>
      </c>
      <c r="L3296" s="2" t="s">
        <v>1276</v>
      </c>
      <c r="M3296" s="5">
        <v>45093</v>
      </c>
      <c r="N3296" s="6">
        <v>102.7</v>
      </c>
    </row>
    <row r="3297" spans="1:14" ht="15.5" hidden="1" x14ac:dyDescent="0.35">
      <c r="A3297" s="3" t="s">
        <v>842</v>
      </c>
      <c r="B3297" s="2" t="s">
        <v>2316</v>
      </c>
      <c r="C3297" s="3">
        <v>176.5</v>
      </c>
      <c r="D3297" s="2">
        <v>78.67</v>
      </c>
      <c r="E3297" s="2">
        <v>87.65</v>
      </c>
      <c r="F3297" s="2">
        <v>88.4</v>
      </c>
      <c r="G3297" s="2">
        <v>0</v>
      </c>
      <c r="H3297" s="2" t="s">
        <v>12</v>
      </c>
      <c r="I3297" s="2">
        <v>50</v>
      </c>
      <c r="J3297" s="2">
        <v>0</v>
      </c>
      <c r="K3297" s="4">
        <v>1.7831999999999999</v>
      </c>
      <c r="L3297" s="2" t="s">
        <v>1276</v>
      </c>
      <c r="M3297" s="5">
        <v>45093</v>
      </c>
      <c r="N3297" s="6">
        <v>102.7</v>
      </c>
    </row>
    <row r="3298" spans="1:14" ht="15.5" hidden="1" x14ac:dyDescent="0.35">
      <c r="A3298" s="3" t="s">
        <v>844</v>
      </c>
      <c r="B3298" s="2" t="s">
        <v>2317</v>
      </c>
      <c r="C3298" s="3">
        <v>177</v>
      </c>
      <c r="D3298" s="2">
        <v>79.5</v>
      </c>
      <c r="E3298" s="2">
        <v>88.65</v>
      </c>
      <c r="F3298" s="2">
        <v>89.65</v>
      </c>
      <c r="G3298" s="2">
        <v>0</v>
      </c>
      <c r="H3298" s="2" t="s">
        <v>12</v>
      </c>
      <c r="I3298" s="2">
        <v>140</v>
      </c>
      <c r="J3298" s="2">
        <v>0</v>
      </c>
      <c r="K3298" s="4">
        <v>1.8250999999999999</v>
      </c>
      <c r="L3298" s="2" t="s">
        <v>1276</v>
      </c>
      <c r="M3298" s="5">
        <v>45093</v>
      </c>
      <c r="N3298" s="6">
        <v>102.7</v>
      </c>
    </row>
    <row r="3299" spans="1:14" ht="15.5" hidden="1" x14ac:dyDescent="0.35">
      <c r="A3299" s="3" t="s">
        <v>846</v>
      </c>
      <c r="B3299" s="2" t="s">
        <v>2318</v>
      </c>
      <c r="C3299" s="3">
        <v>177.5</v>
      </c>
      <c r="D3299" s="2">
        <v>83.25</v>
      </c>
      <c r="E3299" s="2">
        <v>93.15</v>
      </c>
      <c r="F3299" s="2">
        <v>94.05</v>
      </c>
      <c r="G3299" s="2">
        <v>0</v>
      </c>
      <c r="H3299" s="2" t="s">
        <v>12</v>
      </c>
      <c r="I3299" s="2">
        <v>28</v>
      </c>
      <c r="J3299" s="2">
        <v>0</v>
      </c>
      <c r="K3299" s="4">
        <v>2.0625</v>
      </c>
      <c r="L3299" s="2" t="s">
        <v>1276</v>
      </c>
      <c r="M3299" s="5">
        <v>45093</v>
      </c>
      <c r="N3299" s="6">
        <v>102.7</v>
      </c>
    </row>
    <row r="3300" spans="1:14" ht="15.5" hidden="1" x14ac:dyDescent="0.35">
      <c r="A3300" s="3" t="s">
        <v>848</v>
      </c>
      <c r="B3300" s="2" t="s">
        <v>2319</v>
      </c>
      <c r="C3300" s="3">
        <v>178</v>
      </c>
      <c r="D3300" s="2">
        <v>81.400000000000006</v>
      </c>
      <c r="E3300" s="2">
        <v>89.7</v>
      </c>
      <c r="F3300" s="2">
        <v>90.7</v>
      </c>
      <c r="G3300" s="2">
        <v>0</v>
      </c>
      <c r="H3300" s="2" t="s">
        <v>12</v>
      </c>
      <c r="I3300" s="2">
        <v>122</v>
      </c>
      <c r="J3300" s="2">
        <v>0</v>
      </c>
      <c r="K3300" s="4">
        <v>1.8362000000000001</v>
      </c>
      <c r="L3300" s="2" t="s">
        <v>1276</v>
      </c>
      <c r="M3300" s="5">
        <v>45093</v>
      </c>
      <c r="N3300" s="6">
        <v>102.7</v>
      </c>
    </row>
    <row r="3301" spans="1:14" ht="15.5" hidden="1" x14ac:dyDescent="0.35">
      <c r="A3301" s="3" t="s">
        <v>850</v>
      </c>
      <c r="B3301" s="2" t="s">
        <v>2320</v>
      </c>
      <c r="C3301" s="3">
        <v>178.5</v>
      </c>
      <c r="D3301" s="2">
        <v>80.150000000000006</v>
      </c>
      <c r="E3301" s="2">
        <v>90.05</v>
      </c>
      <c r="F3301" s="2">
        <v>90.7</v>
      </c>
      <c r="G3301" s="2">
        <v>0</v>
      </c>
      <c r="H3301" s="2" t="s">
        <v>12</v>
      </c>
      <c r="I3301" s="2">
        <v>100</v>
      </c>
      <c r="J3301" s="2">
        <v>0</v>
      </c>
      <c r="K3301" s="4">
        <v>1.8207</v>
      </c>
      <c r="L3301" s="2" t="s">
        <v>1276</v>
      </c>
      <c r="M3301" s="5">
        <v>45093</v>
      </c>
      <c r="N3301" s="6">
        <v>102.7</v>
      </c>
    </row>
    <row r="3302" spans="1:14" ht="15.5" hidden="1" x14ac:dyDescent="0.35">
      <c r="A3302" s="3" t="s">
        <v>852</v>
      </c>
      <c r="B3302" s="2" t="s">
        <v>2321</v>
      </c>
      <c r="C3302" s="3">
        <v>179</v>
      </c>
      <c r="D3302" s="2">
        <v>81.5</v>
      </c>
      <c r="E3302" s="2">
        <v>90.7</v>
      </c>
      <c r="F3302" s="2">
        <v>91.65</v>
      </c>
      <c r="G3302" s="2">
        <v>0</v>
      </c>
      <c r="H3302" s="2" t="s">
        <v>12</v>
      </c>
      <c r="I3302" s="2">
        <v>120</v>
      </c>
      <c r="J3302" s="2">
        <v>0</v>
      </c>
      <c r="K3302" s="4">
        <v>1.8429</v>
      </c>
      <c r="L3302" s="2" t="s">
        <v>1276</v>
      </c>
      <c r="M3302" s="5">
        <v>45093</v>
      </c>
      <c r="N3302" s="6">
        <v>102.7</v>
      </c>
    </row>
    <row r="3303" spans="1:14" ht="15.5" hidden="1" x14ac:dyDescent="0.35">
      <c r="A3303" s="3" t="s">
        <v>854</v>
      </c>
      <c r="B3303" s="2" t="s">
        <v>2322</v>
      </c>
      <c r="C3303" s="3">
        <v>179.5</v>
      </c>
      <c r="D3303" s="2">
        <v>81.209999999999994</v>
      </c>
      <c r="E3303" s="2">
        <v>91.05</v>
      </c>
      <c r="F3303" s="2">
        <v>91.95</v>
      </c>
      <c r="G3303" s="2">
        <v>0</v>
      </c>
      <c r="H3303" s="2" t="s">
        <v>12</v>
      </c>
      <c r="I3303" s="2">
        <v>60</v>
      </c>
      <c r="J3303" s="2">
        <v>0</v>
      </c>
      <c r="K3303" s="4">
        <v>1.8363</v>
      </c>
      <c r="L3303" s="2" t="s">
        <v>1276</v>
      </c>
      <c r="M3303" s="5">
        <v>45093</v>
      </c>
      <c r="N3303" s="6">
        <v>102.7</v>
      </c>
    </row>
    <row r="3304" spans="1:14" ht="15.5" hidden="1" x14ac:dyDescent="0.35">
      <c r="A3304" s="3" t="s">
        <v>856</v>
      </c>
      <c r="B3304" s="2" t="s">
        <v>2323</v>
      </c>
      <c r="C3304" s="3">
        <v>180</v>
      </c>
      <c r="D3304" s="2">
        <v>89.48</v>
      </c>
      <c r="E3304" s="2">
        <v>77.650000000000006</v>
      </c>
      <c r="F3304" s="2">
        <v>78.25</v>
      </c>
      <c r="G3304" s="2">
        <v>0</v>
      </c>
      <c r="H3304" s="2" t="s">
        <v>12</v>
      </c>
      <c r="I3304" s="2">
        <v>2</v>
      </c>
      <c r="J3304" s="2">
        <v>0</v>
      </c>
      <c r="K3304" s="4">
        <v>0.57620000000000005</v>
      </c>
      <c r="L3304" s="2" t="s">
        <v>1276</v>
      </c>
      <c r="M3304" s="5">
        <v>45093</v>
      </c>
      <c r="N3304" s="6">
        <v>102.7</v>
      </c>
    </row>
    <row r="3305" spans="1:14" ht="15.5" hidden="1" x14ac:dyDescent="0.35">
      <c r="A3305" s="3" t="s">
        <v>858</v>
      </c>
      <c r="B3305" s="2" t="s">
        <v>2324</v>
      </c>
      <c r="C3305" s="3">
        <v>180.5</v>
      </c>
      <c r="D3305" s="2">
        <v>82.78</v>
      </c>
      <c r="E3305" s="2">
        <v>92.2</v>
      </c>
      <c r="F3305" s="2">
        <v>93.25</v>
      </c>
      <c r="G3305" s="2">
        <v>0</v>
      </c>
      <c r="H3305" s="2" t="s">
        <v>12</v>
      </c>
      <c r="I3305" s="2">
        <v>240</v>
      </c>
      <c r="J3305" s="2">
        <v>0</v>
      </c>
      <c r="K3305" s="4">
        <v>1.8579000000000001</v>
      </c>
      <c r="L3305" s="2" t="s">
        <v>1276</v>
      </c>
      <c r="M3305" s="5">
        <v>45093</v>
      </c>
      <c r="N3305" s="6">
        <v>102.7</v>
      </c>
    </row>
    <row r="3306" spans="1:14" ht="15.5" hidden="1" x14ac:dyDescent="0.35">
      <c r="A3306" s="3" t="s">
        <v>860</v>
      </c>
      <c r="B3306" s="2" t="s">
        <v>2325</v>
      </c>
      <c r="C3306" s="3">
        <v>181</v>
      </c>
      <c r="D3306" s="2">
        <v>83.69</v>
      </c>
      <c r="E3306" s="2">
        <v>92.65</v>
      </c>
      <c r="F3306" s="2">
        <v>93.7</v>
      </c>
      <c r="G3306" s="2">
        <v>0</v>
      </c>
      <c r="H3306" s="2" t="s">
        <v>12</v>
      </c>
      <c r="I3306" s="2">
        <v>100</v>
      </c>
      <c r="J3306" s="2">
        <v>0</v>
      </c>
      <c r="K3306" s="4">
        <v>1.8589</v>
      </c>
      <c r="L3306" s="2" t="s">
        <v>1276</v>
      </c>
      <c r="M3306" s="5">
        <v>45093</v>
      </c>
      <c r="N3306" s="6">
        <v>102.7</v>
      </c>
    </row>
    <row r="3307" spans="1:14" ht="15.5" hidden="1" x14ac:dyDescent="0.35">
      <c r="A3307" s="3" t="s">
        <v>862</v>
      </c>
      <c r="B3307" s="2" t="s">
        <v>2326</v>
      </c>
      <c r="C3307" s="3">
        <v>181.5</v>
      </c>
      <c r="D3307" s="2">
        <v>88.3</v>
      </c>
      <c r="E3307" s="2">
        <v>98</v>
      </c>
      <c r="F3307" s="2">
        <v>98.7</v>
      </c>
      <c r="G3307" s="2">
        <v>0</v>
      </c>
      <c r="H3307" s="2" t="s">
        <v>12</v>
      </c>
      <c r="I3307" s="2">
        <v>83</v>
      </c>
      <c r="J3307" s="2">
        <v>0</v>
      </c>
      <c r="K3307" s="4">
        <v>2.1389</v>
      </c>
      <c r="L3307" s="2" t="s">
        <v>1276</v>
      </c>
      <c r="M3307" s="5">
        <v>45093</v>
      </c>
      <c r="N3307" s="6">
        <v>102.7</v>
      </c>
    </row>
    <row r="3308" spans="1:14" ht="15.5" hidden="1" x14ac:dyDescent="0.35">
      <c r="A3308" s="3" t="s">
        <v>864</v>
      </c>
      <c r="B3308" s="2" t="s">
        <v>2327</v>
      </c>
      <c r="C3308" s="3">
        <v>182</v>
      </c>
      <c r="D3308" s="2">
        <v>85</v>
      </c>
      <c r="E3308" s="2">
        <v>93.7</v>
      </c>
      <c r="F3308" s="2">
        <v>94.65</v>
      </c>
      <c r="G3308" s="2">
        <v>0</v>
      </c>
      <c r="H3308" s="2" t="s">
        <v>12</v>
      </c>
      <c r="I3308" s="2">
        <v>50</v>
      </c>
      <c r="J3308" s="2">
        <v>0</v>
      </c>
      <c r="K3308" s="4">
        <v>1.8668</v>
      </c>
      <c r="L3308" s="2" t="s">
        <v>1276</v>
      </c>
      <c r="M3308" s="5">
        <v>45093</v>
      </c>
      <c r="N3308" s="6">
        <v>102.7</v>
      </c>
    </row>
    <row r="3309" spans="1:14" ht="15.5" hidden="1" x14ac:dyDescent="0.35">
      <c r="A3309" s="3" t="s">
        <v>866</v>
      </c>
      <c r="B3309" s="2" t="s">
        <v>2328</v>
      </c>
      <c r="C3309" s="3">
        <v>182.5</v>
      </c>
      <c r="D3309" s="2">
        <v>85.18</v>
      </c>
      <c r="E3309" s="2">
        <v>94.15</v>
      </c>
      <c r="F3309" s="2">
        <v>95.2</v>
      </c>
      <c r="G3309" s="2">
        <v>0</v>
      </c>
      <c r="H3309" s="2" t="s">
        <v>12</v>
      </c>
      <c r="I3309" s="2">
        <v>242</v>
      </c>
      <c r="J3309" s="2">
        <v>0</v>
      </c>
      <c r="K3309" s="4">
        <v>1.8709</v>
      </c>
      <c r="L3309" s="2" t="s">
        <v>1276</v>
      </c>
      <c r="M3309" s="5">
        <v>45093</v>
      </c>
      <c r="N3309" s="6">
        <v>102.7</v>
      </c>
    </row>
    <row r="3310" spans="1:14" ht="15.5" hidden="1" x14ac:dyDescent="0.35">
      <c r="A3310" s="3" t="s">
        <v>868</v>
      </c>
      <c r="B3310" s="2" t="s">
        <v>2329</v>
      </c>
      <c r="C3310" s="3">
        <v>183</v>
      </c>
      <c r="D3310" s="2">
        <v>89</v>
      </c>
      <c r="E3310" s="2">
        <v>97.4</v>
      </c>
      <c r="F3310" s="2">
        <v>98.1</v>
      </c>
      <c r="G3310" s="2">
        <v>0</v>
      </c>
      <c r="H3310" s="2" t="s">
        <v>12</v>
      </c>
      <c r="I3310" s="2">
        <v>33</v>
      </c>
      <c r="J3310" s="2">
        <v>0</v>
      </c>
      <c r="K3310" s="4">
        <v>2.0280999999999998</v>
      </c>
      <c r="L3310" s="2" t="s">
        <v>1276</v>
      </c>
      <c r="M3310" s="5">
        <v>45093</v>
      </c>
      <c r="N3310" s="6">
        <v>102.7</v>
      </c>
    </row>
    <row r="3311" spans="1:14" ht="15.5" hidden="1" x14ac:dyDescent="0.35">
      <c r="A3311" s="3" t="s">
        <v>870</v>
      </c>
      <c r="B3311" s="2" t="s">
        <v>2328</v>
      </c>
      <c r="C3311" s="3">
        <v>183.5</v>
      </c>
      <c r="D3311" s="2">
        <v>86.21</v>
      </c>
      <c r="E3311" s="2">
        <v>95.2</v>
      </c>
      <c r="F3311" s="2">
        <v>96</v>
      </c>
      <c r="G3311" s="2">
        <v>0</v>
      </c>
      <c r="H3311" s="2" t="s">
        <v>12</v>
      </c>
      <c r="I3311" s="2">
        <v>260</v>
      </c>
      <c r="J3311" s="2">
        <v>0</v>
      </c>
      <c r="K3311" s="4">
        <v>1.8741000000000001</v>
      </c>
      <c r="L3311" s="2" t="s">
        <v>1276</v>
      </c>
      <c r="M3311" s="5">
        <v>45093</v>
      </c>
      <c r="N3311" s="6">
        <v>102.7</v>
      </c>
    </row>
    <row r="3312" spans="1:14" ht="15.5" hidden="1" x14ac:dyDescent="0.35">
      <c r="A3312" s="3" t="s">
        <v>871</v>
      </c>
      <c r="B3312" s="2" t="s">
        <v>2330</v>
      </c>
      <c r="C3312" s="3">
        <v>184</v>
      </c>
      <c r="D3312" s="2">
        <v>89.02</v>
      </c>
      <c r="E3312" s="2">
        <v>95.65</v>
      </c>
      <c r="F3312" s="2">
        <v>96.8</v>
      </c>
      <c r="G3312" s="2">
        <v>0</v>
      </c>
      <c r="H3312" s="2" t="s">
        <v>12</v>
      </c>
      <c r="I3312" s="2">
        <v>41</v>
      </c>
      <c r="J3312" s="2">
        <v>0</v>
      </c>
      <c r="K3312" s="4">
        <v>1.8855</v>
      </c>
      <c r="L3312" s="2" t="s">
        <v>1276</v>
      </c>
      <c r="M3312" s="5">
        <v>45093</v>
      </c>
      <c r="N3312" s="6">
        <v>102.7</v>
      </c>
    </row>
    <row r="3313" spans="1:14" ht="15.5" hidden="1" x14ac:dyDescent="0.35">
      <c r="A3313" s="3" t="s">
        <v>873</v>
      </c>
      <c r="B3313" s="2" t="s">
        <v>2328</v>
      </c>
      <c r="C3313" s="3">
        <v>184.5</v>
      </c>
      <c r="D3313" s="2">
        <v>87.21</v>
      </c>
      <c r="E3313" s="2">
        <v>96.15</v>
      </c>
      <c r="F3313" s="2">
        <v>97.2</v>
      </c>
      <c r="G3313" s="2">
        <v>0</v>
      </c>
      <c r="H3313" s="2" t="s">
        <v>12</v>
      </c>
      <c r="I3313" s="2">
        <v>250</v>
      </c>
      <c r="J3313" s="2">
        <v>0</v>
      </c>
      <c r="K3313" s="4">
        <v>1.8864000000000001</v>
      </c>
      <c r="L3313" s="2" t="s">
        <v>1276</v>
      </c>
      <c r="M3313" s="5">
        <v>45093</v>
      </c>
      <c r="N3313" s="6">
        <v>102.7</v>
      </c>
    </row>
    <row r="3314" spans="1:14" ht="15.5" hidden="1" x14ac:dyDescent="0.35">
      <c r="A3314" s="3" t="s">
        <v>874</v>
      </c>
      <c r="B3314" s="2" t="s">
        <v>2331</v>
      </c>
      <c r="C3314" s="3">
        <v>185</v>
      </c>
      <c r="D3314" s="2">
        <v>91.48</v>
      </c>
      <c r="E3314" s="2">
        <v>84.9</v>
      </c>
      <c r="F3314" s="2">
        <v>85.9</v>
      </c>
      <c r="G3314" s="2">
        <v>0</v>
      </c>
      <c r="H3314" s="2" t="s">
        <v>12</v>
      </c>
      <c r="I3314" s="2">
        <v>4</v>
      </c>
      <c r="J3314" s="2">
        <v>0</v>
      </c>
      <c r="K3314" s="4">
        <v>1.0418000000000001</v>
      </c>
      <c r="L3314" s="2" t="s">
        <v>1276</v>
      </c>
      <c r="M3314" s="5">
        <v>45093</v>
      </c>
      <c r="N3314" s="6">
        <v>102.7</v>
      </c>
    </row>
    <row r="3315" spans="1:14" ht="15.5" hidden="1" x14ac:dyDescent="0.35">
      <c r="A3315" s="3" t="s">
        <v>876</v>
      </c>
      <c r="B3315" s="2" t="s">
        <v>2332</v>
      </c>
      <c r="C3315" s="3">
        <v>185.5</v>
      </c>
      <c r="D3315" s="2">
        <v>88.21</v>
      </c>
      <c r="E3315" s="2">
        <v>97.2</v>
      </c>
      <c r="F3315" s="2">
        <v>98.25</v>
      </c>
      <c r="G3315" s="2">
        <v>0</v>
      </c>
      <c r="H3315" s="2" t="s">
        <v>12</v>
      </c>
      <c r="I3315" s="2">
        <v>280</v>
      </c>
      <c r="J3315" s="2">
        <v>0</v>
      </c>
      <c r="K3315" s="4">
        <v>1.8971</v>
      </c>
      <c r="L3315" s="2" t="s">
        <v>1276</v>
      </c>
      <c r="M3315" s="5">
        <v>45093</v>
      </c>
      <c r="N3315" s="6">
        <v>102.7</v>
      </c>
    </row>
    <row r="3316" spans="1:14" ht="15.5" hidden="1" x14ac:dyDescent="0.35">
      <c r="A3316" s="3" t="s">
        <v>878</v>
      </c>
      <c r="B3316" s="2" t="s">
        <v>2333</v>
      </c>
      <c r="C3316" s="3">
        <v>186</v>
      </c>
      <c r="D3316" s="2">
        <v>88.9</v>
      </c>
      <c r="E3316" s="2">
        <v>97.7</v>
      </c>
      <c r="F3316" s="2">
        <v>98.7</v>
      </c>
      <c r="G3316" s="2">
        <v>0</v>
      </c>
      <c r="H3316" s="2" t="s">
        <v>12</v>
      </c>
      <c r="I3316" s="2">
        <v>180</v>
      </c>
      <c r="J3316" s="2">
        <v>0</v>
      </c>
      <c r="K3316" s="4">
        <v>1.8994</v>
      </c>
      <c r="L3316" s="2" t="s">
        <v>1276</v>
      </c>
      <c r="M3316" s="5">
        <v>45093</v>
      </c>
      <c r="N3316" s="6">
        <v>102.7</v>
      </c>
    </row>
    <row r="3317" spans="1:14" ht="15.5" hidden="1" x14ac:dyDescent="0.35">
      <c r="A3317" s="3" t="s">
        <v>880</v>
      </c>
      <c r="B3317" s="2" t="s">
        <v>2334</v>
      </c>
      <c r="C3317" s="3">
        <v>186.5</v>
      </c>
      <c r="D3317" s="2">
        <v>89.21</v>
      </c>
      <c r="E3317" s="2">
        <v>98.15</v>
      </c>
      <c r="F3317" s="2">
        <v>99.25</v>
      </c>
      <c r="G3317" s="2">
        <v>0</v>
      </c>
      <c r="H3317" s="2" t="s">
        <v>12</v>
      </c>
      <c r="I3317" s="2">
        <v>280</v>
      </c>
      <c r="J3317" s="2">
        <v>0</v>
      </c>
      <c r="K3317" s="4">
        <v>1.9033</v>
      </c>
      <c r="L3317" s="2" t="s">
        <v>1276</v>
      </c>
      <c r="M3317" s="5">
        <v>45093</v>
      </c>
      <c r="N3317" s="6">
        <v>102.7</v>
      </c>
    </row>
    <row r="3318" spans="1:14" ht="15.5" hidden="1" x14ac:dyDescent="0.35">
      <c r="A3318" s="3" t="s">
        <v>882</v>
      </c>
      <c r="B3318" s="2" t="s">
        <v>2335</v>
      </c>
      <c r="C3318" s="3">
        <v>187</v>
      </c>
      <c r="D3318" s="2">
        <v>90.23</v>
      </c>
      <c r="E3318" s="2">
        <v>98.7</v>
      </c>
      <c r="F3318" s="2">
        <v>99.7</v>
      </c>
      <c r="G3318" s="2">
        <v>0</v>
      </c>
      <c r="H3318" s="2" t="s">
        <v>12</v>
      </c>
      <c r="I3318" s="2">
        <v>224</v>
      </c>
      <c r="J3318" s="2">
        <v>0</v>
      </c>
      <c r="K3318" s="4">
        <v>1.9071</v>
      </c>
      <c r="L3318" s="2" t="s">
        <v>1276</v>
      </c>
      <c r="M3318" s="5">
        <v>45093</v>
      </c>
      <c r="N3318" s="6">
        <v>102.7</v>
      </c>
    </row>
    <row r="3319" spans="1:14" ht="15.5" hidden="1" x14ac:dyDescent="0.35">
      <c r="A3319" s="3" t="s">
        <v>884</v>
      </c>
      <c r="B3319" s="2" t="s">
        <v>2334</v>
      </c>
      <c r="C3319" s="3">
        <v>187.5</v>
      </c>
      <c r="D3319" s="2">
        <v>90.31</v>
      </c>
      <c r="E3319" s="2">
        <v>99.15</v>
      </c>
      <c r="F3319" s="2">
        <v>100.05</v>
      </c>
      <c r="G3319" s="2">
        <v>0</v>
      </c>
      <c r="H3319" s="2" t="s">
        <v>12</v>
      </c>
      <c r="I3319" s="2">
        <v>280</v>
      </c>
      <c r="J3319" s="2">
        <v>0</v>
      </c>
      <c r="K3319" s="4">
        <v>1.9048</v>
      </c>
      <c r="L3319" s="2" t="s">
        <v>1276</v>
      </c>
      <c r="M3319" s="5">
        <v>45093</v>
      </c>
      <c r="N3319" s="6">
        <v>102.7</v>
      </c>
    </row>
    <row r="3320" spans="1:14" ht="15.5" hidden="1" x14ac:dyDescent="0.35">
      <c r="A3320" s="3" t="s">
        <v>885</v>
      </c>
      <c r="B3320" s="2" t="s">
        <v>2336</v>
      </c>
      <c r="C3320" s="3">
        <v>188</v>
      </c>
      <c r="D3320" s="2">
        <v>94.25</v>
      </c>
      <c r="E3320" s="2">
        <v>102.35</v>
      </c>
      <c r="F3320" s="2">
        <v>103.2</v>
      </c>
      <c r="G3320" s="2">
        <v>0</v>
      </c>
      <c r="H3320" s="2" t="s">
        <v>12</v>
      </c>
      <c r="I3320" s="2">
        <v>1</v>
      </c>
      <c r="J3320" s="2">
        <v>0</v>
      </c>
      <c r="K3320" s="4">
        <v>2.0684</v>
      </c>
      <c r="L3320" s="2" t="s">
        <v>1276</v>
      </c>
      <c r="M3320" s="5">
        <v>45093</v>
      </c>
      <c r="N3320" s="6">
        <v>102.7</v>
      </c>
    </row>
    <row r="3321" spans="1:14" ht="15.5" hidden="1" x14ac:dyDescent="0.35">
      <c r="A3321" s="3" t="s">
        <v>887</v>
      </c>
      <c r="B3321" s="2" t="s">
        <v>2337</v>
      </c>
      <c r="C3321" s="3">
        <v>188.5</v>
      </c>
      <c r="D3321" s="2">
        <v>91.36</v>
      </c>
      <c r="E3321" s="2">
        <v>100.1</v>
      </c>
      <c r="F3321" s="2">
        <v>101.25</v>
      </c>
      <c r="G3321" s="2">
        <v>0</v>
      </c>
      <c r="H3321" s="2" t="s">
        <v>12</v>
      </c>
      <c r="I3321" s="2">
        <v>200</v>
      </c>
      <c r="J3321" s="2">
        <v>0</v>
      </c>
      <c r="K3321" s="4">
        <v>1.9169</v>
      </c>
      <c r="L3321" s="2" t="s">
        <v>1276</v>
      </c>
      <c r="M3321" s="5">
        <v>45093</v>
      </c>
      <c r="N3321" s="6">
        <v>102.7</v>
      </c>
    </row>
    <row r="3322" spans="1:14" ht="15.5" hidden="1" x14ac:dyDescent="0.35">
      <c r="A3322" s="3" t="s">
        <v>889</v>
      </c>
      <c r="B3322" s="2" t="s">
        <v>2338</v>
      </c>
      <c r="C3322" s="3">
        <v>189</v>
      </c>
      <c r="D3322" s="2">
        <v>93.2</v>
      </c>
      <c r="E3322" s="2">
        <v>100.65</v>
      </c>
      <c r="F3322" s="2">
        <v>101.7</v>
      </c>
      <c r="G3322" s="2">
        <v>0</v>
      </c>
      <c r="H3322" s="2" t="s">
        <v>12</v>
      </c>
      <c r="I3322" s="2">
        <v>4</v>
      </c>
      <c r="J3322" s="2">
        <v>0</v>
      </c>
      <c r="K3322" s="4">
        <v>1.9207000000000001</v>
      </c>
      <c r="L3322" s="2" t="s">
        <v>1276</v>
      </c>
      <c r="M3322" s="5">
        <v>45093</v>
      </c>
      <c r="N3322" s="6">
        <v>102.7</v>
      </c>
    </row>
    <row r="3323" spans="1:14" ht="15.5" hidden="1" x14ac:dyDescent="0.35">
      <c r="A3323" s="3" t="s">
        <v>891</v>
      </c>
      <c r="B3323" s="2" t="s">
        <v>2339</v>
      </c>
      <c r="C3323" s="3">
        <v>189.5</v>
      </c>
      <c r="D3323" s="2">
        <v>96.65</v>
      </c>
      <c r="E3323" s="2">
        <v>91.05</v>
      </c>
      <c r="F3323" s="2">
        <v>91.65</v>
      </c>
      <c r="G3323" s="2">
        <v>0</v>
      </c>
      <c r="H3323" s="2" t="s">
        <v>12</v>
      </c>
      <c r="I3323" s="2">
        <v>500</v>
      </c>
      <c r="J3323" s="2">
        <v>0</v>
      </c>
      <c r="K3323" s="4">
        <v>1.2098</v>
      </c>
      <c r="L3323" s="2" t="s">
        <v>1276</v>
      </c>
      <c r="M3323" s="5">
        <v>45093</v>
      </c>
      <c r="N3323" s="6">
        <v>102.7</v>
      </c>
    </row>
    <row r="3324" spans="1:14" ht="15.5" hidden="1" x14ac:dyDescent="0.35">
      <c r="A3324" s="3" t="s">
        <v>893</v>
      </c>
      <c r="B3324" s="2" t="s">
        <v>1967</v>
      </c>
      <c r="C3324" s="3">
        <v>190</v>
      </c>
      <c r="D3324" s="2">
        <v>88</v>
      </c>
      <c r="E3324" s="2">
        <v>87.25</v>
      </c>
      <c r="F3324" s="2">
        <v>88.45</v>
      </c>
      <c r="G3324" s="2">
        <v>0.2</v>
      </c>
      <c r="H3324" s="2">
        <v>2.3E-3</v>
      </c>
      <c r="I3324" s="2">
        <v>7150</v>
      </c>
      <c r="J3324" s="2">
        <v>1000</v>
      </c>
      <c r="K3324" s="4">
        <v>0.51559999999999995</v>
      </c>
      <c r="L3324" s="2" t="s">
        <v>1276</v>
      </c>
      <c r="M3324" s="5">
        <v>45093</v>
      </c>
      <c r="N3324" s="6">
        <v>102.7</v>
      </c>
    </row>
    <row r="3325" spans="1:14" ht="15.5" hidden="1" x14ac:dyDescent="0.35">
      <c r="A3325" s="3" t="s">
        <v>894</v>
      </c>
      <c r="B3325" s="2" t="s">
        <v>2340</v>
      </c>
      <c r="C3325" s="3">
        <v>190.5</v>
      </c>
      <c r="D3325" s="2">
        <v>92.95</v>
      </c>
      <c r="E3325" s="2">
        <v>87.75</v>
      </c>
      <c r="F3325" s="2">
        <v>88.95</v>
      </c>
      <c r="G3325" s="2">
        <v>0</v>
      </c>
      <c r="H3325" s="2" t="s">
        <v>12</v>
      </c>
      <c r="I3325" s="2">
        <v>10</v>
      </c>
      <c r="J3325" s="2">
        <v>0</v>
      </c>
      <c r="K3325" s="4">
        <v>0.51949999999999996</v>
      </c>
      <c r="L3325" s="2" t="s">
        <v>1276</v>
      </c>
      <c r="M3325" s="5">
        <v>45093</v>
      </c>
      <c r="N3325" s="6">
        <v>102.7</v>
      </c>
    </row>
    <row r="3326" spans="1:14" ht="15.5" hidden="1" x14ac:dyDescent="0.35">
      <c r="A3326" s="3" t="s">
        <v>896</v>
      </c>
      <c r="B3326" s="2" t="s">
        <v>2341</v>
      </c>
      <c r="C3326" s="3">
        <v>191</v>
      </c>
      <c r="D3326" s="2">
        <v>93.92</v>
      </c>
      <c r="E3326" s="2">
        <v>102.7</v>
      </c>
      <c r="F3326" s="2">
        <v>103.7</v>
      </c>
      <c r="G3326" s="2">
        <v>0</v>
      </c>
      <c r="H3326" s="2" t="s">
        <v>12</v>
      </c>
      <c r="I3326" s="2">
        <v>420</v>
      </c>
      <c r="J3326" s="2">
        <v>0</v>
      </c>
      <c r="K3326" s="4">
        <v>1.9370000000000001</v>
      </c>
      <c r="L3326" s="2" t="s">
        <v>1276</v>
      </c>
      <c r="M3326" s="5">
        <v>45093</v>
      </c>
      <c r="N3326" s="6">
        <v>102.7</v>
      </c>
    </row>
    <row r="3327" spans="1:14" ht="15.5" hidden="1" x14ac:dyDescent="0.35">
      <c r="A3327" s="3" t="s">
        <v>898</v>
      </c>
      <c r="B3327" s="2" t="s">
        <v>2342</v>
      </c>
      <c r="C3327" s="3">
        <v>191.5</v>
      </c>
      <c r="D3327" s="2">
        <v>94.36</v>
      </c>
      <c r="E3327" s="2">
        <v>103.1</v>
      </c>
      <c r="F3327" s="2">
        <v>104.25</v>
      </c>
      <c r="G3327" s="2">
        <v>0</v>
      </c>
      <c r="H3327" s="2" t="s">
        <v>12</v>
      </c>
      <c r="I3327" s="2">
        <v>300</v>
      </c>
      <c r="J3327" s="2">
        <v>0</v>
      </c>
      <c r="K3327" s="4">
        <v>1.9391</v>
      </c>
      <c r="L3327" s="2" t="s">
        <v>1276</v>
      </c>
      <c r="M3327" s="5">
        <v>45093</v>
      </c>
      <c r="N3327" s="6">
        <v>102.7</v>
      </c>
    </row>
    <row r="3328" spans="1:14" ht="15.5" hidden="1" x14ac:dyDescent="0.35">
      <c r="A3328" s="3" t="s">
        <v>900</v>
      </c>
      <c r="B3328" s="2" t="s">
        <v>2343</v>
      </c>
      <c r="C3328" s="3">
        <v>192</v>
      </c>
      <c r="D3328" s="2">
        <v>98.1</v>
      </c>
      <c r="E3328" s="2">
        <v>103.6</v>
      </c>
      <c r="F3328" s="2">
        <v>104.7</v>
      </c>
      <c r="G3328" s="2">
        <v>0</v>
      </c>
      <c r="H3328" s="2" t="s">
        <v>12</v>
      </c>
      <c r="I3328" s="2">
        <v>101</v>
      </c>
      <c r="J3328" s="2">
        <v>0</v>
      </c>
      <c r="K3328" s="4">
        <v>1.9413</v>
      </c>
      <c r="L3328" s="2" t="s">
        <v>1276</v>
      </c>
      <c r="M3328" s="5">
        <v>45093</v>
      </c>
      <c r="N3328" s="6">
        <v>102.7</v>
      </c>
    </row>
    <row r="3329" spans="1:14" ht="15.5" hidden="1" x14ac:dyDescent="0.35">
      <c r="A3329" s="3" t="s">
        <v>902</v>
      </c>
      <c r="B3329" s="2" t="s">
        <v>2344</v>
      </c>
      <c r="C3329" s="3">
        <v>192.5</v>
      </c>
      <c r="D3329" s="2">
        <v>97.52</v>
      </c>
      <c r="E3329" s="2">
        <v>104.1</v>
      </c>
      <c r="F3329" s="2">
        <v>105.15</v>
      </c>
      <c r="G3329" s="2">
        <v>0</v>
      </c>
      <c r="H3329" s="2" t="s">
        <v>12</v>
      </c>
      <c r="I3329" s="2">
        <v>114</v>
      </c>
      <c r="J3329" s="2">
        <v>0</v>
      </c>
      <c r="K3329" s="4">
        <v>1.9434</v>
      </c>
      <c r="L3329" s="2" t="s">
        <v>1276</v>
      </c>
      <c r="M3329" s="5">
        <v>45093</v>
      </c>
      <c r="N3329" s="6">
        <v>102.7</v>
      </c>
    </row>
    <row r="3330" spans="1:14" ht="15.5" hidden="1" x14ac:dyDescent="0.35">
      <c r="A3330" s="3" t="s">
        <v>904</v>
      </c>
      <c r="B3330" s="2" t="s">
        <v>2345</v>
      </c>
      <c r="C3330" s="3">
        <v>193</v>
      </c>
      <c r="D3330" s="2">
        <v>97.38</v>
      </c>
      <c r="E3330" s="2">
        <v>104.65</v>
      </c>
      <c r="F3330" s="2">
        <v>105.5</v>
      </c>
      <c r="G3330" s="2">
        <v>0</v>
      </c>
      <c r="H3330" s="2" t="s">
        <v>12</v>
      </c>
      <c r="I3330" s="2">
        <v>100</v>
      </c>
      <c r="J3330" s="2">
        <v>0</v>
      </c>
      <c r="K3330" s="4">
        <v>1.944</v>
      </c>
      <c r="L3330" s="2" t="s">
        <v>1276</v>
      </c>
      <c r="M3330" s="5">
        <v>45093</v>
      </c>
      <c r="N3330" s="6">
        <v>102.7</v>
      </c>
    </row>
    <row r="3331" spans="1:14" ht="15.5" hidden="1" x14ac:dyDescent="0.35">
      <c r="A3331" s="3" t="s">
        <v>906</v>
      </c>
      <c r="B3331" s="2" t="s">
        <v>2346</v>
      </c>
      <c r="C3331" s="3">
        <v>193.5</v>
      </c>
      <c r="D3331" s="2">
        <v>83.21</v>
      </c>
      <c r="E3331" s="2">
        <v>98</v>
      </c>
      <c r="F3331" s="2">
        <v>99.25</v>
      </c>
      <c r="G3331" s="2">
        <v>0</v>
      </c>
      <c r="H3331" s="2" t="s">
        <v>12</v>
      </c>
      <c r="I3331" s="2">
        <v>2</v>
      </c>
      <c r="J3331" s="2">
        <v>0</v>
      </c>
      <c r="K3331" s="4">
        <v>1.4944999999999999</v>
      </c>
      <c r="L3331" s="2" t="s">
        <v>1276</v>
      </c>
      <c r="M3331" s="5">
        <v>45093</v>
      </c>
      <c r="N3331" s="6">
        <v>102.7</v>
      </c>
    </row>
    <row r="3332" spans="1:14" ht="15.5" hidden="1" x14ac:dyDescent="0.35">
      <c r="A3332" s="3" t="s">
        <v>908</v>
      </c>
      <c r="B3332" s="2" t="s">
        <v>2347</v>
      </c>
      <c r="C3332" s="3">
        <v>194</v>
      </c>
      <c r="D3332" s="2">
        <v>98.9</v>
      </c>
      <c r="E3332" s="2">
        <v>105.6</v>
      </c>
      <c r="F3332" s="2">
        <v>106.65</v>
      </c>
      <c r="G3332" s="2">
        <v>0</v>
      </c>
      <c r="H3332" s="2" t="s">
        <v>12</v>
      </c>
      <c r="I3332" s="2">
        <v>4</v>
      </c>
      <c r="J3332" s="2">
        <v>0</v>
      </c>
      <c r="K3332" s="4">
        <v>1.9541999999999999</v>
      </c>
      <c r="L3332" s="2" t="s">
        <v>1276</v>
      </c>
      <c r="M3332" s="5">
        <v>45093</v>
      </c>
      <c r="N3332" s="6">
        <v>102.7</v>
      </c>
    </row>
    <row r="3333" spans="1:14" ht="15.5" hidden="1" x14ac:dyDescent="0.35">
      <c r="A3333" s="3" t="s">
        <v>910</v>
      </c>
      <c r="B3333" s="2" t="s">
        <v>2348</v>
      </c>
      <c r="C3333" s="3">
        <v>194.5</v>
      </c>
      <c r="D3333" s="2">
        <v>83.14</v>
      </c>
      <c r="E3333" s="2">
        <v>99</v>
      </c>
      <c r="F3333" s="2">
        <v>100.25</v>
      </c>
      <c r="G3333" s="2">
        <v>0</v>
      </c>
      <c r="H3333" s="2" t="s">
        <v>12</v>
      </c>
      <c r="I3333" s="2">
        <v>4</v>
      </c>
      <c r="J3333" s="2">
        <v>0</v>
      </c>
      <c r="K3333" s="4">
        <v>1.5012000000000001</v>
      </c>
      <c r="L3333" s="2" t="s">
        <v>1276</v>
      </c>
      <c r="M3333" s="5">
        <v>45093</v>
      </c>
      <c r="N3333" s="6">
        <v>102.7</v>
      </c>
    </row>
    <row r="3334" spans="1:14" ht="15.5" hidden="1" x14ac:dyDescent="0.35">
      <c r="A3334" s="3" t="s">
        <v>912</v>
      </c>
      <c r="B3334" s="2" t="s">
        <v>2349</v>
      </c>
      <c r="C3334" s="3">
        <v>195</v>
      </c>
      <c r="D3334" s="2">
        <v>96.4</v>
      </c>
      <c r="E3334" s="2">
        <v>97</v>
      </c>
      <c r="F3334" s="2">
        <v>97.5</v>
      </c>
      <c r="G3334" s="2">
        <v>0</v>
      </c>
      <c r="H3334" s="2" t="s">
        <v>12</v>
      </c>
      <c r="I3334" s="2">
        <v>2</v>
      </c>
      <c r="J3334" s="2">
        <v>0</v>
      </c>
      <c r="K3334" s="4">
        <v>1.28</v>
      </c>
      <c r="L3334" s="2" t="s">
        <v>1276</v>
      </c>
      <c r="M3334" s="5">
        <v>45093</v>
      </c>
      <c r="N3334" s="6">
        <v>102.7</v>
      </c>
    </row>
    <row r="3335" spans="1:14" ht="15.5" hidden="1" x14ac:dyDescent="0.35">
      <c r="A3335" s="3" t="s">
        <v>914</v>
      </c>
      <c r="B3335" s="2" t="s">
        <v>2350</v>
      </c>
      <c r="C3335" s="3">
        <v>195.5</v>
      </c>
      <c r="D3335" s="2">
        <v>84.12</v>
      </c>
      <c r="E3335" s="2">
        <v>100</v>
      </c>
      <c r="F3335" s="2">
        <v>101.25</v>
      </c>
      <c r="G3335" s="2">
        <v>0</v>
      </c>
      <c r="H3335" s="2" t="s">
        <v>12</v>
      </c>
      <c r="I3335" s="2">
        <v>404</v>
      </c>
      <c r="J3335" s="2">
        <v>0</v>
      </c>
      <c r="K3335" s="4">
        <v>1.5079</v>
      </c>
      <c r="L3335" s="2" t="s">
        <v>1276</v>
      </c>
      <c r="M3335" s="5">
        <v>45093</v>
      </c>
      <c r="N3335" s="6">
        <v>102.7</v>
      </c>
    </row>
    <row r="3336" spans="1:14" ht="15.5" hidden="1" x14ac:dyDescent="0.35">
      <c r="A3336" s="3" t="s">
        <v>916</v>
      </c>
      <c r="B3336" s="2" t="s">
        <v>2351</v>
      </c>
      <c r="C3336" s="3">
        <v>196</v>
      </c>
      <c r="D3336" s="2">
        <v>92.75</v>
      </c>
      <c r="E3336" s="2">
        <v>100.5</v>
      </c>
      <c r="F3336" s="2">
        <v>101.75</v>
      </c>
      <c r="G3336" s="2">
        <v>0</v>
      </c>
      <c r="H3336" s="2" t="s">
        <v>12</v>
      </c>
      <c r="I3336" s="2">
        <v>598</v>
      </c>
      <c r="J3336" s="2">
        <v>0</v>
      </c>
      <c r="K3336" s="4">
        <v>1.5112000000000001</v>
      </c>
      <c r="L3336" s="2" t="s">
        <v>1276</v>
      </c>
      <c r="M3336" s="5">
        <v>45093</v>
      </c>
      <c r="N3336" s="6">
        <v>102.7</v>
      </c>
    </row>
    <row r="3337" spans="1:14" ht="15.5" hidden="1" x14ac:dyDescent="0.35">
      <c r="A3337" s="3" t="s">
        <v>918</v>
      </c>
      <c r="B3337" s="2" t="s">
        <v>2352</v>
      </c>
      <c r="C3337" s="3">
        <v>196.5</v>
      </c>
      <c r="D3337" s="2">
        <v>93.48</v>
      </c>
      <c r="E3337" s="2">
        <v>101</v>
      </c>
      <c r="F3337" s="2">
        <v>102.25</v>
      </c>
      <c r="G3337" s="2">
        <v>0</v>
      </c>
      <c r="H3337" s="2" t="s">
        <v>12</v>
      </c>
      <c r="I3337" s="2">
        <v>960</v>
      </c>
      <c r="J3337" s="2">
        <v>0</v>
      </c>
      <c r="K3337" s="4">
        <v>1.5146999999999999</v>
      </c>
      <c r="L3337" s="2" t="s">
        <v>1276</v>
      </c>
      <c r="M3337" s="5">
        <v>45093</v>
      </c>
      <c r="N3337" s="6">
        <v>102.7</v>
      </c>
    </row>
    <row r="3338" spans="1:14" ht="15.5" hidden="1" x14ac:dyDescent="0.35">
      <c r="A3338" s="3" t="s">
        <v>920</v>
      </c>
      <c r="B3338" s="2" t="s">
        <v>2351</v>
      </c>
      <c r="C3338" s="3">
        <v>197</v>
      </c>
      <c r="D3338" s="2">
        <v>93.75</v>
      </c>
      <c r="E3338" s="2">
        <v>101.5</v>
      </c>
      <c r="F3338" s="2">
        <v>102.75</v>
      </c>
      <c r="G3338" s="2">
        <v>0</v>
      </c>
      <c r="H3338" s="2" t="s">
        <v>12</v>
      </c>
      <c r="I3338" s="2">
        <v>985</v>
      </c>
      <c r="J3338" s="2">
        <v>0</v>
      </c>
      <c r="K3338" s="4">
        <v>1.5179</v>
      </c>
      <c r="L3338" s="2" t="s">
        <v>1276</v>
      </c>
      <c r="M3338" s="5">
        <v>45093</v>
      </c>
      <c r="N3338" s="6">
        <v>102.7</v>
      </c>
    </row>
    <row r="3339" spans="1:14" ht="15.5" hidden="1" x14ac:dyDescent="0.35">
      <c r="A3339" s="3" t="s">
        <v>922</v>
      </c>
      <c r="B3339" s="2" t="s">
        <v>2353</v>
      </c>
      <c r="C3339" s="3">
        <v>197.5</v>
      </c>
      <c r="D3339" s="2">
        <v>85.73</v>
      </c>
      <c r="E3339" s="2">
        <v>102.05</v>
      </c>
      <c r="F3339" s="2">
        <v>103.2</v>
      </c>
      <c r="G3339" s="2">
        <v>0</v>
      </c>
      <c r="H3339" s="2" t="s">
        <v>12</v>
      </c>
      <c r="I3339" s="2">
        <v>2</v>
      </c>
      <c r="J3339" s="2">
        <v>0</v>
      </c>
      <c r="K3339" s="4">
        <v>1.5212000000000001</v>
      </c>
      <c r="L3339" s="2" t="s">
        <v>1276</v>
      </c>
      <c r="M3339" s="5">
        <v>45093</v>
      </c>
      <c r="N3339" s="6">
        <v>102.7</v>
      </c>
    </row>
    <row r="3340" spans="1:14" ht="15.5" hidden="1" x14ac:dyDescent="0.35">
      <c r="A3340" s="3" t="s">
        <v>924</v>
      </c>
      <c r="B3340" s="2" t="s">
        <v>2354</v>
      </c>
      <c r="C3340" s="3">
        <v>198</v>
      </c>
      <c r="D3340" s="2">
        <v>85.29</v>
      </c>
      <c r="E3340" s="2">
        <v>102.55</v>
      </c>
      <c r="F3340" s="2">
        <v>103.7</v>
      </c>
      <c r="G3340" s="2">
        <v>0</v>
      </c>
      <c r="H3340" s="2" t="s">
        <v>12</v>
      </c>
      <c r="I3340" s="2">
        <v>42</v>
      </c>
      <c r="J3340" s="2">
        <v>0</v>
      </c>
      <c r="K3340" s="4">
        <v>1.5244</v>
      </c>
      <c r="L3340" s="2" t="s">
        <v>1276</v>
      </c>
      <c r="M3340" s="5">
        <v>45093</v>
      </c>
      <c r="N3340" s="6">
        <v>102.7</v>
      </c>
    </row>
    <row r="3341" spans="1:14" ht="15.5" hidden="1" x14ac:dyDescent="0.35">
      <c r="A3341" s="3" t="s">
        <v>925</v>
      </c>
      <c r="B3341" s="2" t="s">
        <v>2355</v>
      </c>
      <c r="C3341" s="3">
        <v>198.5</v>
      </c>
      <c r="D3341" s="2">
        <v>87.23</v>
      </c>
      <c r="E3341" s="2">
        <v>103.05</v>
      </c>
      <c r="F3341" s="2">
        <v>104.2</v>
      </c>
      <c r="G3341" s="2">
        <v>0</v>
      </c>
      <c r="H3341" s="2" t="s">
        <v>12</v>
      </c>
      <c r="I3341" s="2">
        <v>4</v>
      </c>
      <c r="J3341" s="2">
        <v>0</v>
      </c>
      <c r="K3341" s="4">
        <v>1.5277000000000001</v>
      </c>
      <c r="L3341" s="2" t="s">
        <v>1276</v>
      </c>
      <c r="M3341" s="5">
        <v>45093</v>
      </c>
      <c r="N3341" s="6">
        <v>102.7</v>
      </c>
    </row>
    <row r="3342" spans="1:14" ht="15.5" hidden="1" x14ac:dyDescent="0.35">
      <c r="A3342" s="3" t="s">
        <v>927</v>
      </c>
      <c r="B3342" s="2" t="s">
        <v>2356</v>
      </c>
      <c r="C3342" s="3">
        <v>199</v>
      </c>
      <c r="D3342" s="2">
        <v>101.96</v>
      </c>
      <c r="E3342" s="2">
        <v>102.2</v>
      </c>
      <c r="F3342" s="2">
        <v>102.85</v>
      </c>
      <c r="G3342" s="2">
        <v>0</v>
      </c>
      <c r="H3342" s="2" t="s">
        <v>12</v>
      </c>
      <c r="I3342" s="2">
        <v>3</v>
      </c>
      <c r="J3342" s="2">
        <v>0</v>
      </c>
      <c r="K3342" s="4">
        <v>1.4101999999999999</v>
      </c>
      <c r="L3342" s="2" t="s">
        <v>1276</v>
      </c>
      <c r="M3342" s="5">
        <v>45093</v>
      </c>
      <c r="N3342" s="6">
        <v>102.7</v>
      </c>
    </row>
    <row r="3343" spans="1:14" ht="15.5" hidden="1" x14ac:dyDescent="0.35">
      <c r="A3343" s="3" t="s">
        <v>928</v>
      </c>
      <c r="B3343" s="2" t="s">
        <v>2357</v>
      </c>
      <c r="C3343" s="3">
        <v>199.5</v>
      </c>
      <c r="D3343" s="2">
        <v>104.75</v>
      </c>
      <c r="E3343" s="2">
        <v>111.05</v>
      </c>
      <c r="F3343" s="2">
        <v>112.25</v>
      </c>
      <c r="G3343" s="2">
        <v>0</v>
      </c>
      <c r="H3343" s="2" t="s">
        <v>12</v>
      </c>
      <c r="I3343" s="2">
        <v>4</v>
      </c>
      <c r="J3343" s="2">
        <v>0</v>
      </c>
      <c r="K3343" s="4">
        <v>1.9944999999999999</v>
      </c>
      <c r="L3343" s="2" t="s">
        <v>1276</v>
      </c>
      <c r="M3343" s="5">
        <v>45093</v>
      </c>
      <c r="N3343" s="6">
        <v>102.7</v>
      </c>
    </row>
    <row r="3344" spans="1:14" ht="15.5" hidden="1" x14ac:dyDescent="0.35">
      <c r="A3344" s="3" t="s">
        <v>930</v>
      </c>
      <c r="B3344" s="2" t="s">
        <v>2358</v>
      </c>
      <c r="C3344" s="3">
        <v>200</v>
      </c>
      <c r="D3344" s="2">
        <v>105.81</v>
      </c>
      <c r="E3344" s="2">
        <v>96.1</v>
      </c>
      <c r="F3344" s="2">
        <v>97.35</v>
      </c>
      <c r="G3344" s="2">
        <v>0</v>
      </c>
      <c r="H3344" s="2" t="s">
        <v>12</v>
      </c>
      <c r="I3344" s="2">
        <v>4</v>
      </c>
      <c r="J3344" s="2">
        <v>1</v>
      </c>
      <c r="K3344" s="4">
        <v>0</v>
      </c>
      <c r="L3344" s="2" t="s">
        <v>1276</v>
      </c>
      <c r="M3344" s="5">
        <v>45093</v>
      </c>
      <c r="N3344" s="6">
        <v>102.7</v>
      </c>
    </row>
    <row r="3345" spans="1:14" ht="15.5" hidden="1" x14ac:dyDescent="0.35">
      <c r="A3345" s="3" t="s">
        <v>932</v>
      </c>
      <c r="B3345" s="2" t="s">
        <v>2282</v>
      </c>
      <c r="C3345" s="3">
        <v>205</v>
      </c>
      <c r="D3345" s="2">
        <v>93.14</v>
      </c>
      <c r="E3345" s="2">
        <v>109.5</v>
      </c>
      <c r="F3345" s="2">
        <v>110.75</v>
      </c>
      <c r="G3345" s="2">
        <v>0</v>
      </c>
      <c r="H3345" s="2" t="s">
        <v>12</v>
      </c>
      <c r="I3345" s="2">
        <v>3106</v>
      </c>
      <c r="J3345" s="2">
        <v>0</v>
      </c>
      <c r="K3345" s="4">
        <v>1.5690999999999999</v>
      </c>
      <c r="L3345" s="2" t="s">
        <v>1276</v>
      </c>
      <c r="M3345" s="5">
        <v>45093</v>
      </c>
      <c r="N3345" s="6">
        <v>102.7</v>
      </c>
    </row>
    <row r="3346" spans="1:14" ht="15.5" hidden="1" x14ac:dyDescent="0.35">
      <c r="A3346" s="3" t="s">
        <v>934</v>
      </c>
      <c r="B3346" s="2" t="s">
        <v>2359</v>
      </c>
      <c r="C3346" s="3">
        <v>210</v>
      </c>
      <c r="D3346" s="2">
        <v>109.88</v>
      </c>
      <c r="E3346" s="2">
        <v>107.15</v>
      </c>
      <c r="F3346" s="2">
        <v>108.4</v>
      </c>
      <c r="G3346" s="2">
        <v>0</v>
      </c>
      <c r="H3346" s="2" t="s">
        <v>12</v>
      </c>
      <c r="I3346" s="2">
        <v>8</v>
      </c>
      <c r="J3346" s="2">
        <v>0</v>
      </c>
      <c r="K3346" s="4">
        <v>0.877</v>
      </c>
      <c r="L3346" s="2" t="s">
        <v>1276</v>
      </c>
      <c r="M3346" s="5">
        <v>45093</v>
      </c>
      <c r="N3346" s="6">
        <v>102.7</v>
      </c>
    </row>
    <row r="3347" spans="1:14" ht="15.5" hidden="1" x14ac:dyDescent="0.35">
      <c r="A3347" s="3" t="s">
        <v>936</v>
      </c>
      <c r="B3347" s="2" t="s">
        <v>2285</v>
      </c>
      <c r="C3347" s="3">
        <v>215</v>
      </c>
      <c r="D3347" s="2">
        <v>103.2</v>
      </c>
      <c r="E3347" s="2">
        <v>119.45</v>
      </c>
      <c r="F3347" s="2">
        <v>120.75</v>
      </c>
      <c r="G3347" s="2">
        <v>0</v>
      </c>
      <c r="H3347" s="2" t="s">
        <v>12</v>
      </c>
      <c r="I3347" s="2">
        <v>1184</v>
      </c>
      <c r="J3347" s="2">
        <v>0</v>
      </c>
      <c r="K3347" s="4">
        <v>1.6274</v>
      </c>
      <c r="L3347" s="2" t="s">
        <v>1276</v>
      </c>
      <c r="M3347" s="5">
        <v>45093</v>
      </c>
      <c r="N3347" s="6">
        <v>102.7</v>
      </c>
    </row>
    <row r="3348" spans="1:14" ht="15.5" hidden="1" x14ac:dyDescent="0.35">
      <c r="A3348" s="3" t="s">
        <v>938</v>
      </c>
      <c r="B3348" s="2" t="s">
        <v>2360</v>
      </c>
      <c r="C3348" s="3">
        <v>220</v>
      </c>
      <c r="D3348" s="2">
        <v>122.3</v>
      </c>
      <c r="E3348" s="2">
        <v>117.25</v>
      </c>
      <c r="F3348" s="2">
        <v>118.45</v>
      </c>
      <c r="G3348" s="2">
        <v>0</v>
      </c>
      <c r="H3348" s="2" t="s">
        <v>12</v>
      </c>
      <c r="I3348" s="2">
        <v>6</v>
      </c>
      <c r="J3348" s="2">
        <v>0</v>
      </c>
      <c r="K3348" s="4">
        <v>0.625</v>
      </c>
      <c r="L3348" s="2" t="s">
        <v>1276</v>
      </c>
      <c r="M3348" s="5">
        <v>45093</v>
      </c>
      <c r="N3348" s="6">
        <v>102.7</v>
      </c>
    </row>
    <row r="3349" spans="1:14" ht="15.5" hidden="1" x14ac:dyDescent="0.35">
      <c r="A3349" s="3" t="s">
        <v>940</v>
      </c>
      <c r="B3349" s="2" t="s">
        <v>2361</v>
      </c>
      <c r="C3349" s="3">
        <v>225</v>
      </c>
      <c r="D3349" s="2">
        <v>130.68</v>
      </c>
      <c r="E3349" s="2">
        <v>122.65</v>
      </c>
      <c r="F3349" s="2">
        <v>123.25</v>
      </c>
      <c r="G3349" s="2">
        <v>0</v>
      </c>
      <c r="H3349" s="2" t="s">
        <v>12</v>
      </c>
      <c r="I3349" s="2">
        <v>1</v>
      </c>
      <c r="J3349" s="2">
        <v>0</v>
      </c>
      <c r="K3349" s="4">
        <v>0.76070000000000004</v>
      </c>
      <c r="L3349" s="2" t="s">
        <v>1276</v>
      </c>
      <c r="M3349" s="5">
        <v>45093</v>
      </c>
      <c r="N3349" s="6">
        <v>102.7</v>
      </c>
    </row>
    <row r="3350" spans="1:14" ht="15.5" hidden="1" x14ac:dyDescent="0.35">
      <c r="A3350" s="3" t="s">
        <v>942</v>
      </c>
      <c r="B3350" s="2" t="s">
        <v>2362</v>
      </c>
      <c r="C3350" s="3">
        <v>230</v>
      </c>
      <c r="D3350" s="2">
        <v>131.47</v>
      </c>
      <c r="E3350" s="2">
        <v>138.9</v>
      </c>
      <c r="F3350" s="2">
        <v>139.55000000000001</v>
      </c>
      <c r="G3350" s="2">
        <v>0</v>
      </c>
      <c r="H3350" s="2" t="s">
        <v>12</v>
      </c>
      <c r="I3350" s="2">
        <v>2</v>
      </c>
      <c r="J3350" s="2">
        <v>0</v>
      </c>
      <c r="K3350" s="4">
        <v>1.9983</v>
      </c>
      <c r="L3350" s="2" t="s">
        <v>1276</v>
      </c>
      <c r="M3350" s="5">
        <v>45093</v>
      </c>
      <c r="N3350" s="6">
        <v>102.7</v>
      </c>
    </row>
    <row r="3351" spans="1:14" ht="15.5" hidden="1" x14ac:dyDescent="0.35">
      <c r="A3351" s="3" t="s">
        <v>944</v>
      </c>
      <c r="B3351" s="2" t="s">
        <v>2363</v>
      </c>
      <c r="C3351" s="3">
        <v>235</v>
      </c>
      <c r="D3351" s="2">
        <v>137.09</v>
      </c>
      <c r="E3351" s="2">
        <v>146.44999999999999</v>
      </c>
      <c r="F3351" s="2">
        <v>147.69999999999999</v>
      </c>
      <c r="G3351" s="2">
        <v>0</v>
      </c>
      <c r="H3351" s="2" t="s">
        <v>12</v>
      </c>
      <c r="I3351" s="2">
        <v>2</v>
      </c>
      <c r="J3351" s="2">
        <v>0</v>
      </c>
      <c r="K3351" s="4">
        <v>2.2075</v>
      </c>
      <c r="L3351" s="2" t="s">
        <v>1276</v>
      </c>
      <c r="M3351" s="5">
        <v>45093</v>
      </c>
      <c r="N3351" s="6">
        <v>102.7</v>
      </c>
    </row>
    <row r="3352" spans="1:14" ht="15.5" hidden="1" x14ac:dyDescent="0.35">
      <c r="A3352" s="3" t="s">
        <v>946</v>
      </c>
      <c r="B3352" s="2" t="s">
        <v>2364</v>
      </c>
      <c r="C3352" s="3">
        <v>240</v>
      </c>
      <c r="D3352" s="2">
        <v>128.91999999999999</v>
      </c>
      <c r="E3352" s="2">
        <v>145.85</v>
      </c>
      <c r="F3352" s="2">
        <v>147</v>
      </c>
      <c r="G3352" s="2">
        <v>0</v>
      </c>
      <c r="H3352" s="2" t="s">
        <v>12</v>
      </c>
      <c r="I3352" s="2">
        <v>2</v>
      </c>
      <c r="J3352" s="2">
        <v>0</v>
      </c>
      <c r="K3352" s="4">
        <v>1.8599000000000001</v>
      </c>
      <c r="L3352" s="2" t="s">
        <v>1276</v>
      </c>
      <c r="M3352" s="5">
        <v>45093</v>
      </c>
      <c r="N3352" s="6">
        <v>102.7</v>
      </c>
    </row>
    <row r="3353" spans="1:14" ht="15.5" hidden="1" x14ac:dyDescent="0.35">
      <c r="A3353" s="3" t="s">
        <v>948</v>
      </c>
      <c r="B3353" s="2" t="s">
        <v>2365</v>
      </c>
      <c r="C3353" s="3">
        <v>245</v>
      </c>
      <c r="D3353" s="2">
        <v>133.91999999999999</v>
      </c>
      <c r="E3353" s="2">
        <v>150.9</v>
      </c>
      <c r="F3353" s="2">
        <v>152.05000000000001</v>
      </c>
      <c r="G3353" s="2">
        <v>0</v>
      </c>
      <c r="H3353" s="2" t="s">
        <v>12</v>
      </c>
      <c r="I3353" s="2">
        <v>12</v>
      </c>
      <c r="J3353" s="2">
        <v>0</v>
      </c>
      <c r="K3353" s="4">
        <v>1.8886000000000001</v>
      </c>
      <c r="L3353" s="2" t="s">
        <v>1276</v>
      </c>
      <c r="M3353" s="5">
        <v>45093</v>
      </c>
      <c r="N3353" s="6">
        <v>102.7</v>
      </c>
    </row>
    <row r="3354" spans="1:14" ht="15.5" hidden="1" x14ac:dyDescent="0.35">
      <c r="A3354" s="3" t="s">
        <v>950</v>
      </c>
      <c r="B3354" s="2" t="s">
        <v>2366</v>
      </c>
      <c r="C3354" s="3">
        <v>250</v>
      </c>
      <c r="D3354" s="2">
        <v>158.69</v>
      </c>
      <c r="E3354" s="2">
        <v>162.80000000000001</v>
      </c>
      <c r="F3354" s="2">
        <v>163.75</v>
      </c>
      <c r="G3354" s="2">
        <v>0</v>
      </c>
      <c r="H3354" s="2" t="s">
        <v>12</v>
      </c>
      <c r="I3354" s="2">
        <v>40</v>
      </c>
      <c r="J3354" s="2">
        <v>0</v>
      </c>
      <c r="K3354" s="4">
        <v>2.3607</v>
      </c>
      <c r="L3354" s="2" t="s">
        <v>1276</v>
      </c>
      <c r="M3354" s="5">
        <v>45093</v>
      </c>
      <c r="N3354" s="6">
        <v>102.7</v>
      </c>
    </row>
    <row r="3355" spans="1:14" ht="15.5" hidden="1" x14ac:dyDescent="0.35">
      <c r="A3355" s="3" t="s">
        <v>952</v>
      </c>
      <c r="B3355" s="2" t="s">
        <v>2367</v>
      </c>
      <c r="C3355" s="3">
        <v>255</v>
      </c>
      <c r="D3355" s="2">
        <v>143.96</v>
      </c>
      <c r="E3355" s="2">
        <v>160.9</v>
      </c>
      <c r="F3355" s="2">
        <v>162</v>
      </c>
      <c r="G3355" s="2">
        <v>0</v>
      </c>
      <c r="H3355" s="2" t="s">
        <v>12</v>
      </c>
      <c r="I3355" s="2">
        <v>2</v>
      </c>
      <c r="J3355" s="2">
        <v>0</v>
      </c>
      <c r="K3355" s="4">
        <v>1.9349000000000001</v>
      </c>
      <c r="L3355" s="2" t="s">
        <v>1276</v>
      </c>
      <c r="M3355" s="5">
        <v>45093</v>
      </c>
      <c r="N3355" s="6">
        <v>102.7</v>
      </c>
    </row>
    <row r="3356" spans="1:14" ht="15.5" hidden="1" x14ac:dyDescent="0.35">
      <c r="A3356" s="3" t="s">
        <v>954</v>
      </c>
      <c r="B3356" s="2" t="s">
        <v>2368</v>
      </c>
      <c r="C3356" s="3">
        <v>260</v>
      </c>
      <c r="D3356" s="2">
        <v>102.82</v>
      </c>
      <c r="E3356" s="2">
        <v>149.94999999999999</v>
      </c>
      <c r="F3356" s="2">
        <v>150.65</v>
      </c>
      <c r="G3356" s="2">
        <v>0</v>
      </c>
      <c r="H3356" s="2" t="s">
        <v>12</v>
      </c>
      <c r="I3356" s="2" t="s">
        <v>12</v>
      </c>
      <c r="J3356" s="2" t="s">
        <v>12</v>
      </c>
      <c r="K3356" s="4">
        <v>0</v>
      </c>
      <c r="L3356" s="2" t="s">
        <v>1276</v>
      </c>
      <c r="M3356" s="5">
        <v>45093</v>
      </c>
      <c r="N3356" s="6">
        <v>102.7</v>
      </c>
    </row>
    <row r="3357" spans="1:14" ht="15.5" hidden="1" x14ac:dyDescent="0.35">
      <c r="A3357" s="3" t="s">
        <v>956</v>
      </c>
      <c r="B3357" s="2" t="s">
        <v>2369</v>
      </c>
      <c r="C3357" s="3">
        <v>265</v>
      </c>
      <c r="D3357" s="2">
        <v>123.08</v>
      </c>
      <c r="E3357" s="2">
        <v>142.69999999999999</v>
      </c>
      <c r="F3357" s="2">
        <v>143.85</v>
      </c>
      <c r="G3357" s="2">
        <v>0</v>
      </c>
      <c r="H3357" s="2" t="s">
        <v>12</v>
      </c>
      <c r="I3357" s="2">
        <v>1</v>
      </c>
      <c r="J3357" s="2">
        <v>0</v>
      </c>
      <c r="K3357" s="4">
        <v>0</v>
      </c>
      <c r="L3357" s="2" t="s">
        <v>1276</v>
      </c>
      <c r="M3357" s="5">
        <v>45093</v>
      </c>
      <c r="N3357" s="6">
        <v>102.7</v>
      </c>
    </row>
    <row r="3358" spans="1:14" ht="15.5" hidden="1" x14ac:dyDescent="0.35">
      <c r="A3358" s="3" t="s">
        <v>958</v>
      </c>
      <c r="B3358" s="2" t="s">
        <v>2370</v>
      </c>
      <c r="C3358" s="3">
        <v>270</v>
      </c>
      <c r="D3358" s="2">
        <v>167.5</v>
      </c>
      <c r="E3358" s="2">
        <v>176.1</v>
      </c>
      <c r="F3358" s="2">
        <v>176.85</v>
      </c>
      <c r="G3358" s="2">
        <v>0</v>
      </c>
      <c r="H3358" s="2" t="s">
        <v>12</v>
      </c>
      <c r="I3358" s="2">
        <v>2</v>
      </c>
      <c r="J3358" s="2">
        <v>0</v>
      </c>
      <c r="K3358" s="4">
        <v>2.0044</v>
      </c>
      <c r="L3358" s="2" t="s">
        <v>1276</v>
      </c>
      <c r="M3358" s="5">
        <v>45093</v>
      </c>
      <c r="N3358" s="6">
        <v>102.7</v>
      </c>
    </row>
    <row r="3359" spans="1:14" ht="15.5" hidden="1" x14ac:dyDescent="0.35">
      <c r="A3359" s="3" t="s">
        <v>959</v>
      </c>
      <c r="B3359" s="2" t="s">
        <v>2371</v>
      </c>
      <c r="C3359" s="3">
        <v>275</v>
      </c>
      <c r="D3359" s="2">
        <v>184.25</v>
      </c>
      <c r="E3359" s="2">
        <v>188.55</v>
      </c>
      <c r="F3359" s="2">
        <v>189.4</v>
      </c>
      <c r="G3359" s="2">
        <v>0</v>
      </c>
      <c r="H3359" s="2" t="s">
        <v>12</v>
      </c>
      <c r="I3359" s="2">
        <v>2</v>
      </c>
      <c r="J3359" s="2">
        <v>0</v>
      </c>
      <c r="K3359" s="4">
        <v>2.5225</v>
      </c>
      <c r="L3359" s="2" t="s">
        <v>1276</v>
      </c>
      <c r="M3359" s="5">
        <v>45093</v>
      </c>
      <c r="N3359" s="6">
        <v>102.7</v>
      </c>
    </row>
    <row r="3360" spans="1:14" ht="15.5" hidden="1" x14ac:dyDescent="0.35">
      <c r="A3360" s="3" t="s">
        <v>961</v>
      </c>
      <c r="B3360" s="2" t="s">
        <v>2372</v>
      </c>
      <c r="C3360" s="3">
        <v>1060</v>
      </c>
      <c r="D3360" s="2">
        <v>29.61</v>
      </c>
      <c r="E3360" s="2">
        <v>16.05</v>
      </c>
      <c r="F3360" s="2">
        <v>22.15</v>
      </c>
      <c r="G3360" s="2">
        <v>0</v>
      </c>
      <c r="H3360" s="2" t="s">
        <v>12</v>
      </c>
      <c r="I3360" s="2" t="s">
        <v>12</v>
      </c>
      <c r="J3360" s="2">
        <v>6</v>
      </c>
      <c r="K3360" s="4">
        <v>0</v>
      </c>
      <c r="L3360" s="2" t="s">
        <v>1276</v>
      </c>
      <c r="M3360" s="5">
        <v>45093</v>
      </c>
      <c r="N3360" s="6">
        <v>102.7</v>
      </c>
    </row>
    <row r="3361" spans="1:14" ht="15.5" hidden="1" x14ac:dyDescent="0.35">
      <c r="A3361" s="3" t="s">
        <v>963</v>
      </c>
      <c r="B3361" s="2" t="s">
        <v>2373</v>
      </c>
      <c r="C3361" s="3">
        <v>1080</v>
      </c>
      <c r="D3361" s="2">
        <v>22.6</v>
      </c>
      <c r="E3361" s="2">
        <v>17.100000000000001</v>
      </c>
      <c r="F3361" s="2">
        <v>23.35</v>
      </c>
      <c r="G3361" s="2">
        <v>0</v>
      </c>
      <c r="H3361" s="2" t="s">
        <v>12</v>
      </c>
      <c r="I3361" s="2">
        <v>4</v>
      </c>
      <c r="J3361" s="2">
        <v>21</v>
      </c>
      <c r="K3361" s="4">
        <v>0</v>
      </c>
      <c r="L3361" s="2" t="s">
        <v>1276</v>
      </c>
      <c r="M3361" s="5">
        <v>45093</v>
      </c>
      <c r="N3361" s="6">
        <v>102.7</v>
      </c>
    </row>
    <row r="3362" spans="1:14" ht="15.5" hidden="1" x14ac:dyDescent="0.35">
      <c r="A3362" s="3" t="s">
        <v>965</v>
      </c>
      <c r="B3362" s="2" t="s">
        <v>2374</v>
      </c>
      <c r="C3362" s="3">
        <v>1100</v>
      </c>
      <c r="D3362" s="2">
        <v>24.7</v>
      </c>
      <c r="E3362" s="2">
        <v>17.95</v>
      </c>
      <c r="F3362" s="2">
        <v>24.75</v>
      </c>
      <c r="G3362" s="2">
        <v>0</v>
      </c>
      <c r="H3362" s="2" t="s">
        <v>12</v>
      </c>
      <c r="I3362" s="2">
        <v>5</v>
      </c>
      <c r="J3362" s="2">
        <v>26</v>
      </c>
      <c r="K3362" s="4">
        <v>0</v>
      </c>
      <c r="L3362" s="2" t="s">
        <v>1276</v>
      </c>
      <c r="M3362" s="5">
        <v>45093</v>
      </c>
      <c r="N3362" s="6">
        <v>102.7</v>
      </c>
    </row>
    <row r="3363" spans="1:14" ht="15.5" hidden="1" x14ac:dyDescent="0.35">
      <c r="A3363" s="3" t="s">
        <v>967</v>
      </c>
      <c r="B3363" s="2" t="s">
        <v>2375</v>
      </c>
      <c r="C3363" s="3">
        <v>1120</v>
      </c>
      <c r="D3363" s="2">
        <v>39.229999999999997</v>
      </c>
      <c r="E3363" s="2">
        <v>19.45</v>
      </c>
      <c r="F3363" s="2">
        <v>25.85</v>
      </c>
      <c r="G3363" s="2">
        <v>0</v>
      </c>
      <c r="H3363" s="2" t="s">
        <v>12</v>
      </c>
      <c r="I3363" s="2">
        <v>16</v>
      </c>
      <c r="J3363" s="2">
        <v>16</v>
      </c>
      <c r="K3363" s="4">
        <v>0</v>
      </c>
      <c r="L3363" s="2" t="s">
        <v>1276</v>
      </c>
      <c r="M3363" s="5">
        <v>45093</v>
      </c>
      <c r="N3363" s="6">
        <v>102.7</v>
      </c>
    </row>
    <row r="3364" spans="1:14" ht="15.5" hidden="1" x14ac:dyDescent="0.35">
      <c r="A3364" s="3" t="s">
        <v>969</v>
      </c>
      <c r="B3364" s="2" t="s">
        <v>2376</v>
      </c>
      <c r="C3364" s="3">
        <v>1140</v>
      </c>
      <c r="D3364" s="2">
        <v>37.75</v>
      </c>
      <c r="E3364" s="2">
        <v>20.7</v>
      </c>
      <c r="F3364" s="2">
        <v>27.2</v>
      </c>
      <c r="G3364" s="2">
        <v>0</v>
      </c>
      <c r="H3364" s="2" t="s">
        <v>12</v>
      </c>
      <c r="I3364" s="2">
        <v>18</v>
      </c>
      <c r="J3364" s="2">
        <v>20</v>
      </c>
      <c r="K3364" s="4">
        <v>0</v>
      </c>
      <c r="L3364" s="2" t="s">
        <v>1276</v>
      </c>
      <c r="M3364" s="5">
        <v>45093</v>
      </c>
      <c r="N3364" s="6">
        <v>102.7</v>
      </c>
    </row>
    <row r="3365" spans="1:14" ht="15.5" hidden="1" x14ac:dyDescent="0.35">
      <c r="A3365" s="3" t="s">
        <v>971</v>
      </c>
      <c r="B3365" s="2" t="s">
        <v>2377</v>
      </c>
      <c r="C3365" s="3">
        <v>1160</v>
      </c>
      <c r="D3365" s="2">
        <v>26.35</v>
      </c>
      <c r="E3365" s="2">
        <v>22</v>
      </c>
      <c r="F3365" s="2">
        <v>28.6</v>
      </c>
      <c r="G3365" s="2">
        <v>0</v>
      </c>
      <c r="H3365" s="2" t="s">
        <v>12</v>
      </c>
      <c r="I3365" s="2">
        <v>10</v>
      </c>
      <c r="J3365" s="2">
        <v>80</v>
      </c>
      <c r="K3365" s="4">
        <v>0</v>
      </c>
      <c r="L3365" s="2" t="s">
        <v>1276</v>
      </c>
      <c r="M3365" s="5">
        <v>45093</v>
      </c>
      <c r="N3365" s="6">
        <v>102.7</v>
      </c>
    </row>
    <row r="3366" spans="1:14" ht="15.5" hidden="1" x14ac:dyDescent="0.35">
      <c r="A3366" s="3" t="s">
        <v>973</v>
      </c>
      <c r="B3366" s="2" t="s">
        <v>2378</v>
      </c>
      <c r="C3366" s="3">
        <v>1180</v>
      </c>
      <c r="D3366" s="2">
        <v>40.450000000000003</v>
      </c>
      <c r="E3366" s="2">
        <v>23.35</v>
      </c>
      <c r="F3366" s="2">
        <v>30</v>
      </c>
      <c r="G3366" s="2">
        <v>0</v>
      </c>
      <c r="H3366" s="2" t="s">
        <v>12</v>
      </c>
      <c r="I3366" s="2">
        <v>1</v>
      </c>
      <c r="J3366" s="2">
        <v>32</v>
      </c>
      <c r="K3366" s="4">
        <v>0</v>
      </c>
      <c r="L3366" s="2" t="s">
        <v>1276</v>
      </c>
      <c r="M3366" s="5">
        <v>45093</v>
      </c>
      <c r="N3366" s="6">
        <v>102.7</v>
      </c>
    </row>
    <row r="3367" spans="1:14" ht="15.5" hidden="1" x14ac:dyDescent="0.35">
      <c r="A3367" s="3" t="s">
        <v>975</v>
      </c>
      <c r="B3367" s="2" t="s">
        <v>2379</v>
      </c>
      <c r="C3367" s="3">
        <v>1200</v>
      </c>
      <c r="D3367" s="2">
        <v>27.7</v>
      </c>
      <c r="E3367" s="2">
        <v>24.4</v>
      </c>
      <c r="F3367" s="2">
        <v>31.65</v>
      </c>
      <c r="G3367" s="2">
        <v>-12.4</v>
      </c>
      <c r="H3367" s="2">
        <v>-0.30919999999999997</v>
      </c>
      <c r="I3367" s="2">
        <v>17</v>
      </c>
      <c r="J3367" s="2">
        <v>34</v>
      </c>
      <c r="K3367" s="4">
        <v>0</v>
      </c>
      <c r="L3367" s="2" t="s">
        <v>1276</v>
      </c>
      <c r="M3367" s="5">
        <v>45093</v>
      </c>
      <c r="N3367" s="6">
        <v>102.7</v>
      </c>
    </row>
    <row r="3368" spans="1:14" ht="15.5" hidden="1" x14ac:dyDescent="0.35">
      <c r="A3368" s="3" t="s">
        <v>977</v>
      </c>
      <c r="B3368" s="2" t="s">
        <v>2380</v>
      </c>
      <c r="C3368" s="3">
        <v>1220</v>
      </c>
      <c r="D3368" s="2">
        <v>42.48</v>
      </c>
      <c r="E3368" s="2">
        <v>27.05</v>
      </c>
      <c r="F3368" s="2">
        <v>33</v>
      </c>
      <c r="G3368" s="2">
        <v>0</v>
      </c>
      <c r="H3368" s="2" t="s">
        <v>12</v>
      </c>
      <c r="I3368" s="2" t="s">
        <v>12</v>
      </c>
      <c r="J3368" s="2">
        <v>2</v>
      </c>
      <c r="K3368" s="4">
        <v>0</v>
      </c>
      <c r="L3368" s="2" t="s">
        <v>1276</v>
      </c>
      <c r="M3368" s="5">
        <v>45093</v>
      </c>
      <c r="N3368" s="6">
        <v>102.7</v>
      </c>
    </row>
    <row r="3369" spans="1:14" ht="15.5" hidden="1" x14ac:dyDescent="0.35">
      <c r="A3369" s="3" t="s">
        <v>979</v>
      </c>
      <c r="B3369" s="2" t="s">
        <v>2381</v>
      </c>
      <c r="C3369" s="3">
        <v>1240</v>
      </c>
      <c r="D3369" s="2">
        <v>45.11</v>
      </c>
      <c r="E3369" s="2">
        <v>27.8</v>
      </c>
      <c r="F3369" s="2">
        <v>34.799999999999997</v>
      </c>
      <c r="G3369" s="2">
        <v>0</v>
      </c>
      <c r="H3369" s="2" t="s">
        <v>12</v>
      </c>
      <c r="I3369" s="2">
        <v>2</v>
      </c>
      <c r="J3369" s="2">
        <v>120</v>
      </c>
      <c r="K3369" s="4">
        <v>0</v>
      </c>
      <c r="L3369" s="2" t="s">
        <v>1276</v>
      </c>
      <c r="M3369" s="5">
        <v>45093</v>
      </c>
      <c r="N3369" s="6">
        <v>102.7</v>
      </c>
    </row>
    <row r="3370" spans="1:14" ht="15.5" hidden="1" x14ac:dyDescent="0.35">
      <c r="A3370" s="3" t="s">
        <v>981</v>
      </c>
      <c r="B3370" s="2" t="s">
        <v>2382</v>
      </c>
      <c r="C3370" s="3">
        <v>1260</v>
      </c>
      <c r="D3370" s="2">
        <v>44.85</v>
      </c>
      <c r="E3370" s="2">
        <v>29.6</v>
      </c>
      <c r="F3370" s="2">
        <v>36.5</v>
      </c>
      <c r="G3370" s="2">
        <v>0</v>
      </c>
      <c r="H3370" s="2" t="s">
        <v>12</v>
      </c>
      <c r="I3370" s="2">
        <v>12</v>
      </c>
      <c r="J3370" s="2">
        <v>42</v>
      </c>
      <c r="K3370" s="4">
        <v>0</v>
      </c>
      <c r="L3370" s="2" t="s">
        <v>1276</v>
      </c>
      <c r="M3370" s="5">
        <v>45093</v>
      </c>
      <c r="N3370" s="6">
        <v>102.7</v>
      </c>
    </row>
    <row r="3371" spans="1:14" ht="15.5" hidden="1" x14ac:dyDescent="0.35">
      <c r="A3371" s="3" t="s">
        <v>983</v>
      </c>
      <c r="B3371" s="2" t="s">
        <v>2383</v>
      </c>
      <c r="C3371" s="3">
        <v>1280</v>
      </c>
      <c r="D3371" s="2">
        <v>38.96</v>
      </c>
      <c r="E3371" s="2">
        <v>30.75</v>
      </c>
      <c r="F3371" s="2">
        <v>38.25</v>
      </c>
      <c r="G3371" s="2">
        <v>0</v>
      </c>
      <c r="H3371" s="2" t="s">
        <v>12</v>
      </c>
      <c r="I3371" s="2">
        <v>45</v>
      </c>
      <c r="J3371" s="2">
        <v>24</v>
      </c>
      <c r="K3371" s="4">
        <v>0</v>
      </c>
      <c r="L3371" s="2" t="s">
        <v>1276</v>
      </c>
      <c r="M3371" s="5">
        <v>45093</v>
      </c>
      <c r="N3371" s="6">
        <v>102.7</v>
      </c>
    </row>
    <row r="3372" spans="1:14" ht="15.5" hidden="1" x14ac:dyDescent="0.35">
      <c r="A3372" s="3" t="s">
        <v>985</v>
      </c>
      <c r="B3372" s="2" t="s">
        <v>2384</v>
      </c>
      <c r="C3372" s="3">
        <v>1300</v>
      </c>
      <c r="D3372" s="2">
        <v>48</v>
      </c>
      <c r="E3372" s="2">
        <v>32.450000000000003</v>
      </c>
      <c r="F3372" s="2">
        <v>40.1</v>
      </c>
      <c r="G3372" s="2">
        <v>0</v>
      </c>
      <c r="H3372" s="2" t="s">
        <v>12</v>
      </c>
      <c r="I3372" s="2">
        <v>1</v>
      </c>
      <c r="J3372" s="2">
        <v>47</v>
      </c>
      <c r="K3372" s="4">
        <v>0</v>
      </c>
      <c r="L3372" s="2" t="s">
        <v>1276</v>
      </c>
      <c r="M3372" s="5">
        <v>45093</v>
      </c>
      <c r="N3372" s="6">
        <v>102.7</v>
      </c>
    </row>
    <row r="3373" spans="1:14" ht="15.5" hidden="1" x14ac:dyDescent="0.35">
      <c r="A3373" s="3" t="s">
        <v>987</v>
      </c>
      <c r="B3373" s="2" t="s">
        <v>2385</v>
      </c>
      <c r="C3373" s="3">
        <v>1320</v>
      </c>
      <c r="D3373" s="2">
        <v>43</v>
      </c>
      <c r="E3373" s="2">
        <v>34.25</v>
      </c>
      <c r="F3373" s="2">
        <v>41.5</v>
      </c>
      <c r="G3373" s="2">
        <v>0</v>
      </c>
      <c r="H3373" s="2" t="s">
        <v>12</v>
      </c>
      <c r="I3373" s="2">
        <v>109</v>
      </c>
      <c r="J3373" s="2">
        <v>46</v>
      </c>
      <c r="K3373" s="4">
        <v>0</v>
      </c>
      <c r="L3373" s="2" t="s">
        <v>1276</v>
      </c>
      <c r="M3373" s="5">
        <v>45093</v>
      </c>
      <c r="N3373" s="6">
        <v>102.7</v>
      </c>
    </row>
    <row r="3374" spans="1:14" ht="15.5" hidden="1" x14ac:dyDescent="0.35">
      <c r="A3374" s="3" t="s">
        <v>989</v>
      </c>
      <c r="B3374" s="2" t="s">
        <v>2386</v>
      </c>
      <c r="C3374" s="3">
        <v>1340</v>
      </c>
      <c r="D3374" s="2">
        <v>77</v>
      </c>
      <c r="E3374" s="2">
        <v>36.15</v>
      </c>
      <c r="F3374" s="2">
        <v>43.9</v>
      </c>
      <c r="G3374" s="2">
        <v>0</v>
      </c>
      <c r="H3374" s="2" t="s">
        <v>12</v>
      </c>
      <c r="I3374" s="2">
        <v>1</v>
      </c>
      <c r="J3374" s="2">
        <v>41</v>
      </c>
      <c r="K3374" s="4">
        <v>0</v>
      </c>
      <c r="L3374" s="2" t="s">
        <v>1276</v>
      </c>
      <c r="M3374" s="5">
        <v>45093</v>
      </c>
      <c r="N3374" s="6">
        <v>102.7</v>
      </c>
    </row>
    <row r="3375" spans="1:14" ht="15.5" hidden="1" x14ac:dyDescent="0.35">
      <c r="A3375" s="3" t="s">
        <v>991</v>
      </c>
      <c r="B3375" s="2" t="s">
        <v>2387</v>
      </c>
      <c r="C3375" s="3">
        <v>1360</v>
      </c>
      <c r="D3375" s="2">
        <v>71.95</v>
      </c>
      <c r="E3375" s="2">
        <v>38.25</v>
      </c>
      <c r="F3375" s="2">
        <v>45.95</v>
      </c>
      <c r="G3375" s="2">
        <v>0</v>
      </c>
      <c r="H3375" s="2" t="s">
        <v>12</v>
      </c>
      <c r="I3375" s="2">
        <v>50</v>
      </c>
      <c r="J3375" s="2">
        <v>134</v>
      </c>
      <c r="K3375" s="4">
        <v>0</v>
      </c>
      <c r="L3375" s="2" t="s">
        <v>1276</v>
      </c>
      <c r="M3375" s="5">
        <v>45093</v>
      </c>
      <c r="N3375" s="6">
        <v>102.7</v>
      </c>
    </row>
    <row r="3376" spans="1:14" ht="15.5" hidden="1" x14ac:dyDescent="0.35">
      <c r="A3376" s="3" t="s">
        <v>993</v>
      </c>
      <c r="B3376" s="2" t="s">
        <v>2388</v>
      </c>
      <c r="C3376" s="3">
        <v>1380</v>
      </c>
      <c r="D3376" s="2">
        <v>65.84</v>
      </c>
      <c r="E3376" s="2">
        <v>40.200000000000003</v>
      </c>
      <c r="F3376" s="2">
        <v>48.1</v>
      </c>
      <c r="G3376" s="2">
        <v>0</v>
      </c>
      <c r="H3376" s="2" t="s">
        <v>12</v>
      </c>
      <c r="I3376" s="2">
        <v>156</v>
      </c>
      <c r="J3376" s="2">
        <v>158</v>
      </c>
      <c r="K3376" s="4">
        <v>0</v>
      </c>
      <c r="L3376" s="2" t="s">
        <v>1276</v>
      </c>
      <c r="M3376" s="5">
        <v>45093</v>
      </c>
      <c r="N3376" s="6">
        <v>102.7</v>
      </c>
    </row>
    <row r="3377" spans="1:14" ht="15.5" hidden="1" x14ac:dyDescent="0.35">
      <c r="A3377" s="3" t="s">
        <v>995</v>
      </c>
      <c r="B3377" s="2" t="s">
        <v>2389</v>
      </c>
      <c r="C3377" s="3">
        <v>1400</v>
      </c>
      <c r="D3377" s="2">
        <v>75.5</v>
      </c>
      <c r="E3377" s="2">
        <v>42.5</v>
      </c>
      <c r="F3377" s="2">
        <v>50.35</v>
      </c>
      <c r="G3377" s="2">
        <v>0</v>
      </c>
      <c r="H3377" s="2" t="s">
        <v>12</v>
      </c>
      <c r="I3377" s="2">
        <v>2</v>
      </c>
      <c r="J3377" s="2">
        <v>246</v>
      </c>
      <c r="K3377" s="4">
        <v>0</v>
      </c>
      <c r="L3377" s="2" t="s">
        <v>1276</v>
      </c>
      <c r="M3377" s="5">
        <v>45093</v>
      </c>
      <c r="N3377" s="6">
        <v>102.7</v>
      </c>
    </row>
    <row r="3378" spans="1:14" ht="15.5" hidden="1" x14ac:dyDescent="0.35">
      <c r="A3378" s="3" t="s">
        <v>997</v>
      </c>
      <c r="B3378" s="2" t="s">
        <v>2390</v>
      </c>
      <c r="C3378" s="3">
        <v>1420</v>
      </c>
      <c r="D3378" s="2">
        <v>81.34</v>
      </c>
      <c r="E3378" s="2">
        <v>44.55</v>
      </c>
      <c r="F3378" s="2">
        <v>52.65</v>
      </c>
      <c r="G3378" s="2">
        <v>0</v>
      </c>
      <c r="H3378" s="2" t="s">
        <v>12</v>
      </c>
      <c r="I3378" s="2">
        <v>2</v>
      </c>
      <c r="J3378" s="2">
        <v>23</v>
      </c>
      <c r="K3378" s="4">
        <v>0</v>
      </c>
      <c r="L3378" s="2" t="s">
        <v>1276</v>
      </c>
      <c r="M3378" s="5">
        <v>45093</v>
      </c>
      <c r="N3378" s="6">
        <v>102.7</v>
      </c>
    </row>
    <row r="3379" spans="1:14" ht="15.5" hidden="1" x14ac:dyDescent="0.35">
      <c r="A3379" s="3" t="s">
        <v>999</v>
      </c>
      <c r="B3379" s="2" t="s">
        <v>2391</v>
      </c>
      <c r="C3379" s="3">
        <v>1440</v>
      </c>
      <c r="D3379" s="2">
        <v>86.39</v>
      </c>
      <c r="E3379" s="2">
        <v>47.1</v>
      </c>
      <c r="F3379" s="2">
        <v>55</v>
      </c>
      <c r="G3379" s="2">
        <v>0</v>
      </c>
      <c r="H3379" s="2" t="s">
        <v>12</v>
      </c>
      <c r="I3379" s="2">
        <v>1</v>
      </c>
      <c r="J3379" s="2">
        <v>24</v>
      </c>
      <c r="K3379" s="4">
        <v>0</v>
      </c>
      <c r="L3379" s="2" t="s">
        <v>1276</v>
      </c>
      <c r="M3379" s="5">
        <v>45093</v>
      </c>
      <c r="N3379" s="6">
        <v>102.7</v>
      </c>
    </row>
    <row r="3380" spans="1:14" ht="15.5" hidden="1" x14ac:dyDescent="0.35">
      <c r="A3380" s="3" t="s">
        <v>1001</v>
      </c>
      <c r="B3380" s="2" t="s">
        <v>2392</v>
      </c>
      <c r="C3380" s="3">
        <v>1450</v>
      </c>
      <c r="D3380" s="2">
        <v>82.48</v>
      </c>
      <c r="E3380" s="2">
        <v>48.05</v>
      </c>
      <c r="F3380" s="2">
        <v>56.3</v>
      </c>
      <c r="G3380" s="2">
        <v>0</v>
      </c>
      <c r="H3380" s="2" t="s">
        <v>12</v>
      </c>
      <c r="I3380" s="2">
        <v>1</v>
      </c>
      <c r="J3380" s="2">
        <v>8</v>
      </c>
      <c r="K3380" s="4">
        <v>0</v>
      </c>
      <c r="L3380" s="2" t="s">
        <v>1276</v>
      </c>
      <c r="M3380" s="5">
        <v>45093</v>
      </c>
      <c r="N3380" s="6">
        <v>102.7</v>
      </c>
    </row>
    <row r="3381" spans="1:14" ht="15.5" hidden="1" x14ac:dyDescent="0.35">
      <c r="A3381" s="3" t="s">
        <v>1003</v>
      </c>
      <c r="B3381" s="2" t="s">
        <v>2393</v>
      </c>
      <c r="C3381" s="3">
        <v>1460</v>
      </c>
      <c r="D3381" s="2">
        <v>67.239999999999995</v>
      </c>
      <c r="E3381" s="2">
        <v>49.5</v>
      </c>
      <c r="F3381" s="2">
        <v>57.5</v>
      </c>
      <c r="G3381" s="2">
        <v>0</v>
      </c>
      <c r="H3381" s="2" t="s">
        <v>12</v>
      </c>
      <c r="I3381" s="2">
        <v>1</v>
      </c>
      <c r="J3381" s="2">
        <v>22</v>
      </c>
      <c r="K3381" s="4">
        <v>0</v>
      </c>
      <c r="L3381" s="2" t="s">
        <v>1276</v>
      </c>
      <c r="M3381" s="5">
        <v>45093</v>
      </c>
      <c r="N3381" s="6">
        <v>102.7</v>
      </c>
    </row>
    <row r="3382" spans="1:14" ht="15.5" hidden="1" x14ac:dyDescent="0.35">
      <c r="A3382" s="3" t="s">
        <v>1005</v>
      </c>
      <c r="B3382" s="2" t="s">
        <v>2394</v>
      </c>
      <c r="C3382" s="3">
        <v>1480</v>
      </c>
      <c r="D3382" s="2">
        <v>93.51</v>
      </c>
      <c r="E3382" s="2">
        <v>52</v>
      </c>
      <c r="F3382" s="2">
        <v>60</v>
      </c>
      <c r="G3382" s="2">
        <v>0</v>
      </c>
      <c r="H3382" s="2" t="s">
        <v>12</v>
      </c>
      <c r="I3382" s="2">
        <v>4</v>
      </c>
      <c r="J3382" s="2">
        <v>20</v>
      </c>
      <c r="K3382" s="4">
        <v>0</v>
      </c>
      <c r="L3382" s="2" t="s">
        <v>1276</v>
      </c>
      <c r="M3382" s="5">
        <v>45093</v>
      </c>
      <c r="N3382" s="6">
        <v>102.7</v>
      </c>
    </row>
    <row r="3383" spans="1:14" ht="15.5" hidden="1" x14ac:dyDescent="0.35">
      <c r="A3383" s="3" t="s">
        <v>1007</v>
      </c>
      <c r="B3383" s="2" t="s">
        <v>2395</v>
      </c>
      <c r="C3383" s="3">
        <v>1500</v>
      </c>
      <c r="D3383" s="2">
        <v>59.48</v>
      </c>
      <c r="E3383" s="2">
        <v>54.6</v>
      </c>
      <c r="F3383" s="2">
        <v>62.5</v>
      </c>
      <c r="G3383" s="2">
        <v>4.2300000000000004</v>
      </c>
      <c r="H3383" s="2">
        <v>7.6600000000000001E-2</v>
      </c>
      <c r="I3383" s="2">
        <v>2</v>
      </c>
      <c r="J3383" s="2">
        <v>129</v>
      </c>
      <c r="K3383" s="4">
        <v>0</v>
      </c>
      <c r="L3383" s="2" t="s">
        <v>1276</v>
      </c>
      <c r="M3383" s="5">
        <v>45093</v>
      </c>
      <c r="N3383" s="6">
        <v>102.7</v>
      </c>
    </row>
    <row r="3384" spans="1:14" ht="15.5" hidden="1" x14ac:dyDescent="0.35">
      <c r="A3384" s="3" t="s">
        <v>1009</v>
      </c>
      <c r="B3384" s="2" t="s">
        <v>2395</v>
      </c>
      <c r="C3384" s="3">
        <v>1520</v>
      </c>
      <c r="D3384" s="2">
        <v>62.57</v>
      </c>
      <c r="E3384" s="2">
        <v>57.25</v>
      </c>
      <c r="F3384" s="2">
        <v>65.5</v>
      </c>
      <c r="G3384" s="2">
        <v>39.93</v>
      </c>
      <c r="H3384" s="2">
        <v>1.7637</v>
      </c>
      <c r="I3384" s="2">
        <v>2</v>
      </c>
      <c r="J3384" s="2">
        <v>10</v>
      </c>
      <c r="K3384" s="4">
        <v>0</v>
      </c>
      <c r="L3384" s="2" t="s">
        <v>1276</v>
      </c>
      <c r="M3384" s="5">
        <v>45093</v>
      </c>
      <c r="N3384" s="6">
        <v>102.7</v>
      </c>
    </row>
    <row r="3385" spans="1:14" ht="15.5" hidden="1" x14ac:dyDescent="0.35">
      <c r="A3385" s="3" t="s">
        <v>1010</v>
      </c>
      <c r="B3385" s="2" t="s">
        <v>2396</v>
      </c>
      <c r="C3385" s="3">
        <v>1540</v>
      </c>
      <c r="D3385" s="2">
        <v>54.5</v>
      </c>
      <c r="E3385" s="2">
        <v>62.2</v>
      </c>
      <c r="F3385" s="2">
        <v>69.099999999999994</v>
      </c>
      <c r="G3385" s="2">
        <v>0</v>
      </c>
      <c r="H3385" s="2" t="s">
        <v>12</v>
      </c>
      <c r="I3385" s="2">
        <v>2</v>
      </c>
      <c r="J3385" s="2">
        <v>5</v>
      </c>
      <c r="K3385" s="4">
        <v>0</v>
      </c>
      <c r="L3385" s="2" t="s">
        <v>1276</v>
      </c>
      <c r="M3385" s="5">
        <v>45093</v>
      </c>
      <c r="N3385" s="6">
        <v>102.7</v>
      </c>
    </row>
    <row r="3386" spans="1:14" ht="15.5" hidden="1" x14ac:dyDescent="0.35">
      <c r="A3386" s="3" t="s">
        <v>1012</v>
      </c>
      <c r="B3386" s="2" t="s">
        <v>2397</v>
      </c>
      <c r="C3386" s="3">
        <v>1550</v>
      </c>
      <c r="D3386" s="2">
        <v>111.65</v>
      </c>
      <c r="E3386" s="2">
        <v>62.4</v>
      </c>
      <c r="F3386" s="2">
        <v>70.25</v>
      </c>
      <c r="G3386" s="2">
        <v>0</v>
      </c>
      <c r="H3386" s="2" t="s">
        <v>12</v>
      </c>
      <c r="I3386" s="2">
        <v>1</v>
      </c>
      <c r="J3386" s="2">
        <v>29</v>
      </c>
      <c r="K3386" s="4">
        <v>0</v>
      </c>
      <c r="L3386" s="2" t="s">
        <v>1276</v>
      </c>
      <c r="M3386" s="5">
        <v>45093</v>
      </c>
      <c r="N3386" s="6">
        <v>102.7</v>
      </c>
    </row>
    <row r="3387" spans="1:14" ht="15.5" hidden="1" x14ac:dyDescent="0.35">
      <c r="A3387" s="3" t="s">
        <v>1014</v>
      </c>
      <c r="B3387" s="2" t="s">
        <v>2398</v>
      </c>
      <c r="C3387" s="3">
        <v>1560</v>
      </c>
      <c r="D3387" s="2">
        <v>71.5</v>
      </c>
      <c r="E3387" s="2">
        <v>63.75</v>
      </c>
      <c r="F3387" s="2">
        <v>71.8</v>
      </c>
      <c r="G3387" s="2">
        <v>0</v>
      </c>
      <c r="H3387" s="2" t="s">
        <v>12</v>
      </c>
      <c r="I3387" s="2">
        <v>8</v>
      </c>
      <c r="J3387" s="2">
        <v>39</v>
      </c>
      <c r="K3387" s="4">
        <v>0</v>
      </c>
      <c r="L3387" s="2" t="s">
        <v>1276</v>
      </c>
      <c r="M3387" s="5">
        <v>45093</v>
      </c>
      <c r="N3387" s="6">
        <v>102.7</v>
      </c>
    </row>
    <row r="3388" spans="1:14" ht="15.5" hidden="1" x14ac:dyDescent="0.35">
      <c r="A3388" s="3" t="s">
        <v>1016</v>
      </c>
      <c r="B3388" s="2" t="s">
        <v>2399</v>
      </c>
      <c r="C3388" s="3">
        <v>1580</v>
      </c>
      <c r="D3388" s="2">
        <v>71.209999999999994</v>
      </c>
      <c r="E3388" s="2">
        <v>66.05</v>
      </c>
      <c r="F3388" s="2">
        <v>74.5</v>
      </c>
      <c r="G3388" s="2">
        <v>-55.24</v>
      </c>
      <c r="H3388" s="2">
        <v>-0.43690000000000001</v>
      </c>
      <c r="I3388" s="2">
        <v>2</v>
      </c>
      <c r="J3388" s="2">
        <v>150</v>
      </c>
      <c r="K3388" s="4">
        <v>0</v>
      </c>
      <c r="L3388" s="2" t="s">
        <v>1276</v>
      </c>
      <c r="M3388" s="5">
        <v>45093</v>
      </c>
      <c r="N3388" s="6">
        <v>102.7</v>
      </c>
    </row>
    <row r="3389" spans="1:14" ht="15.5" hidden="1" x14ac:dyDescent="0.35">
      <c r="A3389" s="3" t="s">
        <v>1018</v>
      </c>
      <c r="B3389" s="2" t="s">
        <v>2399</v>
      </c>
      <c r="C3389" s="3">
        <v>1600</v>
      </c>
      <c r="D3389" s="2">
        <v>74.91</v>
      </c>
      <c r="E3389" s="2">
        <v>69.25</v>
      </c>
      <c r="F3389" s="2">
        <v>77.5</v>
      </c>
      <c r="G3389" s="2">
        <v>5.56</v>
      </c>
      <c r="H3389" s="2">
        <v>8.0199999999999994E-2</v>
      </c>
      <c r="I3389" s="2">
        <v>2</v>
      </c>
      <c r="J3389" s="2">
        <v>204</v>
      </c>
      <c r="K3389" s="4">
        <v>0</v>
      </c>
      <c r="L3389" s="2" t="s">
        <v>1276</v>
      </c>
      <c r="M3389" s="5">
        <v>45093</v>
      </c>
      <c r="N3389" s="6">
        <v>102.7</v>
      </c>
    </row>
    <row r="3390" spans="1:14" ht="15.5" hidden="1" x14ac:dyDescent="0.35">
      <c r="A3390" s="3" t="s">
        <v>1019</v>
      </c>
      <c r="B3390" s="2" t="s">
        <v>2147</v>
      </c>
      <c r="C3390" s="3">
        <v>1620</v>
      </c>
      <c r="D3390" s="2">
        <v>82.8</v>
      </c>
      <c r="E3390" s="2">
        <v>72.650000000000006</v>
      </c>
      <c r="F3390" s="2">
        <v>81</v>
      </c>
      <c r="G3390" s="2">
        <v>0</v>
      </c>
      <c r="H3390" s="2" t="s">
        <v>12</v>
      </c>
      <c r="I3390" s="2">
        <v>6</v>
      </c>
      <c r="J3390" s="2">
        <v>24</v>
      </c>
      <c r="K3390" s="4">
        <v>0</v>
      </c>
      <c r="L3390" s="2" t="s">
        <v>1276</v>
      </c>
      <c r="M3390" s="5">
        <v>45093</v>
      </c>
      <c r="N3390" s="6">
        <v>102.7</v>
      </c>
    </row>
    <row r="3391" spans="1:14" ht="15.5" hidden="1" x14ac:dyDescent="0.35">
      <c r="A3391" s="3" t="s">
        <v>1020</v>
      </c>
      <c r="B3391" s="2" t="s">
        <v>2400</v>
      </c>
      <c r="C3391" s="3">
        <v>1640</v>
      </c>
      <c r="D3391" s="2">
        <v>126.59</v>
      </c>
      <c r="E3391" s="2">
        <v>76.05</v>
      </c>
      <c r="F3391" s="2">
        <v>84.5</v>
      </c>
      <c r="G3391" s="2">
        <v>0</v>
      </c>
      <c r="H3391" s="2" t="s">
        <v>12</v>
      </c>
      <c r="I3391" s="2">
        <v>3</v>
      </c>
      <c r="J3391" s="2">
        <v>18</v>
      </c>
      <c r="K3391" s="4">
        <v>0</v>
      </c>
      <c r="L3391" s="2" t="s">
        <v>1276</v>
      </c>
      <c r="M3391" s="5">
        <v>45093</v>
      </c>
      <c r="N3391" s="6">
        <v>102.7</v>
      </c>
    </row>
    <row r="3392" spans="1:14" ht="15.5" hidden="1" x14ac:dyDescent="0.35">
      <c r="A3392" s="3" t="s">
        <v>1022</v>
      </c>
      <c r="B3392" s="2" t="s">
        <v>2401</v>
      </c>
      <c r="C3392" s="3">
        <v>1660</v>
      </c>
      <c r="D3392" s="2">
        <v>126.2</v>
      </c>
      <c r="E3392" s="2">
        <v>80</v>
      </c>
      <c r="F3392" s="2">
        <v>88</v>
      </c>
      <c r="G3392" s="2">
        <v>0</v>
      </c>
      <c r="H3392" s="2" t="s">
        <v>12</v>
      </c>
      <c r="I3392" s="2">
        <v>5</v>
      </c>
      <c r="J3392" s="2">
        <v>24</v>
      </c>
      <c r="K3392" s="4">
        <v>0</v>
      </c>
      <c r="L3392" s="2" t="s">
        <v>1276</v>
      </c>
      <c r="M3392" s="5">
        <v>45093</v>
      </c>
      <c r="N3392" s="6">
        <v>102.7</v>
      </c>
    </row>
    <row r="3393" spans="1:14" ht="15.5" hidden="1" x14ac:dyDescent="0.35">
      <c r="A3393" s="3" t="s">
        <v>1024</v>
      </c>
      <c r="B3393" s="2" t="s">
        <v>2402</v>
      </c>
      <c r="C3393" s="3">
        <v>1680</v>
      </c>
      <c r="D3393" s="2">
        <v>87</v>
      </c>
      <c r="E3393" s="2">
        <v>83.25</v>
      </c>
      <c r="F3393" s="2">
        <v>91.5</v>
      </c>
      <c r="G3393" s="2">
        <v>0</v>
      </c>
      <c r="H3393" s="2" t="s">
        <v>12</v>
      </c>
      <c r="I3393" s="2">
        <v>1</v>
      </c>
      <c r="J3393" s="2">
        <v>80</v>
      </c>
      <c r="K3393" s="4">
        <v>0</v>
      </c>
      <c r="L3393" s="2" t="s">
        <v>1276</v>
      </c>
      <c r="M3393" s="5">
        <v>45093</v>
      </c>
      <c r="N3393" s="6">
        <v>102.7</v>
      </c>
    </row>
    <row r="3394" spans="1:14" ht="15.5" hidden="1" x14ac:dyDescent="0.35">
      <c r="A3394" s="3" t="s">
        <v>1026</v>
      </c>
      <c r="B3394" s="2" t="s">
        <v>2403</v>
      </c>
      <c r="C3394" s="3">
        <v>1700</v>
      </c>
      <c r="D3394" s="2">
        <v>91.09</v>
      </c>
      <c r="E3394" s="2">
        <v>87.3</v>
      </c>
      <c r="F3394" s="2">
        <v>95</v>
      </c>
      <c r="G3394" s="2">
        <v>-18.88</v>
      </c>
      <c r="H3394" s="2">
        <v>-0.17169999999999999</v>
      </c>
      <c r="I3394" s="2">
        <v>10</v>
      </c>
      <c r="J3394" s="2">
        <v>229</v>
      </c>
      <c r="K3394" s="4">
        <v>0</v>
      </c>
      <c r="L3394" s="2" t="s">
        <v>1276</v>
      </c>
      <c r="M3394" s="5">
        <v>45093</v>
      </c>
      <c r="N3394" s="6">
        <v>102.7</v>
      </c>
    </row>
    <row r="3395" spans="1:14" ht="15.5" hidden="1" x14ac:dyDescent="0.35">
      <c r="A3395" s="3" t="s">
        <v>1028</v>
      </c>
      <c r="B3395" s="2" t="s">
        <v>2403</v>
      </c>
      <c r="C3395" s="3">
        <v>1720</v>
      </c>
      <c r="D3395" s="2">
        <v>95.04</v>
      </c>
      <c r="E3395" s="2">
        <v>91.05</v>
      </c>
      <c r="F3395" s="2">
        <v>99.5</v>
      </c>
      <c r="G3395" s="2">
        <v>-17.760000000000002</v>
      </c>
      <c r="H3395" s="2">
        <v>-0.15740000000000001</v>
      </c>
      <c r="I3395" s="2">
        <v>2</v>
      </c>
      <c r="J3395" s="2">
        <v>80</v>
      </c>
      <c r="K3395" s="4">
        <v>0</v>
      </c>
      <c r="L3395" s="2" t="s">
        <v>1276</v>
      </c>
      <c r="M3395" s="5">
        <v>45093</v>
      </c>
      <c r="N3395" s="6">
        <v>102.7</v>
      </c>
    </row>
    <row r="3396" spans="1:14" ht="15.5" hidden="1" x14ac:dyDescent="0.35">
      <c r="A3396" s="3" t="s">
        <v>1029</v>
      </c>
      <c r="B3396" s="2" t="s">
        <v>2404</v>
      </c>
      <c r="C3396" s="3">
        <v>1740</v>
      </c>
      <c r="D3396" s="2">
        <v>101.83</v>
      </c>
      <c r="E3396" s="2">
        <v>95</v>
      </c>
      <c r="F3396" s="2">
        <v>103</v>
      </c>
      <c r="G3396" s="2">
        <v>-58.42</v>
      </c>
      <c r="H3396" s="2">
        <v>-0.36459999999999998</v>
      </c>
      <c r="I3396" s="2">
        <v>1</v>
      </c>
      <c r="J3396" s="2">
        <v>61</v>
      </c>
      <c r="K3396" s="4">
        <v>0</v>
      </c>
      <c r="L3396" s="2" t="s">
        <v>1276</v>
      </c>
      <c r="M3396" s="5">
        <v>45093</v>
      </c>
      <c r="N3396" s="6">
        <v>102.7</v>
      </c>
    </row>
    <row r="3397" spans="1:14" ht="15.5" hidden="1" x14ac:dyDescent="0.35">
      <c r="A3397" s="3" t="s">
        <v>1031</v>
      </c>
      <c r="B3397" s="2" t="s">
        <v>2404</v>
      </c>
      <c r="C3397" s="3">
        <v>1760</v>
      </c>
      <c r="D3397" s="2">
        <v>106.4</v>
      </c>
      <c r="E3397" s="2">
        <v>99.25</v>
      </c>
      <c r="F3397" s="2">
        <v>107.5</v>
      </c>
      <c r="G3397" s="2">
        <v>8.6999999999999993</v>
      </c>
      <c r="H3397" s="2">
        <v>8.8999999999999996E-2</v>
      </c>
      <c r="I3397" s="2">
        <v>1</v>
      </c>
      <c r="J3397" s="2">
        <v>117</v>
      </c>
      <c r="K3397" s="4">
        <v>0</v>
      </c>
      <c r="L3397" s="2" t="s">
        <v>1276</v>
      </c>
      <c r="M3397" s="5">
        <v>45093</v>
      </c>
      <c r="N3397" s="6">
        <v>102.7</v>
      </c>
    </row>
    <row r="3398" spans="1:14" ht="15.5" hidden="1" x14ac:dyDescent="0.35">
      <c r="A3398" s="3" t="s">
        <v>1032</v>
      </c>
      <c r="B3398" s="2" t="s">
        <v>2376</v>
      </c>
      <c r="C3398" s="3">
        <v>1780</v>
      </c>
      <c r="D3398" s="2">
        <v>167.52</v>
      </c>
      <c r="E3398" s="2">
        <v>103.95</v>
      </c>
      <c r="F3398" s="2">
        <v>113.75</v>
      </c>
      <c r="G3398" s="2">
        <v>0</v>
      </c>
      <c r="H3398" s="2" t="s">
        <v>12</v>
      </c>
      <c r="I3398" s="2">
        <v>6</v>
      </c>
      <c r="J3398" s="2">
        <v>22</v>
      </c>
      <c r="K3398" s="4">
        <v>0</v>
      </c>
      <c r="L3398" s="2" t="s">
        <v>1276</v>
      </c>
      <c r="M3398" s="5">
        <v>45093</v>
      </c>
      <c r="N3398" s="6">
        <v>102.7</v>
      </c>
    </row>
    <row r="3399" spans="1:14" ht="15.5" hidden="1" x14ac:dyDescent="0.35">
      <c r="A3399" s="3" t="s">
        <v>1033</v>
      </c>
      <c r="B3399" s="2" t="s">
        <v>2405</v>
      </c>
      <c r="C3399" s="3">
        <v>1800</v>
      </c>
      <c r="D3399" s="2">
        <v>112.63</v>
      </c>
      <c r="E3399" s="2">
        <v>108.35</v>
      </c>
      <c r="F3399" s="2">
        <v>118.35</v>
      </c>
      <c r="G3399" s="2">
        <v>-1.0900000000000001</v>
      </c>
      <c r="H3399" s="2">
        <v>-9.5999999999999992E-3</v>
      </c>
      <c r="I3399" s="2">
        <v>2</v>
      </c>
      <c r="J3399" s="2">
        <v>130</v>
      </c>
      <c r="K3399" s="4">
        <v>0</v>
      </c>
      <c r="L3399" s="2" t="s">
        <v>1276</v>
      </c>
      <c r="M3399" s="5">
        <v>45093</v>
      </c>
      <c r="N3399" s="6">
        <v>102.7</v>
      </c>
    </row>
    <row r="3400" spans="1:14" ht="15.5" hidden="1" x14ac:dyDescent="0.35">
      <c r="A3400" s="3" t="s">
        <v>1035</v>
      </c>
      <c r="B3400" s="2" t="s">
        <v>2406</v>
      </c>
      <c r="C3400" s="3">
        <v>1820</v>
      </c>
      <c r="D3400" s="2">
        <v>120.86</v>
      </c>
      <c r="E3400" s="2">
        <v>113.1</v>
      </c>
      <c r="F3400" s="2">
        <v>123.1</v>
      </c>
      <c r="G3400" s="2">
        <v>-76.22</v>
      </c>
      <c r="H3400" s="2">
        <v>-0.38669999999999999</v>
      </c>
      <c r="I3400" s="2">
        <v>5</v>
      </c>
      <c r="J3400" s="2">
        <v>18</v>
      </c>
      <c r="K3400" s="4">
        <v>0</v>
      </c>
      <c r="L3400" s="2" t="s">
        <v>1276</v>
      </c>
      <c r="M3400" s="5">
        <v>45093</v>
      </c>
      <c r="N3400" s="6">
        <v>102.7</v>
      </c>
    </row>
    <row r="3401" spans="1:14" ht="15.5" hidden="1" x14ac:dyDescent="0.35">
      <c r="A3401" s="3" t="s">
        <v>1037</v>
      </c>
      <c r="B3401" s="2" t="s">
        <v>2407</v>
      </c>
      <c r="C3401" s="3">
        <v>1840</v>
      </c>
      <c r="D3401" s="2">
        <v>124.35</v>
      </c>
      <c r="E3401" s="2">
        <v>117.65</v>
      </c>
      <c r="F3401" s="2">
        <v>127.95</v>
      </c>
      <c r="G3401" s="2">
        <v>-60.7</v>
      </c>
      <c r="H3401" s="2">
        <v>-0.32800000000000001</v>
      </c>
      <c r="I3401" s="2">
        <v>6</v>
      </c>
      <c r="J3401" s="2">
        <v>47</v>
      </c>
      <c r="K3401" s="4">
        <v>0</v>
      </c>
      <c r="L3401" s="2" t="s">
        <v>1276</v>
      </c>
      <c r="M3401" s="5">
        <v>45093</v>
      </c>
      <c r="N3401" s="6">
        <v>102.7</v>
      </c>
    </row>
    <row r="3402" spans="1:14" ht="15.5" hidden="1" x14ac:dyDescent="0.35">
      <c r="A3402" s="3" t="s">
        <v>1039</v>
      </c>
      <c r="B3402" s="2" t="s">
        <v>2408</v>
      </c>
      <c r="C3402" s="3">
        <v>1860</v>
      </c>
      <c r="D3402" s="2">
        <v>127.37</v>
      </c>
      <c r="E3402" s="2">
        <v>122.7</v>
      </c>
      <c r="F3402" s="2">
        <v>133.19999999999999</v>
      </c>
      <c r="G3402" s="2">
        <v>-4.63</v>
      </c>
      <c r="H3402" s="2">
        <v>-3.5099999999999999E-2</v>
      </c>
      <c r="I3402" s="2">
        <v>2</v>
      </c>
      <c r="J3402" s="2">
        <v>5</v>
      </c>
      <c r="K3402" s="4">
        <v>0</v>
      </c>
      <c r="L3402" s="2" t="s">
        <v>1276</v>
      </c>
      <c r="M3402" s="5">
        <v>45093</v>
      </c>
      <c r="N3402" s="6">
        <v>102.7</v>
      </c>
    </row>
    <row r="3403" spans="1:14" ht="15.5" hidden="1" x14ac:dyDescent="0.35">
      <c r="A3403" s="3" t="s">
        <v>1041</v>
      </c>
      <c r="B3403" s="2" t="s">
        <v>2408</v>
      </c>
      <c r="C3403" s="3">
        <v>1880</v>
      </c>
      <c r="D3403" s="2">
        <v>132.46</v>
      </c>
      <c r="E3403" s="2">
        <v>128.75</v>
      </c>
      <c r="F3403" s="2">
        <v>138.19999999999999</v>
      </c>
      <c r="G3403" s="2">
        <v>-1.66</v>
      </c>
      <c r="H3403" s="2">
        <v>-1.24E-2</v>
      </c>
      <c r="I3403" s="2">
        <v>2</v>
      </c>
      <c r="J3403" s="2">
        <v>16</v>
      </c>
      <c r="K3403" s="4">
        <v>0</v>
      </c>
      <c r="L3403" s="2" t="s">
        <v>1276</v>
      </c>
      <c r="M3403" s="5">
        <v>45093</v>
      </c>
      <c r="N3403" s="6">
        <v>102.7</v>
      </c>
    </row>
    <row r="3404" spans="1:14" ht="15.5" hidden="1" x14ac:dyDescent="0.35">
      <c r="A3404" s="3" t="s">
        <v>1042</v>
      </c>
      <c r="B3404" s="2" t="s">
        <v>2404</v>
      </c>
      <c r="C3404" s="3">
        <v>1900</v>
      </c>
      <c r="D3404" s="2">
        <v>141.25</v>
      </c>
      <c r="E3404" s="2">
        <v>132.94999999999999</v>
      </c>
      <c r="F3404" s="2">
        <v>143.44999999999999</v>
      </c>
      <c r="G3404" s="2">
        <v>5.25</v>
      </c>
      <c r="H3404" s="2">
        <v>3.8600000000000002E-2</v>
      </c>
      <c r="I3404" s="2">
        <v>10</v>
      </c>
      <c r="J3404" s="2">
        <v>249</v>
      </c>
      <c r="K3404" s="4">
        <v>0</v>
      </c>
      <c r="L3404" s="2" t="s">
        <v>1276</v>
      </c>
      <c r="M3404" s="5">
        <v>45093</v>
      </c>
      <c r="N3404" s="6">
        <v>102.7</v>
      </c>
    </row>
    <row r="3405" spans="1:14" ht="15.5" hidden="1" x14ac:dyDescent="0.35">
      <c r="A3405" s="3" t="s">
        <v>1043</v>
      </c>
      <c r="B3405" s="2" t="s">
        <v>2409</v>
      </c>
      <c r="C3405" s="3">
        <v>1920</v>
      </c>
      <c r="D3405" s="2">
        <v>134.69999999999999</v>
      </c>
      <c r="E3405" s="2">
        <v>139.44999999999999</v>
      </c>
      <c r="F3405" s="2">
        <v>149.1</v>
      </c>
      <c r="G3405" s="2">
        <v>0</v>
      </c>
      <c r="H3405" s="2" t="s">
        <v>12</v>
      </c>
      <c r="I3405" s="2">
        <v>1</v>
      </c>
      <c r="J3405" s="2">
        <v>24</v>
      </c>
      <c r="K3405" s="4">
        <v>0</v>
      </c>
      <c r="L3405" s="2" t="s">
        <v>1276</v>
      </c>
      <c r="M3405" s="5">
        <v>45093</v>
      </c>
      <c r="N3405" s="6">
        <v>102.7</v>
      </c>
    </row>
    <row r="3406" spans="1:14" ht="15.5" hidden="1" x14ac:dyDescent="0.35">
      <c r="A3406" s="3" t="s">
        <v>1045</v>
      </c>
      <c r="B3406" s="2" t="s">
        <v>2410</v>
      </c>
      <c r="C3406" s="3">
        <v>1940</v>
      </c>
      <c r="D3406" s="2">
        <v>246.1</v>
      </c>
      <c r="E3406" s="2">
        <v>143.85</v>
      </c>
      <c r="F3406" s="2">
        <v>154.80000000000001</v>
      </c>
      <c r="G3406" s="2">
        <v>0</v>
      </c>
      <c r="H3406" s="2" t="s">
        <v>12</v>
      </c>
      <c r="I3406" s="2">
        <v>1</v>
      </c>
      <c r="J3406" s="2">
        <v>106</v>
      </c>
      <c r="K3406" s="4">
        <v>0</v>
      </c>
      <c r="L3406" s="2" t="s">
        <v>1276</v>
      </c>
      <c r="M3406" s="5">
        <v>45093</v>
      </c>
      <c r="N3406" s="6">
        <v>102.7</v>
      </c>
    </row>
    <row r="3407" spans="1:14" ht="15.5" hidden="1" x14ac:dyDescent="0.35">
      <c r="A3407" s="3" t="s">
        <v>1047</v>
      </c>
      <c r="B3407" s="2" t="s">
        <v>2411</v>
      </c>
      <c r="C3407" s="3">
        <v>1960</v>
      </c>
      <c r="D3407" s="2">
        <v>188.7</v>
      </c>
      <c r="E3407" s="2">
        <v>149.5</v>
      </c>
      <c r="F3407" s="2">
        <v>160.5</v>
      </c>
      <c r="G3407" s="2">
        <v>0</v>
      </c>
      <c r="H3407" s="2" t="s">
        <v>12</v>
      </c>
      <c r="I3407" s="2">
        <v>2</v>
      </c>
      <c r="J3407" s="2">
        <v>42</v>
      </c>
      <c r="K3407" s="4">
        <v>0</v>
      </c>
      <c r="L3407" s="2" t="s">
        <v>1276</v>
      </c>
      <c r="M3407" s="5">
        <v>45093</v>
      </c>
      <c r="N3407" s="6">
        <v>102.7</v>
      </c>
    </row>
    <row r="3408" spans="1:14" ht="15.5" hidden="1" x14ac:dyDescent="0.35">
      <c r="A3408" s="3" t="s">
        <v>1049</v>
      </c>
      <c r="B3408" s="2" t="s">
        <v>2412</v>
      </c>
      <c r="C3408" s="3">
        <v>1980</v>
      </c>
      <c r="D3408" s="2">
        <v>163.80000000000001</v>
      </c>
      <c r="E3408" s="2">
        <v>156.35</v>
      </c>
      <c r="F3408" s="2">
        <v>166.45</v>
      </c>
      <c r="G3408" s="2">
        <v>-32.56</v>
      </c>
      <c r="H3408" s="2">
        <v>-0.1658</v>
      </c>
      <c r="I3408" s="2">
        <v>4</v>
      </c>
      <c r="J3408" s="2">
        <v>117</v>
      </c>
      <c r="K3408" s="4">
        <v>0</v>
      </c>
      <c r="L3408" s="2" t="s">
        <v>1276</v>
      </c>
      <c r="M3408" s="5">
        <v>45093</v>
      </c>
      <c r="N3408" s="6">
        <v>102.7</v>
      </c>
    </row>
    <row r="3409" spans="1:14" ht="15.5" hidden="1" x14ac:dyDescent="0.35">
      <c r="A3409" s="3" t="s">
        <v>1051</v>
      </c>
      <c r="B3409" s="2" t="s">
        <v>2405</v>
      </c>
      <c r="C3409" s="3">
        <v>2000</v>
      </c>
      <c r="D3409" s="2">
        <v>165.63</v>
      </c>
      <c r="E3409" s="2">
        <v>166</v>
      </c>
      <c r="F3409" s="2">
        <v>171.8</v>
      </c>
      <c r="G3409" s="2">
        <v>-1.52</v>
      </c>
      <c r="H3409" s="2">
        <v>-9.1000000000000004E-3</v>
      </c>
      <c r="I3409" s="2">
        <v>47</v>
      </c>
      <c r="J3409" s="2">
        <v>489</v>
      </c>
      <c r="K3409" s="4">
        <v>0</v>
      </c>
      <c r="L3409" s="2" t="s">
        <v>1276</v>
      </c>
      <c r="M3409" s="5">
        <v>45093</v>
      </c>
      <c r="N3409" s="6">
        <v>102.7</v>
      </c>
    </row>
    <row r="3410" spans="1:14" ht="15.5" hidden="1" x14ac:dyDescent="0.35">
      <c r="A3410" s="3" t="s">
        <v>1052</v>
      </c>
      <c r="B3410" s="2" t="s">
        <v>2413</v>
      </c>
      <c r="C3410" s="3">
        <v>2100</v>
      </c>
      <c r="D3410" s="2">
        <v>198</v>
      </c>
      <c r="E3410" s="2">
        <v>193.5</v>
      </c>
      <c r="F3410" s="2">
        <v>205</v>
      </c>
      <c r="G3410" s="2">
        <v>-8.3000000000000007</v>
      </c>
      <c r="H3410" s="2">
        <v>-4.02E-2</v>
      </c>
      <c r="I3410" s="2">
        <v>14</v>
      </c>
      <c r="J3410" s="2">
        <v>387</v>
      </c>
      <c r="K3410" s="4">
        <v>0</v>
      </c>
      <c r="L3410" s="2" t="s">
        <v>1276</v>
      </c>
      <c r="M3410" s="5">
        <v>45093</v>
      </c>
      <c r="N3410" s="6">
        <v>102.7</v>
      </c>
    </row>
    <row r="3411" spans="1:14" ht="15.5" hidden="1" x14ac:dyDescent="0.35">
      <c r="A3411" s="3" t="s">
        <v>1053</v>
      </c>
      <c r="B3411" s="2" t="s">
        <v>2414</v>
      </c>
      <c r="C3411" s="3">
        <v>2200</v>
      </c>
      <c r="D3411" s="2">
        <v>234.65</v>
      </c>
      <c r="E3411" s="2">
        <v>229.7</v>
      </c>
      <c r="F3411" s="2">
        <v>241.85</v>
      </c>
      <c r="G3411" s="2">
        <v>16.7</v>
      </c>
      <c r="H3411" s="2">
        <v>7.6600000000000001E-2</v>
      </c>
      <c r="I3411" s="2">
        <v>3</v>
      </c>
      <c r="J3411" s="2">
        <v>468</v>
      </c>
      <c r="K3411" s="4">
        <v>0</v>
      </c>
      <c r="L3411" s="2" t="s">
        <v>1276</v>
      </c>
      <c r="M3411" s="5">
        <v>45093</v>
      </c>
      <c r="N3411" s="6">
        <v>102.7</v>
      </c>
    </row>
    <row r="3412" spans="1:14" ht="15.5" hidden="1" x14ac:dyDescent="0.35">
      <c r="A3412" s="3" t="s">
        <v>1055</v>
      </c>
      <c r="B3412" s="2" t="s">
        <v>2415</v>
      </c>
      <c r="C3412" s="3">
        <v>2300</v>
      </c>
      <c r="D3412" s="2">
        <v>266.26</v>
      </c>
      <c r="E3412" s="2">
        <v>270.5</v>
      </c>
      <c r="F3412" s="2">
        <v>282.8</v>
      </c>
      <c r="G3412" s="2">
        <v>0</v>
      </c>
      <c r="H3412" s="2" t="s">
        <v>12</v>
      </c>
      <c r="I3412" s="2">
        <v>2</v>
      </c>
      <c r="J3412" s="2">
        <v>1387</v>
      </c>
      <c r="K3412" s="4">
        <v>0</v>
      </c>
      <c r="L3412" s="2" t="s">
        <v>1276</v>
      </c>
      <c r="M3412" s="5">
        <v>45093</v>
      </c>
      <c r="N3412" s="6">
        <v>102.7</v>
      </c>
    </row>
    <row r="3413" spans="1:14" ht="15.5" hidden="1" x14ac:dyDescent="0.35">
      <c r="A3413" s="3" t="s">
        <v>1057</v>
      </c>
      <c r="B3413" s="2" t="s">
        <v>2416</v>
      </c>
      <c r="C3413" s="3">
        <v>2400</v>
      </c>
      <c r="D3413" s="2">
        <v>327.41000000000003</v>
      </c>
      <c r="E3413" s="2">
        <v>314.8</v>
      </c>
      <c r="F3413" s="2">
        <v>327.8</v>
      </c>
      <c r="G3413" s="2">
        <v>22.8</v>
      </c>
      <c r="H3413" s="2">
        <v>7.4800000000000005E-2</v>
      </c>
      <c r="I3413" s="2">
        <v>8</v>
      </c>
      <c r="J3413" s="2">
        <v>636</v>
      </c>
      <c r="K3413" s="4">
        <v>0</v>
      </c>
      <c r="L3413" s="2" t="s">
        <v>1276</v>
      </c>
      <c r="M3413" s="5">
        <v>45093</v>
      </c>
      <c r="N3413" s="6">
        <v>102.7</v>
      </c>
    </row>
    <row r="3414" spans="1:14" ht="15.5" hidden="1" x14ac:dyDescent="0.35">
      <c r="A3414" s="3" t="s">
        <v>1059</v>
      </c>
      <c r="B3414" s="2" t="s">
        <v>2417</v>
      </c>
      <c r="C3414" s="3">
        <v>2500</v>
      </c>
      <c r="D3414" s="2">
        <v>374.91</v>
      </c>
      <c r="E3414" s="2">
        <v>364.3</v>
      </c>
      <c r="F3414" s="2">
        <v>377.65</v>
      </c>
      <c r="G3414" s="2">
        <v>-11.63</v>
      </c>
      <c r="H3414" s="2">
        <v>-3.0099999999999998E-2</v>
      </c>
      <c r="I3414" s="2">
        <v>8</v>
      </c>
      <c r="J3414" s="2">
        <v>739</v>
      </c>
      <c r="K3414" s="4">
        <v>0</v>
      </c>
      <c r="L3414" s="2" t="s">
        <v>1276</v>
      </c>
      <c r="M3414" s="5">
        <v>45093</v>
      </c>
      <c r="N3414" s="6">
        <v>102.7</v>
      </c>
    </row>
    <row r="3415" spans="1:14" ht="15.5" hidden="1" x14ac:dyDescent="0.35">
      <c r="A3415" s="3" t="s">
        <v>1061</v>
      </c>
      <c r="B3415" s="2" t="s">
        <v>2418</v>
      </c>
      <c r="C3415" s="3">
        <v>2600</v>
      </c>
      <c r="D3415" s="2">
        <v>416.59</v>
      </c>
      <c r="E3415" s="2">
        <v>418.05</v>
      </c>
      <c r="F3415" s="2">
        <v>431.95</v>
      </c>
      <c r="G3415" s="2">
        <v>-27.16</v>
      </c>
      <c r="H3415" s="2">
        <v>-6.1199999999999997E-2</v>
      </c>
      <c r="I3415" s="2">
        <v>1</v>
      </c>
      <c r="J3415" s="2">
        <v>846</v>
      </c>
      <c r="K3415" s="4">
        <v>0</v>
      </c>
      <c r="L3415" s="2" t="s">
        <v>1276</v>
      </c>
      <c r="M3415" s="5">
        <v>45093</v>
      </c>
      <c r="N3415" s="6">
        <v>102.7</v>
      </c>
    </row>
    <row r="3416" spans="1:14" ht="15.5" hidden="1" x14ac:dyDescent="0.35">
      <c r="A3416" s="3" t="s">
        <v>1063</v>
      </c>
      <c r="B3416" s="2" t="s">
        <v>2416</v>
      </c>
      <c r="C3416" s="3">
        <v>2700</v>
      </c>
      <c r="D3416" s="2">
        <v>493.35</v>
      </c>
      <c r="E3416" s="2">
        <v>475.95</v>
      </c>
      <c r="F3416" s="2">
        <v>490.65</v>
      </c>
      <c r="G3416" s="2">
        <v>28.85</v>
      </c>
      <c r="H3416" s="2">
        <v>6.2100000000000002E-2</v>
      </c>
      <c r="I3416" s="2">
        <v>2</v>
      </c>
      <c r="J3416" s="2">
        <v>1156</v>
      </c>
      <c r="K3416" s="4">
        <v>0</v>
      </c>
      <c r="L3416" s="2" t="s">
        <v>1276</v>
      </c>
      <c r="M3416" s="5">
        <v>45093</v>
      </c>
      <c r="N3416" s="6">
        <v>102.7</v>
      </c>
    </row>
    <row r="3417" spans="1:14" ht="15.5" hidden="1" x14ac:dyDescent="0.35">
      <c r="A3417" s="3" t="s">
        <v>1064</v>
      </c>
      <c r="B3417" s="2" t="s">
        <v>2419</v>
      </c>
      <c r="C3417" s="3">
        <v>2800</v>
      </c>
      <c r="D3417" s="2">
        <v>537.99</v>
      </c>
      <c r="E3417" s="2">
        <v>538.54999999999995</v>
      </c>
      <c r="F3417" s="2">
        <v>553.75</v>
      </c>
      <c r="G3417" s="2">
        <v>0</v>
      </c>
      <c r="H3417" s="2" t="s">
        <v>12</v>
      </c>
      <c r="I3417" s="2">
        <v>13</v>
      </c>
      <c r="J3417" s="2">
        <v>565</v>
      </c>
      <c r="K3417" s="4">
        <v>0</v>
      </c>
      <c r="L3417" s="2" t="s">
        <v>1276</v>
      </c>
      <c r="M3417" s="5">
        <v>45093</v>
      </c>
      <c r="N3417" s="6">
        <v>102.7</v>
      </c>
    </row>
    <row r="3418" spans="1:14" ht="15.5" hidden="1" x14ac:dyDescent="0.35">
      <c r="A3418" s="3" t="s">
        <v>1066</v>
      </c>
      <c r="B3418" s="2" t="s">
        <v>2420</v>
      </c>
      <c r="C3418" s="3">
        <v>2900</v>
      </c>
      <c r="D3418" s="2">
        <v>616.35</v>
      </c>
      <c r="E3418" s="2">
        <v>606.79999999999995</v>
      </c>
      <c r="F3418" s="2">
        <v>621.20000000000005</v>
      </c>
      <c r="G3418" s="2">
        <v>0</v>
      </c>
      <c r="H3418" s="2" t="s">
        <v>12</v>
      </c>
      <c r="I3418" s="2">
        <v>3</v>
      </c>
      <c r="J3418" s="2">
        <v>616</v>
      </c>
      <c r="K3418" s="4">
        <v>0</v>
      </c>
      <c r="L3418" s="2" t="s">
        <v>1276</v>
      </c>
      <c r="M3418" s="5">
        <v>45093</v>
      </c>
      <c r="N3418" s="6">
        <v>102.7</v>
      </c>
    </row>
    <row r="3419" spans="1:14" ht="15.5" hidden="1" x14ac:dyDescent="0.35">
      <c r="A3419" s="3" t="s">
        <v>1068</v>
      </c>
      <c r="B3419" s="2" t="s">
        <v>2421</v>
      </c>
      <c r="C3419" s="3">
        <v>3000</v>
      </c>
      <c r="D3419" s="2">
        <v>700</v>
      </c>
      <c r="E3419" s="2">
        <v>676.6</v>
      </c>
      <c r="F3419" s="2">
        <v>693.05</v>
      </c>
      <c r="G3419" s="2">
        <v>46.6</v>
      </c>
      <c r="H3419" s="2">
        <v>7.1300000000000002E-2</v>
      </c>
      <c r="I3419" s="2">
        <v>1</v>
      </c>
      <c r="J3419" s="2">
        <v>1571</v>
      </c>
      <c r="K3419" s="4">
        <v>0</v>
      </c>
      <c r="L3419" s="2" t="s">
        <v>1276</v>
      </c>
      <c r="M3419" s="5">
        <v>45093</v>
      </c>
      <c r="N3419" s="6">
        <v>102.7</v>
      </c>
    </row>
    <row r="3420" spans="1:14" ht="15.5" hidden="1" x14ac:dyDescent="0.35">
      <c r="A3420" s="3" t="s">
        <v>1070</v>
      </c>
      <c r="B3420" s="2" t="s">
        <v>2422</v>
      </c>
      <c r="C3420" s="3">
        <v>3010</v>
      </c>
      <c r="D3420" s="2">
        <v>696.83</v>
      </c>
      <c r="E3420" s="2">
        <v>684.5</v>
      </c>
      <c r="F3420" s="2">
        <v>700.25</v>
      </c>
      <c r="G3420" s="2">
        <v>0</v>
      </c>
      <c r="H3420" s="2" t="s">
        <v>12</v>
      </c>
      <c r="I3420" s="2">
        <v>5</v>
      </c>
      <c r="J3420" s="2">
        <v>148</v>
      </c>
      <c r="K3420" s="4">
        <v>0</v>
      </c>
      <c r="L3420" s="2" t="s">
        <v>1276</v>
      </c>
      <c r="M3420" s="5">
        <v>45093</v>
      </c>
      <c r="N3420" s="6">
        <v>102.7</v>
      </c>
    </row>
    <row r="3421" spans="1:14" ht="15.5" hidden="1" x14ac:dyDescent="0.35">
      <c r="A3421" s="3" t="s">
        <v>1072</v>
      </c>
      <c r="B3421" s="2" t="s">
        <v>2423</v>
      </c>
      <c r="C3421" s="3">
        <v>3020</v>
      </c>
      <c r="D3421" s="2">
        <v>907.75</v>
      </c>
      <c r="E3421" s="2">
        <v>691</v>
      </c>
      <c r="F3421" s="2">
        <v>707.6</v>
      </c>
      <c r="G3421" s="2">
        <v>0</v>
      </c>
      <c r="H3421" s="2" t="s">
        <v>12</v>
      </c>
      <c r="I3421" s="2">
        <v>1</v>
      </c>
      <c r="J3421" s="2">
        <v>58</v>
      </c>
      <c r="K3421" s="4">
        <v>0</v>
      </c>
      <c r="L3421" s="2" t="s">
        <v>1276</v>
      </c>
      <c r="M3421" s="5">
        <v>45093</v>
      </c>
      <c r="N3421" s="6">
        <v>102.7</v>
      </c>
    </row>
    <row r="3422" spans="1:14" ht="15.5" hidden="1" x14ac:dyDescent="0.35">
      <c r="A3422" s="3" t="s">
        <v>1074</v>
      </c>
      <c r="B3422" s="2" t="s">
        <v>2424</v>
      </c>
      <c r="C3422" s="3">
        <v>3030</v>
      </c>
      <c r="D3422" s="2">
        <v>997.8</v>
      </c>
      <c r="E3422" s="2">
        <v>698.5</v>
      </c>
      <c r="F3422" s="2">
        <v>715</v>
      </c>
      <c r="G3422" s="2">
        <v>0</v>
      </c>
      <c r="H3422" s="2" t="s">
        <v>12</v>
      </c>
      <c r="I3422" s="2">
        <v>10</v>
      </c>
      <c r="J3422" s="2">
        <v>29</v>
      </c>
      <c r="K3422" s="4">
        <v>0</v>
      </c>
      <c r="L3422" s="2" t="s">
        <v>1276</v>
      </c>
      <c r="M3422" s="5">
        <v>45093</v>
      </c>
      <c r="N3422" s="6">
        <v>102.7</v>
      </c>
    </row>
    <row r="3423" spans="1:14" ht="15.5" hidden="1" x14ac:dyDescent="0.35">
      <c r="A3423" s="3" t="s">
        <v>1076</v>
      </c>
      <c r="B3423" s="2" t="s">
        <v>2425</v>
      </c>
      <c r="C3423" s="3">
        <v>3040</v>
      </c>
      <c r="D3423" s="2">
        <v>720</v>
      </c>
      <c r="E3423" s="2">
        <v>705.5</v>
      </c>
      <c r="F3423" s="2">
        <v>722.15</v>
      </c>
      <c r="G3423" s="2">
        <v>336.32</v>
      </c>
      <c r="H3423" s="2">
        <v>0.87660000000000005</v>
      </c>
      <c r="I3423" s="2">
        <v>2</v>
      </c>
      <c r="J3423" s="2">
        <v>7</v>
      </c>
      <c r="K3423" s="4">
        <v>0</v>
      </c>
      <c r="L3423" s="2" t="s">
        <v>1276</v>
      </c>
      <c r="M3423" s="5">
        <v>45093</v>
      </c>
      <c r="N3423" s="6">
        <v>102.7</v>
      </c>
    </row>
    <row r="3424" spans="1:14" ht="15.5" hidden="1" x14ac:dyDescent="0.35">
      <c r="A3424" s="3" t="s">
        <v>1078</v>
      </c>
      <c r="B3424" s="2" t="s">
        <v>2426</v>
      </c>
      <c r="C3424" s="3">
        <v>3050</v>
      </c>
      <c r="D3424" s="2">
        <v>715</v>
      </c>
      <c r="E3424" s="2">
        <v>713.35</v>
      </c>
      <c r="F3424" s="2">
        <v>729.95</v>
      </c>
      <c r="G3424" s="2">
        <v>-76.56</v>
      </c>
      <c r="H3424" s="2">
        <v>-9.6699999999999994E-2</v>
      </c>
      <c r="I3424" s="2">
        <v>1</v>
      </c>
      <c r="J3424" s="2">
        <v>70</v>
      </c>
      <c r="K3424" s="4">
        <v>0</v>
      </c>
      <c r="L3424" s="2" t="s">
        <v>1276</v>
      </c>
      <c r="M3424" s="5">
        <v>45093</v>
      </c>
      <c r="N3424" s="6">
        <v>102.7</v>
      </c>
    </row>
    <row r="3425" spans="1:14" ht="15.5" hidden="1" x14ac:dyDescent="0.35">
      <c r="A3425" s="3" t="s">
        <v>1080</v>
      </c>
      <c r="B3425" s="2" t="s">
        <v>2427</v>
      </c>
      <c r="C3425" s="3">
        <v>3060</v>
      </c>
      <c r="D3425" s="2">
        <v>785</v>
      </c>
      <c r="E3425" s="2">
        <v>721</v>
      </c>
      <c r="F3425" s="2">
        <v>737.25</v>
      </c>
      <c r="G3425" s="2">
        <v>0</v>
      </c>
      <c r="H3425" s="2" t="s">
        <v>12</v>
      </c>
      <c r="I3425" s="2">
        <v>1</v>
      </c>
      <c r="J3425" s="2">
        <v>41</v>
      </c>
      <c r="K3425" s="4">
        <v>0</v>
      </c>
      <c r="L3425" s="2" t="s">
        <v>1276</v>
      </c>
      <c r="M3425" s="5">
        <v>45093</v>
      </c>
      <c r="N3425" s="6">
        <v>102.7</v>
      </c>
    </row>
    <row r="3426" spans="1:14" ht="15.5" hidden="1" x14ac:dyDescent="0.35">
      <c r="A3426" s="3" t="s">
        <v>1082</v>
      </c>
      <c r="B3426" s="2" t="s">
        <v>2428</v>
      </c>
      <c r="C3426" s="3">
        <v>3070</v>
      </c>
      <c r="D3426" s="2">
        <v>1039.7</v>
      </c>
      <c r="E3426" s="2">
        <v>728.5</v>
      </c>
      <c r="F3426" s="2">
        <v>744.85</v>
      </c>
      <c r="G3426" s="2">
        <v>0</v>
      </c>
      <c r="H3426" s="2" t="s">
        <v>12</v>
      </c>
      <c r="I3426" s="2">
        <v>8</v>
      </c>
      <c r="J3426" s="2">
        <v>21</v>
      </c>
      <c r="K3426" s="4">
        <v>0</v>
      </c>
      <c r="L3426" s="2" t="s">
        <v>1276</v>
      </c>
      <c r="M3426" s="5">
        <v>45093</v>
      </c>
      <c r="N3426" s="6">
        <v>102.7</v>
      </c>
    </row>
    <row r="3427" spans="1:14" ht="15.5" hidden="1" x14ac:dyDescent="0.35">
      <c r="A3427" s="3" t="s">
        <v>1084</v>
      </c>
      <c r="B3427" s="2" t="s">
        <v>2428</v>
      </c>
      <c r="C3427" s="3">
        <v>3080</v>
      </c>
      <c r="D3427" s="2">
        <v>1047.3499999999999</v>
      </c>
      <c r="E3427" s="2">
        <v>735.95</v>
      </c>
      <c r="F3427" s="2">
        <v>752.65</v>
      </c>
      <c r="G3427" s="2">
        <v>0</v>
      </c>
      <c r="H3427" s="2" t="s">
        <v>12</v>
      </c>
      <c r="I3427" s="2">
        <v>10</v>
      </c>
      <c r="J3427" s="2">
        <v>13</v>
      </c>
      <c r="K3427" s="4">
        <v>0</v>
      </c>
      <c r="L3427" s="2" t="s">
        <v>1276</v>
      </c>
      <c r="M3427" s="5">
        <v>45093</v>
      </c>
      <c r="N3427" s="6">
        <v>102.7</v>
      </c>
    </row>
    <row r="3428" spans="1:14" ht="15.5" hidden="1" x14ac:dyDescent="0.35">
      <c r="A3428" s="3" t="s">
        <v>1085</v>
      </c>
      <c r="B3428" s="2" t="s">
        <v>2429</v>
      </c>
      <c r="C3428" s="3">
        <v>3090</v>
      </c>
      <c r="D3428" s="2">
        <v>906.35</v>
      </c>
      <c r="E3428" s="2">
        <v>743.1</v>
      </c>
      <c r="F3428" s="2">
        <v>760.1</v>
      </c>
      <c r="G3428" s="2">
        <v>0</v>
      </c>
      <c r="H3428" s="2" t="s">
        <v>12</v>
      </c>
      <c r="I3428" s="2">
        <v>1</v>
      </c>
      <c r="J3428" s="2">
        <v>31</v>
      </c>
      <c r="K3428" s="4">
        <v>0</v>
      </c>
      <c r="L3428" s="2" t="s">
        <v>1276</v>
      </c>
      <c r="M3428" s="5">
        <v>45093</v>
      </c>
      <c r="N3428" s="6">
        <v>102.7</v>
      </c>
    </row>
    <row r="3429" spans="1:14" ht="15.5" hidden="1" x14ac:dyDescent="0.35">
      <c r="A3429" s="3" t="s">
        <v>1087</v>
      </c>
      <c r="B3429" s="2" t="s">
        <v>2430</v>
      </c>
      <c r="C3429" s="3">
        <v>3100</v>
      </c>
      <c r="D3429" s="2">
        <v>1031.8499999999999</v>
      </c>
      <c r="E3429" s="2">
        <v>751</v>
      </c>
      <c r="F3429" s="2">
        <v>768.15</v>
      </c>
      <c r="G3429" s="2">
        <v>0</v>
      </c>
      <c r="H3429" s="2" t="s">
        <v>12</v>
      </c>
      <c r="I3429" s="2">
        <v>1</v>
      </c>
      <c r="J3429" s="2">
        <v>140</v>
      </c>
      <c r="K3429" s="4">
        <v>0</v>
      </c>
      <c r="L3429" s="2" t="s">
        <v>1276</v>
      </c>
      <c r="M3429" s="5">
        <v>45093</v>
      </c>
      <c r="N3429" s="6">
        <v>102.7</v>
      </c>
    </row>
    <row r="3430" spans="1:14" ht="15.5" hidden="1" x14ac:dyDescent="0.35">
      <c r="A3430" s="3" t="s">
        <v>1089</v>
      </c>
      <c r="B3430" s="2" t="s">
        <v>2431</v>
      </c>
      <c r="C3430" s="3">
        <v>3110</v>
      </c>
      <c r="D3430" s="2">
        <v>898.25</v>
      </c>
      <c r="E3430" s="2">
        <v>758.85</v>
      </c>
      <c r="F3430" s="2">
        <v>775.6</v>
      </c>
      <c r="G3430" s="2">
        <v>0</v>
      </c>
      <c r="H3430" s="2" t="s">
        <v>12</v>
      </c>
      <c r="I3430" s="2">
        <v>1</v>
      </c>
      <c r="J3430" s="2">
        <v>27</v>
      </c>
      <c r="K3430" s="4">
        <v>0</v>
      </c>
      <c r="L3430" s="2" t="s">
        <v>1276</v>
      </c>
      <c r="M3430" s="5">
        <v>45093</v>
      </c>
      <c r="N3430" s="6">
        <v>102.7</v>
      </c>
    </row>
    <row r="3431" spans="1:14" ht="15.5" hidden="1" x14ac:dyDescent="0.35">
      <c r="A3431" s="3" t="s">
        <v>1091</v>
      </c>
      <c r="B3431" s="2" t="s">
        <v>2432</v>
      </c>
      <c r="C3431" s="3">
        <v>3120</v>
      </c>
      <c r="D3431" s="2">
        <v>1079.1500000000001</v>
      </c>
      <c r="E3431" s="2">
        <v>766.5</v>
      </c>
      <c r="F3431" s="2">
        <v>783.6</v>
      </c>
      <c r="G3431" s="2">
        <v>0</v>
      </c>
      <c r="H3431" s="2" t="s">
        <v>12</v>
      </c>
      <c r="I3431" s="2">
        <v>2</v>
      </c>
      <c r="J3431" s="2">
        <v>61</v>
      </c>
      <c r="K3431" s="4">
        <v>0</v>
      </c>
      <c r="L3431" s="2" t="s">
        <v>1276</v>
      </c>
      <c r="M3431" s="5">
        <v>45093</v>
      </c>
      <c r="N3431" s="6">
        <v>102.7</v>
      </c>
    </row>
    <row r="3432" spans="1:14" ht="15.5" hidden="1" x14ac:dyDescent="0.35">
      <c r="A3432" s="3" t="s">
        <v>1093</v>
      </c>
      <c r="B3432" s="2" t="s">
        <v>2433</v>
      </c>
      <c r="C3432" s="3">
        <v>3130</v>
      </c>
      <c r="D3432" s="2">
        <v>1049.07</v>
      </c>
      <c r="E3432" s="2">
        <v>774.2</v>
      </c>
      <c r="F3432" s="2">
        <v>791.4</v>
      </c>
      <c r="G3432" s="2">
        <v>0</v>
      </c>
      <c r="H3432" s="2" t="s">
        <v>12</v>
      </c>
      <c r="I3432" s="2">
        <v>1</v>
      </c>
      <c r="J3432" s="2">
        <v>16</v>
      </c>
      <c r="K3432" s="4">
        <v>0</v>
      </c>
      <c r="L3432" s="2" t="s">
        <v>1276</v>
      </c>
      <c r="M3432" s="5">
        <v>45093</v>
      </c>
      <c r="N3432" s="6">
        <v>102.7</v>
      </c>
    </row>
    <row r="3433" spans="1:14" ht="15.5" hidden="1" x14ac:dyDescent="0.35">
      <c r="A3433" s="3" t="s">
        <v>1095</v>
      </c>
      <c r="B3433" s="2" t="s">
        <v>2434</v>
      </c>
      <c r="C3433" s="3">
        <v>3140</v>
      </c>
      <c r="D3433" s="2">
        <v>1098.05</v>
      </c>
      <c r="E3433" s="2">
        <v>782.15</v>
      </c>
      <c r="F3433" s="2">
        <v>799.05</v>
      </c>
      <c r="G3433" s="2">
        <v>0</v>
      </c>
      <c r="H3433" s="2" t="s">
        <v>12</v>
      </c>
      <c r="I3433" s="2">
        <v>9</v>
      </c>
      <c r="J3433" s="2">
        <v>26</v>
      </c>
      <c r="K3433" s="4">
        <v>0</v>
      </c>
      <c r="L3433" s="2" t="s">
        <v>1276</v>
      </c>
      <c r="M3433" s="5">
        <v>45093</v>
      </c>
      <c r="N3433" s="6">
        <v>102.7</v>
      </c>
    </row>
    <row r="3434" spans="1:14" ht="15.5" hidden="1" x14ac:dyDescent="0.35">
      <c r="A3434" s="3" t="s">
        <v>1097</v>
      </c>
      <c r="B3434" s="2" t="s">
        <v>2435</v>
      </c>
      <c r="C3434" s="3">
        <v>3150</v>
      </c>
      <c r="D3434" s="2">
        <v>955.95</v>
      </c>
      <c r="E3434" s="2">
        <v>790</v>
      </c>
      <c r="F3434" s="2">
        <v>806.85</v>
      </c>
      <c r="G3434" s="2">
        <v>0</v>
      </c>
      <c r="H3434" s="2" t="s">
        <v>12</v>
      </c>
      <c r="I3434" s="2">
        <v>1</v>
      </c>
      <c r="J3434" s="2">
        <v>132</v>
      </c>
      <c r="K3434" s="4">
        <v>0</v>
      </c>
      <c r="L3434" s="2" t="s">
        <v>1276</v>
      </c>
      <c r="M3434" s="5">
        <v>45093</v>
      </c>
      <c r="N3434" s="6">
        <v>102.7</v>
      </c>
    </row>
    <row r="3435" spans="1:14" ht="15.5" hidden="1" x14ac:dyDescent="0.35">
      <c r="A3435" s="3" t="s">
        <v>1099</v>
      </c>
      <c r="B3435" s="2" t="s">
        <v>2436</v>
      </c>
      <c r="C3435" s="3">
        <v>3160</v>
      </c>
      <c r="D3435" s="2">
        <v>1120.5</v>
      </c>
      <c r="E3435" s="2">
        <v>797.5</v>
      </c>
      <c r="F3435" s="2">
        <v>814.8</v>
      </c>
      <c r="G3435" s="2">
        <v>0</v>
      </c>
      <c r="H3435" s="2" t="s">
        <v>12</v>
      </c>
      <c r="I3435" s="2">
        <v>10</v>
      </c>
      <c r="J3435" s="2">
        <v>12</v>
      </c>
      <c r="K3435" s="4">
        <v>0</v>
      </c>
      <c r="L3435" s="2" t="s">
        <v>1276</v>
      </c>
      <c r="M3435" s="5">
        <v>45093</v>
      </c>
      <c r="N3435" s="6">
        <v>102.7</v>
      </c>
    </row>
    <row r="3436" spans="1:14" ht="15.5" hidden="1" x14ac:dyDescent="0.35">
      <c r="A3436" s="3" t="s">
        <v>1101</v>
      </c>
      <c r="B3436" s="2" t="s">
        <v>2437</v>
      </c>
      <c r="C3436" s="3">
        <v>3170</v>
      </c>
      <c r="D3436" s="2">
        <v>1104.4000000000001</v>
      </c>
      <c r="E3436" s="2">
        <v>805.5</v>
      </c>
      <c r="F3436" s="2">
        <v>822.45</v>
      </c>
      <c r="G3436" s="2">
        <v>0</v>
      </c>
      <c r="H3436" s="2" t="s">
        <v>12</v>
      </c>
      <c r="I3436" s="2">
        <v>8</v>
      </c>
      <c r="J3436" s="2">
        <v>27</v>
      </c>
      <c r="K3436" s="4">
        <v>0</v>
      </c>
      <c r="L3436" s="2" t="s">
        <v>1276</v>
      </c>
      <c r="M3436" s="5">
        <v>45093</v>
      </c>
      <c r="N3436" s="6">
        <v>102.7</v>
      </c>
    </row>
    <row r="3437" spans="1:14" ht="15.5" hidden="1" x14ac:dyDescent="0.35">
      <c r="A3437" s="3" t="s">
        <v>1103</v>
      </c>
      <c r="B3437" s="2" t="s">
        <v>2438</v>
      </c>
      <c r="C3437" s="3">
        <v>3180</v>
      </c>
      <c r="D3437" s="2">
        <v>1021.62</v>
      </c>
      <c r="E3437" s="2">
        <v>813.5</v>
      </c>
      <c r="F3437" s="2">
        <v>830.35</v>
      </c>
      <c r="G3437" s="2">
        <v>0</v>
      </c>
      <c r="H3437" s="2" t="s">
        <v>12</v>
      </c>
      <c r="I3437" s="2">
        <v>5</v>
      </c>
      <c r="J3437" s="2">
        <v>34</v>
      </c>
      <c r="K3437" s="4">
        <v>0</v>
      </c>
      <c r="L3437" s="2" t="s">
        <v>1276</v>
      </c>
      <c r="M3437" s="5">
        <v>45093</v>
      </c>
      <c r="N3437" s="6">
        <v>102.7</v>
      </c>
    </row>
    <row r="3438" spans="1:14" ht="15.5" hidden="1" x14ac:dyDescent="0.35">
      <c r="A3438" s="3" t="s">
        <v>1105</v>
      </c>
      <c r="B3438" s="2" t="s">
        <v>2439</v>
      </c>
      <c r="C3438" s="3">
        <v>3190</v>
      </c>
      <c r="D3438" s="2">
        <v>1072.4000000000001</v>
      </c>
      <c r="E3438" s="2">
        <v>821.5</v>
      </c>
      <c r="F3438" s="2">
        <v>838.25</v>
      </c>
      <c r="G3438" s="2">
        <v>0</v>
      </c>
      <c r="H3438" s="2" t="s">
        <v>12</v>
      </c>
      <c r="I3438" s="2">
        <v>5</v>
      </c>
      <c r="J3438" s="2">
        <v>63</v>
      </c>
      <c r="K3438" s="4">
        <v>0</v>
      </c>
      <c r="L3438" s="2" t="s">
        <v>1276</v>
      </c>
      <c r="M3438" s="5">
        <v>45093</v>
      </c>
      <c r="N3438" s="6">
        <v>102.7</v>
      </c>
    </row>
    <row r="3439" spans="1:14" ht="15.5" hidden="1" x14ac:dyDescent="0.35">
      <c r="A3439" s="3" t="s">
        <v>1107</v>
      </c>
      <c r="B3439" s="2" t="s">
        <v>2440</v>
      </c>
      <c r="C3439" s="3">
        <v>3200</v>
      </c>
      <c r="D3439" s="2">
        <v>840</v>
      </c>
      <c r="E3439" s="2">
        <v>829</v>
      </c>
      <c r="F3439" s="2">
        <v>846.15</v>
      </c>
      <c r="G3439" s="2">
        <v>0</v>
      </c>
      <c r="H3439" s="2" t="s">
        <v>12</v>
      </c>
      <c r="I3439" s="2">
        <v>11</v>
      </c>
      <c r="J3439" s="2">
        <v>239</v>
      </c>
      <c r="K3439" s="4">
        <v>0</v>
      </c>
      <c r="L3439" s="2" t="s">
        <v>1276</v>
      </c>
      <c r="M3439" s="5">
        <v>45093</v>
      </c>
      <c r="N3439" s="6">
        <v>102.7</v>
      </c>
    </row>
    <row r="3440" spans="1:14" ht="15.5" hidden="1" x14ac:dyDescent="0.35">
      <c r="A3440" s="3" t="s">
        <v>1109</v>
      </c>
      <c r="B3440" s="2" t="s">
        <v>2441</v>
      </c>
      <c r="C3440" s="3">
        <v>3210</v>
      </c>
      <c r="D3440" s="2">
        <v>1103.75</v>
      </c>
      <c r="E3440" s="2">
        <v>837.5</v>
      </c>
      <c r="F3440" s="2">
        <v>854.2</v>
      </c>
      <c r="G3440" s="2">
        <v>0</v>
      </c>
      <c r="H3440" s="2" t="s">
        <v>12</v>
      </c>
      <c r="I3440" s="2">
        <v>2</v>
      </c>
      <c r="J3440" s="2">
        <v>12</v>
      </c>
      <c r="K3440" s="4">
        <v>0</v>
      </c>
      <c r="L3440" s="2" t="s">
        <v>1276</v>
      </c>
      <c r="M3440" s="5">
        <v>45093</v>
      </c>
      <c r="N3440" s="6">
        <v>102.7</v>
      </c>
    </row>
    <row r="3441" spans="1:14" ht="15.5" hidden="1" x14ac:dyDescent="0.35">
      <c r="A3441" s="3" t="s">
        <v>1111</v>
      </c>
      <c r="B3441" s="2" t="s">
        <v>2442</v>
      </c>
      <c r="C3441" s="3">
        <v>3220</v>
      </c>
      <c r="D3441" s="2">
        <v>1132.4000000000001</v>
      </c>
      <c r="E3441" s="2">
        <v>845.5</v>
      </c>
      <c r="F3441" s="2">
        <v>862.25</v>
      </c>
      <c r="G3441" s="2">
        <v>0</v>
      </c>
      <c r="H3441" s="2" t="s">
        <v>12</v>
      </c>
      <c r="I3441" s="2">
        <v>2</v>
      </c>
      <c r="J3441" s="2">
        <v>22</v>
      </c>
      <c r="K3441" s="4">
        <v>0</v>
      </c>
      <c r="L3441" s="2" t="s">
        <v>1276</v>
      </c>
      <c r="M3441" s="5">
        <v>45093</v>
      </c>
      <c r="N3441" s="6">
        <v>102.7</v>
      </c>
    </row>
    <row r="3442" spans="1:14" ht="15.5" hidden="1" x14ac:dyDescent="0.35">
      <c r="A3442" s="3" t="s">
        <v>1113</v>
      </c>
      <c r="B3442" s="2" t="s">
        <v>2443</v>
      </c>
      <c r="C3442" s="3">
        <v>3230</v>
      </c>
      <c r="D3442" s="2">
        <v>1161.19</v>
      </c>
      <c r="E3442" s="2">
        <v>853.5</v>
      </c>
      <c r="F3442" s="2">
        <v>870.35</v>
      </c>
      <c r="G3442" s="2">
        <v>0</v>
      </c>
      <c r="H3442" s="2" t="s">
        <v>12</v>
      </c>
      <c r="I3442" s="2">
        <v>5</v>
      </c>
      <c r="J3442" s="2">
        <v>42</v>
      </c>
      <c r="K3442" s="4">
        <v>0</v>
      </c>
      <c r="L3442" s="2" t="s">
        <v>1276</v>
      </c>
      <c r="M3442" s="5">
        <v>45093</v>
      </c>
      <c r="N3442" s="6">
        <v>102.7</v>
      </c>
    </row>
    <row r="3443" spans="1:14" ht="15.5" hidden="1" x14ac:dyDescent="0.35">
      <c r="A3443" s="3" t="s">
        <v>1115</v>
      </c>
      <c r="B3443" s="2" t="s">
        <v>2443</v>
      </c>
      <c r="C3443" s="3">
        <v>3240</v>
      </c>
      <c r="D3443" s="2">
        <v>1170.3399999999999</v>
      </c>
      <c r="E3443" s="2">
        <v>862</v>
      </c>
      <c r="F3443" s="2">
        <v>878.5</v>
      </c>
      <c r="G3443" s="2">
        <v>0</v>
      </c>
      <c r="H3443" s="2" t="s">
        <v>12</v>
      </c>
      <c r="I3443" s="2">
        <v>5</v>
      </c>
      <c r="J3443" s="2">
        <v>40</v>
      </c>
      <c r="K3443" s="4">
        <v>0</v>
      </c>
      <c r="L3443" s="2" t="s">
        <v>1276</v>
      </c>
      <c r="M3443" s="5">
        <v>45093</v>
      </c>
      <c r="N3443" s="6">
        <v>102.7</v>
      </c>
    </row>
    <row r="3444" spans="1:14" ht="15.5" hidden="1" x14ac:dyDescent="0.35">
      <c r="A3444" s="3" t="s">
        <v>1116</v>
      </c>
      <c r="B3444" s="2" t="s">
        <v>2444</v>
      </c>
      <c r="C3444" s="3">
        <v>3250</v>
      </c>
      <c r="D3444" s="2">
        <v>1133.2</v>
      </c>
      <c r="E3444" s="2">
        <v>870</v>
      </c>
      <c r="F3444" s="2">
        <v>886.7</v>
      </c>
      <c r="G3444" s="2">
        <v>0</v>
      </c>
      <c r="H3444" s="2" t="s">
        <v>12</v>
      </c>
      <c r="I3444" s="2">
        <v>2</v>
      </c>
      <c r="J3444" s="2">
        <v>505</v>
      </c>
      <c r="K3444" s="4">
        <v>0</v>
      </c>
      <c r="L3444" s="2" t="s">
        <v>1276</v>
      </c>
      <c r="M3444" s="5">
        <v>45093</v>
      </c>
      <c r="N3444" s="6">
        <v>102.7</v>
      </c>
    </row>
    <row r="3445" spans="1:14" ht="15.5" hidden="1" x14ac:dyDescent="0.35">
      <c r="A3445" s="3" t="s">
        <v>1118</v>
      </c>
      <c r="B3445" s="2" t="s">
        <v>2445</v>
      </c>
      <c r="C3445" s="3">
        <v>3260</v>
      </c>
      <c r="D3445" s="2">
        <v>1211.55</v>
      </c>
      <c r="E3445" s="2">
        <v>878</v>
      </c>
      <c r="F3445" s="2">
        <v>894.9</v>
      </c>
      <c r="G3445" s="2">
        <v>0</v>
      </c>
      <c r="H3445" s="2" t="s">
        <v>12</v>
      </c>
      <c r="I3445" s="2">
        <v>2</v>
      </c>
      <c r="J3445" s="2">
        <v>26</v>
      </c>
      <c r="K3445" s="4">
        <v>0</v>
      </c>
      <c r="L3445" s="2" t="s">
        <v>1276</v>
      </c>
      <c r="M3445" s="5">
        <v>45093</v>
      </c>
      <c r="N3445" s="6">
        <v>102.7</v>
      </c>
    </row>
    <row r="3446" spans="1:14" ht="15.5" hidden="1" x14ac:dyDescent="0.35">
      <c r="A3446" s="3" t="s">
        <v>1120</v>
      </c>
      <c r="B3446" s="2" t="s">
        <v>2446</v>
      </c>
      <c r="C3446" s="3">
        <v>3270</v>
      </c>
      <c r="D3446" s="2">
        <v>1144.2</v>
      </c>
      <c r="E3446" s="2">
        <v>886</v>
      </c>
      <c r="F3446" s="2">
        <v>903.15</v>
      </c>
      <c r="G3446" s="2">
        <v>0</v>
      </c>
      <c r="H3446" s="2" t="s">
        <v>12</v>
      </c>
      <c r="I3446" s="2">
        <v>2</v>
      </c>
      <c r="J3446" s="2">
        <v>26</v>
      </c>
      <c r="K3446" s="4">
        <v>0</v>
      </c>
      <c r="L3446" s="2" t="s">
        <v>1276</v>
      </c>
      <c r="M3446" s="5">
        <v>45093</v>
      </c>
      <c r="N3446" s="6">
        <v>102.7</v>
      </c>
    </row>
    <row r="3447" spans="1:14" ht="15.5" hidden="1" x14ac:dyDescent="0.35">
      <c r="A3447" s="3" t="s">
        <v>1122</v>
      </c>
      <c r="B3447" s="2" t="s">
        <v>2447</v>
      </c>
      <c r="C3447" s="3">
        <v>3280</v>
      </c>
      <c r="D3447" s="2">
        <v>1177.75</v>
      </c>
      <c r="E3447" s="2">
        <v>894.5</v>
      </c>
      <c r="F3447" s="2">
        <v>911.45</v>
      </c>
      <c r="G3447" s="2">
        <v>0</v>
      </c>
      <c r="H3447" s="2" t="s">
        <v>12</v>
      </c>
      <c r="I3447" s="2">
        <v>2</v>
      </c>
      <c r="J3447" s="2">
        <v>66</v>
      </c>
      <c r="K3447" s="4">
        <v>0</v>
      </c>
      <c r="L3447" s="2" t="s">
        <v>1276</v>
      </c>
      <c r="M3447" s="5">
        <v>45093</v>
      </c>
      <c r="N3447" s="6">
        <v>102.7</v>
      </c>
    </row>
    <row r="3448" spans="1:14" ht="15.5" hidden="1" x14ac:dyDescent="0.35">
      <c r="A3448" s="3" t="s">
        <v>1124</v>
      </c>
      <c r="B3448" s="2" t="s">
        <v>2448</v>
      </c>
      <c r="C3448" s="3">
        <v>3290</v>
      </c>
      <c r="D3448" s="2">
        <v>1138.98</v>
      </c>
      <c r="E3448" s="2">
        <v>903</v>
      </c>
      <c r="F3448" s="2">
        <v>919.8</v>
      </c>
      <c r="G3448" s="2">
        <v>0</v>
      </c>
      <c r="H3448" s="2" t="s">
        <v>12</v>
      </c>
      <c r="I3448" s="2">
        <v>10</v>
      </c>
      <c r="J3448" s="2">
        <v>126</v>
      </c>
      <c r="K3448" s="4">
        <v>0</v>
      </c>
      <c r="L3448" s="2" t="s">
        <v>1276</v>
      </c>
      <c r="M3448" s="5">
        <v>45093</v>
      </c>
      <c r="N3448" s="6">
        <v>102.7</v>
      </c>
    </row>
    <row r="3449" spans="1:14" ht="15.5" hidden="1" x14ac:dyDescent="0.35">
      <c r="A3449" s="3" t="s">
        <v>1126</v>
      </c>
      <c r="B3449" s="2" t="s">
        <v>2449</v>
      </c>
      <c r="C3449" s="3">
        <v>3300</v>
      </c>
      <c r="D3449" s="2">
        <v>953.05</v>
      </c>
      <c r="E3449" s="2">
        <v>911.55</v>
      </c>
      <c r="F3449" s="2">
        <v>928.15</v>
      </c>
      <c r="G3449" s="2">
        <v>0</v>
      </c>
      <c r="H3449" s="2" t="s">
        <v>12</v>
      </c>
      <c r="I3449" s="2">
        <v>2</v>
      </c>
      <c r="J3449" s="2">
        <v>780</v>
      </c>
      <c r="K3449" s="4">
        <v>0</v>
      </c>
      <c r="L3449" s="2" t="s">
        <v>1276</v>
      </c>
      <c r="M3449" s="5">
        <v>45093</v>
      </c>
      <c r="N3449" s="6">
        <v>102.7</v>
      </c>
    </row>
    <row r="3450" spans="1:14" ht="15.5" hidden="1" x14ac:dyDescent="0.35">
      <c r="A3450" s="3" t="s">
        <v>1128</v>
      </c>
      <c r="B3450" s="2" t="s">
        <v>2450</v>
      </c>
      <c r="C3450" s="3">
        <v>3310</v>
      </c>
      <c r="D3450" s="2">
        <v>1201.3499999999999</v>
      </c>
      <c r="E3450" s="2">
        <v>920.05</v>
      </c>
      <c r="F3450" s="2">
        <v>936.45</v>
      </c>
      <c r="G3450" s="2">
        <v>0</v>
      </c>
      <c r="H3450" s="2" t="s">
        <v>12</v>
      </c>
      <c r="I3450" s="2">
        <v>6</v>
      </c>
      <c r="J3450" s="2">
        <v>56</v>
      </c>
      <c r="K3450" s="4">
        <v>0</v>
      </c>
      <c r="L3450" s="2" t="s">
        <v>1276</v>
      </c>
      <c r="M3450" s="5">
        <v>45093</v>
      </c>
      <c r="N3450" s="6">
        <v>102.7</v>
      </c>
    </row>
    <row r="3451" spans="1:14" ht="15.5" hidden="1" x14ac:dyDescent="0.35">
      <c r="A3451" s="3" t="s">
        <v>1130</v>
      </c>
      <c r="B3451" s="2" t="s">
        <v>2451</v>
      </c>
      <c r="C3451" s="3">
        <v>3320</v>
      </c>
      <c r="D3451" s="2">
        <v>1075.42</v>
      </c>
      <c r="E3451" s="2">
        <v>928</v>
      </c>
      <c r="F3451" s="2">
        <v>944.8</v>
      </c>
      <c r="G3451" s="2">
        <v>0</v>
      </c>
      <c r="H3451" s="2" t="s">
        <v>12</v>
      </c>
      <c r="I3451" s="2">
        <v>4</v>
      </c>
      <c r="J3451" s="2">
        <v>24</v>
      </c>
      <c r="K3451" s="4">
        <v>0</v>
      </c>
      <c r="L3451" s="2" t="s">
        <v>1276</v>
      </c>
      <c r="M3451" s="5">
        <v>45093</v>
      </c>
      <c r="N3451" s="6">
        <v>102.7</v>
      </c>
    </row>
    <row r="3452" spans="1:14" ht="15.5" hidden="1" x14ac:dyDescent="0.35">
      <c r="A3452" s="3" t="s">
        <v>1132</v>
      </c>
      <c r="B3452" s="2" t="s">
        <v>2452</v>
      </c>
      <c r="C3452" s="3">
        <v>3330</v>
      </c>
      <c r="D3452" s="2">
        <v>1218.5</v>
      </c>
      <c r="E3452" s="2">
        <v>936.45</v>
      </c>
      <c r="F3452" s="2">
        <v>953.15</v>
      </c>
      <c r="G3452" s="2">
        <v>0</v>
      </c>
      <c r="H3452" s="2" t="s">
        <v>12</v>
      </c>
      <c r="I3452" s="2">
        <v>3</v>
      </c>
      <c r="J3452" s="2">
        <v>140</v>
      </c>
      <c r="K3452" s="4">
        <v>0</v>
      </c>
      <c r="L3452" s="2" t="s">
        <v>1276</v>
      </c>
      <c r="M3452" s="5">
        <v>45093</v>
      </c>
      <c r="N3452" s="6">
        <v>102.7</v>
      </c>
    </row>
    <row r="3453" spans="1:14" ht="15.5" hidden="1" x14ac:dyDescent="0.35">
      <c r="A3453" s="3" t="s">
        <v>1134</v>
      </c>
      <c r="B3453" s="2" t="s">
        <v>2453</v>
      </c>
      <c r="C3453" s="3">
        <v>3340</v>
      </c>
      <c r="D3453" s="2">
        <v>1211.4000000000001</v>
      </c>
      <c r="E3453" s="2">
        <v>945</v>
      </c>
      <c r="F3453" s="2">
        <v>961.55</v>
      </c>
      <c r="G3453" s="2">
        <v>0</v>
      </c>
      <c r="H3453" s="2" t="s">
        <v>12</v>
      </c>
      <c r="I3453" s="2">
        <v>24</v>
      </c>
      <c r="J3453" s="2">
        <v>52</v>
      </c>
      <c r="K3453" s="4">
        <v>0</v>
      </c>
      <c r="L3453" s="2" t="s">
        <v>1276</v>
      </c>
      <c r="M3453" s="5">
        <v>45093</v>
      </c>
      <c r="N3453" s="6">
        <v>102.7</v>
      </c>
    </row>
    <row r="3454" spans="1:14" ht="15.5" hidden="1" x14ac:dyDescent="0.35">
      <c r="A3454" s="3" t="s">
        <v>1136</v>
      </c>
      <c r="B3454" s="2" t="s">
        <v>2454</v>
      </c>
      <c r="C3454" s="3">
        <v>3350</v>
      </c>
      <c r="D3454" s="2">
        <v>1158.3699999999999</v>
      </c>
      <c r="E3454" s="2">
        <v>953.6</v>
      </c>
      <c r="F3454" s="2">
        <v>969.85</v>
      </c>
      <c r="G3454" s="2">
        <v>0</v>
      </c>
      <c r="H3454" s="2" t="s">
        <v>12</v>
      </c>
      <c r="I3454" s="2">
        <v>1</v>
      </c>
      <c r="J3454" s="2">
        <v>1543</v>
      </c>
      <c r="K3454" s="4">
        <v>0</v>
      </c>
      <c r="L3454" s="2" t="s">
        <v>1276</v>
      </c>
      <c r="M3454" s="5">
        <v>45093</v>
      </c>
      <c r="N3454" s="6">
        <v>102.7</v>
      </c>
    </row>
    <row r="3455" spans="1:14" ht="15.5" hidden="1" x14ac:dyDescent="0.35">
      <c r="A3455" s="3" t="s">
        <v>1138</v>
      </c>
      <c r="B3455" s="2" t="s">
        <v>2455</v>
      </c>
      <c r="C3455" s="3">
        <v>3360</v>
      </c>
      <c r="D3455" s="2">
        <v>985.55</v>
      </c>
      <c r="E3455" s="2">
        <v>961.5</v>
      </c>
      <c r="F3455" s="2">
        <v>978.45</v>
      </c>
      <c r="G3455" s="2">
        <v>0</v>
      </c>
      <c r="H3455" s="2" t="s">
        <v>12</v>
      </c>
      <c r="I3455" s="2">
        <v>3</v>
      </c>
      <c r="J3455" s="2">
        <v>49</v>
      </c>
      <c r="K3455" s="4">
        <v>0</v>
      </c>
      <c r="L3455" s="2" t="s">
        <v>1276</v>
      </c>
      <c r="M3455" s="5">
        <v>45093</v>
      </c>
      <c r="N3455" s="6">
        <v>102.7</v>
      </c>
    </row>
    <row r="3456" spans="1:14" ht="15.5" hidden="1" x14ac:dyDescent="0.35">
      <c r="A3456" s="3" t="s">
        <v>1140</v>
      </c>
      <c r="B3456" s="2" t="s">
        <v>2456</v>
      </c>
      <c r="C3456" s="3">
        <v>3370</v>
      </c>
      <c r="D3456" s="2">
        <v>1111.69</v>
      </c>
      <c r="E3456" s="2">
        <v>970</v>
      </c>
      <c r="F3456" s="2">
        <v>986.95</v>
      </c>
      <c r="G3456" s="2">
        <v>0</v>
      </c>
      <c r="H3456" s="2" t="s">
        <v>12</v>
      </c>
      <c r="I3456" s="2">
        <v>4</v>
      </c>
      <c r="J3456" s="2">
        <v>14</v>
      </c>
      <c r="K3456" s="4">
        <v>0</v>
      </c>
      <c r="L3456" s="2" t="s">
        <v>1276</v>
      </c>
      <c r="M3456" s="5">
        <v>45093</v>
      </c>
      <c r="N3456" s="6">
        <v>102.7</v>
      </c>
    </row>
    <row r="3457" spans="1:14" ht="15.5" hidden="1" x14ac:dyDescent="0.35">
      <c r="A3457" s="3" t="s">
        <v>1142</v>
      </c>
      <c r="B3457" s="2" t="s">
        <v>2457</v>
      </c>
      <c r="C3457" s="3">
        <v>3380</v>
      </c>
      <c r="D3457" s="2">
        <v>1306.8</v>
      </c>
      <c r="E3457" s="2">
        <v>978.8</v>
      </c>
      <c r="F3457" s="2">
        <v>995.5</v>
      </c>
      <c r="G3457" s="2">
        <v>0</v>
      </c>
      <c r="H3457" s="2" t="s">
        <v>12</v>
      </c>
      <c r="I3457" s="2">
        <v>6</v>
      </c>
      <c r="J3457" s="2">
        <v>19</v>
      </c>
      <c r="K3457" s="4">
        <v>0</v>
      </c>
      <c r="L3457" s="2" t="s">
        <v>1276</v>
      </c>
      <c r="M3457" s="5">
        <v>45093</v>
      </c>
      <c r="N3457" s="6">
        <v>102.7</v>
      </c>
    </row>
    <row r="3458" spans="1:14" ht="15.5" hidden="1" x14ac:dyDescent="0.35">
      <c r="A3458" s="3" t="s">
        <v>1144</v>
      </c>
      <c r="B3458" s="2" t="s">
        <v>2457</v>
      </c>
      <c r="C3458" s="3">
        <v>3390</v>
      </c>
      <c r="D3458" s="2">
        <v>1315.9</v>
      </c>
      <c r="E3458" s="2">
        <v>988.05</v>
      </c>
      <c r="F3458" s="2">
        <v>1004.1</v>
      </c>
      <c r="G3458" s="2">
        <v>0</v>
      </c>
      <c r="H3458" s="2" t="s">
        <v>12</v>
      </c>
      <c r="I3458" s="2">
        <v>2</v>
      </c>
      <c r="J3458" s="2">
        <v>30</v>
      </c>
      <c r="K3458" s="4">
        <v>0</v>
      </c>
      <c r="L3458" s="2" t="s">
        <v>1276</v>
      </c>
      <c r="M3458" s="5">
        <v>45093</v>
      </c>
      <c r="N3458" s="6">
        <v>102.7</v>
      </c>
    </row>
    <row r="3459" spans="1:14" ht="15.5" hidden="1" x14ac:dyDescent="0.35">
      <c r="A3459" s="3" t="s">
        <v>1145</v>
      </c>
      <c r="B3459" s="2" t="s">
        <v>2458</v>
      </c>
      <c r="C3459" s="3">
        <v>3400</v>
      </c>
      <c r="D3459" s="2">
        <v>1019.51</v>
      </c>
      <c r="E3459" s="2">
        <v>996</v>
      </c>
      <c r="F3459" s="2">
        <v>1012.7</v>
      </c>
      <c r="G3459" s="2">
        <v>0</v>
      </c>
      <c r="H3459" s="2" t="s">
        <v>12</v>
      </c>
      <c r="I3459" s="2">
        <v>1</v>
      </c>
      <c r="J3459" s="2">
        <v>121</v>
      </c>
      <c r="K3459" s="4">
        <v>0</v>
      </c>
      <c r="L3459" s="2" t="s">
        <v>1276</v>
      </c>
      <c r="M3459" s="5">
        <v>45093</v>
      </c>
      <c r="N3459" s="6">
        <v>102.7</v>
      </c>
    </row>
    <row r="3460" spans="1:14" ht="15.5" hidden="1" x14ac:dyDescent="0.35">
      <c r="A3460" s="3" t="s">
        <v>1146</v>
      </c>
      <c r="B3460" s="2" t="s">
        <v>2459</v>
      </c>
      <c r="C3460" s="3">
        <v>3410</v>
      </c>
      <c r="D3460" s="2">
        <v>1321</v>
      </c>
      <c r="E3460" s="2">
        <v>1004.55</v>
      </c>
      <c r="F3460" s="2">
        <v>1021.35</v>
      </c>
      <c r="G3460" s="2">
        <v>0</v>
      </c>
      <c r="H3460" s="2" t="s">
        <v>12</v>
      </c>
      <c r="I3460" s="2">
        <v>10</v>
      </c>
      <c r="J3460" s="2">
        <v>56</v>
      </c>
      <c r="K3460" s="4">
        <v>0</v>
      </c>
      <c r="L3460" s="2" t="s">
        <v>1276</v>
      </c>
      <c r="M3460" s="5">
        <v>45093</v>
      </c>
      <c r="N3460" s="6">
        <v>102.7</v>
      </c>
    </row>
    <row r="3461" spans="1:14" ht="15.5" hidden="1" x14ac:dyDescent="0.35">
      <c r="A3461" s="3" t="s">
        <v>1148</v>
      </c>
      <c r="B3461" s="2" t="s">
        <v>2460</v>
      </c>
      <c r="C3461" s="3">
        <v>3420</v>
      </c>
      <c r="D3461" s="2">
        <v>1369.02</v>
      </c>
      <c r="E3461" s="2">
        <v>1013.5</v>
      </c>
      <c r="F3461" s="2">
        <v>1030.05</v>
      </c>
      <c r="G3461" s="2">
        <v>0</v>
      </c>
      <c r="H3461" s="2" t="s">
        <v>12</v>
      </c>
      <c r="I3461" s="2">
        <v>2</v>
      </c>
      <c r="J3461" s="2">
        <v>17</v>
      </c>
      <c r="K3461" s="4">
        <v>0</v>
      </c>
      <c r="L3461" s="2" t="s">
        <v>1276</v>
      </c>
      <c r="M3461" s="5">
        <v>45093</v>
      </c>
      <c r="N3461" s="6">
        <v>102.7</v>
      </c>
    </row>
    <row r="3462" spans="1:14" ht="15.5" hidden="1" x14ac:dyDescent="0.35">
      <c r="A3462" s="3" t="s">
        <v>1150</v>
      </c>
      <c r="B3462" s="2" t="s">
        <v>2461</v>
      </c>
      <c r="C3462" s="3">
        <v>3430</v>
      </c>
      <c r="D3462" s="2">
        <v>1318.7</v>
      </c>
      <c r="E3462" s="2">
        <v>1021.6</v>
      </c>
      <c r="F3462" s="2">
        <v>1038.75</v>
      </c>
      <c r="G3462" s="2">
        <v>0</v>
      </c>
      <c r="H3462" s="2" t="s">
        <v>12</v>
      </c>
      <c r="I3462" s="2">
        <v>12</v>
      </c>
      <c r="J3462" s="2">
        <v>13</v>
      </c>
      <c r="K3462" s="4">
        <v>0</v>
      </c>
      <c r="L3462" s="2" t="s">
        <v>1276</v>
      </c>
      <c r="M3462" s="5">
        <v>45093</v>
      </c>
      <c r="N3462" s="6">
        <v>102.7</v>
      </c>
    </row>
    <row r="3463" spans="1:14" ht="15.5" hidden="1" x14ac:dyDescent="0.35">
      <c r="A3463" s="3" t="s">
        <v>1152</v>
      </c>
      <c r="B3463" s="2" t="s">
        <v>2462</v>
      </c>
      <c r="C3463" s="3">
        <v>3440</v>
      </c>
      <c r="D3463" s="2">
        <v>1346</v>
      </c>
      <c r="E3463" s="2">
        <v>1030.5</v>
      </c>
      <c r="F3463" s="2">
        <v>1047.5</v>
      </c>
      <c r="G3463" s="2">
        <v>0</v>
      </c>
      <c r="H3463" s="2" t="s">
        <v>12</v>
      </c>
      <c r="I3463" s="2">
        <v>12</v>
      </c>
      <c r="J3463" s="2">
        <v>14</v>
      </c>
      <c r="K3463" s="4">
        <v>0</v>
      </c>
      <c r="L3463" s="2" t="s">
        <v>1276</v>
      </c>
      <c r="M3463" s="5">
        <v>45093</v>
      </c>
      <c r="N3463" s="6">
        <v>102.7</v>
      </c>
    </row>
    <row r="3464" spans="1:14" ht="15.5" hidden="1" x14ac:dyDescent="0.35">
      <c r="A3464" s="3" t="s">
        <v>1154</v>
      </c>
      <c r="B3464" s="2" t="s">
        <v>2463</v>
      </c>
      <c r="C3464" s="3">
        <v>3450</v>
      </c>
      <c r="D3464" s="2">
        <v>1390.43</v>
      </c>
      <c r="E3464" s="2">
        <v>1039.5999999999999</v>
      </c>
      <c r="F3464" s="2">
        <v>1056.3</v>
      </c>
      <c r="G3464" s="2">
        <v>0</v>
      </c>
      <c r="H3464" s="2" t="s">
        <v>12</v>
      </c>
      <c r="I3464" s="2">
        <v>2</v>
      </c>
      <c r="J3464" s="2">
        <v>114</v>
      </c>
      <c r="K3464" s="4">
        <v>0</v>
      </c>
      <c r="L3464" s="2" t="s">
        <v>1276</v>
      </c>
      <c r="M3464" s="5">
        <v>45093</v>
      </c>
      <c r="N3464" s="6">
        <v>102.7</v>
      </c>
    </row>
    <row r="3465" spans="1:14" ht="15.5" hidden="1" x14ac:dyDescent="0.35">
      <c r="A3465" s="3" t="s">
        <v>1156</v>
      </c>
      <c r="B3465" s="2" t="s">
        <v>2464</v>
      </c>
      <c r="C3465" s="3">
        <v>3460</v>
      </c>
      <c r="D3465" s="2">
        <v>1074</v>
      </c>
      <c r="E3465" s="2">
        <v>1048</v>
      </c>
      <c r="F3465" s="2">
        <v>1065.2</v>
      </c>
      <c r="G3465" s="2">
        <v>0</v>
      </c>
      <c r="H3465" s="2" t="s">
        <v>12</v>
      </c>
      <c r="I3465" s="2">
        <v>1</v>
      </c>
      <c r="J3465" s="2">
        <v>32</v>
      </c>
      <c r="K3465" s="4">
        <v>0</v>
      </c>
      <c r="L3465" s="2" t="s">
        <v>1276</v>
      </c>
      <c r="M3465" s="5">
        <v>45093</v>
      </c>
      <c r="N3465" s="6">
        <v>102.7</v>
      </c>
    </row>
    <row r="3466" spans="1:14" ht="15.5" hidden="1" x14ac:dyDescent="0.35">
      <c r="A3466" s="3" t="s">
        <v>1158</v>
      </c>
      <c r="B3466" s="2" t="s">
        <v>2465</v>
      </c>
      <c r="C3466" s="3">
        <v>3470</v>
      </c>
      <c r="D3466" s="2">
        <v>1369.2</v>
      </c>
      <c r="E3466" s="2">
        <v>1057.5</v>
      </c>
      <c r="F3466" s="2">
        <v>1073.95</v>
      </c>
      <c r="G3466" s="2">
        <v>0</v>
      </c>
      <c r="H3466" s="2" t="s">
        <v>12</v>
      </c>
      <c r="I3466" s="2">
        <v>14</v>
      </c>
      <c r="J3466" s="2">
        <v>28</v>
      </c>
      <c r="K3466" s="4">
        <v>0</v>
      </c>
      <c r="L3466" s="2" t="s">
        <v>1276</v>
      </c>
      <c r="M3466" s="5">
        <v>45093</v>
      </c>
      <c r="N3466" s="6">
        <v>102.7</v>
      </c>
    </row>
    <row r="3467" spans="1:14" ht="15.5" hidden="1" x14ac:dyDescent="0.35">
      <c r="A3467" s="3" t="s">
        <v>1160</v>
      </c>
      <c r="B3467" s="2" t="s">
        <v>2466</v>
      </c>
      <c r="C3467" s="3">
        <v>3480</v>
      </c>
      <c r="D3467" s="2">
        <v>1372.05</v>
      </c>
      <c r="E3467" s="2">
        <v>1066</v>
      </c>
      <c r="F3467" s="2">
        <v>1082.7</v>
      </c>
      <c r="G3467" s="2">
        <v>0</v>
      </c>
      <c r="H3467" s="2" t="s">
        <v>12</v>
      </c>
      <c r="I3467" s="2">
        <v>3</v>
      </c>
      <c r="J3467" s="2">
        <v>32</v>
      </c>
      <c r="K3467" s="4">
        <v>0</v>
      </c>
      <c r="L3467" s="2" t="s">
        <v>1276</v>
      </c>
      <c r="M3467" s="5">
        <v>45093</v>
      </c>
      <c r="N3467" s="6">
        <v>102.7</v>
      </c>
    </row>
    <row r="3468" spans="1:14" ht="15.5" hidden="1" x14ac:dyDescent="0.35">
      <c r="A3468" s="3" t="s">
        <v>1162</v>
      </c>
      <c r="B3468" s="2" t="s">
        <v>2467</v>
      </c>
      <c r="C3468" s="3">
        <v>3490</v>
      </c>
      <c r="D3468" s="2">
        <v>1084.31</v>
      </c>
      <c r="E3468" s="2">
        <v>1075</v>
      </c>
      <c r="F3468" s="2">
        <v>1091.5</v>
      </c>
      <c r="G3468" s="2">
        <v>0</v>
      </c>
      <c r="H3468" s="2" t="s">
        <v>12</v>
      </c>
      <c r="I3468" s="2">
        <v>5</v>
      </c>
      <c r="J3468" s="2">
        <v>56</v>
      </c>
      <c r="K3468" s="4">
        <v>0</v>
      </c>
      <c r="L3468" s="2" t="s">
        <v>1276</v>
      </c>
      <c r="M3468" s="5">
        <v>45093</v>
      </c>
      <c r="N3468" s="6">
        <v>102.7</v>
      </c>
    </row>
    <row r="3469" spans="1:14" ht="15.5" hidden="1" x14ac:dyDescent="0.35">
      <c r="A3469" s="3" t="s">
        <v>1164</v>
      </c>
      <c r="B3469" s="2" t="s">
        <v>2468</v>
      </c>
      <c r="C3469" s="3">
        <v>3500</v>
      </c>
      <c r="D3469" s="2">
        <v>1099.1300000000001</v>
      </c>
      <c r="E3469" s="2">
        <v>1083.5</v>
      </c>
      <c r="F3469" s="2">
        <v>1100.25</v>
      </c>
      <c r="G3469" s="2">
        <v>0</v>
      </c>
      <c r="H3469" s="2" t="s">
        <v>12</v>
      </c>
      <c r="I3469" s="2">
        <v>1</v>
      </c>
      <c r="J3469" s="2">
        <v>166</v>
      </c>
      <c r="K3469" s="4">
        <v>0</v>
      </c>
      <c r="L3469" s="2" t="s">
        <v>1276</v>
      </c>
      <c r="M3469" s="5">
        <v>45093</v>
      </c>
      <c r="N3469" s="6">
        <v>102.7</v>
      </c>
    </row>
    <row r="3470" spans="1:14" ht="15.5" hidden="1" x14ac:dyDescent="0.35">
      <c r="A3470" s="3" t="s">
        <v>1166</v>
      </c>
      <c r="B3470" s="2" t="s">
        <v>2467</v>
      </c>
      <c r="C3470" s="3">
        <v>3510</v>
      </c>
      <c r="D3470" s="2">
        <v>1102.31</v>
      </c>
      <c r="E3470" s="2">
        <v>1092.5</v>
      </c>
      <c r="F3470" s="2">
        <v>1109.0999999999999</v>
      </c>
      <c r="G3470" s="2">
        <v>0</v>
      </c>
      <c r="H3470" s="2" t="s">
        <v>12</v>
      </c>
      <c r="I3470" s="2">
        <v>5</v>
      </c>
      <c r="J3470" s="2">
        <v>38</v>
      </c>
      <c r="K3470" s="4">
        <v>0</v>
      </c>
      <c r="L3470" s="2" t="s">
        <v>1276</v>
      </c>
      <c r="M3470" s="5">
        <v>45093</v>
      </c>
      <c r="N3470" s="6">
        <v>102.7</v>
      </c>
    </row>
    <row r="3471" spans="1:14" ht="15.5" hidden="1" x14ac:dyDescent="0.35">
      <c r="A3471" s="3" t="s">
        <v>1167</v>
      </c>
      <c r="B3471" s="2" t="s">
        <v>2469</v>
      </c>
      <c r="C3471" s="3">
        <v>3520</v>
      </c>
      <c r="D3471" s="2">
        <v>1380.05</v>
      </c>
      <c r="E3471" s="2">
        <v>1101</v>
      </c>
      <c r="F3471" s="2">
        <v>1118</v>
      </c>
      <c r="G3471" s="2">
        <v>0</v>
      </c>
      <c r="H3471" s="2" t="s">
        <v>12</v>
      </c>
      <c r="I3471" s="2">
        <v>2</v>
      </c>
      <c r="J3471" s="2">
        <v>12</v>
      </c>
      <c r="K3471" s="4">
        <v>0</v>
      </c>
      <c r="L3471" s="2" t="s">
        <v>1276</v>
      </c>
      <c r="M3471" s="5">
        <v>45093</v>
      </c>
      <c r="N3471" s="6">
        <v>102.7</v>
      </c>
    </row>
    <row r="3472" spans="1:14" ht="15.5" hidden="1" x14ac:dyDescent="0.35">
      <c r="A3472" s="3" t="s">
        <v>1169</v>
      </c>
      <c r="B3472" s="2" t="s">
        <v>2470</v>
      </c>
      <c r="C3472" s="3">
        <v>3530</v>
      </c>
      <c r="D3472" s="2">
        <v>1384</v>
      </c>
      <c r="E3472" s="2">
        <v>1110</v>
      </c>
      <c r="F3472" s="2">
        <v>1127</v>
      </c>
      <c r="G3472" s="2">
        <v>0</v>
      </c>
      <c r="H3472" s="2" t="s">
        <v>12</v>
      </c>
      <c r="I3472" s="2">
        <v>6</v>
      </c>
      <c r="J3472" s="2">
        <v>27</v>
      </c>
      <c r="K3472" s="4">
        <v>0</v>
      </c>
      <c r="L3472" s="2" t="s">
        <v>1276</v>
      </c>
      <c r="M3472" s="5">
        <v>45093</v>
      </c>
      <c r="N3472" s="6">
        <v>102.7</v>
      </c>
    </row>
    <row r="3473" spans="1:14" ht="15.5" hidden="1" x14ac:dyDescent="0.35">
      <c r="A3473" s="3" t="s">
        <v>1171</v>
      </c>
      <c r="B3473" s="2" t="s">
        <v>2128</v>
      </c>
      <c r="C3473" s="3">
        <v>3540</v>
      </c>
      <c r="D3473" s="2">
        <v>1122.5</v>
      </c>
      <c r="E3473" s="2">
        <v>1119.5</v>
      </c>
      <c r="F3473" s="2">
        <v>1135.9000000000001</v>
      </c>
      <c r="G3473" s="2">
        <v>421.35</v>
      </c>
      <c r="H3473" s="2">
        <v>0.60089999999999999</v>
      </c>
      <c r="I3473" s="2">
        <v>1</v>
      </c>
      <c r="J3473" s="2">
        <v>26</v>
      </c>
      <c r="K3473" s="4">
        <v>0</v>
      </c>
      <c r="L3473" s="2" t="s">
        <v>1276</v>
      </c>
      <c r="M3473" s="5">
        <v>45093</v>
      </c>
      <c r="N3473" s="6">
        <v>102.7</v>
      </c>
    </row>
    <row r="3474" spans="1:14" ht="15.5" hidden="1" x14ac:dyDescent="0.35">
      <c r="A3474" s="3" t="s">
        <v>1172</v>
      </c>
      <c r="B3474" s="2" t="s">
        <v>2471</v>
      </c>
      <c r="C3474" s="3">
        <v>3550</v>
      </c>
      <c r="D3474" s="2">
        <v>1371.4</v>
      </c>
      <c r="E3474" s="2">
        <v>1128</v>
      </c>
      <c r="F3474" s="2">
        <v>1144.9000000000001</v>
      </c>
      <c r="G3474" s="2">
        <v>0</v>
      </c>
      <c r="H3474" s="2" t="s">
        <v>12</v>
      </c>
      <c r="I3474" s="2">
        <v>6</v>
      </c>
      <c r="J3474" s="2">
        <v>35</v>
      </c>
      <c r="K3474" s="4">
        <v>0</v>
      </c>
      <c r="L3474" s="2" t="s">
        <v>1276</v>
      </c>
      <c r="M3474" s="5">
        <v>45093</v>
      </c>
      <c r="N3474" s="6">
        <v>102.7</v>
      </c>
    </row>
    <row r="3475" spans="1:14" ht="15.5" hidden="1" x14ac:dyDescent="0.35">
      <c r="A3475" s="3" t="s">
        <v>1174</v>
      </c>
      <c r="B3475" s="2" t="s">
        <v>2472</v>
      </c>
      <c r="C3475" s="3">
        <v>3560</v>
      </c>
      <c r="D3475" s="2">
        <v>1461.92</v>
      </c>
      <c r="E3475" s="2">
        <v>1137.5</v>
      </c>
      <c r="F3475" s="2">
        <v>1153.8</v>
      </c>
      <c r="G3475" s="2">
        <v>0</v>
      </c>
      <c r="H3475" s="2" t="s">
        <v>12</v>
      </c>
      <c r="I3475" s="2">
        <v>2</v>
      </c>
      <c r="J3475" s="2">
        <v>14</v>
      </c>
      <c r="K3475" s="4">
        <v>0</v>
      </c>
      <c r="L3475" s="2" t="s">
        <v>1276</v>
      </c>
      <c r="M3475" s="5">
        <v>45093</v>
      </c>
      <c r="N3475" s="6">
        <v>102.7</v>
      </c>
    </row>
    <row r="3476" spans="1:14" ht="15.5" hidden="1" x14ac:dyDescent="0.35">
      <c r="A3476" s="3" t="s">
        <v>1176</v>
      </c>
      <c r="B3476" s="2" t="s">
        <v>2473</v>
      </c>
      <c r="C3476" s="3">
        <v>3570</v>
      </c>
      <c r="D3476" s="2">
        <v>676.66</v>
      </c>
      <c r="E3476" s="2">
        <v>803.15</v>
      </c>
      <c r="F3476" s="2">
        <v>817.5</v>
      </c>
      <c r="G3476" s="2">
        <v>0</v>
      </c>
      <c r="H3476" s="2" t="s">
        <v>12</v>
      </c>
      <c r="I3476" s="2">
        <v>2</v>
      </c>
      <c r="J3476" s="2">
        <v>15</v>
      </c>
      <c r="K3476" s="4">
        <v>0</v>
      </c>
      <c r="L3476" s="2" t="s">
        <v>1276</v>
      </c>
      <c r="M3476" s="5">
        <v>45093</v>
      </c>
      <c r="N3476" s="6">
        <v>102.7</v>
      </c>
    </row>
    <row r="3477" spans="1:14" ht="15.5" hidden="1" x14ac:dyDescent="0.35">
      <c r="A3477" s="3" t="s">
        <v>1178</v>
      </c>
      <c r="B3477" s="2" t="s">
        <v>2474</v>
      </c>
      <c r="C3477" s="3">
        <v>3580</v>
      </c>
      <c r="D3477" s="2">
        <v>653.32000000000005</v>
      </c>
      <c r="E3477" s="2">
        <v>810.5</v>
      </c>
      <c r="F3477" s="2">
        <v>827.35</v>
      </c>
      <c r="G3477" s="2">
        <v>0</v>
      </c>
      <c r="H3477" s="2" t="s">
        <v>12</v>
      </c>
      <c r="I3477" s="2">
        <v>3</v>
      </c>
      <c r="J3477" s="2">
        <v>3</v>
      </c>
      <c r="K3477" s="4">
        <v>0</v>
      </c>
      <c r="L3477" s="2" t="s">
        <v>1276</v>
      </c>
      <c r="M3477" s="5">
        <v>45093</v>
      </c>
      <c r="N3477" s="6">
        <v>102.7</v>
      </c>
    </row>
    <row r="3478" spans="1:14" ht="15.5" hidden="1" x14ac:dyDescent="0.35">
      <c r="A3478" s="3" t="s">
        <v>1180</v>
      </c>
      <c r="B3478" s="2" t="s">
        <v>2475</v>
      </c>
      <c r="C3478" s="3">
        <v>3590</v>
      </c>
      <c r="D3478" s="2">
        <v>943.08</v>
      </c>
      <c r="E3478" s="2">
        <v>818.95</v>
      </c>
      <c r="F3478" s="2">
        <v>833.25</v>
      </c>
      <c r="G3478" s="2">
        <v>0</v>
      </c>
      <c r="H3478" s="2" t="s">
        <v>12</v>
      </c>
      <c r="I3478" s="2">
        <v>1</v>
      </c>
      <c r="J3478" s="2">
        <v>65</v>
      </c>
      <c r="K3478" s="4">
        <v>0</v>
      </c>
      <c r="L3478" s="2" t="s">
        <v>1276</v>
      </c>
      <c r="M3478" s="5">
        <v>45093</v>
      </c>
      <c r="N3478" s="6">
        <v>102.7</v>
      </c>
    </row>
    <row r="3479" spans="1:14" ht="15.5" hidden="1" x14ac:dyDescent="0.35">
      <c r="A3479" s="3" t="s">
        <v>1182</v>
      </c>
      <c r="B3479" s="2" t="s">
        <v>2476</v>
      </c>
      <c r="C3479" s="3">
        <v>3600</v>
      </c>
      <c r="D3479" s="2">
        <v>1173.29</v>
      </c>
      <c r="E3479" s="2">
        <v>1173.5</v>
      </c>
      <c r="F3479" s="2">
        <v>1190.05</v>
      </c>
      <c r="G3479" s="2">
        <v>0</v>
      </c>
      <c r="H3479" s="2" t="s">
        <v>12</v>
      </c>
      <c r="I3479" s="2">
        <v>4</v>
      </c>
      <c r="J3479" s="2">
        <v>401</v>
      </c>
      <c r="K3479" s="4">
        <v>0</v>
      </c>
      <c r="L3479" s="2" t="s">
        <v>1276</v>
      </c>
      <c r="M3479" s="5">
        <v>45093</v>
      </c>
      <c r="N3479" s="6">
        <v>102.7</v>
      </c>
    </row>
    <row r="3480" spans="1:14" ht="15.5" hidden="1" x14ac:dyDescent="0.35">
      <c r="A3480" s="3" t="s">
        <v>1184</v>
      </c>
      <c r="B3480" s="2" t="s">
        <v>2154</v>
      </c>
      <c r="C3480" s="3">
        <v>3610</v>
      </c>
      <c r="D3480" s="2">
        <v>1210</v>
      </c>
      <c r="E3480" s="2">
        <v>1182.5</v>
      </c>
      <c r="F3480" s="2">
        <v>1199.3499999999999</v>
      </c>
      <c r="G3480" s="2">
        <v>0</v>
      </c>
      <c r="H3480" s="2" t="s">
        <v>12</v>
      </c>
      <c r="I3480" s="2">
        <v>5</v>
      </c>
      <c r="J3480" s="2">
        <v>33</v>
      </c>
      <c r="K3480" s="4">
        <v>0</v>
      </c>
      <c r="L3480" s="2" t="s">
        <v>1276</v>
      </c>
      <c r="M3480" s="5">
        <v>45093</v>
      </c>
      <c r="N3480" s="6">
        <v>102.7</v>
      </c>
    </row>
    <row r="3481" spans="1:14" ht="15.5" hidden="1" x14ac:dyDescent="0.35">
      <c r="A3481" s="3" t="s">
        <v>1185</v>
      </c>
      <c r="B3481" s="2" t="s">
        <v>2224</v>
      </c>
      <c r="C3481" s="3">
        <v>3620</v>
      </c>
      <c r="D3481" s="2">
        <v>1202.8</v>
      </c>
      <c r="E3481" s="2">
        <v>1195.5</v>
      </c>
      <c r="F3481" s="2">
        <v>1208.55</v>
      </c>
      <c r="G3481" s="2">
        <v>650.85</v>
      </c>
      <c r="H3481" s="2">
        <v>1.1792</v>
      </c>
      <c r="I3481" s="2">
        <v>2</v>
      </c>
      <c r="J3481" s="2">
        <v>7</v>
      </c>
      <c r="K3481" s="4">
        <v>0</v>
      </c>
      <c r="L3481" s="2" t="s">
        <v>1276</v>
      </c>
      <c r="M3481" s="5">
        <v>45093</v>
      </c>
      <c r="N3481" s="6">
        <v>102.7</v>
      </c>
    </row>
    <row r="3482" spans="1:14" ht="15.5" hidden="1" x14ac:dyDescent="0.35">
      <c r="A3482" s="3" t="s">
        <v>1186</v>
      </c>
      <c r="B3482" s="2" t="s">
        <v>2224</v>
      </c>
      <c r="C3482" s="3">
        <v>3630</v>
      </c>
      <c r="D3482" s="2">
        <v>1209.9000000000001</v>
      </c>
      <c r="E3482" s="2">
        <v>1201.2</v>
      </c>
      <c r="F3482" s="2">
        <v>1217.7</v>
      </c>
      <c r="G3482" s="2">
        <v>673.73</v>
      </c>
      <c r="H3482" s="2">
        <v>1.2565999999999999</v>
      </c>
      <c r="I3482" s="2">
        <v>2</v>
      </c>
      <c r="J3482" s="2">
        <v>7</v>
      </c>
      <c r="K3482" s="4">
        <v>0</v>
      </c>
      <c r="L3482" s="2" t="s">
        <v>1276</v>
      </c>
      <c r="M3482" s="5">
        <v>45093</v>
      </c>
      <c r="N3482" s="6">
        <v>102.7</v>
      </c>
    </row>
    <row r="3483" spans="1:14" ht="15.5" hidden="1" x14ac:dyDescent="0.35">
      <c r="A3483" s="3" t="s">
        <v>1187</v>
      </c>
      <c r="B3483" s="2" t="s">
        <v>2477</v>
      </c>
      <c r="C3483" s="3">
        <v>3640</v>
      </c>
      <c r="D3483" s="2">
        <v>1218.5999999999999</v>
      </c>
      <c r="E3483" s="2">
        <v>1210</v>
      </c>
      <c r="F3483" s="2">
        <v>1226.8</v>
      </c>
      <c r="G3483" s="2">
        <v>-136.9</v>
      </c>
      <c r="H3483" s="2">
        <v>-0.10100000000000001</v>
      </c>
      <c r="I3483" s="2">
        <v>6</v>
      </c>
      <c r="J3483" s="2">
        <v>9</v>
      </c>
      <c r="K3483" s="4">
        <v>0</v>
      </c>
      <c r="L3483" s="2" t="s">
        <v>1276</v>
      </c>
      <c r="M3483" s="5">
        <v>45093</v>
      </c>
      <c r="N3483" s="6">
        <v>102.7</v>
      </c>
    </row>
    <row r="3484" spans="1:14" ht="15.5" hidden="1" x14ac:dyDescent="0.35">
      <c r="A3484" s="3" t="s">
        <v>1189</v>
      </c>
      <c r="B3484" s="2" t="s">
        <v>2477</v>
      </c>
      <c r="C3484" s="3">
        <v>3650</v>
      </c>
      <c r="D3484" s="2">
        <v>1227</v>
      </c>
      <c r="E3484" s="2">
        <v>1220</v>
      </c>
      <c r="F3484" s="2">
        <v>1235.95</v>
      </c>
      <c r="G3484" s="2">
        <v>-256.7</v>
      </c>
      <c r="H3484" s="2">
        <v>-0.17299999999999999</v>
      </c>
      <c r="I3484" s="2">
        <v>4</v>
      </c>
      <c r="J3484" s="2">
        <v>9</v>
      </c>
      <c r="K3484" s="4">
        <v>0</v>
      </c>
      <c r="L3484" s="2" t="s">
        <v>1276</v>
      </c>
      <c r="M3484" s="5">
        <v>45093</v>
      </c>
      <c r="N3484" s="6">
        <v>102.7</v>
      </c>
    </row>
    <row r="3485" spans="1:14" ht="15.5" hidden="1" x14ac:dyDescent="0.35">
      <c r="A3485" s="3" t="s">
        <v>1190</v>
      </c>
      <c r="B3485" s="2" t="s">
        <v>2216</v>
      </c>
      <c r="C3485" s="3">
        <v>3660</v>
      </c>
      <c r="D3485" s="2">
        <v>1236.8</v>
      </c>
      <c r="E3485" s="2">
        <v>1228.5</v>
      </c>
      <c r="F3485" s="2">
        <v>1245.0999999999999</v>
      </c>
      <c r="G3485" s="2">
        <v>-272.7</v>
      </c>
      <c r="H3485" s="2">
        <v>-0.1807</v>
      </c>
      <c r="I3485" s="2">
        <v>2</v>
      </c>
      <c r="J3485" s="2">
        <v>5</v>
      </c>
      <c r="K3485" s="4">
        <v>0</v>
      </c>
      <c r="L3485" s="2" t="s">
        <v>1276</v>
      </c>
      <c r="M3485" s="5">
        <v>45093</v>
      </c>
      <c r="N3485" s="6">
        <v>102.7</v>
      </c>
    </row>
    <row r="3486" spans="1:14" ht="15.5" hidden="1" x14ac:dyDescent="0.35">
      <c r="A3486" s="3" t="s">
        <v>1191</v>
      </c>
      <c r="B3486" s="2" t="s">
        <v>2219</v>
      </c>
      <c r="C3486" s="3">
        <v>3670</v>
      </c>
      <c r="D3486" s="2">
        <v>1247.5999999999999</v>
      </c>
      <c r="E3486" s="2">
        <v>1237.5</v>
      </c>
      <c r="F3486" s="2">
        <v>1254.4000000000001</v>
      </c>
      <c r="G3486" s="2">
        <v>-247.25</v>
      </c>
      <c r="H3486" s="2">
        <v>-0.16539999999999999</v>
      </c>
      <c r="I3486" s="2">
        <v>4</v>
      </c>
      <c r="J3486" s="2">
        <v>5</v>
      </c>
      <c r="K3486" s="4">
        <v>0</v>
      </c>
      <c r="L3486" s="2" t="s">
        <v>1276</v>
      </c>
      <c r="M3486" s="5">
        <v>45093</v>
      </c>
      <c r="N3486" s="6">
        <v>102.7</v>
      </c>
    </row>
    <row r="3487" spans="1:14" ht="15.5" hidden="1" x14ac:dyDescent="0.35">
      <c r="A3487" s="3" t="s">
        <v>1192</v>
      </c>
      <c r="B3487" s="2" t="s">
        <v>2478</v>
      </c>
      <c r="C3487" s="3">
        <v>3680</v>
      </c>
      <c r="D3487" s="2">
        <v>1245.95</v>
      </c>
      <c r="E3487" s="2">
        <v>1246.5</v>
      </c>
      <c r="F3487" s="2">
        <v>1263.5999999999999</v>
      </c>
      <c r="G3487" s="2">
        <v>0</v>
      </c>
      <c r="H3487" s="2" t="s">
        <v>12</v>
      </c>
      <c r="I3487" s="2">
        <v>1</v>
      </c>
      <c r="J3487" s="2">
        <v>33</v>
      </c>
      <c r="K3487" s="4">
        <v>0</v>
      </c>
      <c r="L3487" s="2" t="s">
        <v>1276</v>
      </c>
      <c r="M3487" s="5">
        <v>45093</v>
      </c>
      <c r="N3487" s="6">
        <v>102.7</v>
      </c>
    </row>
    <row r="3488" spans="1:14" ht="15.5" hidden="1" x14ac:dyDescent="0.35">
      <c r="A3488" s="3" t="s">
        <v>1194</v>
      </c>
      <c r="B3488" s="2" t="s">
        <v>2479</v>
      </c>
      <c r="C3488" s="3">
        <v>3690</v>
      </c>
      <c r="D3488" s="2">
        <v>1538.5</v>
      </c>
      <c r="E3488" s="2">
        <v>1256</v>
      </c>
      <c r="F3488" s="2">
        <v>1272.8499999999999</v>
      </c>
      <c r="G3488" s="2">
        <v>0</v>
      </c>
      <c r="H3488" s="2" t="s">
        <v>12</v>
      </c>
      <c r="I3488" s="2">
        <v>2</v>
      </c>
      <c r="J3488" s="2">
        <v>63</v>
      </c>
      <c r="K3488" s="4">
        <v>0</v>
      </c>
      <c r="L3488" s="2" t="s">
        <v>1276</v>
      </c>
      <c r="M3488" s="5">
        <v>45093</v>
      </c>
      <c r="N3488" s="6">
        <v>102.7</v>
      </c>
    </row>
    <row r="3489" spans="1:14" ht="15.5" hidden="1" x14ac:dyDescent="0.35">
      <c r="A3489" s="3" t="s">
        <v>1196</v>
      </c>
      <c r="B3489" s="2" t="s">
        <v>2480</v>
      </c>
      <c r="C3489" s="3">
        <v>3700</v>
      </c>
      <c r="D3489" s="2">
        <v>1546.5</v>
      </c>
      <c r="E3489" s="2">
        <v>1265</v>
      </c>
      <c r="F3489" s="2">
        <v>1282.05</v>
      </c>
      <c r="G3489" s="2">
        <v>0</v>
      </c>
      <c r="H3489" s="2" t="s">
        <v>12</v>
      </c>
      <c r="I3489" s="2">
        <v>1</v>
      </c>
      <c r="J3489" s="2">
        <v>124</v>
      </c>
      <c r="K3489" s="4">
        <v>0</v>
      </c>
      <c r="L3489" s="2" t="s">
        <v>1276</v>
      </c>
      <c r="M3489" s="5">
        <v>45093</v>
      </c>
      <c r="N3489" s="6">
        <v>102.7</v>
      </c>
    </row>
    <row r="3490" spans="1:14" ht="15.5" hidden="1" x14ac:dyDescent="0.35">
      <c r="A3490" s="3" t="s">
        <v>1198</v>
      </c>
      <c r="B3490" s="2" t="s">
        <v>2481</v>
      </c>
      <c r="C3490" s="3">
        <v>3710</v>
      </c>
      <c r="D3490" s="2">
        <v>1242</v>
      </c>
      <c r="E3490" s="2">
        <v>1274.5</v>
      </c>
      <c r="F3490" s="2">
        <v>1291.3</v>
      </c>
      <c r="G3490" s="2">
        <v>0</v>
      </c>
      <c r="H3490" s="2" t="s">
        <v>12</v>
      </c>
      <c r="I3490" s="2">
        <v>1</v>
      </c>
      <c r="J3490" s="2">
        <v>64</v>
      </c>
      <c r="K3490" s="4">
        <v>0</v>
      </c>
      <c r="L3490" s="2" t="s">
        <v>1276</v>
      </c>
      <c r="M3490" s="5">
        <v>45093</v>
      </c>
      <c r="N3490" s="6">
        <v>102.7</v>
      </c>
    </row>
    <row r="3491" spans="1:14" ht="15.5" hidden="1" x14ac:dyDescent="0.35">
      <c r="A3491" s="3" t="s">
        <v>1200</v>
      </c>
      <c r="B3491" s="2" t="s">
        <v>2482</v>
      </c>
      <c r="C3491" s="3">
        <v>3720</v>
      </c>
      <c r="D3491" s="2">
        <v>1010</v>
      </c>
      <c r="E3491" s="2">
        <v>1432</v>
      </c>
      <c r="F3491" s="2">
        <v>1448.55</v>
      </c>
      <c r="G3491" s="2">
        <v>0</v>
      </c>
      <c r="H3491" s="2" t="s">
        <v>12</v>
      </c>
      <c r="I3491" s="2">
        <v>3</v>
      </c>
      <c r="J3491" s="2">
        <v>11</v>
      </c>
      <c r="K3491" s="4">
        <v>0</v>
      </c>
      <c r="L3491" s="2" t="s">
        <v>1276</v>
      </c>
      <c r="M3491" s="5">
        <v>45093</v>
      </c>
      <c r="N3491" s="6">
        <v>102.7</v>
      </c>
    </row>
    <row r="3492" spans="1:14" ht="15.5" hidden="1" x14ac:dyDescent="0.35">
      <c r="A3492" s="3" t="s">
        <v>1202</v>
      </c>
      <c r="B3492" s="2" t="s">
        <v>2483</v>
      </c>
      <c r="C3492" s="3">
        <v>3730</v>
      </c>
      <c r="D3492" s="2">
        <v>706.55</v>
      </c>
      <c r="E3492" s="2">
        <v>939.15</v>
      </c>
      <c r="F3492" s="2">
        <v>952.85</v>
      </c>
      <c r="G3492" s="2">
        <v>0</v>
      </c>
      <c r="H3492" s="2" t="s">
        <v>12</v>
      </c>
      <c r="I3492" s="2">
        <v>1</v>
      </c>
      <c r="J3492" s="2">
        <v>10</v>
      </c>
      <c r="K3492" s="4">
        <v>0</v>
      </c>
      <c r="L3492" s="2" t="s">
        <v>1276</v>
      </c>
      <c r="M3492" s="5">
        <v>45093</v>
      </c>
      <c r="N3492" s="6">
        <v>102.7</v>
      </c>
    </row>
    <row r="3493" spans="1:14" ht="15.5" hidden="1" x14ac:dyDescent="0.35">
      <c r="A3493" s="3" t="s">
        <v>1204</v>
      </c>
      <c r="B3493" s="2" t="s">
        <v>2484</v>
      </c>
      <c r="C3493" s="3">
        <v>3740</v>
      </c>
      <c r="D3493" s="2">
        <v>1127</v>
      </c>
      <c r="E3493" s="2">
        <v>946</v>
      </c>
      <c r="F3493" s="2">
        <v>964</v>
      </c>
      <c r="G3493" s="2">
        <v>0</v>
      </c>
      <c r="H3493" s="2" t="s">
        <v>12</v>
      </c>
      <c r="I3493" s="2">
        <v>1</v>
      </c>
      <c r="J3493" s="2">
        <v>5</v>
      </c>
      <c r="K3493" s="4">
        <v>0</v>
      </c>
      <c r="L3493" s="2" t="s">
        <v>1276</v>
      </c>
      <c r="M3493" s="5">
        <v>45093</v>
      </c>
      <c r="N3493" s="6">
        <v>102.7</v>
      </c>
    </row>
    <row r="3494" spans="1:14" ht="15.5" hidden="1" x14ac:dyDescent="0.35">
      <c r="A3494" s="3" t="s">
        <v>1206</v>
      </c>
      <c r="B3494" s="2" t="s">
        <v>2485</v>
      </c>
      <c r="C3494" s="3">
        <v>3750</v>
      </c>
      <c r="D3494" s="2">
        <v>1608.26</v>
      </c>
      <c r="E3494" s="2">
        <v>1311.5</v>
      </c>
      <c r="F3494" s="2">
        <v>1328.75</v>
      </c>
      <c r="G3494" s="2">
        <v>0</v>
      </c>
      <c r="H3494" s="2" t="s">
        <v>12</v>
      </c>
      <c r="I3494" s="2">
        <v>5</v>
      </c>
      <c r="J3494" s="2">
        <v>79</v>
      </c>
      <c r="K3494" s="4">
        <v>0</v>
      </c>
      <c r="L3494" s="2" t="s">
        <v>1276</v>
      </c>
      <c r="M3494" s="5">
        <v>45093</v>
      </c>
      <c r="N3494" s="6">
        <v>102.7</v>
      </c>
    </row>
    <row r="3495" spans="1:14" ht="15.5" hidden="1" x14ac:dyDescent="0.35">
      <c r="A3495" s="3" t="s">
        <v>1208</v>
      </c>
      <c r="B3495" s="2" t="s">
        <v>2485</v>
      </c>
      <c r="C3495" s="3">
        <v>3760</v>
      </c>
      <c r="D3495" s="2">
        <v>1618.24</v>
      </c>
      <c r="E3495" s="2">
        <v>1321</v>
      </c>
      <c r="F3495" s="2">
        <v>1338.2</v>
      </c>
      <c r="G3495" s="2">
        <v>0</v>
      </c>
      <c r="H3495" s="2" t="s">
        <v>12</v>
      </c>
      <c r="I3495" s="2">
        <v>5</v>
      </c>
      <c r="J3495" s="2">
        <v>7</v>
      </c>
      <c r="K3495" s="4">
        <v>0</v>
      </c>
      <c r="L3495" s="2" t="s">
        <v>1276</v>
      </c>
      <c r="M3495" s="5">
        <v>45093</v>
      </c>
      <c r="N3495" s="6">
        <v>102.7</v>
      </c>
    </row>
    <row r="3496" spans="1:14" ht="15.5" hidden="1" x14ac:dyDescent="0.35">
      <c r="A3496" s="3" t="s">
        <v>1209</v>
      </c>
      <c r="B3496" s="2" t="s">
        <v>2486</v>
      </c>
      <c r="C3496" s="3">
        <v>3770</v>
      </c>
      <c r="D3496" s="2">
        <v>674</v>
      </c>
      <c r="E3496" s="2">
        <v>1030.95</v>
      </c>
      <c r="F3496" s="2">
        <v>1060.7</v>
      </c>
      <c r="G3496" s="2">
        <v>0</v>
      </c>
      <c r="H3496" s="2" t="s">
        <v>12</v>
      </c>
      <c r="I3496" s="2">
        <v>1</v>
      </c>
      <c r="J3496" s="2">
        <v>3</v>
      </c>
      <c r="K3496" s="4">
        <v>0</v>
      </c>
      <c r="L3496" s="2" t="s">
        <v>1276</v>
      </c>
      <c r="M3496" s="5">
        <v>45093</v>
      </c>
      <c r="N3496" s="6">
        <v>102.7</v>
      </c>
    </row>
    <row r="3497" spans="1:14" ht="15.5" hidden="1" x14ac:dyDescent="0.35">
      <c r="A3497" s="3" t="s">
        <v>1211</v>
      </c>
      <c r="B3497" s="2" t="s">
        <v>2487</v>
      </c>
      <c r="C3497" s="3">
        <v>3780</v>
      </c>
      <c r="D3497" s="2">
        <v>1473.55</v>
      </c>
      <c r="E3497" s="2">
        <v>1340</v>
      </c>
      <c r="F3497" s="2">
        <v>1357</v>
      </c>
      <c r="G3497" s="2">
        <v>0</v>
      </c>
      <c r="H3497" s="2" t="s">
        <v>12</v>
      </c>
      <c r="I3497" s="2">
        <v>1</v>
      </c>
      <c r="J3497" s="2">
        <v>7</v>
      </c>
      <c r="K3497" s="4">
        <v>0</v>
      </c>
      <c r="L3497" s="2" t="s">
        <v>1276</v>
      </c>
      <c r="M3497" s="5">
        <v>45093</v>
      </c>
      <c r="N3497" s="6">
        <v>102.7</v>
      </c>
    </row>
    <row r="3498" spans="1:14" ht="15.5" hidden="1" x14ac:dyDescent="0.35">
      <c r="A3498" s="3" t="s">
        <v>1213</v>
      </c>
      <c r="B3498" s="2" t="s">
        <v>2488</v>
      </c>
      <c r="C3498" s="3">
        <v>3790</v>
      </c>
      <c r="D3498" s="2">
        <v>1485</v>
      </c>
      <c r="E3498" s="2">
        <v>1349.5</v>
      </c>
      <c r="F3498" s="2">
        <v>1366.5</v>
      </c>
      <c r="G3498" s="2">
        <v>0</v>
      </c>
      <c r="H3498" s="2" t="s">
        <v>12</v>
      </c>
      <c r="I3498" s="2">
        <v>1</v>
      </c>
      <c r="J3498" s="2">
        <v>3</v>
      </c>
      <c r="K3498" s="4">
        <v>0</v>
      </c>
      <c r="L3498" s="2" t="s">
        <v>1276</v>
      </c>
      <c r="M3498" s="5">
        <v>45093</v>
      </c>
      <c r="N3498" s="6">
        <v>102.7</v>
      </c>
    </row>
    <row r="3499" spans="1:14" ht="15.5" hidden="1" x14ac:dyDescent="0.35">
      <c r="A3499" s="3" t="s">
        <v>1215</v>
      </c>
      <c r="B3499" s="2" t="s">
        <v>2489</v>
      </c>
      <c r="C3499" s="3">
        <v>3800</v>
      </c>
      <c r="D3499" s="2">
        <v>1613.43</v>
      </c>
      <c r="E3499" s="2">
        <v>1359</v>
      </c>
      <c r="F3499" s="2">
        <v>1376.1</v>
      </c>
      <c r="G3499" s="2">
        <v>0</v>
      </c>
      <c r="H3499" s="2" t="s">
        <v>12</v>
      </c>
      <c r="I3499" s="2">
        <v>1</v>
      </c>
      <c r="J3499" s="2">
        <v>53</v>
      </c>
      <c r="K3499" s="4">
        <v>0</v>
      </c>
      <c r="L3499" s="2" t="s">
        <v>1276</v>
      </c>
      <c r="M3499" s="5">
        <v>45093</v>
      </c>
      <c r="N3499" s="6">
        <v>102.7</v>
      </c>
    </row>
    <row r="3500" spans="1:14" ht="15.5" hidden="1" x14ac:dyDescent="0.35">
      <c r="A3500" s="3" t="s">
        <v>1217</v>
      </c>
      <c r="B3500" s="2" t="s">
        <v>2490</v>
      </c>
      <c r="C3500" s="3">
        <v>3820</v>
      </c>
      <c r="D3500" s="2">
        <v>1726</v>
      </c>
      <c r="E3500" s="2">
        <v>1378</v>
      </c>
      <c r="F3500" s="2">
        <v>1395</v>
      </c>
      <c r="G3500" s="2">
        <v>0</v>
      </c>
      <c r="H3500" s="2" t="s">
        <v>12</v>
      </c>
      <c r="I3500" s="2">
        <v>1</v>
      </c>
      <c r="J3500" s="2">
        <v>7</v>
      </c>
      <c r="K3500" s="4">
        <v>0</v>
      </c>
      <c r="L3500" s="2" t="s">
        <v>1276</v>
      </c>
      <c r="M3500" s="5">
        <v>45093</v>
      </c>
      <c r="N3500" s="6">
        <v>102.7</v>
      </c>
    </row>
    <row r="3501" spans="1:14" ht="15.5" hidden="1" x14ac:dyDescent="0.35">
      <c r="A3501" s="3" t="s">
        <v>1219</v>
      </c>
      <c r="B3501" s="2" t="s">
        <v>2491</v>
      </c>
      <c r="C3501" s="3">
        <v>3830</v>
      </c>
      <c r="D3501" s="2">
        <v>900.65</v>
      </c>
      <c r="E3501" s="2">
        <v>704</v>
      </c>
      <c r="F3501" s="2">
        <v>722</v>
      </c>
      <c r="G3501" s="2">
        <v>0</v>
      </c>
      <c r="H3501" s="2" t="s">
        <v>12</v>
      </c>
      <c r="I3501" s="2" t="s">
        <v>12</v>
      </c>
      <c r="J3501" s="2">
        <v>1</v>
      </c>
      <c r="K3501" s="4">
        <v>0</v>
      </c>
      <c r="L3501" s="2" t="s">
        <v>1276</v>
      </c>
      <c r="M3501" s="5">
        <v>45093</v>
      </c>
      <c r="N3501" s="6">
        <v>102.7</v>
      </c>
    </row>
    <row r="3502" spans="1:14" ht="15.5" hidden="1" x14ac:dyDescent="0.35">
      <c r="A3502" s="3" t="s">
        <v>1221</v>
      </c>
      <c r="B3502" s="2" t="s">
        <v>2492</v>
      </c>
      <c r="C3502" s="3">
        <v>3850</v>
      </c>
      <c r="D3502" s="2">
        <v>1609.5</v>
      </c>
      <c r="E3502" s="2">
        <v>1406</v>
      </c>
      <c r="F3502" s="2">
        <v>1423.25</v>
      </c>
      <c r="G3502" s="2">
        <v>0</v>
      </c>
      <c r="H3502" s="2" t="s">
        <v>12</v>
      </c>
      <c r="I3502" s="2">
        <v>1</v>
      </c>
      <c r="J3502" s="2">
        <v>8</v>
      </c>
      <c r="K3502" s="4">
        <v>0</v>
      </c>
      <c r="L3502" s="2" t="s">
        <v>1276</v>
      </c>
      <c r="M3502" s="5">
        <v>45093</v>
      </c>
      <c r="N3502" s="6">
        <v>102.7</v>
      </c>
    </row>
    <row r="3503" spans="1:14" ht="15.5" hidden="1" x14ac:dyDescent="0.35">
      <c r="A3503" s="3" t="s">
        <v>1223</v>
      </c>
      <c r="B3503" s="2" t="s">
        <v>2493</v>
      </c>
      <c r="C3503" s="3">
        <v>3880</v>
      </c>
      <c r="D3503" s="2">
        <v>700.65</v>
      </c>
      <c r="E3503" s="2">
        <v>737.75</v>
      </c>
      <c r="F3503" s="2">
        <v>749.2</v>
      </c>
      <c r="G3503" s="2">
        <v>0</v>
      </c>
      <c r="H3503" s="2" t="s">
        <v>12</v>
      </c>
      <c r="I3503" s="2">
        <v>1</v>
      </c>
      <c r="J3503" s="2">
        <v>18</v>
      </c>
      <c r="K3503" s="4">
        <v>0</v>
      </c>
      <c r="L3503" s="2" t="s">
        <v>1276</v>
      </c>
      <c r="M3503" s="5">
        <v>45093</v>
      </c>
      <c r="N3503" s="6">
        <v>102.7</v>
      </c>
    </row>
    <row r="3504" spans="1:14" ht="15.5" hidden="1" x14ac:dyDescent="0.35">
      <c r="A3504" s="3" t="s">
        <v>1225</v>
      </c>
      <c r="B3504" s="2" t="s">
        <v>2494</v>
      </c>
      <c r="C3504" s="3">
        <v>3890</v>
      </c>
      <c r="D3504" s="2">
        <v>1363.5</v>
      </c>
      <c r="E3504" s="2">
        <v>1583.5</v>
      </c>
      <c r="F3504" s="2">
        <v>1601.5</v>
      </c>
      <c r="G3504" s="2">
        <v>0</v>
      </c>
      <c r="H3504" s="2" t="s">
        <v>12</v>
      </c>
      <c r="I3504" s="2">
        <v>1</v>
      </c>
      <c r="J3504" s="2">
        <v>10</v>
      </c>
      <c r="K3504" s="4">
        <v>0</v>
      </c>
      <c r="L3504" s="2" t="s">
        <v>1276</v>
      </c>
      <c r="M3504" s="5">
        <v>45093</v>
      </c>
      <c r="N3504" s="6">
        <v>102.7</v>
      </c>
    </row>
    <row r="3505" spans="1:14" ht="15.5" hidden="1" x14ac:dyDescent="0.35">
      <c r="A3505" s="3" t="s">
        <v>1227</v>
      </c>
      <c r="B3505" s="2" t="s">
        <v>2495</v>
      </c>
      <c r="C3505" s="3">
        <v>3900</v>
      </c>
      <c r="D3505" s="2">
        <v>1705.75</v>
      </c>
      <c r="E3505" s="2">
        <v>1455</v>
      </c>
      <c r="F3505" s="2">
        <v>1471.05</v>
      </c>
      <c r="G3505" s="2">
        <v>0</v>
      </c>
      <c r="H3505" s="2" t="s">
        <v>12</v>
      </c>
      <c r="I3505" s="2">
        <v>2</v>
      </c>
      <c r="J3505" s="2">
        <v>4</v>
      </c>
      <c r="K3505" s="4">
        <v>0</v>
      </c>
      <c r="L3505" s="2" t="s">
        <v>1276</v>
      </c>
      <c r="M3505" s="5">
        <v>45093</v>
      </c>
      <c r="N3505" s="6">
        <v>102.7</v>
      </c>
    </row>
    <row r="3506" spans="1:14" ht="15.5" hidden="1" x14ac:dyDescent="0.35">
      <c r="A3506" s="3" t="s">
        <v>1229</v>
      </c>
      <c r="B3506" s="2" t="s">
        <v>2496</v>
      </c>
      <c r="C3506" s="3">
        <v>3910</v>
      </c>
      <c r="D3506" s="2">
        <v>725.95</v>
      </c>
      <c r="E3506" s="2">
        <v>1139.3</v>
      </c>
      <c r="F3506" s="2">
        <v>1154.7</v>
      </c>
      <c r="G3506" s="2">
        <v>0</v>
      </c>
      <c r="H3506" s="2" t="s">
        <v>12</v>
      </c>
      <c r="I3506" s="2" t="s">
        <v>12</v>
      </c>
      <c r="J3506" s="2">
        <v>2</v>
      </c>
      <c r="K3506" s="4">
        <v>0</v>
      </c>
      <c r="L3506" s="2" t="s">
        <v>1276</v>
      </c>
      <c r="M3506" s="5">
        <v>45093</v>
      </c>
      <c r="N3506" s="6">
        <v>102.7</v>
      </c>
    </row>
    <row r="3507" spans="1:14" ht="15.5" hidden="1" x14ac:dyDescent="0.35">
      <c r="A3507" s="3" t="s">
        <v>1231</v>
      </c>
      <c r="B3507" s="2" t="s">
        <v>2497</v>
      </c>
      <c r="C3507" s="3">
        <v>3930</v>
      </c>
      <c r="D3507" s="2">
        <v>821.95</v>
      </c>
      <c r="E3507" s="2">
        <v>960.75</v>
      </c>
      <c r="F3507" s="2">
        <v>977.8</v>
      </c>
      <c r="G3507" s="2">
        <v>0</v>
      </c>
      <c r="H3507" s="2" t="s">
        <v>12</v>
      </c>
      <c r="I3507" s="2">
        <v>1</v>
      </c>
      <c r="J3507" s="2">
        <v>1</v>
      </c>
      <c r="K3507" s="4">
        <v>0</v>
      </c>
      <c r="L3507" s="2" t="s">
        <v>1276</v>
      </c>
      <c r="M3507" s="5">
        <v>45093</v>
      </c>
      <c r="N3507" s="6">
        <v>102.7</v>
      </c>
    </row>
    <row r="3508" spans="1:14" ht="15.5" hidden="1" x14ac:dyDescent="0.35">
      <c r="A3508" s="3" t="s">
        <v>1233</v>
      </c>
      <c r="B3508" s="2" t="s">
        <v>2498</v>
      </c>
      <c r="C3508" s="3">
        <v>3940</v>
      </c>
      <c r="D3508" s="2">
        <v>1758.9</v>
      </c>
      <c r="E3508" s="2">
        <v>1492.5</v>
      </c>
      <c r="F3508" s="2">
        <v>1509.5</v>
      </c>
      <c r="G3508" s="2">
        <v>0</v>
      </c>
      <c r="H3508" s="2" t="s">
        <v>12</v>
      </c>
      <c r="I3508" s="2" t="s">
        <v>12</v>
      </c>
      <c r="J3508" s="2">
        <v>1</v>
      </c>
      <c r="K3508" s="4">
        <v>0</v>
      </c>
      <c r="L3508" s="2" t="s">
        <v>1276</v>
      </c>
      <c r="M3508" s="5">
        <v>45093</v>
      </c>
      <c r="N3508" s="6">
        <v>102.7</v>
      </c>
    </row>
    <row r="3509" spans="1:14" ht="15.5" hidden="1" x14ac:dyDescent="0.35">
      <c r="A3509" s="3" t="s">
        <v>1235</v>
      </c>
      <c r="B3509" s="2" t="s">
        <v>2499</v>
      </c>
      <c r="C3509" s="3">
        <v>3950</v>
      </c>
      <c r="D3509" s="2">
        <v>1772.65</v>
      </c>
      <c r="E3509" s="2">
        <v>1503.5</v>
      </c>
      <c r="F3509" s="2">
        <v>1519.2</v>
      </c>
      <c r="G3509" s="2">
        <v>0</v>
      </c>
      <c r="H3509" s="2" t="s">
        <v>12</v>
      </c>
      <c r="I3509" s="2">
        <v>7</v>
      </c>
      <c r="J3509" s="2">
        <v>8</v>
      </c>
      <c r="K3509" s="4">
        <v>0</v>
      </c>
      <c r="L3509" s="2" t="s">
        <v>1276</v>
      </c>
      <c r="M3509" s="5">
        <v>45093</v>
      </c>
      <c r="N3509" s="6">
        <v>102.7</v>
      </c>
    </row>
    <row r="3510" spans="1:14" ht="15.5" hidden="1" x14ac:dyDescent="0.35">
      <c r="A3510" s="3" t="s">
        <v>1237</v>
      </c>
      <c r="B3510" s="2" t="s">
        <v>2500</v>
      </c>
      <c r="C3510" s="3">
        <v>3960</v>
      </c>
      <c r="D3510" s="2">
        <v>1710</v>
      </c>
      <c r="E3510" s="2">
        <v>1512.5</v>
      </c>
      <c r="F3510" s="2">
        <v>1528.9</v>
      </c>
      <c r="G3510" s="2">
        <v>0</v>
      </c>
      <c r="H3510" s="2" t="s">
        <v>12</v>
      </c>
      <c r="I3510" s="2" t="s">
        <v>12</v>
      </c>
      <c r="J3510" s="2">
        <v>1</v>
      </c>
      <c r="K3510" s="4">
        <v>0</v>
      </c>
      <c r="L3510" s="2" t="s">
        <v>1276</v>
      </c>
      <c r="M3510" s="5">
        <v>45093</v>
      </c>
      <c r="N3510" s="6">
        <v>102.7</v>
      </c>
    </row>
    <row r="3511" spans="1:14" ht="15.5" hidden="1" x14ac:dyDescent="0.35">
      <c r="A3511" s="3" t="s">
        <v>1239</v>
      </c>
      <c r="B3511" s="2" t="s">
        <v>2501</v>
      </c>
      <c r="C3511" s="3">
        <v>3970</v>
      </c>
      <c r="D3511" s="2">
        <v>1517.5</v>
      </c>
      <c r="E3511" s="2">
        <v>1522.5</v>
      </c>
      <c r="F3511" s="2">
        <v>1538.6</v>
      </c>
      <c r="G3511" s="2">
        <v>0</v>
      </c>
      <c r="H3511" s="2" t="s">
        <v>12</v>
      </c>
      <c r="I3511" s="2">
        <v>1</v>
      </c>
      <c r="J3511" s="2">
        <v>1</v>
      </c>
      <c r="K3511" s="4">
        <v>0</v>
      </c>
      <c r="L3511" s="2" t="s">
        <v>1276</v>
      </c>
      <c r="M3511" s="5">
        <v>45093</v>
      </c>
      <c r="N3511" s="6">
        <v>102.7</v>
      </c>
    </row>
    <row r="3512" spans="1:14" ht="15.5" hidden="1" x14ac:dyDescent="0.35">
      <c r="A3512" s="3" t="s">
        <v>1241</v>
      </c>
      <c r="B3512" s="2" t="s">
        <v>2488</v>
      </c>
      <c r="C3512" s="3">
        <v>3980</v>
      </c>
      <c r="D3512" s="2">
        <v>1671</v>
      </c>
      <c r="E3512" s="2">
        <v>1531.5</v>
      </c>
      <c r="F3512" s="2">
        <v>1548.3</v>
      </c>
      <c r="G3512" s="2">
        <v>0</v>
      </c>
      <c r="H3512" s="2" t="s">
        <v>12</v>
      </c>
      <c r="I3512" s="2">
        <v>1</v>
      </c>
      <c r="J3512" s="2">
        <v>2</v>
      </c>
      <c r="K3512" s="4">
        <v>0</v>
      </c>
      <c r="L3512" s="2" t="s">
        <v>1276</v>
      </c>
      <c r="M3512" s="5">
        <v>45093</v>
      </c>
      <c r="N3512" s="6">
        <v>102.7</v>
      </c>
    </row>
    <row r="3513" spans="1:14" ht="15.5" hidden="1" x14ac:dyDescent="0.35">
      <c r="A3513" s="3" t="s">
        <v>1242</v>
      </c>
      <c r="B3513" s="2" t="s">
        <v>2502</v>
      </c>
      <c r="C3513" s="3">
        <v>3990</v>
      </c>
      <c r="D3513" s="2">
        <v>812.93</v>
      </c>
      <c r="E3513" s="2">
        <v>1549.5</v>
      </c>
      <c r="F3513" s="2">
        <v>1565.6</v>
      </c>
      <c r="G3513" s="2">
        <v>0</v>
      </c>
      <c r="H3513" s="2" t="s">
        <v>12</v>
      </c>
      <c r="I3513" s="2">
        <v>63</v>
      </c>
      <c r="J3513" s="2">
        <v>78</v>
      </c>
      <c r="K3513" s="4">
        <v>0</v>
      </c>
      <c r="L3513" s="2" t="s">
        <v>1276</v>
      </c>
      <c r="M3513" s="5">
        <v>45093</v>
      </c>
      <c r="N3513" s="6">
        <v>102.7</v>
      </c>
    </row>
    <row r="3514" spans="1:14" ht="15.5" hidden="1" x14ac:dyDescent="0.35">
      <c r="A3514" s="3" t="s">
        <v>1244</v>
      </c>
      <c r="B3514" s="2" t="s">
        <v>2503</v>
      </c>
      <c r="C3514" s="3">
        <v>4000</v>
      </c>
      <c r="D3514" s="2">
        <v>1813.62</v>
      </c>
      <c r="E3514" s="2">
        <v>1551</v>
      </c>
      <c r="F3514" s="2">
        <v>1567.75</v>
      </c>
      <c r="G3514" s="2">
        <v>0</v>
      </c>
      <c r="H3514" s="2" t="s">
        <v>12</v>
      </c>
      <c r="I3514" s="2">
        <v>20</v>
      </c>
      <c r="J3514" s="2">
        <v>449</v>
      </c>
      <c r="K3514" s="4">
        <v>0</v>
      </c>
      <c r="L3514" s="2" t="s">
        <v>1276</v>
      </c>
      <c r="M3514" s="5">
        <v>45093</v>
      </c>
      <c r="N3514" s="6">
        <v>102.7</v>
      </c>
    </row>
    <row r="3515" spans="1:14" ht="15.5" hidden="1" x14ac:dyDescent="0.35">
      <c r="A3515" s="3" t="s">
        <v>1246</v>
      </c>
      <c r="B3515" s="2" t="s">
        <v>2504</v>
      </c>
      <c r="C3515" s="3">
        <v>4100</v>
      </c>
      <c r="D3515" s="2">
        <v>1681.98</v>
      </c>
      <c r="E3515" s="2">
        <v>1660.7</v>
      </c>
      <c r="F3515" s="2">
        <v>1678.55</v>
      </c>
      <c r="G3515" s="2">
        <v>0</v>
      </c>
      <c r="H3515" s="2" t="s">
        <v>12</v>
      </c>
      <c r="I3515" s="2">
        <v>1</v>
      </c>
      <c r="J3515" s="2">
        <v>0</v>
      </c>
      <c r="K3515" s="4">
        <v>0</v>
      </c>
      <c r="L3515" s="2" t="s">
        <v>1276</v>
      </c>
      <c r="M3515" s="5">
        <v>45093</v>
      </c>
      <c r="N3515" s="6">
        <v>102.7</v>
      </c>
    </row>
    <row r="3516" spans="1:14" ht="15.5" hidden="1" x14ac:dyDescent="0.35">
      <c r="A3516" s="3" t="s">
        <v>1248</v>
      </c>
      <c r="B3516" s="2" t="s">
        <v>2505</v>
      </c>
      <c r="C3516" s="3">
        <v>4200</v>
      </c>
      <c r="D3516" s="2">
        <v>1857.2</v>
      </c>
      <c r="E3516" s="2">
        <v>1747</v>
      </c>
      <c r="F3516" s="2">
        <v>1763.8</v>
      </c>
      <c r="G3516" s="2">
        <v>0</v>
      </c>
      <c r="H3516" s="2" t="s">
        <v>12</v>
      </c>
      <c r="I3516" s="2">
        <v>3</v>
      </c>
      <c r="J3516" s="2">
        <v>0</v>
      </c>
      <c r="K3516" s="4">
        <v>0</v>
      </c>
      <c r="L3516" s="2" t="s">
        <v>1276</v>
      </c>
      <c r="M3516" s="5">
        <v>45093</v>
      </c>
      <c r="N3516" s="6">
        <v>102.7</v>
      </c>
    </row>
    <row r="3517" spans="1:14" ht="15.5" hidden="1" x14ac:dyDescent="0.35">
      <c r="A3517" s="3" t="s">
        <v>1250</v>
      </c>
      <c r="B3517" s="2" t="s">
        <v>2506</v>
      </c>
      <c r="C3517" s="3">
        <v>4300</v>
      </c>
      <c r="D3517" s="2">
        <v>2088.1999999999998</v>
      </c>
      <c r="E3517" s="2">
        <v>1846</v>
      </c>
      <c r="F3517" s="2">
        <v>1862.35</v>
      </c>
      <c r="G3517" s="2">
        <v>0</v>
      </c>
      <c r="H3517" s="2" t="s">
        <v>12</v>
      </c>
      <c r="I3517" s="2">
        <v>2</v>
      </c>
      <c r="J3517" s="2">
        <v>0</v>
      </c>
      <c r="K3517" s="4">
        <v>0</v>
      </c>
      <c r="L3517" s="2" t="s">
        <v>1276</v>
      </c>
      <c r="M3517" s="5">
        <v>45093</v>
      </c>
      <c r="N3517" s="6">
        <v>102.7</v>
      </c>
    </row>
    <row r="3518" spans="1:14" ht="15.5" hidden="1" x14ac:dyDescent="0.35">
      <c r="A3518" s="3" t="s">
        <v>1252</v>
      </c>
      <c r="B3518" s="2" t="s">
        <v>2458</v>
      </c>
      <c r="C3518" s="3">
        <v>4400</v>
      </c>
      <c r="D3518" s="2">
        <v>2240.59</v>
      </c>
      <c r="E3518" s="2">
        <v>1945</v>
      </c>
      <c r="F3518" s="2">
        <v>1962.2</v>
      </c>
      <c r="G3518" s="2">
        <v>0</v>
      </c>
      <c r="H3518" s="2" t="s">
        <v>12</v>
      </c>
      <c r="I3518" s="2">
        <v>2</v>
      </c>
      <c r="J3518" s="2">
        <v>5</v>
      </c>
      <c r="K3518" s="4">
        <v>0</v>
      </c>
      <c r="L3518" s="2" t="s">
        <v>1276</v>
      </c>
      <c r="M3518" s="5">
        <v>45093</v>
      </c>
      <c r="N3518" s="6">
        <v>102.7</v>
      </c>
    </row>
    <row r="3519" spans="1:14" ht="15.5" hidden="1" x14ac:dyDescent="0.35">
      <c r="A3519" s="3" t="s">
        <v>1254</v>
      </c>
      <c r="B3519" s="2" t="s">
        <v>2507</v>
      </c>
      <c r="C3519" s="3">
        <v>4500</v>
      </c>
      <c r="D3519" s="2">
        <v>2413.17</v>
      </c>
      <c r="E3519" s="2">
        <v>2044.5</v>
      </c>
      <c r="F3519" s="2">
        <v>2061.6</v>
      </c>
      <c r="G3519" s="2">
        <v>0</v>
      </c>
      <c r="H3519" s="2" t="s">
        <v>12</v>
      </c>
      <c r="I3519" s="2">
        <v>2</v>
      </c>
      <c r="J3519" s="2">
        <v>497</v>
      </c>
      <c r="K3519" s="4">
        <v>0</v>
      </c>
      <c r="L3519" s="2" t="s">
        <v>1276</v>
      </c>
      <c r="M3519" s="5">
        <v>45093</v>
      </c>
      <c r="N3519" s="6">
        <v>102.7</v>
      </c>
    </row>
    <row r="3520" spans="1:14" ht="15.5" hidden="1" x14ac:dyDescent="0.35">
      <c r="A3520" s="3" t="s">
        <v>1256</v>
      </c>
      <c r="B3520" s="2" t="s">
        <v>2508</v>
      </c>
      <c r="C3520" s="3">
        <v>4600</v>
      </c>
      <c r="D3520" s="2">
        <v>2470.16</v>
      </c>
      <c r="E3520" s="2">
        <v>2144.5</v>
      </c>
      <c r="F3520" s="2">
        <v>2161.75</v>
      </c>
      <c r="G3520" s="2">
        <v>0</v>
      </c>
      <c r="H3520" s="2" t="s">
        <v>12</v>
      </c>
      <c r="I3520" s="2">
        <v>1</v>
      </c>
      <c r="J3520" s="2">
        <v>0</v>
      </c>
      <c r="K3520" s="4">
        <v>0</v>
      </c>
      <c r="L3520" s="2" t="s">
        <v>1276</v>
      </c>
      <c r="M3520" s="5">
        <v>45093</v>
      </c>
      <c r="N3520" s="6">
        <v>102.7</v>
      </c>
    </row>
    <row r="3521" spans="1:14" ht="15.5" hidden="1" x14ac:dyDescent="0.35">
      <c r="A3521" s="3" t="s">
        <v>1258</v>
      </c>
      <c r="B3521" s="2" t="s">
        <v>2509</v>
      </c>
      <c r="C3521" s="3">
        <v>4700</v>
      </c>
      <c r="D3521" s="2">
        <v>2449.5300000000002</v>
      </c>
      <c r="E3521" s="2">
        <v>2244</v>
      </c>
      <c r="F3521" s="2">
        <v>2261.6</v>
      </c>
      <c r="G3521" s="2">
        <v>0</v>
      </c>
      <c r="H3521" s="2" t="s">
        <v>12</v>
      </c>
      <c r="I3521" s="2">
        <v>2</v>
      </c>
      <c r="J3521" s="2">
        <v>0</v>
      </c>
      <c r="K3521" s="4">
        <v>0</v>
      </c>
      <c r="L3521" s="2" t="s">
        <v>1276</v>
      </c>
      <c r="M3521" s="5">
        <v>45093</v>
      </c>
      <c r="N3521" s="6">
        <v>102.7</v>
      </c>
    </row>
    <row r="3522" spans="1:14" ht="15.5" hidden="1" x14ac:dyDescent="0.35">
      <c r="A3522" s="3" t="s">
        <v>1260</v>
      </c>
      <c r="B3522" s="2" t="s">
        <v>2510</v>
      </c>
      <c r="C3522" s="3">
        <v>4800</v>
      </c>
      <c r="D3522" s="2">
        <v>2216.5</v>
      </c>
      <c r="E3522" s="2">
        <v>2488.5</v>
      </c>
      <c r="F3522" s="2">
        <v>2506.5</v>
      </c>
      <c r="G3522" s="2">
        <v>0</v>
      </c>
      <c r="H3522" s="2" t="s">
        <v>12</v>
      </c>
      <c r="I3522" s="2">
        <v>3</v>
      </c>
      <c r="J3522" s="2">
        <v>0</v>
      </c>
      <c r="K3522" s="4">
        <v>0</v>
      </c>
      <c r="L3522" s="2" t="s">
        <v>1276</v>
      </c>
      <c r="M3522" s="5">
        <v>45093</v>
      </c>
      <c r="N3522" s="6">
        <v>102.7</v>
      </c>
    </row>
    <row r="3523" spans="1:14" ht="15.5" hidden="1" x14ac:dyDescent="0.35">
      <c r="A3523" s="3" t="s">
        <v>1262</v>
      </c>
      <c r="B3523" s="2" t="s">
        <v>2511</v>
      </c>
      <c r="C3523" s="3">
        <v>4900</v>
      </c>
      <c r="D3523" s="2">
        <v>1644.12</v>
      </c>
      <c r="E3523" s="2">
        <v>2405.5</v>
      </c>
      <c r="F3523" s="2">
        <v>2424.5</v>
      </c>
      <c r="G3523" s="2">
        <v>0</v>
      </c>
      <c r="H3523" s="2" t="s">
        <v>12</v>
      </c>
      <c r="I3523" s="2">
        <v>2</v>
      </c>
      <c r="J3523" s="2">
        <v>16</v>
      </c>
      <c r="K3523" s="4">
        <v>0</v>
      </c>
      <c r="L3523" s="2" t="s">
        <v>1276</v>
      </c>
      <c r="M3523" s="5">
        <v>45093</v>
      </c>
      <c r="N3523" s="6">
        <v>102.7</v>
      </c>
    </row>
    <row r="3524" spans="1:14" ht="15.5" hidden="1" x14ac:dyDescent="0.35">
      <c r="A3524" s="3" t="s">
        <v>1264</v>
      </c>
      <c r="B3524" s="2" t="s">
        <v>2512</v>
      </c>
      <c r="C3524" s="3">
        <v>5000</v>
      </c>
      <c r="D3524" s="2">
        <v>2756.55</v>
      </c>
      <c r="E3524" s="2">
        <v>2544</v>
      </c>
      <c r="F3524" s="2">
        <v>2561.75</v>
      </c>
      <c r="G3524" s="2">
        <v>0</v>
      </c>
      <c r="H3524" s="2" t="s">
        <v>12</v>
      </c>
      <c r="I3524" s="2">
        <v>2</v>
      </c>
      <c r="J3524" s="2">
        <v>40</v>
      </c>
      <c r="K3524" s="4">
        <v>0</v>
      </c>
      <c r="L3524" s="2" t="s">
        <v>1276</v>
      </c>
      <c r="M3524" s="5">
        <v>45093</v>
      </c>
      <c r="N3524" s="6">
        <v>102.7</v>
      </c>
    </row>
    <row r="3525" spans="1:14" ht="15.5" hidden="1" x14ac:dyDescent="0.35">
      <c r="A3525" s="3" t="s">
        <v>1266</v>
      </c>
      <c r="B3525" s="2" t="s">
        <v>2513</v>
      </c>
      <c r="C3525" s="3">
        <v>5100</v>
      </c>
      <c r="D3525" s="2">
        <v>1728.08</v>
      </c>
      <c r="E3525" s="2">
        <v>2197.5</v>
      </c>
      <c r="F3525" s="2">
        <v>2215.5</v>
      </c>
      <c r="G3525" s="2">
        <v>0</v>
      </c>
      <c r="H3525" s="2" t="s">
        <v>12</v>
      </c>
      <c r="I3525" s="2">
        <v>4</v>
      </c>
      <c r="J3525" s="2">
        <v>2</v>
      </c>
      <c r="K3525" s="4">
        <v>0</v>
      </c>
      <c r="L3525" s="2" t="s">
        <v>1276</v>
      </c>
      <c r="M3525" s="5">
        <v>45093</v>
      </c>
      <c r="N3525" s="6">
        <v>102.7</v>
      </c>
    </row>
    <row r="3526" spans="1:14" ht="15.5" hidden="1" x14ac:dyDescent="0.35">
      <c r="A3526" s="3" t="s">
        <v>1268</v>
      </c>
      <c r="B3526" s="2" t="s">
        <v>2514</v>
      </c>
      <c r="C3526" s="3">
        <v>5200</v>
      </c>
      <c r="D3526" s="2">
        <v>2056.38</v>
      </c>
      <c r="E3526" s="2">
        <v>3044.35</v>
      </c>
      <c r="F3526" s="2">
        <v>3062.2</v>
      </c>
      <c r="G3526" s="2">
        <v>0</v>
      </c>
      <c r="H3526" s="2" t="s">
        <v>12</v>
      </c>
      <c r="I3526" s="2">
        <v>4</v>
      </c>
      <c r="J3526" s="2">
        <v>0</v>
      </c>
      <c r="K3526" s="4">
        <v>0</v>
      </c>
      <c r="L3526" s="2" t="s">
        <v>1276</v>
      </c>
      <c r="M3526" s="5">
        <v>45093</v>
      </c>
      <c r="N3526" s="6">
        <v>102.7</v>
      </c>
    </row>
    <row r="3527" spans="1:14" ht="15.5" hidden="1" x14ac:dyDescent="0.35">
      <c r="A3527" s="3" t="s">
        <v>1270</v>
      </c>
      <c r="B3527" s="2" t="s">
        <v>2515</v>
      </c>
      <c r="C3527" s="3">
        <v>5300</v>
      </c>
      <c r="D3527" s="2">
        <v>2871.5</v>
      </c>
      <c r="E3527" s="2">
        <v>2852.9</v>
      </c>
      <c r="F3527" s="2">
        <v>2873.1</v>
      </c>
      <c r="G3527" s="2">
        <v>0</v>
      </c>
      <c r="H3527" s="2" t="s">
        <v>12</v>
      </c>
      <c r="I3527" s="2">
        <v>2</v>
      </c>
      <c r="J3527" s="2">
        <v>0</v>
      </c>
      <c r="K3527" s="4">
        <v>0</v>
      </c>
      <c r="L3527" s="2" t="s">
        <v>1276</v>
      </c>
      <c r="M3527" s="5">
        <v>45093</v>
      </c>
      <c r="N3527" s="6">
        <v>102.7</v>
      </c>
    </row>
    <row r="3528" spans="1:14" ht="15.5" hidden="1" x14ac:dyDescent="0.35">
      <c r="A3528" s="3" t="s">
        <v>1272</v>
      </c>
      <c r="B3528" s="2" t="s">
        <v>2516</v>
      </c>
      <c r="C3528" s="3">
        <v>5400</v>
      </c>
      <c r="D3528" s="2">
        <v>2930.39</v>
      </c>
      <c r="E3528" s="2">
        <v>3087.5</v>
      </c>
      <c r="F3528" s="2">
        <v>3106.5</v>
      </c>
      <c r="G3528" s="2">
        <v>0</v>
      </c>
      <c r="H3528" s="2" t="s">
        <v>12</v>
      </c>
      <c r="I3528" s="2">
        <v>1</v>
      </c>
      <c r="J3528" s="2">
        <v>0</v>
      </c>
      <c r="K3528" s="4">
        <v>0</v>
      </c>
      <c r="L3528" s="2" t="s">
        <v>1276</v>
      </c>
      <c r="M3528" s="5">
        <v>45093</v>
      </c>
      <c r="N3528" s="6">
        <v>102.7</v>
      </c>
    </row>
    <row r="3529" spans="1:14" ht="15.5" hidden="1" x14ac:dyDescent="0.35">
      <c r="A3529" s="3" t="s">
        <v>1274</v>
      </c>
      <c r="B3529" s="2" t="s">
        <v>2512</v>
      </c>
      <c r="C3529" s="3">
        <v>5500</v>
      </c>
      <c r="D3529" s="2">
        <v>3256.61</v>
      </c>
      <c r="E3529" s="2">
        <v>3044</v>
      </c>
      <c r="F3529" s="2">
        <v>3061.75</v>
      </c>
      <c r="G3529" s="2">
        <v>0</v>
      </c>
      <c r="H3529" s="2" t="s">
        <v>12</v>
      </c>
      <c r="I3529" s="2">
        <v>2</v>
      </c>
      <c r="J3529" s="2">
        <v>0</v>
      </c>
      <c r="K3529" s="4">
        <v>0</v>
      </c>
      <c r="L3529" s="2" t="s">
        <v>1276</v>
      </c>
      <c r="M3529" s="5">
        <v>45093</v>
      </c>
      <c r="N3529" s="6">
        <v>102.7</v>
      </c>
    </row>
    <row r="3530" spans="1:14" ht="15.5" hidden="1" x14ac:dyDescent="0.35">
      <c r="A3530" s="3" t="s">
        <v>10</v>
      </c>
      <c r="B3530" s="2" t="s">
        <v>1930</v>
      </c>
      <c r="C3530" s="3">
        <v>45</v>
      </c>
      <c r="D3530" s="2">
        <v>57.7</v>
      </c>
      <c r="E3530" s="2">
        <v>55.2</v>
      </c>
      <c r="F3530" s="2">
        <v>55.6</v>
      </c>
      <c r="G3530" s="2">
        <v>0</v>
      </c>
      <c r="H3530" s="2" t="s">
        <v>12</v>
      </c>
      <c r="I3530" s="2">
        <v>2</v>
      </c>
      <c r="J3530" s="2">
        <v>119</v>
      </c>
      <c r="K3530" s="4">
        <v>1.0615000000000001</v>
      </c>
      <c r="L3530" s="2" t="s">
        <v>1929</v>
      </c>
      <c r="M3530" s="5">
        <v>45093</v>
      </c>
      <c r="N3530" s="6">
        <v>99.92</v>
      </c>
    </row>
    <row r="3531" spans="1:14" ht="15.5" hidden="1" x14ac:dyDescent="0.35">
      <c r="A3531" s="3" t="s">
        <v>13</v>
      </c>
      <c r="B3531" s="2" t="s">
        <v>1931</v>
      </c>
      <c r="C3531" s="3">
        <v>50</v>
      </c>
      <c r="D3531" s="2">
        <v>53.25</v>
      </c>
      <c r="E3531" s="2">
        <v>50.25</v>
      </c>
      <c r="F3531" s="2">
        <v>50.65</v>
      </c>
      <c r="G3531" s="2">
        <v>0</v>
      </c>
      <c r="H3531" s="2" t="s">
        <v>12</v>
      </c>
      <c r="I3531" s="2">
        <v>3</v>
      </c>
      <c r="J3531" s="2">
        <v>718</v>
      </c>
      <c r="K3531" s="4">
        <v>0.95409999999999995</v>
      </c>
      <c r="L3531" s="2" t="s">
        <v>1929</v>
      </c>
      <c r="M3531" s="5">
        <v>45093</v>
      </c>
      <c r="N3531" s="6">
        <v>99.92</v>
      </c>
    </row>
    <row r="3532" spans="1:14" ht="15.5" hidden="1" x14ac:dyDescent="0.35">
      <c r="A3532" s="3" t="s">
        <v>15</v>
      </c>
      <c r="B3532" s="2" t="s">
        <v>1932</v>
      </c>
      <c r="C3532" s="3">
        <v>52</v>
      </c>
      <c r="D3532" s="2">
        <v>39.49</v>
      </c>
      <c r="E3532" s="2">
        <v>48.3</v>
      </c>
      <c r="F3532" s="2">
        <v>48.7</v>
      </c>
      <c r="G3532" s="2">
        <v>0</v>
      </c>
      <c r="H3532" s="2" t="s">
        <v>12</v>
      </c>
      <c r="I3532" s="2">
        <v>1</v>
      </c>
      <c r="J3532" s="2">
        <v>2438</v>
      </c>
      <c r="K3532" s="4">
        <v>0.92379999999999995</v>
      </c>
      <c r="L3532" s="2" t="s">
        <v>1929</v>
      </c>
      <c r="M3532" s="5">
        <v>45093</v>
      </c>
      <c r="N3532" s="6">
        <v>99.92</v>
      </c>
    </row>
    <row r="3533" spans="1:14" ht="15.5" hidden="1" x14ac:dyDescent="0.35">
      <c r="A3533" s="3" t="s">
        <v>17</v>
      </c>
      <c r="B3533" s="2" t="s">
        <v>1933</v>
      </c>
      <c r="C3533" s="3">
        <v>53</v>
      </c>
      <c r="D3533" s="2">
        <v>48.43</v>
      </c>
      <c r="E3533" s="2">
        <v>38.6</v>
      </c>
      <c r="F3533" s="2">
        <v>38.950000000000003</v>
      </c>
      <c r="G3533" s="2">
        <v>0</v>
      </c>
      <c r="H3533" s="2" t="s">
        <v>12</v>
      </c>
      <c r="I3533" s="2">
        <v>2</v>
      </c>
      <c r="J3533" s="2">
        <v>454</v>
      </c>
      <c r="K3533" s="4">
        <v>0</v>
      </c>
      <c r="L3533" s="2" t="s">
        <v>1929</v>
      </c>
      <c r="M3533" s="5">
        <v>45093</v>
      </c>
      <c r="N3533" s="6">
        <v>99.92</v>
      </c>
    </row>
    <row r="3534" spans="1:14" ht="15.5" hidden="1" x14ac:dyDescent="0.35">
      <c r="A3534" s="3" t="s">
        <v>19</v>
      </c>
      <c r="B3534" s="2" t="s">
        <v>1934</v>
      </c>
      <c r="C3534" s="3">
        <v>54</v>
      </c>
      <c r="D3534" s="2">
        <v>40.6</v>
      </c>
      <c r="E3534" s="2">
        <v>45.5</v>
      </c>
      <c r="F3534" s="2">
        <v>47.4</v>
      </c>
      <c r="G3534" s="2">
        <v>0</v>
      </c>
      <c r="H3534" s="2" t="s">
        <v>12</v>
      </c>
      <c r="I3534" s="2">
        <v>1</v>
      </c>
      <c r="J3534" s="2">
        <v>400</v>
      </c>
      <c r="K3534" s="4">
        <v>0.86129999999999995</v>
      </c>
      <c r="L3534" s="2" t="s">
        <v>1929</v>
      </c>
      <c r="M3534" s="5">
        <v>45093</v>
      </c>
      <c r="N3534" s="6">
        <v>99.92</v>
      </c>
    </row>
    <row r="3535" spans="1:14" ht="15.5" hidden="1" x14ac:dyDescent="0.35">
      <c r="A3535" s="3" t="s">
        <v>21</v>
      </c>
      <c r="B3535" s="2" t="s">
        <v>1935</v>
      </c>
      <c r="C3535" s="3">
        <v>55</v>
      </c>
      <c r="D3535" s="2">
        <v>45.85</v>
      </c>
      <c r="E3535" s="2">
        <v>45.35</v>
      </c>
      <c r="F3535" s="2">
        <v>45.75</v>
      </c>
      <c r="G3535" s="2">
        <v>0</v>
      </c>
      <c r="H3535" s="2" t="s">
        <v>12</v>
      </c>
      <c r="I3535" s="2">
        <v>1</v>
      </c>
      <c r="J3535" s="2">
        <v>333</v>
      </c>
      <c r="K3535" s="4">
        <v>0.86909999999999998</v>
      </c>
      <c r="L3535" s="2" t="s">
        <v>1929</v>
      </c>
      <c r="M3535" s="5">
        <v>45093</v>
      </c>
      <c r="N3535" s="6">
        <v>99.92</v>
      </c>
    </row>
    <row r="3536" spans="1:14" ht="15.5" hidden="1" x14ac:dyDescent="0.35">
      <c r="A3536" s="3" t="s">
        <v>23</v>
      </c>
      <c r="B3536" s="2" t="s">
        <v>1936</v>
      </c>
      <c r="C3536" s="3">
        <v>56</v>
      </c>
      <c r="D3536" s="2">
        <v>41.2</v>
      </c>
      <c r="E3536" s="2">
        <v>46.4</v>
      </c>
      <c r="F3536" s="2">
        <v>47</v>
      </c>
      <c r="G3536" s="2">
        <v>0</v>
      </c>
      <c r="H3536" s="2" t="s">
        <v>12</v>
      </c>
      <c r="I3536" s="2">
        <v>1</v>
      </c>
      <c r="J3536" s="2">
        <v>292</v>
      </c>
      <c r="K3536" s="4">
        <v>1.2487999999999999</v>
      </c>
      <c r="L3536" s="2" t="s">
        <v>1929</v>
      </c>
      <c r="M3536" s="5">
        <v>45093</v>
      </c>
      <c r="N3536" s="6">
        <v>99.92</v>
      </c>
    </row>
    <row r="3537" spans="1:14" ht="15.5" hidden="1" x14ac:dyDescent="0.35">
      <c r="A3537" s="3" t="s">
        <v>25</v>
      </c>
      <c r="B3537" s="2" t="s">
        <v>1937</v>
      </c>
      <c r="C3537" s="3">
        <v>57</v>
      </c>
      <c r="D3537" s="2">
        <v>39.200000000000003</v>
      </c>
      <c r="E3537" s="2">
        <v>37.6</v>
      </c>
      <c r="F3537" s="2">
        <v>38</v>
      </c>
      <c r="G3537" s="2">
        <v>0</v>
      </c>
      <c r="H3537" s="2" t="s">
        <v>12</v>
      </c>
      <c r="I3537" s="2">
        <v>2</v>
      </c>
      <c r="J3537" s="2">
        <v>169</v>
      </c>
      <c r="K3537" s="4">
        <v>0</v>
      </c>
      <c r="L3537" s="2" t="s">
        <v>1929</v>
      </c>
      <c r="M3537" s="5">
        <v>45093</v>
      </c>
      <c r="N3537" s="6">
        <v>99.92</v>
      </c>
    </row>
    <row r="3538" spans="1:14" ht="15.5" hidden="1" x14ac:dyDescent="0.35">
      <c r="A3538" s="3" t="s">
        <v>27</v>
      </c>
      <c r="B3538" s="2" t="s">
        <v>1938</v>
      </c>
      <c r="C3538" s="3">
        <v>58</v>
      </c>
      <c r="D3538" s="2">
        <v>34.4</v>
      </c>
      <c r="E3538" s="2">
        <v>39.15</v>
      </c>
      <c r="F3538" s="2">
        <v>39.549999999999997</v>
      </c>
      <c r="G3538" s="2">
        <v>0</v>
      </c>
      <c r="H3538" s="2" t="s">
        <v>12</v>
      </c>
      <c r="I3538" s="2">
        <v>1</v>
      </c>
      <c r="J3538" s="2">
        <v>345</v>
      </c>
      <c r="K3538" s="4">
        <v>0</v>
      </c>
      <c r="L3538" s="2" t="s">
        <v>1929</v>
      </c>
      <c r="M3538" s="5">
        <v>45093</v>
      </c>
      <c r="N3538" s="6">
        <v>99.92</v>
      </c>
    </row>
    <row r="3539" spans="1:14" ht="15.5" hidden="1" x14ac:dyDescent="0.35">
      <c r="A3539" s="3" t="s">
        <v>29</v>
      </c>
      <c r="B3539" s="2" t="s">
        <v>1939</v>
      </c>
      <c r="C3539" s="3">
        <v>59</v>
      </c>
      <c r="D3539" s="2">
        <v>43.85</v>
      </c>
      <c r="E3539" s="2">
        <v>35.35</v>
      </c>
      <c r="F3539" s="2">
        <v>36.15</v>
      </c>
      <c r="G3539" s="2">
        <v>0</v>
      </c>
      <c r="H3539" s="2" t="s">
        <v>12</v>
      </c>
      <c r="I3539" s="2">
        <v>19</v>
      </c>
      <c r="J3539" s="2">
        <v>195</v>
      </c>
      <c r="K3539" s="4">
        <v>0</v>
      </c>
      <c r="L3539" s="2" t="s">
        <v>1929</v>
      </c>
      <c r="M3539" s="5">
        <v>45093</v>
      </c>
      <c r="N3539" s="6">
        <v>99.92</v>
      </c>
    </row>
    <row r="3540" spans="1:14" ht="15.5" hidden="1" x14ac:dyDescent="0.35">
      <c r="A3540" s="3" t="s">
        <v>31</v>
      </c>
      <c r="B3540" s="2" t="s">
        <v>2517</v>
      </c>
      <c r="C3540" s="3">
        <v>60</v>
      </c>
      <c r="D3540" s="2">
        <v>40.75</v>
      </c>
      <c r="E3540" s="2">
        <v>40.5</v>
      </c>
      <c r="F3540" s="2">
        <v>40.9</v>
      </c>
      <c r="G3540" s="2">
        <v>-1.38</v>
      </c>
      <c r="H3540" s="2">
        <v>-3.2800000000000003E-2</v>
      </c>
      <c r="I3540" s="2">
        <v>9</v>
      </c>
      <c r="J3540" s="2">
        <v>1390</v>
      </c>
      <c r="K3540" s="4">
        <v>0.7974</v>
      </c>
      <c r="L3540" s="2" t="s">
        <v>1929</v>
      </c>
      <c r="M3540" s="5">
        <v>45093</v>
      </c>
      <c r="N3540" s="6">
        <v>99.92</v>
      </c>
    </row>
    <row r="3541" spans="1:14" ht="15.5" hidden="1" x14ac:dyDescent="0.35">
      <c r="A3541" s="3" t="s">
        <v>33</v>
      </c>
      <c r="B3541" s="2" t="s">
        <v>1941</v>
      </c>
      <c r="C3541" s="3">
        <v>61</v>
      </c>
      <c r="D3541" s="2">
        <v>39.299999999999997</v>
      </c>
      <c r="E3541" s="2">
        <v>39.5</v>
      </c>
      <c r="F3541" s="2">
        <v>39.9</v>
      </c>
      <c r="G3541" s="2">
        <v>0</v>
      </c>
      <c r="H3541" s="2" t="s">
        <v>12</v>
      </c>
      <c r="I3541" s="2">
        <v>1</v>
      </c>
      <c r="J3541" s="2">
        <v>156</v>
      </c>
      <c r="K3541" s="4">
        <v>0.77590000000000003</v>
      </c>
      <c r="L3541" s="2" t="s">
        <v>1929</v>
      </c>
      <c r="M3541" s="5">
        <v>45093</v>
      </c>
      <c r="N3541" s="6">
        <v>99.92</v>
      </c>
    </row>
    <row r="3542" spans="1:14" ht="15.5" hidden="1" x14ac:dyDescent="0.35">
      <c r="A3542" s="3" t="s">
        <v>35</v>
      </c>
      <c r="B3542" s="2" t="s">
        <v>1942</v>
      </c>
      <c r="C3542" s="3">
        <v>62</v>
      </c>
      <c r="D3542" s="2">
        <v>40.729999999999997</v>
      </c>
      <c r="E3542" s="2">
        <v>38.549999999999997</v>
      </c>
      <c r="F3542" s="2">
        <v>38.9</v>
      </c>
      <c r="G3542" s="2">
        <v>0</v>
      </c>
      <c r="H3542" s="2" t="s">
        <v>12</v>
      </c>
      <c r="I3542" s="2">
        <v>2</v>
      </c>
      <c r="J3542" s="2">
        <v>315</v>
      </c>
      <c r="K3542" s="4">
        <v>0.75980000000000003</v>
      </c>
      <c r="L3542" s="2" t="s">
        <v>1929</v>
      </c>
      <c r="M3542" s="5">
        <v>45093</v>
      </c>
      <c r="N3542" s="6">
        <v>99.92</v>
      </c>
    </row>
    <row r="3543" spans="1:14" ht="15.5" hidden="1" x14ac:dyDescent="0.35">
      <c r="A3543" s="3" t="s">
        <v>37</v>
      </c>
      <c r="B3543" s="2" t="s">
        <v>1943</v>
      </c>
      <c r="C3543" s="3">
        <v>63</v>
      </c>
      <c r="D3543" s="2">
        <v>41.73</v>
      </c>
      <c r="E3543" s="2">
        <v>32</v>
      </c>
      <c r="F3543" s="2">
        <v>32.35</v>
      </c>
      <c r="G3543" s="2">
        <v>0</v>
      </c>
      <c r="H3543" s="2" t="s">
        <v>12</v>
      </c>
      <c r="I3543" s="2">
        <v>1</v>
      </c>
      <c r="J3543" s="2">
        <v>153</v>
      </c>
      <c r="K3543" s="4">
        <v>0</v>
      </c>
      <c r="L3543" s="2" t="s">
        <v>1929</v>
      </c>
      <c r="M3543" s="5">
        <v>45093</v>
      </c>
      <c r="N3543" s="6">
        <v>99.92</v>
      </c>
    </row>
    <row r="3544" spans="1:14" ht="15.5" hidden="1" x14ac:dyDescent="0.35">
      <c r="A3544" s="3" t="s">
        <v>39</v>
      </c>
      <c r="B3544" s="2" t="s">
        <v>1944</v>
      </c>
      <c r="C3544" s="3">
        <v>64</v>
      </c>
      <c r="D3544" s="2">
        <v>33.94</v>
      </c>
      <c r="E3544" s="2">
        <v>35.299999999999997</v>
      </c>
      <c r="F3544" s="2">
        <v>35.6</v>
      </c>
      <c r="G3544" s="2">
        <v>0</v>
      </c>
      <c r="H3544" s="2" t="s">
        <v>12</v>
      </c>
      <c r="I3544" s="2">
        <v>6</v>
      </c>
      <c r="J3544" s="2">
        <v>267</v>
      </c>
      <c r="K3544" s="4">
        <v>0</v>
      </c>
      <c r="L3544" s="2" t="s">
        <v>1929</v>
      </c>
      <c r="M3544" s="5">
        <v>45093</v>
      </c>
      <c r="N3544" s="6">
        <v>99.92</v>
      </c>
    </row>
    <row r="3545" spans="1:14" ht="15.5" hidden="1" x14ac:dyDescent="0.35">
      <c r="A3545" s="3" t="s">
        <v>41</v>
      </c>
      <c r="B3545" s="2" t="s">
        <v>1945</v>
      </c>
      <c r="C3545" s="3">
        <v>65</v>
      </c>
      <c r="D3545" s="2">
        <v>37.4</v>
      </c>
      <c r="E3545" s="2">
        <v>35.6</v>
      </c>
      <c r="F3545" s="2">
        <v>35.950000000000003</v>
      </c>
      <c r="G3545" s="2">
        <v>0</v>
      </c>
      <c r="H3545" s="2" t="s">
        <v>12</v>
      </c>
      <c r="I3545" s="2">
        <v>1</v>
      </c>
      <c r="J3545" s="2">
        <v>211</v>
      </c>
      <c r="K3545" s="4">
        <v>0.70750000000000002</v>
      </c>
      <c r="L3545" s="2" t="s">
        <v>1929</v>
      </c>
      <c r="M3545" s="5">
        <v>45093</v>
      </c>
      <c r="N3545" s="6">
        <v>99.92</v>
      </c>
    </row>
    <row r="3546" spans="1:14" ht="15.5" hidden="1" x14ac:dyDescent="0.35">
      <c r="A3546" s="3" t="s">
        <v>43</v>
      </c>
      <c r="B3546" s="2" t="s">
        <v>1946</v>
      </c>
      <c r="C3546" s="3">
        <v>66</v>
      </c>
      <c r="D3546" s="2">
        <v>30.3</v>
      </c>
      <c r="E3546" s="2">
        <v>34.65</v>
      </c>
      <c r="F3546" s="2">
        <v>35</v>
      </c>
      <c r="G3546" s="2">
        <v>0</v>
      </c>
      <c r="H3546" s="2" t="s">
        <v>12</v>
      </c>
      <c r="I3546" s="2">
        <v>3</v>
      </c>
      <c r="J3546" s="2">
        <v>226</v>
      </c>
      <c r="K3546" s="4">
        <v>0.69679999999999997</v>
      </c>
      <c r="L3546" s="2" t="s">
        <v>1929</v>
      </c>
      <c r="M3546" s="5">
        <v>45093</v>
      </c>
      <c r="N3546" s="6">
        <v>99.92</v>
      </c>
    </row>
    <row r="3547" spans="1:14" ht="15.5" hidden="1" x14ac:dyDescent="0.35">
      <c r="A3547" s="3" t="s">
        <v>45</v>
      </c>
      <c r="B3547" s="2" t="s">
        <v>1947</v>
      </c>
      <c r="C3547" s="3">
        <v>67</v>
      </c>
      <c r="D3547" s="2">
        <v>32.58</v>
      </c>
      <c r="E3547" s="2">
        <v>30.6</v>
      </c>
      <c r="F3547" s="2">
        <v>30.85</v>
      </c>
      <c r="G3547" s="2">
        <v>0</v>
      </c>
      <c r="H3547" s="2" t="s">
        <v>12</v>
      </c>
      <c r="I3547" s="2">
        <v>1</v>
      </c>
      <c r="J3547" s="2">
        <v>1049</v>
      </c>
      <c r="K3547" s="4">
        <v>0</v>
      </c>
      <c r="L3547" s="2" t="s">
        <v>1929</v>
      </c>
      <c r="M3547" s="5">
        <v>45093</v>
      </c>
      <c r="N3547" s="6">
        <v>99.92</v>
      </c>
    </row>
    <row r="3548" spans="1:14" ht="15.5" hidden="1" x14ac:dyDescent="0.35">
      <c r="A3548" s="3" t="s">
        <v>47</v>
      </c>
      <c r="B3548" s="2" t="s">
        <v>1948</v>
      </c>
      <c r="C3548" s="3">
        <v>68</v>
      </c>
      <c r="D3548" s="2">
        <v>27</v>
      </c>
      <c r="E3548" s="2">
        <v>31.35</v>
      </c>
      <c r="F3548" s="2">
        <v>31.85</v>
      </c>
      <c r="G3548" s="2">
        <v>0</v>
      </c>
      <c r="H3548" s="2" t="s">
        <v>12</v>
      </c>
      <c r="I3548" s="2">
        <v>2</v>
      </c>
      <c r="J3548" s="2">
        <v>453</v>
      </c>
      <c r="K3548" s="4">
        <v>0</v>
      </c>
      <c r="L3548" s="2" t="s">
        <v>1929</v>
      </c>
      <c r="M3548" s="5">
        <v>45093</v>
      </c>
      <c r="N3548" s="6">
        <v>99.92</v>
      </c>
    </row>
    <row r="3549" spans="1:14" ht="15.5" hidden="1" x14ac:dyDescent="0.35">
      <c r="A3549" s="3" t="s">
        <v>49</v>
      </c>
      <c r="B3549" s="2" t="s">
        <v>1949</v>
      </c>
      <c r="C3549" s="3">
        <v>69</v>
      </c>
      <c r="D3549" s="2">
        <v>30.9</v>
      </c>
      <c r="E3549" s="2">
        <v>31.75</v>
      </c>
      <c r="F3549" s="2">
        <v>32.15</v>
      </c>
      <c r="G3549" s="2">
        <v>0</v>
      </c>
      <c r="H3549" s="2" t="s">
        <v>12</v>
      </c>
      <c r="I3549" s="2">
        <v>1</v>
      </c>
      <c r="J3549" s="2">
        <v>299</v>
      </c>
      <c r="K3549" s="4">
        <v>0.65820000000000001</v>
      </c>
      <c r="L3549" s="2" t="s">
        <v>1929</v>
      </c>
      <c r="M3549" s="5">
        <v>45093</v>
      </c>
      <c r="N3549" s="6">
        <v>99.92</v>
      </c>
    </row>
    <row r="3550" spans="1:14" ht="15.5" hidden="1" x14ac:dyDescent="0.35">
      <c r="A3550" s="3" t="s">
        <v>51</v>
      </c>
      <c r="B3550" s="2" t="s">
        <v>1950</v>
      </c>
      <c r="C3550" s="3">
        <v>70</v>
      </c>
      <c r="D3550" s="2">
        <v>32.6</v>
      </c>
      <c r="E3550" s="2">
        <v>30.8</v>
      </c>
      <c r="F3550" s="2">
        <v>31.25</v>
      </c>
      <c r="G3550" s="2">
        <v>0</v>
      </c>
      <c r="H3550" s="2" t="s">
        <v>12</v>
      </c>
      <c r="I3550" s="2">
        <v>2</v>
      </c>
      <c r="J3550" s="2">
        <v>8459</v>
      </c>
      <c r="K3550" s="4">
        <v>0.64990000000000003</v>
      </c>
      <c r="L3550" s="2" t="s">
        <v>1929</v>
      </c>
      <c r="M3550" s="5">
        <v>45093</v>
      </c>
      <c r="N3550" s="6">
        <v>99.92</v>
      </c>
    </row>
    <row r="3551" spans="1:14" ht="15.5" hidden="1" x14ac:dyDescent="0.35">
      <c r="A3551" s="3" t="s">
        <v>53</v>
      </c>
      <c r="B3551" s="2" t="s">
        <v>1951</v>
      </c>
      <c r="C3551" s="3">
        <v>71</v>
      </c>
      <c r="D3551" s="2">
        <v>31.3</v>
      </c>
      <c r="E3551" s="2">
        <v>29.9</v>
      </c>
      <c r="F3551" s="2">
        <v>30.3</v>
      </c>
      <c r="G3551" s="2">
        <v>0</v>
      </c>
      <c r="H3551" s="2" t="s">
        <v>12</v>
      </c>
      <c r="I3551" s="2">
        <v>1</v>
      </c>
      <c r="J3551" s="2">
        <v>1004</v>
      </c>
      <c r="K3551" s="4">
        <v>0.64139999999999997</v>
      </c>
      <c r="L3551" s="2" t="s">
        <v>1929</v>
      </c>
      <c r="M3551" s="5">
        <v>45093</v>
      </c>
      <c r="N3551" s="6">
        <v>99.92</v>
      </c>
    </row>
    <row r="3552" spans="1:14" ht="15.5" hidden="1" x14ac:dyDescent="0.35">
      <c r="A3552" s="3" t="s">
        <v>55</v>
      </c>
      <c r="B3552" s="2" t="s">
        <v>1952</v>
      </c>
      <c r="C3552" s="3">
        <v>72</v>
      </c>
      <c r="D3552" s="2">
        <v>31.36</v>
      </c>
      <c r="E3552" s="2">
        <v>28.95</v>
      </c>
      <c r="F3552" s="2">
        <v>29.35</v>
      </c>
      <c r="G3552" s="2">
        <v>0</v>
      </c>
      <c r="H3552" s="2" t="s">
        <v>12</v>
      </c>
      <c r="I3552" s="2">
        <v>1</v>
      </c>
      <c r="J3552" s="2">
        <v>545</v>
      </c>
      <c r="K3552" s="4">
        <v>0.62839999999999996</v>
      </c>
      <c r="L3552" s="2" t="s">
        <v>1929</v>
      </c>
      <c r="M3552" s="5">
        <v>45093</v>
      </c>
      <c r="N3552" s="6">
        <v>99.92</v>
      </c>
    </row>
    <row r="3553" spans="1:14" ht="15.5" hidden="1" x14ac:dyDescent="0.35">
      <c r="A3553" s="3" t="s">
        <v>57</v>
      </c>
      <c r="B3553" s="2" t="s">
        <v>1953</v>
      </c>
      <c r="C3553" s="3">
        <v>72.5</v>
      </c>
      <c r="D3553" s="2">
        <v>31.65</v>
      </c>
      <c r="E3553" s="2">
        <v>28.5</v>
      </c>
      <c r="F3553" s="2">
        <v>28.85</v>
      </c>
      <c r="G3553" s="2">
        <v>0</v>
      </c>
      <c r="H3553" s="2" t="s">
        <v>12</v>
      </c>
      <c r="I3553" s="2">
        <v>20</v>
      </c>
      <c r="J3553" s="2">
        <v>801</v>
      </c>
      <c r="K3553" s="4">
        <v>0.62180000000000002</v>
      </c>
      <c r="L3553" s="2" t="s">
        <v>1929</v>
      </c>
      <c r="M3553" s="5">
        <v>45093</v>
      </c>
      <c r="N3553" s="6">
        <v>99.92</v>
      </c>
    </row>
    <row r="3554" spans="1:14" ht="15.5" hidden="1" x14ac:dyDescent="0.35">
      <c r="A3554" s="3" t="s">
        <v>59</v>
      </c>
      <c r="B3554" s="2" t="s">
        <v>1954</v>
      </c>
      <c r="C3554" s="3">
        <v>73</v>
      </c>
      <c r="D3554" s="2">
        <v>29.49</v>
      </c>
      <c r="E3554" s="2">
        <v>28</v>
      </c>
      <c r="F3554" s="2">
        <v>28.4</v>
      </c>
      <c r="G3554" s="2">
        <v>0</v>
      </c>
      <c r="H3554" s="2" t="s">
        <v>12</v>
      </c>
      <c r="I3554" s="2">
        <v>1</v>
      </c>
      <c r="J3554" s="2">
        <v>23059</v>
      </c>
      <c r="K3554" s="4">
        <v>0.61519999999999997</v>
      </c>
      <c r="L3554" s="2" t="s">
        <v>1929</v>
      </c>
      <c r="M3554" s="5">
        <v>45093</v>
      </c>
      <c r="N3554" s="6">
        <v>99.92</v>
      </c>
    </row>
    <row r="3555" spans="1:14" ht="15.5" hidden="1" x14ac:dyDescent="0.35">
      <c r="A3555" s="3" t="s">
        <v>61</v>
      </c>
      <c r="B3555" s="2" t="s">
        <v>1955</v>
      </c>
      <c r="C3555" s="3">
        <v>74</v>
      </c>
      <c r="D3555" s="2">
        <v>27.1</v>
      </c>
      <c r="E3555" s="2">
        <v>27.1</v>
      </c>
      <c r="F3555" s="2">
        <v>27.4</v>
      </c>
      <c r="G3555" s="2">
        <v>0</v>
      </c>
      <c r="H3555" s="2" t="s">
        <v>12</v>
      </c>
      <c r="I3555" s="2">
        <v>1</v>
      </c>
      <c r="J3555" s="2">
        <v>407</v>
      </c>
      <c r="K3555" s="4">
        <v>0.6018</v>
      </c>
      <c r="L3555" s="2" t="s">
        <v>1929</v>
      </c>
      <c r="M3555" s="5">
        <v>45093</v>
      </c>
      <c r="N3555" s="6">
        <v>99.92</v>
      </c>
    </row>
    <row r="3556" spans="1:14" ht="15.5" hidden="1" x14ac:dyDescent="0.35">
      <c r="A3556" s="3" t="s">
        <v>63</v>
      </c>
      <c r="B3556" s="2" t="s">
        <v>2518</v>
      </c>
      <c r="C3556" s="3">
        <v>75</v>
      </c>
      <c r="D3556" s="2">
        <v>26.8</v>
      </c>
      <c r="E3556" s="2">
        <v>26.1</v>
      </c>
      <c r="F3556" s="2">
        <v>26.55</v>
      </c>
      <c r="G3556" s="2">
        <v>-1.27</v>
      </c>
      <c r="H3556" s="2">
        <v>-4.5199999999999997E-2</v>
      </c>
      <c r="I3556" s="2">
        <v>22</v>
      </c>
      <c r="J3556" s="2">
        <v>5237</v>
      </c>
      <c r="K3556" s="4">
        <v>0.59130000000000005</v>
      </c>
      <c r="L3556" s="2" t="s">
        <v>1929</v>
      </c>
      <c r="M3556" s="5">
        <v>45093</v>
      </c>
      <c r="N3556" s="6">
        <v>99.92</v>
      </c>
    </row>
    <row r="3557" spans="1:14" ht="15.5" hidden="1" x14ac:dyDescent="0.35">
      <c r="A3557" s="3" t="s">
        <v>65</v>
      </c>
      <c r="B3557" s="2" t="s">
        <v>1957</v>
      </c>
      <c r="C3557" s="3">
        <v>76</v>
      </c>
      <c r="D3557" s="2">
        <v>23.67</v>
      </c>
      <c r="E3557" s="2">
        <v>25.25</v>
      </c>
      <c r="F3557" s="2">
        <v>25.6</v>
      </c>
      <c r="G3557" s="2">
        <v>0</v>
      </c>
      <c r="H3557" s="2" t="s">
        <v>12</v>
      </c>
      <c r="I3557" s="2">
        <v>1</v>
      </c>
      <c r="J3557" s="2">
        <v>430</v>
      </c>
      <c r="K3557" s="4">
        <v>0.58350000000000002</v>
      </c>
      <c r="L3557" s="2" t="s">
        <v>1929</v>
      </c>
      <c r="M3557" s="5">
        <v>45093</v>
      </c>
      <c r="N3557" s="6">
        <v>99.92</v>
      </c>
    </row>
    <row r="3558" spans="1:14" ht="15.5" hidden="1" x14ac:dyDescent="0.35">
      <c r="A3558" s="3" t="s">
        <v>67</v>
      </c>
      <c r="B3558" s="2" t="s">
        <v>2519</v>
      </c>
      <c r="C3558" s="3">
        <v>77</v>
      </c>
      <c r="D3558" s="2">
        <v>24.18</v>
      </c>
      <c r="E3558" s="2">
        <v>24.25</v>
      </c>
      <c r="F3558" s="2">
        <v>24.7</v>
      </c>
      <c r="G3558" s="2">
        <v>-2.2200000000000002</v>
      </c>
      <c r="H3558" s="2">
        <v>-8.4099999999999994E-2</v>
      </c>
      <c r="I3558" s="2">
        <v>2</v>
      </c>
      <c r="J3558" s="2">
        <v>194</v>
      </c>
      <c r="K3558" s="4">
        <v>0.56910000000000005</v>
      </c>
      <c r="L3558" s="2" t="s">
        <v>1929</v>
      </c>
      <c r="M3558" s="5">
        <v>45093</v>
      </c>
      <c r="N3558" s="6">
        <v>99.92</v>
      </c>
    </row>
    <row r="3559" spans="1:14" ht="15.5" hidden="1" x14ac:dyDescent="0.35">
      <c r="A3559" s="3" t="s">
        <v>69</v>
      </c>
      <c r="B3559" s="2" t="s">
        <v>1959</v>
      </c>
      <c r="C3559" s="3">
        <v>77.5</v>
      </c>
      <c r="D3559" s="2">
        <v>26.75</v>
      </c>
      <c r="E3559" s="2">
        <v>23.85</v>
      </c>
      <c r="F3559" s="2">
        <v>24.25</v>
      </c>
      <c r="G3559" s="2">
        <v>0</v>
      </c>
      <c r="H3559" s="2" t="s">
        <v>12</v>
      </c>
      <c r="I3559" s="2">
        <v>1</v>
      </c>
      <c r="J3559" s="2">
        <v>673</v>
      </c>
      <c r="K3559" s="4">
        <v>0.56759999999999999</v>
      </c>
      <c r="L3559" s="2" t="s">
        <v>1929</v>
      </c>
      <c r="M3559" s="5">
        <v>45093</v>
      </c>
      <c r="N3559" s="6">
        <v>99.92</v>
      </c>
    </row>
    <row r="3560" spans="1:14" ht="15.5" hidden="1" x14ac:dyDescent="0.35">
      <c r="A3560" s="3" t="s">
        <v>71</v>
      </c>
      <c r="B3560" s="2" t="s">
        <v>1960</v>
      </c>
      <c r="C3560" s="3">
        <v>78</v>
      </c>
      <c r="D3560" s="2">
        <v>21.5</v>
      </c>
      <c r="E3560" s="2">
        <v>23.35</v>
      </c>
      <c r="F3560" s="2">
        <v>23.75</v>
      </c>
      <c r="G3560" s="2">
        <v>0</v>
      </c>
      <c r="H3560" s="2" t="s">
        <v>12</v>
      </c>
      <c r="I3560" s="2">
        <v>4</v>
      </c>
      <c r="J3560" s="2">
        <v>564</v>
      </c>
      <c r="K3560" s="4">
        <v>0.55740000000000001</v>
      </c>
      <c r="L3560" s="2" t="s">
        <v>1929</v>
      </c>
      <c r="M3560" s="5">
        <v>45093</v>
      </c>
      <c r="N3560" s="6">
        <v>99.92</v>
      </c>
    </row>
    <row r="3561" spans="1:14" ht="15.5" hidden="1" x14ac:dyDescent="0.35">
      <c r="A3561" s="3" t="s">
        <v>73</v>
      </c>
      <c r="B3561" s="2" t="s">
        <v>1961</v>
      </c>
      <c r="C3561" s="3">
        <v>79</v>
      </c>
      <c r="D3561" s="2">
        <v>21.2</v>
      </c>
      <c r="E3561" s="2">
        <v>22.45</v>
      </c>
      <c r="F3561" s="2">
        <v>22.9</v>
      </c>
      <c r="G3561" s="2">
        <v>0</v>
      </c>
      <c r="H3561" s="2" t="s">
        <v>12</v>
      </c>
      <c r="I3561" s="2">
        <v>33</v>
      </c>
      <c r="J3561" s="2">
        <v>497</v>
      </c>
      <c r="K3561" s="4">
        <v>0.55079999999999996</v>
      </c>
      <c r="L3561" s="2" t="s">
        <v>1929</v>
      </c>
      <c r="M3561" s="5">
        <v>45093</v>
      </c>
      <c r="N3561" s="6">
        <v>99.92</v>
      </c>
    </row>
    <row r="3562" spans="1:14" ht="15.5" hidden="1" x14ac:dyDescent="0.35">
      <c r="A3562" s="3" t="s">
        <v>75</v>
      </c>
      <c r="B3562" s="2" t="s">
        <v>2520</v>
      </c>
      <c r="C3562" s="3">
        <v>80</v>
      </c>
      <c r="D3562" s="2">
        <v>21.37</v>
      </c>
      <c r="E3562" s="2">
        <v>21.65</v>
      </c>
      <c r="F3562" s="2">
        <v>21.95</v>
      </c>
      <c r="G3562" s="2">
        <v>-0.61</v>
      </c>
      <c r="H3562" s="2">
        <v>-2.7799999999999998E-2</v>
      </c>
      <c r="I3562" s="2">
        <v>3</v>
      </c>
      <c r="J3562" s="2">
        <v>2798</v>
      </c>
      <c r="K3562" s="4">
        <v>0.54320000000000002</v>
      </c>
      <c r="L3562" s="2" t="s">
        <v>1929</v>
      </c>
      <c r="M3562" s="5">
        <v>45093</v>
      </c>
      <c r="N3562" s="6">
        <v>99.92</v>
      </c>
    </row>
    <row r="3563" spans="1:14" ht="15.5" hidden="1" x14ac:dyDescent="0.35">
      <c r="A3563" s="3" t="s">
        <v>77</v>
      </c>
      <c r="B3563" s="2" t="s">
        <v>2521</v>
      </c>
      <c r="C3563" s="3">
        <v>81</v>
      </c>
      <c r="D3563" s="2">
        <v>21.8</v>
      </c>
      <c r="E3563" s="2">
        <v>20.75</v>
      </c>
      <c r="F3563" s="2">
        <v>21</v>
      </c>
      <c r="G3563" s="2">
        <v>-0.93</v>
      </c>
      <c r="H3563" s="2">
        <v>-4.0899999999999999E-2</v>
      </c>
      <c r="I3563" s="2">
        <v>1</v>
      </c>
      <c r="J3563" s="2">
        <v>630</v>
      </c>
      <c r="K3563" s="4">
        <v>0.53</v>
      </c>
      <c r="L3563" s="2" t="s">
        <v>1929</v>
      </c>
      <c r="M3563" s="5">
        <v>45093</v>
      </c>
      <c r="N3563" s="6">
        <v>99.92</v>
      </c>
    </row>
    <row r="3564" spans="1:14" ht="15.5" hidden="1" x14ac:dyDescent="0.35">
      <c r="A3564" s="3" t="s">
        <v>78</v>
      </c>
      <c r="B3564" s="2" t="s">
        <v>2522</v>
      </c>
      <c r="C3564" s="3">
        <v>82</v>
      </c>
      <c r="D3564" s="2">
        <v>20.420000000000002</v>
      </c>
      <c r="E3564" s="2">
        <v>19.899999999999999</v>
      </c>
      <c r="F3564" s="2">
        <v>20.25</v>
      </c>
      <c r="G3564" s="2">
        <v>1.87</v>
      </c>
      <c r="H3564" s="2">
        <v>0.1008</v>
      </c>
      <c r="I3564" s="2">
        <v>6</v>
      </c>
      <c r="J3564" s="2">
        <v>387</v>
      </c>
      <c r="K3564" s="4">
        <v>0.52839999999999998</v>
      </c>
      <c r="L3564" s="2" t="s">
        <v>1929</v>
      </c>
      <c r="M3564" s="5">
        <v>45093</v>
      </c>
      <c r="N3564" s="6">
        <v>99.92</v>
      </c>
    </row>
    <row r="3565" spans="1:14" ht="15.5" hidden="1" x14ac:dyDescent="0.35">
      <c r="A3565" s="3" t="s">
        <v>80</v>
      </c>
      <c r="B3565" s="2" t="s">
        <v>1965</v>
      </c>
      <c r="C3565" s="3">
        <v>83</v>
      </c>
      <c r="D3565" s="2">
        <v>20.99</v>
      </c>
      <c r="E3565" s="2">
        <v>19</v>
      </c>
      <c r="F3565" s="2">
        <v>19.350000000000001</v>
      </c>
      <c r="G3565" s="2">
        <v>0</v>
      </c>
      <c r="H3565" s="2" t="s">
        <v>12</v>
      </c>
      <c r="I3565" s="2">
        <v>3</v>
      </c>
      <c r="J3565" s="2">
        <v>493</v>
      </c>
      <c r="K3565" s="4">
        <v>0.51639999999999997</v>
      </c>
      <c r="L3565" s="2" t="s">
        <v>1929</v>
      </c>
      <c r="M3565" s="5">
        <v>45093</v>
      </c>
      <c r="N3565" s="6">
        <v>99.92</v>
      </c>
    </row>
    <row r="3566" spans="1:14" ht="15.5" hidden="1" x14ac:dyDescent="0.35">
      <c r="A3566" s="3" t="s">
        <v>82</v>
      </c>
      <c r="B3566" s="2" t="s">
        <v>1966</v>
      </c>
      <c r="C3566" s="3">
        <v>84</v>
      </c>
      <c r="D3566" s="2">
        <v>20.62</v>
      </c>
      <c r="E3566" s="2">
        <v>18.2</v>
      </c>
      <c r="F3566" s="2">
        <v>18.55</v>
      </c>
      <c r="G3566" s="2">
        <v>0</v>
      </c>
      <c r="H3566" s="2" t="s">
        <v>12</v>
      </c>
      <c r="I3566" s="2">
        <v>6</v>
      </c>
      <c r="J3566" s="2">
        <v>991</v>
      </c>
      <c r="K3566" s="4">
        <v>0.51270000000000004</v>
      </c>
      <c r="L3566" s="2" t="s">
        <v>1929</v>
      </c>
      <c r="M3566" s="5">
        <v>45093</v>
      </c>
      <c r="N3566" s="6">
        <v>99.92</v>
      </c>
    </row>
    <row r="3567" spans="1:14" ht="15.5" hidden="1" x14ac:dyDescent="0.35">
      <c r="A3567" s="3" t="s">
        <v>84</v>
      </c>
      <c r="B3567" s="2" t="s">
        <v>2523</v>
      </c>
      <c r="C3567" s="3">
        <v>85</v>
      </c>
      <c r="D3567" s="2">
        <v>17.22</v>
      </c>
      <c r="E3567" s="2">
        <v>17.399999999999999</v>
      </c>
      <c r="F3567" s="2">
        <v>17.649999999999999</v>
      </c>
      <c r="G3567" s="2">
        <v>-2.13</v>
      </c>
      <c r="H3567" s="2">
        <v>-0.1101</v>
      </c>
      <c r="I3567" s="2">
        <v>10</v>
      </c>
      <c r="J3567" s="2">
        <v>2659</v>
      </c>
      <c r="K3567" s="4">
        <v>0.50380000000000003</v>
      </c>
      <c r="L3567" s="2" t="s">
        <v>1929</v>
      </c>
      <c r="M3567" s="5">
        <v>45093</v>
      </c>
      <c r="N3567" s="6">
        <v>99.92</v>
      </c>
    </row>
    <row r="3568" spans="1:14" ht="15.5" hidden="1" x14ac:dyDescent="0.35">
      <c r="A3568" s="3" t="s">
        <v>86</v>
      </c>
      <c r="B3568" s="2" t="s">
        <v>1968</v>
      </c>
      <c r="C3568" s="3">
        <v>86</v>
      </c>
      <c r="D3568" s="2">
        <v>20.25</v>
      </c>
      <c r="E3568" s="2">
        <v>16.5</v>
      </c>
      <c r="F3568" s="2">
        <v>16.850000000000001</v>
      </c>
      <c r="G3568" s="2">
        <v>0</v>
      </c>
      <c r="H3568" s="2" t="s">
        <v>12</v>
      </c>
      <c r="I3568" s="2">
        <v>4</v>
      </c>
      <c r="J3568" s="2">
        <v>611</v>
      </c>
      <c r="K3568" s="4">
        <v>0.50829999999999997</v>
      </c>
      <c r="L3568" s="2" t="s">
        <v>1929</v>
      </c>
      <c r="M3568" s="5">
        <v>45093</v>
      </c>
      <c r="N3568" s="6">
        <v>99.92</v>
      </c>
    </row>
    <row r="3569" spans="1:14" ht="15.5" hidden="1" x14ac:dyDescent="0.35">
      <c r="A3569" s="3" t="s">
        <v>88</v>
      </c>
      <c r="B3569" s="2" t="s">
        <v>1969</v>
      </c>
      <c r="C3569" s="3">
        <v>87</v>
      </c>
      <c r="D3569" s="2">
        <v>17.68</v>
      </c>
      <c r="E3569" s="2">
        <v>15.7</v>
      </c>
      <c r="F3569" s="2">
        <v>15.95</v>
      </c>
      <c r="G3569" s="2">
        <v>0</v>
      </c>
      <c r="H3569" s="2" t="s">
        <v>12</v>
      </c>
      <c r="I3569" s="2">
        <v>20</v>
      </c>
      <c r="J3569" s="2">
        <v>856</v>
      </c>
      <c r="K3569" s="4">
        <v>0.49349999999999999</v>
      </c>
      <c r="L3569" s="2" t="s">
        <v>1929</v>
      </c>
      <c r="M3569" s="5">
        <v>45093</v>
      </c>
      <c r="N3569" s="6">
        <v>99.92</v>
      </c>
    </row>
    <row r="3570" spans="1:14" ht="15.5" hidden="1" x14ac:dyDescent="0.35">
      <c r="A3570" s="3" t="s">
        <v>90</v>
      </c>
      <c r="B3570" s="2" t="s">
        <v>1970</v>
      </c>
      <c r="C3570" s="3">
        <v>88</v>
      </c>
      <c r="D3570" s="2">
        <v>18.100000000000001</v>
      </c>
      <c r="E3570" s="2">
        <v>14.95</v>
      </c>
      <c r="F3570" s="2">
        <v>15.3</v>
      </c>
      <c r="G3570" s="2">
        <v>0</v>
      </c>
      <c r="H3570" s="2" t="s">
        <v>12</v>
      </c>
      <c r="I3570" s="2">
        <v>1</v>
      </c>
      <c r="J3570" s="2">
        <v>1274</v>
      </c>
      <c r="K3570" s="4">
        <v>0.49719999999999998</v>
      </c>
      <c r="L3570" s="2" t="s">
        <v>1929</v>
      </c>
      <c r="M3570" s="5">
        <v>45093</v>
      </c>
      <c r="N3570" s="6">
        <v>99.92</v>
      </c>
    </row>
    <row r="3571" spans="1:14" ht="15.5" hidden="1" x14ac:dyDescent="0.35">
      <c r="A3571" s="3" t="s">
        <v>92</v>
      </c>
      <c r="B3571" s="2" t="s">
        <v>1971</v>
      </c>
      <c r="C3571" s="3">
        <v>89</v>
      </c>
      <c r="D3571" s="2">
        <v>15.75</v>
      </c>
      <c r="E3571" s="2">
        <v>14.2</v>
      </c>
      <c r="F3571" s="2">
        <v>14.5</v>
      </c>
      <c r="G3571" s="2">
        <v>0</v>
      </c>
      <c r="H3571" s="2" t="s">
        <v>12</v>
      </c>
      <c r="I3571" s="2">
        <v>2</v>
      </c>
      <c r="J3571" s="2">
        <v>1100</v>
      </c>
      <c r="K3571" s="4">
        <v>0.4884</v>
      </c>
      <c r="L3571" s="2" t="s">
        <v>1929</v>
      </c>
      <c r="M3571" s="5">
        <v>45093</v>
      </c>
      <c r="N3571" s="6">
        <v>99.92</v>
      </c>
    </row>
    <row r="3572" spans="1:14" ht="15.5" hidden="1" x14ac:dyDescent="0.35">
      <c r="A3572" s="3" t="s">
        <v>94</v>
      </c>
      <c r="B3572" s="2" t="s">
        <v>2524</v>
      </c>
      <c r="C3572" s="3">
        <v>90</v>
      </c>
      <c r="D3572" s="2">
        <v>13.95</v>
      </c>
      <c r="E3572" s="2">
        <v>13.45</v>
      </c>
      <c r="F3572" s="2">
        <v>13.75</v>
      </c>
      <c r="G3572" s="2">
        <v>-1.2</v>
      </c>
      <c r="H3572" s="2">
        <v>-7.9200000000000007E-2</v>
      </c>
      <c r="I3572" s="2">
        <v>93</v>
      </c>
      <c r="J3572" s="2">
        <v>7360</v>
      </c>
      <c r="K3572" s="4">
        <v>0.48230000000000001</v>
      </c>
      <c r="L3572" s="2" t="s">
        <v>1929</v>
      </c>
      <c r="M3572" s="5">
        <v>45093</v>
      </c>
      <c r="N3572" s="6">
        <v>99.92</v>
      </c>
    </row>
    <row r="3573" spans="1:14" ht="15.5" x14ac:dyDescent="0.35">
      <c r="A3573" s="3" t="s">
        <v>96</v>
      </c>
      <c r="B3573" s="2" t="s">
        <v>2525</v>
      </c>
      <c r="C3573" s="3">
        <v>91</v>
      </c>
      <c r="D3573" s="2">
        <v>12.45</v>
      </c>
      <c r="E3573" s="2">
        <v>12.7</v>
      </c>
      <c r="F3573" s="2">
        <v>13</v>
      </c>
      <c r="G3573" s="2">
        <v>-0.68</v>
      </c>
      <c r="H3573" s="2">
        <v>-5.1799999999999999E-2</v>
      </c>
      <c r="I3573" s="2">
        <v>41</v>
      </c>
      <c r="J3573" s="2">
        <v>964</v>
      </c>
      <c r="K3573" s="4">
        <v>0.47520000000000001</v>
      </c>
      <c r="L3573" s="2" t="s">
        <v>1929</v>
      </c>
      <c r="M3573" s="5">
        <v>45093</v>
      </c>
      <c r="N3573" s="6">
        <v>99.92</v>
      </c>
    </row>
    <row r="3574" spans="1:14" ht="15.5" hidden="1" x14ac:dyDescent="0.35">
      <c r="A3574" s="3" t="s">
        <v>98</v>
      </c>
      <c r="B3574" s="2" t="s">
        <v>2518</v>
      </c>
      <c r="C3574" s="3">
        <v>92</v>
      </c>
      <c r="D3574" s="2">
        <v>12.4</v>
      </c>
      <c r="E3574" s="2">
        <v>12</v>
      </c>
      <c r="F3574" s="2">
        <v>12.3</v>
      </c>
      <c r="G3574" s="2">
        <v>-1.36</v>
      </c>
      <c r="H3574" s="2">
        <v>-9.8799999999999999E-2</v>
      </c>
      <c r="I3574" s="2">
        <v>2</v>
      </c>
      <c r="J3574" s="2">
        <v>4393</v>
      </c>
      <c r="K3574" s="4">
        <v>0.47049999999999997</v>
      </c>
      <c r="L3574" s="2" t="s">
        <v>1929</v>
      </c>
      <c r="M3574" s="5">
        <v>45093</v>
      </c>
      <c r="N3574" s="6">
        <v>99.92</v>
      </c>
    </row>
    <row r="3575" spans="1:14" ht="15.5" hidden="1" x14ac:dyDescent="0.35">
      <c r="A3575" s="3" t="s">
        <v>100</v>
      </c>
      <c r="B3575" s="2" t="s">
        <v>2526</v>
      </c>
      <c r="C3575" s="3">
        <v>93</v>
      </c>
      <c r="D3575" s="2">
        <v>11.75</v>
      </c>
      <c r="E3575" s="2">
        <v>11.3</v>
      </c>
      <c r="F3575" s="2">
        <v>11.6</v>
      </c>
      <c r="G3575" s="2">
        <v>-0.75</v>
      </c>
      <c r="H3575" s="2">
        <v>-0.06</v>
      </c>
      <c r="I3575" s="2">
        <v>4</v>
      </c>
      <c r="J3575" s="2">
        <v>4183</v>
      </c>
      <c r="K3575" s="4">
        <v>0.4647</v>
      </c>
      <c r="L3575" s="2" t="s">
        <v>1929</v>
      </c>
      <c r="M3575" s="5">
        <v>45093</v>
      </c>
      <c r="N3575" s="6">
        <v>99.92</v>
      </c>
    </row>
    <row r="3576" spans="1:14" ht="15.5" x14ac:dyDescent="0.35">
      <c r="A3576" s="3" t="s">
        <v>102</v>
      </c>
      <c r="B3576" s="2" t="s">
        <v>2527</v>
      </c>
      <c r="C3576" s="3">
        <v>94</v>
      </c>
      <c r="D3576" s="2">
        <v>10.28</v>
      </c>
      <c r="E3576" s="2">
        <v>10.6</v>
      </c>
      <c r="F3576" s="2">
        <v>10.8</v>
      </c>
      <c r="G3576" s="2">
        <v>-2.02</v>
      </c>
      <c r="H3576" s="2">
        <v>-0.16420000000000001</v>
      </c>
      <c r="I3576" s="2">
        <v>126</v>
      </c>
      <c r="J3576" s="2">
        <v>2653</v>
      </c>
      <c r="K3576" s="4">
        <v>0.45150000000000001</v>
      </c>
      <c r="L3576" s="2" t="s">
        <v>1929</v>
      </c>
      <c r="M3576" s="5">
        <v>45093</v>
      </c>
      <c r="N3576" s="6">
        <v>99.92</v>
      </c>
    </row>
    <row r="3577" spans="1:14" ht="15.5" hidden="1" x14ac:dyDescent="0.35">
      <c r="A3577" s="3" t="s">
        <v>104</v>
      </c>
      <c r="B3577" s="2" t="s">
        <v>2528</v>
      </c>
      <c r="C3577" s="3">
        <v>95</v>
      </c>
      <c r="D3577" s="2">
        <v>10</v>
      </c>
      <c r="E3577" s="2">
        <v>9.9</v>
      </c>
      <c r="F3577" s="2">
        <v>10.25</v>
      </c>
      <c r="G3577" s="2">
        <v>-1.6</v>
      </c>
      <c r="H3577" s="2">
        <v>-0.13789999999999999</v>
      </c>
      <c r="I3577" s="2">
        <v>215</v>
      </c>
      <c r="J3577" s="2">
        <v>94900</v>
      </c>
      <c r="K3577" s="4">
        <v>0.4531</v>
      </c>
      <c r="L3577" s="2" t="s">
        <v>1929</v>
      </c>
      <c r="M3577" s="5">
        <v>45093</v>
      </c>
      <c r="N3577" s="6">
        <v>99.92</v>
      </c>
    </row>
    <row r="3578" spans="1:14" ht="15.5" hidden="1" x14ac:dyDescent="0.35">
      <c r="A3578" s="3" t="s">
        <v>106</v>
      </c>
      <c r="B3578" s="2" t="s">
        <v>2529</v>
      </c>
      <c r="C3578" s="3">
        <v>96</v>
      </c>
      <c r="D3578" s="2">
        <v>9.4</v>
      </c>
      <c r="E3578" s="2">
        <v>9.25</v>
      </c>
      <c r="F3578" s="2">
        <v>9.5</v>
      </c>
      <c r="G3578" s="2">
        <v>-1.05</v>
      </c>
      <c r="H3578" s="2">
        <v>-0.10050000000000001</v>
      </c>
      <c r="I3578" s="2">
        <v>25</v>
      </c>
      <c r="J3578" s="2">
        <v>2793</v>
      </c>
      <c r="K3578" s="4">
        <v>0.44119999999999998</v>
      </c>
      <c r="L3578" s="2" t="s">
        <v>1929</v>
      </c>
      <c r="M3578" s="5">
        <v>45093</v>
      </c>
      <c r="N3578" s="6">
        <v>99.92</v>
      </c>
    </row>
    <row r="3579" spans="1:14" ht="15.5" x14ac:dyDescent="0.35">
      <c r="A3579" s="3" t="s">
        <v>108</v>
      </c>
      <c r="B3579" s="2" t="s">
        <v>2525</v>
      </c>
      <c r="C3579" s="3">
        <v>97</v>
      </c>
      <c r="D3579" s="2">
        <v>8.5500000000000007</v>
      </c>
      <c r="E3579" s="2">
        <v>8.6999999999999993</v>
      </c>
      <c r="F3579" s="2">
        <v>8.9</v>
      </c>
      <c r="G3579" s="2">
        <v>-1.75</v>
      </c>
      <c r="H3579" s="2">
        <v>-0.1699</v>
      </c>
      <c r="I3579" s="2">
        <v>6</v>
      </c>
      <c r="J3579" s="2">
        <v>3330</v>
      </c>
      <c r="K3579" s="4">
        <v>0.43730000000000002</v>
      </c>
      <c r="L3579" s="2" t="s">
        <v>1929</v>
      </c>
      <c r="M3579" s="5">
        <v>45093</v>
      </c>
      <c r="N3579" s="6">
        <v>99.92</v>
      </c>
    </row>
    <row r="3580" spans="1:14" ht="15.5" hidden="1" x14ac:dyDescent="0.35">
      <c r="A3580" s="3" t="s">
        <v>110</v>
      </c>
      <c r="B3580" s="2" t="s">
        <v>2530</v>
      </c>
      <c r="C3580" s="3">
        <v>98</v>
      </c>
      <c r="D3580" s="2">
        <v>8.1999999999999993</v>
      </c>
      <c r="E3580" s="2">
        <v>8.1</v>
      </c>
      <c r="F3580" s="2">
        <v>8.3000000000000007</v>
      </c>
      <c r="G3580" s="2">
        <v>-1.45</v>
      </c>
      <c r="H3580" s="2">
        <v>-0.15029999999999999</v>
      </c>
      <c r="I3580" s="2">
        <v>30</v>
      </c>
      <c r="J3580" s="2">
        <v>6232</v>
      </c>
      <c r="K3580" s="4">
        <v>0.43209999999999998</v>
      </c>
      <c r="L3580" s="2" t="s">
        <v>1929</v>
      </c>
      <c r="M3580" s="5">
        <v>45093</v>
      </c>
      <c r="N3580" s="6">
        <v>99.92</v>
      </c>
    </row>
    <row r="3581" spans="1:14" ht="15.5" hidden="1" x14ac:dyDescent="0.35">
      <c r="A3581" s="3" t="s">
        <v>112</v>
      </c>
      <c r="B3581" s="2" t="s">
        <v>2531</v>
      </c>
      <c r="C3581" s="3">
        <v>99</v>
      </c>
      <c r="D3581" s="2">
        <v>7.6</v>
      </c>
      <c r="E3581" s="2">
        <v>7.55</v>
      </c>
      <c r="F3581" s="2">
        <v>7.7</v>
      </c>
      <c r="G3581" s="2">
        <v>-1.3</v>
      </c>
      <c r="H3581" s="2">
        <v>-0.14610000000000001</v>
      </c>
      <c r="I3581" s="2">
        <v>168</v>
      </c>
      <c r="J3581" s="2">
        <v>3565</v>
      </c>
      <c r="K3581" s="4">
        <v>0.4259</v>
      </c>
      <c r="L3581" s="2" t="s">
        <v>1929</v>
      </c>
      <c r="M3581" s="5">
        <v>45093</v>
      </c>
      <c r="N3581" s="6">
        <v>99.92</v>
      </c>
    </row>
    <row r="3582" spans="1:14" ht="15.5" x14ac:dyDescent="0.35">
      <c r="A3582" s="3" t="s">
        <v>114</v>
      </c>
      <c r="B3582" s="2" t="s">
        <v>2531</v>
      </c>
      <c r="C3582" s="3">
        <v>100</v>
      </c>
      <c r="D3582" s="2">
        <v>7.1</v>
      </c>
      <c r="E3582" s="2">
        <v>6.95</v>
      </c>
      <c r="F3582" s="2">
        <v>7.15</v>
      </c>
      <c r="G3582" s="2">
        <v>-1.45</v>
      </c>
      <c r="H3582" s="2">
        <v>-0.1696</v>
      </c>
      <c r="I3582" s="2">
        <v>2669</v>
      </c>
      <c r="J3582" s="2">
        <v>36867</v>
      </c>
      <c r="K3582" s="4">
        <v>0.4214</v>
      </c>
      <c r="L3582" s="2" t="s">
        <v>1929</v>
      </c>
      <c r="M3582" s="5">
        <v>45093</v>
      </c>
      <c r="N3582" s="6">
        <v>99.92</v>
      </c>
    </row>
    <row r="3583" spans="1:14" ht="15.5" hidden="1" x14ac:dyDescent="0.35">
      <c r="A3583" s="3" t="s">
        <v>116</v>
      </c>
      <c r="B3583" s="2" t="s">
        <v>2531</v>
      </c>
      <c r="C3583" s="3">
        <v>105</v>
      </c>
      <c r="D3583" s="2">
        <v>4.74</v>
      </c>
      <c r="E3583" s="2">
        <v>4.7</v>
      </c>
      <c r="F3583" s="2">
        <v>4.8</v>
      </c>
      <c r="G3583" s="2">
        <v>-1.1399999999999999</v>
      </c>
      <c r="H3583" s="2">
        <v>-0.19389999999999999</v>
      </c>
      <c r="I3583" s="2">
        <v>1971</v>
      </c>
      <c r="J3583" s="2">
        <v>29571</v>
      </c>
      <c r="K3583" s="4">
        <v>0.4032</v>
      </c>
      <c r="L3583" s="2" t="s">
        <v>1929</v>
      </c>
      <c r="M3583" s="5">
        <v>45093</v>
      </c>
      <c r="N3583" s="6">
        <v>99.92</v>
      </c>
    </row>
    <row r="3584" spans="1:14" ht="15.5" x14ac:dyDescent="0.35">
      <c r="A3584" s="3" t="s">
        <v>118</v>
      </c>
      <c r="B3584" s="2" t="s">
        <v>2531</v>
      </c>
      <c r="C3584" s="3">
        <v>110</v>
      </c>
      <c r="D3584" s="2">
        <v>3.05</v>
      </c>
      <c r="E3584" s="2">
        <v>2.96</v>
      </c>
      <c r="F3584" s="2">
        <v>3</v>
      </c>
      <c r="G3584" s="2">
        <v>-0.85</v>
      </c>
      <c r="H3584" s="2">
        <v>-0.21790000000000001</v>
      </c>
      <c r="I3584" s="2">
        <v>1349</v>
      </c>
      <c r="J3584" s="2">
        <v>34599</v>
      </c>
      <c r="K3584" s="4">
        <v>0.38540000000000002</v>
      </c>
      <c r="L3584" s="2" t="s">
        <v>1929</v>
      </c>
      <c r="M3584" s="5">
        <v>45093</v>
      </c>
      <c r="N3584" s="6">
        <v>99.92</v>
      </c>
    </row>
    <row r="3585" spans="1:14" ht="15.5" x14ac:dyDescent="0.35">
      <c r="A3585" s="3" t="s">
        <v>119</v>
      </c>
      <c r="B3585" s="2" t="s">
        <v>2532</v>
      </c>
      <c r="C3585" s="3">
        <v>115</v>
      </c>
      <c r="D3585" s="2">
        <v>1.79</v>
      </c>
      <c r="E3585" s="2">
        <v>1.77</v>
      </c>
      <c r="F3585" s="2">
        <v>1.84</v>
      </c>
      <c r="G3585" s="2">
        <v>-0.64</v>
      </c>
      <c r="H3585" s="2">
        <v>-0.26340000000000002</v>
      </c>
      <c r="I3585" s="2">
        <v>459</v>
      </c>
      <c r="J3585" s="2">
        <v>28544</v>
      </c>
      <c r="K3585" s="4">
        <v>0.37759999999999999</v>
      </c>
      <c r="L3585" s="2" t="s">
        <v>1929</v>
      </c>
      <c r="M3585" s="5">
        <v>45093</v>
      </c>
      <c r="N3585" s="6">
        <v>99.92</v>
      </c>
    </row>
    <row r="3586" spans="1:14" ht="15.5" x14ac:dyDescent="0.35">
      <c r="A3586" s="3" t="s">
        <v>121</v>
      </c>
      <c r="B3586" s="2" t="s">
        <v>2533</v>
      </c>
      <c r="C3586" s="3">
        <v>120</v>
      </c>
      <c r="D3586" s="2">
        <v>1.06</v>
      </c>
      <c r="E3586" s="2">
        <v>1.05</v>
      </c>
      <c r="F3586" s="2">
        <v>1.0900000000000001</v>
      </c>
      <c r="G3586" s="2">
        <v>-0.42</v>
      </c>
      <c r="H3586" s="2">
        <v>-0.2838</v>
      </c>
      <c r="I3586" s="2">
        <v>1482</v>
      </c>
      <c r="J3586" s="2">
        <v>45380</v>
      </c>
      <c r="K3586" s="4">
        <v>0.37259999999999999</v>
      </c>
      <c r="L3586" s="2" t="s">
        <v>1929</v>
      </c>
      <c r="M3586" s="5">
        <v>45093</v>
      </c>
      <c r="N3586" s="6">
        <v>99.92</v>
      </c>
    </row>
    <row r="3587" spans="1:14" ht="15.5" hidden="1" x14ac:dyDescent="0.35">
      <c r="A3587" s="3" t="s">
        <v>123</v>
      </c>
      <c r="B3587" s="2" t="s">
        <v>2531</v>
      </c>
      <c r="C3587" s="3">
        <v>125</v>
      </c>
      <c r="D3587" s="2">
        <v>0.65</v>
      </c>
      <c r="E3587" s="2">
        <v>0.63</v>
      </c>
      <c r="F3587" s="2">
        <v>0.65</v>
      </c>
      <c r="G3587" s="2">
        <v>-0.21</v>
      </c>
      <c r="H3587" s="2">
        <v>-0.2442</v>
      </c>
      <c r="I3587" s="2">
        <v>675</v>
      </c>
      <c r="J3587" s="2">
        <v>37069</v>
      </c>
      <c r="K3587" s="4">
        <v>0.37280000000000002</v>
      </c>
      <c r="L3587" s="2" t="s">
        <v>1929</v>
      </c>
      <c r="M3587" s="5">
        <v>45093</v>
      </c>
      <c r="N3587" s="6">
        <v>99.92</v>
      </c>
    </row>
    <row r="3588" spans="1:14" ht="15.5" x14ac:dyDescent="0.35">
      <c r="A3588" s="3" t="s">
        <v>125</v>
      </c>
      <c r="B3588" s="2" t="s">
        <v>2531</v>
      </c>
      <c r="C3588" s="3">
        <v>130</v>
      </c>
      <c r="D3588" s="2">
        <v>0.39</v>
      </c>
      <c r="E3588" s="2">
        <v>0.38</v>
      </c>
      <c r="F3588" s="2">
        <v>0.41</v>
      </c>
      <c r="G3588" s="2">
        <v>-0.14000000000000001</v>
      </c>
      <c r="H3588" s="2">
        <v>-0.26419999999999999</v>
      </c>
      <c r="I3588" s="2">
        <v>806</v>
      </c>
      <c r="J3588" s="2">
        <v>26764</v>
      </c>
      <c r="K3588" s="4">
        <v>0.37940000000000002</v>
      </c>
      <c r="L3588" s="2" t="s">
        <v>1929</v>
      </c>
      <c r="M3588" s="5">
        <v>45093</v>
      </c>
      <c r="N3588" s="6">
        <v>99.92</v>
      </c>
    </row>
    <row r="3589" spans="1:14" ht="15.5" hidden="1" x14ac:dyDescent="0.35">
      <c r="A3589" s="3" t="s">
        <v>127</v>
      </c>
      <c r="B3589" s="2" t="s">
        <v>2534</v>
      </c>
      <c r="C3589" s="3">
        <v>135</v>
      </c>
      <c r="D3589" s="2">
        <v>0.26</v>
      </c>
      <c r="E3589" s="2">
        <v>0.24</v>
      </c>
      <c r="F3589" s="2">
        <v>0.27</v>
      </c>
      <c r="G3589" s="2">
        <v>-7.0000000000000007E-2</v>
      </c>
      <c r="H3589" s="2">
        <v>-0.21210000000000001</v>
      </c>
      <c r="I3589" s="2">
        <v>217</v>
      </c>
      <c r="J3589" s="2">
        <v>22056</v>
      </c>
      <c r="K3589" s="4">
        <v>0.38869999999999999</v>
      </c>
      <c r="L3589" s="2" t="s">
        <v>1929</v>
      </c>
      <c r="M3589" s="5">
        <v>45093</v>
      </c>
      <c r="N3589" s="6">
        <v>99.92</v>
      </c>
    </row>
    <row r="3590" spans="1:14" ht="15.5" x14ac:dyDescent="0.35">
      <c r="A3590" s="3" t="s">
        <v>129</v>
      </c>
      <c r="B3590" s="2" t="s">
        <v>2535</v>
      </c>
      <c r="C3590" s="3">
        <v>140</v>
      </c>
      <c r="D3590" s="2">
        <v>0.17</v>
      </c>
      <c r="E3590" s="2">
        <v>0.14000000000000001</v>
      </c>
      <c r="F3590" s="2">
        <v>0.18</v>
      </c>
      <c r="G3590" s="2">
        <v>-0.04</v>
      </c>
      <c r="H3590" s="2">
        <v>-0.1905</v>
      </c>
      <c r="I3590" s="2">
        <v>113</v>
      </c>
      <c r="J3590" s="2">
        <v>18689</v>
      </c>
      <c r="K3590" s="4">
        <v>0.39750000000000002</v>
      </c>
      <c r="L3590" s="2" t="s">
        <v>1929</v>
      </c>
      <c r="M3590" s="5">
        <v>45093</v>
      </c>
      <c r="N3590" s="6">
        <v>99.92</v>
      </c>
    </row>
    <row r="3591" spans="1:14" ht="15.5" x14ac:dyDescent="0.35">
      <c r="A3591" s="3" t="s">
        <v>131</v>
      </c>
      <c r="B3591" s="2" t="s">
        <v>2536</v>
      </c>
      <c r="C3591" s="3">
        <v>145</v>
      </c>
      <c r="D3591" s="2">
        <v>0.12</v>
      </c>
      <c r="E3591" s="2">
        <v>0.11</v>
      </c>
      <c r="F3591" s="2">
        <v>0.13</v>
      </c>
      <c r="G3591" s="2">
        <v>-0.03</v>
      </c>
      <c r="H3591" s="2">
        <v>-0.2</v>
      </c>
      <c r="I3591" s="2">
        <v>33</v>
      </c>
      <c r="J3591" s="2">
        <v>16569</v>
      </c>
      <c r="K3591" s="4">
        <v>0.41020000000000001</v>
      </c>
      <c r="L3591" s="2" t="s">
        <v>1929</v>
      </c>
      <c r="M3591" s="5">
        <v>45093</v>
      </c>
      <c r="N3591" s="6">
        <v>99.92</v>
      </c>
    </row>
    <row r="3592" spans="1:14" ht="15.5" hidden="1" x14ac:dyDescent="0.35">
      <c r="A3592" s="3" t="s">
        <v>133</v>
      </c>
      <c r="B3592" s="2" t="s">
        <v>2537</v>
      </c>
      <c r="C3592" s="3">
        <v>150</v>
      </c>
      <c r="D3592" s="2">
        <v>0.1</v>
      </c>
      <c r="E3592" s="2">
        <v>0</v>
      </c>
      <c r="F3592" s="2">
        <v>0.1</v>
      </c>
      <c r="G3592" s="2">
        <v>-0.01</v>
      </c>
      <c r="H3592" s="2">
        <v>-9.0899999999999995E-2</v>
      </c>
      <c r="I3592" s="2">
        <v>16</v>
      </c>
      <c r="J3592" s="2">
        <v>33172</v>
      </c>
      <c r="K3592" s="4">
        <v>0.42580000000000001</v>
      </c>
      <c r="L3592" s="2" t="s">
        <v>1929</v>
      </c>
      <c r="M3592" s="5">
        <v>45093</v>
      </c>
      <c r="N3592" s="6">
        <v>99.92</v>
      </c>
    </row>
    <row r="3593" spans="1:14" ht="15.5" hidden="1" x14ac:dyDescent="0.35">
      <c r="A3593" s="3" t="s">
        <v>135</v>
      </c>
      <c r="B3593" s="2" t="s">
        <v>2538</v>
      </c>
      <c r="C3593" s="3">
        <v>150.5</v>
      </c>
      <c r="D3593" s="2">
        <v>0.09</v>
      </c>
      <c r="E3593" s="2">
        <v>0.08</v>
      </c>
      <c r="F3593" s="2">
        <v>0.09</v>
      </c>
      <c r="G3593" s="2">
        <v>-0.02</v>
      </c>
      <c r="H3593" s="2">
        <v>-0.18179999999999999</v>
      </c>
      <c r="I3593" s="2">
        <v>2</v>
      </c>
      <c r="J3593" s="2">
        <v>5652</v>
      </c>
      <c r="K3593" s="4">
        <v>0.4219</v>
      </c>
      <c r="L3593" s="2" t="s">
        <v>1929</v>
      </c>
      <c r="M3593" s="5">
        <v>45093</v>
      </c>
      <c r="N3593" s="6">
        <v>99.92</v>
      </c>
    </row>
    <row r="3594" spans="1:14" ht="15.5" hidden="1" x14ac:dyDescent="0.35">
      <c r="A3594" s="3" t="s">
        <v>137</v>
      </c>
      <c r="B3594" s="2" t="s">
        <v>1983</v>
      </c>
      <c r="C3594" s="3">
        <v>151</v>
      </c>
      <c r="D3594" s="2">
        <v>0.11</v>
      </c>
      <c r="E3594" s="2">
        <v>7.0000000000000007E-2</v>
      </c>
      <c r="F3594" s="2">
        <v>0.09</v>
      </c>
      <c r="G3594" s="2">
        <v>0</v>
      </c>
      <c r="H3594" s="2" t="s">
        <v>12</v>
      </c>
      <c r="I3594" s="2">
        <v>2</v>
      </c>
      <c r="J3594" s="2">
        <v>2799</v>
      </c>
      <c r="K3594" s="4">
        <v>0.42580000000000001</v>
      </c>
      <c r="L3594" s="2" t="s">
        <v>1929</v>
      </c>
      <c r="M3594" s="5">
        <v>45093</v>
      </c>
      <c r="N3594" s="6">
        <v>99.92</v>
      </c>
    </row>
    <row r="3595" spans="1:14" ht="15.5" hidden="1" x14ac:dyDescent="0.35">
      <c r="A3595" s="3" t="s">
        <v>138</v>
      </c>
      <c r="B3595" s="2" t="s">
        <v>1984</v>
      </c>
      <c r="C3595" s="3">
        <v>151.5</v>
      </c>
      <c r="D3595" s="2">
        <v>0.12</v>
      </c>
      <c r="E3595" s="2">
        <v>0.08</v>
      </c>
      <c r="F3595" s="2">
        <v>0.09</v>
      </c>
      <c r="G3595" s="2">
        <v>0</v>
      </c>
      <c r="H3595" s="2" t="s">
        <v>12</v>
      </c>
      <c r="I3595" s="2">
        <v>3</v>
      </c>
      <c r="J3595" s="2">
        <v>1047</v>
      </c>
      <c r="K3595" s="4">
        <v>0.42770000000000002</v>
      </c>
      <c r="L3595" s="2" t="s">
        <v>1929</v>
      </c>
      <c r="M3595" s="5">
        <v>45093</v>
      </c>
      <c r="N3595" s="6">
        <v>99.92</v>
      </c>
    </row>
    <row r="3596" spans="1:14" ht="15.5" hidden="1" x14ac:dyDescent="0.35">
      <c r="A3596" s="3" t="s">
        <v>140</v>
      </c>
      <c r="B3596" s="2" t="s">
        <v>1985</v>
      </c>
      <c r="C3596" s="3">
        <v>152</v>
      </c>
      <c r="D3596" s="2">
        <v>0.13</v>
      </c>
      <c r="E3596" s="2">
        <v>7.0000000000000007E-2</v>
      </c>
      <c r="F3596" s="2">
        <v>0.08</v>
      </c>
      <c r="G3596" s="2">
        <v>0</v>
      </c>
      <c r="H3596" s="2" t="s">
        <v>12</v>
      </c>
      <c r="I3596" s="2">
        <v>5</v>
      </c>
      <c r="J3596" s="2">
        <v>937</v>
      </c>
      <c r="K3596" s="4">
        <v>0.42380000000000001</v>
      </c>
      <c r="L3596" s="2" t="s">
        <v>1929</v>
      </c>
      <c r="M3596" s="5">
        <v>45093</v>
      </c>
      <c r="N3596" s="6">
        <v>99.92</v>
      </c>
    </row>
    <row r="3597" spans="1:14" ht="15.5" hidden="1" x14ac:dyDescent="0.35">
      <c r="A3597" s="3" t="s">
        <v>142</v>
      </c>
      <c r="B3597" s="2" t="s">
        <v>1986</v>
      </c>
      <c r="C3597" s="3">
        <v>152.5</v>
      </c>
      <c r="D3597" s="2">
        <v>0.1</v>
      </c>
      <c r="E3597" s="2">
        <v>7.0000000000000007E-2</v>
      </c>
      <c r="F3597" s="2">
        <v>0.08</v>
      </c>
      <c r="G3597" s="2">
        <v>0</v>
      </c>
      <c r="H3597" s="2" t="s">
        <v>12</v>
      </c>
      <c r="I3597" s="2">
        <v>1</v>
      </c>
      <c r="J3597" s="2">
        <v>1118</v>
      </c>
      <c r="K3597" s="4">
        <v>0.42770000000000002</v>
      </c>
      <c r="L3597" s="2" t="s">
        <v>1929</v>
      </c>
      <c r="M3597" s="5">
        <v>45093</v>
      </c>
      <c r="N3597" s="6">
        <v>99.92</v>
      </c>
    </row>
    <row r="3598" spans="1:14" ht="15.5" hidden="1" x14ac:dyDescent="0.35">
      <c r="A3598" s="3" t="s">
        <v>143</v>
      </c>
      <c r="B3598" s="2" t="s">
        <v>1986</v>
      </c>
      <c r="C3598" s="3">
        <v>153</v>
      </c>
      <c r="D3598" s="2">
        <v>0.1</v>
      </c>
      <c r="E3598" s="2">
        <v>0.06</v>
      </c>
      <c r="F3598" s="2">
        <v>0.08</v>
      </c>
      <c r="G3598" s="2">
        <v>0</v>
      </c>
      <c r="H3598" s="2" t="s">
        <v>12</v>
      </c>
      <c r="I3598" s="2">
        <v>24</v>
      </c>
      <c r="J3598" s="2">
        <v>1640</v>
      </c>
      <c r="K3598" s="4">
        <v>0.42970000000000003</v>
      </c>
      <c r="L3598" s="2" t="s">
        <v>1929</v>
      </c>
      <c r="M3598" s="5">
        <v>45093</v>
      </c>
      <c r="N3598" s="6">
        <v>99.92</v>
      </c>
    </row>
    <row r="3599" spans="1:14" ht="15.5" hidden="1" x14ac:dyDescent="0.35">
      <c r="A3599" s="3" t="s">
        <v>145</v>
      </c>
      <c r="B3599" s="2" t="s">
        <v>2539</v>
      </c>
      <c r="C3599" s="3">
        <v>153.5</v>
      </c>
      <c r="D3599" s="2">
        <v>7.0000000000000007E-2</v>
      </c>
      <c r="E3599" s="2">
        <v>0.06</v>
      </c>
      <c r="F3599" s="2">
        <v>0.08</v>
      </c>
      <c r="G3599" s="2">
        <v>-0.03</v>
      </c>
      <c r="H3599" s="2">
        <v>-0.3</v>
      </c>
      <c r="I3599" s="2">
        <v>62</v>
      </c>
      <c r="J3599" s="2">
        <v>5543</v>
      </c>
      <c r="K3599" s="4">
        <v>0.43259999999999998</v>
      </c>
      <c r="L3599" s="2" t="s">
        <v>1929</v>
      </c>
      <c r="M3599" s="5">
        <v>45093</v>
      </c>
      <c r="N3599" s="6">
        <v>99.92</v>
      </c>
    </row>
    <row r="3600" spans="1:14" ht="15.5" hidden="1" x14ac:dyDescent="0.35">
      <c r="A3600" s="3" t="s">
        <v>147</v>
      </c>
      <c r="B3600" s="2" t="s">
        <v>2540</v>
      </c>
      <c r="C3600" s="3">
        <v>154</v>
      </c>
      <c r="D3600" s="2">
        <v>7.0000000000000007E-2</v>
      </c>
      <c r="E3600" s="2">
        <v>0.06</v>
      </c>
      <c r="F3600" s="2">
        <v>0.08</v>
      </c>
      <c r="G3600" s="2">
        <v>-0.03</v>
      </c>
      <c r="H3600" s="2">
        <v>-0.3</v>
      </c>
      <c r="I3600" s="2">
        <v>70</v>
      </c>
      <c r="J3600" s="2">
        <v>1120</v>
      </c>
      <c r="K3600" s="4">
        <v>0.43559999999999999</v>
      </c>
      <c r="L3600" s="2" t="s">
        <v>1929</v>
      </c>
      <c r="M3600" s="5">
        <v>45093</v>
      </c>
      <c r="N3600" s="6">
        <v>99.92</v>
      </c>
    </row>
    <row r="3601" spans="1:14" ht="15.5" hidden="1" x14ac:dyDescent="0.35">
      <c r="A3601" s="3" t="s">
        <v>149</v>
      </c>
      <c r="B3601" s="2" t="s">
        <v>1989</v>
      </c>
      <c r="C3601" s="3">
        <v>154.5</v>
      </c>
      <c r="D3601" s="2">
        <v>0.09</v>
      </c>
      <c r="E3601" s="2">
        <v>0.06</v>
      </c>
      <c r="F3601" s="2">
        <v>7.0000000000000007E-2</v>
      </c>
      <c r="G3601" s="2">
        <v>0</v>
      </c>
      <c r="H3601" s="2" t="s">
        <v>12</v>
      </c>
      <c r="I3601" s="2">
        <v>12</v>
      </c>
      <c r="J3601" s="2">
        <v>659</v>
      </c>
      <c r="K3601" s="4">
        <v>0.43159999999999998</v>
      </c>
      <c r="L3601" s="2" t="s">
        <v>1929</v>
      </c>
      <c r="M3601" s="5">
        <v>45093</v>
      </c>
      <c r="N3601" s="6">
        <v>99.92</v>
      </c>
    </row>
    <row r="3602" spans="1:14" ht="15.5" hidden="1" x14ac:dyDescent="0.35">
      <c r="A3602" s="3" t="s">
        <v>151</v>
      </c>
      <c r="B3602" s="2" t="s">
        <v>1919</v>
      </c>
      <c r="C3602" s="3">
        <v>155</v>
      </c>
      <c r="D3602" s="2">
        <v>0.08</v>
      </c>
      <c r="E3602" s="2">
        <v>0.06</v>
      </c>
      <c r="F3602" s="2">
        <v>7.0000000000000007E-2</v>
      </c>
      <c r="G3602" s="2">
        <v>0</v>
      </c>
      <c r="H3602" s="2" t="s">
        <v>12</v>
      </c>
      <c r="I3602" s="2">
        <v>10</v>
      </c>
      <c r="J3602" s="2">
        <v>6352</v>
      </c>
      <c r="K3602" s="4">
        <v>0.43359999999999999</v>
      </c>
      <c r="L3602" s="2" t="s">
        <v>1929</v>
      </c>
      <c r="M3602" s="5">
        <v>45093</v>
      </c>
      <c r="N3602" s="6">
        <v>99.92</v>
      </c>
    </row>
    <row r="3603" spans="1:14" ht="15.5" hidden="1" x14ac:dyDescent="0.35">
      <c r="A3603" s="3" t="s">
        <v>152</v>
      </c>
      <c r="B3603" s="2" t="s">
        <v>2541</v>
      </c>
      <c r="C3603" s="3">
        <v>155.5</v>
      </c>
      <c r="D3603" s="2">
        <v>0.06</v>
      </c>
      <c r="E3603" s="2">
        <v>0.05</v>
      </c>
      <c r="F3603" s="2">
        <v>7.0000000000000007E-2</v>
      </c>
      <c r="G3603" s="2">
        <v>-0.06</v>
      </c>
      <c r="H3603" s="2">
        <v>-0.5</v>
      </c>
      <c r="I3603" s="2">
        <v>10</v>
      </c>
      <c r="J3603" s="2">
        <v>1496</v>
      </c>
      <c r="K3603" s="4">
        <v>0.4365</v>
      </c>
      <c r="L3603" s="2" t="s">
        <v>1929</v>
      </c>
      <c r="M3603" s="5">
        <v>45093</v>
      </c>
      <c r="N3603" s="6">
        <v>99.92</v>
      </c>
    </row>
    <row r="3604" spans="1:14" ht="15.5" hidden="1" x14ac:dyDescent="0.35">
      <c r="A3604" s="3" t="s">
        <v>154</v>
      </c>
      <c r="B3604" s="2" t="s">
        <v>2542</v>
      </c>
      <c r="C3604" s="3">
        <v>156</v>
      </c>
      <c r="D3604" s="2">
        <v>0.06</v>
      </c>
      <c r="E3604" s="2">
        <v>0.05</v>
      </c>
      <c r="F3604" s="2">
        <v>7.0000000000000007E-2</v>
      </c>
      <c r="G3604" s="2">
        <v>-0.03</v>
      </c>
      <c r="H3604" s="2">
        <v>-0.33329999999999999</v>
      </c>
      <c r="I3604" s="2">
        <v>10</v>
      </c>
      <c r="J3604" s="2">
        <v>1029</v>
      </c>
      <c r="K3604" s="4">
        <v>0.4395</v>
      </c>
      <c r="L3604" s="2" t="s">
        <v>1929</v>
      </c>
      <c r="M3604" s="5">
        <v>45093</v>
      </c>
      <c r="N3604" s="6">
        <v>99.92</v>
      </c>
    </row>
    <row r="3605" spans="1:14" ht="15.5" hidden="1" x14ac:dyDescent="0.35">
      <c r="A3605" s="3" t="s">
        <v>156</v>
      </c>
      <c r="B3605" s="2" t="s">
        <v>2543</v>
      </c>
      <c r="C3605" s="3">
        <v>156.5</v>
      </c>
      <c r="D3605" s="2">
        <v>0.06</v>
      </c>
      <c r="E3605" s="2">
        <v>0.05</v>
      </c>
      <c r="F3605" s="2">
        <v>7.0000000000000007E-2</v>
      </c>
      <c r="G3605" s="2">
        <v>-0.01</v>
      </c>
      <c r="H3605" s="2">
        <v>-0.1429</v>
      </c>
      <c r="I3605" s="2">
        <v>10</v>
      </c>
      <c r="J3605" s="2">
        <v>830</v>
      </c>
      <c r="K3605" s="4">
        <v>0.44140000000000001</v>
      </c>
      <c r="L3605" s="2" t="s">
        <v>1929</v>
      </c>
      <c r="M3605" s="5">
        <v>45093</v>
      </c>
      <c r="N3605" s="6">
        <v>99.92</v>
      </c>
    </row>
    <row r="3606" spans="1:14" ht="15.5" hidden="1" x14ac:dyDescent="0.35">
      <c r="A3606" s="3" t="s">
        <v>158</v>
      </c>
      <c r="B3606" s="2" t="s">
        <v>1993</v>
      </c>
      <c r="C3606" s="3">
        <v>157</v>
      </c>
      <c r="D3606" s="2">
        <v>0.1</v>
      </c>
      <c r="E3606" s="2">
        <v>0.05</v>
      </c>
      <c r="F3606" s="2">
        <v>0.06</v>
      </c>
      <c r="G3606" s="2">
        <v>0</v>
      </c>
      <c r="H3606" s="2" t="s">
        <v>12</v>
      </c>
      <c r="I3606" s="2">
        <v>1</v>
      </c>
      <c r="J3606" s="2">
        <v>1538</v>
      </c>
      <c r="K3606" s="4">
        <v>0.43559999999999999</v>
      </c>
      <c r="L3606" s="2" t="s">
        <v>1929</v>
      </c>
      <c r="M3606" s="5">
        <v>45093</v>
      </c>
      <c r="N3606" s="6">
        <v>99.92</v>
      </c>
    </row>
    <row r="3607" spans="1:14" ht="15.5" hidden="1" x14ac:dyDescent="0.35">
      <c r="A3607" s="3" t="s">
        <v>160</v>
      </c>
      <c r="B3607" s="2" t="s">
        <v>1994</v>
      </c>
      <c r="C3607" s="3">
        <v>157.5</v>
      </c>
      <c r="D3607" s="2">
        <v>0.08</v>
      </c>
      <c r="E3607" s="2">
        <v>0.05</v>
      </c>
      <c r="F3607" s="2">
        <v>0.06</v>
      </c>
      <c r="G3607" s="2">
        <v>0</v>
      </c>
      <c r="H3607" s="2" t="s">
        <v>12</v>
      </c>
      <c r="I3607" s="2">
        <v>1</v>
      </c>
      <c r="J3607" s="2">
        <v>3137</v>
      </c>
      <c r="K3607" s="4">
        <v>0.4395</v>
      </c>
      <c r="L3607" s="2" t="s">
        <v>1929</v>
      </c>
      <c r="M3607" s="5">
        <v>45093</v>
      </c>
      <c r="N3607" s="6">
        <v>99.92</v>
      </c>
    </row>
    <row r="3608" spans="1:14" ht="15.5" hidden="1" x14ac:dyDescent="0.35">
      <c r="A3608" s="3" t="s">
        <v>162</v>
      </c>
      <c r="B3608" s="2" t="s">
        <v>1995</v>
      </c>
      <c r="C3608" s="3">
        <v>158</v>
      </c>
      <c r="D3608" s="2">
        <v>0.08</v>
      </c>
      <c r="E3608" s="2">
        <v>0.04</v>
      </c>
      <c r="F3608" s="2">
        <v>0.06</v>
      </c>
      <c r="G3608" s="2">
        <v>0</v>
      </c>
      <c r="H3608" s="2" t="s">
        <v>12</v>
      </c>
      <c r="I3608" s="2">
        <v>7</v>
      </c>
      <c r="J3608" s="2">
        <v>2138</v>
      </c>
      <c r="K3608" s="4">
        <v>0.44140000000000001</v>
      </c>
      <c r="L3608" s="2" t="s">
        <v>1929</v>
      </c>
      <c r="M3608" s="5">
        <v>45093</v>
      </c>
      <c r="N3608" s="6">
        <v>99.92</v>
      </c>
    </row>
    <row r="3609" spans="1:14" ht="15.5" hidden="1" x14ac:dyDescent="0.35">
      <c r="A3609" s="3" t="s">
        <v>164</v>
      </c>
      <c r="B3609" s="2" t="s">
        <v>1996</v>
      </c>
      <c r="C3609" s="3">
        <v>158.5</v>
      </c>
      <c r="D3609" s="2">
        <v>7.0000000000000007E-2</v>
      </c>
      <c r="E3609" s="2">
        <v>0.04</v>
      </c>
      <c r="F3609" s="2">
        <v>0.06</v>
      </c>
      <c r="G3609" s="2">
        <v>0</v>
      </c>
      <c r="H3609" s="2" t="s">
        <v>12</v>
      </c>
      <c r="I3609" s="2">
        <v>1</v>
      </c>
      <c r="J3609" s="2">
        <v>1396</v>
      </c>
      <c r="K3609" s="4">
        <v>0.44340000000000002</v>
      </c>
      <c r="L3609" s="2" t="s">
        <v>1929</v>
      </c>
      <c r="M3609" s="5">
        <v>45093</v>
      </c>
      <c r="N3609" s="6">
        <v>99.92</v>
      </c>
    </row>
    <row r="3610" spans="1:14" ht="15.5" hidden="1" x14ac:dyDescent="0.35">
      <c r="A3610" s="3" t="s">
        <v>166</v>
      </c>
      <c r="B3610" s="2" t="s">
        <v>1997</v>
      </c>
      <c r="C3610" s="3">
        <v>159</v>
      </c>
      <c r="D3610" s="2">
        <v>7.0000000000000007E-2</v>
      </c>
      <c r="E3610" s="2">
        <v>0.04</v>
      </c>
      <c r="F3610" s="2">
        <v>0.06</v>
      </c>
      <c r="G3610" s="2">
        <v>0</v>
      </c>
      <c r="H3610" s="2" t="s">
        <v>12</v>
      </c>
      <c r="I3610" s="2">
        <v>11</v>
      </c>
      <c r="J3610" s="2">
        <v>3149</v>
      </c>
      <c r="K3610" s="4">
        <v>0.44729999999999998</v>
      </c>
      <c r="L3610" s="2" t="s">
        <v>1929</v>
      </c>
      <c r="M3610" s="5">
        <v>45093</v>
      </c>
      <c r="N3610" s="6">
        <v>99.92</v>
      </c>
    </row>
    <row r="3611" spans="1:14" ht="15.5" hidden="1" x14ac:dyDescent="0.35">
      <c r="A3611" s="3" t="s">
        <v>168</v>
      </c>
      <c r="B3611" s="2" t="s">
        <v>1998</v>
      </c>
      <c r="C3611" s="3">
        <v>159.5</v>
      </c>
      <c r="D3611" s="2">
        <v>0.08</v>
      </c>
      <c r="E3611" s="2">
        <v>0.04</v>
      </c>
      <c r="F3611" s="2">
        <v>0.06</v>
      </c>
      <c r="G3611" s="2">
        <v>0</v>
      </c>
      <c r="H3611" s="2" t="s">
        <v>12</v>
      </c>
      <c r="I3611" s="2">
        <v>6</v>
      </c>
      <c r="J3611" s="2">
        <v>1028</v>
      </c>
      <c r="K3611" s="4">
        <v>0.44919999999999999</v>
      </c>
      <c r="L3611" s="2" t="s">
        <v>1929</v>
      </c>
      <c r="M3611" s="5">
        <v>45093</v>
      </c>
      <c r="N3611" s="6">
        <v>99.92</v>
      </c>
    </row>
    <row r="3612" spans="1:14" ht="15.5" hidden="1" x14ac:dyDescent="0.35">
      <c r="A3612" s="3" t="s">
        <v>169</v>
      </c>
      <c r="B3612" s="2" t="s">
        <v>1999</v>
      </c>
      <c r="C3612" s="3">
        <v>160</v>
      </c>
      <c r="D3612" s="2">
        <v>7.0000000000000007E-2</v>
      </c>
      <c r="E3612" s="2">
        <v>0.05</v>
      </c>
      <c r="F3612" s="2">
        <v>0.06</v>
      </c>
      <c r="G3612" s="2">
        <v>0</v>
      </c>
      <c r="H3612" s="2" t="s">
        <v>12</v>
      </c>
      <c r="I3612" s="2">
        <v>66</v>
      </c>
      <c r="J3612" s="2">
        <v>11166</v>
      </c>
      <c r="K3612" s="4">
        <v>0.45119999999999999</v>
      </c>
      <c r="L3612" s="2" t="s">
        <v>1929</v>
      </c>
      <c r="M3612" s="5">
        <v>45093</v>
      </c>
      <c r="N3612" s="6">
        <v>99.92</v>
      </c>
    </row>
    <row r="3613" spans="1:14" ht="15.5" hidden="1" x14ac:dyDescent="0.35">
      <c r="A3613" s="3" t="s">
        <v>171</v>
      </c>
      <c r="B3613" s="2" t="s">
        <v>2000</v>
      </c>
      <c r="C3613" s="3">
        <v>160.5</v>
      </c>
      <c r="D3613" s="2">
        <v>0.06</v>
      </c>
      <c r="E3613" s="2">
        <v>0.04</v>
      </c>
      <c r="F3613" s="2">
        <v>0.06</v>
      </c>
      <c r="G3613" s="2">
        <v>0</v>
      </c>
      <c r="H3613" s="2" t="s">
        <v>12</v>
      </c>
      <c r="I3613" s="2">
        <v>40</v>
      </c>
      <c r="J3613" s="2">
        <v>872</v>
      </c>
      <c r="K3613" s="4">
        <v>0.4551</v>
      </c>
      <c r="L3613" s="2" t="s">
        <v>1929</v>
      </c>
      <c r="M3613" s="5">
        <v>45093</v>
      </c>
      <c r="N3613" s="6">
        <v>99.92</v>
      </c>
    </row>
    <row r="3614" spans="1:14" ht="15.5" hidden="1" x14ac:dyDescent="0.35">
      <c r="A3614" s="3" t="s">
        <v>172</v>
      </c>
      <c r="B3614" s="2" t="s">
        <v>2001</v>
      </c>
      <c r="C3614" s="3">
        <v>161</v>
      </c>
      <c r="D3614" s="2">
        <v>0.06</v>
      </c>
      <c r="E3614" s="2">
        <v>0.04</v>
      </c>
      <c r="F3614" s="2">
        <v>0.06</v>
      </c>
      <c r="G3614" s="2">
        <v>0</v>
      </c>
      <c r="H3614" s="2" t="s">
        <v>12</v>
      </c>
      <c r="I3614" s="2">
        <v>1</v>
      </c>
      <c r="J3614" s="2">
        <v>1144</v>
      </c>
      <c r="K3614" s="4">
        <v>0.45700000000000002</v>
      </c>
      <c r="L3614" s="2" t="s">
        <v>1929</v>
      </c>
      <c r="M3614" s="5">
        <v>45093</v>
      </c>
      <c r="N3614" s="6">
        <v>99.92</v>
      </c>
    </row>
    <row r="3615" spans="1:14" ht="15.5" hidden="1" x14ac:dyDescent="0.35">
      <c r="A3615" s="3" t="s">
        <v>174</v>
      </c>
      <c r="B3615" s="2" t="s">
        <v>2544</v>
      </c>
      <c r="C3615" s="3">
        <v>161.5</v>
      </c>
      <c r="D3615" s="2">
        <v>0.05</v>
      </c>
      <c r="E3615" s="2">
        <v>0.04</v>
      </c>
      <c r="F3615" s="2">
        <v>0.05</v>
      </c>
      <c r="G3615" s="2">
        <v>-0.02</v>
      </c>
      <c r="H3615" s="2">
        <v>-0.28570000000000001</v>
      </c>
      <c r="I3615" s="2">
        <v>4</v>
      </c>
      <c r="J3615" s="2">
        <v>746</v>
      </c>
      <c r="K3615" s="4">
        <v>0.44919999999999999</v>
      </c>
      <c r="L3615" s="2" t="s">
        <v>1929</v>
      </c>
      <c r="M3615" s="5">
        <v>45093</v>
      </c>
      <c r="N3615" s="6">
        <v>99.92</v>
      </c>
    </row>
    <row r="3616" spans="1:14" ht="15.5" hidden="1" x14ac:dyDescent="0.35">
      <c r="A3616" s="3" t="s">
        <v>175</v>
      </c>
      <c r="B3616" s="2" t="s">
        <v>2545</v>
      </c>
      <c r="C3616" s="3">
        <v>162</v>
      </c>
      <c r="D3616" s="2">
        <v>0.05</v>
      </c>
      <c r="E3616" s="2">
        <v>0.04</v>
      </c>
      <c r="F3616" s="2">
        <v>0.05</v>
      </c>
      <c r="G3616" s="2">
        <v>-0.02</v>
      </c>
      <c r="H3616" s="2">
        <v>-0.28570000000000001</v>
      </c>
      <c r="I3616" s="2">
        <v>6</v>
      </c>
      <c r="J3616" s="2">
        <v>1746</v>
      </c>
      <c r="K3616" s="4">
        <v>0.45119999999999999</v>
      </c>
      <c r="L3616" s="2" t="s">
        <v>1929</v>
      </c>
      <c r="M3616" s="5">
        <v>45093</v>
      </c>
      <c r="N3616" s="6">
        <v>99.92</v>
      </c>
    </row>
    <row r="3617" spans="1:14" ht="15.5" hidden="1" x14ac:dyDescent="0.35">
      <c r="A3617" s="3" t="s">
        <v>177</v>
      </c>
      <c r="B3617" s="2" t="s">
        <v>2004</v>
      </c>
      <c r="C3617" s="3">
        <v>162.5</v>
      </c>
      <c r="D3617" s="2">
        <v>0.13</v>
      </c>
      <c r="E3617" s="2">
        <v>0.05</v>
      </c>
      <c r="F3617" s="2">
        <v>7.0000000000000007E-2</v>
      </c>
      <c r="G3617" s="2">
        <v>0</v>
      </c>
      <c r="H3617" s="2" t="s">
        <v>12</v>
      </c>
      <c r="I3617" s="2">
        <v>1</v>
      </c>
      <c r="J3617" s="2">
        <v>1975</v>
      </c>
      <c r="K3617" s="4">
        <v>0.47270000000000001</v>
      </c>
      <c r="L3617" s="2" t="s">
        <v>1929</v>
      </c>
      <c r="M3617" s="5">
        <v>45093</v>
      </c>
      <c r="N3617" s="6">
        <v>99.92</v>
      </c>
    </row>
    <row r="3618" spans="1:14" ht="15.5" hidden="1" x14ac:dyDescent="0.35">
      <c r="A3618" s="3" t="s">
        <v>179</v>
      </c>
      <c r="B3618" s="2" t="s">
        <v>2005</v>
      </c>
      <c r="C3618" s="3">
        <v>163</v>
      </c>
      <c r="D3618" s="2">
        <v>0.06</v>
      </c>
      <c r="E3618" s="2">
        <v>0.03</v>
      </c>
      <c r="F3618" s="2">
        <v>0.05</v>
      </c>
      <c r="G3618" s="2">
        <v>0</v>
      </c>
      <c r="H3618" s="2" t="s">
        <v>12</v>
      </c>
      <c r="I3618" s="2">
        <v>1</v>
      </c>
      <c r="J3618" s="2">
        <v>1418</v>
      </c>
      <c r="K3618" s="4">
        <v>0.45700000000000002</v>
      </c>
      <c r="L3618" s="2" t="s">
        <v>1929</v>
      </c>
      <c r="M3618" s="5">
        <v>45093</v>
      </c>
      <c r="N3618" s="6">
        <v>99.92</v>
      </c>
    </row>
    <row r="3619" spans="1:14" ht="15.5" hidden="1" x14ac:dyDescent="0.35">
      <c r="A3619" s="3" t="s">
        <v>181</v>
      </c>
      <c r="B3619" s="2" t="s">
        <v>2006</v>
      </c>
      <c r="C3619" s="3">
        <v>163.5</v>
      </c>
      <c r="D3619" s="2">
        <v>7.0000000000000007E-2</v>
      </c>
      <c r="E3619" s="2">
        <v>0.04</v>
      </c>
      <c r="F3619" s="2">
        <v>0.05</v>
      </c>
      <c r="G3619" s="2">
        <v>0</v>
      </c>
      <c r="H3619" s="2" t="s">
        <v>12</v>
      </c>
      <c r="I3619" s="2">
        <v>5</v>
      </c>
      <c r="J3619" s="2">
        <v>414</v>
      </c>
      <c r="K3619" s="4">
        <v>0.45900000000000002</v>
      </c>
      <c r="L3619" s="2" t="s">
        <v>1929</v>
      </c>
      <c r="M3619" s="5">
        <v>45093</v>
      </c>
      <c r="N3619" s="6">
        <v>99.92</v>
      </c>
    </row>
    <row r="3620" spans="1:14" ht="15.5" hidden="1" x14ac:dyDescent="0.35">
      <c r="A3620" s="3" t="s">
        <v>183</v>
      </c>
      <c r="B3620" s="2" t="s">
        <v>2007</v>
      </c>
      <c r="C3620" s="3">
        <v>164</v>
      </c>
      <c r="D3620" s="2">
        <v>7.0000000000000007E-2</v>
      </c>
      <c r="E3620" s="2">
        <v>0.04</v>
      </c>
      <c r="F3620" s="2">
        <v>0.05</v>
      </c>
      <c r="G3620" s="2">
        <v>0</v>
      </c>
      <c r="H3620" s="2" t="s">
        <v>12</v>
      </c>
      <c r="I3620" s="2">
        <v>1</v>
      </c>
      <c r="J3620" s="2">
        <v>1334</v>
      </c>
      <c r="K3620" s="4">
        <v>0.46089999999999998</v>
      </c>
      <c r="L3620" s="2" t="s">
        <v>1929</v>
      </c>
      <c r="M3620" s="5">
        <v>45093</v>
      </c>
      <c r="N3620" s="6">
        <v>99.92</v>
      </c>
    </row>
    <row r="3621" spans="1:14" ht="15.5" hidden="1" x14ac:dyDescent="0.35">
      <c r="A3621" s="3" t="s">
        <v>185</v>
      </c>
      <c r="B3621" s="2" t="s">
        <v>2008</v>
      </c>
      <c r="C3621" s="3">
        <v>164.5</v>
      </c>
      <c r="D3621" s="2">
        <v>0.06</v>
      </c>
      <c r="E3621" s="2">
        <v>0.03</v>
      </c>
      <c r="F3621" s="2">
        <v>0.05</v>
      </c>
      <c r="G3621" s="2">
        <v>0</v>
      </c>
      <c r="H3621" s="2" t="s">
        <v>12</v>
      </c>
      <c r="I3621" s="2">
        <v>60</v>
      </c>
      <c r="J3621" s="2">
        <v>2150</v>
      </c>
      <c r="K3621" s="4">
        <v>0.46479999999999999</v>
      </c>
      <c r="L3621" s="2" t="s">
        <v>1929</v>
      </c>
      <c r="M3621" s="5">
        <v>45093</v>
      </c>
      <c r="N3621" s="6">
        <v>99.92</v>
      </c>
    </row>
    <row r="3622" spans="1:14" ht="15.5" hidden="1" x14ac:dyDescent="0.35">
      <c r="A3622" s="3" t="s">
        <v>187</v>
      </c>
      <c r="B3622" s="2" t="s">
        <v>2009</v>
      </c>
      <c r="C3622" s="3">
        <v>165</v>
      </c>
      <c r="D3622" s="2">
        <v>0.06</v>
      </c>
      <c r="E3622" s="2">
        <v>0.03</v>
      </c>
      <c r="F3622" s="2">
        <v>0.05</v>
      </c>
      <c r="G3622" s="2">
        <v>0</v>
      </c>
      <c r="H3622" s="2" t="s">
        <v>12</v>
      </c>
      <c r="I3622" s="2">
        <v>1</v>
      </c>
      <c r="J3622" s="2">
        <v>7789</v>
      </c>
      <c r="K3622" s="4">
        <v>0.46679999999999999</v>
      </c>
      <c r="L3622" s="2" t="s">
        <v>1929</v>
      </c>
      <c r="M3622" s="5">
        <v>45093</v>
      </c>
      <c r="N3622" s="6">
        <v>99.92</v>
      </c>
    </row>
    <row r="3623" spans="1:14" ht="15.5" hidden="1" x14ac:dyDescent="0.35">
      <c r="A3623" s="3" t="s">
        <v>189</v>
      </c>
      <c r="B3623" s="2" t="s">
        <v>2010</v>
      </c>
      <c r="C3623" s="3">
        <v>165.5</v>
      </c>
      <c r="D3623" s="2">
        <v>0.06</v>
      </c>
      <c r="E3623" s="2">
        <v>0.03</v>
      </c>
      <c r="F3623" s="2">
        <v>0.05</v>
      </c>
      <c r="G3623" s="2">
        <v>0</v>
      </c>
      <c r="H3623" s="2" t="s">
        <v>12</v>
      </c>
      <c r="I3623" s="2">
        <v>51</v>
      </c>
      <c r="J3623" s="2">
        <v>1685</v>
      </c>
      <c r="K3623" s="4">
        <v>0.46879999999999999</v>
      </c>
      <c r="L3623" s="2" t="s">
        <v>1929</v>
      </c>
      <c r="M3623" s="5">
        <v>45093</v>
      </c>
      <c r="N3623" s="6">
        <v>99.92</v>
      </c>
    </row>
    <row r="3624" spans="1:14" ht="15.5" hidden="1" x14ac:dyDescent="0.35">
      <c r="A3624" s="3" t="s">
        <v>191</v>
      </c>
      <c r="B3624" s="2" t="s">
        <v>2011</v>
      </c>
      <c r="C3624" s="3">
        <v>166</v>
      </c>
      <c r="D3624" s="2">
        <v>0.05</v>
      </c>
      <c r="E3624" s="2">
        <v>0.03</v>
      </c>
      <c r="F3624" s="2">
        <v>0.05</v>
      </c>
      <c r="G3624" s="2">
        <v>0</v>
      </c>
      <c r="H3624" s="2" t="s">
        <v>12</v>
      </c>
      <c r="I3624" s="2">
        <v>1</v>
      </c>
      <c r="J3624" s="2">
        <v>1049</v>
      </c>
      <c r="K3624" s="4">
        <v>0.47270000000000001</v>
      </c>
      <c r="L3624" s="2" t="s">
        <v>1929</v>
      </c>
      <c r="M3624" s="5">
        <v>45093</v>
      </c>
      <c r="N3624" s="6">
        <v>99.92</v>
      </c>
    </row>
    <row r="3625" spans="1:14" ht="15.5" hidden="1" x14ac:dyDescent="0.35">
      <c r="A3625" s="3" t="s">
        <v>193</v>
      </c>
      <c r="B3625" s="2" t="s">
        <v>2012</v>
      </c>
      <c r="C3625" s="3">
        <v>166.5</v>
      </c>
      <c r="D3625" s="2">
        <v>0.05</v>
      </c>
      <c r="E3625" s="2">
        <v>0.03</v>
      </c>
      <c r="F3625" s="2">
        <v>0.05</v>
      </c>
      <c r="G3625" s="2">
        <v>0</v>
      </c>
      <c r="H3625" s="2" t="s">
        <v>12</v>
      </c>
      <c r="I3625" s="2">
        <v>1</v>
      </c>
      <c r="J3625" s="2">
        <v>616</v>
      </c>
      <c r="K3625" s="4">
        <v>0.47460000000000002</v>
      </c>
      <c r="L3625" s="2" t="s">
        <v>1929</v>
      </c>
      <c r="M3625" s="5">
        <v>45093</v>
      </c>
      <c r="N3625" s="6">
        <v>99.92</v>
      </c>
    </row>
    <row r="3626" spans="1:14" ht="15.5" hidden="1" x14ac:dyDescent="0.35">
      <c r="A3626" s="3" t="s">
        <v>195</v>
      </c>
      <c r="B3626" s="2" t="s">
        <v>2005</v>
      </c>
      <c r="C3626" s="3">
        <v>167</v>
      </c>
      <c r="D3626" s="2">
        <v>0.05</v>
      </c>
      <c r="E3626" s="2">
        <v>0.02</v>
      </c>
      <c r="F3626" s="2">
        <v>0.05</v>
      </c>
      <c r="G3626" s="2">
        <v>0</v>
      </c>
      <c r="H3626" s="2" t="s">
        <v>12</v>
      </c>
      <c r="I3626" s="2">
        <v>11</v>
      </c>
      <c r="J3626" s="2">
        <v>1709</v>
      </c>
      <c r="K3626" s="4">
        <v>0.47660000000000002</v>
      </c>
      <c r="L3626" s="2" t="s">
        <v>1929</v>
      </c>
      <c r="M3626" s="5">
        <v>45093</v>
      </c>
      <c r="N3626" s="6">
        <v>99.92</v>
      </c>
    </row>
    <row r="3627" spans="1:14" ht="15.5" hidden="1" x14ac:dyDescent="0.35">
      <c r="A3627" s="3" t="s">
        <v>197</v>
      </c>
      <c r="B3627" s="2" t="s">
        <v>2013</v>
      </c>
      <c r="C3627" s="3">
        <v>167.5</v>
      </c>
      <c r="D3627" s="2">
        <v>7.0000000000000007E-2</v>
      </c>
      <c r="E3627" s="2">
        <v>0.02</v>
      </c>
      <c r="F3627" s="2">
        <v>0.05</v>
      </c>
      <c r="G3627" s="2">
        <v>0</v>
      </c>
      <c r="H3627" s="2" t="s">
        <v>12</v>
      </c>
      <c r="I3627" s="2">
        <v>9</v>
      </c>
      <c r="J3627" s="2">
        <v>3237</v>
      </c>
      <c r="K3627" s="4">
        <v>0.47849999999999998</v>
      </c>
      <c r="L3627" s="2" t="s">
        <v>1929</v>
      </c>
      <c r="M3627" s="5">
        <v>45093</v>
      </c>
      <c r="N3627" s="6">
        <v>99.92</v>
      </c>
    </row>
    <row r="3628" spans="1:14" ht="15.5" hidden="1" x14ac:dyDescent="0.35">
      <c r="A3628" s="3" t="s">
        <v>199</v>
      </c>
      <c r="B3628" s="2" t="s">
        <v>2014</v>
      </c>
      <c r="C3628" s="3">
        <v>168</v>
      </c>
      <c r="D3628" s="2">
        <v>0.06</v>
      </c>
      <c r="E3628" s="2">
        <v>0.02</v>
      </c>
      <c r="F3628" s="2">
        <v>0.05</v>
      </c>
      <c r="G3628" s="2">
        <v>0</v>
      </c>
      <c r="H3628" s="2" t="s">
        <v>12</v>
      </c>
      <c r="I3628" s="2">
        <v>4</v>
      </c>
      <c r="J3628" s="2">
        <v>1791</v>
      </c>
      <c r="K3628" s="4">
        <v>0.48049999999999998</v>
      </c>
      <c r="L3628" s="2" t="s">
        <v>1929</v>
      </c>
      <c r="M3628" s="5">
        <v>45093</v>
      </c>
      <c r="N3628" s="6">
        <v>99.92</v>
      </c>
    </row>
    <row r="3629" spans="1:14" ht="15.5" hidden="1" x14ac:dyDescent="0.35">
      <c r="A3629" s="3" t="s">
        <v>200</v>
      </c>
      <c r="B3629" s="2" t="s">
        <v>2546</v>
      </c>
      <c r="C3629" s="3">
        <v>168.5</v>
      </c>
      <c r="D3629" s="2">
        <v>0.04</v>
      </c>
      <c r="E3629" s="2">
        <v>0.02</v>
      </c>
      <c r="F3629" s="2">
        <v>0.04</v>
      </c>
      <c r="G3629" s="2">
        <v>-0.01</v>
      </c>
      <c r="H3629" s="2">
        <v>-0.2</v>
      </c>
      <c r="I3629" s="2">
        <v>20</v>
      </c>
      <c r="J3629" s="2">
        <v>3284</v>
      </c>
      <c r="K3629" s="4">
        <v>0.47270000000000001</v>
      </c>
      <c r="L3629" s="2" t="s">
        <v>1929</v>
      </c>
      <c r="M3629" s="5">
        <v>45093</v>
      </c>
      <c r="N3629" s="6">
        <v>99.92</v>
      </c>
    </row>
    <row r="3630" spans="1:14" ht="15.5" hidden="1" x14ac:dyDescent="0.35">
      <c r="A3630" s="3" t="s">
        <v>202</v>
      </c>
      <c r="B3630" s="2" t="s">
        <v>2547</v>
      </c>
      <c r="C3630" s="3">
        <v>169</v>
      </c>
      <c r="D3630" s="2">
        <v>0.04</v>
      </c>
      <c r="E3630" s="2">
        <v>0.02</v>
      </c>
      <c r="F3630" s="2">
        <v>0.04</v>
      </c>
      <c r="G3630" s="2">
        <v>-0.02</v>
      </c>
      <c r="H3630" s="2">
        <v>-0.33329999999999999</v>
      </c>
      <c r="I3630" s="2">
        <v>1</v>
      </c>
      <c r="J3630" s="2">
        <v>2536</v>
      </c>
      <c r="K3630" s="4">
        <v>0.47460000000000002</v>
      </c>
      <c r="L3630" s="2" t="s">
        <v>1929</v>
      </c>
      <c r="M3630" s="5">
        <v>45093</v>
      </c>
      <c r="N3630" s="6">
        <v>99.92</v>
      </c>
    </row>
    <row r="3631" spans="1:14" ht="15.5" hidden="1" x14ac:dyDescent="0.35">
      <c r="A3631" s="3" t="s">
        <v>204</v>
      </c>
      <c r="B3631" s="2" t="s">
        <v>2011</v>
      </c>
      <c r="C3631" s="3">
        <v>169.5</v>
      </c>
      <c r="D3631" s="2">
        <v>0.03</v>
      </c>
      <c r="E3631" s="2">
        <v>0.02</v>
      </c>
      <c r="F3631" s="2">
        <v>0.04</v>
      </c>
      <c r="G3631" s="2">
        <v>0</v>
      </c>
      <c r="H3631" s="2" t="s">
        <v>12</v>
      </c>
      <c r="I3631" s="2">
        <v>300</v>
      </c>
      <c r="J3631" s="2">
        <v>1999</v>
      </c>
      <c r="K3631" s="4">
        <v>0.47660000000000002</v>
      </c>
      <c r="L3631" s="2" t="s">
        <v>1929</v>
      </c>
      <c r="M3631" s="5">
        <v>45093</v>
      </c>
      <c r="N3631" s="6">
        <v>99.92</v>
      </c>
    </row>
    <row r="3632" spans="1:14" ht="15.5" hidden="1" x14ac:dyDescent="0.35">
      <c r="A3632" s="3" t="s">
        <v>206</v>
      </c>
      <c r="B3632" s="2" t="s">
        <v>2017</v>
      </c>
      <c r="C3632" s="3">
        <v>170</v>
      </c>
      <c r="D3632" s="2">
        <v>0.03</v>
      </c>
      <c r="E3632" s="2">
        <v>0.02</v>
      </c>
      <c r="F3632" s="2">
        <v>0.04</v>
      </c>
      <c r="G3632" s="2">
        <v>0</v>
      </c>
      <c r="H3632" s="2" t="s">
        <v>12</v>
      </c>
      <c r="I3632" s="2">
        <v>1</v>
      </c>
      <c r="J3632" s="2">
        <v>7711</v>
      </c>
      <c r="K3632" s="4">
        <v>0.47849999999999998</v>
      </c>
      <c r="L3632" s="2" t="s">
        <v>1929</v>
      </c>
      <c r="M3632" s="5">
        <v>45093</v>
      </c>
      <c r="N3632" s="6">
        <v>99.92</v>
      </c>
    </row>
    <row r="3633" spans="1:14" ht="15.5" hidden="1" x14ac:dyDescent="0.35">
      <c r="A3633" s="3" t="s">
        <v>208</v>
      </c>
      <c r="B3633" s="2" t="s">
        <v>2018</v>
      </c>
      <c r="C3633" s="3">
        <v>170.5</v>
      </c>
      <c r="D3633" s="2">
        <v>0.04</v>
      </c>
      <c r="E3633" s="2">
        <v>0.02</v>
      </c>
      <c r="F3633" s="2">
        <v>0.04</v>
      </c>
      <c r="G3633" s="2">
        <v>0</v>
      </c>
      <c r="H3633" s="2" t="s">
        <v>12</v>
      </c>
      <c r="I3633" s="2">
        <v>1</v>
      </c>
      <c r="J3633" s="2">
        <v>1870</v>
      </c>
      <c r="K3633" s="4">
        <v>0.48049999999999998</v>
      </c>
      <c r="L3633" s="2" t="s">
        <v>1929</v>
      </c>
      <c r="M3633" s="5">
        <v>45093</v>
      </c>
      <c r="N3633" s="6">
        <v>99.92</v>
      </c>
    </row>
    <row r="3634" spans="1:14" ht="15.5" hidden="1" x14ac:dyDescent="0.35">
      <c r="A3634" s="3" t="s">
        <v>209</v>
      </c>
      <c r="B3634" s="2" t="s">
        <v>2019</v>
      </c>
      <c r="C3634" s="3">
        <v>171</v>
      </c>
      <c r="D3634" s="2">
        <v>0.04</v>
      </c>
      <c r="E3634" s="2">
        <v>0.02</v>
      </c>
      <c r="F3634" s="2">
        <v>0.04</v>
      </c>
      <c r="G3634" s="2">
        <v>0</v>
      </c>
      <c r="H3634" s="2" t="s">
        <v>12</v>
      </c>
      <c r="I3634" s="2">
        <v>1</v>
      </c>
      <c r="J3634" s="2">
        <v>1726</v>
      </c>
      <c r="K3634" s="4">
        <v>0.4844</v>
      </c>
      <c r="L3634" s="2" t="s">
        <v>1929</v>
      </c>
      <c r="M3634" s="5">
        <v>45093</v>
      </c>
      <c r="N3634" s="6">
        <v>99.92</v>
      </c>
    </row>
    <row r="3635" spans="1:14" ht="15.5" hidden="1" x14ac:dyDescent="0.35">
      <c r="A3635" s="3" t="s">
        <v>211</v>
      </c>
      <c r="B3635" s="2" t="s">
        <v>2020</v>
      </c>
      <c r="C3635" s="3">
        <v>171.5</v>
      </c>
      <c r="D3635" s="2">
        <v>0.1</v>
      </c>
      <c r="E3635" s="2">
        <v>0.02</v>
      </c>
      <c r="F3635" s="2">
        <v>0.04</v>
      </c>
      <c r="G3635" s="2">
        <v>0</v>
      </c>
      <c r="H3635" s="2" t="s">
        <v>12</v>
      </c>
      <c r="I3635" s="2">
        <v>20</v>
      </c>
      <c r="J3635" s="2">
        <v>876</v>
      </c>
      <c r="K3635" s="4">
        <v>0.4844</v>
      </c>
      <c r="L3635" s="2" t="s">
        <v>1929</v>
      </c>
      <c r="M3635" s="5">
        <v>45093</v>
      </c>
      <c r="N3635" s="6">
        <v>99.92</v>
      </c>
    </row>
    <row r="3636" spans="1:14" ht="15.5" hidden="1" x14ac:dyDescent="0.35">
      <c r="A3636" s="3" t="s">
        <v>213</v>
      </c>
      <c r="B3636" s="2" t="s">
        <v>2021</v>
      </c>
      <c r="C3636" s="3">
        <v>172</v>
      </c>
      <c r="D3636" s="2">
        <v>0.04</v>
      </c>
      <c r="E3636" s="2">
        <v>0.02</v>
      </c>
      <c r="F3636" s="2">
        <v>0.04</v>
      </c>
      <c r="G3636" s="2">
        <v>0</v>
      </c>
      <c r="H3636" s="2" t="s">
        <v>12</v>
      </c>
      <c r="I3636" s="2">
        <v>10</v>
      </c>
      <c r="J3636" s="2">
        <v>1166</v>
      </c>
      <c r="K3636" s="4">
        <v>0.48830000000000001</v>
      </c>
      <c r="L3636" s="2" t="s">
        <v>1929</v>
      </c>
      <c r="M3636" s="5">
        <v>45093</v>
      </c>
      <c r="N3636" s="6">
        <v>99.92</v>
      </c>
    </row>
    <row r="3637" spans="1:14" ht="15.5" hidden="1" x14ac:dyDescent="0.35">
      <c r="A3637" s="3" t="s">
        <v>215</v>
      </c>
      <c r="B3637" s="2" t="s">
        <v>2548</v>
      </c>
      <c r="C3637" s="3">
        <v>172.5</v>
      </c>
      <c r="D3637" s="2">
        <v>0.03</v>
      </c>
      <c r="E3637" s="2">
        <v>0.02</v>
      </c>
      <c r="F3637" s="2">
        <v>0.04</v>
      </c>
      <c r="G3637" s="2">
        <v>-0.02</v>
      </c>
      <c r="H3637" s="2">
        <v>-0.4</v>
      </c>
      <c r="I3637" s="2">
        <v>1</v>
      </c>
      <c r="J3637" s="2">
        <v>3027</v>
      </c>
      <c r="K3637" s="4">
        <v>0.49020000000000002</v>
      </c>
      <c r="L3637" s="2" t="s">
        <v>1929</v>
      </c>
      <c r="M3637" s="5">
        <v>45093</v>
      </c>
      <c r="N3637" s="6">
        <v>99.92</v>
      </c>
    </row>
    <row r="3638" spans="1:14" ht="15.5" hidden="1" x14ac:dyDescent="0.35">
      <c r="A3638" s="3" t="s">
        <v>217</v>
      </c>
      <c r="B3638" s="2" t="s">
        <v>2005</v>
      </c>
      <c r="C3638" s="3">
        <v>173</v>
      </c>
      <c r="D3638" s="2">
        <v>0.04</v>
      </c>
      <c r="E3638" s="2">
        <v>0.02</v>
      </c>
      <c r="F3638" s="2">
        <v>0.04</v>
      </c>
      <c r="G3638" s="2">
        <v>0</v>
      </c>
      <c r="H3638" s="2" t="s">
        <v>12</v>
      </c>
      <c r="I3638" s="2">
        <v>1</v>
      </c>
      <c r="J3638" s="2">
        <v>707</v>
      </c>
      <c r="K3638" s="4">
        <v>0.49220000000000003</v>
      </c>
      <c r="L3638" s="2" t="s">
        <v>1929</v>
      </c>
      <c r="M3638" s="5">
        <v>45093</v>
      </c>
      <c r="N3638" s="6">
        <v>99.92</v>
      </c>
    </row>
    <row r="3639" spans="1:14" ht="15.5" hidden="1" x14ac:dyDescent="0.35">
      <c r="A3639" s="3" t="s">
        <v>219</v>
      </c>
      <c r="B3639" s="2" t="s">
        <v>2023</v>
      </c>
      <c r="C3639" s="3">
        <v>173.5</v>
      </c>
      <c r="D3639" s="2">
        <v>0.03</v>
      </c>
      <c r="E3639" s="2">
        <v>0.02</v>
      </c>
      <c r="F3639" s="2">
        <v>0.04</v>
      </c>
      <c r="G3639" s="2">
        <v>0</v>
      </c>
      <c r="H3639" s="2" t="s">
        <v>12</v>
      </c>
      <c r="I3639" s="2">
        <v>2</v>
      </c>
      <c r="J3639" s="2">
        <v>899</v>
      </c>
      <c r="K3639" s="4">
        <v>0.49409999999999998</v>
      </c>
      <c r="L3639" s="2" t="s">
        <v>1929</v>
      </c>
      <c r="M3639" s="5">
        <v>45093</v>
      </c>
      <c r="N3639" s="6">
        <v>99.92</v>
      </c>
    </row>
    <row r="3640" spans="1:14" ht="15.5" hidden="1" x14ac:dyDescent="0.35">
      <c r="A3640" s="3" t="s">
        <v>221</v>
      </c>
      <c r="B3640" s="2" t="s">
        <v>2014</v>
      </c>
      <c r="C3640" s="3">
        <v>174</v>
      </c>
      <c r="D3640" s="2">
        <v>0.05</v>
      </c>
      <c r="E3640" s="2">
        <v>0.02</v>
      </c>
      <c r="F3640" s="2">
        <v>0.04</v>
      </c>
      <c r="G3640" s="2">
        <v>0</v>
      </c>
      <c r="H3640" s="2" t="s">
        <v>12</v>
      </c>
      <c r="I3640" s="2">
        <v>2</v>
      </c>
      <c r="J3640" s="2">
        <v>1271</v>
      </c>
      <c r="K3640" s="4">
        <v>0.49609999999999999</v>
      </c>
      <c r="L3640" s="2" t="s">
        <v>1929</v>
      </c>
      <c r="M3640" s="5">
        <v>45093</v>
      </c>
      <c r="N3640" s="6">
        <v>99.92</v>
      </c>
    </row>
    <row r="3641" spans="1:14" ht="15.5" hidden="1" x14ac:dyDescent="0.35">
      <c r="A3641" s="3" t="s">
        <v>222</v>
      </c>
      <c r="B3641" s="2" t="s">
        <v>2024</v>
      </c>
      <c r="C3641" s="3">
        <v>174.5</v>
      </c>
      <c r="D3641" s="2">
        <v>0.08</v>
      </c>
      <c r="E3641" s="2">
        <v>0.02</v>
      </c>
      <c r="F3641" s="2">
        <v>0.04</v>
      </c>
      <c r="G3641" s="2">
        <v>0</v>
      </c>
      <c r="H3641" s="2" t="s">
        <v>12</v>
      </c>
      <c r="I3641" s="2">
        <v>29</v>
      </c>
      <c r="J3641" s="2">
        <v>1323</v>
      </c>
      <c r="K3641" s="4">
        <v>0.5</v>
      </c>
      <c r="L3641" s="2" t="s">
        <v>1929</v>
      </c>
      <c r="M3641" s="5">
        <v>45093</v>
      </c>
      <c r="N3641" s="6">
        <v>99.92</v>
      </c>
    </row>
    <row r="3642" spans="1:14" ht="15.5" hidden="1" x14ac:dyDescent="0.35">
      <c r="A3642" s="3" t="s">
        <v>224</v>
      </c>
      <c r="B3642" s="2" t="s">
        <v>2025</v>
      </c>
      <c r="C3642" s="3">
        <v>175</v>
      </c>
      <c r="D3642" s="2">
        <v>0.04</v>
      </c>
      <c r="E3642" s="2">
        <v>0.02</v>
      </c>
      <c r="F3642" s="2">
        <v>0.04</v>
      </c>
      <c r="G3642" s="2">
        <v>0</v>
      </c>
      <c r="H3642" s="2" t="s">
        <v>12</v>
      </c>
      <c r="I3642" s="2">
        <v>5</v>
      </c>
      <c r="J3642" s="2">
        <v>11468</v>
      </c>
      <c r="K3642" s="4">
        <v>0.5</v>
      </c>
      <c r="L3642" s="2" t="s">
        <v>1929</v>
      </c>
      <c r="M3642" s="5">
        <v>45093</v>
      </c>
      <c r="N3642" s="6">
        <v>99.92</v>
      </c>
    </row>
    <row r="3643" spans="1:14" ht="15.5" hidden="1" x14ac:dyDescent="0.35">
      <c r="A3643" s="3" t="s">
        <v>226</v>
      </c>
      <c r="B3643" s="2" t="s">
        <v>2026</v>
      </c>
      <c r="C3643" s="3">
        <v>175.5</v>
      </c>
      <c r="D3643" s="2">
        <v>0.03</v>
      </c>
      <c r="E3643" s="2">
        <v>0.02</v>
      </c>
      <c r="F3643" s="2">
        <v>0.03</v>
      </c>
      <c r="G3643" s="2">
        <v>0</v>
      </c>
      <c r="H3643" s="2" t="s">
        <v>12</v>
      </c>
      <c r="I3643" s="2">
        <v>3</v>
      </c>
      <c r="J3643" s="2">
        <v>3854</v>
      </c>
      <c r="K3643" s="4">
        <v>0.48830000000000001</v>
      </c>
      <c r="L3643" s="2" t="s">
        <v>1929</v>
      </c>
      <c r="M3643" s="5">
        <v>45093</v>
      </c>
      <c r="N3643" s="6">
        <v>99.92</v>
      </c>
    </row>
    <row r="3644" spans="1:14" ht="15.5" hidden="1" x14ac:dyDescent="0.35">
      <c r="A3644" s="3" t="s">
        <v>228</v>
      </c>
      <c r="B3644" s="2" t="s">
        <v>2549</v>
      </c>
      <c r="C3644" s="3">
        <v>176</v>
      </c>
      <c r="D3644" s="2">
        <v>0.03</v>
      </c>
      <c r="E3644" s="2">
        <v>0.01</v>
      </c>
      <c r="F3644" s="2">
        <v>0.04</v>
      </c>
      <c r="G3644" s="2">
        <v>-0.01</v>
      </c>
      <c r="H3644" s="2">
        <v>-0.25</v>
      </c>
      <c r="I3644" s="2">
        <v>1</v>
      </c>
      <c r="J3644" s="2">
        <v>1989</v>
      </c>
      <c r="K3644" s="4">
        <v>0.50590000000000002</v>
      </c>
      <c r="L3644" s="2" t="s">
        <v>1929</v>
      </c>
      <c r="M3644" s="5">
        <v>45093</v>
      </c>
      <c r="N3644" s="6">
        <v>99.92</v>
      </c>
    </row>
    <row r="3645" spans="1:14" ht="15.5" hidden="1" x14ac:dyDescent="0.35">
      <c r="A3645" s="3" t="s">
        <v>230</v>
      </c>
      <c r="B3645" s="2" t="s">
        <v>2028</v>
      </c>
      <c r="C3645" s="3">
        <v>176.5</v>
      </c>
      <c r="D3645" s="2">
        <v>0.03</v>
      </c>
      <c r="E3645" s="2">
        <v>0.01</v>
      </c>
      <c r="F3645" s="2">
        <v>0.04</v>
      </c>
      <c r="G3645" s="2">
        <v>0</v>
      </c>
      <c r="H3645" s="2" t="s">
        <v>12</v>
      </c>
      <c r="I3645" s="2">
        <v>1</v>
      </c>
      <c r="J3645" s="2">
        <v>2003</v>
      </c>
      <c r="K3645" s="4">
        <v>0.50780000000000003</v>
      </c>
      <c r="L3645" s="2" t="s">
        <v>1929</v>
      </c>
      <c r="M3645" s="5">
        <v>45093</v>
      </c>
      <c r="N3645" s="6">
        <v>99.92</v>
      </c>
    </row>
    <row r="3646" spans="1:14" ht="15.5" hidden="1" x14ac:dyDescent="0.35">
      <c r="A3646" s="3" t="s">
        <v>232</v>
      </c>
      <c r="B3646" s="2" t="s">
        <v>1952</v>
      </c>
      <c r="C3646" s="3">
        <v>177</v>
      </c>
      <c r="D3646" s="2">
        <v>0.03</v>
      </c>
      <c r="E3646" s="2">
        <v>0.01</v>
      </c>
      <c r="F3646" s="2">
        <v>0.04</v>
      </c>
      <c r="G3646" s="2">
        <v>0</v>
      </c>
      <c r="H3646" s="2" t="s">
        <v>12</v>
      </c>
      <c r="I3646" s="2">
        <v>1</v>
      </c>
      <c r="J3646" s="2">
        <v>830</v>
      </c>
      <c r="K3646" s="4">
        <v>0.50980000000000003</v>
      </c>
      <c r="L3646" s="2" t="s">
        <v>1929</v>
      </c>
      <c r="M3646" s="5">
        <v>45093</v>
      </c>
      <c r="N3646" s="6">
        <v>99.92</v>
      </c>
    </row>
    <row r="3647" spans="1:14" ht="15.5" hidden="1" x14ac:dyDescent="0.35">
      <c r="A3647" s="3" t="s">
        <v>234</v>
      </c>
      <c r="B3647" s="2" t="s">
        <v>2550</v>
      </c>
      <c r="C3647" s="3">
        <v>177.5</v>
      </c>
      <c r="D3647" s="2">
        <v>0.03</v>
      </c>
      <c r="E3647" s="2">
        <v>0.01</v>
      </c>
      <c r="F3647" s="2">
        <v>0.04</v>
      </c>
      <c r="G3647" s="2">
        <v>0</v>
      </c>
      <c r="H3647" s="2" t="s">
        <v>12</v>
      </c>
      <c r="I3647" s="2">
        <v>3</v>
      </c>
      <c r="J3647" s="2">
        <v>2358</v>
      </c>
      <c r="K3647" s="4">
        <v>0.51170000000000004</v>
      </c>
      <c r="L3647" s="2" t="s">
        <v>1929</v>
      </c>
      <c r="M3647" s="5">
        <v>45093</v>
      </c>
      <c r="N3647" s="6">
        <v>99.92</v>
      </c>
    </row>
    <row r="3648" spans="1:14" ht="15.5" hidden="1" x14ac:dyDescent="0.35">
      <c r="A3648" s="3" t="s">
        <v>235</v>
      </c>
      <c r="B3648" s="2" t="s">
        <v>2030</v>
      </c>
      <c r="C3648" s="3">
        <v>178</v>
      </c>
      <c r="D3648" s="2">
        <v>0.03</v>
      </c>
      <c r="E3648" s="2">
        <v>0.01</v>
      </c>
      <c r="F3648" s="2">
        <v>0.04</v>
      </c>
      <c r="G3648" s="2">
        <v>0</v>
      </c>
      <c r="H3648" s="2" t="s">
        <v>12</v>
      </c>
      <c r="I3648" s="2">
        <v>100</v>
      </c>
      <c r="J3648" s="2">
        <v>458</v>
      </c>
      <c r="K3648" s="4">
        <v>0.51370000000000005</v>
      </c>
      <c r="L3648" s="2" t="s">
        <v>1929</v>
      </c>
      <c r="M3648" s="5">
        <v>45093</v>
      </c>
      <c r="N3648" s="6">
        <v>99.92</v>
      </c>
    </row>
    <row r="3649" spans="1:14" ht="15.5" hidden="1" x14ac:dyDescent="0.35">
      <c r="A3649" s="3" t="s">
        <v>237</v>
      </c>
      <c r="B3649" s="2" t="s">
        <v>2551</v>
      </c>
      <c r="C3649" s="3">
        <v>178.5</v>
      </c>
      <c r="D3649" s="2">
        <v>0.02</v>
      </c>
      <c r="E3649" s="2">
        <v>0.01</v>
      </c>
      <c r="F3649" s="2">
        <v>0.04</v>
      </c>
      <c r="G3649" s="2">
        <v>-0.01</v>
      </c>
      <c r="H3649" s="2">
        <v>-0.33329999999999999</v>
      </c>
      <c r="I3649" s="2">
        <v>10</v>
      </c>
      <c r="J3649" s="2">
        <v>1722</v>
      </c>
      <c r="K3649" s="4">
        <v>0.51559999999999995</v>
      </c>
      <c r="L3649" s="2" t="s">
        <v>1929</v>
      </c>
      <c r="M3649" s="5">
        <v>45093</v>
      </c>
      <c r="N3649" s="6">
        <v>99.92</v>
      </c>
    </row>
    <row r="3650" spans="1:14" ht="15.5" hidden="1" x14ac:dyDescent="0.35">
      <c r="A3650" s="3" t="s">
        <v>239</v>
      </c>
      <c r="B3650" s="2" t="s">
        <v>2032</v>
      </c>
      <c r="C3650" s="3">
        <v>179</v>
      </c>
      <c r="D3650" s="2">
        <v>0.03</v>
      </c>
      <c r="E3650" s="2">
        <v>0.01</v>
      </c>
      <c r="F3650" s="2">
        <v>0.04</v>
      </c>
      <c r="G3650" s="2">
        <v>0</v>
      </c>
      <c r="H3650" s="2" t="s">
        <v>12</v>
      </c>
      <c r="I3650" s="2">
        <v>1</v>
      </c>
      <c r="J3650" s="2">
        <v>1037</v>
      </c>
      <c r="K3650" s="4">
        <v>0.51949999999999996</v>
      </c>
      <c r="L3650" s="2" t="s">
        <v>1929</v>
      </c>
      <c r="M3650" s="5">
        <v>45093</v>
      </c>
      <c r="N3650" s="6">
        <v>99.92</v>
      </c>
    </row>
    <row r="3651" spans="1:14" ht="15.5" hidden="1" x14ac:dyDescent="0.35">
      <c r="A3651" s="3" t="s">
        <v>241</v>
      </c>
      <c r="B3651" s="2" t="s">
        <v>2033</v>
      </c>
      <c r="C3651" s="3">
        <v>179.5</v>
      </c>
      <c r="D3651" s="2">
        <v>0.05</v>
      </c>
      <c r="E3651" s="2">
        <v>0.01</v>
      </c>
      <c r="F3651" s="2">
        <v>0.04</v>
      </c>
      <c r="G3651" s="2">
        <v>0</v>
      </c>
      <c r="H3651" s="2" t="s">
        <v>12</v>
      </c>
      <c r="I3651" s="2">
        <v>9</v>
      </c>
      <c r="J3651" s="2">
        <v>510</v>
      </c>
      <c r="K3651" s="4">
        <v>0.51949999999999996</v>
      </c>
      <c r="L3651" s="2" t="s">
        <v>1929</v>
      </c>
      <c r="M3651" s="5">
        <v>45093</v>
      </c>
      <c r="N3651" s="6">
        <v>99.92</v>
      </c>
    </row>
    <row r="3652" spans="1:14" ht="15.5" hidden="1" x14ac:dyDescent="0.35">
      <c r="A3652" s="3" t="s">
        <v>242</v>
      </c>
      <c r="B3652" s="2" t="s">
        <v>2552</v>
      </c>
      <c r="C3652" s="3">
        <v>180</v>
      </c>
      <c r="D3652" s="2">
        <v>0.02</v>
      </c>
      <c r="E3652" s="2">
        <v>0.01</v>
      </c>
      <c r="F3652" s="2">
        <v>0.02</v>
      </c>
      <c r="G3652" s="2">
        <v>-0.01</v>
      </c>
      <c r="H3652" s="2">
        <v>-0.33329999999999999</v>
      </c>
      <c r="I3652" s="2">
        <v>11</v>
      </c>
      <c r="J3652" s="2">
        <v>14678</v>
      </c>
      <c r="K3652" s="4">
        <v>0.48830000000000001</v>
      </c>
      <c r="L3652" s="2" t="s">
        <v>1929</v>
      </c>
      <c r="M3652" s="5">
        <v>45093</v>
      </c>
      <c r="N3652" s="6">
        <v>99.92</v>
      </c>
    </row>
    <row r="3653" spans="1:14" ht="15.5" hidden="1" x14ac:dyDescent="0.35">
      <c r="A3653" s="3" t="s">
        <v>244</v>
      </c>
      <c r="B3653" s="2" t="s">
        <v>2551</v>
      </c>
      <c r="C3653" s="3">
        <v>180.5</v>
      </c>
      <c r="D3653" s="2">
        <v>0.02</v>
      </c>
      <c r="E3653" s="2">
        <v>0.02</v>
      </c>
      <c r="F3653" s="2">
        <v>0.03</v>
      </c>
      <c r="G3653" s="2">
        <v>-0.02</v>
      </c>
      <c r="H3653" s="2">
        <v>-0.5</v>
      </c>
      <c r="I3653" s="2">
        <v>9</v>
      </c>
      <c r="J3653" s="2">
        <v>1680</v>
      </c>
      <c r="K3653" s="4">
        <v>0.5</v>
      </c>
      <c r="L3653" s="2" t="s">
        <v>1929</v>
      </c>
      <c r="M3653" s="5">
        <v>45093</v>
      </c>
      <c r="N3653" s="6">
        <v>99.92</v>
      </c>
    </row>
    <row r="3654" spans="1:14" ht="15.5" hidden="1" x14ac:dyDescent="0.35">
      <c r="A3654" s="3" t="s">
        <v>245</v>
      </c>
      <c r="B3654" s="2" t="s">
        <v>2032</v>
      </c>
      <c r="C3654" s="3">
        <v>181</v>
      </c>
      <c r="D3654" s="2">
        <v>0.03</v>
      </c>
      <c r="E3654" s="2">
        <v>0.01</v>
      </c>
      <c r="F3654" s="2">
        <v>0.04</v>
      </c>
      <c r="G3654" s="2">
        <v>0</v>
      </c>
      <c r="H3654" s="2" t="s">
        <v>12</v>
      </c>
      <c r="I3654" s="2">
        <v>1</v>
      </c>
      <c r="J3654" s="2">
        <v>735</v>
      </c>
      <c r="K3654" s="4">
        <v>0.50390000000000001</v>
      </c>
      <c r="L3654" s="2" t="s">
        <v>1929</v>
      </c>
      <c r="M3654" s="5">
        <v>45093</v>
      </c>
      <c r="N3654" s="6">
        <v>99.92</v>
      </c>
    </row>
    <row r="3655" spans="1:14" ht="15.5" hidden="1" x14ac:dyDescent="0.35">
      <c r="A3655" s="3" t="s">
        <v>247</v>
      </c>
      <c r="B3655" s="2" t="s">
        <v>2036</v>
      </c>
      <c r="C3655" s="3">
        <v>181.5</v>
      </c>
      <c r="D3655" s="2">
        <v>7.0000000000000007E-2</v>
      </c>
      <c r="E3655" s="2">
        <v>0.02</v>
      </c>
      <c r="F3655" s="2">
        <v>0.04</v>
      </c>
      <c r="G3655" s="2">
        <v>0</v>
      </c>
      <c r="H3655" s="2" t="s">
        <v>12</v>
      </c>
      <c r="I3655" s="2">
        <v>1</v>
      </c>
      <c r="J3655" s="2">
        <v>1084</v>
      </c>
      <c r="K3655" s="4">
        <v>0.51370000000000005</v>
      </c>
      <c r="L3655" s="2" t="s">
        <v>1929</v>
      </c>
      <c r="M3655" s="5">
        <v>45093</v>
      </c>
      <c r="N3655" s="6">
        <v>99.92</v>
      </c>
    </row>
    <row r="3656" spans="1:14" ht="15.5" hidden="1" x14ac:dyDescent="0.35">
      <c r="A3656" s="3" t="s">
        <v>249</v>
      </c>
      <c r="B3656" s="2" t="s">
        <v>2553</v>
      </c>
      <c r="C3656" s="3">
        <v>182</v>
      </c>
      <c r="D3656" s="2">
        <v>0.02</v>
      </c>
      <c r="E3656" s="2">
        <v>0.01</v>
      </c>
      <c r="F3656" s="2">
        <v>0.04</v>
      </c>
      <c r="G3656" s="2">
        <v>-0.04</v>
      </c>
      <c r="H3656" s="2">
        <v>-0.66669999999999996</v>
      </c>
      <c r="I3656" s="2">
        <v>50</v>
      </c>
      <c r="J3656" s="2">
        <v>857</v>
      </c>
      <c r="K3656" s="4">
        <v>0.50780000000000003</v>
      </c>
      <c r="L3656" s="2" t="s">
        <v>1929</v>
      </c>
      <c r="M3656" s="5">
        <v>45093</v>
      </c>
      <c r="N3656" s="6">
        <v>99.92</v>
      </c>
    </row>
    <row r="3657" spans="1:14" ht="15.5" hidden="1" x14ac:dyDescent="0.35">
      <c r="A3657" s="3" t="s">
        <v>251</v>
      </c>
      <c r="B3657" s="2" t="s">
        <v>2038</v>
      </c>
      <c r="C3657" s="3">
        <v>182.5</v>
      </c>
      <c r="D3657" s="2">
        <v>0.05</v>
      </c>
      <c r="E3657" s="2">
        <v>0.01</v>
      </c>
      <c r="F3657" s="2">
        <v>0.04</v>
      </c>
      <c r="G3657" s="2">
        <v>0</v>
      </c>
      <c r="H3657" s="2" t="s">
        <v>12</v>
      </c>
      <c r="I3657" s="2">
        <v>2</v>
      </c>
      <c r="J3657" s="2">
        <v>1581</v>
      </c>
      <c r="K3657" s="4">
        <v>0.50780000000000003</v>
      </c>
      <c r="L3657" s="2" t="s">
        <v>1929</v>
      </c>
      <c r="M3657" s="5">
        <v>45093</v>
      </c>
      <c r="N3657" s="6">
        <v>99.92</v>
      </c>
    </row>
    <row r="3658" spans="1:14" ht="15.5" hidden="1" x14ac:dyDescent="0.35">
      <c r="A3658" s="3" t="s">
        <v>252</v>
      </c>
      <c r="B3658" s="2" t="s">
        <v>2039</v>
      </c>
      <c r="C3658" s="3">
        <v>183</v>
      </c>
      <c r="D3658" s="2">
        <v>0.03</v>
      </c>
      <c r="E3658" s="2">
        <v>0.01</v>
      </c>
      <c r="F3658" s="2">
        <v>0.04</v>
      </c>
      <c r="G3658" s="2">
        <v>0</v>
      </c>
      <c r="H3658" s="2" t="s">
        <v>12</v>
      </c>
      <c r="I3658" s="2">
        <v>17</v>
      </c>
      <c r="J3658" s="2">
        <v>761</v>
      </c>
      <c r="K3658" s="4">
        <v>0.51170000000000004</v>
      </c>
      <c r="L3658" s="2" t="s">
        <v>1929</v>
      </c>
      <c r="M3658" s="5">
        <v>45093</v>
      </c>
      <c r="N3658" s="6">
        <v>99.92</v>
      </c>
    </row>
    <row r="3659" spans="1:14" ht="15.5" hidden="1" x14ac:dyDescent="0.35">
      <c r="A3659" s="3" t="s">
        <v>254</v>
      </c>
      <c r="B3659" s="2" t="s">
        <v>2040</v>
      </c>
      <c r="C3659" s="3">
        <v>183.5</v>
      </c>
      <c r="D3659" s="2">
        <v>0.04</v>
      </c>
      <c r="E3659" s="2">
        <v>0.01</v>
      </c>
      <c r="F3659" s="2">
        <v>0.04</v>
      </c>
      <c r="G3659" s="2">
        <v>0</v>
      </c>
      <c r="H3659" s="2" t="s">
        <v>12</v>
      </c>
      <c r="I3659" s="2">
        <v>1</v>
      </c>
      <c r="J3659" s="2">
        <v>976</v>
      </c>
      <c r="K3659" s="4">
        <v>0.51170000000000004</v>
      </c>
      <c r="L3659" s="2" t="s">
        <v>1929</v>
      </c>
      <c r="M3659" s="5">
        <v>45093</v>
      </c>
      <c r="N3659" s="6">
        <v>99.92</v>
      </c>
    </row>
    <row r="3660" spans="1:14" ht="15.5" hidden="1" x14ac:dyDescent="0.35">
      <c r="A3660" s="3" t="s">
        <v>256</v>
      </c>
      <c r="B3660" s="2" t="s">
        <v>2041</v>
      </c>
      <c r="C3660" s="3">
        <v>184</v>
      </c>
      <c r="D3660" s="2">
        <v>0.03</v>
      </c>
      <c r="E3660" s="2">
        <v>0.01</v>
      </c>
      <c r="F3660" s="2">
        <v>0.04</v>
      </c>
      <c r="G3660" s="2">
        <v>0</v>
      </c>
      <c r="H3660" s="2" t="s">
        <v>12</v>
      </c>
      <c r="I3660" s="2">
        <v>2</v>
      </c>
      <c r="J3660" s="2">
        <v>284</v>
      </c>
      <c r="K3660" s="4">
        <v>0.51559999999999995</v>
      </c>
      <c r="L3660" s="2" t="s">
        <v>1929</v>
      </c>
      <c r="M3660" s="5">
        <v>45093</v>
      </c>
      <c r="N3660" s="6">
        <v>99.92</v>
      </c>
    </row>
    <row r="3661" spans="1:14" ht="15.5" hidden="1" x14ac:dyDescent="0.35">
      <c r="A3661" s="3" t="s">
        <v>258</v>
      </c>
      <c r="B3661" s="2" t="s">
        <v>2042</v>
      </c>
      <c r="C3661" s="3">
        <v>184.5</v>
      </c>
      <c r="D3661" s="2">
        <v>0.06</v>
      </c>
      <c r="E3661" s="2">
        <v>0.02</v>
      </c>
      <c r="F3661" s="2">
        <v>0.03</v>
      </c>
      <c r="G3661" s="2">
        <v>0</v>
      </c>
      <c r="H3661" s="2" t="s">
        <v>12</v>
      </c>
      <c r="I3661" s="2">
        <v>4</v>
      </c>
      <c r="J3661" s="2">
        <v>1638</v>
      </c>
      <c r="K3661" s="4">
        <v>0.51559999999999995</v>
      </c>
      <c r="L3661" s="2" t="s">
        <v>1929</v>
      </c>
      <c r="M3661" s="5">
        <v>45093</v>
      </c>
      <c r="N3661" s="6">
        <v>99.92</v>
      </c>
    </row>
    <row r="3662" spans="1:14" ht="15.5" hidden="1" x14ac:dyDescent="0.35">
      <c r="A3662" s="3" t="s">
        <v>259</v>
      </c>
      <c r="B3662" s="2" t="s">
        <v>2043</v>
      </c>
      <c r="C3662" s="3">
        <v>185</v>
      </c>
      <c r="D3662" s="2">
        <v>0.04</v>
      </c>
      <c r="E3662" s="2">
        <v>0.01</v>
      </c>
      <c r="F3662" s="2">
        <v>0.04</v>
      </c>
      <c r="G3662" s="2">
        <v>0</v>
      </c>
      <c r="H3662" s="2" t="s">
        <v>12</v>
      </c>
      <c r="I3662" s="2">
        <v>2</v>
      </c>
      <c r="J3662" s="2">
        <v>4335</v>
      </c>
      <c r="K3662" s="4">
        <v>0.51949999999999996</v>
      </c>
      <c r="L3662" s="2" t="s">
        <v>1929</v>
      </c>
      <c r="M3662" s="5">
        <v>45093</v>
      </c>
      <c r="N3662" s="6">
        <v>99.92</v>
      </c>
    </row>
    <row r="3663" spans="1:14" ht="15.5" hidden="1" x14ac:dyDescent="0.35">
      <c r="A3663" s="3" t="s">
        <v>261</v>
      </c>
      <c r="B3663" s="2" t="s">
        <v>2044</v>
      </c>
      <c r="C3663" s="3">
        <v>185.5</v>
      </c>
      <c r="D3663" s="2">
        <v>0.05</v>
      </c>
      <c r="E3663" s="2">
        <v>0.02</v>
      </c>
      <c r="F3663" s="2">
        <v>0.03</v>
      </c>
      <c r="G3663" s="2">
        <v>0</v>
      </c>
      <c r="H3663" s="2" t="s">
        <v>12</v>
      </c>
      <c r="I3663" s="2">
        <v>10</v>
      </c>
      <c r="J3663" s="2">
        <v>1084</v>
      </c>
      <c r="K3663" s="4">
        <v>0.51949999999999996</v>
      </c>
      <c r="L3663" s="2" t="s">
        <v>1929</v>
      </c>
      <c r="M3663" s="5">
        <v>45093</v>
      </c>
      <c r="N3663" s="6">
        <v>99.92</v>
      </c>
    </row>
    <row r="3664" spans="1:14" ht="15.5" hidden="1" x14ac:dyDescent="0.35">
      <c r="A3664" s="3" t="s">
        <v>263</v>
      </c>
      <c r="B3664" s="2" t="s">
        <v>2045</v>
      </c>
      <c r="C3664" s="3">
        <v>186</v>
      </c>
      <c r="D3664" s="2">
        <v>0.03</v>
      </c>
      <c r="E3664" s="2">
        <v>0.01</v>
      </c>
      <c r="F3664" s="2">
        <v>0.03</v>
      </c>
      <c r="G3664" s="2">
        <v>0</v>
      </c>
      <c r="H3664" s="2" t="s">
        <v>12</v>
      </c>
      <c r="I3664" s="2">
        <v>1</v>
      </c>
      <c r="J3664" s="2">
        <v>2850</v>
      </c>
      <c r="K3664" s="4">
        <v>0.51170000000000004</v>
      </c>
      <c r="L3664" s="2" t="s">
        <v>1929</v>
      </c>
      <c r="M3664" s="5">
        <v>45093</v>
      </c>
      <c r="N3664" s="6">
        <v>99.92</v>
      </c>
    </row>
    <row r="3665" spans="1:14" ht="15.5" hidden="1" x14ac:dyDescent="0.35">
      <c r="A3665" s="3" t="s">
        <v>265</v>
      </c>
      <c r="B3665" s="2" t="s">
        <v>2044</v>
      </c>
      <c r="C3665" s="3">
        <v>186.5</v>
      </c>
      <c r="D3665" s="2">
        <v>0.05</v>
      </c>
      <c r="E3665" s="2">
        <v>0.02</v>
      </c>
      <c r="F3665" s="2">
        <v>0.03</v>
      </c>
      <c r="G3665" s="2">
        <v>0</v>
      </c>
      <c r="H3665" s="2" t="s">
        <v>12</v>
      </c>
      <c r="I3665" s="2">
        <v>10</v>
      </c>
      <c r="J3665" s="2">
        <v>2645</v>
      </c>
      <c r="K3665" s="4">
        <v>0.52339999999999998</v>
      </c>
      <c r="L3665" s="2" t="s">
        <v>1929</v>
      </c>
      <c r="M3665" s="5">
        <v>45093</v>
      </c>
      <c r="N3665" s="6">
        <v>99.92</v>
      </c>
    </row>
    <row r="3666" spans="1:14" ht="15.5" hidden="1" x14ac:dyDescent="0.35">
      <c r="A3666" s="3" t="s">
        <v>267</v>
      </c>
      <c r="B3666" s="2" t="s">
        <v>2046</v>
      </c>
      <c r="C3666" s="3">
        <v>187</v>
      </c>
      <c r="D3666" s="2">
        <v>0.05</v>
      </c>
      <c r="E3666" s="2">
        <v>0.01</v>
      </c>
      <c r="F3666" s="2">
        <v>0.04</v>
      </c>
      <c r="G3666" s="2">
        <v>0</v>
      </c>
      <c r="H3666" s="2" t="s">
        <v>12</v>
      </c>
      <c r="I3666" s="2">
        <v>12</v>
      </c>
      <c r="J3666" s="2">
        <v>830</v>
      </c>
      <c r="K3666" s="4">
        <v>0.52729999999999999</v>
      </c>
      <c r="L3666" s="2" t="s">
        <v>1929</v>
      </c>
      <c r="M3666" s="5">
        <v>45093</v>
      </c>
      <c r="N3666" s="6">
        <v>99.92</v>
      </c>
    </row>
    <row r="3667" spans="1:14" ht="15.5" hidden="1" x14ac:dyDescent="0.35">
      <c r="A3667" s="3" t="s">
        <v>269</v>
      </c>
      <c r="B3667" s="2" t="s">
        <v>2047</v>
      </c>
      <c r="C3667" s="3">
        <v>187.5</v>
      </c>
      <c r="D3667" s="2">
        <v>0.05</v>
      </c>
      <c r="E3667" s="2">
        <v>0.01</v>
      </c>
      <c r="F3667" s="2">
        <v>0.03</v>
      </c>
      <c r="G3667" s="2">
        <v>0</v>
      </c>
      <c r="H3667" s="2" t="s">
        <v>12</v>
      </c>
      <c r="I3667" s="2">
        <v>34</v>
      </c>
      <c r="J3667" s="2">
        <v>2503</v>
      </c>
      <c r="K3667" s="4">
        <v>0.51559999999999995</v>
      </c>
      <c r="L3667" s="2" t="s">
        <v>1929</v>
      </c>
      <c r="M3667" s="5">
        <v>45093</v>
      </c>
      <c r="N3667" s="6">
        <v>99.92</v>
      </c>
    </row>
    <row r="3668" spans="1:14" ht="15.5" hidden="1" x14ac:dyDescent="0.35">
      <c r="A3668" s="3" t="s">
        <v>271</v>
      </c>
      <c r="B3668" s="2" t="s">
        <v>2048</v>
      </c>
      <c r="C3668" s="3">
        <v>188</v>
      </c>
      <c r="D3668" s="2">
        <v>0.08</v>
      </c>
      <c r="E3668" s="2">
        <v>0.02</v>
      </c>
      <c r="F3668" s="2">
        <v>0.04</v>
      </c>
      <c r="G3668" s="2">
        <v>0</v>
      </c>
      <c r="H3668" s="2" t="s">
        <v>12</v>
      </c>
      <c r="I3668" s="2">
        <v>1</v>
      </c>
      <c r="J3668" s="2">
        <v>1114</v>
      </c>
      <c r="K3668" s="4">
        <v>0.53910000000000002</v>
      </c>
      <c r="L3668" s="2" t="s">
        <v>1929</v>
      </c>
      <c r="M3668" s="5">
        <v>45093</v>
      </c>
      <c r="N3668" s="6">
        <v>99.92</v>
      </c>
    </row>
    <row r="3669" spans="1:14" ht="15.5" hidden="1" x14ac:dyDescent="0.35">
      <c r="A3669" s="3" t="s">
        <v>273</v>
      </c>
      <c r="B3669" s="2" t="s">
        <v>2049</v>
      </c>
      <c r="C3669" s="3">
        <v>188.5</v>
      </c>
      <c r="D3669" s="2">
        <v>0.02</v>
      </c>
      <c r="E3669" s="2">
        <v>0.01</v>
      </c>
      <c r="F3669" s="2">
        <v>0.04</v>
      </c>
      <c r="G3669" s="2">
        <v>0</v>
      </c>
      <c r="H3669" s="2" t="s">
        <v>12</v>
      </c>
      <c r="I3669" s="2">
        <v>60</v>
      </c>
      <c r="J3669" s="2">
        <v>404</v>
      </c>
      <c r="K3669" s="4">
        <v>0.53129999999999999</v>
      </c>
      <c r="L3669" s="2" t="s">
        <v>1929</v>
      </c>
      <c r="M3669" s="5">
        <v>45093</v>
      </c>
      <c r="N3669" s="6">
        <v>99.92</v>
      </c>
    </row>
    <row r="3670" spans="1:14" ht="15.5" hidden="1" x14ac:dyDescent="0.35">
      <c r="A3670" s="3" t="s">
        <v>274</v>
      </c>
      <c r="B3670" s="2" t="s">
        <v>2050</v>
      </c>
      <c r="C3670" s="3">
        <v>189</v>
      </c>
      <c r="D3670" s="2">
        <v>0.03</v>
      </c>
      <c r="E3670" s="2">
        <v>0.01</v>
      </c>
      <c r="F3670" s="2">
        <v>0.03</v>
      </c>
      <c r="G3670" s="2">
        <v>0</v>
      </c>
      <c r="H3670" s="2" t="s">
        <v>12</v>
      </c>
      <c r="I3670" s="2">
        <v>1</v>
      </c>
      <c r="J3670" s="2">
        <v>360</v>
      </c>
      <c r="K3670" s="4">
        <v>0.52339999999999998</v>
      </c>
      <c r="L3670" s="2" t="s">
        <v>1929</v>
      </c>
      <c r="M3670" s="5">
        <v>45093</v>
      </c>
      <c r="N3670" s="6">
        <v>99.92</v>
      </c>
    </row>
    <row r="3671" spans="1:14" ht="15.5" hidden="1" x14ac:dyDescent="0.35">
      <c r="A3671" s="3" t="s">
        <v>276</v>
      </c>
      <c r="B3671" s="2" t="s">
        <v>2051</v>
      </c>
      <c r="C3671" s="3">
        <v>189.5</v>
      </c>
      <c r="D3671" s="2">
        <v>0.05</v>
      </c>
      <c r="E3671" s="2">
        <v>0.01</v>
      </c>
      <c r="F3671" s="2">
        <v>0.03</v>
      </c>
      <c r="G3671" s="2">
        <v>0</v>
      </c>
      <c r="H3671" s="2" t="s">
        <v>12</v>
      </c>
      <c r="I3671" s="2">
        <v>1</v>
      </c>
      <c r="J3671" s="2">
        <v>468</v>
      </c>
      <c r="K3671" s="4">
        <v>0.52339999999999998</v>
      </c>
      <c r="L3671" s="2" t="s">
        <v>1929</v>
      </c>
      <c r="M3671" s="5">
        <v>45093</v>
      </c>
      <c r="N3671" s="6">
        <v>99.92</v>
      </c>
    </row>
    <row r="3672" spans="1:14" ht="15.5" hidden="1" x14ac:dyDescent="0.35">
      <c r="A3672" s="3" t="s">
        <v>278</v>
      </c>
      <c r="B3672" s="2" t="s">
        <v>1925</v>
      </c>
      <c r="C3672" s="3">
        <v>190</v>
      </c>
      <c r="D3672" s="2">
        <v>0.03</v>
      </c>
      <c r="E3672" s="2">
        <v>0.01</v>
      </c>
      <c r="F3672" s="2">
        <v>0.02</v>
      </c>
      <c r="G3672" s="2">
        <v>0</v>
      </c>
      <c r="H3672" s="2" t="s">
        <v>12</v>
      </c>
      <c r="I3672" s="2">
        <v>3</v>
      </c>
      <c r="J3672" s="2">
        <v>2828</v>
      </c>
      <c r="K3672" s="4">
        <v>0.51559999999999995</v>
      </c>
      <c r="L3672" s="2" t="s">
        <v>1929</v>
      </c>
      <c r="M3672" s="5">
        <v>45093</v>
      </c>
      <c r="N3672" s="6">
        <v>99.92</v>
      </c>
    </row>
    <row r="3673" spans="1:14" ht="15.5" hidden="1" x14ac:dyDescent="0.35">
      <c r="A3673" s="3" t="s">
        <v>280</v>
      </c>
      <c r="B3673" s="2" t="s">
        <v>2052</v>
      </c>
      <c r="C3673" s="3">
        <v>190.5</v>
      </c>
      <c r="D3673" s="2">
        <v>0.02</v>
      </c>
      <c r="E3673" s="2">
        <v>0</v>
      </c>
      <c r="F3673" s="2">
        <v>0.04</v>
      </c>
      <c r="G3673" s="2">
        <v>0</v>
      </c>
      <c r="H3673" s="2" t="s">
        <v>12</v>
      </c>
      <c r="I3673" s="2">
        <v>1</v>
      </c>
      <c r="J3673" s="2">
        <v>2173</v>
      </c>
      <c r="K3673" s="4">
        <v>0.52729999999999999</v>
      </c>
      <c r="L3673" s="2" t="s">
        <v>1929</v>
      </c>
      <c r="M3673" s="5">
        <v>45093</v>
      </c>
      <c r="N3673" s="6">
        <v>99.92</v>
      </c>
    </row>
    <row r="3674" spans="1:14" ht="15.5" hidden="1" x14ac:dyDescent="0.35">
      <c r="A3674" s="3" t="s">
        <v>282</v>
      </c>
      <c r="B3674" s="2" t="s">
        <v>2053</v>
      </c>
      <c r="C3674" s="3">
        <v>191</v>
      </c>
      <c r="D3674" s="2">
        <v>0.03</v>
      </c>
      <c r="E3674" s="2">
        <v>0.01</v>
      </c>
      <c r="F3674" s="2">
        <v>0.03</v>
      </c>
      <c r="G3674" s="2">
        <v>0</v>
      </c>
      <c r="H3674" s="2" t="s">
        <v>12</v>
      </c>
      <c r="I3674" s="2">
        <v>2</v>
      </c>
      <c r="J3674" s="2">
        <v>508</v>
      </c>
      <c r="K3674" s="4">
        <v>0.53129999999999999</v>
      </c>
      <c r="L3674" s="2" t="s">
        <v>1929</v>
      </c>
      <c r="M3674" s="5">
        <v>45093</v>
      </c>
      <c r="N3674" s="6">
        <v>99.92</v>
      </c>
    </row>
    <row r="3675" spans="1:14" ht="15.5" hidden="1" x14ac:dyDescent="0.35">
      <c r="A3675" s="3" t="s">
        <v>283</v>
      </c>
      <c r="B3675" s="2" t="s">
        <v>2054</v>
      </c>
      <c r="C3675" s="3">
        <v>191.5</v>
      </c>
      <c r="D3675" s="2">
        <v>0.02</v>
      </c>
      <c r="E3675" s="2">
        <v>0</v>
      </c>
      <c r="F3675" s="2">
        <v>0.03</v>
      </c>
      <c r="G3675" s="2">
        <v>0</v>
      </c>
      <c r="H3675" s="2" t="s">
        <v>12</v>
      </c>
      <c r="I3675" s="2">
        <v>2</v>
      </c>
      <c r="J3675" s="2">
        <v>436</v>
      </c>
      <c r="K3675" s="4">
        <v>0.51559999999999995</v>
      </c>
      <c r="L3675" s="2" t="s">
        <v>1929</v>
      </c>
      <c r="M3675" s="5">
        <v>45093</v>
      </c>
      <c r="N3675" s="6">
        <v>99.92</v>
      </c>
    </row>
    <row r="3676" spans="1:14" ht="15.5" hidden="1" x14ac:dyDescent="0.35">
      <c r="A3676" s="3" t="s">
        <v>285</v>
      </c>
      <c r="B3676" s="2" t="s">
        <v>2554</v>
      </c>
      <c r="C3676" s="3">
        <v>192</v>
      </c>
      <c r="D3676" s="2">
        <v>0.02</v>
      </c>
      <c r="E3676" s="2">
        <v>0</v>
      </c>
      <c r="F3676" s="2">
        <v>0.02</v>
      </c>
      <c r="G3676" s="2">
        <v>-0.01</v>
      </c>
      <c r="H3676" s="2">
        <v>-0.33329999999999999</v>
      </c>
      <c r="I3676" s="2">
        <v>2</v>
      </c>
      <c r="J3676" s="2">
        <v>493</v>
      </c>
      <c r="K3676" s="4">
        <v>0.5</v>
      </c>
      <c r="L3676" s="2" t="s">
        <v>1929</v>
      </c>
      <c r="M3676" s="5">
        <v>45093</v>
      </c>
      <c r="N3676" s="6">
        <v>99.92</v>
      </c>
    </row>
    <row r="3677" spans="1:14" ht="15.5" hidden="1" x14ac:dyDescent="0.35">
      <c r="A3677" s="3" t="s">
        <v>287</v>
      </c>
      <c r="B3677" s="2" t="s">
        <v>2055</v>
      </c>
      <c r="C3677" s="3">
        <v>192.5</v>
      </c>
      <c r="D3677" s="2">
        <v>0.03</v>
      </c>
      <c r="E3677" s="2">
        <v>0</v>
      </c>
      <c r="F3677" s="2">
        <v>0.03</v>
      </c>
      <c r="G3677" s="2">
        <v>0</v>
      </c>
      <c r="H3677" s="2" t="s">
        <v>12</v>
      </c>
      <c r="I3677" s="2">
        <v>2</v>
      </c>
      <c r="J3677" s="2">
        <v>811</v>
      </c>
      <c r="K3677" s="4">
        <v>0.52339999999999998</v>
      </c>
      <c r="L3677" s="2" t="s">
        <v>1929</v>
      </c>
      <c r="M3677" s="5">
        <v>45093</v>
      </c>
      <c r="N3677" s="6">
        <v>99.92</v>
      </c>
    </row>
    <row r="3678" spans="1:14" ht="15.5" hidden="1" x14ac:dyDescent="0.35">
      <c r="A3678" s="3" t="s">
        <v>289</v>
      </c>
      <c r="B3678" s="2" t="s">
        <v>2055</v>
      </c>
      <c r="C3678" s="3">
        <v>193</v>
      </c>
      <c r="D3678" s="2">
        <v>0.02</v>
      </c>
      <c r="E3678" s="2">
        <v>0</v>
      </c>
      <c r="F3678" s="2">
        <v>0.03</v>
      </c>
      <c r="G3678" s="2">
        <v>0</v>
      </c>
      <c r="H3678" s="2" t="s">
        <v>12</v>
      </c>
      <c r="I3678" s="2">
        <v>3</v>
      </c>
      <c r="J3678" s="2">
        <v>1030</v>
      </c>
      <c r="K3678" s="4">
        <v>0.52339999999999998</v>
      </c>
      <c r="L3678" s="2" t="s">
        <v>1929</v>
      </c>
      <c r="M3678" s="5">
        <v>45093</v>
      </c>
      <c r="N3678" s="6">
        <v>99.92</v>
      </c>
    </row>
    <row r="3679" spans="1:14" ht="15.5" hidden="1" x14ac:dyDescent="0.35">
      <c r="A3679" s="3" t="s">
        <v>291</v>
      </c>
      <c r="B3679" s="2" t="s">
        <v>2056</v>
      </c>
      <c r="C3679" s="3">
        <v>193.5</v>
      </c>
      <c r="D3679" s="2">
        <v>0.03</v>
      </c>
      <c r="E3679" s="2">
        <v>0</v>
      </c>
      <c r="F3679" s="2">
        <v>0.04</v>
      </c>
      <c r="G3679" s="2">
        <v>0</v>
      </c>
      <c r="H3679" s="2" t="s">
        <v>12</v>
      </c>
      <c r="I3679" s="2">
        <v>2</v>
      </c>
      <c r="J3679" s="2">
        <v>746</v>
      </c>
      <c r="K3679" s="4">
        <v>0.53910000000000002</v>
      </c>
      <c r="L3679" s="2" t="s">
        <v>1929</v>
      </c>
      <c r="M3679" s="5">
        <v>45093</v>
      </c>
      <c r="N3679" s="6">
        <v>99.92</v>
      </c>
    </row>
    <row r="3680" spans="1:14" ht="15.5" hidden="1" x14ac:dyDescent="0.35">
      <c r="A3680" s="3" t="s">
        <v>293</v>
      </c>
      <c r="B3680" s="2" t="s">
        <v>2057</v>
      </c>
      <c r="C3680" s="3">
        <v>194</v>
      </c>
      <c r="D3680" s="2">
        <v>0.06</v>
      </c>
      <c r="E3680" s="2">
        <v>0</v>
      </c>
      <c r="F3680" s="2">
        <v>0.03</v>
      </c>
      <c r="G3680" s="2">
        <v>0</v>
      </c>
      <c r="H3680" s="2" t="s">
        <v>12</v>
      </c>
      <c r="I3680" s="2">
        <v>1</v>
      </c>
      <c r="J3680" s="2">
        <v>1945</v>
      </c>
      <c r="K3680" s="4">
        <v>0.52729999999999999</v>
      </c>
      <c r="L3680" s="2" t="s">
        <v>1929</v>
      </c>
      <c r="M3680" s="5">
        <v>45093</v>
      </c>
      <c r="N3680" s="6">
        <v>99.92</v>
      </c>
    </row>
    <row r="3681" spans="1:14" ht="15.5" hidden="1" x14ac:dyDescent="0.35">
      <c r="A3681" s="3" t="s">
        <v>295</v>
      </c>
      <c r="B3681" s="2" t="s">
        <v>2058</v>
      </c>
      <c r="C3681" s="3">
        <v>194.5</v>
      </c>
      <c r="D3681" s="2">
        <v>0.02</v>
      </c>
      <c r="E3681" s="2">
        <v>0</v>
      </c>
      <c r="F3681" s="2">
        <v>0.03</v>
      </c>
      <c r="G3681" s="2">
        <v>0</v>
      </c>
      <c r="H3681" s="2" t="s">
        <v>12</v>
      </c>
      <c r="I3681" s="2">
        <v>20</v>
      </c>
      <c r="J3681" s="2">
        <v>462</v>
      </c>
      <c r="K3681" s="4">
        <v>0.53129999999999999</v>
      </c>
      <c r="L3681" s="2" t="s">
        <v>1929</v>
      </c>
      <c r="M3681" s="5">
        <v>45093</v>
      </c>
      <c r="N3681" s="6">
        <v>99.92</v>
      </c>
    </row>
    <row r="3682" spans="1:14" ht="15.5" hidden="1" x14ac:dyDescent="0.35">
      <c r="A3682" s="3" t="s">
        <v>297</v>
      </c>
      <c r="B3682" s="2" t="s">
        <v>2059</v>
      </c>
      <c r="C3682" s="3">
        <v>195</v>
      </c>
      <c r="D3682" s="2">
        <v>0.03</v>
      </c>
      <c r="E3682" s="2">
        <v>0</v>
      </c>
      <c r="F3682" s="2">
        <v>0.02</v>
      </c>
      <c r="G3682" s="2">
        <v>0</v>
      </c>
      <c r="H3682" s="2" t="s">
        <v>12</v>
      </c>
      <c r="I3682" s="2">
        <v>4</v>
      </c>
      <c r="J3682" s="2">
        <v>43065</v>
      </c>
      <c r="K3682" s="4">
        <v>0.51559999999999995</v>
      </c>
      <c r="L3682" s="2" t="s">
        <v>1929</v>
      </c>
      <c r="M3682" s="5">
        <v>45093</v>
      </c>
      <c r="N3682" s="6">
        <v>99.92</v>
      </c>
    </row>
    <row r="3683" spans="1:14" ht="15.5" hidden="1" x14ac:dyDescent="0.35">
      <c r="A3683" s="3" t="s">
        <v>299</v>
      </c>
      <c r="B3683" s="2" t="s">
        <v>1917</v>
      </c>
      <c r="C3683" s="3">
        <v>195.5</v>
      </c>
      <c r="D3683" s="2">
        <v>0.03</v>
      </c>
      <c r="E3683" s="2">
        <v>0</v>
      </c>
      <c r="F3683" s="2">
        <v>0.03</v>
      </c>
      <c r="G3683" s="2">
        <v>0</v>
      </c>
      <c r="H3683" s="2" t="s">
        <v>12</v>
      </c>
      <c r="I3683" s="2">
        <v>1</v>
      </c>
      <c r="J3683" s="2">
        <v>598</v>
      </c>
      <c r="K3683" s="4">
        <v>0.53129999999999999</v>
      </c>
      <c r="L3683" s="2" t="s">
        <v>1929</v>
      </c>
      <c r="M3683" s="5">
        <v>45093</v>
      </c>
      <c r="N3683" s="6">
        <v>99.92</v>
      </c>
    </row>
    <row r="3684" spans="1:14" ht="15.5" hidden="1" x14ac:dyDescent="0.35">
      <c r="A3684" s="3" t="s">
        <v>301</v>
      </c>
      <c r="B3684" s="2" t="s">
        <v>1988</v>
      </c>
      <c r="C3684" s="3">
        <v>196</v>
      </c>
      <c r="D3684" s="2">
        <v>0.02</v>
      </c>
      <c r="E3684" s="2">
        <v>0</v>
      </c>
      <c r="F3684" s="2">
        <v>0.03</v>
      </c>
      <c r="G3684" s="2">
        <v>0</v>
      </c>
      <c r="H3684" s="2" t="s">
        <v>12</v>
      </c>
      <c r="I3684" s="2">
        <v>20</v>
      </c>
      <c r="J3684" s="2">
        <v>541</v>
      </c>
      <c r="K3684" s="4">
        <v>0.53520000000000001</v>
      </c>
      <c r="L3684" s="2" t="s">
        <v>1929</v>
      </c>
      <c r="M3684" s="5">
        <v>45093</v>
      </c>
      <c r="N3684" s="6">
        <v>99.92</v>
      </c>
    </row>
    <row r="3685" spans="1:14" ht="15.5" hidden="1" x14ac:dyDescent="0.35">
      <c r="A3685" s="3" t="s">
        <v>303</v>
      </c>
      <c r="B3685" s="2" t="s">
        <v>2060</v>
      </c>
      <c r="C3685" s="3">
        <v>196.5</v>
      </c>
      <c r="D3685" s="2">
        <v>0.11</v>
      </c>
      <c r="E3685" s="2">
        <v>0.03</v>
      </c>
      <c r="F3685" s="2">
        <v>0.05</v>
      </c>
      <c r="G3685" s="2">
        <v>0</v>
      </c>
      <c r="H3685" s="2" t="s">
        <v>12</v>
      </c>
      <c r="I3685" s="2">
        <v>10</v>
      </c>
      <c r="J3685" s="2">
        <v>958</v>
      </c>
      <c r="K3685" s="4">
        <v>0.58979999999999999</v>
      </c>
      <c r="L3685" s="2" t="s">
        <v>1929</v>
      </c>
      <c r="M3685" s="5">
        <v>45093</v>
      </c>
      <c r="N3685" s="6">
        <v>99.92</v>
      </c>
    </row>
    <row r="3686" spans="1:14" ht="15.5" hidden="1" x14ac:dyDescent="0.35">
      <c r="A3686" s="3" t="s">
        <v>305</v>
      </c>
      <c r="B3686" s="2" t="s">
        <v>2061</v>
      </c>
      <c r="C3686" s="3">
        <v>197</v>
      </c>
      <c r="D3686" s="2">
        <v>0.02</v>
      </c>
      <c r="E3686" s="2">
        <v>0</v>
      </c>
      <c r="F3686" s="2">
        <v>0.03</v>
      </c>
      <c r="G3686" s="2">
        <v>0</v>
      </c>
      <c r="H3686" s="2" t="s">
        <v>12</v>
      </c>
      <c r="I3686" s="2">
        <v>10</v>
      </c>
      <c r="J3686" s="2">
        <v>613</v>
      </c>
      <c r="K3686" s="4">
        <v>0.53910000000000002</v>
      </c>
      <c r="L3686" s="2" t="s">
        <v>1929</v>
      </c>
      <c r="M3686" s="5">
        <v>45093</v>
      </c>
      <c r="N3686" s="6">
        <v>99.92</v>
      </c>
    </row>
    <row r="3687" spans="1:14" ht="15.5" hidden="1" x14ac:dyDescent="0.35">
      <c r="A3687" s="3" t="s">
        <v>307</v>
      </c>
      <c r="B3687" s="2" t="s">
        <v>2062</v>
      </c>
      <c r="C3687" s="3">
        <v>197.5</v>
      </c>
      <c r="D3687" s="2">
        <v>0.01</v>
      </c>
      <c r="E3687" s="2">
        <v>0</v>
      </c>
      <c r="F3687" s="2">
        <v>0.03</v>
      </c>
      <c r="G3687" s="2">
        <v>0</v>
      </c>
      <c r="H3687" s="2" t="s">
        <v>12</v>
      </c>
      <c r="I3687" s="2">
        <v>100</v>
      </c>
      <c r="J3687" s="2">
        <v>2061</v>
      </c>
      <c r="K3687" s="4">
        <v>0.53910000000000002</v>
      </c>
      <c r="L3687" s="2" t="s">
        <v>1929</v>
      </c>
      <c r="M3687" s="5">
        <v>45093</v>
      </c>
      <c r="N3687" s="6">
        <v>99.92</v>
      </c>
    </row>
    <row r="3688" spans="1:14" ht="15.5" hidden="1" x14ac:dyDescent="0.35">
      <c r="A3688" s="3" t="s">
        <v>309</v>
      </c>
      <c r="B3688" s="2" t="s">
        <v>2063</v>
      </c>
      <c r="C3688" s="3">
        <v>198</v>
      </c>
      <c r="D3688" s="2">
        <v>0.03</v>
      </c>
      <c r="E3688" s="2">
        <v>0.01</v>
      </c>
      <c r="F3688" s="2">
        <v>0.03</v>
      </c>
      <c r="G3688" s="2">
        <v>0</v>
      </c>
      <c r="H3688" s="2" t="s">
        <v>12</v>
      </c>
      <c r="I3688" s="2">
        <v>1</v>
      </c>
      <c r="J3688" s="2">
        <v>521</v>
      </c>
      <c r="K3688" s="4">
        <v>0.55469999999999997</v>
      </c>
      <c r="L3688" s="2" t="s">
        <v>1929</v>
      </c>
      <c r="M3688" s="5">
        <v>45093</v>
      </c>
      <c r="N3688" s="6">
        <v>99.92</v>
      </c>
    </row>
    <row r="3689" spans="1:14" ht="15.5" hidden="1" x14ac:dyDescent="0.35">
      <c r="A3689" s="3" t="s">
        <v>311</v>
      </c>
      <c r="B3689" s="2" t="s">
        <v>2064</v>
      </c>
      <c r="C3689" s="3">
        <v>198.5</v>
      </c>
      <c r="D3689" s="2">
        <v>0.03</v>
      </c>
      <c r="E3689" s="2">
        <v>0</v>
      </c>
      <c r="F3689" s="2">
        <v>0.03</v>
      </c>
      <c r="G3689" s="2">
        <v>0</v>
      </c>
      <c r="H3689" s="2" t="s">
        <v>12</v>
      </c>
      <c r="I3689" s="2">
        <v>33</v>
      </c>
      <c r="J3689" s="2">
        <v>455</v>
      </c>
      <c r="K3689" s="4">
        <v>0.54300000000000004</v>
      </c>
      <c r="L3689" s="2" t="s">
        <v>1929</v>
      </c>
      <c r="M3689" s="5">
        <v>45093</v>
      </c>
      <c r="N3689" s="6">
        <v>99.92</v>
      </c>
    </row>
    <row r="3690" spans="1:14" ht="15.5" hidden="1" x14ac:dyDescent="0.35">
      <c r="A3690" s="3" t="s">
        <v>313</v>
      </c>
      <c r="B3690" s="2" t="s">
        <v>2065</v>
      </c>
      <c r="C3690" s="3">
        <v>199</v>
      </c>
      <c r="D3690" s="2">
        <v>0.02</v>
      </c>
      <c r="E3690" s="2">
        <v>0</v>
      </c>
      <c r="F3690" s="2">
        <v>0.03</v>
      </c>
      <c r="G3690" s="2">
        <v>0</v>
      </c>
      <c r="H3690" s="2" t="s">
        <v>12</v>
      </c>
      <c r="I3690" s="2">
        <v>39</v>
      </c>
      <c r="J3690" s="2">
        <v>768</v>
      </c>
      <c r="K3690" s="4">
        <v>0.54690000000000005</v>
      </c>
      <c r="L3690" s="2" t="s">
        <v>1929</v>
      </c>
      <c r="M3690" s="5">
        <v>45093</v>
      </c>
      <c r="N3690" s="6">
        <v>99.92</v>
      </c>
    </row>
    <row r="3691" spans="1:14" ht="15.5" hidden="1" x14ac:dyDescent="0.35">
      <c r="A3691" s="3" t="s">
        <v>315</v>
      </c>
      <c r="B3691" s="2" t="s">
        <v>2066</v>
      </c>
      <c r="C3691" s="3">
        <v>199.5</v>
      </c>
      <c r="D3691" s="2">
        <v>0.03</v>
      </c>
      <c r="E3691" s="2">
        <v>0</v>
      </c>
      <c r="F3691" s="2">
        <v>0.03</v>
      </c>
      <c r="G3691" s="2">
        <v>0</v>
      </c>
      <c r="H3691" s="2" t="s">
        <v>12</v>
      </c>
      <c r="I3691" s="2">
        <v>50</v>
      </c>
      <c r="J3691" s="2">
        <v>2753</v>
      </c>
      <c r="K3691" s="4">
        <v>0.54690000000000005</v>
      </c>
      <c r="L3691" s="2" t="s">
        <v>1929</v>
      </c>
      <c r="M3691" s="5">
        <v>45093</v>
      </c>
      <c r="N3691" s="6">
        <v>99.92</v>
      </c>
    </row>
    <row r="3692" spans="1:14" ht="15.5" hidden="1" x14ac:dyDescent="0.35">
      <c r="A3692" s="3" t="s">
        <v>316</v>
      </c>
      <c r="B3692" s="2" t="s">
        <v>2555</v>
      </c>
      <c r="C3692" s="3">
        <v>200</v>
      </c>
      <c r="D3692" s="2">
        <v>0.02</v>
      </c>
      <c r="E3692" s="2">
        <v>0</v>
      </c>
      <c r="F3692" s="2">
        <v>0.02</v>
      </c>
      <c r="G3692" s="2">
        <v>-0.01</v>
      </c>
      <c r="H3692" s="2">
        <v>-0.33329999999999999</v>
      </c>
      <c r="I3692" s="2">
        <v>3</v>
      </c>
      <c r="J3692" s="2">
        <v>21011</v>
      </c>
      <c r="K3692" s="4">
        <v>0.53129999999999999</v>
      </c>
      <c r="L3692" s="2" t="s">
        <v>1929</v>
      </c>
      <c r="M3692" s="5">
        <v>45093</v>
      </c>
      <c r="N3692" s="6">
        <v>99.92</v>
      </c>
    </row>
    <row r="3693" spans="1:14" ht="15.5" hidden="1" x14ac:dyDescent="0.35">
      <c r="A3693" s="3" t="s">
        <v>317</v>
      </c>
      <c r="B3693" s="2" t="s">
        <v>2556</v>
      </c>
      <c r="C3693" s="3">
        <v>205</v>
      </c>
      <c r="D3693" s="2">
        <v>0.02</v>
      </c>
      <c r="E3693" s="2">
        <v>0.01</v>
      </c>
      <c r="F3693" s="2">
        <v>0.02</v>
      </c>
      <c r="G3693" s="2">
        <v>0</v>
      </c>
      <c r="H3693" s="2" t="s">
        <v>12</v>
      </c>
      <c r="I3693" s="2">
        <v>5</v>
      </c>
      <c r="J3693" s="2">
        <v>5546</v>
      </c>
      <c r="K3693" s="4">
        <v>0.56640000000000001</v>
      </c>
      <c r="L3693" s="2" t="s">
        <v>1929</v>
      </c>
      <c r="M3693" s="5">
        <v>45093</v>
      </c>
      <c r="N3693" s="6">
        <v>99.92</v>
      </c>
    </row>
    <row r="3694" spans="1:14" ht="15.5" hidden="1" x14ac:dyDescent="0.35">
      <c r="A3694" s="3" t="s">
        <v>319</v>
      </c>
      <c r="B3694" s="2" t="s">
        <v>2069</v>
      </c>
      <c r="C3694" s="3">
        <v>210</v>
      </c>
      <c r="D3694" s="2">
        <v>0.03</v>
      </c>
      <c r="E3694" s="2">
        <v>0</v>
      </c>
      <c r="F3694" s="2">
        <v>0.03</v>
      </c>
      <c r="G3694" s="2">
        <v>0</v>
      </c>
      <c r="H3694" s="2" t="s">
        <v>12</v>
      </c>
      <c r="I3694" s="2">
        <v>19</v>
      </c>
      <c r="J3694" s="2">
        <v>3238</v>
      </c>
      <c r="K3694" s="4">
        <v>0.58589999999999998</v>
      </c>
      <c r="L3694" s="2" t="s">
        <v>1929</v>
      </c>
      <c r="M3694" s="5">
        <v>45093</v>
      </c>
      <c r="N3694" s="6">
        <v>99.92</v>
      </c>
    </row>
    <row r="3695" spans="1:14" ht="15.5" hidden="1" x14ac:dyDescent="0.35">
      <c r="A3695" s="3" t="s">
        <v>320</v>
      </c>
      <c r="B3695" s="2" t="s">
        <v>2070</v>
      </c>
      <c r="C3695" s="3">
        <v>215</v>
      </c>
      <c r="D3695" s="2">
        <v>0.03</v>
      </c>
      <c r="E3695" s="2">
        <v>0</v>
      </c>
      <c r="F3695" s="2">
        <v>0.03</v>
      </c>
      <c r="G3695" s="2">
        <v>0</v>
      </c>
      <c r="H3695" s="2" t="s">
        <v>12</v>
      </c>
      <c r="I3695" s="2">
        <v>82</v>
      </c>
      <c r="J3695" s="2">
        <v>3361</v>
      </c>
      <c r="K3695" s="4">
        <v>0.60160000000000002</v>
      </c>
      <c r="L3695" s="2" t="s">
        <v>1929</v>
      </c>
      <c r="M3695" s="5">
        <v>45093</v>
      </c>
      <c r="N3695" s="6">
        <v>99.92</v>
      </c>
    </row>
    <row r="3696" spans="1:14" ht="15.5" hidden="1" x14ac:dyDescent="0.35">
      <c r="A3696" s="3" t="s">
        <v>322</v>
      </c>
      <c r="B3696" s="2" t="s">
        <v>2071</v>
      </c>
      <c r="C3696" s="3">
        <v>220</v>
      </c>
      <c r="D3696" s="2">
        <v>0.02</v>
      </c>
      <c r="E3696" s="2">
        <v>0</v>
      </c>
      <c r="F3696" s="2">
        <v>0.02</v>
      </c>
      <c r="G3696" s="2">
        <v>0</v>
      </c>
      <c r="H3696" s="2" t="s">
        <v>12</v>
      </c>
      <c r="I3696" s="2">
        <v>1</v>
      </c>
      <c r="J3696" s="2">
        <v>1667</v>
      </c>
      <c r="K3696" s="4">
        <v>0.59379999999999999</v>
      </c>
      <c r="L3696" s="2" t="s">
        <v>1929</v>
      </c>
      <c r="M3696" s="5">
        <v>45093</v>
      </c>
      <c r="N3696" s="6">
        <v>99.92</v>
      </c>
    </row>
    <row r="3697" spans="1:14" ht="15.5" hidden="1" x14ac:dyDescent="0.35">
      <c r="A3697" s="3" t="s">
        <v>324</v>
      </c>
      <c r="B3697" s="2" t="s">
        <v>2072</v>
      </c>
      <c r="C3697" s="3">
        <v>225</v>
      </c>
      <c r="D3697" s="2">
        <v>0.02</v>
      </c>
      <c r="E3697" s="2">
        <v>0</v>
      </c>
      <c r="F3697" s="2">
        <v>0.02</v>
      </c>
      <c r="G3697" s="2">
        <v>0</v>
      </c>
      <c r="H3697" s="2" t="s">
        <v>12</v>
      </c>
      <c r="I3697" s="2">
        <v>1</v>
      </c>
      <c r="J3697" s="2">
        <v>13848</v>
      </c>
      <c r="K3697" s="4">
        <v>0.60940000000000005</v>
      </c>
      <c r="L3697" s="2" t="s">
        <v>1929</v>
      </c>
      <c r="M3697" s="5">
        <v>45093</v>
      </c>
      <c r="N3697" s="6">
        <v>99.92</v>
      </c>
    </row>
    <row r="3698" spans="1:14" ht="15.5" hidden="1" x14ac:dyDescent="0.35">
      <c r="A3698" s="3" t="s">
        <v>326</v>
      </c>
      <c r="B3698" s="2" t="s">
        <v>2073</v>
      </c>
      <c r="C3698" s="3">
        <v>230</v>
      </c>
      <c r="D3698" s="2">
        <v>0.02</v>
      </c>
      <c r="E3698" s="2">
        <v>0</v>
      </c>
      <c r="F3698" s="2">
        <v>0.02</v>
      </c>
      <c r="G3698" s="2">
        <v>0</v>
      </c>
      <c r="H3698" s="2" t="s">
        <v>12</v>
      </c>
      <c r="I3698" s="2">
        <v>1</v>
      </c>
      <c r="J3698" s="2">
        <v>2296</v>
      </c>
      <c r="K3698" s="4">
        <v>0.625</v>
      </c>
      <c r="L3698" s="2" t="s">
        <v>1929</v>
      </c>
      <c r="M3698" s="5">
        <v>45093</v>
      </c>
      <c r="N3698" s="6">
        <v>99.92</v>
      </c>
    </row>
    <row r="3699" spans="1:14" ht="15.5" hidden="1" x14ac:dyDescent="0.35">
      <c r="A3699" s="3" t="s">
        <v>328</v>
      </c>
      <c r="B3699" s="2" t="s">
        <v>2074</v>
      </c>
      <c r="C3699" s="3">
        <v>235</v>
      </c>
      <c r="D3699" s="2">
        <v>0.01</v>
      </c>
      <c r="E3699" s="2">
        <v>0</v>
      </c>
      <c r="F3699" s="2">
        <v>0.01</v>
      </c>
      <c r="G3699" s="2">
        <v>0</v>
      </c>
      <c r="H3699" s="2" t="s">
        <v>12</v>
      </c>
      <c r="I3699" s="2">
        <v>5</v>
      </c>
      <c r="J3699" s="2">
        <v>1875</v>
      </c>
      <c r="K3699" s="4">
        <v>0.60940000000000005</v>
      </c>
      <c r="L3699" s="2" t="s">
        <v>1929</v>
      </c>
      <c r="M3699" s="5">
        <v>45093</v>
      </c>
      <c r="N3699" s="6">
        <v>99.92</v>
      </c>
    </row>
    <row r="3700" spans="1:14" ht="15.5" hidden="1" x14ac:dyDescent="0.35">
      <c r="A3700" s="3" t="s">
        <v>330</v>
      </c>
      <c r="B3700" s="2" t="s">
        <v>2075</v>
      </c>
      <c r="C3700" s="3">
        <v>240</v>
      </c>
      <c r="D3700" s="2">
        <v>0.01</v>
      </c>
      <c r="E3700" s="2">
        <v>0</v>
      </c>
      <c r="F3700" s="2">
        <v>0.01</v>
      </c>
      <c r="G3700" s="2">
        <v>0</v>
      </c>
      <c r="H3700" s="2" t="s">
        <v>12</v>
      </c>
      <c r="I3700" s="2">
        <v>1</v>
      </c>
      <c r="J3700" s="2">
        <v>12187</v>
      </c>
      <c r="K3700" s="4">
        <v>0.625</v>
      </c>
      <c r="L3700" s="2" t="s">
        <v>1929</v>
      </c>
      <c r="M3700" s="5">
        <v>45093</v>
      </c>
      <c r="N3700" s="6">
        <v>99.92</v>
      </c>
    </row>
    <row r="3701" spans="1:14" ht="15.5" hidden="1" x14ac:dyDescent="0.35">
      <c r="A3701" s="3" t="s">
        <v>331</v>
      </c>
      <c r="B3701" s="2" t="s">
        <v>2076</v>
      </c>
      <c r="C3701" s="3">
        <v>245</v>
      </c>
      <c r="D3701" s="2">
        <v>0.02</v>
      </c>
      <c r="E3701" s="2">
        <v>0</v>
      </c>
      <c r="F3701" s="2">
        <v>0.01</v>
      </c>
      <c r="G3701" s="2">
        <v>0</v>
      </c>
      <c r="H3701" s="2" t="s">
        <v>12</v>
      </c>
      <c r="I3701" s="2">
        <v>2</v>
      </c>
      <c r="J3701" s="2">
        <v>1842</v>
      </c>
      <c r="K3701" s="4">
        <v>0.625</v>
      </c>
      <c r="L3701" s="2" t="s">
        <v>1929</v>
      </c>
      <c r="M3701" s="5">
        <v>45093</v>
      </c>
      <c r="N3701" s="6">
        <v>99.92</v>
      </c>
    </row>
    <row r="3702" spans="1:14" ht="15.5" hidden="1" x14ac:dyDescent="0.35">
      <c r="A3702" s="3" t="s">
        <v>332</v>
      </c>
      <c r="B3702" s="2" t="s">
        <v>2077</v>
      </c>
      <c r="C3702" s="3">
        <v>250</v>
      </c>
      <c r="D3702" s="2">
        <v>0.01</v>
      </c>
      <c r="E3702" s="2">
        <v>0</v>
      </c>
      <c r="F3702" s="2">
        <v>0.01</v>
      </c>
      <c r="G3702" s="2">
        <v>0</v>
      </c>
      <c r="H3702" s="2" t="s">
        <v>12</v>
      </c>
      <c r="I3702" s="2">
        <v>10</v>
      </c>
      <c r="J3702" s="2">
        <v>16217</v>
      </c>
      <c r="K3702" s="4">
        <v>0.64059999999999995</v>
      </c>
      <c r="L3702" s="2" t="s">
        <v>1929</v>
      </c>
      <c r="M3702" s="5">
        <v>45093</v>
      </c>
      <c r="N3702" s="6">
        <v>99.92</v>
      </c>
    </row>
    <row r="3703" spans="1:14" ht="15.5" hidden="1" x14ac:dyDescent="0.35">
      <c r="A3703" s="3" t="s">
        <v>334</v>
      </c>
      <c r="B3703" s="2" t="s">
        <v>2078</v>
      </c>
      <c r="C3703" s="3">
        <v>255</v>
      </c>
      <c r="D3703" s="2">
        <v>0.01</v>
      </c>
      <c r="E3703" s="2">
        <v>0</v>
      </c>
      <c r="F3703" s="2">
        <v>0.01</v>
      </c>
      <c r="G3703" s="2">
        <v>0</v>
      </c>
      <c r="H3703" s="2" t="s">
        <v>12</v>
      </c>
      <c r="I3703" s="2">
        <v>11</v>
      </c>
      <c r="J3703" s="2">
        <v>3239</v>
      </c>
      <c r="K3703" s="4">
        <v>0.65629999999999999</v>
      </c>
      <c r="L3703" s="2" t="s">
        <v>1929</v>
      </c>
      <c r="M3703" s="5">
        <v>45093</v>
      </c>
      <c r="N3703" s="6">
        <v>99.92</v>
      </c>
    </row>
    <row r="3704" spans="1:14" ht="15.5" hidden="1" x14ac:dyDescent="0.35">
      <c r="A3704" s="3" t="s">
        <v>336</v>
      </c>
      <c r="B3704" s="2" t="s">
        <v>2079</v>
      </c>
      <c r="C3704" s="3">
        <v>260</v>
      </c>
      <c r="D3704" s="2">
        <v>0.02</v>
      </c>
      <c r="E3704" s="2">
        <v>0</v>
      </c>
      <c r="F3704" s="2">
        <v>0.02</v>
      </c>
      <c r="G3704" s="2">
        <v>0</v>
      </c>
      <c r="H3704" s="2" t="s">
        <v>12</v>
      </c>
      <c r="I3704" s="2">
        <v>10</v>
      </c>
      <c r="J3704" s="2">
        <v>5447</v>
      </c>
      <c r="K3704" s="4">
        <v>0.70309999999999995</v>
      </c>
      <c r="L3704" s="2" t="s">
        <v>1929</v>
      </c>
      <c r="M3704" s="5">
        <v>45093</v>
      </c>
      <c r="N3704" s="6">
        <v>99.92</v>
      </c>
    </row>
    <row r="3705" spans="1:14" ht="15.5" hidden="1" x14ac:dyDescent="0.35">
      <c r="A3705" s="3" t="s">
        <v>338</v>
      </c>
      <c r="B3705" s="2" t="s">
        <v>2080</v>
      </c>
      <c r="C3705" s="3">
        <v>265</v>
      </c>
      <c r="D3705" s="2">
        <v>0.03</v>
      </c>
      <c r="E3705" s="2">
        <v>0</v>
      </c>
      <c r="F3705" s="2">
        <v>0.01</v>
      </c>
      <c r="G3705" s="2">
        <v>0</v>
      </c>
      <c r="H3705" s="2" t="s">
        <v>12</v>
      </c>
      <c r="I3705" s="2">
        <v>2</v>
      </c>
      <c r="J3705" s="2">
        <v>11768</v>
      </c>
      <c r="K3705" s="4">
        <v>0.6875</v>
      </c>
      <c r="L3705" s="2" t="s">
        <v>1929</v>
      </c>
      <c r="M3705" s="5">
        <v>45093</v>
      </c>
      <c r="N3705" s="6">
        <v>99.92</v>
      </c>
    </row>
    <row r="3706" spans="1:14" ht="15.5" hidden="1" x14ac:dyDescent="0.35">
      <c r="A3706" s="3" t="s">
        <v>339</v>
      </c>
      <c r="B3706" s="2" t="s">
        <v>2080</v>
      </c>
      <c r="C3706" s="3">
        <v>270</v>
      </c>
      <c r="D3706" s="2">
        <v>0.03</v>
      </c>
      <c r="E3706" s="2">
        <v>0</v>
      </c>
      <c r="F3706" s="2">
        <v>0.02</v>
      </c>
      <c r="G3706" s="2">
        <v>0</v>
      </c>
      <c r="H3706" s="2" t="s">
        <v>12</v>
      </c>
      <c r="I3706" s="2">
        <v>2</v>
      </c>
      <c r="J3706" s="2">
        <v>4169</v>
      </c>
      <c r="K3706" s="4">
        <v>0.73440000000000005</v>
      </c>
      <c r="L3706" s="2" t="s">
        <v>1929</v>
      </c>
      <c r="M3706" s="5">
        <v>45093</v>
      </c>
      <c r="N3706" s="6">
        <v>99.92</v>
      </c>
    </row>
    <row r="3707" spans="1:14" ht="15.5" hidden="1" x14ac:dyDescent="0.35">
      <c r="A3707" s="3" t="s">
        <v>341</v>
      </c>
      <c r="B3707" s="2" t="s">
        <v>2557</v>
      </c>
      <c r="C3707" s="3">
        <v>275</v>
      </c>
      <c r="D3707" s="2">
        <v>0.01</v>
      </c>
      <c r="E3707" s="2">
        <v>0</v>
      </c>
      <c r="F3707" s="2">
        <v>0.01</v>
      </c>
      <c r="G3707" s="2">
        <v>-0.01</v>
      </c>
      <c r="H3707" s="2">
        <v>-0.5</v>
      </c>
      <c r="I3707" s="2">
        <v>2</v>
      </c>
      <c r="J3707" s="2">
        <v>30117</v>
      </c>
      <c r="K3707" s="4">
        <v>0.70309999999999995</v>
      </c>
      <c r="L3707" s="2" t="s">
        <v>1929</v>
      </c>
      <c r="M3707" s="5">
        <v>45093</v>
      </c>
      <c r="N3707" s="6">
        <v>99.92</v>
      </c>
    </row>
    <row r="3708" spans="1:14" ht="15.5" hidden="1" x14ac:dyDescent="0.35">
      <c r="A3708" s="3" t="s">
        <v>343</v>
      </c>
      <c r="B3708" s="2" t="s">
        <v>2081</v>
      </c>
      <c r="C3708" s="3">
        <v>1200</v>
      </c>
      <c r="D3708" s="2">
        <v>1120.2</v>
      </c>
      <c r="E3708" s="2">
        <v>1306.05</v>
      </c>
      <c r="F3708" s="2">
        <v>1323</v>
      </c>
      <c r="G3708" s="2">
        <v>0</v>
      </c>
      <c r="H3708" s="2" t="s">
        <v>12</v>
      </c>
      <c r="I3708" s="2">
        <v>6</v>
      </c>
      <c r="J3708" s="2">
        <v>7</v>
      </c>
      <c r="K3708" s="4">
        <v>0</v>
      </c>
      <c r="L3708" s="2" t="s">
        <v>1929</v>
      </c>
      <c r="M3708" s="5">
        <v>45093</v>
      </c>
      <c r="N3708" s="6">
        <v>99.92</v>
      </c>
    </row>
    <row r="3709" spans="1:14" ht="15.5" hidden="1" x14ac:dyDescent="0.35">
      <c r="A3709" s="3" t="s">
        <v>345</v>
      </c>
      <c r="B3709" s="2" t="s">
        <v>2082</v>
      </c>
      <c r="C3709" s="3">
        <v>1240</v>
      </c>
      <c r="D3709" s="2">
        <v>1241.1500000000001</v>
      </c>
      <c r="E3709" s="2">
        <v>1270.3499999999999</v>
      </c>
      <c r="F3709" s="2">
        <v>1287.5</v>
      </c>
      <c r="G3709" s="2">
        <v>0</v>
      </c>
      <c r="H3709" s="2" t="s">
        <v>12</v>
      </c>
      <c r="I3709" s="2" t="s">
        <v>12</v>
      </c>
      <c r="J3709" s="2">
        <v>1</v>
      </c>
      <c r="K3709" s="4">
        <v>0</v>
      </c>
      <c r="L3709" s="2" t="s">
        <v>1929</v>
      </c>
      <c r="M3709" s="5">
        <v>45093</v>
      </c>
      <c r="N3709" s="6">
        <v>99.92</v>
      </c>
    </row>
    <row r="3710" spans="1:14" ht="15.5" hidden="1" x14ac:dyDescent="0.35">
      <c r="A3710" s="3" t="s">
        <v>347</v>
      </c>
      <c r="B3710" s="2" t="s">
        <v>2083</v>
      </c>
      <c r="C3710" s="3">
        <v>1280</v>
      </c>
      <c r="D3710" s="2">
        <v>1225.58</v>
      </c>
      <c r="E3710" s="2">
        <v>1234.8</v>
      </c>
      <c r="F3710" s="2">
        <v>1252</v>
      </c>
      <c r="G3710" s="2">
        <v>0</v>
      </c>
      <c r="H3710" s="2" t="s">
        <v>12</v>
      </c>
      <c r="I3710" s="2">
        <v>2</v>
      </c>
      <c r="J3710" s="2">
        <v>5</v>
      </c>
      <c r="K3710" s="4">
        <v>0</v>
      </c>
      <c r="L3710" s="2" t="s">
        <v>1929</v>
      </c>
      <c r="M3710" s="5">
        <v>45093</v>
      </c>
      <c r="N3710" s="6">
        <v>99.92</v>
      </c>
    </row>
    <row r="3711" spans="1:14" ht="15.5" hidden="1" x14ac:dyDescent="0.35">
      <c r="A3711" s="3" t="s">
        <v>349</v>
      </c>
      <c r="B3711" s="2" t="s">
        <v>2084</v>
      </c>
      <c r="C3711" s="3">
        <v>1300</v>
      </c>
      <c r="D3711" s="2">
        <v>1221.3</v>
      </c>
      <c r="E3711" s="2">
        <v>1217.1500000000001</v>
      </c>
      <c r="F3711" s="2">
        <v>1234</v>
      </c>
      <c r="G3711" s="2">
        <v>187.1</v>
      </c>
      <c r="H3711" s="2">
        <v>0.18090000000000001</v>
      </c>
      <c r="I3711" s="2">
        <v>2</v>
      </c>
      <c r="J3711" s="2">
        <v>7</v>
      </c>
      <c r="K3711" s="4">
        <v>0</v>
      </c>
      <c r="L3711" s="2" t="s">
        <v>1929</v>
      </c>
      <c r="M3711" s="5">
        <v>45093</v>
      </c>
      <c r="N3711" s="6">
        <v>99.92</v>
      </c>
    </row>
    <row r="3712" spans="1:14" ht="15.5" hidden="1" x14ac:dyDescent="0.35">
      <c r="A3712" s="3" t="s">
        <v>351</v>
      </c>
      <c r="B3712" s="2" t="s">
        <v>2085</v>
      </c>
      <c r="C3712" s="3">
        <v>1320</v>
      </c>
      <c r="D3712" s="2">
        <v>886.85</v>
      </c>
      <c r="E3712" s="2">
        <v>1199.7</v>
      </c>
      <c r="F3712" s="2">
        <v>1216.5</v>
      </c>
      <c r="G3712" s="2">
        <v>0</v>
      </c>
      <c r="H3712" s="2" t="s">
        <v>12</v>
      </c>
      <c r="I3712" s="2" t="s">
        <v>12</v>
      </c>
      <c r="J3712" s="2">
        <v>1</v>
      </c>
      <c r="K3712" s="4">
        <v>0</v>
      </c>
      <c r="L3712" s="2" t="s">
        <v>1929</v>
      </c>
      <c r="M3712" s="5">
        <v>45093</v>
      </c>
      <c r="N3712" s="6">
        <v>99.92</v>
      </c>
    </row>
    <row r="3713" spans="1:14" ht="15.5" hidden="1" x14ac:dyDescent="0.35">
      <c r="A3713" s="3" t="s">
        <v>353</v>
      </c>
      <c r="B3713" s="2" t="s">
        <v>2085</v>
      </c>
      <c r="C3713" s="3">
        <v>1340</v>
      </c>
      <c r="D3713" s="2">
        <v>872.8</v>
      </c>
      <c r="E3713" s="2">
        <v>1182.2</v>
      </c>
      <c r="F3713" s="2">
        <v>1199</v>
      </c>
      <c r="G3713" s="2">
        <v>0</v>
      </c>
      <c r="H3713" s="2" t="s">
        <v>12</v>
      </c>
      <c r="I3713" s="2" t="s">
        <v>12</v>
      </c>
      <c r="J3713" s="2">
        <v>1</v>
      </c>
      <c r="K3713" s="4">
        <v>0</v>
      </c>
      <c r="L3713" s="2" t="s">
        <v>1929</v>
      </c>
      <c r="M3713" s="5">
        <v>45093</v>
      </c>
      <c r="N3713" s="6">
        <v>99.92</v>
      </c>
    </row>
    <row r="3714" spans="1:14" ht="15.5" hidden="1" x14ac:dyDescent="0.35">
      <c r="A3714" s="3" t="s">
        <v>354</v>
      </c>
      <c r="B3714" s="2" t="s">
        <v>2086</v>
      </c>
      <c r="C3714" s="3">
        <v>1360</v>
      </c>
      <c r="D3714" s="2">
        <v>925.38</v>
      </c>
      <c r="E3714" s="2">
        <v>1164.7</v>
      </c>
      <c r="F3714" s="2">
        <v>1182</v>
      </c>
      <c r="G3714" s="2">
        <v>0</v>
      </c>
      <c r="H3714" s="2" t="s">
        <v>12</v>
      </c>
      <c r="I3714" s="2">
        <v>1</v>
      </c>
      <c r="J3714" s="2">
        <v>4</v>
      </c>
      <c r="K3714" s="4">
        <v>0</v>
      </c>
      <c r="L3714" s="2" t="s">
        <v>1929</v>
      </c>
      <c r="M3714" s="5">
        <v>45093</v>
      </c>
      <c r="N3714" s="6">
        <v>99.92</v>
      </c>
    </row>
    <row r="3715" spans="1:14" ht="15.5" hidden="1" x14ac:dyDescent="0.35">
      <c r="A3715" s="3" t="s">
        <v>356</v>
      </c>
      <c r="B3715" s="2" t="s">
        <v>2087</v>
      </c>
      <c r="C3715" s="3">
        <v>1380</v>
      </c>
      <c r="D3715" s="2">
        <v>911.54</v>
      </c>
      <c r="E3715" s="2">
        <v>1147.5</v>
      </c>
      <c r="F3715" s="2">
        <v>1164</v>
      </c>
      <c r="G3715" s="2">
        <v>0</v>
      </c>
      <c r="H3715" s="2" t="s">
        <v>12</v>
      </c>
      <c r="I3715" s="2">
        <v>2</v>
      </c>
      <c r="J3715" s="2">
        <v>13</v>
      </c>
      <c r="K3715" s="4">
        <v>0</v>
      </c>
      <c r="L3715" s="2" t="s">
        <v>1929</v>
      </c>
      <c r="M3715" s="5">
        <v>45093</v>
      </c>
      <c r="N3715" s="6">
        <v>99.92</v>
      </c>
    </row>
    <row r="3716" spans="1:14" ht="15.5" hidden="1" x14ac:dyDescent="0.35">
      <c r="A3716" s="3" t="s">
        <v>358</v>
      </c>
      <c r="B3716" s="2" t="s">
        <v>2088</v>
      </c>
      <c r="C3716" s="3">
        <v>1400</v>
      </c>
      <c r="D3716" s="2">
        <v>832.85</v>
      </c>
      <c r="E3716" s="2">
        <v>1130.25</v>
      </c>
      <c r="F3716" s="2">
        <v>1147</v>
      </c>
      <c r="G3716" s="2">
        <v>0</v>
      </c>
      <c r="H3716" s="2" t="s">
        <v>12</v>
      </c>
      <c r="I3716" s="2">
        <v>1</v>
      </c>
      <c r="J3716" s="2">
        <v>21</v>
      </c>
      <c r="K3716" s="4">
        <v>0</v>
      </c>
      <c r="L3716" s="2" t="s">
        <v>1929</v>
      </c>
      <c r="M3716" s="5">
        <v>45093</v>
      </c>
      <c r="N3716" s="6">
        <v>99.92</v>
      </c>
    </row>
    <row r="3717" spans="1:14" ht="15.5" hidden="1" x14ac:dyDescent="0.35">
      <c r="A3717" s="3" t="s">
        <v>360</v>
      </c>
      <c r="B3717" s="2" t="s">
        <v>2089</v>
      </c>
      <c r="C3717" s="3">
        <v>1420</v>
      </c>
      <c r="D3717" s="2">
        <v>916.65</v>
      </c>
      <c r="E3717" s="2">
        <v>1113</v>
      </c>
      <c r="F3717" s="2">
        <v>1129.5</v>
      </c>
      <c r="G3717" s="2">
        <v>0</v>
      </c>
      <c r="H3717" s="2" t="s">
        <v>12</v>
      </c>
      <c r="I3717" s="2">
        <v>4</v>
      </c>
      <c r="J3717" s="2">
        <v>43</v>
      </c>
      <c r="K3717" s="4">
        <v>0</v>
      </c>
      <c r="L3717" s="2" t="s">
        <v>1929</v>
      </c>
      <c r="M3717" s="5">
        <v>45093</v>
      </c>
      <c r="N3717" s="6">
        <v>99.92</v>
      </c>
    </row>
    <row r="3718" spans="1:14" ht="15.5" hidden="1" x14ac:dyDescent="0.35">
      <c r="A3718" s="3" t="s">
        <v>362</v>
      </c>
      <c r="B3718" s="2" t="s">
        <v>2090</v>
      </c>
      <c r="C3718" s="3">
        <v>1440</v>
      </c>
      <c r="D3718" s="2">
        <v>1105.22</v>
      </c>
      <c r="E3718" s="2">
        <v>1095.9000000000001</v>
      </c>
      <c r="F3718" s="2">
        <v>1112.5</v>
      </c>
      <c r="G3718" s="2">
        <v>266.12</v>
      </c>
      <c r="H3718" s="2">
        <v>0.31709999999999999</v>
      </c>
      <c r="I3718" s="2">
        <v>4</v>
      </c>
      <c r="J3718" s="2">
        <v>17</v>
      </c>
      <c r="K3718" s="4">
        <v>0</v>
      </c>
      <c r="L3718" s="2" t="s">
        <v>1929</v>
      </c>
      <c r="M3718" s="5">
        <v>45093</v>
      </c>
      <c r="N3718" s="6">
        <v>99.92</v>
      </c>
    </row>
    <row r="3719" spans="1:14" ht="15.5" hidden="1" x14ac:dyDescent="0.35">
      <c r="A3719" s="3" t="s">
        <v>364</v>
      </c>
      <c r="B3719" s="2" t="s">
        <v>2091</v>
      </c>
      <c r="C3719" s="3">
        <v>1450</v>
      </c>
      <c r="D3719" s="2">
        <v>1762.7</v>
      </c>
      <c r="E3719" s="2">
        <v>1639.5</v>
      </c>
      <c r="F3719" s="2">
        <v>1659</v>
      </c>
      <c r="G3719" s="2">
        <v>0</v>
      </c>
      <c r="H3719" s="2" t="s">
        <v>12</v>
      </c>
      <c r="I3719" s="2">
        <v>2</v>
      </c>
      <c r="J3719" s="2">
        <v>20</v>
      </c>
      <c r="K3719" s="4">
        <v>0</v>
      </c>
      <c r="L3719" s="2" t="s">
        <v>1929</v>
      </c>
      <c r="M3719" s="5">
        <v>45093</v>
      </c>
      <c r="N3719" s="6">
        <v>99.92</v>
      </c>
    </row>
    <row r="3720" spans="1:14" ht="15.5" hidden="1" x14ac:dyDescent="0.35">
      <c r="A3720" s="3" t="s">
        <v>366</v>
      </c>
      <c r="B3720" s="2" t="s">
        <v>2092</v>
      </c>
      <c r="C3720" s="3">
        <v>1460</v>
      </c>
      <c r="D3720" s="2">
        <v>787.65</v>
      </c>
      <c r="E3720" s="2">
        <v>1078.9000000000001</v>
      </c>
      <c r="F3720" s="2">
        <v>1095.5</v>
      </c>
      <c r="G3720" s="2">
        <v>0</v>
      </c>
      <c r="H3720" s="2" t="s">
        <v>12</v>
      </c>
      <c r="I3720" s="2">
        <v>10</v>
      </c>
      <c r="J3720" s="2">
        <v>6</v>
      </c>
      <c r="K3720" s="4">
        <v>0</v>
      </c>
      <c r="L3720" s="2" t="s">
        <v>1929</v>
      </c>
      <c r="M3720" s="5">
        <v>45093</v>
      </c>
      <c r="N3720" s="6">
        <v>99.92</v>
      </c>
    </row>
    <row r="3721" spans="1:14" ht="15.5" hidden="1" x14ac:dyDescent="0.35">
      <c r="A3721" s="3" t="s">
        <v>368</v>
      </c>
      <c r="B3721" s="2" t="s">
        <v>2093</v>
      </c>
      <c r="C3721" s="3">
        <v>1480</v>
      </c>
      <c r="D3721" s="2">
        <v>873.7</v>
      </c>
      <c r="E3721" s="2">
        <v>1062</v>
      </c>
      <c r="F3721" s="2">
        <v>1078.5</v>
      </c>
      <c r="G3721" s="2">
        <v>0</v>
      </c>
      <c r="H3721" s="2" t="s">
        <v>12</v>
      </c>
      <c r="I3721" s="2">
        <v>10</v>
      </c>
      <c r="J3721" s="2">
        <v>13</v>
      </c>
      <c r="K3721" s="4">
        <v>0</v>
      </c>
      <c r="L3721" s="2" t="s">
        <v>1929</v>
      </c>
      <c r="M3721" s="5">
        <v>45093</v>
      </c>
      <c r="N3721" s="6">
        <v>99.92</v>
      </c>
    </row>
    <row r="3722" spans="1:14" ht="15.5" hidden="1" x14ac:dyDescent="0.35">
      <c r="A3722" s="3" t="s">
        <v>370</v>
      </c>
      <c r="B3722" s="2" t="s">
        <v>2094</v>
      </c>
      <c r="C3722" s="3">
        <v>1500</v>
      </c>
      <c r="D3722" s="2">
        <v>937.72</v>
      </c>
      <c r="E3722" s="2">
        <v>1045.2</v>
      </c>
      <c r="F3722" s="2">
        <v>1062</v>
      </c>
      <c r="G3722" s="2">
        <v>0</v>
      </c>
      <c r="H3722" s="2" t="s">
        <v>12</v>
      </c>
      <c r="I3722" s="2">
        <v>6</v>
      </c>
      <c r="J3722" s="2">
        <v>40</v>
      </c>
      <c r="K3722" s="4">
        <v>0</v>
      </c>
      <c r="L3722" s="2" t="s">
        <v>1929</v>
      </c>
      <c r="M3722" s="5">
        <v>45093</v>
      </c>
      <c r="N3722" s="6">
        <v>99.92</v>
      </c>
    </row>
    <row r="3723" spans="1:14" ht="15.5" hidden="1" x14ac:dyDescent="0.35">
      <c r="A3723" s="3" t="s">
        <v>372</v>
      </c>
      <c r="B3723" s="2" t="s">
        <v>2095</v>
      </c>
      <c r="C3723" s="3">
        <v>1520</v>
      </c>
      <c r="D3723" s="2">
        <v>1030</v>
      </c>
      <c r="E3723" s="2">
        <v>1028.4000000000001</v>
      </c>
      <c r="F3723" s="2">
        <v>1045</v>
      </c>
      <c r="G3723" s="2">
        <v>142.5</v>
      </c>
      <c r="H3723" s="2">
        <v>0.16059999999999999</v>
      </c>
      <c r="I3723" s="2">
        <v>1</v>
      </c>
      <c r="J3723" s="2">
        <v>27</v>
      </c>
      <c r="K3723" s="4">
        <v>0</v>
      </c>
      <c r="L3723" s="2" t="s">
        <v>1929</v>
      </c>
      <c r="M3723" s="5">
        <v>45093</v>
      </c>
      <c r="N3723" s="6">
        <v>99.92</v>
      </c>
    </row>
    <row r="3724" spans="1:14" ht="15.5" hidden="1" x14ac:dyDescent="0.35">
      <c r="A3724" s="3" t="s">
        <v>374</v>
      </c>
      <c r="B3724" s="2" t="s">
        <v>2096</v>
      </c>
      <c r="C3724" s="3">
        <v>1540</v>
      </c>
      <c r="D3724" s="2">
        <v>830.6</v>
      </c>
      <c r="E3724" s="2">
        <v>1011.85</v>
      </c>
      <c r="F3724" s="2">
        <v>1028.5</v>
      </c>
      <c r="G3724" s="2">
        <v>0</v>
      </c>
      <c r="H3724" s="2" t="s">
        <v>12</v>
      </c>
      <c r="I3724" s="2">
        <v>4</v>
      </c>
      <c r="J3724" s="2">
        <v>7</v>
      </c>
      <c r="K3724" s="4">
        <v>0</v>
      </c>
      <c r="L3724" s="2" t="s">
        <v>1929</v>
      </c>
      <c r="M3724" s="5">
        <v>45093</v>
      </c>
      <c r="N3724" s="6">
        <v>99.92</v>
      </c>
    </row>
    <row r="3725" spans="1:14" ht="15.5" hidden="1" x14ac:dyDescent="0.35">
      <c r="A3725" s="3" t="s">
        <v>376</v>
      </c>
      <c r="B3725" s="2" t="s">
        <v>2097</v>
      </c>
      <c r="C3725" s="3">
        <v>1550</v>
      </c>
      <c r="D3725" s="2">
        <v>744.13</v>
      </c>
      <c r="E3725" s="2">
        <v>1003.65</v>
      </c>
      <c r="F3725" s="2">
        <v>1020</v>
      </c>
      <c r="G3725" s="2">
        <v>0</v>
      </c>
      <c r="H3725" s="2" t="s">
        <v>12</v>
      </c>
      <c r="I3725" s="2">
        <v>16</v>
      </c>
      <c r="J3725" s="2">
        <v>21</v>
      </c>
      <c r="K3725" s="4">
        <v>0</v>
      </c>
      <c r="L3725" s="2" t="s">
        <v>1929</v>
      </c>
      <c r="M3725" s="5">
        <v>45093</v>
      </c>
      <c r="N3725" s="6">
        <v>99.92</v>
      </c>
    </row>
    <row r="3726" spans="1:14" ht="15.5" hidden="1" x14ac:dyDescent="0.35">
      <c r="A3726" s="3" t="s">
        <v>378</v>
      </c>
      <c r="B3726" s="2" t="s">
        <v>2098</v>
      </c>
      <c r="C3726" s="3">
        <v>1560</v>
      </c>
      <c r="D3726" s="2">
        <v>723</v>
      </c>
      <c r="E3726" s="2">
        <v>996.3</v>
      </c>
      <c r="F3726" s="2">
        <v>1012</v>
      </c>
      <c r="G3726" s="2">
        <v>0</v>
      </c>
      <c r="H3726" s="2" t="s">
        <v>12</v>
      </c>
      <c r="I3726" s="2">
        <v>1</v>
      </c>
      <c r="J3726" s="2">
        <v>19</v>
      </c>
      <c r="K3726" s="4">
        <v>0</v>
      </c>
      <c r="L3726" s="2" t="s">
        <v>1929</v>
      </c>
      <c r="M3726" s="5">
        <v>45093</v>
      </c>
      <c r="N3726" s="6">
        <v>99.92</v>
      </c>
    </row>
    <row r="3727" spans="1:14" ht="15.5" hidden="1" x14ac:dyDescent="0.35">
      <c r="A3727" s="3" t="s">
        <v>380</v>
      </c>
      <c r="B3727" s="2" t="s">
        <v>2099</v>
      </c>
      <c r="C3727" s="3">
        <v>1580</v>
      </c>
      <c r="D3727" s="2">
        <v>800.03</v>
      </c>
      <c r="E3727" s="2">
        <v>979.9</v>
      </c>
      <c r="F3727" s="2">
        <v>996</v>
      </c>
      <c r="G3727" s="2">
        <v>0</v>
      </c>
      <c r="H3727" s="2" t="s">
        <v>12</v>
      </c>
      <c r="I3727" s="2">
        <v>2</v>
      </c>
      <c r="J3727" s="2">
        <v>23</v>
      </c>
      <c r="K3727" s="4">
        <v>0</v>
      </c>
      <c r="L3727" s="2" t="s">
        <v>1929</v>
      </c>
      <c r="M3727" s="5">
        <v>45093</v>
      </c>
      <c r="N3727" s="6">
        <v>99.92</v>
      </c>
    </row>
    <row r="3728" spans="1:14" ht="15.5" hidden="1" x14ac:dyDescent="0.35">
      <c r="A3728" s="3" t="s">
        <v>382</v>
      </c>
      <c r="B3728" s="2" t="s">
        <v>2100</v>
      </c>
      <c r="C3728" s="3">
        <v>1600</v>
      </c>
      <c r="D3728" s="2">
        <v>976.06</v>
      </c>
      <c r="E3728" s="2">
        <v>962.7</v>
      </c>
      <c r="F3728" s="2">
        <v>979.5</v>
      </c>
      <c r="G3728" s="2">
        <v>0</v>
      </c>
      <c r="H3728" s="2" t="s">
        <v>12</v>
      </c>
      <c r="I3728" s="2">
        <v>7</v>
      </c>
      <c r="J3728" s="2">
        <v>91</v>
      </c>
      <c r="K3728" s="4">
        <v>0</v>
      </c>
      <c r="L3728" s="2" t="s">
        <v>1929</v>
      </c>
      <c r="M3728" s="5">
        <v>45093</v>
      </c>
      <c r="N3728" s="6">
        <v>99.92</v>
      </c>
    </row>
    <row r="3729" spans="1:14" ht="15.5" hidden="1" x14ac:dyDescent="0.35">
      <c r="A3729" s="3" t="s">
        <v>384</v>
      </c>
      <c r="B3729" s="2" t="s">
        <v>2101</v>
      </c>
      <c r="C3729" s="3">
        <v>1620</v>
      </c>
      <c r="D3729" s="2">
        <v>792.11</v>
      </c>
      <c r="E3729" s="2">
        <v>947.35</v>
      </c>
      <c r="F3729" s="2">
        <v>963</v>
      </c>
      <c r="G3729" s="2">
        <v>0</v>
      </c>
      <c r="H3729" s="2" t="s">
        <v>12</v>
      </c>
      <c r="I3729" s="2">
        <v>2</v>
      </c>
      <c r="J3729" s="2">
        <v>19</v>
      </c>
      <c r="K3729" s="4">
        <v>0</v>
      </c>
      <c r="L3729" s="2" t="s">
        <v>1929</v>
      </c>
      <c r="M3729" s="5">
        <v>45093</v>
      </c>
      <c r="N3729" s="6">
        <v>99.92</v>
      </c>
    </row>
    <row r="3730" spans="1:14" ht="15.5" hidden="1" x14ac:dyDescent="0.35">
      <c r="A3730" s="3" t="s">
        <v>386</v>
      </c>
      <c r="B3730" s="2" t="s">
        <v>2102</v>
      </c>
      <c r="C3730" s="3">
        <v>1640</v>
      </c>
      <c r="D3730" s="2">
        <v>697.48</v>
      </c>
      <c r="E3730" s="2">
        <v>930.6</v>
      </c>
      <c r="F3730" s="2">
        <v>947.5</v>
      </c>
      <c r="G3730" s="2">
        <v>0</v>
      </c>
      <c r="H3730" s="2" t="s">
        <v>12</v>
      </c>
      <c r="I3730" s="2">
        <v>14</v>
      </c>
      <c r="J3730" s="2">
        <v>18</v>
      </c>
      <c r="K3730" s="4">
        <v>0</v>
      </c>
      <c r="L3730" s="2" t="s">
        <v>1929</v>
      </c>
      <c r="M3730" s="5">
        <v>45093</v>
      </c>
      <c r="N3730" s="6">
        <v>99.92</v>
      </c>
    </row>
    <row r="3731" spans="1:14" ht="15.5" hidden="1" x14ac:dyDescent="0.35">
      <c r="A3731" s="3" t="s">
        <v>388</v>
      </c>
      <c r="B3731" s="2" t="s">
        <v>2103</v>
      </c>
      <c r="C3731" s="3">
        <v>1660</v>
      </c>
      <c r="D3731" s="2">
        <v>1473.6</v>
      </c>
      <c r="E3731" s="2">
        <v>1701</v>
      </c>
      <c r="F3731" s="2">
        <v>1720.5</v>
      </c>
      <c r="G3731" s="2">
        <v>0</v>
      </c>
      <c r="H3731" s="2" t="s">
        <v>12</v>
      </c>
      <c r="I3731" s="2">
        <v>2</v>
      </c>
      <c r="J3731" s="2">
        <v>14</v>
      </c>
      <c r="K3731" s="4">
        <v>0</v>
      </c>
      <c r="L3731" s="2" t="s">
        <v>1929</v>
      </c>
      <c r="M3731" s="5">
        <v>45093</v>
      </c>
      <c r="N3731" s="6">
        <v>99.92</v>
      </c>
    </row>
    <row r="3732" spans="1:14" ht="15.5" hidden="1" x14ac:dyDescent="0.35">
      <c r="A3732" s="3" t="s">
        <v>390</v>
      </c>
      <c r="B3732" s="2" t="s">
        <v>2104</v>
      </c>
      <c r="C3732" s="3">
        <v>1680</v>
      </c>
      <c r="D3732" s="2">
        <v>669.05</v>
      </c>
      <c r="E3732" s="2">
        <v>898.95</v>
      </c>
      <c r="F3732" s="2">
        <v>916</v>
      </c>
      <c r="G3732" s="2">
        <v>0</v>
      </c>
      <c r="H3732" s="2" t="s">
        <v>12</v>
      </c>
      <c r="I3732" s="2">
        <v>22</v>
      </c>
      <c r="J3732" s="2">
        <v>27</v>
      </c>
      <c r="K3732" s="4">
        <v>0</v>
      </c>
      <c r="L3732" s="2" t="s">
        <v>1929</v>
      </c>
      <c r="M3732" s="5">
        <v>45093</v>
      </c>
      <c r="N3732" s="6">
        <v>99.92</v>
      </c>
    </row>
    <row r="3733" spans="1:14" ht="15.5" hidden="1" x14ac:dyDescent="0.35">
      <c r="A3733" s="3" t="s">
        <v>392</v>
      </c>
      <c r="B3733" s="2" t="s">
        <v>2094</v>
      </c>
      <c r="C3733" s="3">
        <v>1700</v>
      </c>
      <c r="D3733" s="2">
        <v>779.72</v>
      </c>
      <c r="E3733" s="2">
        <v>883.3</v>
      </c>
      <c r="F3733" s="2">
        <v>900</v>
      </c>
      <c r="G3733" s="2">
        <v>0</v>
      </c>
      <c r="H3733" s="2" t="s">
        <v>12</v>
      </c>
      <c r="I3733" s="2">
        <v>6</v>
      </c>
      <c r="J3733" s="2">
        <v>53</v>
      </c>
      <c r="K3733" s="4">
        <v>0</v>
      </c>
      <c r="L3733" s="2" t="s">
        <v>1929</v>
      </c>
      <c r="M3733" s="5">
        <v>45093</v>
      </c>
      <c r="N3733" s="6">
        <v>99.92</v>
      </c>
    </row>
    <row r="3734" spans="1:14" ht="15.5" hidden="1" x14ac:dyDescent="0.35">
      <c r="A3734" s="3" t="s">
        <v>393</v>
      </c>
      <c r="B3734" s="2" t="s">
        <v>2105</v>
      </c>
      <c r="C3734" s="3">
        <v>1720</v>
      </c>
      <c r="D3734" s="2">
        <v>1512.6</v>
      </c>
      <c r="E3734" s="2">
        <v>1398.1</v>
      </c>
      <c r="F3734" s="2">
        <v>1418.5</v>
      </c>
      <c r="G3734" s="2">
        <v>0</v>
      </c>
      <c r="H3734" s="2" t="s">
        <v>12</v>
      </c>
      <c r="I3734" s="2">
        <v>6</v>
      </c>
      <c r="J3734" s="2">
        <v>28</v>
      </c>
      <c r="K3734" s="4">
        <v>0</v>
      </c>
      <c r="L3734" s="2" t="s">
        <v>1929</v>
      </c>
      <c r="M3734" s="5">
        <v>45093</v>
      </c>
      <c r="N3734" s="6">
        <v>99.92</v>
      </c>
    </row>
    <row r="3735" spans="1:14" ht="15.5" hidden="1" x14ac:dyDescent="0.35">
      <c r="A3735" s="3" t="s">
        <v>395</v>
      </c>
      <c r="B3735" s="2" t="s">
        <v>2106</v>
      </c>
      <c r="C3735" s="3">
        <v>1740</v>
      </c>
      <c r="D3735" s="2">
        <v>612.63</v>
      </c>
      <c r="E3735" s="2">
        <v>852.45</v>
      </c>
      <c r="F3735" s="2">
        <v>869</v>
      </c>
      <c r="G3735" s="2">
        <v>0</v>
      </c>
      <c r="H3735" s="2" t="s">
        <v>12</v>
      </c>
      <c r="I3735" s="2">
        <v>4</v>
      </c>
      <c r="J3735" s="2">
        <v>21</v>
      </c>
      <c r="K3735" s="4">
        <v>0</v>
      </c>
      <c r="L3735" s="2" t="s">
        <v>1929</v>
      </c>
      <c r="M3735" s="5">
        <v>45093</v>
      </c>
      <c r="N3735" s="6">
        <v>99.92</v>
      </c>
    </row>
    <row r="3736" spans="1:14" ht="15.5" hidden="1" x14ac:dyDescent="0.35">
      <c r="A3736" s="3" t="s">
        <v>397</v>
      </c>
      <c r="B3736" s="2" t="s">
        <v>2107</v>
      </c>
      <c r="C3736" s="3">
        <v>1760</v>
      </c>
      <c r="D3736" s="2">
        <v>601.74</v>
      </c>
      <c r="E3736" s="2">
        <v>837.9</v>
      </c>
      <c r="F3736" s="2">
        <v>854</v>
      </c>
      <c r="G3736" s="2">
        <v>0</v>
      </c>
      <c r="H3736" s="2" t="s">
        <v>12</v>
      </c>
      <c r="I3736" s="2">
        <v>2</v>
      </c>
      <c r="J3736" s="2">
        <v>25</v>
      </c>
      <c r="K3736" s="4">
        <v>0</v>
      </c>
      <c r="L3736" s="2" t="s">
        <v>1929</v>
      </c>
      <c r="M3736" s="5">
        <v>45093</v>
      </c>
      <c r="N3736" s="6">
        <v>99.92</v>
      </c>
    </row>
    <row r="3737" spans="1:14" ht="15.5" hidden="1" x14ac:dyDescent="0.35">
      <c r="A3737" s="3" t="s">
        <v>399</v>
      </c>
      <c r="B3737" s="2" t="s">
        <v>2098</v>
      </c>
      <c r="C3737" s="3">
        <v>1780</v>
      </c>
      <c r="D3737" s="2">
        <v>573</v>
      </c>
      <c r="E3737" s="2">
        <v>822.05</v>
      </c>
      <c r="F3737" s="2">
        <v>839</v>
      </c>
      <c r="G3737" s="2">
        <v>0</v>
      </c>
      <c r="H3737" s="2" t="s">
        <v>12</v>
      </c>
      <c r="I3737" s="2">
        <v>1</v>
      </c>
      <c r="J3737" s="2">
        <v>24</v>
      </c>
      <c r="K3737" s="4">
        <v>0</v>
      </c>
      <c r="L3737" s="2" t="s">
        <v>1929</v>
      </c>
      <c r="M3737" s="5">
        <v>45093</v>
      </c>
      <c r="N3737" s="6">
        <v>99.92</v>
      </c>
    </row>
    <row r="3738" spans="1:14" ht="15.5" hidden="1" x14ac:dyDescent="0.35">
      <c r="A3738" s="3" t="s">
        <v>400</v>
      </c>
      <c r="B3738" s="2" t="s">
        <v>2108</v>
      </c>
      <c r="C3738" s="3">
        <v>1800</v>
      </c>
      <c r="D3738" s="2">
        <v>543.16</v>
      </c>
      <c r="E3738" s="2">
        <v>807.05</v>
      </c>
      <c r="F3738" s="2">
        <v>824</v>
      </c>
      <c r="G3738" s="2">
        <v>0</v>
      </c>
      <c r="H3738" s="2" t="s">
        <v>12</v>
      </c>
      <c r="I3738" s="2">
        <v>1</v>
      </c>
      <c r="J3738" s="2">
        <v>29</v>
      </c>
      <c r="K3738" s="4">
        <v>0</v>
      </c>
      <c r="L3738" s="2" t="s">
        <v>1929</v>
      </c>
      <c r="M3738" s="5">
        <v>45093</v>
      </c>
      <c r="N3738" s="6">
        <v>99.92</v>
      </c>
    </row>
    <row r="3739" spans="1:14" ht="15.5" hidden="1" x14ac:dyDescent="0.35">
      <c r="A3739" s="3" t="s">
        <v>402</v>
      </c>
      <c r="B3739" s="2" t="s">
        <v>2109</v>
      </c>
      <c r="C3739" s="3">
        <v>1820</v>
      </c>
      <c r="D3739" s="2">
        <v>579.64</v>
      </c>
      <c r="E3739" s="2">
        <v>792.15</v>
      </c>
      <c r="F3739" s="2">
        <v>809</v>
      </c>
      <c r="G3739" s="2">
        <v>0</v>
      </c>
      <c r="H3739" s="2" t="s">
        <v>12</v>
      </c>
      <c r="I3739" s="2">
        <v>20</v>
      </c>
      <c r="J3739" s="2">
        <v>20</v>
      </c>
      <c r="K3739" s="4">
        <v>0</v>
      </c>
      <c r="L3739" s="2" t="s">
        <v>1929</v>
      </c>
      <c r="M3739" s="5">
        <v>45093</v>
      </c>
      <c r="N3739" s="6">
        <v>99.92</v>
      </c>
    </row>
    <row r="3740" spans="1:14" ht="15.5" hidden="1" x14ac:dyDescent="0.35">
      <c r="A3740" s="3" t="s">
        <v>404</v>
      </c>
      <c r="B3740" s="2" t="s">
        <v>2110</v>
      </c>
      <c r="C3740" s="3">
        <v>1840</v>
      </c>
      <c r="D3740" s="2">
        <v>765</v>
      </c>
      <c r="E3740" s="2">
        <v>777.45</v>
      </c>
      <c r="F3740" s="2">
        <v>794.5</v>
      </c>
      <c r="G3740" s="2">
        <v>0</v>
      </c>
      <c r="H3740" s="2" t="s">
        <v>12</v>
      </c>
      <c r="I3740" s="2">
        <v>1</v>
      </c>
      <c r="J3740" s="2">
        <v>29</v>
      </c>
      <c r="K3740" s="4">
        <v>0</v>
      </c>
      <c r="L3740" s="2" t="s">
        <v>1929</v>
      </c>
      <c r="M3740" s="5">
        <v>45093</v>
      </c>
      <c r="N3740" s="6">
        <v>99.92</v>
      </c>
    </row>
    <row r="3741" spans="1:14" ht="15.5" hidden="1" x14ac:dyDescent="0.35">
      <c r="A3741" s="3" t="s">
        <v>406</v>
      </c>
      <c r="B3741" s="2" t="s">
        <v>2111</v>
      </c>
      <c r="C3741" s="3">
        <v>1860</v>
      </c>
      <c r="D3741" s="2">
        <v>511.65</v>
      </c>
      <c r="E3741" s="2">
        <v>762.85</v>
      </c>
      <c r="F3741" s="2">
        <v>780</v>
      </c>
      <c r="G3741" s="2">
        <v>0</v>
      </c>
      <c r="H3741" s="2" t="s">
        <v>12</v>
      </c>
      <c r="I3741" s="2">
        <v>2</v>
      </c>
      <c r="J3741" s="2">
        <v>19</v>
      </c>
      <c r="K3741" s="4">
        <v>0</v>
      </c>
      <c r="L3741" s="2" t="s">
        <v>1929</v>
      </c>
      <c r="M3741" s="5">
        <v>45093</v>
      </c>
      <c r="N3741" s="6">
        <v>99.92</v>
      </c>
    </row>
    <row r="3742" spans="1:14" ht="15.5" hidden="1" x14ac:dyDescent="0.35">
      <c r="A3742" s="3" t="s">
        <v>408</v>
      </c>
      <c r="B3742" s="2" t="s">
        <v>2112</v>
      </c>
      <c r="C3742" s="3">
        <v>1880</v>
      </c>
      <c r="D3742" s="2">
        <v>504.16</v>
      </c>
      <c r="E3742" s="2">
        <v>748.4</v>
      </c>
      <c r="F3742" s="2">
        <v>765.5</v>
      </c>
      <c r="G3742" s="2">
        <v>0</v>
      </c>
      <c r="H3742" s="2" t="s">
        <v>12</v>
      </c>
      <c r="I3742" s="2">
        <v>1</v>
      </c>
      <c r="J3742" s="2">
        <v>44</v>
      </c>
      <c r="K3742" s="4">
        <v>0</v>
      </c>
      <c r="L3742" s="2" t="s">
        <v>1929</v>
      </c>
      <c r="M3742" s="5">
        <v>45093</v>
      </c>
      <c r="N3742" s="6">
        <v>99.92</v>
      </c>
    </row>
    <row r="3743" spans="1:14" ht="15.5" hidden="1" x14ac:dyDescent="0.35">
      <c r="A3743" s="3" t="s">
        <v>410</v>
      </c>
      <c r="B3743" s="2" t="s">
        <v>2113</v>
      </c>
      <c r="C3743" s="3">
        <v>1900</v>
      </c>
      <c r="D3743" s="2">
        <v>735</v>
      </c>
      <c r="E3743" s="2">
        <v>734.15</v>
      </c>
      <c r="F3743" s="2">
        <v>751</v>
      </c>
      <c r="G3743" s="2">
        <v>2.1800000000000002</v>
      </c>
      <c r="H3743" s="2">
        <v>3.0000000000000001E-3</v>
      </c>
      <c r="I3743" s="2">
        <v>1</v>
      </c>
      <c r="J3743" s="2">
        <v>46</v>
      </c>
      <c r="K3743" s="4">
        <v>0</v>
      </c>
      <c r="L3743" s="2" t="s">
        <v>1929</v>
      </c>
      <c r="M3743" s="5">
        <v>45093</v>
      </c>
      <c r="N3743" s="6">
        <v>99.92</v>
      </c>
    </row>
    <row r="3744" spans="1:14" ht="15.5" hidden="1" x14ac:dyDescent="0.35">
      <c r="A3744" s="3" t="s">
        <v>412</v>
      </c>
      <c r="B3744" s="2" t="s">
        <v>2114</v>
      </c>
      <c r="C3744" s="3">
        <v>1920</v>
      </c>
      <c r="D3744" s="2">
        <v>1238</v>
      </c>
      <c r="E3744" s="2">
        <v>0</v>
      </c>
      <c r="F3744" s="2">
        <v>0</v>
      </c>
      <c r="G3744" s="2">
        <v>0</v>
      </c>
      <c r="H3744" s="2" t="s">
        <v>12</v>
      </c>
      <c r="I3744" s="2">
        <v>1</v>
      </c>
      <c r="J3744" s="2">
        <v>36</v>
      </c>
      <c r="K3744" s="4">
        <v>0.5</v>
      </c>
      <c r="L3744" s="2" t="s">
        <v>1929</v>
      </c>
      <c r="M3744" s="5">
        <v>45093</v>
      </c>
      <c r="N3744" s="6">
        <v>99.92</v>
      </c>
    </row>
    <row r="3745" spans="1:14" ht="15.5" hidden="1" x14ac:dyDescent="0.35">
      <c r="A3745" s="3" t="s">
        <v>414</v>
      </c>
      <c r="B3745" s="2" t="s">
        <v>2115</v>
      </c>
      <c r="C3745" s="3">
        <v>1940</v>
      </c>
      <c r="D3745" s="2">
        <v>478.38</v>
      </c>
      <c r="E3745" s="2">
        <v>705.95</v>
      </c>
      <c r="F3745" s="2">
        <v>722.5</v>
      </c>
      <c r="G3745" s="2">
        <v>0</v>
      </c>
      <c r="H3745" s="2" t="s">
        <v>12</v>
      </c>
      <c r="I3745" s="2">
        <v>3</v>
      </c>
      <c r="J3745" s="2">
        <v>32</v>
      </c>
      <c r="K3745" s="4">
        <v>0</v>
      </c>
      <c r="L3745" s="2" t="s">
        <v>1929</v>
      </c>
      <c r="M3745" s="5">
        <v>45093</v>
      </c>
      <c r="N3745" s="6">
        <v>99.92</v>
      </c>
    </row>
    <row r="3746" spans="1:14" ht="15.5" hidden="1" x14ac:dyDescent="0.35">
      <c r="A3746" s="3" t="s">
        <v>416</v>
      </c>
      <c r="B3746" s="2" t="s">
        <v>2116</v>
      </c>
      <c r="C3746" s="3">
        <v>1960</v>
      </c>
      <c r="D3746" s="2">
        <v>701.4</v>
      </c>
      <c r="E3746" s="2">
        <v>692.1</v>
      </c>
      <c r="F3746" s="2">
        <v>709</v>
      </c>
      <c r="G3746" s="2">
        <v>0</v>
      </c>
      <c r="H3746" s="2" t="s">
        <v>12</v>
      </c>
      <c r="I3746" s="2">
        <v>1</v>
      </c>
      <c r="J3746" s="2">
        <v>61</v>
      </c>
      <c r="K3746" s="4">
        <v>0</v>
      </c>
      <c r="L3746" s="2" t="s">
        <v>1929</v>
      </c>
      <c r="M3746" s="5">
        <v>45093</v>
      </c>
      <c r="N3746" s="6">
        <v>99.92</v>
      </c>
    </row>
    <row r="3747" spans="1:14" ht="15.5" hidden="1" x14ac:dyDescent="0.35">
      <c r="A3747" s="3" t="s">
        <v>418</v>
      </c>
      <c r="B3747" s="2" t="s">
        <v>2117</v>
      </c>
      <c r="C3747" s="3">
        <v>1980</v>
      </c>
      <c r="D3747" s="2">
        <v>424.18</v>
      </c>
      <c r="E3747" s="2">
        <v>679.15</v>
      </c>
      <c r="F3747" s="2">
        <v>694.6</v>
      </c>
      <c r="G3747" s="2">
        <v>0</v>
      </c>
      <c r="H3747" s="2" t="s">
        <v>12</v>
      </c>
      <c r="I3747" s="2">
        <v>7</v>
      </c>
      <c r="J3747" s="2">
        <v>44</v>
      </c>
      <c r="K3747" s="4">
        <v>0</v>
      </c>
      <c r="L3747" s="2" t="s">
        <v>1929</v>
      </c>
      <c r="M3747" s="5">
        <v>45093</v>
      </c>
      <c r="N3747" s="6">
        <v>99.92</v>
      </c>
    </row>
    <row r="3748" spans="1:14" ht="15.5" hidden="1" x14ac:dyDescent="0.35">
      <c r="A3748" s="3" t="s">
        <v>420</v>
      </c>
      <c r="B3748" s="2" t="s">
        <v>2118</v>
      </c>
      <c r="C3748" s="3">
        <v>2000</v>
      </c>
      <c r="D3748" s="2">
        <v>666.1</v>
      </c>
      <c r="E3748" s="2">
        <v>665.6</v>
      </c>
      <c r="F3748" s="2">
        <v>680.9</v>
      </c>
      <c r="G3748" s="2">
        <v>-0.25</v>
      </c>
      <c r="H3748" s="2">
        <v>-4.0000000000000002E-4</v>
      </c>
      <c r="I3748" s="2">
        <v>1</v>
      </c>
      <c r="J3748" s="2">
        <v>107</v>
      </c>
      <c r="K3748" s="4">
        <v>0</v>
      </c>
      <c r="L3748" s="2" t="s">
        <v>1929</v>
      </c>
      <c r="M3748" s="5">
        <v>45093</v>
      </c>
      <c r="N3748" s="6">
        <v>99.92</v>
      </c>
    </row>
    <row r="3749" spans="1:14" ht="15.5" hidden="1" x14ac:dyDescent="0.35">
      <c r="A3749" s="3" t="s">
        <v>422</v>
      </c>
      <c r="B3749" s="2" t="s">
        <v>2119</v>
      </c>
      <c r="C3749" s="3">
        <v>2100</v>
      </c>
      <c r="D3749" s="2">
        <v>600.15</v>
      </c>
      <c r="E3749" s="2">
        <v>599.45000000000005</v>
      </c>
      <c r="F3749" s="2">
        <v>614.95000000000005</v>
      </c>
      <c r="G3749" s="2">
        <v>31.29</v>
      </c>
      <c r="H3749" s="2">
        <v>5.5E-2</v>
      </c>
      <c r="I3749" s="2">
        <v>1</v>
      </c>
      <c r="J3749" s="2">
        <v>54</v>
      </c>
      <c r="K3749" s="4">
        <v>0</v>
      </c>
      <c r="L3749" s="2" t="s">
        <v>1929</v>
      </c>
      <c r="M3749" s="5">
        <v>45093</v>
      </c>
      <c r="N3749" s="6">
        <v>99.92</v>
      </c>
    </row>
    <row r="3750" spans="1:14" ht="15.5" hidden="1" x14ac:dyDescent="0.35">
      <c r="A3750" s="3" t="s">
        <v>424</v>
      </c>
      <c r="B3750" s="2" t="s">
        <v>2120</v>
      </c>
      <c r="C3750" s="3">
        <v>2200</v>
      </c>
      <c r="D3750" s="2">
        <v>575</v>
      </c>
      <c r="E3750" s="2">
        <v>538.4</v>
      </c>
      <c r="F3750" s="2">
        <v>553.1</v>
      </c>
      <c r="G3750" s="2">
        <v>0</v>
      </c>
      <c r="H3750" s="2" t="s">
        <v>12</v>
      </c>
      <c r="I3750" s="2">
        <v>10</v>
      </c>
      <c r="J3750" s="2">
        <v>198</v>
      </c>
      <c r="K3750" s="4">
        <v>0</v>
      </c>
      <c r="L3750" s="2" t="s">
        <v>1929</v>
      </c>
      <c r="M3750" s="5">
        <v>45093</v>
      </c>
      <c r="N3750" s="6">
        <v>99.92</v>
      </c>
    </row>
    <row r="3751" spans="1:14" ht="15.5" hidden="1" x14ac:dyDescent="0.35">
      <c r="A3751" s="3" t="s">
        <v>426</v>
      </c>
      <c r="B3751" s="2" t="s">
        <v>2121</v>
      </c>
      <c r="C3751" s="3">
        <v>2300</v>
      </c>
      <c r="D3751" s="2">
        <v>505</v>
      </c>
      <c r="E3751" s="2">
        <v>481.25</v>
      </c>
      <c r="F3751" s="2">
        <v>495.15</v>
      </c>
      <c r="G3751" s="2">
        <v>0</v>
      </c>
      <c r="H3751" s="2" t="s">
        <v>12</v>
      </c>
      <c r="I3751" s="2">
        <v>3</v>
      </c>
      <c r="J3751" s="2">
        <v>200</v>
      </c>
      <c r="K3751" s="4">
        <v>0</v>
      </c>
      <c r="L3751" s="2" t="s">
        <v>1929</v>
      </c>
      <c r="M3751" s="5">
        <v>45093</v>
      </c>
      <c r="N3751" s="6">
        <v>99.92</v>
      </c>
    </row>
    <row r="3752" spans="1:14" ht="15.5" hidden="1" x14ac:dyDescent="0.35">
      <c r="A3752" s="3" t="s">
        <v>428</v>
      </c>
      <c r="B3752" s="2" t="s">
        <v>2122</v>
      </c>
      <c r="C3752" s="3">
        <v>2400</v>
      </c>
      <c r="D3752" s="2">
        <v>427.5</v>
      </c>
      <c r="E3752" s="2">
        <v>426.95</v>
      </c>
      <c r="F3752" s="2">
        <v>441.1</v>
      </c>
      <c r="G3752" s="2">
        <v>7.5</v>
      </c>
      <c r="H3752" s="2">
        <v>1.7899999999999999E-2</v>
      </c>
      <c r="I3752" s="2">
        <v>4</v>
      </c>
      <c r="J3752" s="2">
        <v>133</v>
      </c>
      <c r="K3752" s="4">
        <v>0</v>
      </c>
      <c r="L3752" s="2" t="s">
        <v>1929</v>
      </c>
      <c r="M3752" s="5">
        <v>45093</v>
      </c>
      <c r="N3752" s="6">
        <v>99.92</v>
      </c>
    </row>
    <row r="3753" spans="1:14" ht="15.5" hidden="1" x14ac:dyDescent="0.35">
      <c r="A3753" s="3" t="s">
        <v>430</v>
      </c>
      <c r="B3753" s="2" t="s">
        <v>2123</v>
      </c>
      <c r="C3753" s="3">
        <v>2500</v>
      </c>
      <c r="D3753" s="2">
        <v>385.4</v>
      </c>
      <c r="E3753" s="2">
        <v>377.4</v>
      </c>
      <c r="F3753" s="2">
        <v>391.45</v>
      </c>
      <c r="G3753" s="2">
        <v>-37.4</v>
      </c>
      <c r="H3753" s="2">
        <v>-8.8499999999999995E-2</v>
      </c>
      <c r="I3753" s="2">
        <v>8</v>
      </c>
      <c r="J3753" s="2">
        <v>331</v>
      </c>
      <c r="K3753" s="4">
        <v>0</v>
      </c>
      <c r="L3753" s="2" t="s">
        <v>1929</v>
      </c>
      <c r="M3753" s="5">
        <v>45093</v>
      </c>
      <c r="N3753" s="6">
        <v>99.92</v>
      </c>
    </row>
    <row r="3754" spans="1:14" ht="15.5" hidden="1" x14ac:dyDescent="0.35">
      <c r="A3754" s="3" t="s">
        <v>432</v>
      </c>
      <c r="B3754" s="2" t="s">
        <v>2124</v>
      </c>
      <c r="C3754" s="3">
        <v>2600</v>
      </c>
      <c r="D3754" s="2">
        <v>333.2</v>
      </c>
      <c r="E3754" s="2">
        <v>332.05</v>
      </c>
      <c r="F3754" s="2">
        <v>345.95</v>
      </c>
      <c r="G3754" s="2">
        <v>-42.05</v>
      </c>
      <c r="H3754" s="2">
        <v>-0.11210000000000001</v>
      </c>
      <c r="I3754" s="2">
        <v>2</v>
      </c>
      <c r="J3754" s="2">
        <v>240</v>
      </c>
      <c r="K3754" s="4">
        <v>0</v>
      </c>
      <c r="L3754" s="2" t="s">
        <v>1929</v>
      </c>
      <c r="M3754" s="5">
        <v>45093</v>
      </c>
      <c r="N3754" s="6">
        <v>99.92</v>
      </c>
    </row>
    <row r="3755" spans="1:14" ht="15.5" hidden="1" x14ac:dyDescent="0.35">
      <c r="A3755" s="3" t="s">
        <v>434</v>
      </c>
      <c r="B3755" s="2" t="s">
        <v>2125</v>
      </c>
      <c r="C3755" s="3">
        <v>2700</v>
      </c>
      <c r="D3755" s="2">
        <v>291.39999999999998</v>
      </c>
      <c r="E3755" s="2">
        <v>291.3</v>
      </c>
      <c r="F3755" s="2">
        <v>304.55</v>
      </c>
      <c r="G3755" s="2">
        <v>-9.51</v>
      </c>
      <c r="H3755" s="2">
        <v>-3.1600000000000003E-2</v>
      </c>
      <c r="I3755" s="2">
        <v>15</v>
      </c>
      <c r="J3755" s="2">
        <v>140</v>
      </c>
      <c r="K3755" s="4">
        <v>0</v>
      </c>
      <c r="L3755" s="2" t="s">
        <v>1929</v>
      </c>
      <c r="M3755" s="5">
        <v>45093</v>
      </c>
      <c r="N3755" s="6">
        <v>99.92</v>
      </c>
    </row>
    <row r="3756" spans="1:14" ht="15.5" hidden="1" x14ac:dyDescent="0.35">
      <c r="A3756" s="3" t="s">
        <v>436</v>
      </c>
      <c r="B3756" s="2" t="s">
        <v>2126</v>
      </c>
      <c r="C3756" s="3">
        <v>2800</v>
      </c>
      <c r="D3756" s="2">
        <v>265</v>
      </c>
      <c r="E3756" s="2">
        <v>253.6</v>
      </c>
      <c r="F3756" s="2">
        <v>267.10000000000002</v>
      </c>
      <c r="G3756" s="2">
        <v>13</v>
      </c>
      <c r="H3756" s="2">
        <v>5.16E-2</v>
      </c>
      <c r="I3756" s="2">
        <v>6</v>
      </c>
      <c r="J3756" s="2">
        <v>194</v>
      </c>
      <c r="K3756" s="4">
        <v>0</v>
      </c>
      <c r="L3756" s="2" t="s">
        <v>1929</v>
      </c>
      <c r="M3756" s="5">
        <v>45093</v>
      </c>
      <c r="N3756" s="6">
        <v>99.92</v>
      </c>
    </row>
    <row r="3757" spans="1:14" ht="15.5" hidden="1" x14ac:dyDescent="0.35">
      <c r="A3757" s="3" t="s">
        <v>438</v>
      </c>
      <c r="B3757" s="2" t="s">
        <v>2127</v>
      </c>
      <c r="C3757" s="3">
        <v>2900</v>
      </c>
      <c r="D3757" s="2">
        <v>217.94</v>
      </c>
      <c r="E3757" s="2">
        <v>219.6</v>
      </c>
      <c r="F3757" s="2">
        <v>234.05</v>
      </c>
      <c r="G3757" s="2">
        <v>-21.54</v>
      </c>
      <c r="H3757" s="2">
        <v>-8.9899999999999994E-2</v>
      </c>
      <c r="I3757" s="2">
        <v>2</v>
      </c>
      <c r="J3757" s="2">
        <v>368</v>
      </c>
      <c r="K3757" s="4">
        <v>0</v>
      </c>
      <c r="L3757" s="2" t="s">
        <v>1929</v>
      </c>
      <c r="M3757" s="5">
        <v>45093</v>
      </c>
      <c r="N3757" s="6">
        <v>99.92</v>
      </c>
    </row>
    <row r="3758" spans="1:14" ht="15.5" hidden="1" x14ac:dyDescent="0.35">
      <c r="A3758" s="3" t="s">
        <v>440</v>
      </c>
      <c r="B3758" s="2" t="s">
        <v>2128</v>
      </c>
      <c r="C3758" s="3">
        <v>3000</v>
      </c>
      <c r="D3758" s="2">
        <v>199</v>
      </c>
      <c r="E3758" s="2">
        <v>189.9</v>
      </c>
      <c r="F3758" s="2">
        <v>204.35</v>
      </c>
      <c r="G3758" s="2">
        <v>-18.760000000000002</v>
      </c>
      <c r="H3758" s="2">
        <v>-8.6099999999999996E-2</v>
      </c>
      <c r="I3758" s="2">
        <v>111</v>
      </c>
      <c r="J3758" s="2">
        <v>543</v>
      </c>
      <c r="K3758" s="4">
        <v>0</v>
      </c>
      <c r="L3758" s="2" t="s">
        <v>1929</v>
      </c>
      <c r="M3758" s="5">
        <v>45093</v>
      </c>
      <c r="N3758" s="6">
        <v>99.92</v>
      </c>
    </row>
    <row r="3759" spans="1:14" ht="15.5" hidden="1" x14ac:dyDescent="0.35">
      <c r="A3759" s="3" t="s">
        <v>442</v>
      </c>
      <c r="B3759" s="2" t="s">
        <v>2129</v>
      </c>
      <c r="C3759" s="3">
        <v>3010</v>
      </c>
      <c r="D3759" s="2">
        <v>189.54</v>
      </c>
      <c r="E3759" s="2">
        <v>187</v>
      </c>
      <c r="F3759" s="2">
        <v>201.5</v>
      </c>
      <c r="G3759" s="2">
        <v>5.7</v>
      </c>
      <c r="H3759" s="2">
        <v>3.1E-2</v>
      </c>
      <c r="I3759" s="2">
        <v>1</v>
      </c>
      <c r="J3759" s="2">
        <v>166</v>
      </c>
      <c r="K3759" s="4">
        <v>0</v>
      </c>
      <c r="L3759" s="2" t="s">
        <v>1929</v>
      </c>
      <c r="M3759" s="5">
        <v>45093</v>
      </c>
      <c r="N3759" s="6">
        <v>99.92</v>
      </c>
    </row>
    <row r="3760" spans="1:14" ht="15.5" hidden="1" x14ac:dyDescent="0.35">
      <c r="A3760" s="3" t="s">
        <v>444</v>
      </c>
      <c r="B3760" s="2" t="s">
        <v>2130</v>
      </c>
      <c r="C3760" s="3">
        <v>3020</v>
      </c>
      <c r="D3760" s="2">
        <v>196</v>
      </c>
      <c r="E3760" s="2">
        <v>184.35</v>
      </c>
      <c r="F3760" s="2">
        <v>198.85</v>
      </c>
      <c r="G3760" s="2">
        <v>-6.49</v>
      </c>
      <c r="H3760" s="2">
        <v>-3.2099999999999997E-2</v>
      </c>
      <c r="I3760" s="2">
        <v>6</v>
      </c>
      <c r="J3760" s="2">
        <v>135</v>
      </c>
      <c r="K3760" s="4">
        <v>0</v>
      </c>
      <c r="L3760" s="2" t="s">
        <v>1929</v>
      </c>
      <c r="M3760" s="5">
        <v>45093</v>
      </c>
      <c r="N3760" s="6">
        <v>99.92</v>
      </c>
    </row>
    <row r="3761" spans="1:14" ht="15.5" hidden="1" x14ac:dyDescent="0.35">
      <c r="A3761" s="3" t="s">
        <v>446</v>
      </c>
      <c r="B3761" s="2" t="s">
        <v>2130</v>
      </c>
      <c r="C3761" s="3">
        <v>3030</v>
      </c>
      <c r="D3761" s="2">
        <v>193.2</v>
      </c>
      <c r="E3761" s="2">
        <v>181.55</v>
      </c>
      <c r="F3761" s="2">
        <v>196</v>
      </c>
      <c r="G3761" s="2">
        <v>-15.61</v>
      </c>
      <c r="H3761" s="2">
        <v>-7.4800000000000005E-2</v>
      </c>
      <c r="I3761" s="2">
        <v>5</v>
      </c>
      <c r="J3761" s="2">
        <v>48</v>
      </c>
      <c r="K3761" s="4">
        <v>0</v>
      </c>
      <c r="L3761" s="2" t="s">
        <v>1929</v>
      </c>
      <c r="M3761" s="5">
        <v>45093</v>
      </c>
      <c r="N3761" s="6">
        <v>99.92</v>
      </c>
    </row>
    <row r="3762" spans="1:14" ht="15.5" hidden="1" x14ac:dyDescent="0.35">
      <c r="A3762" s="3" t="s">
        <v>447</v>
      </c>
      <c r="B3762" s="2" t="s">
        <v>2131</v>
      </c>
      <c r="C3762" s="3">
        <v>3040</v>
      </c>
      <c r="D3762" s="2">
        <v>77.2</v>
      </c>
      <c r="E3762" s="2">
        <v>179.45</v>
      </c>
      <c r="F3762" s="2">
        <v>193.25</v>
      </c>
      <c r="G3762" s="2">
        <v>0</v>
      </c>
      <c r="H3762" s="2" t="s">
        <v>12</v>
      </c>
      <c r="I3762" s="2">
        <v>1</v>
      </c>
      <c r="J3762" s="2">
        <v>22</v>
      </c>
      <c r="K3762" s="4">
        <v>0</v>
      </c>
      <c r="L3762" s="2" t="s">
        <v>1929</v>
      </c>
      <c r="M3762" s="5">
        <v>45093</v>
      </c>
      <c r="N3762" s="6">
        <v>99.92</v>
      </c>
    </row>
    <row r="3763" spans="1:14" ht="15.5" hidden="1" x14ac:dyDescent="0.35">
      <c r="A3763" s="3" t="s">
        <v>449</v>
      </c>
      <c r="B3763" s="2" t="s">
        <v>2132</v>
      </c>
      <c r="C3763" s="3">
        <v>3050</v>
      </c>
      <c r="D3763" s="2">
        <v>183.26</v>
      </c>
      <c r="E3763" s="2">
        <v>178.8</v>
      </c>
      <c r="F3763" s="2">
        <v>191.5</v>
      </c>
      <c r="G3763" s="2">
        <v>0</v>
      </c>
      <c r="H3763" s="2" t="s">
        <v>12</v>
      </c>
      <c r="I3763" s="2">
        <v>1</v>
      </c>
      <c r="J3763" s="2">
        <v>34</v>
      </c>
      <c r="K3763" s="4">
        <v>0</v>
      </c>
      <c r="L3763" s="2" t="s">
        <v>1929</v>
      </c>
      <c r="M3763" s="5">
        <v>45093</v>
      </c>
      <c r="N3763" s="6">
        <v>99.92</v>
      </c>
    </row>
    <row r="3764" spans="1:14" ht="15.5" hidden="1" x14ac:dyDescent="0.35">
      <c r="A3764" s="3" t="s">
        <v>451</v>
      </c>
      <c r="B3764" s="2" t="s">
        <v>2133</v>
      </c>
      <c r="C3764" s="3">
        <v>3060</v>
      </c>
      <c r="D3764" s="2">
        <v>173.33</v>
      </c>
      <c r="E3764" s="2">
        <v>173.65</v>
      </c>
      <c r="F3764" s="2">
        <v>188.15</v>
      </c>
      <c r="G3764" s="2">
        <v>0</v>
      </c>
      <c r="H3764" s="2" t="s">
        <v>12</v>
      </c>
      <c r="I3764" s="2">
        <v>2</v>
      </c>
      <c r="J3764" s="2">
        <v>20</v>
      </c>
      <c r="K3764" s="4">
        <v>0</v>
      </c>
      <c r="L3764" s="2" t="s">
        <v>1929</v>
      </c>
      <c r="M3764" s="5">
        <v>45093</v>
      </c>
      <c r="N3764" s="6">
        <v>99.92</v>
      </c>
    </row>
    <row r="3765" spans="1:14" ht="15.5" hidden="1" x14ac:dyDescent="0.35">
      <c r="A3765" s="3" t="s">
        <v>453</v>
      </c>
      <c r="B3765" s="2" t="s">
        <v>2134</v>
      </c>
      <c r="C3765" s="3">
        <v>3070</v>
      </c>
      <c r="D3765" s="2">
        <v>383.35</v>
      </c>
      <c r="E3765" s="2">
        <v>117.25</v>
      </c>
      <c r="F3765" s="2">
        <v>126.6</v>
      </c>
      <c r="G3765" s="2">
        <v>0</v>
      </c>
      <c r="H3765" s="2" t="s">
        <v>12</v>
      </c>
      <c r="I3765" s="2">
        <v>1</v>
      </c>
      <c r="J3765" s="2">
        <v>21</v>
      </c>
      <c r="K3765" s="4">
        <v>0</v>
      </c>
      <c r="L3765" s="2" t="s">
        <v>1929</v>
      </c>
      <c r="M3765" s="5">
        <v>45093</v>
      </c>
      <c r="N3765" s="6">
        <v>99.92</v>
      </c>
    </row>
    <row r="3766" spans="1:14" ht="15.5" hidden="1" x14ac:dyDescent="0.35">
      <c r="A3766" s="3" t="s">
        <v>455</v>
      </c>
      <c r="B3766" s="2" t="s">
        <v>2135</v>
      </c>
      <c r="C3766" s="3">
        <v>3080</v>
      </c>
      <c r="D3766" s="2">
        <v>194.02</v>
      </c>
      <c r="E3766" s="2">
        <v>168.4</v>
      </c>
      <c r="F3766" s="2">
        <v>182.9</v>
      </c>
      <c r="G3766" s="2">
        <v>0</v>
      </c>
      <c r="H3766" s="2" t="s">
        <v>12</v>
      </c>
      <c r="I3766" s="2">
        <v>2</v>
      </c>
      <c r="J3766" s="2">
        <v>24</v>
      </c>
      <c r="K3766" s="4">
        <v>0</v>
      </c>
      <c r="L3766" s="2" t="s">
        <v>1929</v>
      </c>
      <c r="M3766" s="5">
        <v>45093</v>
      </c>
      <c r="N3766" s="6">
        <v>99.92</v>
      </c>
    </row>
    <row r="3767" spans="1:14" ht="15.5" hidden="1" x14ac:dyDescent="0.35">
      <c r="A3767" s="3" t="s">
        <v>457</v>
      </c>
      <c r="B3767" s="2" t="s">
        <v>2136</v>
      </c>
      <c r="C3767" s="3">
        <v>3090</v>
      </c>
      <c r="D3767" s="2">
        <v>192.21</v>
      </c>
      <c r="E3767" s="2">
        <v>169</v>
      </c>
      <c r="F3767" s="2">
        <v>180.3</v>
      </c>
      <c r="G3767" s="2">
        <v>0</v>
      </c>
      <c r="H3767" s="2" t="s">
        <v>12</v>
      </c>
      <c r="I3767" s="2">
        <v>2</v>
      </c>
      <c r="J3767" s="2">
        <v>20</v>
      </c>
      <c r="K3767" s="4">
        <v>0</v>
      </c>
      <c r="L3767" s="2" t="s">
        <v>1929</v>
      </c>
      <c r="M3767" s="5">
        <v>45093</v>
      </c>
      <c r="N3767" s="6">
        <v>99.92</v>
      </c>
    </row>
    <row r="3768" spans="1:14" ht="15.5" hidden="1" x14ac:dyDescent="0.35">
      <c r="A3768" s="3" t="s">
        <v>459</v>
      </c>
      <c r="B3768" s="2" t="s">
        <v>2137</v>
      </c>
      <c r="C3768" s="3">
        <v>3100</v>
      </c>
      <c r="D3768" s="2">
        <v>189.63</v>
      </c>
      <c r="E3768" s="2">
        <v>163.44999999999999</v>
      </c>
      <c r="F3768" s="2">
        <v>178</v>
      </c>
      <c r="G3768" s="2">
        <v>0</v>
      </c>
      <c r="H3768" s="2" t="s">
        <v>12</v>
      </c>
      <c r="I3768" s="2">
        <v>4</v>
      </c>
      <c r="J3768" s="2">
        <v>147</v>
      </c>
      <c r="K3768" s="4">
        <v>0</v>
      </c>
      <c r="L3768" s="2" t="s">
        <v>1929</v>
      </c>
      <c r="M3768" s="5">
        <v>45093</v>
      </c>
      <c r="N3768" s="6">
        <v>99.92</v>
      </c>
    </row>
    <row r="3769" spans="1:14" ht="15.5" hidden="1" x14ac:dyDescent="0.35">
      <c r="A3769" s="3" t="s">
        <v>461</v>
      </c>
      <c r="B3769" s="2" t="s">
        <v>2138</v>
      </c>
      <c r="C3769" s="3">
        <v>3110</v>
      </c>
      <c r="D3769" s="2">
        <v>165.88</v>
      </c>
      <c r="E3769" s="2">
        <v>161.4</v>
      </c>
      <c r="F3769" s="2">
        <v>175.4</v>
      </c>
      <c r="G3769" s="2">
        <v>32.94</v>
      </c>
      <c r="H3769" s="2">
        <v>0.24779999999999999</v>
      </c>
      <c r="I3769" s="2">
        <v>2</v>
      </c>
      <c r="J3769" s="2">
        <v>46</v>
      </c>
      <c r="K3769" s="4">
        <v>0</v>
      </c>
      <c r="L3769" s="2" t="s">
        <v>1929</v>
      </c>
      <c r="M3769" s="5">
        <v>45093</v>
      </c>
      <c r="N3769" s="6">
        <v>99.92</v>
      </c>
    </row>
    <row r="3770" spans="1:14" ht="15.5" hidden="1" x14ac:dyDescent="0.35">
      <c r="A3770" s="3" t="s">
        <v>463</v>
      </c>
      <c r="B3770" s="2" t="s">
        <v>2139</v>
      </c>
      <c r="C3770" s="3">
        <v>3120</v>
      </c>
      <c r="D3770" s="2">
        <v>130.94</v>
      </c>
      <c r="E3770" s="2">
        <v>158.75</v>
      </c>
      <c r="F3770" s="2">
        <v>173.3</v>
      </c>
      <c r="G3770" s="2">
        <v>0</v>
      </c>
      <c r="H3770" s="2" t="s">
        <v>12</v>
      </c>
      <c r="I3770" s="2">
        <v>20</v>
      </c>
      <c r="J3770" s="2">
        <v>47</v>
      </c>
      <c r="K3770" s="4">
        <v>0</v>
      </c>
      <c r="L3770" s="2" t="s">
        <v>1929</v>
      </c>
      <c r="M3770" s="5">
        <v>45093</v>
      </c>
      <c r="N3770" s="6">
        <v>99.92</v>
      </c>
    </row>
    <row r="3771" spans="1:14" ht="15.5" hidden="1" x14ac:dyDescent="0.35">
      <c r="A3771" s="3" t="s">
        <v>465</v>
      </c>
      <c r="B3771" s="2" t="s">
        <v>2140</v>
      </c>
      <c r="C3771" s="3">
        <v>3130</v>
      </c>
      <c r="D3771" s="2">
        <v>81.53</v>
      </c>
      <c r="E3771" s="2">
        <v>158.85</v>
      </c>
      <c r="F3771" s="2">
        <v>170.9</v>
      </c>
      <c r="G3771" s="2">
        <v>0</v>
      </c>
      <c r="H3771" s="2" t="s">
        <v>12</v>
      </c>
      <c r="I3771" s="2">
        <v>1</v>
      </c>
      <c r="J3771" s="2">
        <v>17</v>
      </c>
      <c r="K3771" s="4">
        <v>0</v>
      </c>
      <c r="L3771" s="2" t="s">
        <v>1929</v>
      </c>
      <c r="M3771" s="5">
        <v>45093</v>
      </c>
      <c r="N3771" s="6">
        <v>99.92</v>
      </c>
    </row>
    <row r="3772" spans="1:14" ht="15.5" hidden="1" x14ac:dyDescent="0.35">
      <c r="A3772" s="3" t="s">
        <v>467</v>
      </c>
      <c r="B3772" s="2" t="s">
        <v>2141</v>
      </c>
      <c r="C3772" s="3">
        <v>3140</v>
      </c>
      <c r="D3772" s="2">
        <v>159.91</v>
      </c>
      <c r="E3772" s="2">
        <v>154.30000000000001</v>
      </c>
      <c r="F3772" s="2">
        <v>168.45</v>
      </c>
      <c r="G3772" s="2">
        <v>0</v>
      </c>
      <c r="H3772" s="2" t="s">
        <v>12</v>
      </c>
      <c r="I3772" s="2">
        <v>15</v>
      </c>
      <c r="J3772" s="2">
        <v>66</v>
      </c>
      <c r="K3772" s="4">
        <v>0</v>
      </c>
      <c r="L3772" s="2" t="s">
        <v>1929</v>
      </c>
      <c r="M3772" s="5">
        <v>45093</v>
      </c>
      <c r="N3772" s="6">
        <v>99.92</v>
      </c>
    </row>
    <row r="3773" spans="1:14" ht="15.5" hidden="1" x14ac:dyDescent="0.35">
      <c r="A3773" s="3" t="s">
        <v>469</v>
      </c>
      <c r="B3773" s="2" t="s">
        <v>2141</v>
      </c>
      <c r="C3773" s="3">
        <v>3150</v>
      </c>
      <c r="D3773" s="2">
        <v>157.82</v>
      </c>
      <c r="E3773" s="2">
        <v>154.19999999999999</v>
      </c>
      <c r="F3773" s="2">
        <v>165.95</v>
      </c>
      <c r="G3773" s="2">
        <v>0</v>
      </c>
      <c r="H3773" s="2" t="s">
        <v>12</v>
      </c>
      <c r="I3773" s="2">
        <v>15</v>
      </c>
      <c r="J3773" s="2">
        <v>70</v>
      </c>
      <c r="K3773" s="4">
        <v>0</v>
      </c>
      <c r="L3773" s="2" t="s">
        <v>1929</v>
      </c>
      <c r="M3773" s="5">
        <v>45093</v>
      </c>
      <c r="N3773" s="6">
        <v>99.92</v>
      </c>
    </row>
    <row r="3774" spans="1:14" ht="15.5" hidden="1" x14ac:dyDescent="0.35">
      <c r="A3774" s="3" t="s">
        <v>470</v>
      </c>
      <c r="B3774" s="2" t="s">
        <v>2142</v>
      </c>
      <c r="C3774" s="3">
        <v>3160</v>
      </c>
      <c r="D3774" s="2">
        <v>79.099999999999994</v>
      </c>
      <c r="E3774" s="2">
        <v>151.9</v>
      </c>
      <c r="F3774" s="2">
        <v>163.75</v>
      </c>
      <c r="G3774" s="2">
        <v>0</v>
      </c>
      <c r="H3774" s="2" t="s">
        <v>12</v>
      </c>
      <c r="I3774" s="2">
        <v>4</v>
      </c>
      <c r="J3774" s="2">
        <v>48</v>
      </c>
      <c r="K3774" s="4">
        <v>0</v>
      </c>
      <c r="L3774" s="2" t="s">
        <v>1929</v>
      </c>
      <c r="M3774" s="5">
        <v>45093</v>
      </c>
      <c r="N3774" s="6">
        <v>99.92</v>
      </c>
    </row>
    <row r="3775" spans="1:14" ht="15.5" hidden="1" x14ac:dyDescent="0.35">
      <c r="A3775" s="3" t="s">
        <v>472</v>
      </c>
      <c r="B3775" s="2" t="s">
        <v>2143</v>
      </c>
      <c r="C3775" s="3">
        <v>3170</v>
      </c>
      <c r="D3775" s="2">
        <v>100</v>
      </c>
      <c r="E3775" s="2">
        <v>147.19999999999999</v>
      </c>
      <c r="F3775" s="2">
        <v>161.35</v>
      </c>
      <c r="G3775" s="2">
        <v>0</v>
      </c>
      <c r="H3775" s="2" t="s">
        <v>12</v>
      </c>
      <c r="I3775" s="2">
        <v>1</v>
      </c>
      <c r="J3775" s="2">
        <v>64</v>
      </c>
      <c r="K3775" s="4">
        <v>0</v>
      </c>
      <c r="L3775" s="2" t="s">
        <v>1929</v>
      </c>
      <c r="M3775" s="5">
        <v>45093</v>
      </c>
      <c r="N3775" s="6">
        <v>99.92</v>
      </c>
    </row>
    <row r="3776" spans="1:14" ht="15.5" hidden="1" x14ac:dyDescent="0.35">
      <c r="A3776" s="3" t="s">
        <v>474</v>
      </c>
      <c r="B3776" s="2" t="s">
        <v>2144</v>
      </c>
      <c r="C3776" s="3">
        <v>3180</v>
      </c>
      <c r="D3776" s="2">
        <v>93.56</v>
      </c>
      <c r="E3776" s="2">
        <v>147.4</v>
      </c>
      <c r="F3776" s="2">
        <v>159.25</v>
      </c>
      <c r="G3776" s="2">
        <v>0</v>
      </c>
      <c r="H3776" s="2" t="s">
        <v>12</v>
      </c>
      <c r="I3776" s="2">
        <v>1</v>
      </c>
      <c r="J3776" s="2">
        <v>136</v>
      </c>
      <c r="K3776" s="4">
        <v>0</v>
      </c>
      <c r="L3776" s="2" t="s">
        <v>1929</v>
      </c>
      <c r="M3776" s="5">
        <v>45093</v>
      </c>
      <c r="N3776" s="6">
        <v>99.92</v>
      </c>
    </row>
    <row r="3777" spans="1:14" ht="15.5" hidden="1" x14ac:dyDescent="0.35">
      <c r="A3777" s="3" t="s">
        <v>476</v>
      </c>
      <c r="B3777" s="2" t="s">
        <v>2145</v>
      </c>
      <c r="C3777" s="3">
        <v>3190</v>
      </c>
      <c r="D3777" s="2">
        <v>84</v>
      </c>
      <c r="E3777" s="2">
        <v>142.94999999999999</v>
      </c>
      <c r="F3777" s="2">
        <v>157.05000000000001</v>
      </c>
      <c r="G3777" s="2">
        <v>0</v>
      </c>
      <c r="H3777" s="2" t="s">
        <v>12</v>
      </c>
      <c r="I3777" s="2">
        <v>1</v>
      </c>
      <c r="J3777" s="2">
        <v>31</v>
      </c>
      <c r="K3777" s="4">
        <v>0</v>
      </c>
      <c r="L3777" s="2" t="s">
        <v>1929</v>
      </c>
      <c r="M3777" s="5">
        <v>45093</v>
      </c>
      <c r="N3777" s="6">
        <v>99.92</v>
      </c>
    </row>
    <row r="3778" spans="1:14" ht="15.5" hidden="1" x14ac:dyDescent="0.35">
      <c r="A3778" s="3" t="s">
        <v>478</v>
      </c>
      <c r="B3778" s="2" t="s">
        <v>2146</v>
      </c>
      <c r="C3778" s="3">
        <v>3200</v>
      </c>
      <c r="D3778" s="2">
        <v>149</v>
      </c>
      <c r="E3778" s="2">
        <v>140.69999999999999</v>
      </c>
      <c r="F3778" s="2">
        <v>154.69999999999999</v>
      </c>
      <c r="G3778" s="2">
        <v>-11.75</v>
      </c>
      <c r="H3778" s="2">
        <v>-7.3099999999999998E-2</v>
      </c>
      <c r="I3778" s="2">
        <v>2</v>
      </c>
      <c r="J3778" s="2">
        <v>238</v>
      </c>
      <c r="K3778" s="4">
        <v>0</v>
      </c>
      <c r="L3778" s="2" t="s">
        <v>1929</v>
      </c>
      <c r="M3778" s="5">
        <v>45093</v>
      </c>
      <c r="N3778" s="6">
        <v>99.92</v>
      </c>
    </row>
    <row r="3779" spans="1:14" ht="15.5" hidden="1" x14ac:dyDescent="0.35">
      <c r="A3779" s="3" t="s">
        <v>480</v>
      </c>
      <c r="B3779" s="2" t="s">
        <v>2147</v>
      </c>
      <c r="C3779" s="3">
        <v>3210</v>
      </c>
      <c r="D3779" s="2">
        <v>123.5</v>
      </c>
      <c r="E3779" s="2">
        <v>140.75</v>
      </c>
      <c r="F3779" s="2">
        <v>152.55000000000001</v>
      </c>
      <c r="G3779" s="2">
        <v>0</v>
      </c>
      <c r="H3779" s="2" t="s">
        <v>12</v>
      </c>
      <c r="I3779" s="2">
        <v>2</v>
      </c>
      <c r="J3779" s="2">
        <v>27</v>
      </c>
      <c r="K3779" s="4">
        <v>0</v>
      </c>
      <c r="L3779" s="2" t="s">
        <v>1929</v>
      </c>
      <c r="M3779" s="5">
        <v>45093</v>
      </c>
      <c r="N3779" s="6">
        <v>99.92</v>
      </c>
    </row>
    <row r="3780" spans="1:14" ht="15.5" hidden="1" x14ac:dyDescent="0.35">
      <c r="A3780" s="3" t="s">
        <v>482</v>
      </c>
      <c r="B3780" s="2" t="s">
        <v>2148</v>
      </c>
      <c r="C3780" s="3">
        <v>3220</v>
      </c>
      <c r="D3780" s="2">
        <v>105</v>
      </c>
      <c r="E3780" s="2">
        <v>138.75</v>
      </c>
      <c r="F3780" s="2">
        <v>150.44999999999999</v>
      </c>
      <c r="G3780" s="2">
        <v>0</v>
      </c>
      <c r="H3780" s="2" t="s">
        <v>12</v>
      </c>
      <c r="I3780" s="2">
        <v>1</v>
      </c>
      <c r="J3780" s="2">
        <v>38</v>
      </c>
      <c r="K3780" s="4">
        <v>0</v>
      </c>
      <c r="L3780" s="2" t="s">
        <v>1929</v>
      </c>
      <c r="M3780" s="5">
        <v>45093</v>
      </c>
      <c r="N3780" s="6">
        <v>99.92</v>
      </c>
    </row>
    <row r="3781" spans="1:14" ht="15.5" hidden="1" x14ac:dyDescent="0.35">
      <c r="A3781" s="3" t="s">
        <v>484</v>
      </c>
      <c r="B3781" s="2" t="s">
        <v>2149</v>
      </c>
      <c r="C3781" s="3">
        <v>3230</v>
      </c>
      <c r="D3781" s="2">
        <v>168.13</v>
      </c>
      <c r="E3781" s="2">
        <v>89.3</v>
      </c>
      <c r="F3781" s="2">
        <v>98.15</v>
      </c>
      <c r="G3781" s="2">
        <v>0</v>
      </c>
      <c r="H3781" s="2" t="s">
        <v>12</v>
      </c>
      <c r="I3781" s="2">
        <v>8</v>
      </c>
      <c r="J3781" s="2">
        <v>29</v>
      </c>
      <c r="K3781" s="4">
        <v>11.5581</v>
      </c>
      <c r="L3781" s="2" t="s">
        <v>1929</v>
      </c>
      <c r="M3781" s="5">
        <v>45093</v>
      </c>
      <c r="N3781" s="6">
        <v>99.92</v>
      </c>
    </row>
    <row r="3782" spans="1:14" ht="15.5" hidden="1" x14ac:dyDescent="0.35">
      <c r="A3782" s="3" t="s">
        <v>486</v>
      </c>
      <c r="B3782" s="2" t="s">
        <v>2150</v>
      </c>
      <c r="C3782" s="3">
        <v>3240</v>
      </c>
      <c r="D3782" s="2">
        <v>140</v>
      </c>
      <c r="E3782" s="2">
        <v>134.44999999999999</v>
      </c>
      <c r="F3782" s="2">
        <v>146.25</v>
      </c>
      <c r="G3782" s="2">
        <v>49.87</v>
      </c>
      <c r="H3782" s="2">
        <v>0.55330000000000001</v>
      </c>
      <c r="I3782" s="2">
        <v>1</v>
      </c>
      <c r="J3782" s="2">
        <v>65</v>
      </c>
      <c r="K3782" s="4">
        <v>0</v>
      </c>
      <c r="L3782" s="2" t="s">
        <v>1929</v>
      </c>
      <c r="M3782" s="5">
        <v>45093</v>
      </c>
      <c r="N3782" s="6">
        <v>99.92</v>
      </c>
    </row>
    <row r="3783" spans="1:14" ht="15.5" hidden="1" x14ac:dyDescent="0.35">
      <c r="A3783" s="3" t="s">
        <v>488</v>
      </c>
      <c r="B3783" s="2" t="s">
        <v>2151</v>
      </c>
      <c r="C3783" s="3">
        <v>3250</v>
      </c>
      <c r="D3783" s="2">
        <v>134</v>
      </c>
      <c r="E3783" s="2">
        <v>132.35</v>
      </c>
      <c r="F3783" s="2">
        <v>144.15</v>
      </c>
      <c r="G3783" s="2">
        <v>0</v>
      </c>
      <c r="H3783" s="2" t="s">
        <v>12</v>
      </c>
      <c r="I3783" s="2">
        <v>1</v>
      </c>
      <c r="J3783" s="2">
        <v>112</v>
      </c>
      <c r="K3783" s="4">
        <v>0</v>
      </c>
      <c r="L3783" s="2" t="s">
        <v>1929</v>
      </c>
      <c r="M3783" s="5">
        <v>45093</v>
      </c>
      <c r="N3783" s="6">
        <v>99.92</v>
      </c>
    </row>
    <row r="3784" spans="1:14" ht="15.5" hidden="1" x14ac:dyDescent="0.35">
      <c r="A3784" s="3" t="s">
        <v>490</v>
      </c>
      <c r="B3784" s="2" t="s">
        <v>2152</v>
      </c>
      <c r="C3784" s="3">
        <v>3260</v>
      </c>
      <c r="D3784" s="2">
        <v>136.22</v>
      </c>
      <c r="E3784" s="2">
        <v>128.25</v>
      </c>
      <c r="F3784" s="2">
        <v>142.19999999999999</v>
      </c>
      <c r="G3784" s="2">
        <v>0</v>
      </c>
      <c r="H3784" s="2" t="s">
        <v>12</v>
      </c>
      <c r="I3784" s="2">
        <v>2</v>
      </c>
      <c r="J3784" s="2">
        <v>15</v>
      </c>
      <c r="K3784" s="4">
        <v>0</v>
      </c>
      <c r="L3784" s="2" t="s">
        <v>1929</v>
      </c>
      <c r="M3784" s="5">
        <v>45093</v>
      </c>
      <c r="N3784" s="6">
        <v>99.92</v>
      </c>
    </row>
    <row r="3785" spans="1:14" ht="15.5" hidden="1" x14ac:dyDescent="0.35">
      <c r="A3785" s="3" t="s">
        <v>492</v>
      </c>
      <c r="B3785" s="2" t="s">
        <v>2153</v>
      </c>
      <c r="C3785" s="3">
        <v>3270</v>
      </c>
      <c r="D3785" s="2">
        <v>74</v>
      </c>
      <c r="E3785" s="2">
        <v>126.35</v>
      </c>
      <c r="F3785" s="2">
        <v>140.4</v>
      </c>
      <c r="G3785" s="2">
        <v>0</v>
      </c>
      <c r="H3785" s="2" t="s">
        <v>12</v>
      </c>
      <c r="I3785" s="2">
        <v>1</v>
      </c>
      <c r="J3785" s="2">
        <v>13</v>
      </c>
      <c r="K3785" s="4">
        <v>0</v>
      </c>
      <c r="L3785" s="2" t="s">
        <v>1929</v>
      </c>
      <c r="M3785" s="5">
        <v>45093</v>
      </c>
      <c r="N3785" s="6">
        <v>99.92</v>
      </c>
    </row>
    <row r="3786" spans="1:14" ht="15.5" hidden="1" x14ac:dyDescent="0.35">
      <c r="A3786" s="3" t="s">
        <v>494</v>
      </c>
      <c r="B3786" s="2" t="s">
        <v>2152</v>
      </c>
      <c r="C3786" s="3">
        <v>3280</v>
      </c>
      <c r="D3786" s="2">
        <v>132.36000000000001</v>
      </c>
      <c r="E3786" s="2">
        <v>126.6</v>
      </c>
      <c r="F3786" s="2">
        <v>138.35</v>
      </c>
      <c r="G3786" s="2">
        <v>0</v>
      </c>
      <c r="H3786" s="2" t="s">
        <v>12</v>
      </c>
      <c r="I3786" s="2">
        <v>4</v>
      </c>
      <c r="J3786" s="2">
        <v>47</v>
      </c>
      <c r="K3786" s="4">
        <v>0</v>
      </c>
      <c r="L3786" s="2" t="s">
        <v>1929</v>
      </c>
      <c r="M3786" s="5">
        <v>45093</v>
      </c>
      <c r="N3786" s="6">
        <v>99.92</v>
      </c>
    </row>
    <row r="3787" spans="1:14" ht="15.5" hidden="1" x14ac:dyDescent="0.35">
      <c r="A3787" s="3" t="s">
        <v>495</v>
      </c>
      <c r="B3787" s="2" t="s">
        <v>2154</v>
      </c>
      <c r="C3787" s="3">
        <v>3290</v>
      </c>
      <c r="D3787" s="2">
        <v>133.94999999999999</v>
      </c>
      <c r="E3787" s="2">
        <v>124.55</v>
      </c>
      <c r="F3787" s="2">
        <v>136.25</v>
      </c>
      <c r="G3787" s="2">
        <v>0</v>
      </c>
      <c r="H3787" s="2" t="s">
        <v>12</v>
      </c>
      <c r="I3787" s="2">
        <v>1</v>
      </c>
      <c r="J3787" s="2">
        <v>96</v>
      </c>
      <c r="K3787" s="4">
        <v>0</v>
      </c>
      <c r="L3787" s="2" t="s">
        <v>1929</v>
      </c>
      <c r="M3787" s="5">
        <v>45093</v>
      </c>
      <c r="N3787" s="6">
        <v>99.92</v>
      </c>
    </row>
    <row r="3788" spans="1:14" ht="15.5" hidden="1" x14ac:dyDescent="0.35">
      <c r="A3788" s="3" t="s">
        <v>497</v>
      </c>
      <c r="B3788" s="2" t="s">
        <v>2155</v>
      </c>
      <c r="C3788" s="3">
        <v>3300</v>
      </c>
      <c r="D3788" s="2">
        <v>130</v>
      </c>
      <c r="E3788" s="2">
        <v>120.6</v>
      </c>
      <c r="F3788" s="2">
        <v>134.5</v>
      </c>
      <c r="G3788" s="2">
        <v>0.5</v>
      </c>
      <c r="H3788" s="2">
        <v>3.8999999999999998E-3</v>
      </c>
      <c r="I3788" s="2">
        <v>7</v>
      </c>
      <c r="J3788" s="2">
        <v>400</v>
      </c>
      <c r="K3788" s="4">
        <v>0</v>
      </c>
      <c r="L3788" s="2" t="s">
        <v>1929</v>
      </c>
      <c r="M3788" s="5">
        <v>45093</v>
      </c>
      <c r="N3788" s="6">
        <v>99.92</v>
      </c>
    </row>
    <row r="3789" spans="1:14" ht="15.5" hidden="1" x14ac:dyDescent="0.35">
      <c r="A3789" s="3" t="s">
        <v>499</v>
      </c>
      <c r="B3789" s="2" t="s">
        <v>2156</v>
      </c>
      <c r="C3789" s="3">
        <v>3310</v>
      </c>
      <c r="D3789" s="2">
        <v>76</v>
      </c>
      <c r="E3789" s="2">
        <v>118.5</v>
      </c>
      <c r="F3789" s="2">
        <v>132.6</v>
      </c>
      <c r="G3789" s="2">
        <v>0</v>
      </c>
      <c r="H3789" s="2" t="s">
        <v>12</v>
      </c>
      <c r="I3789" s="2">
        <v>1</v>
      </c>
      <c r="J3789" s="2">
        <v>82</v>
      </c>
      <c r="K3789" s="4">
        <v>0</v>
      </c>
      <c r="L3789" s="2" t="s">
        <v>1929</v>
      </c>
      <c r="M3789" s="5">
        <v>45093</v>
      </c>
      <c r="N3789" s="6">
        <v>99.92</v>
      </c>
    </row>
    <row r="3790" spans="1:14" ht="15.5" hidden="1" x14ac:dyDescent="0.35">
      <c r="A3790" s="3" t="s">
        <v>501</v>
      </c>
      <c r="B3790" s="2" t="s">
        <v>2135</v>
      </c>
      <c r="C3790" s="3">
        <v>3320</v>
      </c>
      <c r="D3790" s="2">
        <v>137.99</v>
      </c>
      <c r="E3790" s="2">
        <v>118.8</v>
      </c>
      <c r="F3790" s="2">
        <v>130.69999999999999</v>
      </c>
      <c r="G3790" s="2">
        <v>0</v>
      </c>
      <c r="H3790" s="2" t="s">
        <v>12</v>
      </c>
      <c r="I3790" s="2">
        <v>2</v>
      </c>
      <c r="J3790" s="2">
        <v>39</v>
      </c>
      <c r="K3790" s="4">
        <v>0</v>
      </c>
      <c r="L3790" s="2" t="s">
        <v>1929</v>
      </c>
      <c r="M3790" s="5">
        <v>45093</v>
      </c>
      <c r="N3790" s="6">
        <v>99.92</v>
      </c>
    </row>
    <row r="3791" spans="1:14" ht="15.5" hidden="1" x14ac:dyDescent="0.35">
      <c r="A3791" s="3" t="s">
        <v>502</v>
      </c>
      <c r="B3791" s="2" t="s">
        <v>2136</v>
      </c>
      <c r="C3791" s="3">
        <v>3330</v>
      </c>
      <c r="D3791" s="2">
        <v>136.88</v>
      </c>
      <c r="E3791" s="2">
        <v>117</v>
      </c>
      <c r="F3791" s="2">
        <v>128.85</v>
      </c>
      <c r="G3791" s="2">
        <v>0</v>
      </c>
      <c r="H3791" s="2" t="s">
        <v>12</v>
      </c>
      <c r="I3791" s="2">
        <v>2</v>
      </c>
      <c r="J3791" s="2">
        <v>64</v>
      </c>
      <c r="K3791" s="4">
        <v>0</v>
      </c>
      <c r="L3791" s="2" t="s">
        <v>1929</v>
      </c>
      <c r="M3791" s="5">
        <v>45093</v>
      </c>
      <c r="N3791" s="6">
        <v>99.92</v>
      </c>
    </row>
    <row r="3792" spans="1:14" ht="15.5" hidden="1" x14ac:dyDescent="0.35">
      <c r="A3792" s="3" t="s">
        <v>503</v>
      </c>
      <c r="B3792" s="2" t="s">
        <v>2137</v>
      </c>
      <c r="C3792" s="3">
        <v>3340</v>
      </c>
      <c r="D3792" s="2">
        <v>134.94999999999999</v>
      </c>
      <c r="E3792" s="2">
        <v>115.35</v>
      </c>
      <c r="F3792" s="2">
        <v>126.95</v>
      </c>
      <c r="G3792" s="2">
        <v>0</v>
      </c>
      <c r="H3792" s="2" t="s">
        <v>12</v>
      </c>
      <c r="I3792" s="2">
        <v>2</v>
      </c>
      <c r="J3792" s="2">
        <v>35</v>
      </c>
      <c r="K3792" s="4">
        <v>0</v>
      </c>
      <c r="L3792" s="2" t="s">
        <v>1929</v>
      </c>
      <c r="M3792" s="5">
        <v>45093</v>
      </c>
      <c r="N3792" s="6">
        <v>99.92</v>
      </c>
    </row>
    <row r="3793" spans="1:14" ht="15.5" hidden="1" x14ac:dyDescent="0.35">
      <c r="A3793" s="3" t="s">
        <v>504</v>
      </c>
      <c r="B3793" s="2" t="s">
        <v>2157</v>
      </c>
      <c r="C3793" s="3">
        <v>3350</v>
      </c>
      <c r="D3793" s="2">
        <v>109.82</v>
      </c>
      <c r="E3793" s="2">
        <v>111.6</v>
      </c>
      <c r="F3793" s="2">
        <v>125.3</v>
      </c>
      <c r="G3793" s="2">
        <v>0</v>
      </c>
      <c r="H3793" s="2" t="s">
        <v>12</v>
      </c>
      <c r="I3793" s="2">
        <v>5</v>
      </c>
      <c r="J3793" s="2">
        <v>148</v>
      </c>
      <c r="K3793" s="4">
        <v>0</v>
      </c>
      <c r="L3793" s="2" t="s">
        <v>1929</v>
      </c>
      <c r="M3793" s="5">
        <v>45093</v>
      </c>
      <c r="N3793" s="6">
        <v>99.92</v>
      </c>
    </row>
    <row r="3794" spans="1:14" ht="15.5" hidden="1" x14ac:dyDescent="0.35">
      <c r="A3794" s="3" t="s">
        <v>506</v>
      </c>
      <c r="B3794" s="2" t="s">
        <v>2158</v>
      </c>
      <c r="C3794" s="3">
        <v>3360</v>
      </c>
      <c r="D3794" s="2">
        <v>87.59</v>
      </c>
      <c r="E3794" s="2">
        <v>111.9</v>
      </c>
      <c r="F3794" s="2">
        <v>123.5</v>
      </c>
      <c r="G3794" s="2">
        <v>0</v>
      </c>
      <c r="H3794" s="2" t="s">
        <v>12</v>
      </c>
      <c r="I3794" s="2">
        <v>1</v>
      </c>
      <c r="J3794" s="2">
        <v>73</v>
      </c>
      <c r="K3794" s="4">
        <v>0</v>
      </c>
      <c r="L3794" s="2" t="s">
        <v>1929</v>
      </c>
      <c r="M3794" s="5">
        <v>45093</v>
      </c>
      <c r="N3794" s="6">
        <v>99.92</v>
      </c>
    </row>
    <row r="3795" spans="1:14" ht="15.5" hidden="1" x14ac:dyDescent="0.35">
      <c r="A3795" s="3" t="s">
        <v>508</v>
      </c>
      <c r="B3795" s="2" t="s">
        <v>2159</v>
      </c>
      <c r="C3795" s="3">
        <v>3370</v>
      </c>
      <c r="D3795" s="2">
        <v>109</v>
      </c>
      <c r="E3795" s="2">
        <v>110.05</v>
      </c>
      <c r="F3795" s="2">
        <v>121.75</v>
      </c>
      <c r="G3795" s="2">
        <v>0</v>
      </c>
      <c r="H3795" s="2" t="s">
        <v>12</v>
      </c>
      <c r="I3795" s="2">
        <v>3</v>
      </c>
      <c r="J3795" s="2">
        <v>147</v>
      </c>
      <c r="K3795" s="4">
        <v>0</v>
      </c>
      <c r="L3795" s="2" t="s">
        <v>1929</v>
      </c>
      <c r="M3795" s="5">
        <v>45093</v>
      </c>
      <c r="N3795" s="6">
        <v>99.92</v>
      </c>
    </row>
    <row r="3796" spans="1:14" ht="15.5" hidden="1" x14ac:dyDescent="0.35">
      <c r="A3796" s="3" t="s">
        <v>510</v>
      </c>
      <c r="B3796" s="2" t="s">
        <v>2160</v>
      </c>
      <c r="C3796" s="3">
        <v>3380</v>
      </c>
      <c r="D3796" s="2">
        <v>85.62</v>
      </c>
      <c r="E3796" s="2">
        <v>106.15</v>
      </c>
      <c r="F3796" s="2">
        <v>120</v>
      </c>
      <c r="G3796" s="2">
        <v>0</v>
      </c>
      <c r="H3796" s="2" t="s">
        <v>12</v>
      </c>
      <c r="I3796" s="2">
        <v>1</v>
      </c>
      <c r="J3796" s="2">
        <v>120</v>
      </c>
      <c r="K3796" s="4">
        <v>0</v>
      </c>
      <c r="L3796" s="2" t="s">
        <v>1929</v>
      </c>
      <c r="M3796" s="5">
        <v>45093</v>
      </c>
      <c r="N3796" s="6">
        <v>99.92</v>
      </c>
    </row>
    <row r="3797" spans="1:14" ht="15.5" hidden="1" x14ac:dyDescent="0.35">
      <c r="A3797" s="3" t="s">
        <v>512</v>
      </c>
      <c r="B3797" s="2" t="s">
        <v>2161</v>
      </c>
      <c r="C3797" s="3">
        <v>3390</v>
      </c>
      <c r="D3797" s="2">
        <v>43.3</v>
      </c>
      <c r="E3797" s="2">
        <v>106.75</v>
      </c>
      <c r="F3797" s="2">
        <v>118.35</v>
      </c>
      <c r="G3797" s="2">
        <v>0</v>
      </c>
      <c r="H3797" s="2" t="s">
        <v>12</v>
      </c>
      <c r="I3797" s="2">
        <v>1</v>
      </c>
      <c r="J3797" s="2">
        <v>62</v>
      </c>
      <c r="K3797" s="4">
        <v>0</v>
      </c>
      <c r="L3797" s="2" t="s">
        <v>1929</v>
      </c>
      <c r="M3797" s="5">
        <v>45093</v>
      </c>
      <c r="N3797" s="6">
        <v>99.92</v>
      </c>
    </row>
    <row r="3798" spans="1:14" ht="15.5" hidden="1" x14ac:dyDescent="0.35">
      <c r="A3798" s="3" t="s">
        <v>514</v>
      </c>
      <c r="B3798" s="2" t="s">
        <v>2162</v>
      </c>
      <c r="C3798" s="3">
        <v>3400</v>
      </c>
      <c r="D3798" s="2">
        <v>110.56</v>
      </c>
      <c r="E3798" s="2">
        <v>105.05</v>
      </c>
      <c r="F3798" s="2">
        <v>116.75</v>
      </c>
      <c r="G3798" s="2">
        <v>-5.44</v>
      </c>
      <c r="H3798" s="2">
        <v>-4.6899999999999997E-2</v>
      </c>
      <c r="I3798" s="2">
        <v>8</v>
      </c>
      <c r="J3798" s="2">
        <v>388</v>
      </c>
      <c r="K3798" s="4">
        <v>0</v>
      </c>
      <c r="L3798" s="2" t="s">
        <v>1929</v>
      </c>
      <c r="M3798" s="5">
        <v>45093</v>
      </c>
      <c r="N3798" s="6">
        <v>99.92</v>
      </c>
    </row>
    <row r="3799" spans="1:14" ht="15.5" hidden="1" x14ac:dyDescent="0.35">
      <c r="A3799" s="3" t="s">
        <v>516</v>
      </c>
      <c r="B3799" s="2" t="s">
        <v>2163</v>
      </c>
      <c r="C3799" s="3">
        <v>3410</v>
      </c>
      <c r="D3799" s="2">
        <v>323.39999999999998</v>
      </c>
      <c r="E3799" s="2">
        <v>46.5</v>
      </c>
      <c r="F3799" s="2">
        <v>55.3</v>
      </c>
      <c r="G3799" s="2">
        <v>0</v>
      </c>
      <c r="H3799" s="2" t="s">
        <v>12</v>
      </c>
      <c r="I3799" s="2">
        <v>1</v>
      </c>
      <c r="J3799" s="2">
        <v>33</v>
      </c>
      <c r="K3799" s="4">
        <v>7.0609999999999999</v>
      </c>
      <c r="L3799" s="2" t="s">
        <v>1929</v>
      </c>
      <c r="M3799" s="5">
        <v>45093</v>
      </c>
      <c r="N3799" s="6">
        <v>99.92</v>
      </c>
    </row>
    <row r="3800" spans="1:14" ht="15.5" hidden="1" x14ac:dyDescent="0.35">
      <c r="A3800" s="3" t="s">
        <v>518</v>
      </c>
      <c r="B3800" s="2" t="s">
        <v>2164</v>
      </c>
      <c r="C3800" s="3">
        <v>3420</v>
      </c>
      <c r="D3800" s="2">
        <v>75.849999999999994</v>
      </c>
      <c r="E3800" s="2">
        <v>101.75</v>
      </c>
      <c r="F3800" s="2">
        <v>113.45</v>
      </c>
      <c r="G3800" s="2">
        <v>0</v>
      </c>
      <c r="H3800" s="2" t="s">
        <v>12</v>
      </c>
      <c r="I3800" s="2">
        <v>10</v>
      </c>
      <c r="J3800" s="2">
        <v>41</v>
      </c>
      <c r="K3800" s="4">
        <v>0</v>
      </c>
      <c r="L3800" s="2" t="s">
        <v>1929</v>
      </c>
      <c r="M3800" s="5">
        <v>45093</v>
      </c>
      <c r="N3800" s="6">
        <v>99.92</v>
      </c>
    </row>
    <row r="3801" spans="1:14" ht="15.5" hidden="1" x14ac:dyDescent="0.35">
      <c r="A3801" s="3" t="s">
        <v>520</v>
      </c>
      <c r="B3801" s="2" t="s">
        <v>2165</v>
      </c>
      <c r="C3801" s="3">
        <v>3430</v>
      </c>
      <c r="D3801" s="2">
        <v>266.82</v>
      </c>
      <c r="E3801" s="2">
        <v>44.5</v>
      </c>
      <c r="F3801" s="2">
        <v>54.5</v>
      </c>
      <c r="G3801" s="2">
        <v>0</v>
      </c>
      <c r="H3801" s="2" t="s">
        <v>12</v>
      </c>
      <c r="I3801" s="2">
        <v>18</v>
      </c>
      <c r="J3801" s="2">
        <v>37</v>
      </c>
      <c r="K3801" s="4">
        <v>6.9790000000000001</v>
      </c>
      <c r="L3801" s="2" t="s">
        <v>1929</v>
      </c>
      <c r="M3801" s="5">
        <v>45093</v>
      </c>
      <c r="N3801" s="6">
        <v>99.92</v>
      </c>
    </row>
    <row r="3802" spans="1:14" ht="15.5" hidden="1" x14ac:dyDescent="0.35">
      <c r="A3802" s="3" t="s">
        <v>522</v>
      </c>
      <c r="B3802" s="2" t="s">
        <v>2166</v>
      </c>
      <c r="C3802" s="3">
        <v>3440</v>
      </c>
      <c r="D3802" s="2">
        <v>231.73</v>
      </c>
      <c r="E3802" s="2">
        <v>62.65</v>
      </c>
      <c r="F3802" s="2">
        <v>70.45</v>
      </c>
      <c r="G3802" s="2">
        <v>0</v>
      </c>
      <c r="H3802" s="2" t="s">
        <v>12</v>
      </c>
      <c r="I3802" s="2">
        <v>3</v>
      </c>
      <c r="J3802" s="2">
        <v>55</v>
      </c>
      <c r="K3802" s="4">
        <v>8.1323000000000008</v>
      </c>
      <c r="L3802" s="2" t="s">
        <v>1929</v>
      </c>
      <c r="M3802" s="5">
        <v>45093</v>
      </c>
      <c r="N3802" s="6">
        <v>99.92</v>
      </c>
    </row>
    <row r="3803" spans="1:14" ht="15.5" hidden="1" x14ac:dyDescent="0.35">
      <c r="A3803" s="3" t="s">
        <v>524</v>
      </c>
      <c r="B3803" s="2" t="s">
        <v>2167</v>
      </c>
      <c r="C3803" s="3">
        <v>3450</v>
      </c>
      <c r="D3803" s="2">
        <v>104.3</v>
      </c>
      <c r="E3803" s="2">
        <v>97</v>
      </c>
      <c r="F3803" s="2">
        <v>107</v>
      </c>
      <c r="G3803" s="2">
        <v>0</v>
      </c>
      <c r="H3803" s="2" t="s">
        <v>12</v>
      </c>
      <c r="I3803" s="2">
        <v>4</v>
      </c>
      <c r="J3803" s="2">
        <v>149</v>
      </c>
      <c r="K3803" s="4">
        <v>0</v>
      </c>
      <c r="L3803" s="2" t="s">
        <v>1929</v>
      </c>
      <c r="M3803" s="5">
        <v>45093</v>
      </c>
      <c r="N3803" s="6">
        <v>99.92</v>
      </c>
    </row>
    <row r="3804" spans="1:14" ht="15.5" hidden="1" x14ac:dyDescent="0.35">
      <c r="A3804" s="3" t="s">
        <v>526</v>
      </c>
      <c r="B3804" s="2" t="s">
        <v>2168</v>
      </c>
      <c r="C3804" s="3">
        <v>3460</v>
      </c>
      <c r="D3804" s="2">
        <v>107.7</v>
      </c>
      <c r="E3804" s="2">
        <v>102.95</v>
      </c>
      <c r="F3804" s="2">
        <v>112.55</v>
      </c>
      <c r="G3804" s="2">
        <v>0</v>
      </c>
      <c r="H3804" s="2" t="s">
        <v>12</v>
      </c>
      <c r="I3804" s="2">
        <v>1</v>
      </c>
      <c r="J3804" s="2">
        <v>40</v>
      </c>
      <c r="K3804" s="4">
        <v>0</v>
      </c>
      <c r="L3804" s="2" t="s">
        <v>1929</v>
      </c>
      <c r="M3804" s="5">
        <v>45093</v>
      </c>
      <c r="N3804" s="6">
        <v>99.92</v>
      </c>
    </row>
    <row r="3805" spans="1:14" ht="15.5" hidden="1" x14ac:dyDescent="0.35">
      <c r="A3805" s="3" t="s">
        <v>528</v>
      </c>
      <c r="B3805" s="2" t="s">
        <v>2169</v>
      </c>
      <c r="C3805" s="3">
        <v>3470</v>
      </c>
      <c r="D3805" s="2">
        <v>58</v>
      </c>
      <c r="E3805" s="2">
        <v>94</v>
      </c>
      <c r="F3805" s="2">
        <v>104</v>
      </c>
      <c r="G3805" s="2">
        <v>0</v>
      </c>
      <c r="H3805" s="2" t="s">
        <v>12</v>
      </c>
      <c r="I3805" s="2">
        <v>1</v>
      </c>
      <c r="J3805" s="2">
        <v>21</v>
      </c>
      <c r="K3805" s="4">
        <v>14.574199999999999</v>
      </c>
      <c r="L3805" s="2" t="s">
        <v>1929</v>
      </c>
      <c r="M3805" s="5">
        <v>45093</v>
      </c>
      <c r="N3805" s="6">
        <v>99.92</v>
      </c>
    </row>
    <row r="3806" spans="1:14" ht="15.5" hidden="1" x14ac:dyDescent="0.35">
      <c r="A3806" s="3" t="s">
        <v>530</v>
      </c>
      <c r="B3806" s="2" t="s">
        <v>2170</v>
      </c>
      <c r="C3806" s="3">
        <v>3480</v>
      </c>
      <c r="D3806" s="2">
        <v>55.55</v>
      </c>
      <c r="E3806" s="2">
        <v>92.55</v>
      </c>
      <c r="F3806" s="2">
        <v>102.5</v>
      </c>
      <c r="G3806" s="2">
        <v>0</v>
      </c>
      <c r="H3806" s="2" t="s">
        <v>12</v>
      </c>
      <c r="I3806" s="2">
        <v>3</v>
      </c>
      <c r="J3806" s="2">
        <v>55</v>
      </c>
      <c r="K3806" s="4">
        <v>13.167999999999999</v>
      </c>
      <c r="L3806" s="2" t="s">
        <v>1929</v>
      </c>
      <c r="M3806" s="5">
        <v>45093</v>
      </c>
      <c r="N3806" s="6">
        <v>99.92</v>
      </c>
    </row>
    <row r="3807" spans="1:14" ht="15.5" hidden="1" x14ac:dyDescent="0.35">
      <c r="A3807" s="3" t="s">
        <v>532</v>
      </c>
      <c r="B3807" s="2" t="s">
        <v>2171</v>
      </c>
      <c r="C3807" s="3">
        <v>3490</v>
      </c>
      <c r="D3807" s="2">
        <v>55</v>
      </c>
      <c r="E3807" s="2">
        <v>91</v>
      </c>
      <c r="F3807" s="2">
        <v>101</v>
      </c>
      <c r="G3807" s="2">
        <v>0</v>
      </c>
      <c r="H3807" s="2" t="s">
        <v>12</v>
      </c>
      <c r="I3807" s="2">
        <v>1</v>
      </c>
      <c r="J3807" s="2">
        <v>56</v>
      </c>
      <c r="K3807" s="4">
        <v>12.3848</v>
      </c>
      <c r="L3807" s="2" t="s">
        <v>1929</v>
      </c>
      <c r="M3807" s="5">
        <v>45093</v>
      </c>
      <c r="N3807" s="6">
        <v>99.92</v>
      </c>
    </row>
    <row r="3808" spans="1:14" ht="15.5" hidden="1" x14ac:dyDescent="0.35">
      <c r="A3808" s="3" t="s">
        <v>534</v>
      </c>
      <c r="B3808" s="2" t="s">
        <v>2172</v>
      </c>
      <c r="C3808" s="3">
        <v>3500</v>
      </c>
      <c r="D3808" s="2">
        <v>108</v>
      </c>
      <c r="E3808" s="2">
        <v>89.5</v>
      </c>
      <c r="F3808" s="2">
        <v>99.5</v>
      </c>
      <c r="G3808" s="2">
        <v>0</v>
      </c>
      <c r="H3808" s="2" t="s">
        <v>12</v>
      </c>
      <c r="I3808" s="2">
        <v>12</v>
      </c>
      <c r="J3808" s="2">
        <v>683</v>
      </c>
      <c r="K3808" s="4">
        <v>11.8438</v>
      </c>
      <c r="L3808" s="2" t="s">
        <v>1929</v>
      </c>
      <c r="M3808" s="5">
        <v>45093</v>
      </c>
      <c r="N3808" s="6">
        <v>99.92</v>
      </c>
    </row>
    <row r="3809" spans="1:14" ht="15.5" hidden="1" x14ac:dyDescent="0.35">
      <c r="A3809" s="3" t="s">
        <v>536</v>
      </c>
      <c r="B3809" s="2" t="s">
        <v>2173</v>
      </c>
      <c r="C3809" s="3">
        <v>3510</v>
      </c>
      <c r="D3809" s="2">
        <v>42.76</v>
      </c>
      <c r="E3809" s="2">
        <v>88.5</v>
      </c>
      <c r="F3809" s="2">
        <v>98</v>
      </c>
      <c r="G3809" s="2">
        <v>0</v>
      </c>
      <c r="H3809" s="2" t="s">
        <v>12</v>
      </c>
      <c r="I3809" s="2">
        <v>2</v>
      </c>
      <c r="J3809" s="2">
        <v>89</v>
      </c>
      <c r="K3809" s="4">
        <v>11.484400000000001</v>
      </c>
      <c r="L3809" s="2" t="s">
        <v>1929</v>
      </c>
      <c r="M3809" s="5">
        <v>45093</v>
      </c>
      <c r="N3809" s="6">
        <v>99.92</v>
      </c>
    </row>
    <row r="3810" spans="1:14" ht="15.5" hidden="1" x14ac:dyDescent="0.35">
      <c r="A3810" s="3" t="s">
        <v>538</v>
      </c>
      <c r="B3810" s="2" t="s">
        <v>2174</v>
      </c>
      <c r="C3810" s="3">
        <v>3520</v>
      </c>
      <c r="D3810" s="2">
        <v>52.7</v>
      </c>
      <c r="E3810" s="2">
        <v>87</v>
      </c>
      <c r="F3810" s="2">
        <v>96.5</v>
      </c>
      <c r="G3810" s="2">
        <v>0</v>
      </c>
      <c r="H3810" s="2" t="s">
        <v>12</v>
      </c>
      <c r="I3810" s="2">
        <v>3</v>
      </c>
      <c r="J3810" s="2">
        <v>82</v>
      </c>
      <c r="K3810" s="4">
        <v>11.122999999999999</v>
      </c>
      <c r="L3810" s="2" t="s">
        <v>1929</v>
      </c>
      <c r="M3810" s="5">
        <v>45093</v>
      </c>
      <c r="N3810" s="6">
        <v>99.92</v>
      </c>
    </row>
    <row r="3811" spans="1:14" ht="15.5" hidden="1" x14ac:dyDescent="0.35">
      <c r="A3811" s="3" t="s">
        <v>540</v>
      </c>
      <c r="B3811" s="2" t="s">
        <v>2175</v>
      </c>
      <c r="C3811" s="3">
        <v>3530</v>
      </c>
      <c r="D3811" s="2">
        <v>101.52</v>
      </c>
      <c r="E3811" s="2">
        <v>54.2</v>
      </c>
      <c r="F3811" s="2">
        <v>61</v>
      </c>
      <c r="G3811" s="2">
        <v>0</v>
      </c>
      <c r="H3811" s="2" t="s">
        <v>12</v>
      </c>
      <c r="I3811" s="2">
        <v>1</v>
      </c>
      <c r="J3811" s="2">
        <v>82</v>
      </c>
      <c r="K3811" s="4">
        <v>7.5176999999999996</v>
      </c>
      <c r="L3811" s="2" t="s">
        <v>1929</v>
      </c>
      <c r="M3811" s="5">
        <v>45093</v>
      </c>
      <c r="N3811" s="6">
        <v>99.92</v>
      </c>
    </row>
    <row r="3812" spans="1:14" ht="15.5" hidden="1" x14ac:dyDescent="0.35">
      <c r="A3812" s="3" t="s">
        <v>542</v>
      </c>
      <c r="B3812" s="2" t="s">
        <v>2176</v>
      </c>
      <c r="C3812" s="3">
        <v>3540</v>
      </c>
      <c r="D3812" s="2">
        <v>52.66</v>
      </c>
      <c r="E3812" s="2">
        <v>84</v>
      </c>
      <c r="F3812" s="2">
        <v>94</v>
      </c>
      <c r="G3812" s="2">
        <v>0</v>
      </c>
      <c r="H3812" s="2" t="s">
        <v>12</v>
      </c>
      <c r="I3812" s="2">
        <v>5</v>
      </c>
      <c r="J3812" s="2">
        <v>25</v>
      </c>
      <c r="K3812" s="4">
        <v>10.5852</v>
      </c>
      <c r="L3812" s="2" t="s">
        <v>1929</v>
      </c>
      <c r="M3812" s="5">
        <v>45093</v>
      </c>
      <c r="N3812" s="6">
        <v>99.92</v>
      </c>
    </row>
    <row r="3813" spans="1:14" ht="15.5" hidden="1" x14ac:dyDescent="0.35">
      <c r="A3813" s="3" t="s">
        <v>544</v>
      </c>
      <c r="B3813" s="2" t="s">
        <v>2176</v>
      </c>
      <c r="C3813" s="3">
        <v>3550</v>
      </c>
      <c r="D3813" s="2">
        <v>51.66</v>
      </c>
      <c r="E3813" s="2">
        <v>83</v>
      </c>
      <c r="F3813" s="2">
        <v>93</v>
      </c>
      <c r="G3813" s="2">
        <v>0</v>
      </c>
      <c r="H3813" s="2" t="s">
        <v>12</v>
      </c>
      <c r="I3813" s="2">
        <v>5</v>
      </c>
      <c r="J3813" s="2">
        <v>148</v>
      </c>
      <c r="K3813" s="4">
        <v>10.417999999999999</v>
      </c>
      <c r="L3813" s="2" t="s">
        <v>1929</v>
      </c>
      <c r="M3813" s="5">
        <v>45093</v>
      </c>
      <c r="N3813" s="6">
        <v>99.92</v>
      </c>
    </row>
    <row r="3814" spans="1:14" ht="15.5" hidden="1" x14ac:dyDescent="0.35">
      <c r="A3814" s="3" t="s">
        <v>545</v>
      </c>
      <c r="B3814" s="2" t="s">
        <v>2177</v>
      </c>
      <c r="C3814" s="3">
        <v>3560</v>
      </c>
      <c r="D3814" s="2">
        <v>49.83</v>
      </c>
      <c r="E3814" s="2">
        <v>81.5</v>
      </c>
      <c r="F3814" s="2">
        <v>91.5</v>
      </c>
      <c r="G3814" s="2">
        <v>0</v>
      </c>
      <c r="H3814" s="2" t="s">
        <v>12</v>
      </c>
      <c r="I3814" s="2">
        <v>5</v>
      </c>
      <c r="J3814" s="2">
        <v>16</v>
      </c>
      <c r="K3814" s="4">
        <v>10.1868</v>
      </c>
      <c r="L3814" s="2" t="s">
        <v>1929</v>
      </c>
      <c r="M3814" s="5">
        <v>45093</v>
      </c>
      <c r="N3814" s="6">
        <v>99.92</v>
      </c>
    </row>
    <row r="3815" spans="1:14" ht="15.5" hidden="1" x14ac:dyDescent="0.35">
      <c r="A3815" s="3" t="s">
        <v>547</v>
      </c>
      <c r="B3815" s="2" t="s">
        <v>2178</v>
      </c>
      <c r="C3815" s="3">
        <v>3570</v>
      </c>
      <c r="D3815" s="2">
        <v>364.1</v>
      </c>
      <c r="E3815" s="2">
        <v>213.5</v>
      </c>
      <c r="F3815" s="2">
        <v>224.85</v>
      </c>
      <c r="G3815" s="2">
        <v>0</v>
      </c>
      <c r="H3815" s="2" t="s">
        <v>12</v>
      </c>
      <c r="I3815" s="2">
        <v>7</v>
      </c>
      <c r="J3815" s="2">
        <v>29</v>
      </c>
      <c r="K3815" s="4">
        <v>0</v>
      </c>
      <c r="L3815" s="2" t="s">
        <v>1929</v>
      </c>
      <c r="M3815" s="5">
        <v>45093</v>
      </c>
      <c r="N3815" s="6">
        <v>99.92</v>
      </c>
    </row>
    <row r="3816" spans="1:14" ht="15.5" hidden="1" x14ac:dyDescent="0.35">
      <c r="A3816" s="3" t="s">
        <v>549</v>
      </c>
      <c r="B3816" s="2" t="s">
        <v>2179</v>
      </c>
      <c r="C3816" s="3">
        <v>3580</v>
      </c>
      <c r="D3816" s="2">
        <v>46.07</v>
      </c>
      <c r="E3816" s="2">
        <v>79.5</v>
      </c>
      <c r="F3816" s="2">
        <v>89</v>
      </c>
      <c r="G3816" s="2">
        <v>0</v>
      </c>
      <c r="H3816" s="2" t="s">
        <v>12</v>
      </c>
      <c r="I3816" s="2">
        <v>18</v>
      </c>
      <c r="J3816" s="2">
        <v>28</v>
      </c>
      <c r="K3816" s="4">
        <v>9.8773999999999997</v>
      </c>
      <c r="L3816" s="2" t="s">
        <v>1929</v>
      </c>
      <c r="M3816" s="5">
        <v>45093</v>
      </c>
      <c r="N3816" s="6">
        <v>99.92</v>
      </c>
    </row>
    <row r="3817" spans="1:14" ht="15.5" hidden="1" x14ac:dyDescent="0.35">
      <c r="A3817" s="3" t="s">
        <v>551</v>
      </c>
      <c r="B3817" s="2" t="s">
        <v>2180</v>
      </c>
      <c r="C3817" s="3">
        <v>3590</v>
      </c>
      <c r="D3817" s="2">
        <v>47.08</v>
      </c>
      <c r="E3817" s="2">
        <v>78</v>
      </c>
      <c r="F3817" s="2">
        <v>87.5</v>
      </c>
      <c r="G3817" s="2">
        <v>0</v>
      </c>
      <c r="H3817" s="2" t="s">
        <v>12</v>
      </c>
      <c r="I3817" s="2">
        <v>2</v>
      </c>
      <c r="J3817" s="2">
        <v>18</v>
      </c>
      <c r="K3817" s="4">
        <v>9.6895000000000007</v>
      </c>
      <c r="L3817" s="2" t="s">
        <v>1929</v>
      </c>
      <c r="M3817" s="5">
        <v>45093</v>
      </c>
      <c r="N3817" s="6">
        <v>99.92</v>
      </c>
    </row>
    <row r="3818" spans="1:14" ht="15.5" hidden="1" x14ac:dyDescent="0.35">
      <c r="A3818" s="3" t="s">
        <v>553</v>
      </c>
      <c r="B3818" s="2" t="s">
        <v>2181</v>
      </c>
      <c r="C3818" s="3">
        <v>3600</v>
      </c>
      <c r="D3818" s="2">
        <v>92.55</v>
      </c>
      <c r="E3818" s="2">
        <v>76.5</v>
      </c>
      <c r="F3818" s="2">
        <v>86.5</v>
      </c>
      <c r="G3818" s="2">
        <v>0</v>
      </c>
      <c r="H3818" s="2" t="s">
        <v>12</v>
      </c>
      <c r="I3818" s="2">
        <v>3</v>
      </c>
      <c r="J3818" s="2">
        <v>417</v>
      </c>
      <c r="K3818" s="4">
        <v>9.5429999999999993</v>
      </c>
      <c r="L3818" s="2" t="s">
        <v>1929</v>
      </c>
      <c r="M3818" s="5">
        <v>45093</v>
      </c>
      <c r="N3818" s="6">
        <v>99.92</v>
      </c>
    </row>
    <row r="3819" spans="1:14" ht="15.5" hidden="1" x14ac:dyDescent="0.35">
      <c r="A3819" s="3" t="s">
        <v>555</v>
      </c>
      <c r="B3819" s="2" t="s">
        <v>2182</v>
      </c>
      <c r="C3819" s="3">
        <v>3610</v>
      </c>
      <c r="D3819" s="2">
        <v>41.4</v>
      </c>
      <c r="E3819" s="2">
        <v>75.5</v>
      </c>
      <c r="F3819" s="2">
        <v>85</v>
      </c>
      <c r="G3819" s="2">
        <v>0</v>
      </c>
      <c r="H3819" s="2" t="s">
        <v>12</v>
      </c>
      <c r="I3819" s="2">
        <v>42</v>
      </c>
      <c r="J3819" s="2">
        <v>66</v>
      </c>
      <c r="K3819" s="4">
        <v>9.4038000000000004</v>
      </c>
      <c r="L3819" s="2" t="s">
        <v>1929</v>
      </c>
      <c r="M3819" s="5">
        <v>45093</v>
      </c>
      <c r="N3819" s="6">
        <v>99.92</v>
      </c>
    </row>
    <row r="3820" spans="1:14" ht="15.5" hidden="1" x14ac:dyDescent="0.35">
      <c r="A3820" s="3" t="s">
        <v>557</v>
      </c>
      <c r="B3820" s="2" t="s">
        <v>2182</v>
      </c>
      <c r="C3820" s="3">
        <v>3620</v>
      </c>
      <c r="D3820" s="2">
        <v>40.9</v>
      </c>
      <c r="E3820" s="2">
        <v>74.5</v>
      </c>
      <c r="F3820" s="2">
        <v>84</v>
      </c>
      <c r="G3820" s="2">
        <v>0</v>
      </c>
      <c r="H3820" s="2" t="s">
        <v>12</v>
      </c>
      <c r="I3820" s="2">
        <v>42</v>
      </c>
      <c r="J3820" s="2">
        <v>34</v>
      </c>
      <c r="K3820" s="4">
        <v>9.2975999999999992</v>
      </c>
      <c r="L3820" s="2" t="s">
        <v>1929</v>
      </c>
      <c r="M3820" s="5">
        <v>45093</v>
      </c>
      <c r="N3820" s="6">
        <v>99.92</v>
      </c>
    </row>
    <row r="3821" spans="1:14" ht="15.5" hidden="1" x14ac:dyDescent="0.35">
      <c r="A3821" s="3" t="s">
        <v>558</v>
      </c>
      <c r="B3821" s="2" t="s">
        <v>2183</v>
      </c>
      <c r="C3821" s="3">
        <v>3630</v>
      </c>
      <c r="D3821" s="2">
        <v>85</v>
      </c>
      <c r="E3821" s="2">
        <v>73</v>
      </c>
      <c r="F3821" s="2">
        <v>83</v>
      </c>
      <c r="G3821" s="2">
        <v>0</v>
      </c>
      <c r="H3821" s="2" t="s">
        <v>12</v>
      </c>
      <c r="I3821" s="2">
        <v>1</v>
      </c>
      <c r="J3821" s="2">
        <v>13</v>
      </c>
      <c r="K3821" s="4">
        <v>9.1699000000000002</v>
      </c>
      <c r="L3821" s="2" t="s">
        <v>1929</v>
      </c>
      <c r="M3821" s="5">
        <v>45093</v>
      </c>
      <c r="N3821" s="6">
        <v>99.92</v>
      </c>
    </row>
    <row r="3822" spans="1:14" ht="15.5" hidden="1" x14ac:dyDescent="0.35">
      <c r="A3822" s="3" t="s">
        <v>560</v>
      </c>
      <c r="B3822" s="2" t="s">
        <v>2184</v>
      </c>
      <c r="C3822" s="3">
        <v>3640</v>
      </c>
      <c r="D3822" s="2">
        <v>46.57</v>
      </c>
      <c r="E3822" s="2">
        <v>72</v>
      </c>
      <c r="F3822" s="2">
        <v>82</v>
      </c>
      <c r="G3822" s="2">
        <v>0</v>
      </c>
      <c r="H3822" s="2" t="s">
        <v>12</v>
      </c>
      <c r="I3822" s="2">
        <v>2</v>
      </c>
      <c r="J3822" s="2">
        <v>28</v>
      </c>
      <c r="K3822" s="4">
        <v>9.0719999999999992</v>
      </c>
      <c r="L3822" s="2" t="s">
        <v>1929</v>
      </c>
      <c r="M3822" s="5">
        <v>45093</v>
      </c>
      <c r="N3822" s="6">
        <v>99.92</v>
      </c>
    </row>
    <row r="3823" spans="1:14" ht="15.5" hidden="1" x14ac:dyDescent="0.35">
      <c r="A3823" s="3" t="s">
        <v>562</v>
      </c>
      <c r="B3823" s="2" t="s">
        <v>2185</v>
      </c>
      <c r="C3823" s="3">
        <v>3650</v>
      </c>
      <c r="D3823" s="2">
        <v>84.49</v>
      </c>
      <c r="E3823" s="2">
        <v>71</v>
      </c>
      <c r="F3823" s="2">
        <v>80.5</v>
      </c>
      <c r="G3823" s="2">
        <v>0</v>
      </c>
      <c r="H3823" s="2" t="s">
        <v>12</v>
      </c>
      <c r="I3823" s="2">
        <v>1</v>
      </c>
      <c r="J3823" s="2">
        <v>85</v>
      </c>
      <c r="K3823" s="4">
        <v>8.9535</v>
      </c>
      <c r="L3823" s="2" t="s">
        <v>1929</v>
      </c>
      <c r="M3823" s="5">
        <v>45093</v>
      </c>
      <c r="N3823" s="6">
        <v>99.92</v>
      </c>
    </row>
    <row r="3824" spans="1:14" ht="15.5" hidden="1" x14ac:dyDescent="0.35">
      <c r="A3824" s="3" t="s">
        <v>564</v>
      </c>
      <c r="B3824" s="2" t="s">
        <v>2186</v>
      </c>
      <c r="C3824" s="3">
        <v>3660</v>
      </c>
      <c r="D3824" s="2">
        <v>82.5</v>
      </c>
      <c r="E3824" s="2">
        <v>74</v>
      </c>
      <c r="F3824" s="2">
        <v>81.400000000000006</v>
      </c>
      <c r="G3824" s="2">
        <v>0</v>
      </c>
      <c r="H3824" s="2" t="s">
        <v>12</v>
      </c>
      <c r="I3824" s="2">
        <v>2</v>
      </c>
      <c r="J3824" s="2">
        <v>14</v>
      </c>
      <c r="K3824" s="4">
        <v>9.1457999999999995</v>
      </c>
      <c r="L3824" s="2" t="s">
        <v>1929</v>
      </c>
      <c r="M3824" s="5">
        <v>45093</v>
      </c>
      <c r="N3824" s="6">
        <v>99.92</v>
      </c>
    </row>
    <row r="3825" spans="1:14" ht="15.5" hidden="1" x14ac:dyDescent="0.35">
      <c r="A3825" s="3" t="s">
        <v>566</v>
      </c>
      <c r="B3825" s="2" t="s">
        <v>2182</v>
      </c>
      <c r="C3825" s="3">
        <v>3670</v>
      </c>
      <c r="D3825" s="2">
        <v>37.799999999999997</v>
      </c>
      <c r="E3825" s="2">
        <v>68.5</v>
      </c>
      <c r="F3825" s="2">
        <v>78.5</v>
      </c>
      <c r="G3825" s="2">
        <v>0</v>
      </c>
      <c r="H3825" s="2" t="s">
        <v>12</v>
      </c>
      <c r="I3825" s="2">
        <v>2</v>
      </c>
      <c r="J3825" s="2">
        <v>10</v>
      </c>
      <c r="K3825" s="4">
        <v>8.7512000000000008</v>
      </c>
      <c r="L3825" s="2" t="s">
        <v>1929</v>
      </c>
      <c r="M3825" s="5">
        <v>45093</v>
      </c>
      <c r="N3825" s="6">
        <v>99.92</v>
      </c>
    </row>
    <row r="3826" spans="1:14" ht="15.5" hidden="1" x14ac:dyDescent="0.35">
      <c r="A3826" s="3" t="s">
        <v>567</v>
      </c>
      <c r="B3826" s="2" t="s">
        <v>2182</v>
      </c>
      <c r="C3826" s="3">
        <v>3680</v>
      </c>
      <c r="D3826" s="2">
        <v>37.299999999999997</v>
      </c>
      <c r="E3826" s="2">
        <v>68</v>
      </c>
      <c r="F3826" s="2">
        <v>77.5</v>
      </c>
      <c r="G3826" s="2">
        <v>0</v>
      </c>
      <c r="H3826" s="2" t="s">
        <v>12</v>
      </c>
      <c r="I3826" s="2">
        <v>2</v>
      </c>
      <c r="J3826" s="2">
        <v>7</v>
      </c>
      <c r="K3826" s="4">
        <v>8.6873000000000005</v>
      </c>
      <c r="L3826" s="2" t="s">
        <v>1929</v>
      </c>
      <c r="M3826" s="5">
        <v>45093</v>
      </c>
      <c r="N3826" s="6">
        <v>99.92</v>
      </c>
    </row>
    <row r="3827" spans="1:14" ht="15.5" hidden="1" x14ac:dyDescent="0.35">
      <c r="A3827" s="3" t="s">
        <v>568</v>
      </c>
      <c r="B3827" s="2" t="s">
        <v>2187</v>
      </c>
      <c r="C3827" s="3">
        <v>3690</v>
      </c>
      <c r="D3827" s="2">
        <v>29.45</v>
      </c>
      <c r="E3827" s="2">
        <v>67</v>
      </c>
      <c r="F3827" s="2">
        <v>76</v>
      </c>
      <c r="G3827" s="2">
        <v>0</v>
      </c>
      <c r="H3827" s="2" t="s">
        <v>12</v>
      </c>
      <c r="I3827" s="2">
        <v>1</v>
      </c>
      <c r="J3827" s="2">
        <v>33</v>
      </c>
      <c r="K3827" s="4">
        <v>8.5820000000000007</v>
      </c>
      <c r="L3827" s="2" t="s">
        <v>1929</v>
      </c>
      <c r="M3827" s="5">
        <v>45093</v>
      </c>
      <c r="N3827" s="6">
        <v>99.92</v>
      </c>
    </row>
    <row r="3828" spans="1:14" ht="15.5" hidden="1" x14ac:dyDescent="0.35">
      <c r="A3828" s="3" t="s">
        <v>570</v>
      </c>
      <c r="B3828" s="2" t="s">
        <v>2188</v>
      </c>
      <c r="C3828" s="3">
        <v>3700</v>
      </c>
      <c r="D3828" s="2">
        <v>30.48</v>
      </c>
      <c r="E3828" s="2">
        <v>66</v>
      </c>
      <c r="F3828" s="2">
        <v>75</v>
      </c>
      <c r="G3828" s="2">
        <v>0</v>
      </c>
      <c r="H3828" s="2" t="s">
        <v>12</v>
      </c>
      <c r="I3828" s="2">
        <v>8</v>
      </c>
      <c r="J3828" s="2">
        <v>131</v>
      </c>
      <c r="K3828" s="4">
        <v>8.5005000000000006</v>
      </c>
      <c r="L3828" s="2" t="s">
        <v>1929</v>
      </c>
      <c r="M3828" s="5">
        <v>45093</v>
      </c>
      <c r="N3828" s="6">
        <v>99.92</v>
      </c>
    </row>
    <row r="3829" spans="1:14" ht="15.5" hidden="1" x14ac:dyDescent="0.35">
      <c r="A3829" s="3" t="s">
        <v>572</v>
      </c>
      <c r="B3829" s="2" t="s">
        <v>2189</v>
      </c>
      <c r="C3829" s="3">
        <v>3710</v>
      </c>
      <c r="D3829" s="2">
        <v>71.38</v>
      </c>
      <c r="E3829" s="2">
        <v>64.5</v>
      </c>
      <c r="F3829" s="2">
        <v>74</v>
      </c>
      <c r="G3829" s="2">
        <v>-6.17</v>
      </c>
      <c r="H3829" s="2">
        <v>-7.9600000000000004E-2</v>
      </c>
      <c r="I3829" s="2">
        <v>1</v>
      </c>
      <c r="J3829" s="2">
        <v>46</v>
      </c>
      <c r="K3829" s="4">
        <v>8.4008000000000003</v>
      </c>
      <c r="L3829" s="2" t="s">
        <v>1929</v>
      </c>
      <c r="M3829" s="5">
        <v>45093</v>
      </c>
      <c r="N3829" s="6">
        <v>99.92</v>
      </c>
    </row>
    <row r="3830" spans="1:14" ht="15.5" hidden="1" x14ac:dyDescent="0.35">
      <c r="A3830" s="3" t="s">
        <v>574</v>
      </c>
      <c r="B3830" s="2" t="s">
        <v>2190</v>
      </c>
      <c r="C3830" s="3">
        <v>3720</v>
      </c>
      <c r="D3830" s="2">
        <v>35.200000000000003</v>
      </c>
      <c r="E3830" s="2">
        <v>63.55</v>
      </c>
      <c r="F3830" s="2">
        <v>73</v>
      </c>
      <c r="G3830" s="2">
        <v>0</v>
      </c>
      <c r="H3830" s="2" t="s">
        <v>12</v>
      </c>
      <c r="I3830" s="2">
        <v>2</v>
      </c>
      <c r="J3830" s="2">
        <v>120</v>
      </c>
      <c r="K3830" s="4">
        <v>8.3252000000000006</v>
      </c>
      <c r="L3830" s="2" t="s">
        <v>1929</v>
      </c>
      <c r="M3830" s="5">
        <v>45093</v>
      </c>
      <c r="N3830" s="6">
        <v>99.92</v>
      </c>
    </row>
    <row r="3831" spans="1:14" ht="15.5" hidden="1" x14ac:dyDescent="0.35">
      <c r="A3831" s="3" t="s">
        <v>576</v>
      </c>
      <c r="B3831" s="2" t="s">
        <v>2191</v>
      </c>
      <c r="C3831" s="3">
        <v>3730</v>
      </c>
      <c r="D3831" s="2">
        <v>33.25</v>
      </c>
      <c r="E3831" s="2">
        <v>63</v>
      </c>
      <c r="F3831" s="2">
        <v>72</v>
      </c>
      <c r="G3831" s="2">
        <v>0</v>
      </c>
      <c r="H3831" s="2" t="s">
        <v>12</v>
      </c>
      <c r="I3831" s="2">
        <v>2</v>
      </c>
      <c r="J3831" s="2">
        <v>135</v>
      </c>
      <c r="K3831" s="4">
        <v>8.2667000000000002</v>
      </c>
      <c r="L3831" s="2" t="s">
        <v>1929</v>
      </c>
      <c r="M3831" s="5">
        <v>45093</v>
      </c>
      <c r="N3831" s="6">
        <v>99.92</v>
      </c>
    </row>
    <row r="3832" spans="1:14" ht="15.5" hidden="1" x14ac:dyDescent="0.35">
      <c r="A3832" s="3" t="s">
        <v>578</v>
      </c>
      <c r="B3832" s="2" t="s">
        <v>2192</v>
      </c>
      <c r="C3832" s="3">
        <v>3740</v>
      </c>
      <c r="D3832" s="2">
        <v>35.93</v>
      </c>
      <c r="E3832" s="2">
        <v>62.05</v>
      </c>
      <c r="F3832" s="2">
        <v>71</v>
      </c>
      <c r="G3832" s="2">
        <v>0</v>
      </c>
      <c r="H3832" s="2" t="s">
        <v>12</v>
      </c>
      <c r="I3832" s="2">
        <v>8</v>
      </c>
      <c r="J3832" s="2">
        <v>20</v>
      </c>
      <c r="K3832" s="4">
        <v>8.1938999999999993</v>
      </c>
      <c r="L3832" s="2" t="s">
        <v>1929</v>
      </c>
      <c r="M3832" s="5">
        <v>45093</v>
      </c>
      <c r="N3832" s="6">
        <v>99.92</v>
      </c>
    </row>
    <row r="3833" spans="1:14" ht="15.5" hidden="1" x14ac:dyDescent="0.35">
      <c r="A3833" s="3" t="s">
        <v>580</v>
      </c>
      <c r="B3833" s="2" t="s">
        <v>2193</v>
      </c>
      <c r="C3833" s="3">
        <v>3750</v>
      </c>
      <c r="D3833" s="2">
        <v>35.65</v>
      </c>
      <c r="E3833" s="2">
        <v>60.5</v>
      </c>
      <c r="F3833" s="2">
        <v>70</v>
      </c>
      <c r="G3833" s="2">
        <v>0</v>
      </c>
      <c r="H3833" s="2" t="s">
        <v>12</v>
      </c>
      <c r="I3833" s="2">
        <v>4</v>
      </c>
      <c r="J3833" s="2">
        <v>113</v>
      </c>
      <c r="K3833" s="4">
        <v>8.1000999999999994</v>
      </c>
      <c r="L3833" s="2" t="s">
        <v>1929</v>
      </c>
      <c r="M3833" s="5">
        <v>45093</v>
      </c>
      <c r="N3833" s="6">
        <v>99.92</v>
      </c>
    </row>
    <row r="3834" spans="1:14" ht="15.5" hidden="1" x14ac:dyDescent="0.35">
      <c r="A3834" s="3" t="s">
        <v>582</v>
      </c>
      <c r="B3834" s="2" t="s">
        <v>2194</v>
      </c>
      <c r="C3834" s="3">
        <v>3760</v>
      </c>
      <c r="D3834" s="2">
        <v>25.1</v>
      </c>
      <c r="E3834" s="2">
        <v>59.5</v>
      </c>
      <c r="F3834" s="2">
        <v>69.5</v>
      </c>
      <c r="G3834" s="2">
        <v>0</v>
      </c>
      <c r="H3834" s="2" t="s">
        <v>12</v>
      </c>
      <c r="I3834" s="2">
        <v>2</v>
      </c>
      <c r="J3834" s="2">
        <v>52</v>
      </c>
      <c r="K3834" s="4">
        <v>8.0465999999999998</v>
      </c>
      <c r="L3834" s="2" t="s">
        <v>1929</v>
      </c>
      <c r="M3834" s="5">
        <v>45093</v>
      </c>
      <c r="N3834" s="6">
        <v>99.92</v>
      </c>
    </row>
    <row r="3835" spans="1:14" ht="15.5" hidden="1" x14ac:dyDescent="0.35">
      <c r="A3835" s="3" t="s">
        <v>584</v>
      </c>
      <c r="B3835" s="2" t="s">
        <v>2195</v>
      </c>
      <c r="C3835" s="3">
        <v>3770</v>
      </c>
      <c r="D3835" s="2">
        <v>63</v>
      </c>
      <c r="E3835" s="2">
        <v>64.25</v>
      </c>
      <c r="F3835" s="2">
        <v>72</v>
      </c>
      <c r="G3835" s="2">
        <v>0</v>
      </c>
      <c r="H3835" s="2" t="s">
        <v>12</v>
      </c>
      <c r="I3835" s="2">
        <v>1</v>
      </c>
      <c r="J3835" s="2">
        <v>13</v>
      </c>
      <c r="K3835" s="4">
        <v>8.3234999999999992</v>
      </c>
      <c r="L3835" s="2" t="s">
        <v>1929</v>
      </c>
      <c r="M3835" s="5">
        <v>45093</v>
      </c>
      <c r="N3835" s="6">
        <v>99.92</v>
      </c>
    </row>
    <row r="3836" spans="1:14" ht="15.5" hidden="1" x14ac:dyDescent="0.35">
      <c r="A3836" s="3" t="s">
        <v>586</v>
      </c>
      <c r="B3836" s="2" t="s">
        <v>2187</v>
      </c>
      <c r="C3836" s="3">
        <v>3780</v>
      </c>
      <c r="D3836" s="2">
        <v>25.75</v>
      </c>
      <c r="E3836" s="2">
        <v>57.5</v>
      </c>
      <c r="F3836" s="2">
        <v>67.5</v>
      </c>
      <c r="G3836" s="2">
        <v>0</v>
      </c>
      <c r="H3836" s="2" t="s">
        <v>12</v>
      </c>
      <c r="I3836" s="2">
        <v>1</v>
      </c>
      <c r="J3836" s="2">
        <v>10</v>
      </c>
      <c r="K3836" s="4">
        <v>7.9063999999999997</v>
      </c>
      <c r="L3836" s="2" t="s">
        <v>1929</v>
      </c>
      <c r="M3836" s="5">
        <v>45093</v>
      </c>
      <c r="N3836" s="6">
        <v>99.92</v>
      </c>
    </row>
    <row r="3837" spans="1:14" ht="15.5" hidden="1" x14ac:dyDescent="0.35">
      <c r="A3837" s="3" t="s">
        <v>587</v>
      </c>
      <c r="B3837" s="2" t="s">
        <v>2196</v>
      </c>
      <c r="C3837" s="3">
        <v>3790</v>
      </c>
      <c r="D3837" s="2">
        <v>27.31</v>
      </c>
      <c r="E3837" s="2">
        <v>57.75</v>
      </c>
      <c r="F3837" s="2">
        <v>66.5</v>
      </c>
      <c r="G3837" s="2">
        <v>0</v>
      </c>
      <c r="H3837" s="2" t="s">
        <v>12</v>
      </c>
      <c r="I3837" s="2">
        <v>5</v>
      </c>
      <c r="J3837" s="2">
        <v>17</v>
      </c>
      <c r="K3837" s="4">
        <v>7.8818000000000001</v>
      </c>
      <c r="L3837" s="2" t="s">
        <v>1929</v>
      </c>
      <c r="M3837" s="5">
        <v>45093</v>
      </c>
      <c r="N3837" s="6">
        <v>99.92</v>
      </c>
    </row>
    <row r="3838" spans="1:14" ht="15.5" hidden="1" x14ac:dyDescent="0.35">
      <c r="A3838" s="3" t="s">
        <v>589</v>
      </c>
      <c r="B3838" s="2" t="s">
        <v>2084</v>
      </c>
      <c r="C3838" s="3">
        <v>3800</v>
      </c>
      <c r="D3838" s="2">
        <v>62.13</v>
      </c>
      <c r="E3838" s="2">
        <v>55.75</v>
      </c>
      <c r="F3838" s="2">
        <v>65.5</v>
      </c>
      <c r="G3838" s="2">
        <v>-7.49</v>
      </c>
      <c r="H3838" s="2">
        <v>-0.1076</v>
      </c>
      <c r="I3838" s="2">
        <v>1</v>
      </c>
      <c r="J3838" s="2">
        <v>183</v>
      </c>
      <c r="K3838" s="4">
        <v>7.7792000000000003</v>
      </c>
      <c r="L3838" s="2" t="s">
        <v>1929</v>
      </c>
      <c r="M3838" s="5">
        <v>45093</v>
      </c>
      <c r="N3838" s="6">
        <v>99.92</v>
      </c>
    </row>
    <row r="3839" spans="1:14" ht="15.5" hidden="1" x14ac:dyDescent="0.35">
      <c r="A3839" s="3" t="s">
        <v>590</v>
      </c>
      <c r="B3839" s="2" t="s">
        <v>2197</v>
      </c>
      <c r="C3839" s="3">
        <v>3810</v>
      </c>
      <c r="D3839" s="2">
        <v>61.35</v>
      </c>
      <c r="E3839" s="2">
        <v>55</v>
      </c>
      <c r="F3839" s="2">
        <v>65</v>
      </c>
      <c r="G3839" s="2">
        <v>0</v>
      </c>
      <c r="H3839" s="2" t="s">
        <v>12</v>
      </c>
      <c r="I3839" s="2">
        <v>1</v>
      </c>
      <c r="J3839" s="2">
        <v>24</v>
      </c>
      <c r="K3839" s="4">
        <v>7.7382</v>
      </c>
      <c r="L3839" s="2" t="s">
        <v>1929</v>
      </c>
      <c r="M3839" s="5">
        <v>45093</v>
      </c>
      <c r="N3839" s="6">
        <v>99.92</v>
      </c>
    </row>
    <row r="3840" spans="1:14" ht="15.5" hidden="1" x14ac:dyDescent="0.35">
      <c r="A3840" s="3" t="s">
        <v>592</v>
      </c>
      <c r="B3840" s="2" t="s">
        <v>2198</v>
      </c>
      <c r="C3840" s="3">
        <v>3820</v>
      </c>
      <c r="D3840" s="2">
        <v>22.6</v>
      </c>
      <c r="E3840" s="2">
        <v>54.2</v>
      </c>
      <c r="F3840" s="2">
        <v>64</v>
      </c>
      <c r="G3840" s="2">
        <v>0</v>
      </c>
      <c r="H3840" s="2" t="s">
        <v>12</v>
      </c>
      <c r="I3840" s="2">
        <v>1</v>
      </c>
      <c r="J3840" s="2">
        <v>30</v>
      </c>
      <c r="K3840" s="4">
        <v>7.6790000000000003</v>
      </c>
      <c r="L3840" s="2" t="s">
        <v>1929</v>
      </c>
      <c r="M3840" s="5">
        <v>45093</v>
      </c>
      <c r="N3840" s="6">
        <v>99.92</v>
      </c>
    </row>
    <row r="3841" spans="1:14" ht="15.5" hidden="1" x14ac:dyDescent="0.35">
      <c r="A3841" s="3" t="s">
        <v>594</v>
      </c>
      <c r="B3841" s="2" t="s">
        <v>2199</v>
      </c>
      <c r="C3841" s="3">
        <v>3830</v>
      </c>
      <c r="D3841" s="2">
        <v>47.25</v>
      </c>
      <c r="E3841" s="2">
        <v>53.25</v>
      </c>
      <c r="F3841" s="2">
        <v>63</v>
      </c>
      <c r="G3841" s="2">
        <v>0</v>
      </c>
      <c r="H3841" s="2" t="s">
        <v>12</v>
      </c>
      <c r="I3841" s="2">
        <v>3</v>
      </c>
      <c r="J3841" s="2">
        <v>16</v>
      </c>
      <c r="K3841" s="4">
        <v>7.6154000000000002</v>
      </c>
      <c r="L3841" s="2" t="s">
        <v>1929</v>
      </c>
      <c r="M3841" s="5">
        <v>45093</v>
      </c>
      <c r="N3841" s="6">
        <v>99.92</v>
      </c>
    </row>
    <row r="3842" spans="1:14" ht="15.5" hidden="1" x14ac:dyDescent="0.35">
      <c r="A3842" s="3" t="s">
        <v>596</v>
      </c>
      <c r="B3842" s="2" t="s">
        <v>2200</v>
      </c>
      <c r="C3842" s="3">
        <v>3840</v>
      </c>
      <c r="D3842" s="2">
        <v>31.24</v>
      </c>
      <c r="E3842" s="2">
        <v>52.7</v>
      </c>
      <c r="F3842" s="2">
        <v>62</v>
      </c>
      <c r="G3842" s="2">
        <v>0</v>
      </c>
      <c r="H3842" s="2" t="s">
        <v>12</v>
      </c>
      <c r="I3842" s="2">
        <v>5</v>
      </c>
      <c r="J3842" s="2">
        <v>23</v>
      </c>
      <c r="K3842" s="4">
        <v>7.5658000000000003</v>
      </c>
      <c r="L3842" s="2" t="s">
        <v>1929</v>
      </c>
      <c r="M3842" s="5">
        <v>45093</v>
      </c>
      <c r="N3842" s="6">
        <v>99.92</v>
      </c>
    </row>
    <row r="3843" spans="1:14" ht="15.5" hidden="1" x14ac:dyDescent="0.35">
      <c r="A3843" s="3" t="s">
        <v>598</v>
      </c>
      <c r="B3843" s="2" t="s">
        <v>2201</v>
      </c>
      <c r="C3843" s="3">
        <v>3850</v>
      </c>
      <c r="D3843" s="2">
        <v>33.06</v>
      </c>
      <c r="E3843" s="2">
        <v>52</v>
      </c>
      <c r="F3843" s="2">
        <v>61.5</v>
      </c>
      <c r="G3843" s="2">
        <v>0</v>
      </c>
      <c r="H3843" s="2" t="s">
        <v>12</v>
      </c>
      <c r="I3843" s="2">
        <v>1</v>
      </c>
      <c r="J3843" s="2">
        <v>38</v>
      </c>
      <c r="K3843" s="4">
        <v>7.5282</v>
      </c>
      <c r="L3843" s="2" t="s">
        <v>1929</v>
      </c>
      <c r="M3843" s="5">
        <v>45093</v>
      </c>
      <c r="N3843" s="6">
        <v>99.92</v>
      </c>
    </row>
    <row r="3844" spans="1:14" ht="15.5" hidden="1" x14ac:dyDescent="0.35">
      <c r="A3844" s="3" t="s">
        <v>600</v>
      </c>
      <c r="B3844" s="2" t="s">
        <v>2202</v>
      </c>
      <c r="C3844" s="3">
        <v>3860</v>
      </c>
      <c r="D3844" s="2">
        <v>234</v>
      </c>
      <c r="E3844" s="2">
        <v>36.1</v>
      </c>
      <c r="F3844" s="2">
        <v>42.05</v>
      </c>
      <c r="G3844" s="2">
        <v>0</v>
      </c>
      <c r="H3844" s="2" t="s">
        <v>12</v>
      </c>
      <c r="I3844" s="2">
        <v>35</v>
      </c>
      <c r="J3844" s="2">
        <v>46</v>
      </c>
      <c r="K3844" s="4">
        <v>6.4481999999999999</v>
      </c>
      <c r="L3844" s="2" t="s">
        <v>1929</v>
      </c>
      <c r="M3844" s="5">
        <v>45093</v>
      </c>
      <c r="N3844" s="6">
        <v>99.92</v>
      </c>
    </row>
    <row r="3845" spans="1:14" ht="15.5" hidden="1" x14ac:dyDescent="0.35">
      <c r="A3845" s="3" t="s">
        <v>602</v>
      </c>
      <c r="B3845" s="2" t="s">
        <v>2203</v>
      </c>
      <c r="C3845" s="3">
        <v>3870</v>
      </c>
      <c r="D3845" s="2">
        <v>193.6</v>
      </c>
      <c r="E3845" s="2">
        <v>232</v>
      </c>
      <c r="F3845" s="2">
        <v>249.7</v>
      </c>
      <c r="G3845" s="2">
        <v>0</v>
      </c>
      <c r="H3845" s="2" t="s">
        <v>12</v>
      </c>
      <c r="I3845" s="2">
        <v>1</v>
      </c>
      <c r="J3845" s="2">
        <v>20</v>
      </c>
      <c r="K3845" s="4">
        <v>0</v>
      </c>
      <c r="L3845" s="2" t="s">
        <v>1929</v>
      </c>
      <c r="M3845" s="5">
        <v>45093</v>
      </c>
      <c r="N3845" s="6">
        <v>99.92</v>
      </c>
    </row>
    <row r="3846" spans="1:14" ht="15.5" hidden="1" x14ac:dyDescent="0.35">
      <c r="A3846" s="3" t="s">
        <v>604</v>
      </c>
      <c r="B3846" s="2" t="s">
        <v>2204</v>
      </c>
      <c r="C3846" s="3">
        <v>3880</v>
      </c>
      <c r="D3846" s="2">
        <v>26.7</v>
      </c>
      <c r="E3846" s="2">
        <v>49.4</v>
      </c>
      <c r="F3846" s="2">
        <v>59</v>
      </c>
      <c r="G3846" s="2">
        <v>0</v>
      </c>
      <c r="H3846" s="2" t="s">
        <v>12</v>
      </c>
      <c r="I3846" s="2">
        <v>1</v>
      </c>
      <c r="J3846" s="2">
        <v>70</v>
      </c>
      <c r="K3846" s="4">
        <v>7.3689</v>
      </c>
      <c r="L3846" s="2" t="s">
        <v>1929</v>
      </c>
      <c r="M3846" s="5">
        <v>45093</v>
      </c>
      <c r="N3846" s="6">
        <v>99.92</v>
      </c>
    </row>
    <row r="3847" spans="1:14" ht="15.5" hidden="1" x14ac:dyDescent="0.35">
      <c r="A3847" s="3" t="s">
        <v>606</v>
      </c>
      <c r="B3847" s="2" t="s">
        <v>2205</v>
      </c>
      <c r="C3847" s="3">
        <v>3890</v>
      </c>
      <c r="D3847" s="2">
        <v>40.72</v>
      </c>
      <c r="E3847" s="2">
        <v>48.85</v>
      </c>
      <c r="F3847" s="2">
        <v>58</v>
      </c>
      <c r="G3847" s="2">
        <v>0</v>
      </c>
      <c r="H3847" s="2" t="s">
        <v>12</v>
      </c>
      <c r="I3847" s="2">
        <v>2</v>
      </c>
      <c r="J3847" s="2">
        <v>15</v>
      </c>
      <c r="K3847" s="4">
        <v>7.3215000000000003</v>
      </c>
      <c r="L3847" s="2" t="s">
        <v>1929</v>
      </c>
      <c r="M3847" s="5">
        <v>45093</v>
      </c>
      <c r="N3847" s="6">
        <v>99.92</v>
      </c>
    </row>
    <row r="3848" spans="1:14" ht="15.5" hidden="1" x14ac:dyDescent="0.35">
      <c r="A3848" s="3" t="s">
        <v>608</v>
      </c>
      <c r="B3848" s="2" t="s">
        <v>2146</v>
      </c>
      <c r="C3848" s="3">
        <v>3900</v>
      </c>
      <c r="D3848" s="2">
        <v>54.4</v>
      </c>
      <c r="E3848" s="2">
        <v>49.05</v>
      </c>
      <c r="F3848" s="2">
        <v>57.5</v>
      </c>
      <c r="G3848" s="2">
        <v>-0.95</v>
      </c>
      <c r="H3848" s="2">
        <v>-1.72E-2</v>
      </c>
      <c r="I3848" s="2">
        <v>2</v>
      </c>
      <c r="J3848" s="2">
        <v>1836</v>
      </c>
      <c r="K3848" s="4">
        <v>7.3140000000000001</v>
      </c>
      <c r="L3848" s="2" t="s">
        <v>1929</v>
      </c>
      <c r="M3848" s="5">
        <v>45093</v>
      </c>
      <c r="N3848" s="6">
        <v>99.92</v>
      </c>
    </row>
    <row r="3849" spans="1:14" ht="15.5" hidden="1" x14ac:dyDescent="0.35">
      <c r="A3849" s="3" t="s">
        <v>609</v>
      </c>
      <c r="B3849" s="2" t="s">
        <v>2206</v>
      </c>
      <c r="C3849" s="3">
        <v>3910</v>
      </c>
      <c r="D3849" s="2">
        <v>47.79</v>
      </c>
      <c r="E3849" s="2">
        <v>48</v>
      </c>
      <c r="F3849" s="2">
        <v>57</v>
      </c>
      <c r="G3849" s="2">
        <v>0</v>
      </c>
      <c r="H3849" s="2" t="s">
        <v>12</v>
      </c>
      <c r="I3849" s="2">
        <v>10</v>
      </c>
      <c r="J3849" s="2">
        <v>15</v>
      </c>
      <c r="K3849" s="4">
        <v>7.2671000000000001</v>
      </c>
      <c r="L3849" s="2" t="s">
        <v>1929</v>
      </c>
      <c r="M3849" s="5">
        <v>45093</v>
      </c>
      <c r="N3849" s="6">
        <v>99.92</v>
      </c>
    </row>
    <row r="3850" spans="1:14" ht="15.5" hidden="1" x14ac:dyDescent="0.35">
      <c r="A3850" s="3" t="s">
        <v>611</v>
      </c>
      <c r="B3850" s="2" t="s">
        <v>2207</v>
      </c>
      <c r="C3850" s="3">
        <v>3920</v>
      </c>
      <c r="D3850" s="2">
        <v>260</v>
      </c>
      <c r="E3850" s="2">
        <v>161.05000000000001</v>
      </c>
      <c r="F3850" s="2">
        <v>171.55</v>
      </c>
      <c r="G3850" s="2">
        <v>0</v>
      </c>
      <c r="H3850" s="2" t="s">
        <v>12</v>
      </c>
      <c r="I3850" s="2">
        <v>1</v>
      </c>
      <c r="J3850" s="2">
        <v>4</v>
      </c>
      <c r="K3850" s="4">
        <v>0</v>
      </c>
      <c r="L3850" s="2" t="s">
        <v>1929</v>
      </c>
      <c r="M3850" s="5">
        <v>45093</v>
      </c>
      <c r="N3850" s="6">
        <v>99.92</v>
      </c>
    </row>
    <row r="3851" spans="1:14" ht="15.5" hidden="1" x14ac:dyDescent="0.35">
      <c r="A3851" s="3" t="s">
        <v>613</v>
      </c>
      <c r="B3851" s="2" t="s">
        <v>2208</v>
      </c>
      <c r="C3851" s="3">
        <v>3930</v>
      </c>
      <c r="D3851" s="2">
        <v>58.35</v>
      </c>
      <c r="E3851" s="2">
        <v>46.15</v>
      </c>
      <c r="F3851" s="2">
        <v>55.5</v>
      </c>
      <c r="G3851" s="2">
        <v>34.590000000000003</v>
      </c>
      <c r="H3851" s="2">
        <v>1.4558</v>
      </c>
      <c r="I3851" s="2">
        <v>1</v>
      </c>
      <c r="J3851" s="2">
        <v>31</v>
      </c>
      <c r="K3851" s="4">
        <v>7.1664000000000003</v>
      </c>
      <c r="L3851" s="2" t="s">
        <v>1929</v>
      </c>
      <c r="M3851" s="5">
        <v>45093</v>
      </c>
      <c r="N3851" s="6">
        <v>99.92</v>
      </c>
    </row>
    <row r="3852" spans="1:14" ht="15.5" hidden="1" x14ac:dyDescent="0.35">
      <c r="A3852" s="3" t="s">
        <v>615</v>
      </c>
      <c r="B3852" s="2" t="s">
        <v>2209</v>
      </c>
      <c r="C3852" s="3">
        <v>3940</v>
      </c>
      <c r="D3852" s="2">
        <v>23.42</v>
      </c>
      <c r="E3852" s="2">
        <v>45.5</v>
      </c>
      <c r="F3852" s="2">
        <v>54.5</v>
      </c>
      <c r="G3852" s="2">
        <v>0</v>
      </c>
      <c r="H3852" s="2" t="s">
        <v>12</v>
      </c>
      <c r="I3852" s="2">
        <v>2</v>
      </c>
      <c r="J3852" s="2">
        <v>6</v>
      </c>
      <c r="K3852" s="4">
        <v>7.1173000000000002</v>
      </c>
      <c r="L3852" s="2" t="s">
        <v>1929</v>
      </c>
      <c r="M3852" s="5">
        <v>45093</v>
      </c>
      <c r="N3852" s="6">
        <v>99.92</v>
      </c>
    </row>
    <row r="3853" spans="1:14" ht="15.5" hidden="1" x14ac:dyDescent="0.35">
      <c r="A3853" s="3" t="s">
        <v>617</v>
      </c>
      <c r="B3853" s="2" t="s">
        <v>2210</v>
      </c>
      <c r="C3853" s="3">
        <v>3950</v>
      </c>
      <c r="D3853" s="2">
        <v>36.119999999999997</v>
      </c>
      <c r="E3853" s="2">
        <v>44.8</v>
      </c>
      <c r="F3853" s="2">
        <v>54</v>
      </c>
      <c r="G3853" s="2">
        <v>0</v>
      </c>
      <c r="H3853" s="2" t="s">
        <v>12</v>
      </c>
      <c r="I3853" s="2">
        <v>5</v>
      </c>
      <c r="J3853" s="2">
        <v>38</v>
      </c>
      <c r="K3853" s="4">
        <v>7.0823999999999998</v>
      </c>
      <c r="L3853" s="2" t="s">
        <v>1929</v>
      </c>
      <c r="M3853" s="5">
        <v>45093</v>
      </c>
      <c r="N3853" s="6">
        <v>99.92</v>
      </c>
    </row>
    <row r="3854" spans="1:14" ht="15.5" hidden="1" x14ac:dyDescent="0.35">
      <c r="A3854" s="3" t="s">
        <v>619</v>
      </c>
      <c r="B3854" s="2" t="s">
        <v>2211</v>
      </c>
      <c r="C3854" s="3">
        <v>3960</v>
      </c>
      <c r="D3854" s="2">
        <v>56.6</v>
      </c>
      <c r="E3854" s="2">
        <v>44.15</v>
      </c>
      <c r="F3854" s="2">
        <v>53</v>
      </c>
      <c r="G3854" s="2">
        <v>0</v>
      </c>
      <c r="H3854" s="2" t="s">
        <v>12</v>
      </c>
      <c r="I3854" s="2">
        <v>1</v>
      </c>
      <c r="J3854" s="2">
        <v>11</v>
      </c>
      <c r="K3854" s="4">
        <v>7.0338000000000003</v>
      </c>
      <c r="L3854" s="2" t="s">
        <v>1929</v>
      </c>
      <c r="M3854" s="5">
        <v>45093</v>
      </c>
      <c r="N3854" s="6">
        <v>99.92</v>
      </c>
    </row>
    <row r="3855" spans="1:14" ht="15.5" hidden="1" x14ac:dyDescent="0.35">
      <c r="A3855" s="3" t="s">
        <v>620</v>
      </c>
      <c r="B3855" s="2" t="s">
        <v>2212</v>
      </c>
      <c r="C3855" s="3">
        <v>3970</v>
      </c>
      <c r="D3855" s="2">
        <v>20.440000000000001</v>
      </c>
      <c r="E3855" s="2">
        <v>43.5</v>
      </c>
      <c r="F3855" s="2">
        <v>52.5</v>
      </c>
      <c r="G3855" s="2">
        <v>0</v>
      </c>
      <c r="H3855" s="2" t="s">
        <v>12</v>
      </c>
      <c r="I3855" s="2">
        <v>1</v>
      </c>
      <c r="J3855" s="2">
        <v>10</v>
      </c>
      <c r="K3855" s="4">
        <v>7.0007000000000001</v>
      </c>
      <c r="L3855" s="2" t="s">
        <v>1929</v>
      </c>
      <c r="M3855" s="5">
        <v>45093</v>
      </c>
      <c r="N3855" s="6">
        <v>99.92</v>
      </c>
    </row>
    <row r="3856" spans="1:14" ht="15.5" hidden="1" x14ac:dyDescent="0.35">
      <c r="A3856" s="3" t="s">
        <v>622</v>
      </c>
      <c r="B3856" s="2" t="s">
        <v>2213</v>
      </c>
      <c r="C3856" s="3">
        <v>3980</v>
      </c>
      <c r="D3856" s="2">
        <v>55.9</v>
      </c>
      <c r="E3856" s="2">
        <v>26.3</v>
      </c>
      <c r="F3856" s="2">
        <v>31.5</v>
      </c>
      <c r="G3856" s="2">
        <v>0</v>
      </c>
      <c r="H3856" s="2" t="s">
        <v>12</v>
      </c>
      <c r="I3856" s="2">
        <v>1</v>
      </c>
      <c r="J3856" s="2">
        <v>18</v>
      </c>
      <c r="K3856" s="4">
        <v>5.8727999999999998</v>
      </c>
      <c r="L3856" s="2" t="s">
        <v>1929</v>
      </c>
      <c r="M3856" s="5">
        <v>45093</v>
      </c>
      <c r="N3856" s="6">
        <v>99.92</v>
      </c>
    </row>
    <row r="3857" spans="1:14" ht="15.5" hidden="1" x14ac:dyDescent="0.35">
      <c r="A3857" s="3" t="s">
        <v>624</v>
      </c>
      <c r="B3857" s="2" t="s">
        <v>2212</v>
      </c>
      <c r="C3857" s="3">
        <v>3990</v>
      </c>
      <c r="D3857" s="2">
        <v>19.940000000000001</v>
      </c>
      <c r="E3857" s="2">
        <v>42.3</v>
      </c>
      <c r="F3857" s="2">
        <v>51</v>
      </c>
      <c r="G3857" s="2">
        <v>0</v>
      </c>
      <c r="H3857" s="2" t="s">
        <v>12</v>
      </c>
      <c r="I3857" s="2">
        <v>2</v>
      </c>
      <c r="J3857" s="2">
        <v>72</v>
      </c>
      <c r="K3857" s="4">
        <v>6.923</v>
      </c>
      <c r="L3857" s="2" t="s">
        <v>1929</v>
      </c>
      <c r="M3857" s="5">
        <v>45093</v>
      </c>
      <c r="N3857" s="6">
        <v>99.92</v>
      </c>
    </row>
    <row r="3858" spans="1:14" ht="15.5" hidden="1" x14ac:dyDescent="0.35">
      <c r="A3858" s="3" t="s">
        <v>625</v>
      </c>
      <c r="B3858" s="2" t="s">
        <v>2214</v>
      </c>
      <c r="C3858" s="3">
        <v>4000</v>
      </c>
      <c r="D3858" s="2">
        <v>46</v>
      </c>
      <c r="E3858" s="2">
        <v>42</v>
      </c>
      <c r="F3858" s="2">
        <v>50.5</v>
      </c>
      <c r="G3858" s="2">
        <v>-7.6</v>
      </c>
      <c r="H3858" s="2">
        <v>-0.14180000000000001</v>
      </c>
      <c r="I3858" s="2">
        <v>103</v>
      </c>
      <c r="J3858" s="2">
        <v>896</v>
      </c>
      <c r="K3858" s="4">
        <v>6.9009</v>
      </c>
      <c r="L3858" s="2" t="s">
        <v>1929</v>
      </c>
      <c r="M3858" s="5">
        <v>45093</v>
      </c>
      <c r="N3858" s="6">
        <v>99.92</v>
      </c>
    </row>
    <row r="3859" spans="1:14" ht="15.5" hidden="1" x14ac:dyDescent="0.35">
      <c r="A3859" s="3" t="s">
        <v>627</v>
      </c>
      <c r="B3859" s="2" t="s">
        <v>2215</v>
      </c>
      <c r="C3859" s="3">
        <v>4100</v>
      </c>
      <c r="D3859" s="2">
        <v>45.07</v>
      </c>
      <c r="E3859" s="2">
        <v>36.200000000000003</v>
      </c>
      <c r="F3859" s="2">
        <v>44.5</v>
      </c>
      <c r="G3859" s="2">
        <v>0</v>
      </c>
      <c r="H3859" s="2" t="s">
        <v>12</v>
      </c>
      <c r="I3859" s="2">
        <v>1</v>
      </c>
      <c r="J3859" s="2">
        <v>343</v>
      </c>
      <c r="K3859" s="4">
        <v>6.5697000000000001</v>
      </c>
      <c r="L3859" s="2" t="s">
        <v>1929</v>
      </c>
      <c r="M3859" s="5">
        <v>45093</v>
      </c>
      <c r="N3859" s="6">
        <v>99.92</v>
      </c>
    </row>
    <row r="3860" spans="1:14" ht="15.5" hidden="1" x14ac:dyDescent="0.35">
      <c r="A3860" s="3" t="s">
        <v>629</v>
      </c>
      <c r="B3860" s="2" t="s">
        <v>2216</v>
      </c>
      <c r="C3860" s="3">
        <v>4200</v>
      </c>
      <c r="D3860" s="2">
        <v>38</v>
      </c>
      <c r="E3860" s="2">
        <v>31.95</v>
      </c>
      <c r="F3860" s="2">
        <v>40</v>
      </c>
      <c r="G3860" s="2">
        <v>-3</v>
      </c>
      <c r="H3860" s="2">
        <v>-7.3200000000000001E-2</v>
      </c>
      <c r="I3860" s="2">
        <v>2</v>
      </c>
      <c r="J3860" s="2">
        <v>98</v>
      </c>
      <c r="K3860" s="4">
        <v>6.3318000000000003</v>
      </c>
      <c r="L3860" s="2" t="s">
        <v>1929</v>
      </c>
      <c r="M3860" s="5">
        <v>45093</v>
      </c>
      <c r="N3860" s="6">
        <v>99.92</v>
      </c>
    </row>
    <row r="3861" spans="1:14" ht="15.5" hidden="1" x14ac:dyDescent="0.35">
      <c r="A3861" s="3" t="s">
        <v>631</v>
      </c>
      <c r="B3861" s="2" t="s">
        <v>2217</v>
      </c>
      <c r="C3861" s="3">
        <v>4300</v>
      </c>
      <c r="D3861" s="2">
        <v>34</v>
      </c>
      <c r="E3861" s="2">
        <v>27.4</v>
      </c>
      <c r="F3861" s="2">
        <v>35.5</v>
      </c>
      <c r="G3861" s="2">
        <v>0</v>
      </c>
      <c r="H3861" s="2" t="s">
        <v>12</v>
      </c>
      <c r="I3861" s="2">
        <v>25</v>
      </c>
      <c r="J3861" s="2">
        <v>205</v>
      </c>
      <c r="K3861" s="4">
        <v>6.0838999999999999</v>
      </c>
      <c r="L3861" s="2" t="s">
        <v>1929</v>
      </c>
      <c r="M3861" s="5">
        <v>45093</v>
      </c>
      <c r="N3861" s="6">
        <v>99.92</v>
      </c>
    </row>
    <row r="3862" spans="1:14" ht="15.5" hidden="1" x14ac:dyDescent="0.35">
      <c r="A3862" s="3" t="s">
        <v>633</v>
      </c>
      <c r="B3862" s="2" t="s">
        <v>2218</v>
      </c>
      <c r="C3862" s="3">
        <v>4400</v>
      </c>
      <c r="D3862" s="2">
        <v>27.25</v>
      </c>
      <c r="E3862" s="2">
        <v>23.9</v>
      </c>
      <c r="F3862" s="2">
        <v>31.9</v>
      </c>
      <c r="G3862" s="2">
        <v>-2.37</v>
      </c>
      <c r="H3862" s="2">
        <v>-0.08</v>
      </c>
      <c r="I3862" s="2">
        <v>2</v>
      </c>
      <c r="J3862" s="2">
        <v>116</v>
      </c>
      <c r="K3862" s="4">
        <v>5.8898000000000001</v>
      </c>
      <c r="L3862" s="2" t="s">
        <v>1929</v>
      </c>
      <c r="M3862" s="5">
        <v>45093</v>
      </c>
      <c r="N3862" s="6">
        <v>99.92</v>
      </c>
    </row>
    <row r="3863" spans="1:14" ht="15.5" hidden="1" x14ac:dyDescent="0.35">
      <c r="A3863" s="3" t="s">
        <v>635</v>
      </c>
      <c r="B3863" s="2" t="s">
        <v>2219</v>
      </c>
      <c r="C3863" s="3">
        <v>4500</v>
      </c>
      <c r="D3863" s="2">
        <v>25</v>
      </c>
      <c r="E3863" s="2">
        <v>21.2</v>
      </c>
      <c r="F3863" s="2">
        <v>28.75</v>
      </c>
      <c r="G3863" s="2">
        <v>-2.89</v>
      </c>
      <c r="H3863" s="2">
        <v>-0.1036</v>
      </c>
      <c r="I3863" s="2">
        <v>6</v>
      </c>
      <c r="J3863" s="2">
        <v>810</v>
      </c>
      <c r="K3863" s="4">
        <v>5.7286000000000001</v>
      </c>
      <c r="L3863" s="2" t="s">
        <v>1929</v>
      </c>
      <c r="M3863" s="5">
        <v>45093</v>
      </c>
      <c r="N3863" s="6">
        <v>99.92</v>
      </c>
    </row>
    <row r="3864" spans="1:14" ht="15.5" hidden="1" x14ac:dyDescent="0.35">
      <c r="A3864" s="3" t="s">
        <v>637</v>
      </c>
      <c r="B3864" s="2" t="s">
        <v>2220</v>
      </c>
      <c r="C3864" s="3">
        <v>4600</v>
      </c>
      <c r="D3864" s="2">
        <v>22</v>
      </c>
      <c r="E3864" s="2">
        <v>18.350000000000001</v>
      </c>
      <c r="F3864" s="2">
        <v>25.85</v>
      </c>
      <c r="G3864" s="2">
        <v>-2.5</v>
      </c>
      <c r="H3864" s="2">
        <v>-0.10199999999999999</v>
      </c>
      <c r="I3864" s="2">
        <v>1</v>
      </c>
      <c r="J3864" s="2">
        <v>71</v>
      </c>
      <c r="K3864" s="4">
        <v>5.5648999999999997</v>
      </c>
      <c r="L3864" s="2" t="s">
        <v>1929</v>
      </c>
      <c r="M3864" s="5">
        <v>45093</v>
      </c>
      <c r="N3864" s="6">
        <v>99.92</v>
      </c>
    </row>
    <row r="3865" spans="1:14" ht="15.5" hidden="1" x14ac:dyDescent="0.35">
      <c r="A3865" s="3" t="s">
        <v>639</v>
      </c>
      <c r="B3865" s="2" t="s">
        <v>2221</v>
      </c>
      <c r="C3865" s="3">
        <v>4700</v>
      </c>
      <c r="D3865" s="2">
        <v>19.5</v>
      </c>
      <c r="E3865" s="2">
        <v>16.399999999999999</v>
      </c>
      <c r="F3865" s="2">
        <v>23.4</v>
      </c>
      <c r="G3865" s="2">
        <v>0</v>
      </c>
      <c r="H3865" s="2" t="s">
        <v>12</v>
      </c>
      <c r="I3865" s="2">
        <v>5</v>
      </c>
      <c r="J3865" s="2">
        <v>98</v>
      </c>
      <c r="K3865" s="4">
        <v>5.4386000000000001</v>
      </c>
      <c r="L3865" s="2" t="s">
        <v>1929</v>
      </c>
      <c r="M3865" s="5">
        <v>45093</v>
      </c>
      <c r="N3865" s="6">
        <v>99.92</v>
      </c>
    </row>
    <row r="3866" spans="1:14" ht="15.5" hidden="1" x14ac:dyDescent="0.35">
      <c r="A3866" s="3" t="s">
        <v>641</v>
      </c>
      <c r="B3866" s="2" t="s">
        <v>2222</v>
      </c>
      <c r="C3866" s="3">
        <v>4800</v>
      </c>
      <c r="D3866" s="2">
        <v>18.2</v>
      </c>
      <c r="E3866" s="2">
        <v>16.5</v>
      </c>
      <c r="F3866" s="2">
        <v>21.3</v>
      </c>
      <c r="G3866" s="2">
        <v>-0.14000000000000001</v>
      </c>
      <c r="H3866" s="2">
        <v>-7.6E-3</v>
      </c>
      <c r="I3866" s="2">
        <v>8</v>
      </c>
      <c r="J3866" s="2">
        <v>599</v>
      </c>
      <c r="K3866" s="4">
        <v>5.3878000000000004</v>
      </c>
      <c r="L3866" s="2" t="s">
        <v>1929</v>
      </c>
      <c r="M3866" s="5">
        <v>45093</v>
      </c>
      <c r="N3866" s="6">
        <v>99.92</v>
      </c>
    </row>
    <row r="3867" spans="1:14" ht="15.5" hidden="1" x14ac:dyDescent="0.35">
      <c r="A3867" s="3" t="s">
        <v>643</v>
      </c>
      <c r="B3867" s="2" t="s">
        <v>2223</v>
      </c>
      <c r="C3867" s="3">
        <v>4900</v>
      </c>
      <c r="D3867" s="2">
        <v>15.95</v>
      </c>
      <c r="E3867" s="2">
        <v>12.75</v>
      </c>
      <c r="F3867" s="2">
        <v>19.5</v>
      </c>
      <c r="G3867" s="2">
        <v>-1.1100000000000001</v>
      </c>
      <c r="H3867" s="2">
        <v>-6.5100000000000005E-2</v>
      </c>
      <c r="I3867" s="2">
        <v>7</v>
      </c>
      <c r="J3867" s="2">
        <v>99</v>
      </c>
      <c r="K3867" s="4">
        <v>5.2114000000000003</v>
      </c>
      <c r="L3867" s="2" t="s">
        <v>1929</v>
      </c>
      <c r="M3867" s="5">
        <v>45093</v>
      </c>
      <c r="N3867" s="6">
        <v>99.92</v>
      </c>
    </row>
    <row r="3868" spans="1:14" ht="15.5" hidden="1" x14ac:dyDescent="0.35">
      <c r="A3868" s="3" t="s">
        <v>645</v>
      </c>
      <c r="B3868" s="2" t="s">
        <v>2224</v>
      </c>
      <c r="C3868" s="3">
        <v>5000</v>
      </c>
      <c r="D3868" s="2">
        <v>14.83</v>
      </c>
      <c r="E3868" s="2">
        <v>12.3</v>
      </c>
      <c r="F3868" s="2">
        <v>18</v>
      </c>
      <c r="G3868" s="2">
        <v>-0.17</v>
      </c>
      <c r="H3868" s="2">
        <v>-1.1299999999999999E-2</v>
      </c>
      <c r="I3868" s="2">
        <v>49</v>
      </c>
      <c r="J3868" s="2">
        <v>730</v>
      </c>
      <c r="K3868" s="4">
        <v>5.1559999999999997</v>
      </c>
      <c r="L3868" s="2" t="s">
        <v>1929</v>
      </c>
      <c r="M3868" s="5">
        <v>45093</v>
      </c>
      <c r="N3868" s="6">
        <v>99.92</v>
      </c>
    </row>
    <row r="3869" spans="1:14" ht="15.5" hidden="1" x14ac:dyDescent="0.35">
      <c r="A3869" s="3" t="s">
        <v>647</v>
      </c>
      <c r="B3869" s="2" t="s">
        <v>2225</v>
      </c>
      <c r="C3869" s="3">
        <v>5100</v>
      </c>
      <c r="D3869" s="2">
        <v>13.3</v>
      </c>
      <c r="E3869" s="2">
        <v>10.050000000000001</v>
      </c>
      <c r="F3869" s="2">
        <v>16.55</v>
      </c>
      <c r="G3869" s="2">
        <v>-1.5</v>
      </c>
      <c r="H3869" s="2">
        <v>-0.1014</v>
      </c>
      <c r="I3869" s="2">
        <v>2</v>
      </c>
      <c r="J3869" s="2">
        <v>91</v>
      </c>
      <c r="K3869" s="4">
        <v>5.0315000000000003</v>
      </c>
      <c r="L3869" s="2" t="s">
        <v>1929</v>
      </c>
      <c r="M3869" s="5">
        <v>45093</v>
      </c>
      <c r="N3869" s="6">
        <v>99.92</v>
      </c>
    </row>
    <row r="3870" spans="1:14" ht="15.5" hidden="1" x14ac:dyDescent="0.35">
      <c r="A3870" s="3" t="s">
        <v>649</v>
      </c>
      <c r="B3870" s="2" t="s">
        <v>2226</v>
      </c>
      <c r="C3870" s="3">
        <v>5200</v>
      </c>
      <c r="D3870" s="2">
        <v>13.45</v>
      </c>
      <c r="E3870" s="2">
        <v>9.1</v>
      </c>
      <c r="F3870" s="2">
        <v>15.4</v>
      </c>
      <c r="G3870" s="2">
        <v>0</v>
      </c>
      <c r="H3870" s="2" t="s">
        <v>12</v>
      </c>
      <c r="I3870" s="2">
        <v>1</v>
      </c>
      <c r="J3870" s="2">
        <v>250</v>
      </c>
      <c r="K3870" s="4">
        <v>4.9629000000000003</v>
      </c>
      <c r="L3870" s="2" t="s">
        <v>1929</v>
      </c>
      <c r="M3870" s="5">
        <v>45093</v>
      </c>
      <c r="N3870" s="6">
        <v>99.92</v>
      </c>
    </row>
    <row r="3871" spans="1:14" ht="15.5" hidden="1" x14ac:dyDescent="0.35">
      <c r="A3871" s="3" t="s">
        <v>651</v>
      </c>
      <c r="B3871" s="2" t="s">
        <v>2227</v>
      </c>
      <c r="C3871" s="3">
        <v>5300</v>
      </c>
      <c r="D3871" s="2">
        <v>11.6</v>
      </c>
      <c r="E3871" s="2">
        <v>10</v>
      </c>
      <c r="F3871" s="2">
        <v>12</v>
      </c>
      <c r="G3871" s="2">
        <v>-0.7</v>
      </c>
      <c r="H3871" s="2">
        <v>-5.6899999999999999E-2</v>
      </c>
      <c r="I3871" s="2">
        <v>3</v>
      </c>
      <c r="J3871" s="2">
        <v>593</v>
      </c>
      <c r="K3871" s="4">
        <v>4.8737000000000004</v>
      </c>
      <c r="L3871" s="2" t="s">
        <v>1929</v>
      </c>
      <c r="M3871" s="5">
        <v>45093</v>
      </c>
      <c r="N3871" s="6">
        <v>99.92</v>
      </c>
    </row>
    <row r="3872" spans="1:14" ht="15.5" hidden="1" x14ac:dyDescent="0.35">
      <c r="A3872" s="3" t="s">
        <v>653</v>
      </c>
      <c r="B3872" s="2" t="s">
        <v>2224</v>
      </c>
      <c r="C3872" s="3">
        <v>5400</v>
      </c>
      <c r="D3872" s="2">
        <v>10.63</v>
      </c>
      <c r="E3872" s="2">
        <v>7.3</v>
      </c>
      <c r="F3872" s="2">
        <v>13.55</v>
      </c>
      <c r="G3872" s="2">
        <v>-0.37</v>
      </c>
      <c r="H3872" s="2">
        <v>-3.3599999999999998E-2</v>
      </c>
      <c r="I3872" s="2">
        <v>47</v>
      </c>
      <c r="J3872" s="2">
        <v>138</v>
      </c>
      <c r="K3872" s="4">
        <v>4.8379000000000003</v>
      </c>
      <c r="L3872" s="2" t="s">
        <v>1929</v>
      </c>
      <c r="M3872" s="5">
        <v>45093</v>
      </c>
      <c r="N3872" s="6">
        <v>99.92</v>
      </c>
    </row>
    <row r="3873" spans="1:14" ht="15.5" hidden="1" x14ac:dyDescent="0.35">
      <c r="A3873" s="3" t="s">
        <v>654</v>
      </c>
      <c r="B3873" s="2" t="s">
        <v>2224</v>
      </c>
      <c r="C3873" s="3">
        <v>5500</v>
      </c>
      <c r="D3873" s="2">
        <v>9.1999999999999993</v>
      </c>
      <c r="E3873" s="2">
        <v>8</v>
      </c>
      <c r="F3873" s="2">
        <v>9.1999999999999993</v>
      </c>
      <c r="G3873" s="2">
        <v>-1.5</v>
      </c>
      <c r="H3873" s="2">
        <v>-0.14019999999999999</v>
      </c>
      <c r="I3873" s="2">
        <v>9</v>
      </c>
      <c r="J3873" s="2">
        <v>1249</v>
      </c>
      <c r="K3873" s="4">
        <v>4.6845999999999997</v>
      </c>
      <c r="L3873" s="2" t="s">
        <v>1929</v>
      </c>
      <c r="M3873" s="5">
        <v>45093</v>
      </c>
      <c r="N3873" s="6">
        <v>99.92</v>
      </c>
    </row>
    <row r="3874" spans="1:14" ht="15.5" hidden="1" x14ac:dyDescent="0.35">
      <c r="A3874" s="3" t="s">
        <v>655</v>
      </c>
      <c r="B3874" s="2" t="s">
        <v>2558</v>
      </c>
      <c r="C3874" s="3">
        <v>45</v>
      </c>
      <c r="D3874" s="2">
        <v>0.03</v>
      </c>
      <c r="E3874" s="2">
        <v>0.02</v>
      </c>
      <c r="F3874" s="2">
        <v>0.03</v>
      </c>
      <c r="G3874" s="2">
        <v>-0.01</v>
      </c>
      <c r="H3874" s="2">
        <v>-0.25</v>
      </c>
      <c r="I3874" s="2">
        <v>1</v>
      </c>
      <c r="J3874" s="2">
        <v>6123</v>
      </c>
      <c r="K3874" s="4">
        <v>0.70309999999999995</v>
      </c>
      <c r="L3874" s="2" t="s">
        <v>1276</v>
      </c>
      <c r="M3874" s="5">
        <v>45093</v>
      </c>
      <c r="N3874" s="6">
        <v>99.92</v>
      </c>
    </row>
    <row r="3875" spans="1:14" ht="15.5" hidden="1" x14ac:dyDescent="0.35">
      <c r="A3875" s="3" t="s">
        <v>657</v>
      </c>
      <c r="B3875" s="2" t="s">
        <v>2559</v>
      </c>
      <c r="C3875" s="3">
        <v>50</v>
      </c>
      <c r="D3875" s="2">
        <v>0.04</v>
      </c>
      <c r="E3875" s="2">
        <v>0.04</v>
      </c>
      <c r="F3875" s="2">
        <v>0.05</v>
      </c>
      <c r="G3875" s="2">
        <v>-0.01</v>
      </c>
      <c r="H3875" s="2">
        <v>-0.2</v>
      </c>
      <c r="I3875" s="2">
        <v>1</v>
      </c>
      <c r="J3875" s="2">
        <v>2090</v>
      </c>
      <c r="K3875" s="4">
        <v>0.65629999999999999</v>
      </c>
      <c r="L3875" s="2" t="s">
        <v>1276</v>
      </c>
      <c r="M3875" s="5">
        <v>45093</v>
      </c>
      <c r="N3875" s="6">
        <v>99.92</v>
      </c>
    </row>
    <row r="3876" spans="1:14" ht="15.5" hidden="1" x14ac:dyDescent="0.35">
      <c r="A3876" s="3" t="s">
        <v>659</v>
      </c>
      <c r="B3876" s="2" t="s">
        <v>2560</v>
      </c>
      <c r="C3876" s="3">
        <v>52</v>
      </c>
      <c r="D3876" s="2">
        <v>0.06</v>
      </c>
      <c r="E3876" s="2">
        <v>0.05</v>
      </c>
      <c r="F3876" s="2">
        <v>7.0000000000000007E-2</v>
      </c>
      <c r="G3876" s="2">
        <v>-0.02</v>
      </c>
      <c r="H3876" s="2">
        <v>-0.25</v>
      </c>
      <c r="I3876" s="2">
        <v>3</v>
      </c>
      <c r="J3876" s="2">
        <v>2760</v>
      </c>
      <c r="K3876" s="4">
        <v>0.64449999999999996</v>
      </c>
      <c r="L3876" s="2" t="s">
        <v>1276</v>
      </c>
      <c r="M3876" s="5">
        <v>45093</v>
      </c>
      <c r="N3876" s="6">
        <v>99.92</v>
      </c>
    </row>
    <row r="3877" spans="1:14" ht="15.5" hidden="1" x14ac:dyDescent="0.35">
      <c r="A3877" s="3" t="s">
        <v>660</v>
      </c>
      <c r="B3877" s="2" t="s">
        <v>2231</v>
      </c>
      <c r="C3877" s="3">
        <v>53</v>
      </c>
      <c r="D3877" s="2">
        <v>0.08</v>
      </c>
      <c r="E3877" s="2">
        <v>0.06</v>
      </c>
      <c r="F3877" s="2">
        <v>0.08</v>
      </c>
      <c r="G3877" s="2">
        <v>0</v>
      </c>
      <c r="H3877" s="2" t="s">
        <v>12</v>
      </c>
      <c r="I3877" s="2">
        <v>1</v>
      </c>
      <c r="J3877" s="2">
        <v>1869</v>
      </c>
      <c r="K3877" s="4">
        <v>0.64059999999999995</v>
      </c>
      <c r="L3877" s="2" t="s">
        <v>1276</v>
      </c>
      <c r="M3877" s="5">
        <v>45093</v>
      </c>
      <c r="N3877" s="6">
        <v>99.92</v>
      </c>
    </row>
    <row r="3878" spans="1:14" ht="15.5" hidden="1" x14ac:dyDescent="0.35">
      <c r="A3878" s="3" t="s">
        <v>662</v>
      </c>
      <c r="B3878" s="2" t="s">
        <v>2232</v>
      </c>
      <c r="C3878" s="3">
        <v>54</v>
      </c>
      <c r="D3878" s="2">
        <v>0.08</v>
      </c>
      <c r="E3878" s="2">
        <v>7.0000000000000007E-2</v>
      </c>
      <c r="F3878" s="2">
        <v>0.09</v>
      </c>
      <c r="G3878" s="2">
        <v>0</v>
      </c>
      <c r="H3878" s="2" t="s">
        <v>12</v>
      </c>
      <c r="I3878" s="2">
        <v>1</v>
      </c>
      <c r="J3878" s="2">
        <v>885</v>
      </c>
      <c r="K3878" s="4">
        <v>0.63280000000000003</v>
      </c>
      <c r="L3878" s="2" t="s">
        <v>1276</v>
      </c>
      <c r="M3878" s="5">
        <v>45093</v>
      </c>
      <c r="N3878" s="6">
        <v>99.92</v>
      </c>
    </row>
    <row r="3879" spans="1:14" ht="15.5" hidden="1" x14ac:dyDescent="0.35">
      <c r="A3879" s="3" t="s">
        <v>664</v>
      </c>
      <c r="B3879" s="2" t="s">
        <v>2561</v>
      </c>
      <c r="C3879" s="3">
        <v>55</v>
      </c>
      <c r="D3879" s="2">
        <v>0.09</v>
      </c>
      <c r="E3879" s="2">
        <v>0.08</v>
      </c>
      <c r="F3879" s="2">
        <v>0.09</v>
      </c>
      <c r="G3879" s="2">
        <v>0.01</v>
      </c>
      <c r="H3879" s="2">
        <v>0.125</v>
      </c>
      <c r="I3879" s="2">
        <v>5</v>
      </c>
      <c r="J3879" s="2">
        <v>2008</v>
      </c>
      <c r="K3879" s="4">
        <v>0.62109999999999999</v>
      </c>
      <c r="L3879" s="2" t="s">
        <v>1276</v>
      </c>
      <c r="M3879" s="5">
        <v>45093</v>
      </c>
      <c r="N3879" s="6">
        <v>99.92</v>
      </c>
    </row>
    <row r="3880" spans="1:14" ht="15.5" hidden="1" x14ac:dyDescent="0.35">
      <c r="A3880" s="3" t="s">
        <v>666</v>
      </c>
      <c r="B3880" s="2" t="s">
        <v>2234</v>
      </c>
      <c r="C3880" s="3">
        <v>56</v>
      </c>
      <c r="D3880" s="2">
        <v>0.09</v>
      </c>
      <c r="E3880" s="2">
        <v>0.09</v>
      </c>
      <c r="F3880" s="2">
        <v>0.1</v>
      </c>
      <c r="G3880" s="2">
        <v>0</v>
      </c>
      <c r="H3880" s="2" t="s">
        <v>12</v>
      </c>
      <c r="I3880" s="2">
        <v>1</v>
      </c>
      <c r="J3880" s="2">
        <v>10039</v>
      </c>
      <c r="K3880" s="4">
        <v>0.61329999999999996</v>
      </c>
      <c r="L3880" s="2" t="s">
        <v>1276</v>
      </c>
      <c r="M3880" s="5">
        <v>45093</v>
      </c>
      <c r="N3880" s="6">
        <v>99.92</v>
      </c>
    </row>
    <row r="3881" spans="1:14" ht="15.5" hidden="1" x14ac:dyDescent="0.35">
      <c r="A3881" s="3" t="s">
        <v>668</v>
      </c>
      <c r="B3881" s="2" t="s">
        <v>2235</v>
      </c>
      <c r="C3881" s="3">
        <v>57</v>
      </c>
      <c r="D3881" s="2">
        <v>0.1</v>
      </c>
      <c r="E3881" s="2">
        <v>0.1</v>
      </c>
      <c r="F3881" s="2">
        <v>0.11</v>
      </c>
      <c r="G3881" s="2">
        <v>0</v>
      </c>
      <c r="H3881" s="2" t="s">
        <v>12</v>
      </c>
      <c r="I3881" s="2">
        <v>19</v>
      </c>
      <c r="J3881" s="2">
        <v>1066</v>
      </c>
      <c r="K3881" s="4">
        <v>0.60550000000000004</v>
      </c>
      <c r="L3881" s="2" t="s">
        <v>1276</v>
      </c>
      <c r="M3881" s="5">
        <v>45093</v>
      </c>
      <c r="N3881" s="6">
        <v>99.92</v>
      </c>
    </row>
    <row r="3882" spans="1:14" ht="15.5" hidden="1" x14ac:dyDescent="0.35">
      <c r="A3882" s="3" t="s">
        <v>670</v>
      </c>
      <c r="B3882" s="2" t="s">
        <v>2562</v>
      </c>
      <c r="C3882" s="3">
        <v>58</v>
      </c>
      <c r="D3882" s="2">
        <v>0.12</v>
      </c>
      <c r="E3882" s="2">
        <v>0.11</v>
      </c>
      <c r="F3882" s="2">
        <v>0.12</v>
      </c>
      <c r="G3882" s="2">
        <v>0.01</v>
      </c>
      <c r="H3882" s="2">
        <v>9.0899999999999995E-2</v>
      </c>
      <c r="I3882" s="2">
        <v>1</v>
      </c>
      <c r="J3882" s="2">
        <v>1659</v>
      </c>
      <c r="K3882" s="4">
        <v>0.59570000000000001</v>
      </c>
      <c r="L3882" s="2" t="s">
        <v>1276</v>
      </c>
      <c r="M3882" s="5">
        <v>45093</v>
      </c>
      <c r="N3882" s="6">
        <v>99.92</v>
      </c>
    </row>
    <row r="3883" spans="1:14" ht="15.5" hidden="1" x14ac:dyDescent="0.35">
      <c r="A3883" s="3" t="s">
        <v>672</v>
      </c>
      <c r="B3883" s="2" t="s">
        <v>2237</v>
      </c>
      <c r="C3883" s="3">
        <v>59</v>
      </c>
      <c r="D3883" s="2">
        <v>0.12</v>
      </c>
      <c r="E3883" s="2">
        <v>0.12</v>
      </c>
      <c r="F3883" s="2">
        <v>0.14000000000000001</v>
      </c>
      <c r="G3883" s="2">
        <v>0</v>
      </c>
      <c r="H3883" s="2" t="s">
        <v>12</v>
      </c>
      <c r="I3883" s="2">
        <v>1</v>
      </c>
      <c r="J3883" s="2">
        <v>1558</v>
      </c>
      <c r="K3883" s="4">
        <v>0.58979999999999999</v>
      </c>
      <c r="L3883" s="2" t="s">
        <v>1276</v>
      </c>
      <c r="M3883" s="5">
        <v>45093</v>
      </c>
      <c r="N3883" s="6">
        <v>99.92</v>
      </c>
    </row>
    <row r="3884" spans="1:14" ht="15.5" hidden="1" x14ac:dyDescent="0.35">
      <c r="A3884" s="3" t="s">
        <v>674</v>
      </c>
      <c r="B3884" s="2" t="s">
        <v>2563</v>
      </c>
      <c r="C3884" s="3">
        <v>60</v>
      </c>
      <c r="D3884" s="2">
        <v>0.13</v>
      </c>
      <c r="E3884" s="2">
        <v>0.13</v>
      </c>
      <c r="F3884" s="2">
        <v>0.15</v>
      </c>
      <c r="G3884" s="2">
        <v>-0.01</v>
      </c>
      <c r="H3884" s="2">
        <v>-7.1400000000000005E-2</v>
      </c>
      <c r="I3884" s="2">
        <v>7</v>
      </c>
      <c r="J3884" s="2">
        <v>6382</v>
      </c>
      <c r="K3884" s="4">
        <v>0.57909999999999995</v>
      </c>
      <c r="L3884" s="2" t="s">
        <v>1276</v>
      </c>
      <c r="M3884" s="5">
        <v>45093</v>
      </c>
      <c r="N3884" s="6">
        <v>99.92</v>
      </c>
    </row>
    <row r="3885" spans="1:14" ht="15.5" hidden="1" x14ac:dyDescent="0.35">
      <c r="A3885" s="3" t="s">
        <v>675</v>
      </c>
      <c r="B3885" s="2" t="s">
        <v>2239</v>
      </c>
      <c r="C3885" s="3">
        <v>61</v>
      </c>
      <c r="D3885" s="2">
        <v>0.28999999999999998</v>
      </c>
      <c r="E3885" s="2">
        <v>0.15</v>
      </c>
      <c r="F3885" s="2">
        <v>0.17</v>
      </c>
      <c r="G3885" s="2">
        <v>0</v>
      </c>
      <c r="H3885" s="2" t="s">
        <v>12</v>
      </c>
      <c r="I3885" s="2">
        <v>1</v>
      </c>
      <c r="J3885" s="2">
        <v>3341</v>
      </c>
      <c r="K3885" s="4">
        <v>0.57420000000000004</v>
      </c>
      <c r="L3885" s="2" t="s">
        <v>1276</v>
      </c>
      <c r="M3885" s="5">
        <v>45093</v>
      </c>
      <c r="N3885" s="6">
        <v>99.92</v>
      </c>
    </row>
    <row r="3886" spans="1:14" ht="15.5" hidden="1" x14ac:dyDescent="0.35">
      <c r="A3886" s="3" t="s">
        <v>677</v>
      </c>
      <c r="B3886" s="2" t="s">
        <v>2240</v>
      </c>
      <c r="C3886" s="3">
        <v>62</v>
      </c>
      <c r="D3886" s="2">
        <v>0.16</v>
      </c>
      <c r="E3886" s="2">
        <v>0.16</v>
      </c>
      <c r="F3886" s="2">
        <v>0.18</v>
      </c>
      <c r="G3886" s="2">
        <v>0</v>
      </c>
      <c r="H3886" s="2" t="s">
        <v>12</v>
      </c>
      <c r="I3886" s="2">
        <v>80</v>
      </c>
      <c r="J3886" s="2">
        <v>4413</v>
      </c>
      <c r="K3886" s="4">
        <v>0.5635</v>
      </c>
      <c r="L3886" s="2" t="s">
        <v>1276</v>
      </c>
      <c r="M3886" s="5">
        <v>45093</v>
      </c>
      <c r="N3886" s="6">
        <v>99.92</v>
      </c>
    </row>
    <row r="3887" spans="1:14" ht="15.5" hidden="1" x14ac:dyDescent="0.35">
      <c r="A3887" s="3" t="s">
        <v>679</v>
      </c>
      <c r="B3887" s="2" t="s">
        <v>2564</v>
      </c>
      <c r="C3887" s="3">
        <v>63</v>
      </c>
      <c r="D3887" s="2">
        <v>0.2</v>
      </c>
      <c r="E3887" s="2">
        <v>0.18</v>
      </c>
      <c r="F3887" s="2">
        <v>0.2</v>
      </c>
      <c r="G3887" s="2">
        <v>-0.05</v>
      </c>
      <c r="H3887" s="2">
        <v>-0.2</v>
      </c>
      <c r="I3887" s="2">
        <v>8</v>
      </c>
      <c r="J3887" s="2">
        <v>1574</v>
      </c>
      <c r="K3887" s="4">
        <v>0.55659999999999998</v>
      </c>
      <c r="L3887" s="2" t="s">
        <v>1276</v>
      </c>
      <c r="M3887" s="5">
        <v>45093</v>
      </c>
      <c r="N3887" s="6">
        <v>99.92</v>
      </c>
    </row>
    <row r="3888" spans="1:14" ht="15.5" hidden="1" x14ac:dyDescent="0.35">
      <c r="A3888" s="3" t="s">
        <v>681</v>
      </c>
      <c r="B3888" s="2" t="s">
        <v>2565</v>
      </c>
      <c r="C3888" s="3">
        <v>64</v>
      </c>
      <c r="D3888" s="2">
        <v>0.2</v>
      </c>
      <c r="E3888" s="2">
        <v>0.2</v>
      </c>
      <c r="F3888" s="2">
        <v>0.22</v>
      </c>
      <c r="G3888" s="2">
        <v>-0.15</v>
      </c>
      <c r="H3888" s="2">
        <v>-0.42859999999999998</v>
      </c>
      <c r="I3888" s="2">
        <v>32</v>
      </c>
      <c r="J3888" s="2">
        <v>1505</v>
      </c>
      <c r="K3888" s="4">
        <v>0.54879999999999995</v>
      </c>
      <c r="L3888" s="2" t="s">
        <v>1276</v>
      </c>
      <c r="M3888" s="5">
        <v>45093</v>
      </c>
      <c r="N3888" s="6">
        <v>99.92</v>
      </c>
    </row>
    <row r="3889" spans="1:14" ht="15.5" hidden="1" x14ac:dyDescent="0.35">
      <c r="A3889" s="3" t="s">
        <v>683</v>
      </c>
      <c r="B3889" s="2" t="s">
        <v>2566</v>
      </c>
      <c r="C3889" s="3">
        <v>65</v>
      </c>
      <c r="D3889" s="2">
        <v>0.22</v>
      </c>
      <c r="E3889" s="2">
        <v>0.22</v>
      </c>
      <c r="F3889" s="2">
        <v>0.24</v>
      </c>
      <c r="G3889" s="2">
        <v>0</v>
      </c>
      <c r="H3889" s="2" t="s">
        <v>12</v>
      </c>
      <c r="I3889" s="2">
        <v>151</v>
      </c>
      <c r="J3889" s="2">
        <v>6519</v>
      </c>
      <c r="K3889" s="4">
        <v>0.54100000000000004</v>
      </c>
      <c r="L3889" s="2" t="s">
        <v>1276</v>
      </c>
      <c r="M3889" s="5">
        <v>45093</v>
      </c>
      <c r="N3889" s="6">
        <v>99.92</v>
      </c>
    </row>
    <row r="3890" spans="1:14" ht="15.5" hidden="1" x14ac:dyDescent="0.35">
      <c r="A3890" s="3" t="s">
        <v>685</v>
      </c>
      <c r="B3890" s="2" t="s">
        <v>2244</v>
      </c>
      <c r="C3890" s="3">
        <v>66</v>
      </c>
      <c r="D3890" s="2">
        <v>0.28000000000000003</v>
      </c>
      <c r="E3890" s="2">
        <v>0.25</v>
      </c>
      <c r="F3890" s="2">
        <v>0.27</v>
      </c>
      <c r="G3890" s="2">
        <v>0</v>
      </c>
      <c r="H3890" s="2" t="s">
        <v>12</v>
      </c>
      <c r="I3890" s="2">
        <v>3</v>
      </c>
      <c r="J3890" s="2">
        <v>2379</v>
      </c>
      <c r="K3890" s="4">
        <v>0.53559999999999997</v>
      </c>
      <c r="L3890" s="2" t="s">
        <v>1276</v>
      </c>
      <c r="M3890" s="5">
        <v>45093</v>
      </c>
      <c r="N3890" s="6">
        <v>99.92</v>
      </c>
    </row>
    <row r="3891" spans="1:14" ht="15.5" hidden="1" x14ac:dyDescent="0.35">
      <c r="A3891" s="3" t="s">
        <v>687</v>
      </c>
      <c r="B3891" s="2" t="s">
        <v>2567</v>
      </c>
      <c r="C3891" s="3">
        <v>67</v>
      </c>
      <c r="D3891" s="2">
        <v>0.3</v>
      </c>
      <c r="E3891" s="2">
        <v>0.28000000000000003</v>
      </c>
      <c r="F3891" s="2">
        <v>0.3</v>
      </c>
      <c r="G3891" s="2">
        <v>-0.01</v>
      </c>
      <c r="H3891" s="2">
        <v>-3.2300000000000002E-2</v>
      </c>
      <c r="I3891" s="2">
        <v>3</v>
      </c>
      <c r="J3891" s="2">
        <v>2136</v>
      </c>
      <c r="K3891" s="4">
        <v>0.52929999999999999</v>
      </c>
      <c r="L3891" s="2" t="s">
        <v>1276</v>
      </c>
      <c r="M3891" s="5">
        <v>45093</v>
      </c>
      <c r="N3891" s="6">
        <v>99.92</v>
      </c>
    </row>
    <row r="3892" spans="1:14" ht="15.5" hidden="1" x14ac:dyDescent="0.35">
      <c r="A3892" s="3" t="s">
        <v>689</v>
      </c>
      <c r="B3892" s="2" t="s">
        <v>2568</v>
      </c>
      <c r="C3892" s="3">
        <v>68</v>
      </c>
      <c r="D3892" s="2">
        <v>0.31</v>
      </c>
      <c r="E3892" s="2">
        <v>0.31</v>
      </c>
      <c r="F3892" s="2">
        <v>0.33</v>
      </c>
      <c r="G3892" s="2">
        <v>-0.02</v>
      </c>
      <c r="H3892" s="2">
        <v>-6.0600000000000001E-2</v>
      </c>
      <c r="I3892" s="2">
        <v>26</v>
      </c>
      <c r="J3892" s="2">
        <v>4467</v>
      </c>
      <c r="K3892" s="4">
        <v>0.52249999999999996</v>
      </c>
      <c r="L3892" s="2" t="s">
        <v>1276</v>
      </c>
      <c r="M3892" s="5">
        <v>45093</v>
      </c>
      <c r="N3892" s="6">
        <v>99.92</v>
      </c>
    </row>
    <row r="3893" spans="1:14" ht="15.5" hidden="1" x14ac:dyDescent="0.35">
      <c r="A3893" s="3" t="s">
        <v>691</v>
      </c>
      <c r="B3893" s="2" t="s">
        <v>2569</v>
      </c>
      <c r="C3893" s="3">
        <v>69</v>
      </c>
      <c r="D3893" s="2">
        <v>0.37</v>
      </c>
      <c r="E3893" s="2">
        <v>0.34</v>
      </c>
      <c r="F3893" s="2">
        <v>0.36</v>
      </c>
      <c r="G3893" s="2">
        <v>0.02</v>
      </c>
      <c r="H3893" s="2">
        <v>5.7099999999999998E-2</v>
      </c>
      <c r="I3893" s="2">
        <v>1</v>
      </c>
      <c r="J3893" s="2">
        <v>7187</v>
      </c>
      <c r="K3893" s="4">
        <v>0.51470000000000005</v>
      </c>
      <c r="L3893" s="2" t="s">
        <v>1276</v>
      </c>
      <c r="M3893" s="5">
        <v>45093</v>
      </c>
      <c r="N3893" s="6">
        <v>99.92</v>
      </c>
    </row>
    <row r="3894" spans="1:14" ht="15.5" hidden="1" x14ac:dyDescent="0.35">
      <c r="A3894" s="3" t="s">
        <v>693</v>
      </c>
      <c r="B3894" s="2" t="s">
        <v>2570</v>
      </c>
      <c r="C3894" s="3">
        <v>70</v>
      </c>
      <c r="D3894" s="2">
        <v>0.38</v>
      </c>
      <c r="E3894" s="2">
        <v>0.38</v>
      </c>
      <c r="F3894" s="2">
        <v>0.4</v>
      </c>
      <c r="G3894" s="2">
        <v>0.03</v>
      </c>
      <c r="H3894" s="2">
        <v>8.5699999999999998E-2</v>
      </c>
      <c r="I3894" s="2">
        <v>38</v>
      </c>
      <c r="J3894" s="2">
        <v>10805</v>
      </c>
      <c r="K3894" s="4">
        <v>0.50880000000000003</v>
      </c>
      <c r="L3894" s="2" t="s">
        <v>1276</v>
      </c>
      <c r="M3894" s="5">
        <v>45093</v>
      </c>
      <c r="N3894" s="6">
        <v>99.92</v>
      </c>
    </row>
    <row r="3895" spans="1:14" ht="15.5" hidden="1" x14ac:dyDescent="0.35">
      <c r="A3895" s="3" t="s">
        <v>694</v>
      </c>
      <c r="B3895" s="2" t="s">
        <v>2571</v>
      </c>
      <c r="C3895" s="3">
        <v>71</v>
      </c>
      <c r="D3895" s="2">
        <v>0.45</v>
      </c>
      <c r="E3895" s="2">
        <v>0.42</v>
      </c>
      <c r="F3895" s="2">
        <v>0.44</v>
      </c>
      <c r="G3895" s="2">
        <v>-0.03</v>
      </c>
      <c r="H3895" s="2">
        <v>-6.25E-2</v>
      </c>
      <c r="I3895" s="2">
        <v>3</v>
      </c>
      <c r="J3895" s="2">
        <v>2155</v>
      </c>
      <c r="K3895" s="4">
        <v>0.502</v>
      </c>
      <c r="L3895" s="2" t="s">
        <v>1276</v>
      </c>
      <c r="M3895" s="5">
        <v>45093</v>
      </c>
      <c r="N3895" s="6">
        <v>99.92</v>
      </c>
    </row>
    <row r="3896" spans="1:14" ht="15.5" hidden="1" x14ac:dyDescent="0.35">
      <c r="A3896" s="3" t="s">
        <v>696</v>
      </c>
      <c r="B3896" s="2" t="s">
        <v>1928</v>
      </c>
      <c r="C3896" s="3">
        <v>72</v>
      </c>
      <c r="D3896" s="2">
        <v>0.5</v>
      </c>
      <c r="E3896" s="2">
        <v>0.47</v>
      </c>
      <c r="F3896" s="2">
        <v>0.49</v>
      </c>
      <c r="G3896" s="2">
        <v>0</v>
      </c>
      <c r="H3896" s="2" t="s">
        <v>12</v>
      </c>
      <c r="I3896" s="2">
        <v>1</v>
      </c>
      <c r="J3896" s="2">
        <v>1447</v>
      </c>
      <c r="K3896" s="4">
        <v>0.499</v>
      </c>
      <c r="L3896" s="2" t="s">
        <v>1276</v>
      </c>
      <c r="M3896" s="5">
        <v>45093</v>
      </c>
      <c r="N3896" s="6">
        <v>99.92</v>
      </c>
    </row>
    <row r="3897" spans="1:14" ht="15.5" hidden="1" x14ac:dyDescent="0.35">
      <c r="A3897" s="3" t="s">
        <v>697</v>
      </c>
      <c r="B3897" s="2" t="s">
        <v>2248</v>
      </c>
      <c r="C3897" s="3">
        <v>72.5</v>
      </c>
      <c r="D3897" s="2">
        <v>0.48</v>
      </c>
      <c r="E3897" s="2">
        <v>0.49</v>
      </c>
      <c r="F3897" s="2">
        <v>0.51</v>
      </c>
      <c r="G3897" s="2">
        <v>0</v>
      </c>
      <c r="H3897" s="2" t="s">
        <v>12</v>
      </c>
      <c r="I3897" s="2">
        <v>3</v>
      </c>
      <c r="J3897" s="2">
        <v>720</v>
      </c>
      <c r="K3897" s="4">
        <v>0.49459999999999998</v>
      </c>
      <c r="L3897" s="2" t="s">
        <v>1276</v>
      </c>
      <c r="M3897" s="5">
        <v>45093</v>
      </c>
      <c r="N3897" s="6">
        <v>99.92</v>
      </c>
    </row>
    <row r="3898" spans="1:14" ht="15.5" hidden="1" x14ac:dyDescent="0.35">
      <c r="A3898" s="3" t="s">
        <v>699</v>
      </c>
      <c r="B3898" s="2" t="s">
        <v>2249</v>
      </c>
      <c r="C3898" s="3">
        <v>73</v>
      </c>
      <c r="D3898" s="2">
        <v>0.55000000000000004</v>
      </c>
      <c r="E3898" s="2">
        <v>0.52</v>
      </c>
      <c r="F3898" s="2">
        <v>0.54</v>
      </c>
      <c r="G3898" s="2">
        <v>0</v>
      </c>
      <c r="H3898" s="2" t="s">
        <v>12</v>
      </c>
      <c r="I3898" s="2">
        <v>4</v>
      </c>
      <c r="J3898" s="2">
        <v>2847</v>
      </c>
      <c r="K3898" s="4">
        <v>0.49220000000000003</v>
      </c>
      <c r="L3898" s="2" t="s">
        <v>1276</v>
      </c>
      <c r="M3898" s="5">
        <v>45093</v>
      </c>
      <c r="N3898" s="6">
        <v>99.92</v>
      </c>
    </row>
    <row r="3899" spans="1:14" ht="15.5" hidden="1" x14ac:dyDescent="0.35">
      <c r="A3899" s="3" t="s">
        <v>700</v>
      </c>
      <c r="B3899" s="2" t="s">
        <v>2572</v>
      </c>
      <c r="C3899" s="3">
        <v>74</v>
      </c>
      <c r="D3899" s="2">
        <v>0.56000000000000005</v>
      </c>
      <c r="E3899" s="2">
        <v>0.56999999999999995</v>
      </c>
      <c r="F3899" s="2">
        <v>0.62</v>
      </c>
      <c r="G3899" s="2">
        <v>-0.06</v>
      </c>
      <c r="H3899" s="2">
        <v>-9.6799999999999997E-2</v>
      </c>
      <c r="I3899" s="2">
        <v>1</v>
      </c>
      <c r="J3899" s="2">
        <v>5657</v>
      </c>
      <c r="K3899" s="4">
        <v>0.49070000000000003</v>
      </c>
      <c r="L3899" s="2" t="s">
        <v>1276</v>
      </c>
      <c r="M3899" s="5">
        <v>45093</v>
      </c>
      <c r="N3899" s="6">
        <v>99.92</v>
      </c>
    </row>
    <row r="3900" spans="1:14" ht="15.5" hidden="1" x14ac:dyDescent="0.35">
      <c r="A3900" s="3" t="s">
        <v>701</v>
      </c>
      <c r="B3900" s="2" t="s">
        <v>2533</v>
      </c>
      <c r="C3900" s="3">
        <v>75</v>
      </c>
      <c r="D3900" s="2">
        <v>0.65</v>
      </c>
      <c r="E3900" s="2">
        <v>0.63</v>
      </c>
      <c r="F3900" s="2">
        <v>0.66</v>
      </c>
      <c r="G3900" s="2">
        <v>0.05</v>
      </c>
      <c r="H3900" s="2">
        <v>8.3299999999999999E-2</v>
      </c>
      <c r="I3900" s="2">
        <v>535</v>
      </c>
      <c r="J3900" s="2">
        <v>10911</v>
      </c>
      <c r="K3900" s="4">
        <v>0.48049999999999998</v>
      </c>
      <c r="L3900" s="2" t="s">
        <v>1276</v>
      </c>
      <c r="M3900" s="5">
        <v>45093</v>
      </c>
      <c r="N3900" s="6">
        <v>99.92</v>
      </c>
    </row>
    <row r="3901" spans="1:14" ht="15.5" hidden="1" x14ac:dyDescent="0.35">
      <c r="A3901" s="3" t="s">
        <v>702</v>
      </c>
      <c r="B3901" s="2" t="s">
        <v>2573</v>
      </c>
      <c r="C3901" s="3">
        <v>76</v>
      </c>
      <c r="D3901" s="2">
        <v>0.69</v>
      </c>
      <c r="E3901" s="2">
        <v>0.7</v>
      </c>
      <c r="F3901" s="2">
        <v>0.72</v>
      </c>
      <c r="G3901" s="2">
        <v>0.11</v>
      </c>
      <c r="H3901" s="2">
        <v>0.18970000000000001</v>
      </c>
      <c r="I3901" s="2">
        <v>20</v>
      </c>
      <c r="J3901" s="2">
        <v>1629</v>
      </c>
      <c r="K3901" s="4">
        <v>0.47310000000000002</v>
      </c>
      <c r="L3901" s="2" t="s">
        <v>1276</v>
      </c>
      <c r="M3901" s="5">
        <v>45093</v>
      </c>
      <c r="N3901" s="6">
        <v>99.92</v>
      </c>
    </row>
    <row r="3902" spans="1:14" ht="15.5" hidden="1" x14ac:dyDescent="0.35">
      <c r="A3902" s="3" t="s">
        <v>704</v>
      </c>
      <c r="B3902" s="2" t="s">
        <v>2574</v>
      </c>
      <c r="C3902" s="3">
        <v>77</v>
      </c>
      <c r="D3902" s="2">
        <v>0.84</v>
      </c>
      <c r="E3902" s="2">
        <v>0.78</v>
      </c>
      <c r="F3902" s="2">
        <v>0.8</v>
      </c>
      <c r="G3902" s="2">
        <v>0.08</v>
      </c>
      <c r="H3902" s="2">
        <v>0.1053</v>
      </c>
      <c r="I3902" s="2">
        <v>6</v>
      </c>
      <c r="J3902" s="2">
        <v>5539</v>
      </c>
      <c r="K3902" s="4">
        <v>0.46829999999999999</v>
      </c>
      <c r="L3902" s="2" t="s">
        <v>1276</v>
      </c>
      <c r="M3902" s="5">
        <v>45093</v>
      </c>
      <c r="N3902" s="6">
        <v>99.92</v>
      </c>
    </row>
    <row r="3903" spans="1:14" ht="15.5" hidden="1" x14ac:dyDescent="0.35">
      <c r="A3903" s="3" t="s">
        <v>705</v>
      </c>
      <c r="B3903" s="2" t="s">
        <v>2575</v>
      </c>
      <c r="C3903" s="3">
        <v>77.5</v>
      </c>
      <c r="D3903" s="2">
        <v>0.87</v>
      </c>
      <c r="E3903" s="2">
        <v>0.82</v>
      </c>
      <c r="F3903" s="2">
        <v>0.84</v>
      </c>
      <c r="G3903" s="2">
        <v>-0.02</v>
      </c>
      <c r="H3903" s="2">
        <v>-2.2499999999999999E-2</v>
      </c>
      <c r="I3903" s="2">
        <v>81</v>
      </c>
      <c r="J3903" s="2">
        <v>1470</v>
      </c>
      <c r="K3903" s="4">
        <v>0.46529999999999999</v>
      </c>
      <c r="L3903" s="2" t="s">
        <v>1276</v>
      </c>
      <c r="M3903" s="5">
        <v>45093</v>
      </c>
      <c r="N3903" s="6">
        <v>99.92</v>
      </c>
    </row>
    <row r="3904" spans="1:14" ht="15.5" hidden="1" x14ac:dyDescent="0.35">
      <c r="A3904" s="3" t="s">
        <v>706</v>
      </c>
      <c r="B3904" s="2" t="s">
        <v>2568</v>
      </c>
      <c r="C3904" s="3">
        <v>78</v>
      </c>
      <c r="D3904" s="2">
        <v>0.85</v>
      </c>
      <c r="E3904" s="2">
        <v>0.86</v>
      </c>
      <c r="F3904" s="2">
        <v>0.89</v>
      </c>
      <c r="G3904" s="2">
        <v>0.04</v>
      </c>
      <c r="H3904" s="2">
        <v>4.9399999999999999E-2</v>
      </c>
      <c r="I3904" s="2">
        <v>116</v>
      </c>
      <c r="J3904" s="2">
        <v>2283</v>
      </c>
      <c r="K3904" s="4">
        <v>0.46360000000000001</v>
      </c>
      <c r="L3904" s="2" t="s">
        <v>1276</v>
      </c>
      <c r="M3904" s="5">
        <v>45093</v>
      </c>
      <c r="N3904" s="6">
        <v>99.92</v>
      </c>
    </row>
    <row r="3905" spans="1:14" ht="15.5" hidden="1" x14ac:dyDescent="0.35">
      <c r="A3905" s="3" t="s">
        <v>708</v>
      </c>
      <c r="B3905" s="2" t="s">
        <v>2535</v>
      </c>
      <c r="C3905" s="3">
        <v>79</v>
      </c>
      <c r="D3905" s="2">
        <v>0.95</v>
      </c>
      <c r="E3905" s="2">
        <v>0.95</v>
      </c>
      <c r="F3905" s="2">
        <v>0.98</v>
      </c>
      <c r="G3905" s="2">
        <v>0.01</v>
      </c>
      <c r="H3905" s="2">
        <v>1.06E-2</v>
      </c>
      <c r="I3905" s="2">
        <v>57</v>
      </c>
      <c r="J3905" s="2">
        <v>2357</v>
      </c>
      <c r="K3905" s="4">
        <v>0.45800000000000002</v>
      </c>
      <c r="L3905" s="2" t="s">
        <v>1276</v>
      </c>
      <c r="M3905" s="5">
        <v>45093</v>
      </c>
      <c r="N3905" s="6">
        <v>99.92</v>
      </c>
    </row>
    <row r="3906" spans="1:14" ht="15.5" hidden="1" x14ac:dyDescent="0.35">
      <c r="A3906" s="3" t="s">
        <v>709</v>
      </c>
      <c r="B3906" s="2" t="s">
        <v>2532</v>
      </c>
      <c r="C3906" s="3">
        <v>80</v>
      </c>
      <c r="D3906" s="2">
        <v>1.05</v>
      </c>
      <c r="E3906" s="2">
        <v>1.05</v>
      </c>
      <c r="F3906" s="2">
        <v>1.08</v>
      </c>
      <c r="G3906" s="2">
        <v>7.0000000000000007E-2</v>
      </c>
      <c r="H3906" s="2">
        <v>7.1400000000000005E-2</v>
      </c>
      <c r="I3906" s="2">
        <v>268</v>
      </c>
      <c r="J3906" s="2">
        <v>17851</v>
      </c>
      <c r="K3906" s="4">
        <v>0.4526</v>
      </c>
      <c r="L3906" s="2" t="s">
        <v>1276</v>
      </c>
      <c r="M3906" s="5">
        <v>45093</v>
      </c>
      <c r="N3906" s="6">
        <v>99.92</v>
      </c>
    </row>
    <row r="3907" spans="1:14" ht="15.5" hidden="1" x14ac:dyDescent="0.35">
      <c r="A3907" s="3" t="s">
        <v>710</v>
      </c>
      <c r="B3907" s="2" t="s">
        <v>2572</v>
      </c>
      <c r="C3907" s="3">
        <v>81</v>
      </c>
      <c r="D3907" s="2">
        <v>1.1299999999999999</v>
      </c>
      <c r="E3907" s="2">
        <v>1.1599999999999999</v>
      </c>
      <c r="F3907" s="2">
        <v>1.22</v>
      </c>
      <c r="G3907" s="2">
        <v>7.0000000000000007E-2</v>
      </c>
      <c r="H3907" s="2">
        <v>6.6000000000000003E-2</v>
      </c>
      <c r="I3907" s="2">
        <v>142</v>
      </c>
      <c r="J3907" s="2">
        <v>5285</v>
      </c>
      <c r="K3907" s="4">
        <v>0.45090000000000002</v>
      </c>
      <c r="L3907" s="2" t="s">
        <v>1276</v>
      </c>
      <c r="M3907" s="5">
        <v>45093</v>
      </c>
      <c r="N3907" s="6">
        <v>99.92</v>
      </c>
    </row>
    <row r="3908" spans="1:14" ht="15.5" hidden="1" x14ac:dyDescent="0.35">
      <c r="A3908" s="3" t="s">
        <v>711</v>
      </c>
      <c r="B3908" s="2" t="s">
        <v>2529</v>
      </c>
      <c r="C3908" s="3">
        <v>82</v>
      </c>
      <c r="D3908" s="2">
        <v>1.31</v>
      </c>
      <c r="E3908" s="2">
        <v>1.28</v>
      </c>
      <c r="F3908" s="2">
        <v>1.34</v>
      </c>
      <c r="G3908" s="2">
        <v>0.02</v>
      </c>
      <c r="H3908" s="2">
        <v>1.55E-2</v>
      </c>
      <c r="I3908" s="2">
        <v>62</v>
      </c>
      <c r="J3908" s="2">
        <v>5828</v>
      </c>
      <c r="K3908" s="4">
        <v>0.44540000000000002</v>
      </c>
      <c r="L3908" s="2" t="s">
        <v>1276</v>
      </c>
      <c r="M3908" s="5">
        <v>45093</v>
      </c>
      <c r="N3908" s="6">
        <v>99.92</v>
      </c>
    </row>
    <row r="3909" spans="1:14" ht="15.5" hidden="1" x14ac:dyDescent="0.35">
      <c r="A3909" s="3" t="s">
        <v>713</v>
      </c>
      <c r="B3909" s="2" t="s">
        <v>2576</v>
      </c>
      <c r="C3909" s="3">
        <v>83</v>
      </c>
      <c r="D3909" s="2">
        <v>1.41</v>
      </c>
      <c r="E3909" s="2">
        <v>1.39</v>
      </c>
      <c r="F3909" s="2">
        <v>1.48</v>
      </c>
      <c r="G3909" s="2">
        <v>0.1</v>
      </c>
      <c r="H3909" s="2">
        <v>7.6300000000000007E-2</v>
      </c>
      <c r="I3909" s="2">
        <v>17</v>
      </c>
      <c r="J3909" s="2">
        <v>2365</v>
      </c>
      <c r="K3909" s="4">
        <v>0.44119999999999998</v>
      </c>
      <c r="L3909" s="2" t="s">
        <v>1276</v>
      </c>
      <c r="M3909" s="5">
        <v>45093</v>
      </c>
      <c r="N3909" s="6">
        <v>99.92</v>
      </c>
    </row>
    <row r="3910" spans="1:14" ht="15.5" hidden="1" x14ac:dyDescent="0.35">
      <c r="A3910" s="3" t="s">
        <v>714</v>
      </c>
      <c r="B3910" s="2" t="s">
        <v>2577</v>
      </c>
      <c r="C3910" s="3">
        <v>84</v>
      </c>
      <c r="D3910" s="2">
        <v>1.55</v>
      </c>
      <c r="E3910" s="2">
        <v>1.56</v>
      </c>
      <c r="F3910" s="2">
        <v>1.62</v>
      </c>
      <c r="G3910" s="2">
        <v>0.12</v>
      </c>
      <c r="H3910" s="2">
        <v>8.3900000000000002E-2</v>
      </c>
      <c r="I3910" s="2">
        <v>6</v>
      </c>
      <c r="J3910" s="2">
        <v>2484</v>
      </c>
      <c r="K3910" s="4">
        <v>0.43559999999999999</v>
      </c>
      <c r="L3910" s="2" t="s">
        <v>1276</v>
      </c>
      <c r="M3910" s="5">
        <v>45093</v>
      </c>
      <c r="N3910" s="6">
        <v>99.92</v>
      </c>
    </row>
    <row r="3911" spans="1:14" ht="15.5" hidden="1" x14ac:dyDescent="0.35">
      <c r="A3911" s="3" t="s">
        <v>716</v>
      </c>
      <c r="B3911" s="2" t="s">
        <v>2533</v>
      </c>
      <c r="C3911" s="3">
        <v>85</v>
      </c>
      <c r="D3911" s="2">
        <v>1.74</v>
      </c>
      <c r="E3911" s="2">
        <v>1.72</v>
      </c>
      <c r="F3911" s="2">
        <v>1.78</v>
      </c>
      <c r="G3911" s="2">
        <v>0.16</v>
      </c>
      <c r="H3911" s="2">
        <v>0.1013</v>
      </c>
      <c r="I3911" s="2">
        <v>195</v>
      </c>
      <c r="J3911" s="2">
        <v>16488</v>
      </c>
      <c r="K3911" s="4">
        <v>0.43090000000000001</v>
      </c>
      <c r="L3911" s="2" t="s">
        <v>1276</v>
      </c>
      <c r="M3911" s="5">
        <v>45093</v>
      </c>
      <c r="N3911" s="6">
        <v>99.92</v>
      </c>
    </row>
    <row r="3912" spans="1:14" ht="15.5" hidden="1" x14ac:dyDescent="0.35">
      <c r="A3912" s="3" t="s">
        <v>717</v>
      </c>
      <c r="B3912" s="2" t="s">
        <v>2578</v>
      </c>
      <c r="C3912" s="3">
        <v>86</v>
      </c>
      <c r="D3912" s="2">
        <v>1.98</v>
      </c>
      <c r="E3912" s="2">
        <v>1.89</v>
      </c>
      <c r="F3912" s="2">
        <v>1.96</v>
      </c>
      <c r="G3912" s="2">
        <v>0.08</v>
      </c>
      <c r="H3912" s="2">
        <v>4.2099999999999999E-2</v>
      </c>
      <c r="I3912" s="2">
        <v>96</v>
      </c>
      <c r="J3912" s="2">
        <v>2771</v>
      </c>
      <c r="K3912" s="4">
        <v>0.42680000000000001</v>
      </c>
      <c r="L3912" s="2" t="s">
        <v>1276</v>
      </c>
      <c r="M3912" s="5">
        <v>45093</v>
      </c>
      <c r="N3912" s="6">
        <v>99.92</v>
      </c>
    </row>
    <row r="3913" spans="1:14" ht="15.5" hidden="1" x14ac:dyDescent="0.35">
      <c r="A3913" s="3" t="s">
        <v>719</v>
      </c>
      <c r="B3913" s="2" t="s">
        <v>2574</v>
      </c>
      <c r="C3913" s="3">
        <v>87</v>
      </c>
      <c r="D3913" s="2">
        <v>2.23</v>
      </c>
      <c r="E3913" s="2">
        <v>2.0499999999999998</v>
      </c>
      <c r="F3913" s="2">
        <v>2.12</v>
      </c>
      <c r="G3913" s="2">
        <v>0.32</v>
      </c>
      <c r="H3913" s="2">
        <v>0.16750000000000001</v>
      </c>
      <c r="I3913" s="2">
        <v>10</v>
      </c>
      <c r="J3913" s="2">
        <v>5214</v>
      </c>
      <c r="K3913" s="4">
        <v>0.41980000000000001</v>
      </c>
      <c r="L3913" s="2" t="s">
        <v>1276</v>
      </c>
      <c r="M3913" s="5">
        <v>45093</v>
      </c>
      <c r="N3913" s="6">
        <v>99.92</v>
      </c>
    </row>
    <row r="3914" spans="1:14" ht="15.5" hidden="1" x14ac:dyDescent="0.35">
      <c r="A3914" s="3" t="s">
        <v>721</v>
      </c>
      <c r="B3914" s="2" t="s">
        <v>2578</v>
      </c>
      <c r="C3914" s="3">
        <v>88</v>
      </c>
      <c r="D3914" s="2">
        <v>2.38</v>
      </c>
      <c r="E3914" s="2">
        <v>2.2799999999999998</v>
      </c>
      <c r="F3914" s="2">
        <v>2.34</v>
      </c>
      <c r="G3914" s="2">
        <v>0.28999999999999998</v>
      </c>
      <c r="H3914" s="2">
        <v>0.13880000000000001</v>
      </c>
      <c r="I3914" s="2">
        <v>4</v>
      </c>
      <c r="J3914" s="2">
        <v>7475</v>
      </c>
      <c r="K3914" s="4">
        <v>0.4168</v>
      </c>
      <c r="L3914" s="2" t="s">
        <v>1276</v>
      </c>
      <c r="M3914" s="5">
        <v>45093</v>
      </c>
      <c r="N3914" s="6">
        <v>99.92</v>
      </c>
    </row>
    <row r="3915" spans="1:14" ht="15.5" hidden="1" x14ac:dyDescent="0.35">
      <c r="A3915" s="3" t="s">
        <v>722</v>
      </c>
      <c r="B3915" s="2" t="s">
        <v>2531</v>
      </c>
      <c r="C3915" s="3">
        <v>89</v>
      </c>
      <c r="D3915" s="2">
        <v>2.5299999999999998</v>
      </c>
      <c r="E3915" s="2">
        <v>2.5</v>
      </c>
      <c r="F3915" s="2">
        <v>2.57</v>
      </c>
      <c r="G3915" s="2">
        <v>0.17</v>
      </c>
      <c r="H3915" s="2">
        <v>7.1999999999999995E-2</v>
      </c>
      <c r="I3915" s="2">
        <v>24</v>
      </c>
      <c r="J3915" s="2">
        <v>7261</v>
      </c>
      <c r="K3915" s="4">
        <v>0.41310000000000002</v>
      </c>
      <c r="L3915" s="2" t="s">
        <v>1276</v>
      </c>
      <c r="M3915" s="5">
        <v>45093</v>
      </c>
      <c r="N3915" s="6">
        <v>99.92</v>
      </c>
    </row>
    <row r="3916" spans="1:14" ht="15.5" hidden="1" x14ac:dyDescent="0.35">
      <c r="A3916" s="3" t="s">
        <v>724</v>
      </c>
      <c r="B3916" s="2" t="s">
        <v>2579</v>
      </c>
      <c r="C3916" s="3">
        <v>90</v>
      </c>
      <c r="D3916" s="2">
        <v>2.75</v>
      </c>
      <c r="E3916" s="2">
        <v>2.73</v>
      </c>
      <c r="F3916" s="2">
        <v>2.82</v>
      </c>
      <c r="G3916" s="2">
        <v>0.31</v>
      </c>
      <c r="H3916" s="2">
        <v>0.127</v>
      </c>
      <c r="I3916" s="2">
        <v>473</v>
      </c>
      <c r="J3916" s="2">
        <v>25769</v>
      </c>
      <c r="K3916" s="4">
        <v>0.40970000000000001</v>
      </c>
      <c r="L3916" s="2" t="s">
        <v>1276</v>
      </c>
      <c r="M3916" s="5">
        <v>45093</v>
      </c>
      <c r="N3916" s="6">
        <v>99.92</v>
      </c>
    </row>
    <row r="3917" spans="1:14" ht="15.5" x14ac:dyDescent="0.35">
      <c r="A3917" s="3" t="s">
        <v>726</v>
      </c>
      <c r="B3917" s="2" t="s">
        <v>2533</v>
      </c>
      <c r="C3917" s="3">
        <v>91</v>
      </c>
      <c r="D3917" s="2">
        <v>3.05</v>
      </c>
      <c r="E3917" s="2">
        <v>2.99</v>
      </c>
      <c r="F3917" s="2">
        <v>3.05</v>
      </c>
      <c r="G3917" s="2">
        <v>0.3</v>
      </c>
      <c r="H3917" s="2">
        <v>0.1091</v>
      </c>
      <c r="I3917" s="2">
        <v>127</v>
      </c>
      <c r="J3917" s="2">
        <v>5632</v>
      </c>
      <c r="K3917" s="4">
        <v>0.40339999999999998</v>
      </c>
      <c r="L3917" s="2" t="s">
        <v>1276</v>
      </c>
      <c r="M3917" s="5">
        <v>45093</v>
      </c>
      <c r="N3917" s="6">
        <v>99.92</v>
      </c>
    </row>
    <row r="3918" spans="1:14" ht="15.5" hidden="1" x14ac:dyDescent="0.35">
      <c r="A3918" s="3" t="s">
        <v>728</v>
      </c>
      <c r="B3918" s="2" t="s">
        <v>2580</v>
      </c>
      <c r="C3918" s="3">
        <v>92</v>
      </c>
      <c r="D3918" s="2">
        <v>3.17</v>
      </c>
      <c r="E3918" s="2">
        <v>3.25</v>
      </c>
      <c r="F3918" s="2">
        <v>3.35</v>
      </c>
      <c r="G3918" s="2">
        <v>0.19</v>
      </c>
      <c r="H3918" s="2">
        <v>6.3799999999999996E-2</v>
      </c>
      <c r="I3918" s="2">
        <v>58</v>
      </c>
      <c r="J3918" s="2">
        <v>4787</v>
      </c>
      <c r="K3918" s="4">
        <v>0.40089999999999998</v>
      </c>
      <c r="L3918" s="2" t="s">
        <v>1276</v>
      </c>
      <c r="M3918" s="5">
        <v>45093</v>
      </c>
      <c r="N3918" s="6">
        <v>99.92</v>
      </c>
    </row>
    <row r="3919" spans="1:14" ht="15.5" hidden="1" x14ac:dyDescent="0.35">
      <c r="A3919" s="3" t="s">
        <v>729</v>
      </c>
      <c r="B3919" s="2" t="s">
        <v>2580</v>
      </c>
      <c r="C3919" s="3">
        <v>93</v>
      </c>
      <c r="D3919" s="2">
        <v>3.45</v>
      </c>
      <c r="E3919" s="2">
        <v>3.55</v>
      </c>
      <c r="F3919" s="2">
        <v>3.65</v>
      </c>
      <c r="G3919" s="2">
        <v>0.25</v>
      </c>
      <c r="H3919" s="2">
        <v>7.8100000000000003E-2</v>
      </c>
      <c r="I3919" s="2">
        <v>5</v>
      </c>
      <c r="J3919" s="2">
        <v>7166</v>
      </c>
      <c r="K3919" s="4">
        <v>0.39710000000000001</v>
      </c>
      <c r="L3919" s="2" t="s">
        <v>1276</v>
      </c>
      <c r="M3919" s="5">
        <v>45093</v>
      </c>
      <c r="N3919" s="6">
        <v>99.92</v>
      </c>
    </row>
    <row r="3920" spans="1:14" ht="15.5" x14ac:dyDescent="0.35">
      <c r="A3920" s="3" t="s">
        <v>731</v>
      </c>
      <c r="B3920" s="2" t="s">
        <v>2581</v>
      </c>
      <c r="C3920" s="3">
        <v>94</v>
      </c>
      <c r="D3920" s="2">
        <v>3.8</v>
      </c>
      <c r="E3920" s="2">
        <v>3.85</v>
      </c>
      <c r="F3920" s="2">
        <v>3.95</v>
      </c>
      <c r="G3920" s="2">
        <v>0.25</v>
      </c>
      <c r="H3920" s="2">
        <v>7.0400000000000004E-2</v>
      </c>
      <c r="I3920" s="2">
        <v>50</v>
      </c>
      <c r="J3920" s="2">
        <v>4526</v>
      </c>
      <c r="K3920" s="4">
        <v>0.39190000000000003</v>
      </c>
      <c r="L3920" s="2" t="s">
        <v>1276</v>
      </c>
      <c r="M3920" s="5">
        <v>45093</v>
      </c>
      <c r="N3920" s="6">
        <v>99.92</v>
      </c>
    </row>
    <row r="3921" spans="1:14" ht="15.5" hidden="1" x14ac:dyDescent="0.35">
      <c r="A3921" s="3" t="s">
        <v>733</v>
      </c>
      <c r="B3921" s="2" t="s">
        <v>2529</v>
      </c>
      <c r="C3921" s="3">
        <v>95</v>
      </c>
      <c r="D3921" s="2">
        <v>4.25</v>
      </c>
      <c r="E3921" s="2">
        <v>4.2</v>
      </c>
      <c r="F3921" s="2">
        <v>4.3</v>
      </c>
      <c r="G3921" s="2">
        <v>0.45</v>
      </c>
      <c r="H3921" s="2">
        <v>0.11840000000000001</v>
      </c>
      <c r="I3921" s="2">
        <v>333</v>
      </c>
      <c r="J3921" s="2">
        <v>23497</v>
      </c>
      <c r="K3921" s="4">
        <v>0.38869999999999999</v>
      </c>
      <c r="L3921" s="2" t="s">
        <v>1276</v>
      </c>
      <c r="M3921" s="5">
        <v>45093</v>
      </c>
      <c r="N3921" s="6">
        <v>99.92</v>
      </c>
    </row>
    <row r="3922" spans="1:14" ht="15.5" hidden="1" x14ac:dyDescent="0.35">
      <c r="A3922" s="3" t="s">
        <v>734</v>
      </c>
      <c r="B3922" s="2" t="s">
        <v>2582</v>
      </c>
      <c r="C3922" s="3">
        <v>96</v>
      </c>
      <c r="D3922" s="2">
        <v>4.6500000000000004</v>
      </c>
      <c r="E3922" s="2">
        <v>4.55</v>
      </c>
      <c r="F3922" s="2">
        <v>4.6500000000000004</v>
      </c>
      <c r="G3922" s="2">
        <v>0.56000000000000005</v>
      </c>
      <c r="H3922" s="2">
        <v>0.13689999999999999</v>
      </c>
      <c r="I3922" s="2">
        <v>49</v>
      </c>
      <c r="J3922" s="2">
        <v>5101</v>
      </c>
      <c r="K3922" s="4">
        <v>0.38400000000000001</v>
      </c>
      <c r="L3922" s="2" t="s">
        <v>1276</v>
      </c>
      <c r="M3922" s="5">
        <v>45093</v>
      </c>
      <c r="N3922" s="6">
        <v>99.92</v>
      </c>
    </row>
    <row r="3923" spans="1:14" ht="15.5" x14ac:dyDescent="0.35">
      <c r="A3923" s="3" t="s">
        <v>736</v>
      </c>
      <c r="B3923" s="2" t="s">
        <v>2583</v>
      </c>
      <c r="C3923" s="3">
        <v>97</v>
      </c>
      <c r="D3923" s="2">
        <v>4.9000000000000004</v>
      </c>
      <c r="E3923" s="2">
        <v>4.9000000000000004</v>
      </c>
      <c r="F3923" s="2">
        <v>5.05</v>
      </c>
      <c r="G3923" s="2">
        <v>0.45</v>
      </c>
      <c r="H3923" s="2">
        <v>0.1011</v>
      </c>
      <c r="I3923" s="2">
        <v>82</v>
      </c>
      <c r="J3923" s="2">
        <v>7347</v>
      </c>
      <c r="K3923" s="4">
        <v>0.38109999999999999</v>
      </c>
      <c r="L3923" s="2" t="s">
        <v>1276</v>
      </c>
      <c r="M3923" s="5">
        <v>45093</v>
      </c>
      <c r="N3923" s="6">
        <v>99.92</v>
      </c>
    </row>
    <row r="3924" spans="1:14" ht="15.5" hidden="1" x14ac:dyDescent="0.35">
      <c r="A3924" s="3" t="s">
        <v>738</v>
      </c>
      <c r="B3924" s="2" t="s">
        <v>2534</v>
      </c>
      <c r="C3924" s="3">
        <v>98</v>
      </c>
      <c r="D3924" s="2">
        <v>5.3</v>
      </c>
      <c r="E3924" s="2">
        <v>5.35</v>
      </c>
      <c r="F3924" s="2">
        <v>5.45</v>
      </c>
      <c r="G3924" s="2">
        <v>0.5</v>
      </c>
      <c r="H3924" s="2">
        <v>0.1042</v>
      </c>
      <c r="I3924" s="2">
        <v>48</v>
      </c>
      <c r="J3924" s="2">
        <v>5528</v>
      </c>
      <c r="K3924" s="4">
        <v>0.37669999999999998</v>
      </c>
      <c r="L3924" s="2" t="s">
        <v>1276</v>
      </c>
      <c r="M3924" s="5">
        <v>45093</v>
      </c>
      <c r="N3924" s="6">
        <v>99.92</v>
      </c>
    </row>
    <row r="3925" spans="1:14" ht="15.5" hidden="1" x14ac:dyDescent="0.35">
      <c r="A3925" s="3" t="s">
        <v>740</v>
      </c>
      <c r="B3925" s="2" t="s">
        <v>2579</v>
      </c>
      <c r="C3925" s="3">
        <v>99</v>
      </c>
      <c r="D3925" s="2">
        <v>5.8</v>
      </c>
      <c r="E3925" s="2">
        <v>5.75</v>
      </c>
      <c r="F3925" s="2">
        <v>5.85</v>
      </c>
      <c r="G3925" s="2">
        <v>0.57999999999999996</v>
      </c>
      <c r="H3925" s="2">
        <v>0.1111</v>
      </c>
      <c r="I3925" s="2">
        <v>113</v>
      </c>
      <c r="J3925" s="2">
        <v>5613</v>
      </c>
      <c r="K3925" s="4">
        <v>0.371</v>
      </c>
      <c r="L3925" s="2" t="s">
        <v>1276</v>
      </c>
      <c r="M3925" s="5">
        <v>45093</v>
      </c>
      <c r="N3925" s="6">
        <v>99.92</v>
      </c>
    </row>
    <row r="3926" spans="1:14" ht="15.5" x14ac:dyDescent="0.35">
      <c r="A3926" s="3" t="s">
        <v>741</v>
      </c>
      <c r="B3926" s="2" t="s">
        <v>2528</v>
      </c>
      <c r="C3926" s="3">
        <v>100</v>
      </c>
      <c r="D3926" s="2">
        <v>6.3</v>
      </c>
      <c r="E3926" s="2">
        <v>6.2</v>
      </c>
      <c r="F3926" s="2">
        <v>6.3</v>
      </c>
      <c r="G3926" s="2">
        <v>0.85</v>
      </c>
      <c r="H3926" s="2">
        <v>0.156</v>
      </c>
      <c r="I3926" s="2">
        <v>644</v>
      </c>
      <c r="J3926" s="2">
        <v>33508</v>
      </c>
      <c r="K3926" s="4">
        <v>0.36680000000000001</v>
      </c>
      <c r="L3926" s="2" t="s">
        <v>1276</v>
      </c>
      <c r="M3926" s="5">
        <v>45093</v>
      </c>
      <c r="N3926" s="6">
        <v>99.92</v>
      </c>
    </row>
    <row r="3927" spans="1:14" ht="15.5" hidden="1" x14ac:dyDescent="0.35">
      <c r="A3927" s="3" t="s">
        <v>743</v>
      </c>
      <c r="B3927" s="2" t="s">
        <v>2584</v>
      </c>
      <c r="C3927" s="3">
        <v>105</v>
      </c>
      <c r="D3927" s="2">
        <v>8.6999999999999993</v>
      </c>
      <c r="E3927" s="2">
        <v>8.85</v>
      </c>
      <c r="F3927" s="2">
        <v>9</v>
      </c>
      <c r="G3927" s="2">
        <v>0.75</v>
      </c>
      <c r="H3927" s="2">
        <v>9.4299999999999995E-2</v>
      </c>
      <c r="I3927" s="2">
        <v>277</v>
      </c>
      <c r="J3927" s="2">
        <v>22017</v>
      </c>
      <c r="K3927" s="4">
        <v>0.3503</v>
      </c>
      <c r="L3927" s="2" t="s">
        <v>1276</v>
      </c>
      <c r="M3927" s="5">
        <v>45093</v>
      </c>
      <c r="N3927" s="6">
        <v>99.92</v>
      </c>
    </row>
    <row r="3928" spans="1:14" ht="15.5" x14ac:dyDescent="0.35">
      <c r="A3928" s="3" t="s">
        <v>745</v>
      </c>
      <c r="B3928" s="2" t="s">
        <v>2585</v>
      </c>
      <c r="C3928" s="3">
        <v>110</v>
      </c>
      <c r="D3928" s="2">
        <v>11.9</v>
      </c>
      <c r="E3928" s="2">
        <v>12.15</v>
      </c>
      <c r="F3928" s="2">
        <v>12.45</v>
      </c>
      <c r="G3928" s="2">
        <v>0.95</v>
      </c>
      <c r="H3928" s="2">
        <v>8.6800000000000002E-2</v>
      </c>
      <c r="I3928" s="2">
        <v>26</v>
      </c>
      <c r="J3928" s="2">
        <v>18448</v>
      </c>
      <c r="K3928" s="4">
        <v>0.34279999999999999</v>
      </c>
      <c r="L3928" s="2" t="s">
        <v>1276</v>
      </c>
      <c r="M3928" s="5">
        <v>45093</v>
      </c>
      <c r="N3928" s="6">
        <v>99.92</v>
      </c>
    </row>
    <row r="3929" spans="1:14" ht="15.5" x14ac:dyDescent="0.35">
      <c r="A3929" s="3" t="s">
        <v>747</v>
      </c>
      <c r="B3929" s="2" t="s">
        <v>2586</v>
      </c>
      <c r="C3929" s="3">
        <v>115</v>
      </c>
      <c r="D3929" s="2">
        <v>15.99</v>
      </c>
      <c r="E3929" s="2">
        <v>15.9</v>
      </c>
      <c r="F3929" s="2">
        <v>16.3</v>
      </c>
      <c r="G3929" s="2">
        <v>-0.11</v>
      </c>
      <c r="H3929" s="2">
        <v>-6.7999999999999996E-3</v>
      </c>
      <c r="I3929" s="2">
        <v>6</v>
      </c>
      <c r="J3929" s="2">
        <v>29054</v>
      </c>
      <c r="K3929" s="4">
        <v>0.32519999999999999</v>
      </c>
      <c r="L3929" s="2" t="s">
        <v>1276</v>
      </c>
      <c r="M3929" s="5">
        <v>45093</v>
      </c>
      <c r="N3929" s="6">
        <v>99.92</v>
      </c>
    </row>
    <row r="3930" spans="1:14" ht="15.5" x14ac:dyDescent="0.35">
      <c r="A3930" s="3" t="s">
        <v>749</v>
      </c>
      <c r="B3930" s="2" t="s">
        <v>1928</v>
      </c>
      <c r="C3930" s="3">
        <v>120</v>
      </c>
      <c r="D3930" s="2">
        <v>20</v>
      </c>
      <c r="E3930" s="2">
        <v>20.3</v>
      </c>
      <c r="F3930" s="2">
        <v>20.75</v>
      </c>
      <c r="G3930" s="2">
        <v>0</v>
      </c>
      <c r="H3930" s="2" t="s">
        <v>12</v>
      </c>
      <c r="I3930" s="2">
        <v>20</v>
      </c>
      <c r="J3930" s="2">
        <v>17017</v>
      </c>
      <c r="K3930" s="4">
        <v>0.32519999999999999</v>
      </c>
      <c r="L3930" s="2" t="s">
        <v>1276</v>
      </c>
      <c r="M3930" s="5">
        <v>45093</v>
      </c>
      <c r="N3930" s="6">
        <v>99.92</v>
      </c>
    </row>
    <row r="3931" spans="1:14" ht="15.5" hidden="1" x14ac:dyDescent="0.35">
      <c r="A3931" s="3" t="s">
        <v>751</v>
      </c>
      <c r="B3931" s="2" t="s">
        <v>2587</v>
      </c>
      <c r="C3931" s="3">
        <v>125</v>
      </c>
      <c r="D3931" s="2">
        <v>25.1</v>
      </c>
      <c r="E3931" s="2">
        <v>25</v>
      </c>
      <c r="F3931" s="2">
        <v>25.35</v>
      </c>
      <c r="G3931" s="2">
        <v>1.1000000000000001</v>
      </c>
      <c r="H3931" s="2">
        <v>4.58E-2</v>
      </c>
      <c r="I3931" s="2">
        <v>40</v>
      </c>
      <c r="J3931" s="2">
        <v>17856</v>
      </c>
      <c r="K3931" s="4">
        <v>0.30809999999999998</v>
      </c>
      <c r="L3931" s="2" t="s">
        <v>1276</v>
      </c>
      <c r="M3931" s="5">
        <v>45093</v>
      </c>
      <c r="N3931" s="6">
        <v>99.92</v>
      </c>
    </row>
    <row r="3932" spans="1:14" ht="15.5" x14ac:dyDescent="0.35">
      <c r="A3932" s="3" t="s">
        <v>752</v>
      </c>
      <c r="B3932" s="2" t="s">
        <v>2588</v>
      </c>
      <c r="C3932" s="3">
        <v>130</v>
      </c>
      <c r="D3932" s="2">
        <v>30.63</v>
      </c>
      <c r="E3932" s="2">
        <v>29.8</v>
      </c>
      <c r="F3932" s="2">
        <v>30.3</v>
      </c>
      <c r="G3932" s="2">
        <v>1.28</v>
      </c>
      <c r="H3932" s="2">
        <v>4.36E-2</v>
      </c>
      <c r="I3932" s="2">
        <v>1</v>
      </c>
      <c r="J3932" s="2">
        <v>3370</v>
      </c>
      <c r="K3932" s="4">
        <v>0.33739999999999998</v>
      </c>
      <c r="L3932" s="2" t="s">
        <v>1276</v>
      </c>
      <c r="M3932" s="5">
        <v>45093</v>
      </c>
      <c r="N3932" s="6">
        <v>99.92</v>
      </c>
    </row>
    <row r="3933" spans="1:14" ht="15.5" hidden="1" x14ac:dyDescent="0.35">
      <c r="A3933" s="3" t="s">
        <v>754</v>
      </c>
      <c r="B3933" s="2" t="s">
        <v>2579</v>
      </c>
      <c r="C3933" s="3">
        <v>135</v>
      </c>
      <c r="D3933" s="2">
        <v>35</v>
      </c>
      <c r="E3933" s="2">
        <v>34.799999999999997</v>
      </c>
      <c r="F3933" s="2">
        <v>35.299999999999997</v>
      </c>
      <c r="G3933" s="2">
        <v>1.9</v>
      </c>
      <c r="H3933" s="2">
        <v>5.74E-2</v>
      </c>
      <c r="I3933" s="2">
        <v>500</v>
      </c>
      <c r="J3933" s="2">
        <v>264</v>
      </c>
      <c r="K3933" s="4">
        <v>0.3755</v>
      </c>
      <c r="L3933" s="2" t="s">
        <v>1276</v>
      </c>
      <c r="M3933" s="5">
        <v>45093</v>
      </c>
      <c r="N3933" s="6">
        <v>99.92</v>
      </c>
    </row>
    <row r="3934" spans="1:14" ht="15.5" x14ac:dyDescent="0.35">
      <c r="A3934" s="3" t="s">
        <v>756</v>
      </c>
      <c r="B3934" s="2" t="s">
        <v>2579</v>
      </c>
      <c r="C3934" s="3">
        <v>140</v>
      </c>
      <c r="D3934" s="2">
        <v>40</v>
      </c>
      <c r="E3934" s="2">
        <v>39.799999999999997</v>
      </c>
      <c r="F3934" s="2">
        <v>40.25</v>
      </c>
      <c r="G3934" s="2">
        <v>1.75</v>
      </c>
      <c r="H3934" s="2">
        <v>4.58E-2</v>
      </c>
      <c r="I3934" s="2">
        <v>1658</v>
      </c>
      <c r="J3934" s="2">
        <v>1063</v>
      </c>
      <c r="K3934" s="4">
        <v>0.39500000000000002</v>
      </c>
      <c r="L3934" s="2" t="s">
        <v>1276</v>
      </c>
      <c r="M3934" s="5">
        <v>45093</v>
      </c>
      <c r="N3934" s="6">
        <v>99.92</v>
      </c>
    </row>
    <row r="3935" spans="1:14" ht="15.5" x14ac:dyDescent="0.35">
      <c r="A3935" s="3" t="s">
        <v>758</v>
      </c>
      <c r="B3935" s="2" t="s">
        <v>2579</v>
      </c>
      <c r="C3935" s="3">
        <v>145</v>
      </c>
      <c r="D3935" s="2">
        <v>44.9</v>
      </c>
      <c r="E3935" s="2">
        <v>44.85</v>
      </c>
      <c r="F3935" s="2">
        <v>45.3</v>
      </c>
      <c r="G3935" s="2">
        <v>1.6</v>
      </c>
      <c r="H3935" s="2">
        <v>3.6999999999999998E-2</v>
      </c>
      <c r="I3935" s="2">
        <v>203</v>
      </c>
      <c r="J3935" s="2">
        <v>103</v>
      </c>
      <c r="K3935" s="4">
        <v>0.44579999999999997</v>
      </c>
      <c r="L3935" s="2" t="s">
        <v>1276</v>
      </c>
      <c r="M3935" s="5">
        <v>45093</v>
      </c>
      <c r="N3935" s="6">
        <v>99.92</v>
      </c>
    </row>
    <row r="3936" spans="1:14" ht="15.5" hidden="1" x14ac:dyDescent="0.35">
      <c r="A3936" s="3" t="s">
        <v>759</v>
      </c>
      <c r="B3936" s="2" t="s">
        <v>2589</v>
      </c>
      <c r="C3936" s="3">
        <v>150</v>
      </c>
      <c r="D3936" s="2">
        <v>50.05</v>
      </c>
      <c r="E3936" s="2">
        <v>49.85</v>
      </c>
      <c r="F3936" s="2">
        <v>50.3</v>
      </c>
      <c r="G3936" s="2">
        <v>1.9</v>
      </c>
      <c r="H3936" s="2">
        <v>3.95E-2</v>
      </c>
      <c r="I3936" s="2">
        <v>9472</v>
      </c>
      <c r="J3936" s="2">
        <v>2436</v>
      </c>
      <c r="K3936" s="4">
        <v>0.47849999999999998</v>
      </c>
      <c r="L3936" s="2" t="s">
        <v>1276</v>
      </c>
      <c r="M3936" s="5">
        <v>45093</v>
      </c>
      <c r="N3936" s="6">
        <v>99.92</v>
      </c>
    </row>
    <row r="3937" spans="1:14" ht="15.5" hidden="1" x14ac:dyDescent="0.35">
      <c r="A3937" s="3" t="s">
        <v>760</v>
      </c>
      <c r="B3937" s="2" t="s">
        <v>2275</v>
      </c>
      <c r="C3937" s="3">
        <v>150.5</v>
      </c>
      <c r="D3937" s="2">
        <v>48.05</v>
      </c>
      <c r="E3937" s="2">
        <v>50.35</v>
      </c>
      <c r="F3937" s="2">
        <v>50.8</v>
      </c>
      <c r="G3937" s="2">
        <v>0</v>
      </c>
      <c r="H3937" s="2" t="s">
        <v>12</v>
      </c>
      <c r="I3937" s="2">
        <v>5</v>
      </c>
      <c r="J3937" s="2">
        <v>3</v>
      </c>
      <c r="K3937" s="4">
        <v>0.48149999999999998</v>
      </c>
      <c r="L3937" s="2" t="s">
        <v>1276</v>
      </c>
      <c r="M3937" s="5">
        <v>45093</v>
      </c>
      <c r="N3937" s="6">
        <v>99.92</v>
      </c>
    </row>
    <row r="3938" spans="1:14" ht="15.5" hidden="1" x14ac:dyDescent="0.35">
      <c r="A3938" s="3" t="s">
        <v>762</v>
      </c>
      <c r="B3938" s="2" t="s">
        <v>2276</v>
      </c>
      <c r="C3938" s="3">
        <v>151</v>
      </c>
      <c r="D3938" s="2">
        <v>45.76</v>
      </c>
      <c r="E3938" s="2">
        <v>55.45</v>
      </c>
      <c r="F3938" s="2">
        <v>56.75</v>
      </c>
      <c r="G3938" s="2">
        <v>0</v>
      </c>
      <c r="H3938" s="2" t="s">
        <v>12</v>
      </c>
      <c r="I3938" s="2">
        <v>1</v>
      </c>
      <c r="J3938" s="2">
        <v>2</v>
      </c>
      <c r="K3938" s="4">
        <v>1.0302</v>
      </c>
      <c r="L3938" s="2" t="s">
        <v>1276</v>
      </c>
      <c r="M3938" s="5">
        <v>45093</v>
      </c>
      <c r="N3938" s="6">
        <v>99.92</v>
      </c>
    </row>
    <row r="3939" spans="1:14" ht="15.5" hidden="1" x14ac:dyDescent="0.35">
      <c r="A3939" s="3" t="s">
        <v>763</v>
      </c>
      <c r="B3939" s="2" t="s">
        <v>2277</v>
      </c>
      <c r="C3939" s="3">
        <v>151.5</v>
      </c>
      <c r="D3939" s="2">
        <v>51.15</v>
      </c>
      <c r="E3939" s="2">
        <v>60.45</v>
      </c>
      <c r="F3939" s="2">
        <v>61.1</v>
      </c>
      <c r="G3939" s="2">
        <v>0</v>
      </c>
      <c r="H3939" s="2" t="s">
        <v>12</v>
      </c>
      <c r="I3939" s="2">
        <v>650</v>
      </c>
      <c r="J3939" s="2">
        <v>2</v>
      </c>
      <c r="K3939" s="4">
        <v>1.3239000000000001</v>
      </c>
      <c r="L3939" s="2" t="s">
        <v>1276</v>
      </c>
      <c r="M3939" s="5">
        <v>45093</v>
      </c>
      <c r="N3939" s="6">
        <v>99.92</v>
      </c>
    </row>
    <row r="3940" spans="1:14" ht="15.5" hidden="1" x14ac:dyDescent="0.35">
      <c r="A3940" s="3" t="s">
        <v>764</v>
      </c>
      <c r="B3940" s="2" t="s">
        <v>2278</v>
      </c>
      <c r="C3940" s="3">
        <v>152</v>
      </c>
      <c r="D3940" s="2">
        <v>39.42</v>
      </c>
      <c r="E3940" s="2">
        <v>56.45</v>
      </c>
      <c r="F3940" s="2">
        <v>57.75</v>
      </c>
      <c r="G3940" s="2">
        <v>0</v>
      </c>
      <c r="H3940" s="2" t="s">
        <v>12</v>
      </c>
      <c r="I3940" s="2">
        <v>1032</v>
      </c>
      <c r="J3940" s="2">
        <v>1</v>
      </c>
      <c r="K3940" s="4">
        <v>1.0394000000000001</v>
      </c>
      <c r="L3940" s="2" t="s">
        <v>1276</v>
      </c>
      <c r="M3940" s="5">
        <v>45093</v>
      </c>
      <c r="N3940" s="6">
        <v>99.92</v>
      </c>
    </row>
    <row r="3941" spans="1:14" ht="15.5" hidden="1" x14ac:dyDescent="0.35">
      <c r="A3941" s="3" t="s">
        <v>766</v>
      </c>
      <c r="B3941" s="2" t="s">
        <v>2279</v>
      </c>
      <c r="C3941" s="3">
        <v>152.5</v>
      </c>
      <c r="D3941" s="2">
        <v>41.11</v>
      </c>
      <c r="E3941" s="2">
        <v>56.95</v>
      </c>
      <c r="F3941" s="2">
        <v>58.25</v>
      </c>
      <c r="G3941" s="2">
        <v>0</v>
      </c>
      <c r="H3941" s="2" t="s">
        <v>12</v>
      </c>
      <c r="I3941" s="2">
        <v>1030</v>
      </c>
      <c r="J3941" s="2">
        <v>0</v>
      </c>
      <c r="K3941" s="4">
        <v>1.0441</v>
      </c>
      <c r="L3941" s="2" t="s">
        <v>1276</v>
      </c>
      <c r="M3941" s="5">
        <v>45093</v>
      </c>
      <c r="N3941" s="6">
        <v>99.92</v>
      </c>
    </row>
    <row r="3942" spans="1:14" ht="15.5" hidden="1" x14ac:dyDescent="0.35">
      <c r="A3942" s="3" t="s">
        <v>768</v>
      </c>
      <c r="B3942" s="2" t="s">
        <v>2280</v>
      </c>
      <c r="C3942" s="3">
        <v>153</v>
      </c>
      <c r="D3942" s="2">
        <v>41.6</v>
      </c>
      <c r="E3942" s="2">
        <v>57.45</v>
      </c>
      <c r="F3942" s="2">
        <v>58.75</v>
      </c>
      <c r="G3942" s="2">
        <v>0</v>
      </c>
      <c r="H3942" s="2" t="s">
        <v>12</v>
      </c>
      <c r="I3942" s="2">
        <v>630</v>
      </c>
      <c r="J3942" s="2">
        <v>0</v>
      </c>
      <c r="K3942" s="4">
        <v>1.0486</v>
      </c>
      <c r="L3942" s="2" t="s">
        <v>1276</v>
      </c>
      <c r="M3942" s="5">
        <v>45093</v>
      </c>
      <c r="N3942" s="6">
        <v>99.92</v>
      </c>
    </row>
    <row r="3943" spans="1:14" ht="15.5" hidden="1" x14ac:dyDescent="0.35">
      <c r="A3943" s="3" t="s">
        <v>770</v>
      </c>
      <c r="B3943" s="2" t="s">
        <v>2281</v>
      </c>
      <c r="C3943" s="3">
        <v>153.5</v>
      </c>
      <c r="D3943" s="2">
        <v>42.17</v>
      </c>
      <c r="E3943" s="2">
        <v>57.95</v>
      </c>
      <c r="F3943" s="2">
        <v>59.25</v>
      </c>
      <c r="G3943" s="2">
        <v>0</v>
      </c>
      <c r="H3943" s="2" t="s">
        <v>12</v>
      </c>
      <c r="I3943" s="2">
        <v>630</v>
      </c>
      <c r="J3943" s="2">
        <v>0</v>
      </c>
      <c r="K3943" s="4">
        <v>1.0531999999999999</v>
      </c>
      <c r="L3943" s="2" t="s">
        <v>1276</v>
      </c>
      <c r="M3943" s="5">
        <v>45093</v>
      </c>
      <c r="N3943" s="6">
        <v>99.92</v>
      </c>
    </row>
    <row r="3944" spans="1:14" ht="15.5" hidden="1" x14ac:dyDescent="0.35">
      <c r="A3944" s="3" t="s">
        <v>772</v>
      </c>
      <c r="B3944" s="2" t="s">
        <v>2579</v>
      </c>
      <c r="C3944" s="3">
        <v>154</v>
      </c>
      <c r="D3944" s="2">
        <v>54</v>
      </c>
      <c r="E3944" s="2">
        <v>53.9</v>
      </c>
      <c r="F3944" s="2">
        <v>54.25</v>
      </c>
      <c r="G3944" s="2">
        <v>1.8</v>
      </c>
      <c r="H3944" s="2">
        <v>3.4500000000000003E-2</v>
      </c>
      <c r="I3944" s="2">
        <v>600</v>
      </c>
      <c r="J3944" s="2">
        <v>200</v>
      </c>
      <c r="K3944" s="4">
        <v>0.4844</v>
      </c>
      <c r="L3944" s="2" t="s">
        <v>1276</v>
      </c>
      <c r="M3944" s="5">
        <v>45093</v>
      </c>
      <c r="N3944" s="6">
        <v>99.92</v>
      </c>
    </row>
    <row r="3945" spans="1:14" ht="15.5" hidden="1" x14ac:dyDescent="0.35">
      <c r="A3945" s="3" t="s">
        <v>773</v>
      </c>
      <c r="B3945" s="2" t="s">
        <v>2282</v>
      </c>
      <c r="C3945" s="3">
        <v>154.5</v>
      </c>
      <c r="D3945" s="2">
        <v>43.02</v>
      </c>
      <c r="E3945" s="2">
        <v>59</v>
      </c>
      <c r="F3945" s="2">
        <v>60.25</v>
      </c>
      <c r="G3945" s="2">
        <v>0</v>
      </c>
      <c r="H3945" s="2" t="s">
        <v>12</v>
      </c>
      <c r="I3945" s="2">
        <v>430</v>
      </c>
      <c r="J3945" s="2">
        <v>0</v>
      </c>
      <c r="K3945" s="4">
        <v>1.0642</v>
      </c>
      <c r="L3945" s="2" t="s">
        <v>1276</v>
      </c>
      <c r="M3945" s="5">
        <v>45093</v>
      </c>
      <c r="N3945" s="6">
        <v>99.92</v>
      </c>
    </row>
    <row r="3946" spans="1:14" ht="15.5" hidden="1" x14ac:dyDescent="0.35">
      <c r="A3946" s="3" t="s">
        <v>775</v>
      </c>
      <c r="B3946" s="2" t="s">
        <v>2283</v>
      </c>
      <c r="C3946" s="3">
        <v>155</v>
      </c>
      <c r="D3946" s="2">
        <v>54</v>
      </c>
      <c r="E3946" s="2">
        <v>54.8</v>
      </c>
      <c r="F3946" s="2">
        <v>55.2</v>
      </c>
      <c r="G3946" s="2">
        <v>0</v>
      </c>
      <c r="H3946" s="2" t="s">
        <v>12</v>
      </c>
      <c r="I3946" s="2">
        <v>1</v>
      </c>
      <c r="J3946" s="2">
        <v>0</v>
      </c>
      <c r="K3946" s="4">
        <v>0.46679999999999999</v>
      </c>
      <c r="L3946" s="2" t="s">
        <v>1276</v>
      </c>
      <c r="M3946" s="5">
        <v>45093</v>
      </c>
      <c r="N3946" s="6">
        <v>99.92</v>
      </c>
    </row>
    <row r="3947" spans="1:14" ht="15.5" hidden="1" x14ac:dyDescent="0.35">
      <c r="A3947" s="3" t="s">
        <v>777</v>
      </c>
      <c r="B3947" s="2" t="s">
        <v>2284</v>
      </c>
      <c r="C3947" s="3">
        <v>155.5</v>
      </c>
      <c r="D3947" s="2">
        <v>44.47</v>
      </c>
      <c r="E3947" s="2">
        <v>60.05</v>
      </c>
      <c r="F3947" s="2">
        <v>61.2</v>
      </c>
      <c r="G3947" s="2">
        <v>0</v>
      </c>
      <c r="H3947" s="2" t="s">
        <v>12</v>
      </c>
      <c r="I3947" s="2">
        <v>200</v>
      </c>
      <c r="J3947" s="2">
        <v>0</v>
      </c>
      <c r="K3947" s="4">
        <v>1.0731999999999999</v>
      </c>
      <c r="L3947" s="2" t="s">
        <v>1276</v>
      </c>
      <c r="M3947" s="5">
        <v>45093</v>
      </c>
      <c r="N3947" s="6">
        <v>99.92</v>
      </c>
    </row>
    <row r="3948" spans="1:14" ht="15.5" hidden="1" x14ac:dyDescent="0.35">
      <c r="A3948" s="3" t="s">
        <v>778</v>
      </c>
      <c r="B3948" s="2" t="s">
        <v>2285</v>
      </c>
      <c r="C3948" s="3">
        <v>156</v>
      </c>
      <c r="D3948" s="2">
        <v>44.45</v>
      </c>
      <c r="E3948" s="2">
        <v>60.55</v>
      </c>
      <c r="F3948" s="2">
        <v>61.7</v>
      </c>
      <c r="G3948" s="2">
        <v>0</v>
      </c>
      <c r="H3948" s="2" t="s">
        <v>12</v>
      </c>
      <c r="I3948" s="2">
        <v>202</v>
      </c>
      <c r="J3948" s="2">
        <v>0</v>
      </c>
      <c r="K3948" s="4">
        <v>1.0775999999999999</v>
      </c>
      <c r="L3948" s="2" t="s">
        <v>1276</v>
      </c>
      <c r="M3948" s="5">
        <v>45093</v>
      </c>
      <c r="N3948" s="6">
        <v>99.92</v>
      </c>
    </row>
    <row r="3949" spans="1:14" ht="15.5" hidden="1" x14ac:dyDescent="0.35">
      <c r="A3949" s="3" t="s">
        <v>780</v>
      </c>
      <c r="B3949" s="2" t="s">
        <v>2286</v>
      </c>
      <c r="C3949" s="3">
        <v>156.5</v>
      </c>
      <c r="D3949" s="2">
        <v>45.51</v>
      </c>
      <c r="E3949" s="2">
        <v>61.05</v>
      </c>
      <c r="F3949" s="2">
        <v>62.2</v>
      </c>
      <c r="G3949" s="2">
        <v>0</v>
      </c>
      <c r="H3949" s="2" t="s">
        <v>12</v>
      </c>
      <c r="I3949" s="2">
        <v>200</v>
      </c>
      <c r="J3949" s="2">
        <v>0</v>
      </c>
      <c r="K3949" s="4">
        <v>1.0820000000000001</v>
      </c>
      <c r="L3949" s="2" t="s">
        <v>1276</v>
      </c>
      <c r="M3949" s="5">
        <v>45093</v>
      </c>
      <c r="N3949" s="6">
        <v>99.92</v>
      </c>
    </row>
    <row r="3950" spans="1:14" ht="15.5" hidden="1" x14ac:dyDescent="0.35">
      <c r="A3950" s="3" t="s">
        <v>781</v>
      </c>
      <c r="B3950" s="2" t="s">
        <v>2287</v>
      </c>
      <c r="C3950" s="3">
        <v>157</v>
      </c>
      <c r="D3950" s="2">
        <v>64.69</v>
      </c>
      <c r="E3950" s="2">
        <v>56.9</v>
      </c>
      <c r="F3950" s="2">
        <v>57.3</v>
      </c>
      <c r="G3950" s="2">
        <v>0</v>
      </c>
      <c r="H3950" s="2" t="s">
        <v>12</v>
      </c>
      <c r="I3950" s="2">
        <v>2</v>
      </c>
      <c r="J3950" s="2">
        <v>0</v>
      </c>
      <c r="K3950" s="4">
        <v>0.52149999999999996</v>
      </c>
      <c r="L3950" s="2" t="s">
        <v>1276</v>
      </c>
      <c r="M3950" s="5">
        <v>45093</v>
      </c>
      <c r="N3950" s="6">
        <v>99.92</v>
      </c>
    </row>
    <row r="3951" spans="1:14" ht="15.5" hidden="1" x14ac:dyDescent="0.35">
      <c r="A3951" s="3" t="s">
        <v>783</v>
      </c>
      <c r="B3951" s="2" t="s">
        <v>2288</v>
      </c>
      <c r="C3951" s="3">
        <v>157.5</v>
      </c>
      <c r="D3951" s="2">
        <v>55.4</v>
      </c>
      <c r="E3951" s="2">
        <v>63.6</v>
      </c>
      <c r="F3951" s="2">
        <v>64.349999999999994</v>
      </c>
      <c r="G3951" s="2">
        <v>0</v>
      </c>
      <c r="H3951" s="2" t="s">
        <v>12</v>
      </c>
      <c r="I3951" s="2">
        <v>260</v>
      </c>
      <c r="J3951" s="2">
        <v>0</v>
      </c>
      <c r="K3951" s="4">
        <v>1.1909000000000001</v>
      </c>
      <c r="L3951" s="2" t="s">
        <v>1276</v>
      </c>
      <c r="M3951" s="5">
        <v>45093</v>
      </c>
      <c r="N3951" s="6">
        <v>99.92</v>
      </c>
    </row>
    <row r="3952" spans="1:14" ht="15.5" hidden="1" x14ac:dyDescent="0.35">
      <c r="A3952" s="3" t="s">
        <v>784</v>
      </c>
      <c r="B3952" s="2" t="s">
        <v>2289</v>
      </c>
      <c r="C3952" s="3">
        <v>158</v>
      </c>
      <c r="D3952" s="2">
        <v>64.2</v>
      </c>
      <c r="E3952" s="2">
        <v>69.650000000000006</v>
      </c>
      <c r="F3952" s="2">
        <v>70.7</v>
      </c>
      <c r="G3952" s="2">
        <v>0</v>
      </c>
      <c r="H3952" s="2" t="s">
        <v>12</v>
      </c>
      <c r="I3952" s="2">
        <v>40</v>
      </c>
      <c r="J3952" s="2">
        <v>0</v>
      </c>
      <c r="K3952" s="4">
        <v>1.5712999999999999</v>
      </c>
      <c r="L3952" s="2" t="s">
        <v>1276</v>
      </c>
      <c r="M3952" s="5">
        <v>45093</v>
      </c>
      <c r="N3952" s="6">
        <v>99.92</v>
      </c>
    </row>
    <row r="3953" spans="1:14" ht="15.5" hidden="1" x14ac:dyDescent="0.35">
      <c r="A3953" s="3" t="s">
        <v>786</v>
      </c>
      <c r="B3953" s="2" t="s">
        <v>2290</v>
      </c>
      <c r="C3953" s="3">
        <v>158.5</v>
      </c>
      <c r="D3953" s="2">
        <v>68.55</v>
      </c>
      <c r="E3953" s="2">
        <v>64.099999999999994</v>
      </c>
      <c r="F3953" s="2">
        <v>64.7</v>
      </c>
      <c r="G3953" s="2">
        <v>0</v>
      </c>
      <c r="H3953" s="2" t="s">
        <v>12</v>
      </c>
      <c r="I3953" s="2">
        <v>43</v>
      </c>
      <c r="J3953" s="2">
        <v>0</v>
      </c>
      <c r="K3953" s="4">
        <v>1.1580999999999999</v>
      </c>
      <c r="L3953" s="2" t="s">
        <v>1276</v>
      </c>
      <c r="M3953" s="5">
        <v>45093</v>
      </c>
      <c r="N3953" s="6">
        <v>99.92</v>
      </c>
    </row>
    <row r="3954" spans="1:14" ht="15.5" hidden="1" x14ac:dyDescent="0.35">
      <c r="A3954" s="3" t="s">
        <v>787</v>
      </c>
      <c r="B3954" s="2" t="s">
        <v>2291</v>
      </c>
      <c r="C3954" s="3">
        <v>159</v>
      </c>
      <c r="D3954" s="2">
        <v>64.25</v>
      </c>
      <c r="E3954" s="2">
        <v>73.349999999999994</v>
      </c>
      <c r="F3954" s="2">
        <v>74.25</v>
      </c>
      <c r="G3954" s="2">
        <v>0</v>
      </c>
      <c r="H3954" s="2" t="s">
        <v>12</v>
      </c>
      <c r="I3954" s="2">
        <v>194</v>
      </c>
      <c r="J3954" s="2">
        <v>0</v>
      </c>
      <c r="K3954" s="4">
        <v>1.7416</v>
      </c>
      <c r="L3954" s="2" t="s">
        <v>1276</v>
      </c>
      <c r="M3954" s="5">
        <v>45093</v>
      </c>
      <c r="N3954" s="6">
        <v>99.92</v>
      </c>
    </row>
    <row r="3955" spans="1:14" ht="15.5" hidden="1" x14ac:dyDescent="0.35">
      <c r="A3955" s="3" t="s">
        <v>789</v>
      </c>
      <c r="B3955" s="2" t="s">
        <v>2292</v>
      </c>
      <c r="C3955" s="3">
        <v>159.5</v>
      </c>
      <c r="D3955" s="2">
        <v>65.45</v>
      </c>
      <c r="E3955" s="2">
        <v>73.849999999999994</v>
      </c>
      <c r="F3955" s="2">
        <v>74.650000000000006</v>
      </c>
      <c r="G3955" s="2">
        <v>0</v>
      </c>
      <c r="H3955" s="2" t="s">
        <v>12</v>
      </c>
      <c r="I3955" s="2">
        <v>33</v>
      </c>
      <c r="J3955" s="2">
        <v>0</v>
      </c>
      <c r="K3955" s="4">
        <v>1.7433000000000001</v>
      </c>
      <c r="L3955" s="2" t="s">
        <v>1276</v>
      </c>
      <c r="M3955" s="5">
        <v>45093</v>
      </c>
      <c r="N3955" s="6">
        <v>99.92</v>
      </c>
    </row>
    <row r="3956" spans="1:14" ht="15.5" hidden="1" x14ac:dyDescent="0.35">
      <c r="A3956" s="3" t="s">
        <v>791</v>
      </c>
      <c r="B3956" s="2" t="s">
        <v>2293</v>
      </c>
      <c r="C3956" s="3">
        <v>160</v>
      </c>
      <c r="D3956" s="2">
        <v>58.2</v>
      </c>
      <c r="E3956" s="2">
        <v>59.9</v>
      </c>
      <c r="F3956" s="2">
        <v>60.3</v>
      </c>
      <c r="G3956" s="2">
        <v>0</v>
      </c>
      <c r="H3956" s="2" t="s">
        <v>12</v>
      </c>
      <c r="I3956" s="2">
        <v>20</v>
      </c>
      <c r="J3956" s="2">
        <v>20</v>
      </c>
      <c r="K3956" s="4">
        <v>0.53910000000000002</v>
      </c>
      <c r="L3956" s="2" t="s">
        <v>1276</v>
      </c>
      <c r="M3956" s="5">
        <v>45093</v>
      </c>
      <c r="N3956" s="6">
        <v>99.92</v>
      </c>
    </row>
    <row r="3957" spans="1:14" ht="15.5" hidden="1" x14ac:dyDescent="0.35">
      <c r="A3957" s="3" t="s">
        <v>793</v>
      </c>
      <c r="B3957" s="2" t="s">
        <v>2294</v>
      </c>
      <c r="C3957" s="3">
        <v>160.5</v>
      </c>
      <c r="D3957" s="2">
        <v>65.900000000000006</v>
      </c>
      <c r="E3957" s="2">
        <v>74.900000000000006</v>
      </c>
      <c r="F3957" s="2">
        <v>75.599999999999994</v>
      </c>
      <c r="G3957" s="2">
        <v>0</v>
      </c>
      <c r="H3957" s="2" t="s">
        <v>12</v>
      </c>
      <c r="I3957" s="2">
        <v>109</v>
      </c>
      <c r="J3957" s="2">
        <v>0</v>
      </c>
      <c r="K3957" s="4">
        <v>1.7528999999999999</v>
      </c>
      <c r="L3957" s="2" t="s">
        <v>1276</v>
      </c>
      <c r="M3957" s="5">
        <v>45093</v>
      </c>
      <c r="N3957" s="6">
        <v>99.92</v>
      </c>
    </row>
    <row r="3958" spans="1:14" ht="15.5" hidden="1" x14ac:dyDescent="0.35">
      <c r="A3958" s="3" t="s">
        <v>795</v>
      </c>
      <c r="B3958" s="2" t="s">
        <v>2291</v>
      </c>
      <c r="C3958" s="3">
        <v>161</v>
      </c>
      <c r="D3958" s="2">
        <v>66.25</v>
      </c>
      <c r="E3958" s="2">
        <v>75.400000000000006</v>
      </c>
      <c r="F3958" s="2">
        <v>76.099999999999994</v>
      </c>
      <c r="G3958" s="2">
        <v>0</v>
      </c>
      <c r="H3958" s="2" t="s">
        <v>12</v>
      </c>
      <c r="I3958" s="2">
        <v>76</v>
      </c>
      <c r="J3958" s="2">
        <v>0</v>
      </c>
      <c r="K3958" s="4">
        <v>1.7576000000000001</v>
      </c>
      <c r="L3958" s="2" t="s">
        <v>1276</v>
      </c>
      <c r="M3958" s="5">
        <v>45093</v>
      </c>
      <c r="N3958" s="6">
        <v>99.92</v>
      </c>
    </row>
    <row r="3959" spans="1:14" ht="15.5" hidden="1" x14ac:dyDescent="0.35">
      <c r="A3959" s="3" t="s">
        <v>796</v>
      </c>
      <c r="B3959" s="2" t="s">
        <v>2295</v>
      </c>
      <c r="C3959" s="3">
        <v>161.5</v>
      </c>
      <c r="D3959" s="2">
        <v>50.56</v>
      </c>
      <c r="E3959" s="2">
        <v>66</v>
      </c>
      <c r="F3959" s="2">
        <v>67.2</v>
      </c>
      <c r="G3959" s="2">
        <v>0</v>
      </c>
      <c r="H3959" s="2" t="s">
        <v>12</v>
      </c>
      <c r="I3959" s="2">
        <v>2</v>
      </c>
      <c r="J3959" s="2">
        <v>0</v>
      </c>
      <c r="K3959" s="4">
        <v>1.1233</v>
      </c>
      <c r="L3959" s="2" t="s">
        <v>1276</v>
      </c>
      <c r="M3959" s="5">
        <v>45093</v>
      </c>
      <c r="N3959" s="6">
        <v>99.92</v>
      </c>
    </row>
    <row r="3960" spans="1:14" ht="15.5" hidden="1" x14ac:dyDescent="0.35">
      <c r="A3960" s="3" t="s">
        <v>797</v>
      </c>
      <c r="B3960" s="2" t="s">
        <v>2296</v>
      </c>
      <c r="C3960" s="3">
        <v>162</v>
      </c>
      <c r="D3960" s="2">
        <v>67.900000000000006</v>
      </c>
      <c r="E3960" s="2">
        <v>76.45</v>
      </c>
      <c r="F3960" s="2">
        <v>77.150000000000006</v>
      </c>
      <c r="G3960" s="2">
        <v>0</v>
      </c>
      <c r="H3960" s="2" t="s">
        <v>12</v>
      </c>
      <c r="I3960" s="2">
        <v>2</v>
      </c>
      <c r="J3960" s="2">
        <v>0</v>
      </c>
      <c r="K3960" s="4">
        <v>1.77</v>
      </c>
      <c r="L3960" s="2" t="s">
        <v>1276</v>
      </c>
      <c r="M3960" s="5">
        <v>45093</v>
      </c>
      <c r="N3960" s="6">
        <v>99.92</v>
      </c>
    </row>
    <row r="3961" spans="1:14" ht="15.5" hidden="1" x14ac:dyDescent="0.35">
      <c r="A3961" s="3" t="s">
        <v>799</v>
      </c>
      <c r="B3961" s="2" t="s">
        <v>2297</v>
      </c>
      <c r="C3961" s="3">
        <v>162.5</v>
      </c>
      <c r="D3961" s="2">
        <v>64.16</v>
      </c>
      <c r="E3961" s="2">
        <v>64.349999999999994</v>
      </c>
      <c r="F3961" s="2">
        <v>65.349999999999994</v>
      </c>
      <c r="G3961" s="2">
        <v>0</v>
      </c>
      <c r="H3961" s="2" t="s">
        <v>12</v>
      </c>
      <c r="I3961" s="2">
        <v>1</v>
      </c>
      <c r="J3961" s="2">
        <v>0</v>
      </c>
      <c r="K3961" s="4">
        <v>0.88700000000000001</v>
      </c>
      <c r="L3961" s="2" t="s">
        <v>1276</v>
      </c>
      <c r="M3961" s="5">
        <v>45093</v>
      </c>
      <c r="N3961" s="6">
        <v>99.92</v>
      </c>
    </row>
    <row r="3962" spans="1:14" ht="15.5" hidden="1" x14ac:dyDescent="0.35">
      <c r="A3962" s="3" t="s">
        <v>801</v>
      </c>
      <c r="B3962" s="2" t="s">
        <v>2298</v>
      </c>
      <c r="C3962" s="3">
        <v>163</v>
      </c>
      <c r="D3962" s="2">
        <v>69.150000000000006</v>
      </c>
      <c r="E3962" s="2">
        <v>79</v>
      </c>
      <c r="F3962" s="2">
        <v>79.599999999999994</v>
      </c>
      <c r="G3962" s="2">
        <v>0</v>
      </c>
      <c r="H3962" s="2" t="s">
        <v>12</v>
      </c>
      <c r="I3962" s="2">
        <v>10</v>
      </c>
      <c r="J3962" s="2">
        <v>0</v>
      </c>
      <c r="K3962" s="4">
        <v>1.8695999999999999</v>
      </c>
      <c r="L3962" s="2" t="s">
        <v>1276</v>
      </c>
      <c r="M3962" s="5">
        <v>45093</v>
      </c>
      <c r="N3962" s="6">
        <v>99.92</v>
      </c>
    </row>
    <row r="3963" spans="1:14" ht="15.5" hidden="1" x14ac:dyDescent="0.35">
      <c r="A3963" s="3" t="s">
        <v>803</v>
      </c>
      <c r="B3963" s="2" t="s">
        <v>2299</v>
      </c>
      <c r="C3963" s="3">
        <v>163.5</v>
      </c>
      <c r="D3963" s="2">
        <v>59</v>
      </c>
      <c r="E3963" s="2">
        <v>68</v>
      </c>
      <c r="F3963" s="2">
        <v>69.25</v>
      </c>
      <c r="G3963" s="2">
        <v>0</v>
      </c>
      <c r="H3963" s="2" t="s">
        <v>12</v>
      </c>
      <c r="I3963" s="2">
        <v>35</v>
      </c>
      <c r="J3963" s="2">
        <v>0</v>
      </c>
      <c r="K3963" s="4">
        <v>1.1417999999999999</v>
      </c>
      <c r="L3963" s="2" t="s">
        <v>1276</v>
      </c>
      <c r="M3963" s="5">
        <v>45093</v>
      </c>
      <c r="N3963" s="6">
        <v>99.92</v>
      </c>
    </row>
    <row r="3964" spans="1:14" ht="15.5" hidden="1" x14ac:dyDescent="0.35">
      <c r="A3964" s="3" t="s">
        <v>805</v>
      </c>
      <c r="B3964" s="2" t="s">
        <v>2300</v>
      </c>
      <c r="C3964" s="3">
        <v>164</v>
      </c>
      <c r="D3964" s="2">
        <v>58.25</v>
      </c>
      <c r="E3964" s="2">
        <v>68.5</v>
      </c>
      <c r="F3964" s="2">
        <v>69.75</v>
      </c>
      <c r="G3964" s="2">
        <v>0</v>
      </c>
      <c r="H3964" s="2" t="s">
        <v>12</v>
      </c>
      <c r="I3964" s="2">
        <v>52</v>
      </c>
      <c r="J3964" s="2">
        <v>0</v>
      </c>
      <c r="K3964" s="4">
        <v>1.1459999999999999</v>
      </c>
      <c r="L3964" s="2" t="s">
        <v>1276</v>
      </c>
      <c r="M3964" s="5">
        <v>45093</v>
      </c>
      <c r="N3964" s="6">
        <v>99.92</v>
      </c>
    </row>
    <row r="3965" spans="1:14" ht="15.5" hidden="1" x14ac:dyDescent="0.35">
      <c r="A3965" s="3" t="s">
        <v>807</v>
      </c>
      <c r="B3965" s="2" t="s">
        <v>2301</v>
      </c>
      <c r="C3965" s="3">
        <v>164.5</v>
      </c>
      <c r="D3965" s="2">
        <v>70.099999999999994</v>
      </c>
      <c r="E3965" s="2">
        <v>60.55</v>
      </c>
      <c r="F3965" s="2">
        <v>61.85</v>
      </c>
      <c r="G3965" s="2">
        <v>0</v>
      </c>
      <c r="H3965" s="2" t="s">
        <v>12</v>
      </c>
      <c r="I3965" s="2">
        <v>84</v>
      </c>
      <c r="J3965" s="2">
        <v>0</v>
      </c>
      <c r="K3965" s="4">
        <v>0</v>
      </c>
      <c r="L3965" s="2" t="s">
        <v>1276</v>
      </c>
      <c r="M3965" s="5">
        <v>45093</v>
      </c>
      <c r="N3965" s="6">
        <v>99.92</v>
      </c>
    </row>
    <row r="3966" spans="1:14" ht="15.5" hidden="1" x14ac:dyDescent="0.35">
      <c r="A3966" s="3" t="s">
        <v>809</v>
      </c>
      <c r="B3966" s="2" t="s">
        <v>2302</v>
      </c>
      <c r="C3966" s="3">
        <v>165</v>
      </c>
      <c r="D3966" s="2">
        <v>66.849999999999994</v>
      </c>
      <c r="E3966" s="2">
        <v>64.900000000000006</v>
      </c>
      <c r="F3966" s="2">
        <v>65.25</v>
      </c>
      <c r="G3966" s="2">
        <v>0</v>
      </c>
      <c r="H3966" s="2" t="s">
        <v>12</v>
      </c>
      <c r="I3966" s="2">
        <v>92</v>
      </c>
      <c r="J3966" s="2">
        <v>0</v>
      </c>
      <c r="K3966" s="4">
        <v>0.54690000000000005</v>
      </c>
      <c r="L3966" s="2" t="s">
        <v>1276</v>
      </c>
      <c r="M3966" s="5">
        <v>45093</v>
      </c>
      <c r="N3966" s="6">
        <v>99.92</v>
      </c>
    </row>
    <row r="3967" spans="1:14" ht="15.5" hidden="1" x14ac:dyDescent="0.35">
      <c r="A3967" s="3" t="s">
        <v>810</v>
      </c>
      <c r="B3967" s="2" t="s">
        <v>2300</v>
      </c>
      <c r="C3967" s="3">
        <v>165.5</v>
      </c>
      <c r="D3967" s="2">
        <v>59.75</v>
      </c>
      <c r="E3967" s="2">
        <v>70</v>
      </c>
      <c r="F3967" s="2">
        <v>71.25</v>
      </c>
      <c r="G3967" s="2">
        <v>0</v>
      </c>
      <c r="H3967" s="2" t="s">
        <v>12</v>
      </c>
      <c r="I3967" s="2">
        <v>50</v>
      </c>
      <c r="J3967" s="2">
        <v>0</v>
      </c>
      <c r="K3967" s="4">
        <v>1.1581999999999999</v>
      </c>
      <c r="L3967" s="2" t="s">
        <v>1276</v>
      </c>
      <c r="M3967" s="5">
        <v>45093</v>
      </c>
      <c r="N3967" s="6">
        <v>99.92</v>
      </c>
    </row>
    <row r="3968" spans="1:14" ht="15.5" hidden="1" x14ac:dyDescent="0.35">
      <c r="A3968" s="3" t="s">
        <v>811</v>
      </c>
      <c r="B3968" s="2" t="s">
        <v>2299</v>
      </c>
      <c r="C3968" s="3">
        <v>166</v>
      </c>
      <c r="D3968" s="2">
        <v>60.89</v>
      </c>
      <c r="E3968" s="2">
        <v>70.5</v>
      </c>
      <c r="F3968" s="2">
        <v>71.75</v>
      </c>
      <c r="G3968" s="2">
        <v>0</v>
      </c>
      <c r="H3968" s="2" t="s">
        <v>12</v>
      </c>
      <c r="I3968" s="2">
        <v>35</v>
      </c>
      <c r="J3968" s="2">
        <v>0</v>
      </c>
      <c r="K3968" s="4">
        <v>1.1621999999999999</v>
      </c>
      <c r="L3968" s="2" t="s">
        <v>1276</v>
      </c>
      <c r="M3968" s="5">
        <v>45093</v>
      </c>
      <c r="N3968" s="6">
        <v>99.92</v>
      </c>
    </row>
    <row r="3969" spans="1:14" ht="15.5" hidden="1" x14ac:dyDescent="0.35">
      <c r="A3969" s="3" t="s">
        <v>813</v>
      </c>
      <c r="B3969" s="2" t="s">
        <v>2299</v>
      </c>
      <c r="C3969" s="3">
        <v>166.5</v>
      </c>
      <c r="D3969" s="2">
        <v>62</v>
      </c>
      <c r="E3969" s="2">
        <v>71</v>
      </c>
      <c r="F3969" s="2">
        <v>72.25</v>
      </c>
      <c r="G3969" s="2">
        <v>0</v>
      </c>
      <c r="H3969" s="2" t="s">
        <v>12</v>
      </c>
      <c r="I3969" s="2">
        <v>40</v>
      </c>
      <c r="J3969" s="2">
        <v>0</v>
      </c>
      <c r="K3969" s="4">
        <v>1.1662999999999999</v>
      </c>
      <c r="L3969" s="2" t="s">
        <v>1276</v>
      </c>
      <c r="M3969" s="5">
        <v>45093</v>
      </c>
      <c r="N3969" s="6">
        <v>99.92</v>
      </c>
    </row>
    <row r="3970" spans="1:14" ht="15.5" hidden="1" x14ac:dyDescent="0.35">
      <c r="A3970" s="3" t="s">
        <v>814</v>
      </c>
      <c r="B3970" s="2" t="s">
        <v>2303</v>
      </c>
      <c r="C3970" s="3">
        <v>167</v>
      </c>
      <c r="D3970" s="2">
        <v>73.62</v>
      </c>
      <c r="E3970" s="2">
        <v>64.650000000000006</v>
      </c>
      <c r="F3970" s="2">
        <v>65.25</v>
      </c>
      <c r="G3970" s="2">
        <v>0</v>
      </c>
      <c r="H3970" s="2" t="s">
        <v>12</v>
      </c>
      <c r="I3970" s="2">
        <v>4</v>
      </c>
      <c r="J3970" s="2">
        <v>0</v>
      </c>
      <c r="K3970" s="4">
        <v>0</v>
      </c>
      <c r="L3970" s="2" t="s">
        <v>1276</v>
      </c>
      <c r="M3970" s="5">
        <v>45093</v>
      </c>
      <c r="N3970" s="6">
        <v>99.92</v>
      </c>
    </row>
    <row r="3971" spans="1:14" ht="15.5" hidden="1" x14ac:dyDescent="0.35">
      <c r="A3971" s="3" t="s">
        <v>815</v>
      </c>
      <c r="B3971" s="2" t="s">
        <v>2304</v>
      </c>
      <c r="C3971" s="3">
        <v>167.5</v>
      </c>
      <c r="D3971" s="2">
        <v>63.35</v>
      </c>
      <c r="E3971" s="2">
        <v>67.349999999999994</v>
      </c>
      <c r="F3971" s="2">
        <v>67.8</v>
      </c>
      <c r="G3971" s="2">
        <v>0</v>
      </c>
      <c r="H3971" s="2" t="s">
        <v>12</v>
      </c>
      <c r="I3971" s="2">
        <v>4</v>
      </c>
      <c r="J3971" s="2">
        <v>4</v>
      </c>
      <c r="K3971" s="4">
        <v>0.58150000000000002</v>
      </c>
      <c r="L3971" s="2" t="s">
        <v>1276</v>
      </c>
      <c r="M3971" s="5">
        <v>45093</v>
      </c>
      <c r="N3971" s="6">
        <v>99.92</v>
      </c>
    </row>
    <row r="3972" spans="1:14" ht="15.5" hidden="1" x14ac:dyDescent="0.35">
      <c r="A3972" s="3" t="s">
        <v>816</v>
      </c>
      <c r="B3972" s="2" t="s">
        <v>2533</v>
      </c>
      <c r="C3972" s="3">
        <v>168</v>
      </c>
      <c r="D3972" s="2">
        <v>68.099999999999994</v>
      </c>
      <c r="E3972" s="2">
        <v>67.900000000000006</v>
      </c>
      <c r="F3972" s="2">
        <v>68.2</v>
      </c>
      <c r="G3972" s="2">
        <v>2.23</v>
      </c>
      <c r="H3972" s="2">
        <v>3.39E-2</v>
      </c>
      <c r="I3972" s="2">
        <v>20</v>
      </c>
      <c r="J3972" s="2">
        <v>0</v>
      </c>
      <c r="K3972" s="4">
        <v>0.53710000000000002</v>
      </c>
      <c r="L3972" s="2" t="s">
        <v>1276</v>
      </c>
      <c r="M3972" s="5">
        <v>45093</v>
      </c>
      <c r="N3972" s="6">
        <v>99.92</v>
      </c>
    </row>
    <row r="3973" spans="1:14" ht="15.5" hidden="1" x14ac:dyDescent="0.35">
      <c r="A3973" s="3" t="s">
        <v>818</v>
      </c>
      <c r="B3973" s="2" t="s">
        <v>2304</v>
      </c>
      <c r="C3973" s="3">
        <v>168.5</v>
      </c>
      <c r="D3973" s="2">
        <v>64.37</v>
      </c>
      <c r="E3973" s="2">
        <v>68.3</v>
      </c>
      <c r="F3973" s="2">
        <v>68.8</v>
      </c>
      <c r="G3973" s="2">
        <v>0</v>
      </c>
      <c r="H3973" s="2" t="s">
        <v>12</v>
      </c>
      <c r="I3973" s="2">
        <v>4</v>
      </c>
      <c r="J3973" s="2">
        <v>0</v>
      </c>
      <c r="K3973" s="4">
        <v>0.58689999999999998</v>
      </c>
      <c r="L3973" s="2" t="s">
        <v>1276</v>
      </c>
      <c r="M3973" s="5">
        <v>45093</v>
      </c>
      <c r="N3973" s="6">
        <v>99.92</v>
      </c>
    </row>
    <row r="3974" spans="1:14" ht="15.5" hidden="1" x14ac:dyDescent="0.35">
      <c r="A3974" s="3" t="s">
        <v>819</v>
      </c>
      <c r="B3974" s="2" t="s">
        <v>2305</v>
      </c>
      <c r="C3974" s="3">
        <v>169</v>
      </c>
      <c r="D3974" s="2">
        <v>72.45</v>
      </c>
      <c r="E3974" s="2">
        <v>75.099999999999994</v>
      </c>
      <c r="F3974" s="2">
        <v>75.849999999999994</v>
      </c>
      <c r="G3974" s="2">
        <v>0</v>
      </c>
      <c r="H3974" s="2" t="s">
        <v>12</v>
      </c>
      <c r="I3974" s="2">
        <v>159</v>
      </c>
      <c r="J3974" s="2">
        <v>0</v>
      </c>
      <c r="K3974" s="4">
        <v>1.2890999999999999</v>
      </c>
      <c r="L3974" s="2" t="s">
        <v>1276</v>
      </c>
      <c r="M3974" s="5">
        <v>45093</v>
      </c>
      <c r="N3974" s="6">
        <v>99.92</v>
      </c>
    </row>
    <row r="3975" spans="1:14" ht="15.5" hidden="1" x14ac:dyDescent="0.35">
      <c r="A3975" s="3" t="s">
        <v>820</v>
      </c>
      <c r="B3975" s="2" t="s">
        <v>2306</v>
      </c>
      <c r="C3975" s="3">
        <v>169.5</v>
      </c>
      <c r="D3975" s="2">
        <v>72.91</v>
      </c>
      <c r="E3975" s="2">
        <v>75.599999999999994</v>
      </c>
      <c r="F3975" s="2">
        <v>76.349999999999994</v>
      </c>
      <c r="G3975" s="2">
        <v>0</v>
      </c>
      <c r="H3975" s="2" t="s">
        <v>12</v>
      </c>
      <c r="I3975" s="2">
        <v>176</v>
      </c>
      <c r="J3975" s="2">
        <v>0</v>
      </c>
      <c r="K3975" s="4">
        <v>1.2930999999999999</v>
      </c>
      <c r="L3975" s="2" t="s">
        <v>1276</v>
      </c>
      <c r="M3975" s="5">
        <v>45093</v>
      </c>
      <c r="N3975" s="6">
        <v>99.92</v>
      </c>
    </row>
    <row r="3976" spans="1:14" ht="15.5" hidden="1" x14ac:dyDescent="0.35">
      <c r="A3976" s="3" t="s">
        <v>822</v>
      </c>
      <c r="B3976" s="2" t="s">
        <v>2579</v>
      </c>
      <c r="C3976" s="3">
        <v>170</v>
      </c>
      <c r="D3976" s="2">
        <v>70</v>
      </c>
      <c r="E3976" s="2">
        <v>69.8</v>
      </c>
      <c r="F3976" s="2">
        <v>70.25</v>
      </c>
      <c r="G3976" s="2">
        <v>1.8</v>
      </c>
      <c r="H3976" s="2">
        <v>2.64E-2</v>
      </c>
      <c r="I3976" s="2">
        <v>600</v>
      </c>
      <c r="J3976" s="2">
        <v>200</v>
      </c>
      <c r="K3976" s="4">
        <v>0.57320000000000004</v>
      </c>
      <c r="L3976" s="2" t="s">
        <v>1276</v>
      </c>
      <c r="M3976" s="5">
        <v>45093</v>
      </c>
      <c r="N3976" s="6">
        <v>99.92</v>
      </c>
    </row>
    <row r="3977" spans="1:14" ht="15.5" hidden="1" x14ac:dyDescent="0.35">
      <c r="A3977" s="3" t="s">
        <v>823</v>
      </c>
      <c r="B3977" s="2" t="s">
        <v>2307</v>
      </c>
      <c r="C3977" s="3">
        <v>170.5</v>
      </c>
      <c r="D3977" s="2">
        <v>73.2</v>
      </c>
      <c r="E3977" s="2">
        <v>79.45</v>
      </c>
      <c r="F3977" s="2">
        <v>80.05</v>
      </c>
      <c r="G3977" s="2">
        <v>0</v>
      </c>
      <c r="H3977" s="2" t="s">
        <v>12</v>
      </c>
      <c r="I3977" s="2">
        <v>20</v>
      </c>
      <c r="J3977" s="2">
        <v>0</v>
      </c>
      <c r="K3977" s="4">
        <v>1.4951000000000001</v>
      </c>
      <c r="L3977" s="2" t="s">
        <v>1276</v>
      </c>
      <c r="M3977" s="5">
        <v>45093</v>
      </c>
      <c r="N3977" s="6">
        <v>99.92</v>
      </c>
    </row>
    <row r="3978" spans="1:14" ht="15.5" hidden="1" x14ac:dyDescent="0.35">
      <c r="A3978" s="3" t="s">
        <v>824</v>
      </c>
      <c r="B3978" s="2" t="s">
        <v>2308</v>
      </c>
      <c r="C3978" s="3">
        <v>171</v>
      </c>
      <c r="D3978" s="2">
        <v>81.45</v>
      </c>
      <c r="E3978" s="2">
        <v>80.349999999999994</v>
      </c>
      <c r="F3978" s="2">
        <v>81.05</v>
      </c>
      <c r="G3978" s="2">
        <v>0</v>
      </c>
      <c r="H3978" s="2" t="s">
        <v>12</v>
      </c>
      <c r="I3978" s="2">
        <v>83</v>
      </c>
      <c r="J3978" s="2">
        <v>0</v>
      </c>
      <c r="K3978" s="4">
        <v>1.5290999999999999</v>
      </c>
      <c r="L3978" s="2" t="s">
        <v>1276</v>
      </c>
      <c r="M3978" s="5">
        <v>45093</v>
      </c>
      <c r="N3978" s="6">
        <v>99.92</v>
      </c>
    </row>
    <row r="3979" spans="1:14" ht="15.5" hidden="1" x14ac:dyDescent="0.35">
      <c r="A3979" s="3" t="s">
        <v>826</v>
      </c>
      <c r="B3979" s="2" t="s">
        <v>2307</v>
      </c>
      <c r="C3979" s="3">
        <v>171.5</v>
      </c>
      <c r="D3979" s="2">
        <v>74.2</v>
      </c>
      <c r="E3979" s="2">
        <v>80.45</v>
      </c>
      <c r="F3979" s="2">
        <v>81.099999999999994</v>
      </c>
      <c r="G3979" s="2">
        <v>0</v>
      </c>
      <c r="H3979" s="2" t="s">
        <v>12</v>
      </c>
      <c r="I3979" s="2">
        <v>20</v>
      </c>
      <c r="J3979" s="2">
        <v>0</v>
      </c>
      <c r="K3979" s="4">
        <v>1.5049999999999999</v>
      </c>
      <c r="L3979" s="2" t="s">
        <v>1276</v>
      </c>
      <c r="M3979" s="5">
        <v>45093</v>
      </c>
      <c r="N3979" s="6">
        <v>99.92</v>
      </c>
    </row>
    <row r="3980" spans="1:14" ht="15.5" hidden="1" x14ac:dyDescent="0.35">
      <c r="A3980" s="3" t="s">
        <v>827</v>
      </c>
      <c r="B3980" s="2" t="s">
        <v>2309</v>
      </c>
      <c r="C3980" s="3">
        <v>172</v>
      </c>
      <c r="D3980" s="2">
        <v>74.37</v>
      </c>
      <c r="E3980" s="2">
        <v>75.099999999999994</v>
      </c>
      <c r="F3980" s="2">
        <v>75.8</v>
      </c>
      <c r="G3980" s="2">
        <v>0</v>
      </c>
      <c r="H3980" s="2" t="s">
        <v>12</v>
      </c>
      <c r="I3980" s="2">
        <v>80</v>
      </c>
      <c r="J3980" s="2">
        <v>0</v>
      </c>
      <c r="K3980" s="4">
        <v>1.0659000000000001</v>
      </c>
      <c r="L3980" s="2" t="s">
        <v>1276</v>
      </c>
      <c r="M3980" s="5">
        <v>45093</v>
      </c>
      <c r="N3980" s="6">
        <v>99.92</v>
      </c>
    </row>
    <row r="3981" spans="1:14" ht="15.5" hidden="1" x14ac:dyDescent="0.35">
      <c r="A3981" s="3" t="s">
        <v>829</v>
      </c>
      <c r="B3981" s="2" t="s">
        <v>2579</v>
      </c>
      <c r="C3981" s="3">
        <v>172.5</v>
      </c>
      <c r="D3981" s="2">
        <v>72.55</v>
      </c>
      <c r="E3981" s="2">
        <v>72.3</v>
      </c>
      <c r="F3981" s="2">
        <v>72.7</v>
      </c>
      <c r="G3981" s="2">
        <v>2.0499999999999998</v>
      </c>
      <c r="H3981" s="2">
        <v>2.9100000000000001E-2</v>
      </c>
      <c r="I3981" s="2">
        <v>1200</v>
      </c>
      <c r="J3981" s="2">
        <v>400</v>
      </c>
      <c r="K3981" s="4">
        <v>0.56059999999999999</v>
      </c>
      <c r="L3981" s="2" t="s">
        <v>1276</v>
      </c>
      <c r="M3981" s="5">
        <v>45093</v>
      </c>
      <c r="N3981" s="6">
        <v>99.92</v>
      </c>
    </row>
    <row r="3982" spans="1:14" ht="15.5" hidden="1" x14ac:dyDescent="0.35">
      <c r="A3982" s="3" t="s">
        <v>830</v>
      </c>
      <c r="B3982" s="2" t="s">
        <v>2310</v>
      </c>
      <c r="C3982" s="3">
        <v>173</v>
      </c>
      <c r="D3982" s="2">
        <v>86.25</v>
      </c>
      <c r="E3982" s="2">
        <v>76.95</v>
      </c>
      <c r="F3982" s="2">
        <v>77.5</v>
      </c>
      <c r="G3982" s="2">
        <v>0</v>
      </c>
      <c r="H3982" s="2" t="s">
        <v>12</v>
      </c>
      <c r="I3982" s="2">
        <v>2</v>
      </c>
      <c r="J3982" s="2">
        <v>0</v>
      </c>
      <c r="K3982" s="4">
        <v>1.1423000000000001</v>
      </c>
      <c r="L3982" s="2" t="s">
        <v>1276</v>
      </c>
      <c r="M3982" s="5">
        <v>45093</v>
      </c>
      <c r="N3982" s="6">
        <v>99.92</v>
      </c>
    </row>
    <row r="3983" spans="1:14" ht="15.5" hidden="1" x14ac:dyDescent="0.35">
      <c r="A3983" s="3" t="s">
        <v>832</v>
      </c>
      <c r="B3983" s="2" t="s">
        <v>2579</v>
      </c>
      <c r="C3983" s="3">
        <v>173.5</v>
      </c>
      <c r="D3983" s="2">
        <v>73.55</v>
      </c>
      <c r="E3983" s="2">
        <v>73.349999999999994</v>
      </c>
      <c r="F3983" s="2">
        <v>73.8</v>
      </c>
      <c r="G3983" s="2">
        <v>2</v>
      </c>
      <c r="H3983" s="2">
        <v>2.8000000000000001E-2</v>
      </c>
      <c r="I3983" s="2">
        <v>580</v>
      </c>
      <c r="J3983" s="2">
        <v>180</v>
      </c>
      <c r="K3983" s="4">
        <v>0.61329999999999996</v>
      </c>
      <c r="L3983" s="2" t="s">
        <v>1276</v>
      </c>
      <c r="M3983" s="5">
        <v>45093</v>
      </c>
      <c r="N3983" s="6">
        <v>99.92</v>
      </c>
    </row>
    <row r="3984" spans="1:14" ht="15.5" hidden="1" x14ac:dyDescent="0.35">
      <c r="A3984" s="3" t="s">
        <v>833</v>
      </c>
      <c r="B3984" s="2" t="s">
        <v>2311</v>
      </c>
      <c r="C3984" s="3">
        <v>174</v>
      </c>
      <c r="D3984" s="2">
        <v>85.75</v>
      </c>
      <c r="E3984" s="2">
        <v>73.400000000000006</v>
      </c>
      <c r="F3984" s="2">
        <v>74</v>
      </c>
      <c r="G3984" s="2">
        <v>0</v>
      </c>
      <c r="H3984" s="2" t="s">
        <v>12</v>
      </c>
      <c r="I3984" s="2">
        <v>2</v>
      </c>
      <c r="J3984" s="2">
        <v>0</v>
      </c>
      <c r="K3984" s="4">
        <v>0</v>
      </c>
      <c r="L3984" s="2" t="s">
        <v>1276</v>
      </c>
      <c r="M3984" s="5">
        <v>45093</v>
      </c>
      <c r="N3984" s="6">
        <v>99.92</v>
      </c>
    </row>
    <row r="3985" spans="1:14" ht="15.5" hidden="1" x14ac:dyDescent="0.35">
      <c r="A3985" s="3" t="s">
        <v>835</v>
      </c>
      <c r="B3985" s="2" t="s">
        <v>2312</v>
      </c>
      <c r="C3985" s="3">
        <v>174.5</v>
      </c>
      <c r="D3985" s="2">
        <v>75.58</v>
      </c>
      <c r="E3985" s="2">
        <v>85.7</v>
      </c>
      <c r="F3985" s="2">
        <v>86.4</v>
      </c>
      <c r="G3985" s="2">
        <v>0</v>
      </c>
      <c r="H3985" s="2" t="s">
        <v>12</v>
      </c>
      <c r="I3985" s="2">
        <v>150</v>
      </c>
      <c r="J3985" s="2">
        <v>0</v>
      </c>
      <c r="K3985" s="4">
        <v>1.6780999999999999</v>
      </c>
      <c r="L3985" s="2" t="s">
        <v>1276</v>
      </c>
      <c r="M3985" s="5">
        <v>45093</v>
      </c>
      <c r="N3985" s="6">
        <v>99.92</v>
      </c>
    </row>
    <row r="3986" spans="1:14" ht="15.5" hidden="1" x14ac:dyDescent="0.35">
      <c r="A3986" s="3" t="s">
        <v>837</v>
      </c>
      <c r="B3986" s="2" t="s">
        <v>2313</v>
      </c>
      <c r="C3986" s="3">
        <v>175</v>
      </c>
      <c r="D3986" s="2">
        <v>76.92</v>
      </c>
      <c r="E3986" s="2">
        <v>74.849999999999994</v>
      </c>
      <c r="F3986" s="2">
        <v>75.3</v>
      </c>
      <c r="G3986" s="2">
        <v>0</v>
      </c>
      <c r="H3986" s="2" t="s">
        <v>12</v>
      </c>
      <c r="I3986" s="2">
        <v>1</v>
      </c>
      <c r="J3986" s="2">
        <v>0</v>
      </c>
      <c r="K3986" s="4">
        <v>0.62109999999999999</v>
      </c>
      <c r="L3986" s="2" t="s">
        <v>1276</v>
      </c>
      <c r="M3986" s="5">
        <v>45093</v>
      </c>
      <c r="N3986" s="6">
        <v>99.92</v>
      </c>
    </row>
    <row r="3987" spans="1:14" ht="15.5" hidden="1" x14ac:dyDescent="0.35">
      <c r="A3987" s="3" t="s">
        <v>839</v>
      </c>
      <c r="B3987" s="2" t="s">
        <v>2314</v>
      </c>
      <c r="C3987" s="3">
        <v>175.5</v>
      </c>
      <c r="D3987" s="2">
        <v>81.709999999999994</v>
      </c>
      <c r="E3987" s="2">
        <v>87.15</v>
      </c>
      <c r="F3987" s="2">
        <v>88.15</v>
      </c>
      <c r="G3987" s="2">
        <v>0</v>
      </c>
      <c r="H3987" s="2" t="s">
        <v>12</v>
      </c>
      <c r="I3987" s="2">
        <v>20</v>
      </c>
      <c r="J3987" s="2">
        <v>0</v>
      </c>
      <c r="K3987" s="4">
        <v>1.7243999999999999</v>
      </c>
      <c r="L3987" s="2" t="s">
        <v>1276</v>
      </c>
      <c r="M3987" s="5">
        <v>45093</v>
      </c>
      <c r="N3987" s="6">
        <v>99.92</v>
      </c>
    </row>
    <row r="3988" spans="1:14" ht="15.5" hidden="1" x14ac:dyDescent="0.35">
      <c r="A3988" s="3" t="s">
        <v>840</v>
      </c>
      <c r="B3988" s="2" t="s">
        <v>2315</v>
      </c>
      <c r="C3988" s="3">
        <v>176</v>
      </c>
      <c r="D3988" s="2">
        <v>78.510000000000005</v>
      </c>
      <c r="E3988" s="2">
        <v>87.65</v>
      </c>
      <c r="F3988" s="2">
        <v>88.7</v>
      </c>
      <c r="G3988" s="2">
        <v>0</v>
      </c>
      <c r="H3988" s="2" t="s">
        <v>12</v>
      </c>
      <c r="I3988" s="2">
        <v>140</v>
      </c>
      <c r="J3988" s="2">
        <v>0</v>
      </c>
      <c r="K3988" s="4">
        <v>1.73</v>
      </c>
      <c r="L3988" s="2" t="s">
        <v>1276</v>
      </c>
      <c r="M3988" s="5">
        <v>45093</v>
      </c>
      <c r="N3988" s="6">
        <v>99.92</v>
      </c>
    </row>
    <row r="3989" spans="1:14" ht="15.5" hidden="1" x14ac:dyDescent="0.35">
      <c r="A3989" s="3" t="s">
        <v>842</v>
      </c>
      <c r="B3989" s="2" t="s">
        <v>2316</v>
      </c>
      <c r="C3989" s="3">
        <v>176.5</v>
      </c>
      <c r="D3989" s="2">
        <v>78.67</v>
      </c>
      <c r="E3989" s="2">
        <v>87.65</v>
      </c>
      <c r="F3989" s="2">
        <v>88.4</v>
      </c>
      <c r="G3989" s="2">
        <v>0</v>
      </c>
      <c r="H3989" s="2" t="s">
        <v>12</v>
      </c>
      <c r="I3989" s="2">
        <v>50</v>
      </c>
      <c r="J3989" s="2">
        <v>0</v>
      </c>
      <c r="K3989" s="4">
        <v>1.6926000000000001</v>
      </c>
      <c r="L3989" s="2" t="s">
        <v>1276</v>
      </c>
      <c r="M3989" s="5">
        <v>45093</v>
      </c>
      <c r="N3989" s="6">
        <v>99.92</v>
      </c>
    </row>
    <row r="3990" spans="1:14" ht="15.5" hidden="1" x14ac:dyDescent="0.35">
      <c r="A3990" s="3" t="s">
        <v>844</v>
      </c>
      <c r="B3990" s="2" t="s">
        <v>2317</v>
      </c>
      <c r="C3990" s="3">
        <v>177</v>
      </c>
      <c r="D3990" s="2">
        <v>79.5</v>
      </c>
      <c r="E3990" s="2">
        <v>88.65</v>
      </c>
      <c r="F3990" s="2">
        <v>89.65</v>
      </c>
      <c r="G3990" s="2">
        <v>0</v>
      </c>
      <c r="H3990" s="2" t="s">
        <v>12</v>
      </c>
      <c r="I3990" s="2">
        <v>140</v>
      </c>
      <c r="J3990" s="2">
        <v>0</v>
      </c>
      <c r="K3990" s="4">
        <v>1.7364999999999999</v>
      </c>
      <c r="L3990" s="2" t="s">
        <v>1276</v>
      </c>
      <c r="M3990" s="5">
        <v>45093</v>
      </c>
      <c r="N3990" s="6">
        <v>99.92</v>
      </c>
    </row>
    <row r="3991" spans="1:14" ht="15.5" hidden="1" x14ac:dyDescent="0.35">
      <c r="A3991" s="3" t="s">
        <v>846</v>
      </c>
      <c r="B3991" s="2" t="s">
        <v>2318</v>
      </c>
      <c r="C3991" s="3">
        <v>177.5</v>
      </c>
      <c r="D3991" s="2">
        <v>83.25</v>
      </c>
      <c r="E3991" s="2">
        <v>93.15</v>
      </c>
      <c r="F3991" s="2">
        <v>94.05</v>
      </c>
      <c r="G3991" s="2">
        <v>0</v>
      </c>
      <c r="H3991" s="2" t="s">
        <v>12</v>
      </c>
      <c r="I3991" s="2">
        <v>28</v>
      </c>
      <c r="J3991" s="2">
        <v>0</v>
      </c>
      <c r="K3991" s="4">
        <v>1.9843999999999999</v>
      </c>
      <c r="L3991" s="2" t="s">
        <v>1276</v>
      </c>
      <c r="M3991" s="5">
        <v>45093</v>
      </c>
      <c r="N3991" s="6">
        <v>99.92</v>
      </c>
    </row>
    <row r="3992" spans="1:14" ht="15.5" hidden="1" x14ac:dyDescent="0.35">
      <c r="A3992" s="3" t="s">
        <v>848</v>
      </c>
      <c r="B3992" s="2" t="s">
        <v>2319</v>
      </c>
      <c r="C3992" s="3">
        <v>178</v>
      </c>
      <c r="D3992" s="2">
        <v>81.400000000000006</v>
      </c>
      <c r="E3992" s="2">
        <v>89.7</v>
      </c>
      <c r="F3992" s="2">
        <v>90.7</v>
      </c>
      <c r="G3992" s="2">
        <v>0</v>
      </c>
      <c r="H3992" s="2" t="s">
        <v>12</v>
      </c>
      <c r="I3992" s="2">
        <v>122</v>
      </c>
      <c r="J3992" s="2">
        <v>0</v>
      </c>
      <c r="K3992" s="4">
        <v>1.7477</v>
      </c>
      <c r="L3992" s="2" t="s">
        <v>1276</v>
      </c>
      <c r="M3992" s="5">
        <v>45093</v>
      </c>
      <c r="N3992" s="6">
        <v>99.92</v>
      </c>
    </row>
    <row r="3993" spans="1:14" ht="15.5" hidden="1" x14ac:dyDescent="0.35">
      <c r="A3993" s="3" t="s">
        <v>850</v>
      </c>
      <c r="B3993" s="2" t="s">
        <v>2320</v>
      </c>
      <c r="C3993" s="3">
        <v>178.5</v>
      </c>
      <c r="D3993" s="2">
        <v>80.150000000000006</v>
      </c>
      <c r="E3993" s="2">
        <v>90.05</v>
      </c>
      <c r="F3993" s="2">
        <v>90.7</v>
      </c>
      <c r="G3993" s="2">
        <v>0</v>
      </c>
      <c r="H3993" s="2" t="s">
        <v>12</v>
      </c>
      <c r="I3993" s="2">
        <v>100</v>
      </c>
      <c r="J3993" s="2">
        <v>0</v>
      </c>
      <c r="K3993" s="4">
        <v>1.7310000000000001</v>
      </c>
      <c r="L3993" s="2" t="s">
        <v>1276</v>
      </c>
      <c r="M3993" s="5">
        <v>45093</v>
      </c>
      <c r="N3993" s="6">
        <v>99.92</v>
      </c>
    </row>
    <row r="3994" spans="1:14" ht="15.5" hidden="1" x14ac:dyDescent="0.35">
      <c r="A3994" s="3" t="s">
        <v>852</v>
      </c>
      <c r="B3994" s="2" t="s">
        <v>2321</v>
      </c>
      <c r="C3994" s="3">
        <v>179</v>
      </c>
      <c r="D3994" s="2">
        <v>81.5</v>
      </c>
      <c r="E3994" s="2">
        <v>90.7</v>
      </c>
      <c r="F3994" s="2">
        <v>91.65</v>
      </c>
      <c r="G3994" s="2">
        <v>0</v>
      </c>
      <c r="H3994" s="2" t="s">
        <v>12</v>
      </c>
      <c r="I3994" s="2">
        <v>120</v>
      </c>
      <c r="J3994" s="2">
        <v>0</v>
      </c>
      <c r="K3994" s="4">
        <v>1.754</v>
      </c>
      <c r="L3994" s="2" t="s">
        <v>1276</v>
      </c>
      <c r="M3994" s="5">
        <v>45093</v>
      </c>
      <c r="N3994" s="6">
        <v>99.92</v>
      </c>
    </row>
    <row r="3995" spans="1:14" ht="15.5" hidden="1" x14ac:dyDescent="0.35">
      <c r="A3995" s="3" t="s">
        <v>854</v>
      </c>
      <c r="B3995" s="2" t="s">
        <v>2322</v>
      </c>
      <c r="C3995" s="3">
        <v>179.5</v>
      </c>
      <c r="D3995" s="2">
        <v>81.209999999999994</v>
      </c>
      <c r="E3995" s="2">
        <v>91.05</v>
      </c>
      <c r="F3995" s="2">
        <v>91.95</v>
      </c>
      <c r="G3995" s="2">
        <v>0</v>
      </c>
      <c r="H3995" s="2" t="s">
        <v>12</v>
      </c>
      <c r="I3995" s="2">
        <v>60</v>
      </c>
      <c r="J3995" s="2">
        <v>0</v>
      </c>
      <c r="K3995" s="4">
        <v>1.7467999999999999</v>
      </c>
      <c r="L3995" s="2" t="s">
        <v>1276</v>
      </c>
      <c r="M3995" s="5">
        <v>45093</v>
      </c>
      <c r="N3995" s="6">
        <v>99.92</v>
      </c>
    </row>
    <row r="3996" spans="1:14" ht="15.5" hidden="1" x14ac:dyDescent="0.35">
      <c r="A3996" s="3" t="s">
        <v>856</v>
      </c>
      <c r="B3996" s="2" t="s">
        <v>2323</v>
      </c>
      <c r="C3996" s="3">
        <v>180</v>
      </c>
      <c r="D3996" s="2">
        <v>89.48</v>
      </c>
      <c r="E3996" s="2">
        <v>77.650000000000006</v>
      </c>
      <c r="F3996" s="2">
        <v>78.25</v>
      </c>
      <c r="G3996" s="2">
        <v>0</v>
      </c>
      <c r="H3996" s="2" t="s">
        <v>12</v>
      </c>
      <c r="I3996" s="2">
        <v>2</v>
      </c>
      <c r="J3996" s="2">
        <v>0</v>
      </c>
      <c r="K3996" s="4">
        <v>0</v>
      </c>
      <c r="L3996" s="2" t="s">
        <v>1276</v>
      </c>
      <c r="M3996" s="5">
        <v>45093</v>
      </c>
      <c r="N3996" s="6">
        <v>99.92</v>
      </c>
    </row>
    <row r="3997" spans="1:14" ht="15.5" hidden="1" x14ac:dyDescent="0.35">
      <c r="A3997" s="3" t="s">
        <v>858</v>
      </c>
      <c r="B3997" s="2" t="s">
        <v>2324</v>
      </c>
      <c r="C3997" s="3">
        <v>180.5</v>
      </c>
      <c r="D3997" s="2">
        <v>82.78</v>
      </c>
      <c r="E3997" s="2">
        <v>92.2</v>
      </c>
      <c r="F3997" s="2">
        <v>93.25</v>
      </c>
      <c r="G3997" s="2">
        <v>0</v>
      </c>
      <c r="H3997" s="2" t="s">
        <v>12</v>
      </c>
      <c r="I3997" s="2">
        <v>240</v>
      </c>
      <c r="J3997" s="2">
        <v>0</v>
      </c>
      <c r="K3997" s="4">
        <v>1.7689999999999999</v>
      </c>
      <c r="L3997" s="2" t="s">
        <v>1276</v>
      </c>
      <c r="M3997" s="5">
        <v>45093</v>
      </c>
      <c r="N3997" s="6">
        <v>99.92</v>
      </c>
    </row>
    <row r="3998" spans="1:14" ht="15.5" hidden="1" x14ac:dyDescent="0.35">
      <c r="A3998" s="3" t="s">
        <v>860</v>
      </c>
      <c r="B3998" s="2" t="s">
        <v>2325</v>
      </c>
      <c r="C3998" s="3">
        <v>181</v>
      </c>
      <c r="D3998" s="2">
        <v>83.69</v>
      </c>
      <c r="E3998" s="2">
        <v>92.65</v>
      </c>
      <c r="F3998" s="2">
        <v>93.7</v>
      </c>
      <c r="G3998" s="2">
        <v>0</v>
      </c>
      <c r="H3998" s="2" t="s">
        <v>12</v>
      </c>
      <c r="I3998" s="2">
        <v>100</v>
      </c>
      <c r="J3998" s="2">
        <v>0</v>
      </c>
      <c r="K3998" s="4">
        <v>1.7698</v>
      </c>
      <c r="L3998" s="2" t="s">
        <v>1276</v>
      </c>
      <c r="M3998" s="5">
        <v>45093</v>
      </c>
      <c r="N3998" s="6">
        <v>99.92</v>
      </c>
    </row>
    <row r="3999" spans="1:14" ht="15.5" hidden="1" x14ac:dyDescent="0.35">
      <c r="A3999" s="3" t="s">
        <v>862</v>
      </c>
      <c r="B3999" s="2" t="s">
        <v>2326</v>
      </c>
      <c r="C3999" s="3">
        <v>181.5</v>
      </c>
      <c r="D3999" s="2">
        <v>88.3</v>
      </c>
      <c r="E3999" s="2">
        <v>98</v>
      </c>
      <c r="F3999" s="2">
        <v>98.7</v>
      </c>
      <c r="G3999" s="2">
        <v>0</v>
      </c>
      <c r="H3999" s="2" t="s">
        <v>12</v>
      </c>
      <c r="I3999" s="2">
        <v>83</v>
      </c>
      <c r="J3999" s="2">
        <v>0</v>
      </c>
      <c r="K3999" s="4">
        <v>2.0617999999999999</v>
      </c>
      <c r="L3999" s="2" t="s">
        <v>1276</v>
      </c>
      <c r="M3999" s="5">
        <v>45093</v>
      </c>
      <c r="N3999" s="6">
        <v>99.92</v>
      </c>
    </row>
    <row r="4000" spans="1:14" ht="15.5" hidden="1" x14ac:dyDescent="0.35">
      <c r="A4000" s="3" t="s">
        <v>864</v>
      </c>
      <c r="B4000" s="2" t="s">
        <v>2327</v>
      </c>
      <c r="C4000" s="3">
        <v>182</v>
      </c>
      <c r="D4000" s="2">
        <v>85</v>
      </c>
      <c r="E4000" s="2">
        <v>93.7</v>
      </c>
      <c r="F4000" s="2">
        <v>94.65</v>
      </c>
      <c r="G4000" s="2">
        <v>0</v>
      </c>
      <c r="H4000" s="2" t="s">
        <v>12</v>
      </c>
      <c r="I4000" s="2">
        <v>50</v>
      </c>
      <c r="J4000" s="2">
        <v>0</v>
      </c>
      <c r="K4000" s="4">
        <v>1.7775000000000001</v>
      </c>
      <c r="L4000" s="2" t="s">
        <v>1276</v>
      </c>
      <c r="M4000" s="5">
        <v>45093</v>
      </c>
      <c r="N4000" s="6">
        <v>99.92</v>
      </c>
    </row>
    <row r="4001" spans="1:14" ht="15.5" hidden="1" x14ac:dyDescent="0.35">
      <c r="A4001" s="3" t="s">
        <v>866</v>
      </c>
      <c r="B4001" s="2" t="s">
        <v>2328</v>
      </c>
      <c r="C4001" s="3">
        <v>182.5</v>
      </c>
      <c r="D4001" s="2">
        <v>85.18</v>
      </c>
      <c r="E4001" s="2">
        <v>94.15</v>
      </c>
      <c r="F4001" s="2">
        <v>95.2</v>
      </c>
      <c r="G4001" s="2">
        <v>0</v>
      </c>
      <c r="H4001" s="2" t="s">
        <v>12</v>
      </c>
      <c r="I4001" s="2">
        <v>242</v>
      </c>
      <c r="J4001" s="2">
        <v>0</v>
      </c>
      <c r="K4001" s="4">
        <v>1.7814000000000001</v>
      </c>
      <c r="L4001" s="2" t="s">
        <v>1276</v>
      </c>
      <c r="M4001" s="5">
        <v>45093</v>
      </c>
      <c r="N4001" s="6">
        <v>99.92</v>
      </c>
    </row>
    <row r="4002" spans="1:14" ht="15.5" hidden="1" x14ac:dyDescent="0.35">
      <c r="A4002" s="3" t="s">
        <v>868</v>
      </c>
      <c r="B4002" s="2" t="s">
        <v>2329</v>
      </c>
      <c r="C4002" s="3">
        <v>183</v>
      </c>
      <c r="D4002" s="2">
        <v>89</v>
      </c>
      <c r="E4002" s="2">
        <v>97.4</v>
      </c>
      <c r="F4002" s="2">
        <v>98.1</v>
      </c>
      <c r="G4002" s="2">
        <v>0</v>
      </c>
      <c r="H4002" s="2" t="s">
        <v>12</v>
      </c>
      <c r="I4002" s="2">
        <v>33</v>
      </c>
      <c r="J4002" s="2">
        <v>0</v>
      </c>
      <c r="K4002" s="4">
        <v>1.946</v>
      </c>
      <c r="L4002" s="2" t="s">
        <v>1276</v>
      </c>
      <c r="M4002" s="5">
        <v>45093</v>
      </c>
      <c r="N4002" s="6">
        <v>99.92</v>
      </c>
    </row>
    <row r="4003" spans="1:14" ht="15.5" hidden="1" x14ac:dyDescent="0.35">
      <c r="A4003" s="3" t="s">
        <v>870</v>
      </c>
      <c r="B4003" s="2" t="s">
        <v>2328</v>
      </c>
      <c r="C4003" s="3">
        <v>183.5</v>
      </c>
      <c r="D4003" s="2">
        <v>86.21</v>
      </c>
      <c r="E4003" s="2">
        <v>95.2</v>
      </c>
      <c r="F4003" s="2">
        <v>96</v>
      </c>
      <c r="G4003" s="2">
        <v>0</v>
      </c>
      <c r="H4003" s="2" t="s">
        <v>12</v>
      </c>
      <c r="I4003" s="2">
        <v>260</v>
      </c>
      <c r="J4003" s="2">
        <v>0</v>
      </c>
      <c r="K4003" s="4">
        <v>1.7842</v>
      </c>
      <c r="L4003" s="2" t="s">
        <v>1276</v>
      </c>
      <c r="M4003" s="5">
        <v>45093</v>
      </c>
      <c r="N4003" s="6">
        <v>99.92</v>
      </c>
    </row>
    <row r="4004" spans="1:14" ht="15.5" hidden="1" x14ac:dyDescent="0.35">
      <c r="A4004" s="3" t="s">
        <v>871</v>
      </c>
      <c r="B4004" s="2" t="s">
        <v>2330</v>
      </c>
      <c r="C4004" s="3">
        <v>184</v>
      </c>
      <c r="D4004" s="2">
        <v>89.02</v>
      </c>
      <c r="E4004" s="2">
        <v>95.65</v>
      </c>
      <c r="F4004" s="2">
        <v>96.8</v>
      </c>
      <c r="G4004" s="2">
        <v>0</v>
      </c>
      <c r="H4004" s="2" t="s">
        <v>12</v>
      </c>
      <c r="I4004" s="2">
        <v>41</v>
      </c>
      <c r="J4004" s="2">
        <v>0</v>
      </c>
      <c r="K4004" s="4">
        <v>1.796</v>
      </c>
      <c r="L4004" s="2" t="s">
        <v>1276</v>
      </c>
      <c r="M4004" s="5">
        <v>45093</v>
      </c>
      <c r="N4004" s="6">
        <v>99.92</v>
      </c>
    </row>
    <row r="4005" spans="1:14" ht="15.5" hidden="1" x14ac:dyDescent="0.35">
      <c r="A4005" s="3" t="s">
        <v>873</v>
      </c>
      <c r="B4005" s="2" t="s">
        <v>2328</v>
      </c>
      <c r="C4005" s="3">
        <v>184.5</v>
      </c>
      <c r="D4005" s="2">
        <v>87.21</v>
      </c>
      <c r="E4005" s="2">
        <v>96.15</v>
      </c>
      <c r="F4005" s="2">
        <v>97.2</v>
      </c>
      <c r="G4005" s="2">
        <v>0</v>
      </c>
      <c r="H4005" s="2" t="s">
        <v>12</v>
      </c>
      <c r="I4005" s="2">
        <v>250</v>
      </c>
      <c r="J4005" s="2">
        <v>0</v>
      </c>
      <c r="K4005" s="4">
        <v>1.7966</v>
      </c>
      <c r="L4005" s="2" t="s">
        <v>1276</v>
      </c>
      <c r="M4005" s="5">
        <v>45093</v>
      </c>
      <c r="N4005" s="6">
        <v>99.92</v>
      </c>
    </row>
    <row r="4006" spans="1:14" ht="15.5" hidden="1" x14ac:dyDescent="0.35">
      <c r="A4006" s="3" t="s">
        <v>874</v>
      </c>
      <c r="B4006" s="2" t="s">
        <v>2331</v>
      </c>
      <c r="C4006" s="3">
        <v>185</v>
      </c>
      <c r="D4006" s="2">
        <v>91.48</v>
      </c>
      <c r="E4006" s="2">
        <v>84.9</v>
      </c>
      <c r="F4006" s="2">
        <v>85.9</v>
      </c>
      <c r="G4006" s="2">
        <v>0</v>
      </c>
      <c r="H4006" s="2" t="s">
        <v>12</v>
      </c>
      <c r="I4006" s="2">
        <v>4</v>
      </c>
      <c r="J4006" s="2">
        <v>0</v>
      </c>
      <c r="K4006" s="4">
        <v>0.70899999999999996</v>
      </c>
      <c r="L4006" s="2" t="s">
        <v>1276</v>
      </c>
      <c r="M4006" s="5">
        <v>45093</v>
      </c>
      <c r="N4006" s="6">
        <v>99.92</v>
      </c>
    </row>
    <row r="4007" spans="1:14" ht="15.5" hidden="1" x14ac:dyDescent="0.35">
      <c r="A4007" s="3" t="s">
        <v>876</v>
      </c>
      <c r="B4007" s="2" t="s">
        <v>2332</v>
      </c>
      <c r="C4007" s="3">
        <v>185.5</v>
      </c>
      <c r="D4007" s="2">
        <v>88.21</v>
      </c>
      <c r="E4007" s="2">
        <v>97.2</v>
      </c>
      <c r="F4007" s="2">
        <v>98.25</v>
      </c>
      <c r="G4007" s="2">
        <v>0</v>
      </c>
      <c r="H4007" s="2" t="s">
        <v>12</v>
      </c>
      <c r="I4007" s="2">
        <v>280</v>
      </c>
      <c r="J4007" s="2">
        <v>0</v>
      </c>
      <c r="K4007" s="4">
        <v>1.8073999999999999</v>
      </c>
      <c r="L4007" s="2" t="s">
        <v>1276</v>
      </c>
      <c r="M4007" s="5">
        <v>45093</v>
      </c>
      <c r="N4007" s="6">
        <v>99.92</v>
      </c>
    </row>
    <row r="4008" spans="1:14" ht="15.5" hidden="1" x14ac:dyDescent="0.35">
      <c r="A4008" s="3" t="s">
        <v>878</v>
      </c>
      <c r="B4008" s="2" t="s">
        <v>2333</v>
      </c>
      <c r="C4008" s="3">
        <v>186</v>
      </c>
      <c r="D4008" s="2">
        <v>88.9</v>
      </c>
      <c r="E4008" s="2">
        <v>97.7</v>
      </c>
      <c r="F4008" s="2">
        <v>98.7</v>
      </c>
      <c r="G4008" s="2">
        <v>0</v>
      </c>
      <c r="H4008" s="2" t="s">
        <v>12</v>
      </c>
      <c r="I4008" s="2">
        <v>180</v>
      </c>
      <c r="J4008" s="2">
        <v>0</v>
      </c>
      <c r="K4008" s="4">
        <v>1.8093999999999999</v>
      </c>
      <c r="L4008" s="2" t="s">
        <v>1276</v>
      </c>
      <c r="M4008" s="5">
        <v>45093</v>
      </c>
      <c r="N4008" s="6">
        <v>99.92</v>
      </c>
    </row>
    <row r="4009" spans="1:14" ht="15.5" hidden="1" x14ac:dyDescent="0.35">
      <c r="A4009" s="3" t="s">
        <v>880</v>
      </c>
      <c r="B4009" s="2" t="s">
        <v>2334</v>
      </c>
      <c r="C4009" s="3">
        <v>186.5</v>
      </c>
      <c r="D4009" s="2">
        <v>89.21</v>
      </c>
      <c r="E4009" s="2">
        <v>98.15</v>
      </c>
      <c r="F4009" s="2">
        <v>99.25</v>
      </c>
      <c r="G4009" s="2">
        <v>0</v>
      </c>
      <c r="H4009" s="2" t="s">
        <v>12</v>
      </c>
      <c r="I4009" s="2">
        <v>280</v>
      </c>
      <c r="J4009" s="2">
        <v>0</v>
      </c>
      <c r="K4009" s="4">
        <v>1.8131999999999999</v>
      </c>
      <c r="L4009" s="2" t="s">
        <v>1276</v>
      </c>
      <c r="M4009" s="5">
        <v>45093</v>
      </c>
      <c r="N4009" s="6">
        <v>99.92</v>
      </c>
    </row>
    <row r="4010" spans="1:14" ht="15.5" hidden="1" x14ac:dyDescent="0.35">
      <c r="A4010" s="3" t="s">
        <v>882</v>
      </c>
      <c r="B4010" s="2" t="s">
        <v>2335</v>
      </c>
      <c r="C4010" s="3">
        <v>187</v>
      </c>
      <c r="D4010" s="2">
        <v>90.23</v>
      </c>
      <c r="E4010" s="2">
        <v>98.7</v>
      </c>
      <c r="F4010" s="2">
        <v>99.7</v>
      </c>
      <c r="G4010" s="2">
        <v>0</v>
      </c>
      <c r="H4010" s="2" t="s">
        <v>12</v>
      </c>
      <c r="I4010" s="2">
        <v>224</v>
      </c>
      <c r="J4010" s="2">
        <v>0</v>
      </c>
      <c r="K4010" s="4">
        <v>1.8169</v>
      </c>
      <c r="L4010" s="2" t="s">
        <v>1276</v>
      </c>
      <c r="M4010" s="5">
        <v>45093</v>
      </c>
      <c r="N4010" s="6">
        <v>99.92</v>
      </c>
    </row>
    <row r="4011" spans="1:14" ht="15.5" hidden="1" x14ac:dyDescent="0.35">
      <c r="A4011" s="3" t="s">
        <v>884</v>
      </c>
      <c r="B4011" s="2" t="s">
        <v>2334</v>
      </c>
      <c r="C4011" s="3">
        <v>187.5</v>
      </c>
      <c r="D4011" s="2">
        <v>90.31</v>
      </c>
      <c r="E4011" s="2">
        <v>99.15</v>
      </c>
      <c r="F4011" s="2">
        <v>100.05</v>
      </c>
      <c r="G4011" s="2">
        <v>0</v>
      </c>
      <c r="H4011" s="2" t="s">
        <v>12</v>
      </c>
      <c r="I4011" s="2">
        <v>280</v>
      </c>
      <c r="J4011" s="2">
        <v>0</v>
      </c>
      <c r="K4011" s="4">
        <v>1.8142</v>
      </c>
      <c r="L4011" s="2" t="s">
        <v>1276</v>
      </c>
      <c r="M4011" s="5">
        <v>45093</v>
      </c>
      <c r="N4011" s="6">
        <v>99.92</v>
      </c>
    </row>
    <row r="4012" spans="1:14" ht="15.5" hidden="1" x14ac:dyDescent="0.35">
      <c r="A4012" s="3" t="s">
        <v>885</v>
      </c>
      <c r="B4012" s="2" t="s">
        <v>2336</v>
      </c>
      <c r="C4012" s="3">
        <v>188</v>
      </c>
      <c r="D4012" s="2">
        <v>94.25</v>
      </c>
      <c r="E4012" s="2">
        <v>102.35</v>
      </c>
      <c r="F4012" s="2">
        <v>103.2</v>
      </c>
      <c r="G4012" s="2">
        <v>0</v>
      </c>
      <c r="H4012" s="2" t="s">
        <v>12</v>
      </c>
      <c r="I4012" s="2">
        <v>1</v>
      </c>
      <c r="J4012" s="2">
        <v>0</v>
      </c>
      <c r="K4012" s="4">
        <v>1.9856</v>
      </c>
      <c r="L4012" s="2" t="s">
        <v>1276</v>
      </c>
      <c r="M4012" s="5">
        <v>45093</v>
      </c>
      <c r="N4012" s="6">
        <v>99.92</v>
      </c>
    </row>
    <row r="4013" spans="1:14" ht="15.5" hidden="1" x14ac:dyDescent="0.35">
      <c r="A4013" s="3" t="s">
        <v>887</v>
      </c>
      <c r="B4013" s="2" t="s">
        <v>2337</v>
      </c>
      <c r="C4013" s="3">
        <v>188.5</v>
      </c>
      <c r="D4013" s="2">
        <v>91.36</v>
      </c>
      <c r="E4013" s="2">
        <v>100.1</v>
      </c>
      <c r="F4013" s="2">
        <v>101.25</v>
      </c>
      <c r="G4013" s="2">
        <v>0</v>
      </c>
      <c r="H4013" s="2" t="s">
        <v>12</v>
      </c>
      <c r="I4013" s="2">
        <v>200</v>
      </c>
      <c r="J4013" s="2">
        <v>0</v>
      </c>
      <c r="K4013" s="4">
        <v>1.8264</v>
      </c>
      <c r="L4013" s="2" t="s">
        <v>1276</v>
      </c>
      <c r="M4013" s="5">
        <v>45093</v>
      </c>
      <c r="N4013" s="6">
        <v>99.92</v>
      </c>
    </row>
    <row r="4014" spans="1:14" ht="15.5" hidden="1" x14ac:dyDescent="0.35">
      <c r="A4014" s="3" t="s">
        <v>889</v>
      </c>
      <c r="B4014" s="2" t="s">
        <v>2338</v>
      </c>
      <c r="C4014" s="3">
        <v>189</v>
      </c>
      <c r="D4014" s="2">
        <v>93.2</v>
      </c>
      <c r="E4014" s="2">
        <v>100.65</v>
      </c>
      <c r="F4014" s="2">
        <v>101.7</v>
      </c>
      <c r="G4014" s="2">
        <v>0</v>
      </c>
      <c r="H4014" s="2" t="s">
        <v>12</v>
      </c>
      <c r="I4014" s="2">
        <v>4</v>
      </c>
      <c r="J4014" s="2">
        <v>0</v>
      </c>
      <c r="K4014" s="4">
        <v>1.8301000000000001</v>
      </c>
      <c r="L4014" s="2" t="s">
        <v>1276</v>
      </c>
      <c r="M4014" s="5">
        <v>45093</v>
      </c>
      <c r="N4014" s="6">
        <v>99.92</v>
      </c>
    </row>
    <row r="4015" spans="1:14" ht="15.5" hidden="1" x14ac:dyDescent="0.35">
      <c r="A4015" s="3" t="s">
        <v>891</v>
      </c>
      <c r="B4015" s="2" t="s">
        <v>2339</v>
      </c>
      <c r="C4015" s="3">
        <v>189.5</v>
      </c>
      <c r="D4015" s="2">
        <v>96.65</v>
      </c>
      <c r="E4015" s="2">
        <v>91.05</v>
      </c>
      <c r="F4015" s="2">
        <v>91.65</v>
      </c>
      <c r="G4015" s="2">
        <v>0</v>
      </c>
      <c r="H4015" s="2" t="s">
        <v>12</v>
      </c>
      <c r="I4015" s="2">
        <v>500</v>
      </c>
      <c r="J4015" s="2">
        <v>0</v>
      </c>
      <c r="K4015" s="4">
        <v>1.0065999999999999</v>
      </c>
      <c r="L4015" s="2" t="s">
        <v>1276</v>
      </c>
      <c r="M4015" s="5">
        <v>45093</v>
      </c>
      <c r="N4015" s="6">
        <v>99.92</v>
      </c>
    </row>
    <row r="4016" spans="1:14" ht="15.5" hidden="1" x14ac:dyDescent="0.35">
      <c r="A4016" s="3" t="s">
        <v>893</v>
      </c>
      <c r="B4016" s="2" t="s">
        <v>2579</v>
      </c>
      <c r="C4016" s="3">
        <v>190</v>
      </c>
      <c r="D4016" s="2">
        <v>90</v>
      </c>
      <c r="E4016" s="2">
        <v>89.9</v>
      </c>
      <c r="F4016" s="2">
        <v>90.25</v>
      </c>
      <c r="G4016" s="2">
        <v>2</v>
      </c>
      <c r="H4016" s="2">
        <v>2.2700000000000001E-2</v>
      </c>
      <c r="I4016" s="2">
        <v>7700</v>
      </c>
      <c r="J4016" s="2">
        <v>1000</v>
      </c>
      <c r="K4016" s="4">
        <v>0.67090000000000005</v>
      </c>
      <c r="L4016" s="2" t="s">
        <v>1276</v>
      </c>
      <c r="M4016" s="5">
        <v>45093</v>
      </c>
      <c r="N4016" s="6">
        <v>99.92</v>
      </c>
    </row>
    <row r="4017" spans="1:14" ht="15.5" hidden="1" x14ac:dyDescent="0.35">
      <c r="A4017" s="3" t="s">
        <v>894</v>
      </c>
      <c r="B4017" s="2" t="s">
        <v>2340</v>
      </c>
      <c r="C4017" s="3">
        <v>190.5</v>
      </c>
      <c r="D4017" s="2">
        <v>92.95</v>
      </c>
      <c r="E4017" s="2">
        <v>90.3</v>
      </c>
      <c r="F4017" s="2">
        <v>90.7</v>
      </c>
      <c r="G4017" s="2">
        <v>0</v>
      </c>
      <c r="H4017" s="2" t="s">
        <v>12</v>
      </c>
      <c r="I4017" s="2">
        <v>10</v>
      </c>
      <c r="J4017" s="2">
        <v>0</v>
      </c>
      <c r="K4017" s="4">
        <v>0.64449999999999996</v>
      </c>
      <c r="L4017" s="2" t="s">
        <v>1276</v>
      </c>
      <c r="M4017" s="5">
        <v>45093</v>
      </c>
      <c r="N4017" s="6">
        <v>99.92</v>
      </c>
    </row>
    <row r="4018" spans="1:14" ht="15.5" hidden="1" x14ac:dyDescent="0.35">
      <c r="A4018" s="3" t="s">
        <v>896</v>
      </c>
      <c r="B4018" s="2" t="s">
        <v>2341</v>
      </c>
      <c r="C4018" s="3">
        <v>191</v>
      </c>
      <c r="D4018" s="2">
        <v>93.92</v>
      </c>
      <c r="E4018" s="2">
        <v>102.7</v>
      </c>
      <c r="F4018" s="2">
        <v>103.7</v>
      </c>
      <c r="G4018" s="2">
        <v>0</v>
      </c>
      <c r="H4018" s="2" t="s">
        <v>12</v>
      </c>
      <c r="I4018" s="2">
        <v>420</v>
      </c>
      <c r="J4018" s="2">
        <v>0</v>
      </c>
      <c r="K4018" s="4">
        <v>1.8462000000000001</v>
      </c>
      <c r="L4018" s="2" t="s">
        <v>1276</v>
      </c>
      <c r="M4018" s="5">
        <v>45093</v>
      </c>
      <c r="N4018" s="6">
        <v>99.92</v>
      </c>
    </row>
    <row r="4019" spans="1:14" ht="15.5" hidden="1" x14ac:dyDescent="0.35">
      <c r="A4019" s="3" t="s">
        <v>898</v>
      </c>
      <c r="B4019" s="2" t="s">
        <v>2342</v>
      </c>
      <c r="C4019" s="3">
        <v>191.5</v>
      </c>
      <c r="D4019" s="2">
        <v>94.36</v>
      </c>
      <c r="E4019" s="2">
        <v>103.1</v>
      </c>
      <c r="F4019" s="2">
        <v>104.25</v>
      </c>
      <c r="G4019" s="2">
        <v>0</v>
      </c>
      <c r="H4019" s="2" t="s">
        <v>12</v>
      </c>
      <c r="I4019" s="2">
        <v>300</v>
      </c>
      <c r="J4019" s="2">
        <v>0</v>
      </c>
      <c r="K4019" s="4">
        <v>1.8481000000000001</v>
      </c>
      <c r="L4019" s="2" t="s">
        <v>1276</v>
      </c>
      <c r="M4019" s="5">
        <v>45093</v>
      </c>
      <c r="N4019" s="6">
        <v>99.92</v>
      </c>
    </row>
    <row r="4020" spans="1:14" ht="15.5" hidden="1" x14ac:dyDescent="0.35">
      <c r="A4020" s="3" t="s">
        <v>900</v>
      </c>
      <c r="B4020" s="2" t="s">
        <v>2343</v>
      </c>
      <c r="C4020" s="3">
        <v>192</v>
      </c>
      <c r="D4020" s="2">
        <v>98.1</v>
      </c>
      <c r="E4020" s="2">
        <v>103.6</v>
      </c>
      <c r="F4020" s="2">
        <v>104.7</v>
      </c>
      <c r="G4020" s="2">
        <v>0</v>
      </c>
      <c r="H4020" s="2" t="s">
        <v>12</v>
      </c>
      <c r="I4020" s="2">
        <v>101</v>
      </c>
      <c r="J4020" s="2">
        <v>0</v>
      </c>
      <c r="K4020" s="4">
        <v>1.8501000000000001</v>
      </c>
      <c r="L4020" s="2" t="s">
        <v>1276</v>
      </c>
      <c r="M4020" s="5">
        <v>45093</v>
      </c>
      <c r="N4020" s="6">
        <v>99.92</v>
      </c>
    </row>
    <row r="4021" spans="1:14" ht="15.5" hidden="1" x14ac:dyDescent="0.35">
      <c r="A4021" s="3" t="s">
        <v>902</v>
      </c>
      <c r="B4021" s="2" t="s">
        <v>2344</v>
      </c>
      <c r="C4021" s="3">
        <v>192.5</v>
      </c>
      <c r="D4021" s="2">
        <v>97.52</v>
      </c>
      <c r="E4021" s="2">
        <v>104.1</v>
      </c>
      <c r="F4021" s="2">
        <v>105.15</v>
      </c>
      <c r="G4021" s="2">
        <v>0</v>
      </c>
      <c r="H4021" s="2" t="s">
        <v>12</v>
      </c>
      <c r="I4021" s="2">
        <v>114</v>
      </c>
      <c r="J4021" s="2">
        <v>0</v>
      </c>
      <c r="K4021" s="4">
        <v>1.8521000000000001</v>
      </c>
      <c r="L4021" s="2" t="s">
        <v>1276</v>
      </c>
      <c r="M4021" s="5">
        <v>45093</v>
      </c>
      <c r="N4021" s="6">
        <v>99.92</v>
      </c>
    </row>
    <row r="4022" spans="1:14" ht="15.5" hidden="1" x14ac:dyDescent="0.35">
      <c r="A4022" s="3" t="s">
        <v>904</v>
      </c>
      <c r="B4022" s="2" t="s">
        <v>2345</v>
      </c>
      <c r="C4022" s="3">
        <v>193</v>
      </c>
      <c r="D4022" s="2">
        <v>97.38</v>
      </c>
      <c r="E4022" s="2">
        <v>104.65</v>
      </c>
      <c r="F4022" s="2">
        <v>105.5</v>
      </c>
      <c r="G4022" s="2">
        <v>0</v>
      </c>
      <c r="H4022" s="2" t="s">
        <v>12</v>
      </c>
      <c r="I4022" s="2">
        <v>100</v>
      </c>
      <c r="J4022" s="2">
        <v>0</v>
      </c>
      <c r="K4022" s="4">
        <v>1.8524</v>
      </c>
      <c r="L4022" s="2" t="s">
        <v>1276</v>
      </c>
      <c r="M4022" s="5">
        <v>45093</v>
      </c>
      <c r="N4022" s="6">
        <v>99.92</v>
      </c>
    </row>
    <row r="4023" spans="1:14" ht="15.5" hidden="1" x14ac:dyDescent="0.35">
      <c r="A4023" s="3" t="s">
        <v>906</v>
      </c>
      <c r="B4023" s="2" t="s">
        <v>2346</v>
      </c>
      <c r="C4023" s="3">
        <v>193.5</v>
      </c>
      <c r="D4023" s="2">
        <v>83.21</v>
      </c>
      <c r="E4023" s="2">
        <v>98</v>
      </c>
      <c r="F4023" s="2">
        <v>99.25</v>
      </c>
      <c r="G4023" s="2">
        <v>0</v>
      </c>
      <c r="H4023" s="2" t="s">
        <v>12</v>
      </c>
      <c r="I4023" s="2">
        <v>2</v>
      </c>
      <c r="J4023" s="2">
        <v>0</v>
      </c>
      <c r="K4023" s="4">
        <v>1.3599000000000001</v>
      </c>
      <c r="L4023" s="2" t="s">
        <v>1276</v>
      </c>
      <c r="M4023" s="5">
        <v>45093</v>
      </c>
      <c r="N4023" s="6">
        <v>99.92</v>
      </c>
    </row>
    <row r="4024" spans="1:14" ht="15.5" hidden="1" x14ac:dyDescent="0.35">
      <c r="A4024" s="3" t="s">
        <v>908</v>
      </c>
      <c r="B4024" s="2" t="s">
        <v>2347</v>
      </c>
      <c r="C4024" s="3">
        <v>194</v>
      </c>
      <c r="D4024" s="2">
        <v>98.9</v>
      </c>
      <c r="E4024" s="2">
        <v>105.6</v>
      </c>
      <c r="F4024" s="2">
        <v>106.65</v>
      </c>
      <c r="G4024" s="2">
        <v>0</v>
      </c>
      <c r="H4024" s="2" t="s">
        <v>12</v>
      </c>
      <c r="I4024" s="2">
        <v>4</v>
      </c>
      <c r="J4024" s="2">
        <v>0</v>
      </c>
      <c r="K4024" s="4">
        <v>1.8627</v>
      </c>
      <c r="L4024" s="2" t="s">
        <v>1276</v>
      </c>
      <c r="M4024" s="5">
        <v>45093</v>
      </c>
      <c r="N4024" s="6">
        <v>99.92</v>
      </c>
    </row>
    <row r="4025" spans="1:14" ht="15.5" hidden="1" x14ac:dyDescent="0.35">
      <c r="A4025" s="3" t="s">
        <v>910</v>
      </c>
      <c r="B4025" s="2" t="s">
        <v>2348</v>
      </c>
      <c r="C4025" s="3">
        <v>194.5</v>
      </c>
      <c r="D4025" s="2">
        <v>83.14</v>
      </c>
      <c r="E4025" s="2">
        <v>99</v>
      </c>
      <c r="F4025" s="2">
        <v>100.25</v>
      </c>
      <c r="G4025" s="2">
        <v>0</v>
      </c>
      <c r="H4025" s="2" t="s">
        <v>12</v>
      </c>
      <c r="I4025" s="2">
        <v>4</v>
      </c>
      <c r="J4025" s="2">
        <v>0</v>
      </c>
      <c r="K4025" s="4">
        <v>1.3662000000000001</v>
      </c>
      <c r="L4025" s="2" t="s">
        <v>1276</v>
      </c>
      <c r="M4025" s="5">
        <v>45093</v>
      </c>
      <c r="N4025" s="6">
        <v>99.92</v>
      </c>
    </row>
    <row r="4026" spans="1:14" ht="15.5" hidden="1" x14ac:dyDescent="0.35">
      <c r="A4026" s="3" t="s">
        <v>912</v>
      </c>
      <c r="B4026" s="2" t="s">
        <v>2349</v>
      </c>
      <c r="C4026" s="3">
        <v>195</v>
      </c>
      <c r="D4026" s="2">
        <v>96.4</v>
      </c>
      <c r="E4026" s="2">
        <v>97</v>
      </c>
      <c r="F4026" s="2">
        <v>97.5</v>
      </c>
      <c r="G4026" s="2">
        <v>0</v>
      </c>
      <c r="H4026" s="2" t="s">
        <v>12</v>
      </c>
      <c r="I4026" s="2">
        <v>2</v>
      </c>
      <c r="J4026" s="2">
        <v>0</v>
      </c>
      <c r="K4026" s="4">
        <v>1.0886</v>
      </c>
      <c r="L4026" s="2" t="s">
        <v>1276</v>
      </c>
      <c r="M4026" s="5">
        <v>45093</v>
      </c>
      <c r="N4026" s="6">
        <v>99.92</v>
      </c>
    </row>
    <row r="4027" spans="1:14" ht="15.5" hidden="1" x14ac:dyDescent="0.35">
      <c r="A4027" s="3" t="s">
        <v>914</v>
      </c>
      <c r="B4027" s="2" t="s">
        <v>2350</v>
      </c>
      <c r="C4027" s="3">
        <v>195.5</v>
      </c>
      <c r="D4027" s="2">
        <v>84.12</v>
      </c>
      <c r="E4027" s="2">
        <v>100</v>
      </c>
      <c r="F4027" s="2">
        <v>101.25</v>
      </c>
      <c r="G4027" s="2">
        <v>0</v>
      </c>
      <c r="H4027" s="2" t="s">
        <v>12</v>
      </c>
      <c r="I4027" s="2">
        <v>404</v>
      </c>
      <c r="J4027" s="2">
        <v>0</v>
      </c>
      <c r="K4027" s="4">
        <v>1.3727</v>
      </c>
      <c r="L4027" s="2" t="s">
        <v>1276</v>
      </c>
      <c r="M4027" s="5">
        <v>45093</v>
      </c>
      <c r="N4027" s="6">
        <v>99.92</v>
      </c>
    </row>
    <row r="4028" spans="1:14" ht="15.5" hidden="1" x14ac:dyDescent="0.35">
      <c r="A4028" s="3" t="s">
        <v>916</v>
      </c>
      <c r="B4028" s="2" t="s">
        <v>2351</v>
      </c>
      <c r="C4028" s="3">
        <v>196</v>
      </c>
      <c r="D4028" s="2">
        <v>92.75</v>
      </c>
      <c r="E4028" s="2">
        <v>100.5</v>
      </c>
      <c r="F4028" s="2">
        <v>101.75</v>
      </c>
      <c r="G4028" s="2">
        <v>0</v>
      </c>
      <c r="H4028" s="2" t="s">
        <v>12</v>
      </c>
      <c r="I4028" s="2">
        <v>598</v>
      </c>
      <c r="J4028" s="2">
        <v>0</v>
      </c>
      <c r="K4028" s="4">
        <v>1.3756999999999999</v>
      </c>
      <c r="L4028" s="2" t="s">
        <v>1276</v>
      </c>
      <c r="M4028" s="5">
        <v>45093</v>
      </c>
      <c r="N4028" s="6">
        <v>99.92</v>
      </c>
    </row>
    <row r="4029" spans="1:14" ht="15.5" hidden="1" x14ac:dyDescent="0.35">
      <c r="A4029" s="3" t="s">
        <v>918</v>
      </c>
      <c r="B4029" s="2" t="s">
        <v>2352</v>
      </c>
      <c r="C4029" s="3">
        <v>196.5</v>
      </c>
      <c r="D4029" s="2">
        <v>93.48</v>
      </c>
      <c r="E4029" s="2">
        <v>101</v>
      </c>
      <c r="F4029" s="2">
        <v>102.25</v>
      </c>
      <c r="G4029" s="2">
        <v>0</v>
      </c>
      <c r="H4029" s="2" t="s">
        <v>12</v>
      </c>
      <c r="I4029" s="2">
        <v>960</v>
      </c>
      <c r="J4029" s="2">
        <v>0</v>
      </c>
      <c r="K4029" s="4">
        <v>1.3789</v>
      </c>
      <c r="L4029" s="2" t="s">
        <v>1276</v>
      </c>
      <c r="M4029" s="5">
        <v>45093</v>
      </c>
      <c r="N4029" s="6">
        <v>99.92</v>
      </c>
    </row>
    <row r="4030" spans="1:14" ht="15.5" hidden="1" x14ac:dyDescent="0.35">
      <c r="A4030" s="3" t="s">
        <v>920</v>
      </c>
      <c r="B4030" s="2" t="s">
        <v>2351</v>
      </c>
      <c r="C4030" s="3">
        <v>197</v>
      </c>
      <c r="D4030" s="2">
        <v>93.75</v>
      </c>
      <c r="E4030" s="2">
        <v>101.5</v>
      </c>
      <c r="F4030" s="2">
        <v>102.75</v>
      </c>
      <c r="G4030" s="2">
        <v>0</v>
      </c>
      <c r="H4030" s="2" t="s">
        <v>12</v>
      </c>
      <c r="I4030" s="2">
        <v>985</v>
      </c>
      <c r="J4030" s="2">
        <v>0</v>
      </c>
      <c r="K4030" s="4">
        <v>1.3821000000000001</v>
      </c>
      <c r="L4030" s="2" t="s">
        <v>1276</v>
      </c>
      <c r="M4030" s="5">
        <v>45093</v>
      </c>
      <c r="N4030" s="6">
        <v>99.92</v>
      </c>
    </row>
    <row r="4031" spans="1:14" ht="15.5" hidden="1" x14ac:dyDescent="0.35">
      <c r="A4031" s="3" t="s">
        <v>922</v>
      </c>
      <c r="B4031" s="2" t="s">
        <v>2353</v>
      </c>
      <c r="C4031" s="3">
        <v>197.5</v>
      </c>
      <c r="D4031" s="2">
        <v>85.73</v>
      </c>
      <c r="E4031" s="2">
        <v>102.05</v>
      </c>
      <c r="F4031" s="2">
        <v>103.2</v>
      </c>
      <c r="G4031" s="2">
        <v>0</v>
      </c>
      <c r="H4031" s="2" t="s">
        <v>12</v>
      </c>
      <c r="I4031" s="2">
        <v>2</v>
      </c>
      <c r="J4031" s="2">
        <v>0</v>
      </c>
      <c r="K4031" s="4">
        <v>1.3853</v>
      </c>
      <c r="L4031" s="2" t="s">
        <v>1276</v>
      </c>
      <c r="M4031" s="5">
        <v>45093</v>
      </c>
      <c r="N4031" s="6">
        <v>99.92</v>
      </c>
    </row>
    <row r="4032" spans="1:14" ht="15.5" hidden="1" x14ac:dyDescent="0.35">
      <c r="A4032" s="3" t="s">
        <v>924</v>
      </c>
      <c r="B4032" s="2" t="s">
        <v>2354</v>
      </c>
      <c r="C4032" s="3">
        <v>198</v>
      </c>
      <c r="D4032" s="2">
        <v>85.29</v>
      </c>
      <c r="E4032" s="2">
        <v>102.55</v>
      </c>
      <c r="F4032" s="2">
        <v>103.7</v>
      </c>
      <c r="G4032" s="2">
        <v>0</v>
      </c>
      <c r="H4032" s="2" t="s">
        <v>12</v>
      </c>
      <c r="I4032" s="2">
        <v>42</v>
      </c>
      <c r="J4032" s="2">
        <v>0</v>
      </c>
      <c r="K4032" s="4">
        <v>1.3884000000000001</v>
      </c>
      <c r="L4032" s="2" t="s">
        <v>1276</v>
      </c>
      <c r="M4032" s="5">
        <v>45093</v>
      </c>
      <c r="N4032" s="6">
        <v>99.92</v>
      </c>
    </row>
    <row r="4033" spans="1:14" ht="15.5" hidden="1" x14ac:dyDescent="0.35">
      <c r="A4033" s="3" t="s">
        <v>925</v>
      </c>
      <c r="B4033" s="2" t="s">
        <v>2355</v>
      </c>
      <c r="C4033" s="3">
        <v>198.5</v>
      </c>
      <c r="D4033" s="2">
        <v>87.23</v>
      </c>
      <c r="E4033" s="2">
        <v>103.05</v>
      </c>
      <c r="F4033" s="2">
        <v>104.2</v>
      </c>
      <c r="G4033" s="2">
        <v>0</v>
      </c>
      <c r="H4033" s="2" t="s">
        <v>12</v>
      </c>
      <c r="I4033" s="2">
        <v>4</v>
      </c>
      <c r="J4033" s="2">
        <v>0</v>
      </c>
      <c r="K4033" s="4">
        <v>1.3915</v>
      </c>
      <c r="L4033" s="2" t="s">
        <v>1276</v>
      </c>
      <c r="M4033" s="5">
        <v>45093</v>
      </c>
      <c r="N4033" s="6">
        <v>99.92</v>
      </c>
    </row>
    <row r="4034" spans="1:14" ht="15.5" hidden="1" x14ac:dyDescent="0.35">
      <c r="A4034" s="3" t="s">
        <v>927</v>
      </c>
      <c r="B4034" s="2" t="s">
        <v>2356</v>
      </c>
      <c r="C4034" s="3">
        <v>199</v>
      </c>
      <c r="D4034" s="2">
        <v>101.96</v>
      </c>
      <c r="E4034" s="2">
        <v>102.2</v>
      </c>
      <c r="F4034" s="2">
        <v>102.85</v>
      </c>
      <c r="G4034" s="2">
        <v>0</v>
      </c>
      <c r="H4034" s="2" t="s">
        <v>12</v>
      </c>
      <c r="I4034" s="2">
        <v>3</v>
      </c>
      <c r="J4034" s="2">
        <v>0</v>
      </c>
      <c r="K4034" s="4">
        <v>1.2495000000000001</v>
      </c>
      <c r="L4034" s="2" t="s">
        <v>1276</v>
      </c>
      <c r="M4034" s="5">
        <v>45093</v>
      </c>
      <c r="N4034" s="6">
        <v>99.92</v>
      </c>
    </row>
    <row r="4035" spans="1:14" ht="15.5" hidden="1" x14ac:dyDescent="0.35">
      <c r="A4035" s="3" t="s">
        <v>928</v>
      </c>
      <c r="B4035" s="2" t="s">
        <v>2357</v>
      </c>
      <c r="C4035" s="3">
        <v>199.5</v>
      </c>
      <c r="D4035" s="2">
        <v>104.75</v>
      </c>
      <c r="E4035" s="2">
        <v>111.05</v>
      </c>
      <c r="F4035" s="2">
        <v>112.25</v>
      </c>
      <c r="G4035" s="2">
        <v>0</v>
      </c>
      <c r="H4035" s="2" t="s">
        <v>12</v>
      </c>
      <c r="I4035" s="2">
        <v>4</v>
      </c>
      <c r="J4035" s="2">
        <v>0</v>
      </c>
      <c r="K4035" s="4">
        <v>1.9020999999999999</v>
      </c>
      <c r="L4035" s="2" t="s">
        <v>1276</v>
      </c>
      <c r="M4035" s="5">
        <v>45093</v>
      </c>
      <c r="N4035" s="6">
        <v>99.92</v>
      </c>
    </row>
    <row r="4036" spans="1:14" ht="15.5" hidden="1" x14ac:dyDescent="0.35">
      <c r="A4036" s="3" t="s">
        <v>930</v>
      </c>
      <c r="B4036" s="2" t="s">
        <v>2358</v>
      </c>
      <c r="C4036" s="3">
        <v>200</v>
      </c>
      <c r="D4036" s="2">
        <v>105.81</v>
      </c>
      <c r="E4036" s="2">
        <v>96.1</v>
      </c>
      <c r="F4036" s="2">
        <v>97.35</v>
      </c>
      <c r="G4036" s="2">
        <v>0</v>
      </c>
      <c r="H4036" s="2" t="s">
        <v>12</v>
      </c>
      <c r="I4036" s="2">
        <v>4</v>
      </c>
      <c r="J4036" s="2">
        <v>1</v>
      </c>
      <c r="K4036" s="4">
        <v>0</v>
      </c>
      <c r="L4036" s="2" t="s">
        <v>1276</v>
      </c>
      <c r="M4036" s="5">
        <v>45093</v>
      </c>
      <c r="N4036" s="6">
        <v>99.92</v>
      </c>
    </row>
    <row r="4037" spans="1:14" ht="15.5" hidden="1" x14ac:dyDescent="0.35">
      <c r="A4037" s="3" t="s">
        <v>932</v>
      </c>
      <c r="B4037" s="2" t="s">
        <v>2282</v>
      </c>
      <c r="C4037" s="3">
        <v>205</v>
      </c>
      <c r="D4037" s="2">
        <v>93.14</v>
      </c>
      <c r="E4037" s="2">
        <v>109.5</v>
      </c>
      <c r="F4037" s="2">
        <v>110.75</v>
      </c>
      <c r="G4037" s="2">
        <v>0</v>
      </c>
      <c r="H4037" s="2" t="s">
        <v>12</v>
      </c>
      <c r="I4037" s="2">
        <v>3106</v>
      </c>
      <c r="J4037" s="2">
        <v>0</v>
      </c>
      <c r="K4037" s="4">
        <v>1.4309000000000001</v>
      </c>
      <c r="L4037" s="2" t="s">
        <v>1276</v>
      </c>
      <c r="M4037" s="5">
        <v>45093</v>
      </c>
      <c r="N4037" s="6">
        <v>99.92</v>
      </c>
    </row>
    <row r="4038" spans="1:14" ht="15.5" hidden="1" x14ac:dyDescent="0.35">
      <c r="A4038" s="3" t="s">
        <v>934</v>
      </c>
      <c r="B4038" s="2" t="s">
        <v>2359</v>
      </c>
      <c r="C4038" s="3">
        <v>210</v>
      </c>
      <c r="D4038" s="2">
        <v>109.88</v>
      </c>
      <c r="E4038" s="2">
        <v>109.8</v>
      </c>
      <c r="F4038" s="2">
        <v>110.3</v>
      </c>
      <c r="G4038" s="2">
        <v>0</v>
      </c>
      <c r="H4038" s="2" t="s">
        <v>12</v>
      </c>
      <c r="I4038" s="2">
        <v>8</v>
      </c>
      <c r="J4038" s="2">
        <v>0</v>
      </c>
      <c r="K4038" s="4">
        <v>0.78220000000000001</v>
      </c>
      <c r="L4038" s="2" t="s">
        <v>1276</v>
      </c>
      <c r="M4038" s="5">
        <v>45093</v>
      </c>
      <c r="N4038" s="6">
        <v>99.92</v>
      </c>
    </row>
    <row r="4039" spans="1:14" ht="15.5" hidden="1" x14ac:dyDescent="0.35">
      <c r="A4039" s="3" t="s">
        <v>936</v>
      </c>
      <c r="B4039" s="2" t="s">
        <v>2285</v>
      </c>
      <c r="C4039" s="3">
        <v>215</v>
      </c>
      <c r="D4039" s="2">
        <v>103.2</v>
      </c>
      <c r="E4039" s="2">
        <v>119.45</v>
      </c>
      <c r="F4039" s="2">
        <v>120.75</v>
      </c>
      <c r="G4039" s="2">
        <v>0</v>
      </c>
      <c r="H4039" s="2" t="s">
        <v>12</v>
      </c>
      <c r="I4039" s="2">
        <v>1184</v>
      </c>
      <c r="J4039" s="2">
        <v>0</v>
      </c>
      <c r="K4039" s="4">
        <v>1.4861</v>
      </c>
      <c r="L4039" s="2" t="s">
        <v>1276</v>
      </c>
      <c r="M4039" s="5">
        <v>45093</v>
      </c>
      <c r="N4039" s="6">
        <v>99.92</v>
      </c>
    </row>
    <row r="4040" spans="1:14" ht="15.5" hidden="1" x14ac:dyDescent="0.35">
      <c r="A4040" s="3" t="s">
        <v>938</v>
      </c>
      <c r="B4040" s="2" t="s">
        <v>2360</v>
      </c>
      <c r="C4040" s="3">
        <v>220</v>
      </c>
      <c r="D4040" s="2">
        <v>122.3</v>
      </c>
      <c r="E4040" s="2">
        <v>119.85</v>
      </c>
      <c r="F4040" s="2">
        <v>120.25</v>
      </c>
      <c r="G4040" s="2">
        <v>0</v>
      </c>
      <c r="H4040" s="2" t="s">
        <v>12</v>
      </c>
      <c r="I4040" s="2">
        <v>6</v>
      </c>
      <c r="J4040" s="2">
        <v>0</v>
      </c>
      <c r="K4040" s="4">
        <v>0.79490000000000005</v>
      </c>
      <c r="L4040" s="2" t="s">
        <v>1276</v>
      </c>
      <c r="M4040" s="5">
        <v>45093</v>
      </c>
      <c r="N4040" s="6">
        <v>99.92</v>
      </c>
    </row>
    <row r="4041" spans="1:14" ht="15.5" hidden="1" x14ac:dyDescent="0.35">
      <c r="A4041" s="3" t="s">
        <v>940</v>
      </c>
      <c r="B4041" s="2" t="s">
        <v>2361</v>
      </c>
      <c r="C4041" s="3">
        <v>225</v>
      </c>
      <c r="D4041" s="2">
        <v>130.68</v>
      </c>
      <c r="E4041" s="2">
        <v>122.65</v>
      </c>
      <c r="F4041" s="2">
        <v>123.25</v>
      </c>
      <c r="G4041" s="2">
        <v>0</v>
      </c>
      <c r="H4041" s="2" t="s">
        <v>12</v>
      </c>
      <c r="I4041" s="2">
        <v>1</v>
      </c>
      <c r="J4041" s="2">
        <v>0</v>
      </c>
      <c r="K4041" s="4">
        <v>0</v>
      </c>
      <c r="L4041" s="2" t="s">
        <v>1276</v>
      </c>
      <c r="M4041" s="5">
        <v>45093</v>
      </c>
      <c r="N4041" s="6">
        <v>99.92</v>
      </c>
    </row>
    <row r="4042" spans="1:14" ht="15.5" hidden="1" x14ac:dyDescent="0.35">
      <c r="A4042" s="3" t="s">
        <v>942</v>
      </c>
      <c r="B4042" s="2" t="s">
        <v>2362</v>
      </c>
      <c r="C4042" s="3">
        <v>230</v>
      </c>
      <c r="D4042" s="2">
        <v>131.47</v>
      </c>
      <c r="E4042" s="2">
        <v>138.9</v>
      </c>
      <c r="F4042" s="2">
        <v>139.55000000000001</v>
      </c>
      <c r="G4042" s="2">
        <v>0</v>
      </c>
      <c r="H4042" s="2" t="s">
        <v>12</v>
      </c>
      <c r="I4042" s="2">
        <v>2</v>
      </c>
      <c r="J4042" s="2">
        <v>0</v>
      </c>
      <c r="K4042" s="4">
        <v>1.8884000000000001</v>
      </c>
      <c r="L4042" s="2" t="s">
        <v>1276</v>
      </c>
      <c r="M4042" s="5">
        <v>45093</v>
      </c>
      <c r="N4042" s="6">
        <v>99.92</v>
      </c>
    </row>
    <row r="4043" spans="1:14" ht="15.5" hidden="1" x14ac:dyDescent="0.35">
      <c r="A4043" s="3" t="s">
        <v>944</v>
      </c>
      <c r="B4043" s="2" t="s">
        <v>2363</v>
      </c>
      <c r="C4043" s="3">
        <v>235</v>
      </c>
      <c r="D4043" s="2">
        <v>137.09</v>
      </c>
      <c r="E4043" s="2">
        <v>146.44999999999999</v>
      </c>
      <c r="F4043" s="2">
        <v>147.69999999999999</v>
      </c>
      <c r="G4043" s="2">
        <v>0</v>
      </c>
      <c r="H4043" s="2" t="s">
        <v>12</v>
      </c>
      <c r="I4043" s="2">
        <v>2</v>
      </c>
      <c r="J4043" s="2">
        <v>0</v>
      </c>
      <c r="K4043" s="4">
        <v>2.1105</v>
      </c>
      <c r="L4043" s="2" t="s">
        <v>1276</v>
      </c>
      <c r="M4043" s="5">
        <v>45093</v>
      </c>
      <c r="N4043" s="6">
        <v>99.92</v>
      </c>
    </row>
    <row r="4044" spans="1:14" ht="15.5" hidden="1" x14ac:dyDescent="0.35">
      <c r="A4044" s="3" t="s">
        <v>946</v>
      </c>
      <c r="B4044" s="2" t="s">
        <v>2364</v>
      </c>
      <c r="C4044" s="3">
        <v>240</v>
      </c>
      <c r="D4044" s="2">
        <v>128.91999999999999</v>
      </c>
      <c r="E4044" s="2">
        <v>145.85</v>
      </c>
      <c r="F4044" s="2">
        <v>147</v>
      </c>
      <c r="G4044" s="2">
        <v>0</v>
      </c>
      <c r="H4044" s="2" t="s">
        <v>12</v>
      </c>
      <c r="I4044" s="2">
        <v>2</v>
      </c>
      <c r="J4044" s="2">
        <v>0</v>
      </c>
      <c r="K4044" s="4">
        <v>1.7277</v>
      </c>
      <c r="L4044" s="2" t="s">
        <v>1276</v>
      </c>
      <c r="M4044" s="5">
        <v>45093</v>
      </c>
      <c r="N4044" s="6">
        <v>99.92</v>
      </c>
    </row>
    <row r="4045" spans="1:14" ht="15.5" hidden="1" x14ac:dyDescent="0.35">
      <c r="A4045" s="3" t="s">
        <v>948</v>
      </c>
      <c r="B4045" s="2" t="s">
        <v>2365</v>
      </c>
      <c r="C4045" s="3">
        <v>245</v>
      </c>
      <c r="D4045" s="2">
        <v>133.91999999999999</v>
      </c>
      <c r="E4045" s="2">
        <v>150.9</v>
      </c>
      <c r="F4045" s="2">
        <v>152.05000000000001</v>
      </c>
      <c r="G4045" s="2">
        <v>0</v>
      </c>
      <c r="H4045" s="2" t="s">
        <v>12</v>
      </c>
      <c r="I4045" s="2">
        <v>12</v>
      </c>
      <c r="J4045" s="2">
        <v>0</v>
      </c>
      <c r="K4045" s="4">
        <v>1.7559</v>
      </c>
      <c r="L4045" s="2" t="s">
        <v>1276</v>
      </c>
      <c r="M4045" s="5">
        <v>45093</v>
      </c>
      <c r="N4045" s="6">
        <v>99.92</v>
      </c>
    </row>
    <row r="4046" spans="1:14" ht="15.5" hidden="1" x14ac:dyDescent="0.35">
      <c r="A4046" s="3" t="s">
        <v>950</v>
      </c>
      <c r="B4046" s="2" t="s">
        <v>2366</v>
      </c>
      <c r="C4046" s="3">
        <v>250</v>
      </c>
      <c r="D4046" s="2">
        <v>158.69</v>
      </c>
      <c r="E4046" s="2">
        <v>162.80000000000001</v>
      </c>
      <c r="F4046" s="2">
        <v>163.75</v>
      </c>
      <c r="G4046" s="2">
        <v>0</v>
      </c>
      <c r="H4046" s="2" t="s">
        <v>12</v>
      </c>
      <c r="I4046" s="2">
        <v>40</v>
      </c>
      <c r="J4046" s="2">
        <v>0</v>
      </c>
      <c r="K4046" s="4">
        <v>2.2665999999999999</v>
      </c>
      <c r="L4046" s="2" t="s">
        <v>1276</v>
      </c>
      <c r="M4046" s="5">
        <v>45093</v>
      </c>
      <c r="N4046" s="6">
        <v>99.92</v>
      </c>
    </row>
    <row r="4047" spans="1:14" ht="15.5" hidden="1" x14ac:dyDescent="0.35">
      <c r="A4047" s="3" t="s">
        <v>952</v>
      </c>
      <c r="B4047" s="2" t="s">
        <v>2367</v>
      </c>
      <c r="C4047" s="3">
        <v>255</v>
      </c>
      <c r="D4047" s="2">
        <v>143.96</v>
      </c>
      <c r="E4047" s="2">
        <v>160.9</v>
      </c>
      <c r="F4047" s="2">
        <v>162</v>
      </c>
      <c r="G4047" s="2">
        <v>0</v>
      </c>
      <c r="H4047" s="2" t="s">
        <v>12</v>
      </c>
      <c r="I4047" s="2">
        <v>2</v>
      </c>
      <c r="J4047" s="2">
        <v>0</v>
      </c>
      <c r="K4047" s="4">
        <v>1.8003</v>
      </c>
      <c r="L4047" s="2" t="s">
        <v>1276</v>
      </c>
      <c r="M4047" s="5">
        <v>45093</v>
      </c>
      <c r="N4047" s="6">
        <v>99.92</v>
      </c>
    </row>
    <row r="4048" spans="1:14" ht="15.5" hidden="1" x14ac:dyDescent="0.35">
      <c r="A4048" s="3" t="s">
        <v>954</v>
      </c>
      <c r="B4048" s="2" t="s">
        <v>2368</v>
      </c>
      <c r="C4048" s="3">
        <v>260</v>
      </c>
      <c r="D4048" s="2">
        <v>102.82</v>
      </c>
      <c r="E4048" s="2">
        <v>149.94999999999999</v>
      </c>
      <c r="F4048" s="2">
        <v>150.65</v>
      </c>
      <c r="G4048" s="2">
        <v>0</v>
      </c>
      <c r="H4048" s="2" t="s">
        <v>12</v>
      </c>
      <c r="I4048" s="2" t="s">
        <v>12</v>
      </c>
      <c r="J4048" s="2" t="s">
        <v>12</v>
      </c>
      <c r="K4048" s="4">
        <v>0</v>
      </c>
      <c r="L4048" s="2" t="s">
        <v>1276</v>
      </c>
      <c r="M4048" s="5">
        <v>45093</v>
      </c>
      <c r="N4048" s="6">
        <v>99.92</v>
      </c>
    </row>
    <row r="4049" spans="1:14" ht="15.5" hidden="1" x14ac:dyDescent="0.35">
      <c r="A4049" s="3" t="s">
        <v>956</v>
      </c>
      <c r="B4049" s="2" t="s">
        <v>2369</v>
      </c>
      <c r="C4049" s="3">
        <v>265</v>
      </c>
      <c r="D4049" s="2">
        <v>123.08</v>
      </c>
      <c r="E4049" s="2">
        <v>142.69999999999999</v>
      </c>
      <c r="F4049" s="2">
        <v>143.85</v>
      </c>
      <c r="G4049" s="2">
        <v>0</v>
      </c>
      <c r="H4049" s="2" t="s">
        <v>12</v>
      </c>
      <c r="I4049" s="2">
        <v>1</v>
      </c>
      <c r="J4049" s="2">
        <v>0</v>
      </c>
      <c r="K4049" s="4">
        <v>0</v>
      </c>
      <c r="L4049" s="2" t="s">
        <v>1276</v>
      </c>
      <c r="M4049" s="5">
        <v>45093</v>
      </c>
      <c r="N4049" s="6">
        <v>99.92</v>
      </c>
    </row>
    <row r="4050" spans="1:14" ht="15.5" hidden="1" x14ac:dyDescent="0.35">
      <c r="A4050" s="3" t="s">
        <v>958</v>
      </c>
      <c r="B4050" s="2" t="s">
        <v>2370</v>
      </c>
      <c r="C4050" s="3">
        <v>270</v>
      </c>
      <c r="D4050" s="2">
        <v>167.5</v>
      </c>
      <c r="E4050" s="2">
        <v>176.1</v>
      </c>
      <c r="F4050" s="2">
        <v>176.85</v>
      </c>
      <c r="G4050" s="2">
        <v>0</v>
      </c>
      <c r="H4050" s="2" t="s">
        <v>12</v>
      </c>
      <c r="I4050" s="2">
        <v>2</v>
      </c>
      <c r="J4050" s="2">
        <v>0</v>
      </c>
      <c r="K4050" s="4">
        <v>1.8676999999999999</v>
      </c>
      <c r="L4050" s="2" t="s">
        <v>1276</v>
      </c>
      <c r="M4050" s="5">
        <v>45093</v>
      </c>
      <c r="N4050" s="6">
        <v>99.92</v>
      </c>
    </row>
    <row r="4051" spans="1:14" ht="15.5" hidden="1" x14ac:dyDescent="0.35">
      <c r="A4051" s="3" t="s">
        <v>959</v>
      </c>
      <c r="B4051" s="2" t="s">
        <v>2371</v>
      </c>
      <c r="C4051" s="3">
        <v>275</v>
      </c>
      <c r="D4051" s="2">
        <v>184.25</v>
      </c>
      <c r="E4051" s="2">
        <v>188.55</v>
      </c>
      <c r="F4051" s="2">
        <v>189.4</v>
      </c>
      <c r="G4051" s="2">
        <v>0</v>
      </c>
      <c r="H4051" s="2" t="s">
        <v>12</v>
      </c>
      <c r="I4051" s="2">
        <v>2</v>
      </c>
      <c r="J4051" s="2">
        <v>0</v>
      </c>
      <c r="K4051" s="4">
        <v>2.4287000000000001</v>
      </c>
      <c r="L4051" s="2" t="s">
        <v>1276</v>
      </c>
      <c r="M4051" s="5">
        <v>45093</v>
      </c>
      <c r="N4051" s="6">
        <v>99.92</v>
      </c>
    </row>
    <row r="4052" spans="1:14" ht="15.5" hidden="1" x14ac:dyDescent="0.35">
      <c r="A4052" s="3" t="s">
        <v>961</v>
      </c>
      <c r="B4052" s="2" t="s">
        <v>2372</v>
      </c>
      <c r="C4052" s="3">
        <v>1060</v>
      </c>
      <c r="D4052" s="2">
        <v>29.61</v>
      </c>
      <c r="E4052" s="2">
        <v>16.05</v>
      </c>
      <c r="F4052" s="2">
        <v>22.15</v>
      </c>
      <c r="G4052" s="2">
        <v>0</v>
      </c>
      <c r="H4052" s="2" t="s">
        <v>12</v>
      </c>
      <c r="I4052" s="2" t="s">
        <v>12</v>
      </c>
      <c r="J4052" s="2">
        <v>6</v>
      </c>
      <c r="K4052" s="4">
        <v>0</v>
      </c>
      <c r="L4052" s="2" t="s">
        <v>1276</v>
      </c>
      <c r="M4052" s="5">
        <v>45093</v>
      </c>
      <c r="N4052" s="6">
        <v>99.92</v>
      </c>
    </row>
    <row r="4053" spans="1:14" ht="15.5" hidden="1" x14ac:dyDescent="0.35">
      <c r="A4053" s="3" t="s">
        <v>963</v>
      </c>
      <c r="B4053" s="2" t="s">
        <v>2373</v>
      </c>
      <c r="C4053" s="3">
        <v>1080</v>
      </c>
      <c r="D4053" s="2">
        <v>22.6</v>
      </c>
      <c r="E4053" s="2">
        <v>17.100000000000001</v>
      </c>
      <c r="F4053" s="2">
        <v>23.35</v>
      </c>
      <c r="G4053" s="2">
        <v>0</v>
      </c>
      <c r="H4053" s="2" t="s">
        <v>12</v>
      </c>
      <c r="I4053" s="2">
        <v>4</v>
      </c>
      <c r="J4053" s="2">
        <v>21</v>
      </c>
      <c r="K4053" s="4">
        <v>0</v>
      </c>
      <c r="L4053" s="2" t="s">
        <v>1276</v>
      </c>
      <c r="M4053" s="5">
        <v>45093</v>
      </c>
      <c r="N4053" s="6">
        <v>99.92</v>
      </c>
    </row>
    <row r="4054" spans="1:14" ht="15.5" hidden="1" x14ac:dyDescent="0.35">
      <c r="A4054" s="3" t="s">
        <v>965</v>
      </c>
      <c r="B4054" s="2" t="s">
        <v>2374</v>
      </c>
      <c r="C4054" s="3">
        <v>1100</v>
      </c>
      <c r="D4054" s="2">
        <v>24.7</v>
      </c>
      <c r="E4054" s="2">
        <v>17.95</v>
      </c>
      <c r="F4054" s="2">
        <v>24.75</v>
      </c>
      <c r="G4054" s="2">
        <v>0</v>
      </c>
      <c r="H4054" s="2" t="s">
        <v>12</v>
      </c>
      <c r="I4054" s="2">
        <v>5</v>
      </c>
      <c r="J4054" s="2">
        <v>26</v>
      </c>
      <c r="K4054" s="4">
        <v>0</v>
      </c>
      <c r="L4054" s="2" t="s">
        <v>1276</v>
      </c>
      <c r="M4054" s="5">
        <v>45093</v>
      </c>
      <c r="N4054" s="6">
        <v>99.92</v>
      </c>
    </row>
    <row r="4055" spans="1:14" ht="15.5" hidden="1" x14ac:dyDescent="0.35">
      <c r="A4055" s="3" t="s">
        <v>967</v>
      </c>
      <c r="B4055" s="2" t="s">
        <v>2375</v>
      </c>
      <c r="C4055" s="3">
        <v>1120</v>
      </c>
      <c r="D4055" s="2">
        <v>39.229999999999997</v>
      </c>
      <c r="E4055" s="2">
        <v>19.45</v>
      </c>
      <c r="F4055" s="2">
        <v>25.85</v>
      </c>
      <c r="G4055" s="2">
        <v>0</v>
      </c>
      <c r="H4055" s="2" t="s">
        <v>12</v>
      </c>
      <c r="I4055" s="2">
        <v>16</v>
      </c>
      <c r="J4055" s="2">
        <v>16</v>
      </c>
      <c r="K4055" s="4">
        <v>0</v>
      </c>
      <c r="L4055" s="2" t="s">
        <v>1276</v>
      </c>
      <c r="M4055" s="5">
        <v>45093</v>
      </c>
      <c r="N4055" s="6">
        <v>99.92</v>
      </c>
    </row>
    <row r="4056" spans="1:14" ht="15.5" hidden="1" x14ac:dyDescent="0.35">
      <c r="A4056" s="3" t="s">
        <v>969</v>
      </c>
      <c r="B4056" s="2" t="s">
        <v>2376</v>
      </c>
      <c r="C4056" s="3">
        <v>1140</v>
      </c>
      <c r="D4056" s="2">
        <v>37.75</v>
      </c>
      <c r="E4056" s="2">
        <v>20.7</v>
      </c>
      <c r="F4056" s="2">
        <v>27.2</v>
      </c>
      <c r="G4056" s="2">
        <v>0</v>
      </c>
      <c r="H4056" s="2" t="s">
        <v>12</v>
      </c>
      <c r="I4056" s="2">
        <v>18</v>
      </c>
      <c r="J4056" s="2">
        <v>20</v>
      </c>
      <c r="K4056" s="4">
        <v>0</v>
      </c>
      <c r="L4056" s="2" t="s">
        <v>1276</v>
      </c>
      <c r="M4056" s="5">
        <v>45093</v>
      </c>
      <c r="N4056" s="6">
        <v>99.92</v>
      </c>
    </row>
    <row r="4057" spans="1:14" ht="15.5" hidden="1" x14ac:dyDescent="0.35">
      <c r="A4057" s="3" t="s">
        <v>971</v>
      </c>
      <c r="B4057" s="2" t="s">
        <v>2377</v>
      </c>
      <c r="C4057" s="3">
        <v>1160</v>
      </c>
      <c r="D4057" s="2">
        <v>26.35</v>
      </c>
      <c r="E4057" s="2">
        <v>22</v>
      </c>
      <c r="F4057" s="2">
        <v>28.6</v>
      </c>
      <c r="G4057" s="2">
        <v>0</v>
      </c>
      <c r="H4057" s="2" t="s">
        <v>12</v>
      </c>
      <c r="I4057" s="2">
        <v>10</v>
      </c>
      <c r="J4057" s="2">
        <v>80</v>
      </c>
      <c r="K4057" s="4">
        <v>0</v>
      </c>
      <c r="L4057" s="2" t="s">
        <v>1276</v>
      </c>
      <c r="M4057" s="5">
        <v>45093</v>
      </c>
      <c r="N4057" s="6">
        <v>99.92</v>
      </c>
    </row>
    <row r="4058" spans="1:14" ht="15.5" hidden="1" x14ac:dyDescent="0.35">
      <c r="A4058" s="3" t="s">
        <v>973</v>
      </c>
      <c r="B4058" s="2" t="s">
        <v>2378</v>
      </c>
      <c r="C4058" s="3">
        <v>1180</v>
      </c>
      <c r="D4058" s="2">
        <v>40.450000000000003</v>
      </c>
      <c r="E4058" s="2">
        <v>23.35</v>
      </c>
      <c r="F4058" s="2">
        <v>30</v>
      </c>
      <c r="G4058" s="2">
        <v>0</v>
      </c>
      <c r="H4058" s="2" t="s">
        <v>12</v>
      </c>
      <c r="I4058" s="2">
        <v>1</v>
      </c>
      <c r="J4058" s="2">
        <v>32</v>
      </c>
      <c r="K4058" s="4">
        <v>0</v>
      </c>
      <c r="L4058" s="2" t="s">
        <v>1276</v>
      </c>
      <c r="M4058" s="5">
        <v>45093</v>
      </c>
      <c r="N4058" s="6">
        <v>99.92</v>
      </c>
    </row>
    <row r="4059" spans="1:14" ht="15.5" hidden="1" x14ac:dyDescent="0.35">
      <c r="A4059" s="3" t="s">
        <v>975</v>
      </c>
      <c r="B4059" s="2" t="s">
        <v>2379</v>
      </c>
      <c r="C4059" s="3">
        <v>1200</v>
      </c>
      <c r="D4059" s="2">
        <v>27.7</v>
      </c>
      <c r="E4059" s="2">
        <v>24.4</v>
      </c>
      <c r="F4059" s="2">
        <v>31.65</v>
      </c>
      <c r="G4059" s="2">
        <v>-12.4</v>
      </c>
      <c r="H4059" s="2">
        <v>-0.30919999999999997</v>
      </c>
      <c r="I4059" s="2">
        <v>17</v>
      </c>
      <c r="J4059" s="2">
        <v>34</v>
      </c>
      <c r="K4059" s="4">
        <v>0</v>
      </c>
      <c r="L4059" s="2" t="s">
        <v>1276</v>
      </c>
      <c r="M4059" s="5">
        <v>45093</v>
      </c>
      <c r="N4059" s="6">
        <v>99.92</v>
      </c>
    </row>
    <row r="4060" spans="1:14" ht="15.5" hidden="1" x14ac:dyDescent="0.35">
      <c r="A4060" s="3" t="s">
        <v>977</v>
      </c>
      <c r="B4060" s="2" t="s">
        <v>2380</v>
      </c>
      <c r="C4060" s="3">
        <v>1220</v>
      </c>
      <c r="D4060" s="2">
        <v>42.48</v>
      </c>
      <c r="E4060" s="2">
        <v>27.05</v>
      </c>
      <c r="F4060" s="2">
        <v>33</v>
      </c>
      <c r="G4060" s="2">
        <v>0</v>
      </c>
      <c r="H4060" s="2" t="s">
        <v>12</v>
      </c>
      <c r="I4060" s="2" t="s">
        <v>12</v>
      </c>
      <c r="J4060" s="2">
        <v>2</v>
      </c>
      <c r="K4060" s="4">
        <v>0</v>
      </c>
      <c r="L4060" s="2" t="s">
        <v>1276</v>
      </c>
      <c r="M4060" s="5">
        <v>45093</v>
      </c>
      <c r="N4060" s="6">
        <v>99.92</v>
      </c>
    </row>
    <row r="4061" spans="1:14" ht="15.5" hidden="1" x14ac:dyDescent="0.35">
      <c r="A4061" s="3" t="s">
        <v>979</v>
      </c>
      <c r="B4061" s="2" t="s">
        <v>2381</v>
      </c>
      <c r="C4061" s="3">
        <v>1240</v>
      </c>
      <c r="D4061" s="2">
        <v>45.11</v>
      </c>
      <c r="E4061" s="2">
        <v>27.8</v>
      </c>
      <c r="F4061" s="2">
        <v>34.799999999999997</v>
      </c>
      <c r="G4061" s="2">
        <v>0</v>
      </c>
      <c r="H4061" s="2" t="s">
        <v>12</v>
      </c>
      <c r="I4061" s="2">
        <v>2</v>
      </c>
      <c r="J4061" s="2">
        <v>120</v>
      </c>
      <c r="K4061" s="4">
        <v>0</v>
      </c>
      <c r="L4061" s="2" t="s">
        <v>1276</v>
      </c>
      <c r="M4061" s="5">
        <v>45093</v>
      </c>
      <c r="N4061" s="6">
        <v>99.92</v>
      </c>
    </row>
    <row r="4062" spans="1:14" ht="15.5" hidden="1" x14ac:dyDescent="0.35">
      <c r="A4062" s="3" t="s">
        <v>981</v>
      </c>
      <c r="B4062" s="2" t="s">
        <v>2382</v>
      </c>
      <c r="C4062" s="3">
        <v>1260</v>
      </c>
      <c r="D4062" s="2">
        <v>44.85</v>
      </c>
      <c r="E4062" s="2">
        <v>29.6</v>
      </c>
      <c r="F4062" s="2">
        <v>36.5</v>
      </c>
      <c r="G4062" s="2">
        <v>0</v>
      </c>
      <c r="H4062" s="2" t="s">
        <v>12</v>
      </c>
      <c r="I4062" s="2">
        <v>12</v>
      </c>
      <c r="J4062" s="2">
        <v>42</v>
      </c>
      <c r="K4062" s="4">
        <v>0</v>
      </c>
      <c r="L4062" s="2" t="s">
        <v>1276</v>
      </c>
      <c r="M4062" s="5">
        <v>45093</v>
      </c>
      <c r="N4062" s="6">
        <v>99.92</v>
      </c>
    </row>
    <row r="4063" spans="1:14" ht="15.5" hidden="1" x14ac:dyDescent="0.35">
      <c r="A4063" s="3" t="s">
        <v>983</v>
      </c>
      <c r="B4063" s="2" t="s">
        <v>2383</v>
      </c>
      <c r="C4063" s="3">
        <v>1280</v>
      </c>
      <c r="D4063" s="2">
        <v>38.96</v>
      </c>
      <c r="E4063" s="2">
        <v>30.75</v>
      </c>
      <c r="F4063" s="2">
        <v>38.25</v>
      </c>
      <c r="G4063" s="2">
        <v>0</v>
      </c>
      <c r="H4063" s="2" t="s">
        <v>12</v>
      </c>
      <c r="I4063" s="2">
        <v>45</v>
      </c>
      <c r="J4063" s="2">
        <v>24</v>
      </c>
      <c r="K4063" s="4">
        <v>0</v>
      </c>
      <c r="L4063" s="2" t="s">
        <v>1276</v>
      </c>
      <c r="M4063" s="5">
        <v>45093</v>
      </c>
      <c r="N4063" s="6">
        <v>99.92</v>
      </c>
    </row>
    <row r="4064" spans="1:14" ht="15.5" hidden="1" x14ac:dyDescent="0.35">
      <c r="A4064" s="3" t="s">
        <v>985</v>
      </c>
      <c r="B4064" s="2" t="s">
        <v>2384</v>
      </c>
      <c r="C4064" s="3">
        <v>1300</v>
      </c>
      <c r="D4064" s="2">
        <v>48</v>
      </c>
      <c r="E4064" s="2">
        <v>32.450000000000003</v>
      </c>
      <c r="F4064" s="2">
        <v>40.1</v>
      </c>
      <c r="G4064" s="2">
        <v>0</v>
      </c>
      <c r="H4064" s="2" t="s">
        <v>12</v>
      </c>
      <c r="I4064" s="2">
        <v>1</v>
      </c>
      <c r="J4064" s="2">
        <v>47</v>
      </c>
      <c r="K4064" s="4">
        <v>0</v>
      </c>
      <c r="L4064" s="2" t="s">
        <v>1276</v>
      </c>
      <c r="M4064" s="5">
        <v>45093</v>
      </c>
      <c r="N4064" s="6">
        <v>99.92</v>
      </c>
    </row>
    <row r="4065" spans="1:14" ht="15.5" hidden="1" x14ac:dyDescent="0.35">
      <c r="A4065" s="3" t="s">
        <v>987</v>
      </c>
      <c r="B4065" s="2" t="s">
        <v>2385</v>
      </c>
      <c r="C4065" s="3">
        <v>1320</v>
      </c>
      <c r="D4065" s="2">
        <v>43</v>
      </c>
      <c r="E4065" s="2">
        <v>34.25</v>
      </c>
      <c r="F4065" s="2">
        <v>41.5</v>
      </c>
      <c r="G4065" s="2">
        <v>0</v>
      </c>
      <c r="H4065" s="2" t="s">
        <v>12</v>
      </c>
      <c r="I4065" s="2">
        <v>109</v>
      </c>
      <c r="J4065" s="2">
        <v>46</v>
      </c>
      <c r="K4065" s="4">
        <v>0</v>
      </c>
      <c r="L4065" s="2" t="s">
        <v>1276</v>
      </c>
      <c r="M4065" s="5">
        <v>45093</v>
      </c>
      <c r="N4065" s="6">
        <v>99.92</v>
      </c>
    </row>
    <row r="4066" spans="1:14" ht="15.5" hidden="1" x14ac:dyDescent="0.35">
      <c r="A4066" s="3" t="s">
        <v>989</v>
      </c>
      <c r="B4066" s="2" t="s">
        <v>2386</v>
      </c>
      <c r="C4066" s="3">
        <v>1340</v>
      </c>
      <c r="D4066" s="2">
        <v>77</v>
      </c>
      <c r="E4066" s="2">
        <v>36.15</v>
      </c>
      <c r="F4066" s="2">
        <v>43.9</v>
      </c>
      <c r="G4066" s="2">
        <v>0</v>
      </c>
      <c r="H4066" s="2" t="s">
        <v>12</v>
      </c>
      <c r="I4066" s="2">
        <v>1</v>
      </c>
      <c r="J4066" s="2">
        <v>41</v>
      </c>
      <c r="K4066" s="4">
        <v>0</v>
      </c>
      <c r="L4066" s="2" t="s">
        <v>1276</v>
      </c>
      <c r="M4066" s="5">
        <v>45093</v>
      </c>
      <c r="N4066" s="6">
        <v>99.92</v>
      </c>
    </row>
    <row r="4067" spans="1:14" ht="15.5" hidden="1" x14ac:dyDescent="0.35">
      <c r="A4067" s="3" t="s">
        <v>991</v>
      </c>
      <c r="B4067" s="2" t="s">
        <v>2387</v>
      </c>
      <c r="C4067" s="3">
        <v>1360</v>
      </c>
      <c r="D4067" s="2">
        <v>71.95</v>
      </c>
      <c r="E4067" s="2">
        <v>38.25</v>
      </c>
      <c r="F4067" s="2">
        <v>45.95</v>
      </c>
      <c r="G4067" s="2">
        <v>0</v>
      </c>
      <c r="H4067" s="2" t="s">
        <v>12</v>
      </c>
      <c r="I4067" s="2">
        <v>50</v>
      </c>
      <c r="J4067" s="2">
        <v>134</v>
      </c>
      <c r="K4067" s="4">
        <v>0</v>
      </c>
      <c r="L4067" s="2" t="s">
        <v>1276</v>
      </c>
      <c r="M4067" s="5">
        <v>45093</v>
      </c>
      <c r="N4067" s="6">
        <v>99.92</v>
      </c>
    </row>
    <row r="4068" spans="1:14" ht="15.5" hidden="1" x14ac:dyDescent="0.35">
      <c r="A4068" s="3" t="s">
        <v>993</v>
      </c>
      <c r="B4068" s="2" t="s">
        <v>2388</v>
      </c>
      <c r="C4068" s="3">
        <v>1380</v>
      </c>
      <c r="D4068" s="2">
        <v>65.84</v>
      </c>
      <c r="E4068" s="2">
        <v>40.200000000000003</v>
      </c>
      <c r="F4068" s="2">
        <v>48.1</v>
      </c>
      <c r="G4068" s="2">
        <v>0</v>
      </c>
      <c r="H4068" s="2" t="s">
        <v>12</v>
      </c>
      <c r="I4068" s="2">
        <v>156</v>
      </c>
      <c r="J4068" s="2">
        <v>158</v>
      </c>
      <c r="K4068" s="4">
        <v>0</v>
      </c>
      <c r="L4068" s="2" t="s">
        <v>1276</v>
      </c>
      <c r="M4068" s="5">
        <v>45093</v>
      </c>
      <c r="N4068" s="6">
        <v>99.92</v>
      </c>
    </row>
    <row r="4069" spans="1:14" ht="15.5" hidden="1" x14ac:dyDescent="0.35">
      <c r="A4069" s="3" t="s">
        <v>995</v>
      </c>
      <c r="B4069" s="2" t="s">
        <v>2389</v>
      </c>
      <c r="C4069" s="3">
        <v>1400</v>
      </c>
      <c r="D4069" s="2">
        <v>75.5</v>
      </c>
      <c r="E4069" s="2">
        <v>42.5</v>
      </c>
      <c r="F4069" s="2">
        <v>50.35</v>
      </c>
      <c r="G4069" s="2">
        <v>0</v>
      </c>
      <c r="H4069" s="2" t="s">
        <v>12</v>
      </c>
      <c r="I4069" s="2">
        <v>2</v>
      </c>
      <c r="J4069" s="2">
        <v>246</v>
      </c>
      <c r="K4069" s="4">
        <v>0</v>
      </c>
      <c r="L4069" s="2" t="s">
        <v>1276</v>
      </c>
      <c r="M4069" s="5">
        <v>45093</v>
      </c>
      <c r="N4069" s="6">
        <v>99.92</v>
      </c>
    </row>
    <row r="4070" spans="1:14" ht="15.5" hidden="1" x14ac:dyDescent="0.35">
      <c r="A4070" s="3" t="s">
        <v>997</v>
      </c>
      <c r="B4070" s="2" t="s">
        <v>2390</v>
      </c>
      <c r="C4070" s="3">
        <v>1420</v>
      </c>
      <c r="D4070" s="2">
        <v>81.34</v>
      </c>
      <c r="E4070" s="2">
        <v>44.55</v>
      </c>
      <c r="F4070" s="2">
        <v>52.65</v>
      </c>
      <c r="G4070" s="2">
        <v>0</v>
      </c>
      <c r="H4070" s="2" t="s">
        <v>12</v>
      </c>
      <c r="I4070" s="2">
        <v>2</v>
      </c>
      <c r="J4070" s="2">
        <v>23</v>
      </c>
      <c r="K4070" s="4">
        <v>0</v>
      </c>
      <c r="L4070" s="2" t="s">
        <v>1276</v>
      </c>
      <c r="M4070" s="5">
        <v>45093</v>
      </c>
      <c r="N4070" s="6">
        <v>99.92</v>
      </c>
    </row>
    <row r="4071" spans="1:14" ht="15.5" hidden="1" x14ac:dyDescent="0.35">
      <c r="A4071" s="3" t="s">
        <v>999</v>
      </c>
      <c r="B4071" s="2" t="s">
        <v>2391</v>
      </c>
      <c r="C4071" s="3">
        <v>1440</v>
      </c>
      <c r="D4071" s="2">
        <v>86.39</v>
      </c>
      <c r="E4071" s="2">
        <v>47.1</v>
      </c>
      <c r="F4071" s="2">
        <v>55</v>
      </c>
      <c r="G4071" s="2">
        <v>0</v>
      </c>
      <c r="H4071" s="2" t="s">
        <v>12</v>
      </c>
      <c r="I4071" s="2">
        <v>1</v>
      </c>
      <c r="J4071" s="2">
        <v>24</v>
      </c>
      <c r="K4071" s="4">
        <v>0</v>
      </c>
      <c r="L4071" s="2" t="s">
        <v>1276</v>
      </c>
      <c r="M4071" s="5">
        <v>45093</v>
      </c>
      <c r="N4071" s="6">
        <v>99.92</v>
      </c>
    </row>
    <row r="4072" spans="1:14" ht="15.5" hidden="1" x14ac:dyDescent="0.35">
      <c r="A4072" s="3" t="s">
        <v>1001</v>
      </c>
      <c r="B4072" s="2" t="s">
        <v>2392</v>
      </c>
      <c r="C4072" s="3">
        <v>1450</v>
      </c>
      <c r="D4072" s="2">
        <v>82.48</v>
      </c>
      <c r="E4072" s="2">
        <v>48.05</v>
      </c>
      <c r="F4072" s="2">
        <v>56.3</v>
      </c>
      <c r="G4072" s="2">
        <v>0</v>
      </c>
      <c r="H4072" s="2" t="s">
        <v>12</v>
      </c>
      <c r="I4072" s="2">
        <v>1</v>
      </c>
      <c r="J4072" s="2">
        <v>8</v>
      </c>
      <c r="K4072" s="4">
        <v>0</v>
      </c>
      <c r="L4072" s="2" t="s">
        <v>1276</v>
      </c>
      <c r="M4072" s="5">
        <v>45093</v>
      </c>
      <c r="N4072" s="6">
        <v>99.92</v>
      </c>
    </row>
    <row r="4073" spans="1:14" ht="15.5" hidden="1" x14ac:dyDescent="0.35">
      <c r="A4073" s="3" t="s">
        <v>1003</v>
      </c>
      <c r="B4073" s="2" t="s">
        <v>2393</v>
      </c>
      <c r="C4073" s="3">
        <v>1460</v>
      </c>
      <c r="D4073" s="2">
        <v>67.239999999999995</v>
      </c>
      <c r="E4073" s="2">
        <v>49.5</v>
      </c>
      <c r="F4073" s="2">
        <v>57.5</v>
      </c>
      <c r="G4073" s="2">
        <v>0</v>
      </c>
      <c r="H4073" s="2" t="s">
        <v>12</v>
      </c>
      <c r="I4073" s="2">
        <v>1</v>
      </c>
      <c r="J4073" s="2">
        <v>22</v>
      </c>
      <c r="K4073" s="4">
        <v>0</v>
      </c>
      <c r="L4073" s="2" t="s">
        <v>1276</v>
      </c>
      <c r="M4073" s="5">
        <v>45093</v>
      </c>
      <c r="N4073" s="6">
        <v>99.92</v>
      </c>
    </row>
    <row r="4074" spans="1:14" ht="15.5" hidden="1" x14ac:dyDescent="0.35">
      <c r="A4074" s="3" t="s">
        <v>1005</v>
      </c>
      <c r="B4074" s="2" t="s">
        <v>2394</v>
      </c>
      <c r="C4074" s="3">
        <v>1480</v>
      </c>
      <c r="D4074" s="2">
        <v>93.51</v>
      </c>
      <c r="E4074" s="2">
        <v>52</v>
      </c>
      <c r="F4074" s="2">
        <v>60</v>
      </c>
      <c r="G4074" s="2">
        <v>0</v>
      </c>
      <c r="H4074" s="2" t="s">
        <v>12</v>
      </c>
      <c r="I4074" s="2">
        <v>4</v>
      </c>
      <c r="J4074" s="2">
        <v>20</v>
      </c>
      <c r="K4074" s="4">
        <v>0</v>
      </c>
      <c r="L4074" s="2" t="s">
        <v>1276</v>
      </c>
      <c r="M4074" s="5">
        <v>45093</v>
      </c>
      <c r="N4074" s="6">
        <v>99.92</v>
      </c>
    </row>
    <row r="4075" spans="1:14" ht="15.5" hidden="1" x14ac:dyDescent="0.35">
      <c r="A4075" s="3" t="s">
        <v>1007</v>
      </c>
      <c r="B4075" s="2" t="s">
        <v>2395</v>
      </c>
      <c r="C4075" s="3">
        <v>1500</v>
      </c>
      <c r="D4075" s="2">
        <v>59.48</v>
      </c>
      <c r="E4075" s="2">
        <v>54.6</v>
      </c>
      <c r="F4075" s="2">
        <v>62.5</v>
      </c>
      <c r="G4075" s="2">
        <v>4.2300000000000004</v>
      </c>
      <c r="H4075" s="2">
        <v>7.6600000000000001E-2</v>
      </c>
      <c r="I4075" s="2">
        <v>2</v>
      </c>
      <c r="J4075" s="2">
        <v>129</v>
      </c>
      <c r="K4075" s="4">
        <v>0</v>
      </c>
      <c r="L4075" s="2" t="s">
        <v>1276</v>
      </c>
      <c r="M4075" s="5">
        <v>45093</v>
      </c>
      <c r="N4075" s="6">
        <v>99.92</v>
      </c>
    </row>
    <row r="4076" spans="1:14" ht="15.5" hidden="1" x14ac:dyDescent="0.35">
      <c r="A4076" s="3" t="s">
        <v>1009</v>
      </c>
      <c r="B4076" s="2" t="s">
        <v>2395</v>
      </c>
      <c r="C4076" s="3">
        <v>1520</v>
      </c>
      <c r="D4076" s="2">
        <v>62.57</v>
      </c>
      <c r="E4076" s="2">
        <v>57.25</v>
      </c>
      <c r="F4076" s="2">
        <v>65.5</v>
      </c>
      <c r="G4076" s="2">
        <v>39.93</v>
      </c>
      <c r="H4076" s="2">
        <v>1.7637</v>
      </c>
      <c r="I4076" s="2">
        <v>2</v>
      </c>
      <c r="J4076" s="2">
        <v>10</v>
      </c>
      <c r="K4076" s="4">
        <v>0</v>
      </c>
      <c r="L4076" s="2" t="s">
        <v>1276</v>
      </c>
      <c r="M4076" s="5">
        <v>45093</v>
      </c>
      <c r="N4076" s="6">
        <v>99.92</v>
      </c>
    </row>
    <row r="4077" spans="1:14" ht="15.5" hidden="1" x14ac:dyDescent="0.35">
      <c r="A4077" s="3" t="s">
        <v>1010</v>
      </c>
      <c r="B4077" s="2" t="s">
        <v>2396</v>
      </c>
      <c r="C4077" s="3">
        <v>1540</v>
      </c>
      <c r="D4077" s="2">
        <v>54.5</v>
      </c>
      <c r="E4077" s="2">
        <v>62.2</v>
      </c>
      <c r="F4077" s="2">
        <v>69.099999999999994</v>
      </c>
      <c r="G4077" s="2">
        <v>0</v>
      </c>
      <c r="H4077" s="2" t="s">
        <v>12</v>
      </c>
      <c r="I4077" s="2">
        <v>2</v>
      </c>
      <c r="J4077" s="2">
        <v>5</v>
      </c>
      <c r="K4077" s="4">
        <v>0</v>
      </c>
      <c r="L4077" s="2" t="s">
        <v>1276</v>
      </c>
      <c r="M4077" s="5">
        <v>45093</v>
      </c>
      <c r="N4077" s="6">
        <v>99.92</v>
      </c>
    </row>
    <row r="4078" spans="1:14" ht="15.5" hidden="1" x14ac:dyDescent="0.35">
      <c r="A4078" s="3" t="s">
        <v>1012</v>
      </c>
      <c r="B4078" s="2" t="s">
        <v>2397</v>
      </c>
      <c r="C4078" s="3">
        <v>1550</v>
      </c>
      <c r="D4078" s="2">
        <v>111.65</v>
      </c>
      <c r="E4078" s="2">
        <v>62.4</v>
      </c>
      <c r="F4078" s="2">
        <v>70.25</v>
      </c>
      <c r="G4078" s="2">
        <v>0</v>
      </c>
      <c r="H4078" s="2" t="s">
        <v>12</v>
      </c>
      <c r="I4078" s="2">
        <v>1</v>
      </c>
      <c r="J4078" s="2">
        <v>29</v>
      </c>
      <c r="K4078" s="4">
        <v>0</v>
      </c>
      <c r="L4078" s="2" t="s">
        <v>1276</v>
      </c>
      <c r="M4078" s="5">
        <v>45093</v>
      </c>
      <c r="N4078" s="6">
        <v>99.92</v>
      </c>
    </row>
    <row r="4079" spans="1:14" ht="15.5" hidden="1" x14ac:dyDescent="0.35">
      <c r="A4079" s="3" t="s">
        <v>1014</v>
      </c>
      <c r="B4079" s="2" t="s">
        <v>2398</v>
      </c>
      <c r="C4079" s="3">
        <v>1560</v>
      </c>
      <c r="D4079" s="2">
        <v>71.5</v>
      </c>
      <c r="E4079" s="2">
        <v>63.75</v>
      </c>
      <c r="F4079" s="2">
        <v>71.8</v>
      </c>
      <c r="G4079" s="2">
        <v>0</v>
      </c>
      <c r="H4079" s="2" t="s">
        <v>12</v>
      </c>
      <c r="I4079" s="2">
        <v>8</v>
      </c>
      <c r="J4079" s="2">
        <v>39</v>
      </c>
      <c r="K4079" s="4">
        <v>0</v>
      </c>
      <c r="L4079" s="2" t="s">
        <v>1276</v>
      </c>
      <c r="M4079" s="5">
        <v>45093</v>
      </c>
      <c r="N4079" s="6">
        <v>99.92</v>
      </c>
    </row>
    <row r="4080" spans="1:14" ht="15.5" hidden="1" x14ac:dyDescent="0.35">
      <c r="A4080" s="3" t="s">
        <v>1016</v>
      </c>
      <c r="B4080" s="2" t="s">
        <v>2399</v>
      </c>
      <c r="C4080" s="3">
        <v>1580</v>
      </c>
      <c r="D4080" s="2">
        <v>71.209999999999994</v>
      </c>
      <c r="E4080" s="2">
        <v>66.05</v>
      </c>
      <c r="F4080" s="2">
        <v>74.5</v>
      </c>
      <c r="G4080" s="2">
        <v>-55.24</v>
      </c>
      <c r="H4080" s="2">
        <v>-0.43690000000000001</v>
      </c>
      <c r="I4080" s="2">
        <v>2</v>
      </c>
      <c r="J4080" s="2">
        <v>150</v>
      </c>
      <c r="K4080" s="4">
        <v>0</v>
      </c>
      <c r="L4080" s="2" t="s">
        <v>1276</v>
      </c>
      <c r="M4080" s="5">
        <v>45093</v>
      </c>
      <c r="N4080" s="6">
        <v>99.92</v>
      </c>
    </row>
    <row r="4081" spans="1:14" ht="15.5" hidden="1" x14ac:dyDescent="0.35">
      <c r="A4081" s="3" t="s">
        <v>1018</v>
      </c>
      <c r="B4081" s="2" t="s">
        <v>2399</v>
      </c>
      <c r="C4081" s="3">
        <v>1600</v>
      </c>
      <c r="D4081" s="2">
        <v>74.91</v>
      </c>
      <c r="E4081" s="2">
        <v>69.25</v>
      </c>
      <c r="F4081" s="2">
        <v>77.5</v>
      </c>
      <c r="G4081" s="2">
        <v>5.56</v>
      </c>
      <c r="H4081" s="2">
        <v>8.0199999999999994E-2</v>
      </c>
      <c r="I4081" s="2">
        <v>2</v>
      </c>
      <c r="J4081" s="2">
        <v>204</v>
      </c>
      <c r="K4081" s="4">
        <v>0</v>
      </c>
      <c r="L4081" s="2" t="s">
        <v>1276</v>
      </c>
      <c r="M4081" s="5">
        <v>45093</v>
      </c>
      <c r="N4081" s="6">
        <v>99.92</v>
      </c>
    </row>
    <row r="4082" spans="1:14" ht="15.5" hidden="1" x14ac:dyDescent="0.35">
      <c r="A4082" s="3" t="s">
        <v>1019</v>
      </c>
      <c r="B4082" s="2" t="s">
        <v>2147</v>
      </c>
      <c r="C4082" s="3">
        <v>1620</v>
      </c>
      <c r="D4082" s="2">
        <v>82.8</v>
      </c>
      <c r="E4082" s="2">
        <v>72.650000000000006</v>
      </c>
      <c r="F4082" s="2">
        <v>81</v>
      </c>
      <c r="G4082" s="2">
        <v>0</v>
      </c>
      <c r="H4082" s="2" t="s">
        <v>12</v>
      </c>
      <c r="I4082" s="2">
        <v>6</v>
      </c>
      <c r="J4082" s="2">
        <v>24</v>
      </c>
      <c r="K4082" s="4">
        <v>0</v>
      </c>
      <c r="L4082" s="2" t="s">
        <v>1276</v>
      </c>
      <c r="M4082" s="5">
        <v>45093</v>
      </c>
      <c r="N4082" s="6">
        <v>99.92</v>
      </c>
    </row>
    <row r="4083" spans="1:14" ht="15.5" hidden="1" x14ac:dyDescent="0.35">
      <c r="A4083" s="3" t="s">
        <v>1020</v>
      </c>
      <c r="B4083" s="2" t="s">
        <v>2400</v>
      </c>
      <c r="C4083" s="3">
        <v>1640</v>
      </c>
      <c r="D4083" s="2">
        <v>126.59</v>
      </c>
      <c r="E4083" s="2">
        <v>76.05</v>
      </c>
      <c r="F4083" s="2">
        <v>84.5</v>
      </c>
      <c r="G4083" s="2">
        <v>0</v>
      </c>
      <c r="H4083" s="2" t="s">
        <v>12</v>
      </c>
      <c r="I4083" s="2">
        <v>3</v>
      </c>
      <c r="J4083" s="2">
        <v>18</v>
      </c>
      <c r="K4083" s="4">
        <v>0</v>
      </c>
      <c r="L4083" s="2" t="s">
        <v>1276</v>
      </c>
      <c r="M4083" s="5">
        <v>45093</v>
      </c>
      <c r="N4083" s="6">
        <v>99.92</v>
      </c>
    </row>
    <row r="4084" spans="1:14" ht="15.5" hidden="1" x14ac:dyDescent="0.35">
      <c r="A4084" s="3" t="s">
        <v>1022</v>
      </c>
      <c r="B4084" s="2" t="s">
        <v>2401</v>
      </c>
      <c r="C4084" s="3">
        <v>1660</v>
      </c>
      <c r="D4084" s="2">
        <v>126.2</v>
      </c>
      <c r="E4084" s="2">
        <v>80</v>
      </c>
      <c r="F4084" s="2">
        <v>88</v>
      </c>
      <c r="G4084" s="2">
        <v>0</v>
      </c>
      <c r="H4084" s="2" t="s">
        <v>12</v>
      </c>
      <c r="I4084" s="2">
        <v>5</v>
      </c>
      <c r="J4084" s="2">
        <v>24</v>
      </c>
      <c r="K4084" s="4">
        <v>0</v>
      </c>
      <c r="L4084" s="2" t="s">
        <v>1276</v>
      </c>
      <c r="M4084" s="5">
        <v>45093</v>
      </c>
      <c r="N4084" s="6">
        <v>99.92</v>
      </c>
    </row>
    <row r="4085" spans="1:14" ht="15.5" hidden="1" x14ac:dyDescent="0.35">
      <c r="A4085" s="3" t="s">
        <v>1024</v>
      </c>
      <c r="B4085" s="2" t="s">
        <v>2402</v>
      </c>
      <c r="C4085" s="3">
        <v>1680</v>
      </c>
      <c r="D4085" s="2">
        <v>87</v>
      </c>
      <c r="E4085" s="2">
        <v>83.25</v>
      </c>
      <c r="F4085" s="2">
        <v>91.5</v>
      </c>
      <c r="G4085" s="2">
        <v>0</v>
      </c>
      <c r="H4085" s="2" t="s">
        <v>12</v>
      </c>
      <c r="I4085" s="2">
        <v>1</v>
      </c>
      <c r="J4085" s="2">
        <v>80</v>
      </c>
      <c r="K4085" s="4">
        <v>0</v>
      </c>
      <c r="L4085" s="2" t="s">
        <v>1276</v>
      </c>
      <c r="M4085" s="5">
        <v>45093</v>
      </c>
      <c r="N4085" s="6">
        <v>99.92</v>
      </c>
    </row>
    <row r="4086" spans="1:14" ht="15.5" hidden="1" x14ac:dyDescent="0.35">
      <c r="A4086" s="3" t="s">
        <v>1026</v>
      </c>
      <c r="B4086" s="2" t="s">
        <v>2403</v>
      </c>
      <c r="C4086" s="3">
        <v>1700</v>
      </c>
      <c r="D4086" s="2">
        <v>91.09</v>
      </c>
      <c r="E4086" s="2">
        <v>87.3</v>
      </c>
      <c r="F4086" s="2">
        <v>95</v>
      </c>
      <c r="G4086" s="2">
        <v>-18.88</v>
      </c>
      <c r="H4086" s="2">
        <v>-0.17169999999999999</v>
      </c>
      <c r="I4086" s="2">
        <v>10</v>
      </c>
      <c r="J4086" s="2">
        <v>229</v>
      </c>
      <c r="K4086" s="4">
        <v>0</v>
      </c>
      <c r="L4086" s="2" t="s">
        <v>1276</v>
      </c>
      <c r="M4086" s="5">
        <v>45093</v>
      </c>
      <c r="N4086" s="6">
        <v>99.92</v>
      </c>
    </row>
    <row r="4087" spans="1:14" ht="15.5" hidden="1" x14ac:dyDescent="0.35">
      <c r="A4087" s="3" t="s">
        <v>1028</v>
      </c>
      <c r="B4087" s="2" t="s">
        <v>2403</v>
      </c>
      <c r="C4087" s="3">
        <v>1720</v>
      </c>
      <c r="D4087" s="2">
        <v>95.04</v>
      </c>
      <c r="E4087" s="2">
        <v>91.05</v>
      </c>
      <c r="F4087" s="2">
        <v>99.5</v>
      </c>
      <c r="G4087" s="2">
        <v>-17.760000000000002</v>
      </c>
      <c r="H4087" s="2">
        <v>-0.15740000000000001</v>
      </c>
      <c r="I4087" s="2">
        <v>2</v>
      </c>
      <c r="J4087" s="2">
        <v>80</v>
      </c>
      <c r="K4087" s="4">
        <v>0</v>
      </c>
      <c r="L4087" s="2" t="s">
        <v>1276</v>
      </c>
      <c r="M4087" s="5">
        <v>45093</v>
      </c>
      <c r="N4087" s="6">
        <v>99.92</v>
      </c>
    </row>
    <row r="4088" spans="1:14" ht="15.5" hidden="1" x14ac:dyDescent="0.35">
      <c r="A4088" s="3" t="s">
        <v>1029</v>
      </c>
      <c r="B4088" s="2" t="s">
        <v>2404</v>
      </c>
      <c r="C4088" s="3">
        <v>1740</v>
      </c>
      <c r="D4088" s="2">
        <v>101.83</v>
      </c>
      <c r="E4088" s="2">
        <v>95</v>
      </c>
      <c r="F4088" s="2">
        <v>103</v>
      </c>
      <c r="G4088" s="2">
        <v>-58.42</v>
      </c>
      <c r="H4088" s="2">
        <v>-0.36459999999999998</v>
      </c>
      <c r="I4088" s="2">
        <v>1</v>
      </c>
      <c r="J4088" s="2">
        <v>61</v>
      </c>
      <c r="K4088" s="4">
        <v>0</v>
      </c>
      <c r="L4088" s="2" t="s">
        <v>1276</v>
      </c>
      <c r="M4088" s="5">
        <v>45093</v>
      </c>
      <c r="N4088" s="6">
        <v>99.92</v>
      </c>
    </row>
    <row r="4089" spans="1:14" ht="15.5" hidden="1" x14ac:dyDescent="0.35">
      <c r="A4089" s="3" t="s">
        <v>1031</v>
      </c>
      <c r="B4089" s="2" t="s">
        <v>2404</v>
      </c>
      <c r="C4089" s="3">
        <v>1760</v>
      </c>
      <c r="D4089" s="2">
        <v>106.4</v>
      </c>
      <c r="E4089" s="2">
        <v>99.25</v>
      </c>
      <c r="F4089" s="2">
        <v>107.5</v>
      </c>
      <c r="G4089" s="2">
        <v>8.6999999999999993</v>
      </c>
      <c r="H4089" s="2">
        <v>8.8999999999999996E-2</v>
      </c>
      <c r="I4089" s="2">
        <v>1</v>
      </c>
      <c r="J4089" s="2">
        <v>117</v>
      </c>
      <c r="K4089" s="4">
        <v>0</v>
      </c>
      <c r="L4089" s="2" t="s">
        <v>1276</v>
      </c>
      <c r="M4089" s="5">
        <v>45093</v>
      </c>
      <c r="N4089" s="6">
        <v>99.92</v>
      </c>
    </row>
    <row r="4090" spans="1:14" ht="15.5" hidden="1" x14ac:dyDescent="0.35">
      <c r="A4090" s="3" t="s">
        <v>1032</v>
      </c>
      <c r="B4090" s="2" t="s">
        <v>2376</v>
      </c>
      <c r="C4090" s="3">
        <v>1780</v>
      </c>
      <c r="D4090" s="2">
        <v>167.52</v>
      </c>
      <c r="E4090" s="2">
        <v>103.95</v>
      </c>
      <c r="F4090" s="2">
        <v>113.75</v>
      </c>
      <c r="G4090" s="2">
        <v>0</v>
      </c>
      <c r="H4090" s="2" t="s">
        <v>12</v>
      </c>
      <c r="I4090" s="2">
        <v>6</v>
      </c>
      <c r="J4090" s="2">
        <v>22</v>
      </c>
      <c r="K4090" s="4">
        <v>0</v>
      </c>
      <c r="L4090" s="2" t="s">
        <v>1276</v>
      </c>
      <c r="M4090" s="5">
        <v>45093</v>
      </c>
      <c r="N4090" s="6">
        <v>99.92</v>
      </c>
    </row>
    <row r="4091" spans="1:14" ht="15.5" hidden="1" x14ac:dyDescent="0.35">
      <c r="A4091" s="3" t="s">
        <v>1033</v>
      </c>
      <c r="B4091" s="2" t="s">
        <v>2405</v>
      </c>
      <c r="C4091" s="3">
        <v>1800</v>
      </c>
      <c r="D4091" s="2">
        <v>112.63</v>
      </c>
      <c r="E4091" s="2">
        <v>108.35</v>
      </c>
      <c r="F4091" s="2">
        <v>118.35</v>
      </c>
      <c r="G4091" s="2">
        <v>-1.0900000000000001</v>
      </c>
      <c r="H4091" s="2">
        <v>-9.5999999999999992E-3</v>
      </c>
      <c r="I4091" s="2">
        <v>2</v>
      </c>
      <c r="J4091" s="2">
        <v>130</v>
      </c>
      <c r="K4091" s="4">
        <v>0</v>
      </c>
      <c r="L4091" s="2" t="s">
        <v>1276</v>
      </c>
      <c r="M4091" s="5">
        <v>45093</v>
      </c>
      <c r="N4091" s="6">
        <v>99.92</v>
      </c>
    </row>
    <row r="4092" spans="1:14" ht="15.5" hidden="1" x14ac:dyDescent="0.35">
      <c r="A4092" s="3" t="s">
        <v>1035</v>
      </c>
      <c r="B4092" s="2" t="s">
        <v>2406</v>
      </c>
      <c r="C4092" s="3">
        <v>1820</v>
      </c>
      <c r="D4092" s="2">
        <v>120.86</v>
      </c>
      <c r="E4092" s="2">
        <v>113.1</v>
      </c>
      <c r="F4092" s="2">
        <v>123.1</v>
      </c>
      <c r="G4092" s="2">
        <v>-76.22</v>
      </c>
      <c r="H4092" s="2">
        <v>-0.38669999999999999</v>
      </c>
      <c r="I4092" s="2">
        <v>5</v>
      </c>
      <c r="J4092" s="2">
        <v>18</v>
      </c>
      <c r="K4092" s="4">
        <v>0</v>
      </c>
      <c r="L4092" s="2" t="s">
        <v>1276</v>
      </c>
      <c r="M4092" s="5">
        <v>45093</v>
      </c>
      <c r="N4092" s="6">
        <v>99.92</v>
      </c>
    </row>
    <row r="4093" spans="1:14" ht="15.5" hidden="1" x14ac:dyDescent="0.35">
      <c r="A4093" s="3" t="s">
        <v>1037</v>
      </c>
      <c r="B4093" s="2" t="s">
        <v>2407</v>
      </c>
      <c r="C4093" s="3">
        <v>1840</v>
      </c>
      <c r="D4093" s="2">
        <v>124.35</v>
      </c>
      <c r="E4093" s="2">
        <v>117.65</v>
      </c>
      <c r="F4093" s="2">
        <v>127.95</v>
      </c>
      <c r="G4093" s="2">
        <v>-60.7</v>
      </c>
      <c r="H4093" s="2">
        <v>-0.32800000000000001</v>
      </c>
      <c r="I4093" s="2">
        <v>6</v>
      </c>
      <c r="J4093" s="2">
        <v>47</v>
      </c>
      <c r="K4093" s="4">
        <v>0</v>
      </c>
      <c r="L4093" s="2" t="s">
        <v>1276</v>
      </c>
      <c r="M4093" s="5">
        <v>45093</v>
      </c>
      <c r="N4093" s="6">
        <v>99.92</v>
      </c>
    </row>
    <row r="4094" spans="1:14" ht="15.5" hidden="1" x14ac:dyDescent="0.35">
      <c r="A4094" s="3" t="s">
        <v>1039</v>
      </c>
      <c r="B4094" s="2" t="s">
        <v>2408</v>
      </c>
      <c r="C4094" s="3">
        <v>1860</v>
      </c>
      <c r="D4094" s="2">
        <v>127.37</v>
      </c>
      <c r="E4094" s="2">
        <v>122.7</v>
      </c>
      <c r="F4094" s="2">
        <v>133.19999999999999</v>
      </c>
      <c r="G4094" s="2">
        <v>-4.63</v>
      </c>
      <c r="H4094" s="2">
        <v>-3.5099999999999999E-2</v>
      </c>
      <c r="I4094" s="2">
        <v>2</v>
      </c>
      <c r="J4094" s="2">
        <v>5</v>
      </c>
      <c r="K4094" s="4">
        <v>0</v>
      </c>
      <c r="L4094" s="2" t="s">
        <v>1276</v>
      </c>
      <c r="M4094" s="5">
        <v>45093</v>
      </c>
      <c r="N4094" s="6">
        <v>99.92</v>
      </c>
    </row>
    <row r="4095" spans="1:14" ht="15.5" hidden="1" x14ac:dyDescent="0.35">
      <c r="A4095" s="3" t="s">
        <v>1041</v>
      </c>
      <c r="B4095" s="2" t="s">
        <v>2408</v>
      </c>
      <c r="C4095" s="3">
        <v>1880</v>
      </c>
      <c r="D4095" s="2">
        <v>132.46</v>
      </c>
      <c r="E4095" s="2">
        <v>128.75</v>
      </c>
      <c r="F4095" s="2">
        <v>138.19999999999999</v>
      </c>
      <c r="G4095" s="2">
        <v>-1.66</v>
      </c>
      <c r="H4095" s="2">
        <v>-1.24E-2</v>
      </c>
      <c r="I4095" s="2">
        <v>2</v>
      </c>
      <c r="J4095" s="2">
        <v>16</v>
      </c>
      <c r="K4095" s="4">
        <v>0</v>
      </c>
      <c r="L4095" s="2" t="s">
        <v>1276</v>
      </c>
      <c r="M4095" s="5">
        <v>45093</v>
      </c>
      <c r="N4095" s="6">
        <v>99.92</v>
      </c>
    </row>
    <row r="4096" spans="1:14" ht="15.5" hidden="1" x14ac:dyDescent="0.35">
      <c r="A4096" s="3" t="s">
        <v>1042</v>
      </c>
      <c r="B4096" s="2" t="s">
        <v>2404</v>
      </c>
      <c r="C4096" s="3">
        <v>1900</v>
      </c>
      <c r="D4096" s="2">
        <v>141.25</v>
      </c>
      <c r="E4096" s="2">
        <v>132.94999999999999</v>
      </c>
      <c r="F4096" s="2">
        <v>143.44999999999999</v>
      </c>
      <c r="G4096" s="2">
        <v>5.25</v>
      </c>
      <c r="H4096" s="2">
        <v>3.8600000000000002E-2</v>
      </c>
      <c r="I4096" s="2">
        <v>10</v>
      </c>
      <c r="J4096" s="2">
        <v>249</v>
      </c>
      <c r="K4096" s="4">
        <v>0</v>
      </c>
      <c r="L4096" s="2" t="s">
        <v>1276</v>
      </c>
      <c r="M4096" s="5">
        <v>45093</v>
      </c>
      <c r="N4096" s="6">
        <v>99.92</v>
      </c>
    </row>
    <row r="4097" spans="1:14" ht="15.5" hidden="1" x14ac:dyDescent="0.35">
      <c r="A4097" s="3" t="s">
        <v>1043</v>
      </c>
      <c r="B4097" s="2" t="s">
        <v>2409</v>
      </c>
      <c r="C4097" s="3">
        <v>1920</v>
      </c>
      <c r="D4097" s="2">
        <v>134.69999999999999</v>
      </c>
      <c r="E4097" s="2">
        <v>139.44999999999999</v>
      </c>
      <c r="F4097" s="2">
        <v>149.1</v>
      </c>
      <c r="G4097" s="2">
        <v>0</v>
      </c>
      <c r="H4097" s="2" t="s">
        <v>12</v>
      </c>
      <c r="I4097" s="2">
        <v>1</v>
      </c>
      <c r="J4097" s="2">
        <v>24</v>
      </c>
      <c r="K4097" s="4">
        <v>0</v>
      </c>
      <c r="L4097" s="2" t="s">
        <v>1276</v>
      </c>
      <c r="M4097" s="5">
        <v>45093</v>
      </c>
      <c r="N4097" s="6">
        <v>99.92</v>
      </c>
    </row>
    <row r="4098" spans="1:14" ht="15.5" hidden="1" x14ac:dyDescent="0.35">
      <c r="A4098" s="3" t="s">
        <v>1045</v>
      </c>
      <c r="B4098" s="2" t="s">
        <v>2410</v>
      </c>
      <c r="C4098" s="3">
        <v>1940</v>
      </c>
      <c r="D4098" s="2">
        <v>246.1</v>
      </c>
      <c r="E4098" s="2">
        <v>143.85</v>
      </c>
      <c r="F4098" s="2">
        <v>154.80000000000001</v>
      </c>
      <c r="G4098" s="2">
        <v>0</v>
      </c>
      <c r="H4098" s="2" t="s">
        <v>12</v>
      </c>
      <c r="I4098" s="2">
        <v>1</v>
      </c>
      <c r="J4098" s="2">
        <v>106</v>
      </c>
      <c r="K4098" s="4">
        <v>0</v>
      </c>
      <c r="L4098" s="2" t="s">
        <v>1276</v>
      </c>
      <c r="M4098" s="5">
        <v>45093</v>
      </c>
      <c r="N4098" s="6">
        <v>99.92</v>
      </c>
    </row>
    <row r="4099" spans="1:14" ht="15.5" hidden="1" x14ac:dyDescent="0.35">
      <c r="A4099" s="3" t="s">
        <v>1047</v>
      </c>
      <c r="B4099" s="2" t="s">
        <v>2411</v>
      </c>
      <c r="C4099" s="3">
        <v>1960</v>
      </c>
      <c r="D4099" s="2">
        <v>188.7</v>
      </c>
      <c r="E4099" s="2">
        <v>149.5</v>
      </c>
      <c r="F4099" s="2">
        <v>160.5</v>
      </c>
      <c r="G4099" s="2">
        <v>0</v>
      </c>
      <c r="H4099" s="2" t="s">
        <v>12</v>
      </c>
      <c r="I4099" s="2">
        <v>2</v>
      </c>
      <c r="J4099" s="2">
        <v>42</v>
      </c>
      <c r="K4099" s="4">
        <v>0</v>
      </c>
      <c r="L4099" s="2" t="s">
        <v>1276</v>
      </c>
      <c r="M4099" s="5">
        <v>45093</v>
      </c>
      <c r="N4099" s="6">
        <v>99.92</v>
      </c>
    </row>
    <row r="4100" spans="1:14" ht="15.5" hidden="1" x14ac:dyDescent="0.35">
      <c r="A4100" s="3" t="s">
        <v>1049</v>
      </c>
      <c r="B4100" s="2" t="s">
        <v>2412</v>
      </c>
      <c r="C4100" s="3">
        <v>1980</v>
      </c>
      <c r="D4100" s="2">
        <v>163.80000000000001</v>
      </c>
      <c r="E4100" s="2">
        <v>156.35</v>
      </c>
      <c r="F4100" s="2">
        <v>166.45</v>
      </c>
      <c r="G4100" s="2">
        <v>-32.56</v>
      </c>
      <c r="H4100" s="2">
        <v>-0.1658</v>
      </c>
      <c r="I4100" s="2">
        <v>4</v>
      </c>
      <c r="J4100" s="2">
        <v>117</v>
      </c>
      <c r="K4100" s="4">
        <v>0</v>
      </c>
      <c r="L4100" s="2" t="s">
        <v>1276</v>
      </c>
      <c r="M4100" s="5">
        <v>45093</v>
      </c>
      <c r="N4100" s="6">
        <v>99.92</v>
      </c>
    </row>
    <row r="4101" spans="1:14" ht="15.5" hidden="1" x14ac:dyDescent="0.35">
      <c r="A4101" s="3" t="s">
        <v>1051</v>
      </c>
      <c r="B4101" s="2" t="s">
        <v>2405</v>
      </c>
      <c r="C4101" s="3">
        <v>2000</v>
      </c>
      <c r="D4101" s="2">
        <v>165.63</v>
      </c>
      <c r="E4101" s="2">
        <v>166</v>
      </c>
      <c r="F4101" s="2">
        <v>171.8</v>
      </c>
      <c r="G4101" s="2">
        <v>-1.52</v>
      </c>
      <c r="H4101" s="2">
        <v>-9.1000000000000004E-3</v>
      </c>
      <c r="I4101" s="2">
        <v>47</v>
      </c>
      <c r="J4101" s="2">
        <v>489</v>
      </c>
      <c r="K4101" s="4">
        <v>0</v>
      </c>
      <c r="L4101" s="2" t="s">
        <v>1276</v>
      </c>
      <c r="M4101" s="5">
        <v>45093</v>
      </c>
      <c r="N4101" s="6">
        <v>99.92</v>
      </c>
    </row>
    <row r="4102" spans="1:14" ht="15.5" hidden="1" x14ac:dyDescent="0.35">
      <c r="A4102" s="3" t="s">
        <v>1052</v>
      </c>
      <c r="B4102" s="2" t="s">
        <v>2413</v>
      </c>
      <c r="C4102" s="3">
        <v>2100</v>
      </c>
      <c r="D4102" s="2">
        <v>198</v>
      </c>
      <c r="E4102" s="2">
        <v>193.5</v>
      </c>
      <c r="F4102" s="2">
        <v>205</v>
      </c>
      <c r="G4102" s="2">
        <v>-8.3000000000000007</v>
      </c>
      <c r="H4102" s="2">
        <v>-4.02E-2</v>
      </c>
      <c r="I4102" s="2">
        <v>14</v>
      </c>
      <c r="J4102" s="2">
        <v>387</v>
      </c>
      <c r="K4102" s="4">
        <v>0</v>
      </c>
      <c r="L4102" s="2" t="s">
        <v>1276</v>
      </c>
      <c r="M4102" s="5">
        <v>45093</v>
      </c>
      <c r="N4102" s="6">
        <v>99.92</v>
      </c>
    </row>
    <row r="4103" spans="1:14" ht="15.5" hidden="1" x14ac:dyDescent="0.35">
      <c r="A4103" s="3" t="s">
        <v>1053</v>
      </c>
      <c r="B4103" s="2" t="s">
        <v>2414</v>
      </c>
      <c r="C4103" s="3">
        <v>2200</v>
      </c>
      <c r="D4103" s="2">
        <v>234.65</v>
      </c>
      <c r="E4103" s="2">
        <v>229.7</v>
      </c>
      <c r="F4103" s="2">
        <v>241.85</v>
      </c>
      <c r="G4103" s="2">
        <v>16.7</v>
      </c>
      <c r="H4103" s="2">
        <v>7.6600000000000001E-2</v>
      </c>
      <c r="I4103" s="2">
        <v>3</v>
      </c>
      <c r="J4103" s="2">
        <v>468</v>
      </c>
      <c r="K4103" s="4">
        <v>0</v>
      </c>
      <c r="L4103" s="2" t="s">
        <v>1276</v>
      </c>
      <c r="M4103" s="5">
        <v>45093</v>
      </c>
      <c r="N4103" s="6">
        <v>99.92</v>
      </c>
    </row>
    <row r="4104" spans="1:14" ht="15.5" hidden="1" x14ac:dyDescent="0.35">
      <c r="A4104" s="3" t="s">
        <v>1055</v>
      </c>
      <c r="B4104" s="2" t="s">
        <v>2415</v>
      </c>
      <c r="C4104" s="3">
        <v>2300</v>
      </c>
      <c r="D4104" s="2">
        <v>266.26</v>
      </c>
      <c r="E4104" s="2">
        <v>270.5</v>
      </c>
      <c r="F4104" s="2">
        <v>282.8</v>
      </c>
      <c r="G4104" s="2">
        <v>0</v>
      </c>
      <c r="H4104" s="2" t="s">
        <v>12</v>
      </c>
      <c r="I4104" s="2">
        <v>2</v>
      </c>
      <c r="J4104" s="2">
        <v>1387</v>
      </c>
      <c r="K4104" s="4">
        <v>0</v>
      </c>
      <c r="L4104" s="2" t="s">
        <v>1276</v>
      </c>
      <c r="M4104" s="5">
        <v>45093</v>
      </c>
      <c r="N4104" s="6">
        <v>99.92</v>
      </c>
    </row>
    <row r="4105" spans="1:14" ht="15.5" hidden="1" x14ac:dyDescent="0.35">
      <c r="A4105" s="3" t="s">
        <v>1057</v>
      </c>
      <c r="B4105" s="2" t="s">
        <v>2416</v>
      </c>
      <c r="C4105" s="3">
        <v>2400</v>
      </c>
      <c r="D4105" s="2">
        <v>327.41000000000003</v>
      </c>
      <c r="E4105" s="2">
        <v>314.8</v>
      </c>
      <c r="F4105" s="2">
        <v>327.8</v>
      </c>
      <c r="G4105" s="2">
        <v>22.8</v>
      </c>
      <c r="H4105" s="2">
        <v>7.4800000000000005E-2</v>
      </c>
      <c r="I4105" s="2">
        <v>8</v>
      </c>
      <c r="J4105" s="2">
        <v>636</v>
      </c>
      <c r="K4105" s="4">
        <v>0</v>
      </c>
      <c r="L4105" s="2" t="s">
        <v>1276</v>
      </c>
      <c r="M4105" s="5">
        <v>45093</v>
      </c>
      <c r="N4105" s="6">
        <v>99.92</v>
      </c>
    </row>
    <row r="4106" spans="1:14" ht="15.5" hidden="1" x14ac:dyDescent="0.35">
      <c r="A4106" s="3" t="s">
        <v>1059</v>
      </c>
      <c r="B4106" s="2" t="s">
        <v>2417</v>
      </c>
      <c r="C4106" s="3">
        <v>2500</v>
      </c>
      <c r="D4106" s="2">
        <v>374.91</v>
      </c>
      <c r="E4106" s="2">
        <v>364.3</v>
      </c>
      <c r="F4106" s="2">
        <v>377.65</v>
      </c>
      <c r="G4106" s="2">
        <v>-11.63</v>
      </c>
      <c r="H4106" s="2">
        <v>-3.0099999999999998E-2</v>
      </c>
      <c r="I4106" s="2">
        <v>8</v>
      </c>
      <c r="J4106" s="2">
        <v>739</v>
      </c>
      <c r="K4106" s="4">
        <v>0</v>
      </c>
      <c r="L4106" s="2" t="s">
        <v>1276</v>
      </c>
      <c r="M4106" s="5">
        <v>45093</v>
      </c>
      <c r="N4106" s="6">
        <v>99.92</v>
      </c>
    </row>
    <row r="4107" spans="1:14" ht="15.5" hidden="1" x14ac:dyDescent="0.35">
      <c r="A4107" s="3" t="s">
        <v>1061</v>
      </c>
      <c r="B4107" s="2" t="s">
        <v>2418</v>
      </c>
      <c r="C4107" s="3">
        <v>2600</v>
      </c>
      <c r="D4107" s="2">
        <v>416.59</v>
      </c>
      <c r="E4107" s="2">
        <v>418.05</v>
      </c>
      <c r="F4107" s="2">
        <v>431.95</v>
      </c>
      <c r="G4107" s="2">
        <v>-27.16</v>
      </c>
      <c r="H4107" s="2">
        <v>-6.1199999999999997E-2</v>
      </c>
      <c r="I4107" s="2">
        <v>1</v>
      </c>
      <c r="J4107" s="2">
        <v>846</v>
      </c>
      <c r="K4107" s="4">
        <v>0</v>
      </c>
      <c r="L4107" s="2" t="s">
        <v>1276</v>
      </c>
      <c r="M4107" s="5">
        <v>45093</v>
      </c>
      <c r="N4107" s="6">
        <v>99.92</v>
      </c>
    </row>
    <row r="4108" spans="1:14" ht="15.5" hidden="1" x14ac:dyDescent="0.35">
      <c r="A4108" s="3" t="s">
        <v>1063</v>
      </c>
      <c r="B4108" s="2" t="s">
        <v>2416</v>
      </c>
      <c r="C4108" s="3">
        <v>2700</v>
      </c>
      <c r="D4108" s="2">
        <v>493.35</v>
      </c>
      <c r="E4108" s="2">
        <v>475.95</v>
      </c>
      <c r="F4108" s="2">
        <v>490.65</v>
      </c>
      <c r="G4108" s="2">
        <v>28.85</v>
      </c>
      <c r="H4108" s="2">
        <v>6.2100000000000002E-2</v>
      </c>
      <c r="I4108" s="2">
        <v>2</v>
      </c>
      <c r="J4108" s="2">
        <v>1156</v>
      </c>
      <c r="K4108" s="4">
        <v>0</v>
      </c>
      <c r="L4108" s="2" t="s">
        <v>1276</v>
      </c>
      <c r="M4108" s="5">
        <v>45093</v>
      </c>
      <c r="N4108" s="6">
        <v>99.92</v>
      </c>
    </row>
    <row r="4109" spans="1:14" ht="15.5" hidden="1" x14ac:dyDescent="0.35">
      <c r="A4109" s="3" t="s">
        <v>1064</v>
      </c>
      <c r="B4109" s="2" t="s">
        <v>2419</v>
      </c>
      <c r="C4109" s="3">
        <v>2800</v>
      </c>
      <c r="D4109" s="2">
        <v>537.99</v>
      </c>
      <c r="E4109" s="2">
        <v>538.54999999999995</v>
      </c>
      <c r="F4109" s="2">
        <v>553.75</v>
      </c>
      <c r="G4109" s="2">
        <v>0</v>
      </c>
      <c r="H4109" s="2" t="s">
        <v>12</v>
      </c>
      <c r="I4109" s="2">
        <v>13</v>
      </c>
      <c r="J4109" s="2">
        <v>565</v>
      </c>
      <c r="K4109" s="4">
        <v>0</v>
      </c>
      <c r="L4109" s="2" t="s">
        <v>1276</v>
      </c>
      <c r="M4109" s="5">
        <v>45093</v>
      </c>
      <c r="N4109" s="6">
        <v>99.92</v>
      </c>
    </row>
    <row r="4110" spans="1:14" ht="15.5" hidden="1" x14ac:dyDescent="0.35">
      <c r="A4110" s="3" t="s">
        <v>1066</v>
      </c>
      <c r="B4110" s="2" t="s">
        <v>2420</v>
      </c>
      <c r="C4110" s="3">
        <v>2900</v>
      </c>
      <c r="D4110" s="2">
        <v>616.35</v>
      </c>
      <c r="E4110" s="2">
        <v>606.79999999999995</v>
      </c>
      <c r="F4110" s="2">
        <v>621.20000000000005</v>
      </c>
      <c r="G4110" s="2">
        <v>0</v>
      </c>
      <c r="H4110" s="2" t="s">
        <v>12</v>
      </c>
      <c r="I4110" s="2">
        <v>3</v>
      </c>
      <c r="J4110" s="2">
        <v>616</v>
      </c>
      <c r="K4110" s="4">
        <v>0</v>
      </c>
      <c r="L4110" s="2" t="s">
        <v>1276</v>
      </c>
      <c r="M4110" s="5">
        <v>45093</v>
      </c>
      <c r="N4110" s="6">
        <v>99.92</v>
      </c>
    </row>
    <row r="4111" spans="1:14" ht="15.5" hidden="1" x14ac:dyDescent="0.35">
      <c r="A4111" s="3" t="s">
        <v>1068</v>
      </c>
      <c r="B4111" s="2" t="s">
        <v>2421</v>
      </c>
      <c r="C4111" s="3">
        <v>3000</v>
      </c>
      <c r="D4111" s="2">
        <v>700</v>
      </c>
      <c r="E4111" s="2">
        <v>676.6</v>
      </c>
      <c r="F4111" s="2">
        <v>693.05</v>
      </c>
      <c r="G4111" s="2">
        <v>46.6</v>
      </c>
      <c r="H4111" s="2">
        <v>7.1300000000000002E-2</v>
      </c>
      <c r="I4111" s="2">
        <v>1</v>
      </c>
      <c r="J4111" s="2">
        <v>1571</v>
      </c>
      <c r="K4111" s="4">
        <v>0</v>
      </c>
      <c r="L4111" s="2" t="s">
        <v>1276</v>
      </c>
      <c r="M4111" s="5">
        <v>45093</v>
      </c>
      <c r="N4111" s="6">
        <v>99.92</v>
      </c>
    </row>
    <row r="4112" spans="1:14" ht="15.5" hidden="1" x14ac:dyDescent="0.35">
      <c r="A4112" s="3" t="s">
        <v>1070</v>
      </c>
      <c r="B4112" s="2" t="s">
        <v>2422</v>
      </c>
      <c r="C4112" s="3">
        <v>3010</v>
      </c>
      <c r="D4112" s="2">
        <v>696.83</v>
      </c>
      <c r="E4112" s="2">
        <v>684.5</v>
      </c>
      <c r="F4112" s="2">
        <v>700.25</v>
      </c>
      <c r="G4112" s="2">
        <v>0</v>
      </c>
      <c r="H4112" s="2" t="s">
        <v>12</v>
      </c>
      <c r="I4112" s="2">
        <v>5</v>
      </c>
      <c r="J4112" s="2">
        <v>148</v>
      </c>
      <c r="K4112" s="4">
        <v>0</v>
      </c>
      <c r="L4112" s="2" t="s">
        <v>1276</v>
      </c>
      <c r="M4112" s="5">
        <v>45093</v>
      </c>
      <c r="N4112" s="6">
        <v>99.92</v>
      </c>
    </row>
    <row r="4113" spans="1:14" ht="15.5" hidden="1" x14ac:dyDescent="0.35">
      <c r="A4113" s="3" t="s">
        <v>1072</v>
      </c>
      <c r="B4113" s="2" t="s">
        <v>2423</v>
      </c>
      <c r="C4113" s="3">
        <v>3020</v>
      </c>
      <c r="D4113" s="2">
        <v>907.75</v>
      </c>
      <c r="E4113" s="2">
        <v>691</v>
      </c>
      <c r="F4113" s="2">
        <v>707.6</v>
      </c>
      <c r="G4113" s="2">
        <v>0</v>
      </c>
      <c r="H4113" s="2" t="s">
        <v>12</v>
      </c>
      <c r="I4113" s="2">
        <v>1</v>
      </c>
      <c r="J4113" s="2">
        <v>58</v>
      </c>
      <c r="K4113" s="4">
        <v>0</v>
      </c>
      <c r="L4113" s="2" t="s">
        <v>1276</v>
      </c>
      <c r="M4113" s="5">
        <v>45093</v>
      </c>
      <c r="N4113" s="6">
        <v>99.92</v>
      </c>
    </row>
    <row r="4114" spans="1:14" ht="15.5" hidden="1" x14ac:dyDescent="0.35">
      <c r="A4114" s="3" t="s">
        <v>1074</v>
      </c>
      <c r="B4114" s="2" t="s">
        <v>2424</v>
      </c>
      <c r="C4114" s="3">
        <v>3030</v>
      </c>
      <c r="D4114" s="2">
        <v>997.8</v>
      </c>
      <c r="E4114" s="2">
        <v>698.5</v>
      </c>
      <c r="F4114" s="2">
        <v>715</v>
      </c>
      <c r="G4114" s="2">
        <v>0</v>
      </c>
      <c r="H4114" s="2" t="s">
        <v>12</v>
      </c>
      <c r="I4114" s="2">
        <v>10</v>
      </c>
      <c r="J4114" s="2">
        <v>29</v>
      </c>
      <c r="K4114" s="4">
        <v>0</v>
      </c>
      <c r="L4114" s="2" t="s">
        <v>1276</v>
      </c>
      <c r="M4114" s="5">
        <v>45093</v>
      </c>
      <c r="N4114" s="6">
        <v>99.92</v>
      </c>
    </row>
    <row r="4115" spans="1:14" ht="15.5" hidden="1" x14ac:dyDescent="0.35">
      <c r="A4115" s="3" t="s">
        <v>1076</v>
      </c>
      <c r="B4115" s="2" t="s">
        <v>2425</v>
      </c>
      <c r="C4115" s="3">
        <v>3040</v>
      </c>
      <c r="D4115" s="2">
        <v>720</v>
      </c>
      <c r="E4115" s="2">
        <v>705.5</v>
      </c>
      <c r="F4115" s="2">
        <v>722.15</v>
      </c>
      <c r="G4115" s="2">
        <v>336.32</v>
      </c>
      <c r="H4115" s="2">
        <v>0.87660000000000005</v>
      </c>
      <c r="I4115" s="2">
        <v>2</v>
      </c>
      <c r="J4115" s="2">
        <v>7</v>
      </c>
      <c r="K4115" s="4">
        <v>0</v>
      </c>
      <c r="L4115" s="2" t="s">
        <v>1276</v>
      </c>
      <c r="M4115" s="5">
        <v>45093</v>
      </c>
      <c r="N4115" s="6">
        <v>99.92</v>
      </c>
    </row>
    <row r="4116" spans="1:14" ht="15.5" hidden="1" x14ac:dyDescent="0.35">
      <c r="A4116" s="3" t="s">
        <v>1078</v>
      </c>
      <c r="B4116" s="2" t="s">
        <v>2426</v>
      </c>
      <c r="C4116" s="3">
        <v>3050</v>
      </c>
      <c r="D4116" s="2">
        <v>715</v>
      </c>
      <c r="E4116" s="2">
        <v>713.35</v>
      </c>
      <c r="F4116" s="2">
        <v>729.95</v>
      </c>
      <c r="G4116" s="2">
        <v>-76.56</v>
      </c>
      <c r="H4116" s="2">
        <v>-9.6699999999999994E-2</v>
      </c>
      <c r="I4116" s="2">
        <v>1</v>
      </c>
      <c r="J4116" s="2">
        <v>70</v>
      </c>
      <c r="K4116" s="4">
        <v>0</v>
      </c>
      <c r="L4116" s="2" t="s">
        <v>1276</v>
      </c>
      <c r="M4116" s="5">
        <v>45093</v>
      </c>
      <c r="N4116" s="6">
        <v>99.92</v>
      </c>
    </row>
    <row r="4117" spans="1:14" ht="15.5" hidden="1" x14ac:dyDescent="0.35">
      <c r="A4117" s="3" t="s">
        <v>1080</v>
      </c>
      <c r="B4117" s="2" t="s">
        <v>2427</v>
      </c>
      <c r="C4117" s="3">
        <v>3060</v>
      </c>
      <c r="D4117" s="2">
        <v>785</v>
      </c>
      <c r="E4117" s="2">
        <v>721</v>
      </c>
      <c r="F4117" s="2">
        <v>737.25</v>
      </c>
      <c r="G4117" s="2">
        <v>0</v>
      </c>
      <c r="H4117" s="2" t="s">
        <v>12</v>
      </c>
      <c r="I4117" s="2">
        <v>1</v>
      </c>
      <c r="J4117" s="2">
        <v>41</v>
      </c>
      <c r="K4117" s="4">
        <v>0</v>
      </c>
      <c r="L4117" s="2" t="s">
        <v>1276</v>
      </c>
      <c r="M4117" s="5">
        <v>45093</v>
      </c>
      <c r="N4117" s="6">
        <v>99.92</v>
      </c>
    </row>
    <row r="4118" spans="1:14" ht="15.5" hidden="1" x14ac:dyDescent="0.35">
      <c r="A4118" s="3" t="s">
        <v>1082</v>
      </c>
      <c r="B4118" s="2" t="s">
        <v>2428</v>
      </c>
      <c r="C4118" s="3">
        <v>3070</v>
      </c>
      <c r="D4118" s="2">
        <v>1039.7</v>
      </c>
      <c r="E4118" s="2">
        <v>728.5</v>
      </c>
      <c r="F4118" s="2">
        <v>744.85</v>
      </c>
      <c r="G4118" s="2">
        <v>0</v>
      </c>
      <c r="H4118" s="2" t="s">
        <v>12</v>
      </c>
      <c r="I4118" s="2">
        <v>8</v>
      </c>
      <c r="J4118" s="2">
        <v>21</v>
      </c>
      <c r="K4118" s="4">
        <v>0</v>
      </c>
      <c r="L4118" s="2" t="s">
        <v>1276</v>
      </c>
      <c r="M4118" s="5">
        <v>45093</v>
      </c>
      <c r="N4118" s="6">
        <v>99.92</v>
      </c>
    </row>
    <row r="4119" spans="1:14" ht="15.5" hidden="1" x14ac:dyDescent="0.35">
      <c r="A4119" s="3" t="s">
        <v>1084</v>
      </c>
      <c r="B4119" s="2" t="s">
        <v>2428</v>
      </c>
      <c r="C4119" s="3">
        <v>3080</v>
      </c>
      <c r="D4119" s="2">
        <v>1047.3499999999999</v>
      </c>
      <c r="E4119" s="2">
        <v>735.95</v>
      </c>
      <c r="F4119" s="2">
        <v>752.65</v>
      </c>
      <c r="G4119" s="2">
        <v>0</v>
      </c>
      <c r="H4119" s="2" t="s">
        <v>12</v>
      </c>
      <c r="I4119" s="2">
        <v>10</v>
      </c>
      <c r="J4119" s="2">
        <v>13</v>
      </c>
      <c r="K4119" s="4">
        <v>0</v>
      </c>
      <c r="L4119" s="2" t="s">
        <v>1276</v>
      </c>
      <c r="M4119" s="5">
        <v>45093</v>
      </c>
      <c r="N4119" s="6">
        <v>99.92</v>
      </c>
    </row>
    <row r="4120" spans="1:14" ht="15.5" hidden="1" x14ac:dyDescent="0.35">
      <c r="A4120" s="3" t="s">
        <v>1085</v>
      </c>
      <c r="B4120" s="2" t="s">
        <v>2429</v>
      </c>
      <c r="C4120" s="3">
        <v>3090</v>
      </c>
      <c r="D4120" s="2">
        <v>906.35</v>
      </c>
      <c r="E4120" s="2">
        <v>743.1</v>
      </c>
      <c r="F4120" s="2">
        <v>760.1</v>
      </c>
      <c r="G4120" s="2">
        <v>0</v>
      </c>
      <c r="H4120" s="2" t="s">
        <v>12</v>
      </c>
      <c r="I4120" s="2">
        <v>1</v>
      </c>
      <c r="J4120" s="2">
        <v>31</v>
      </c>
      <c r="K4120" s="4">
        <v>0</v>
      </c>
      <c r="L4120" s="2" t="s">
        <v>1276</v>
      </c>
      <c r="M4120" s="5">
        <v>45093</v>
      </c>
      <c r="N4120" s="6">
        <v>99.92</v>
      </c>
    </row>
    <row r="4121" spans="1:14" ht="15.5" hidden="1" x14ac:dyDescent="0.35">
      <c r="A4121" s="3" t="s">
        <v>1087</v>
      </c>
      <c r="B4121" s="2" t="s">
        <v>2430</v>
      </c>
      <c r="C4121" s="3">
        <v>3100</v>
      </c>
      <c r="D4121" s="2">
        <v>1031.8499999999999</v>
      </c>
      <c r="E4121" s="2">
        <v>751</v>
      </c>
      <c r="F4121" s="2">
        <v>768.15</v>
      </c>
      <c r="G4121" s="2">
        <v>0</v>
      </c>
      <c r="H4121" s="2" t="s">
        <v>12</v>
      </c>
      <c r="I4121" s="2">
        <v>1</v>
      </c>
      <c r="J4121" s="2">
        <v>140</v>
      </c>
      <c r="K4121" s="4">
        <v>0</v>
      </c>
      <c r="L4121" s="2" t="s">
        <v>1276</v>
      </c>
      <c r="M4121" s="5">
        <v>45093</v>
      </c>
      <c r="N4121" s="6">
        <v>99.92</v>
      </c>
    </row>
    <row r="4122" spans="1:14" ht="15.5" hidden="1" x14ac:dyDescent="0.35">
      <c r="A4122" s="3" t="s">
        <v>1089</v>
      </c>
      <c r="B4122" s="2" t="s">
        <v>2431</v>
      </c>
      <c r="C4122" s="3">
        <v>3110</v>
      </c>
      <c r="D4122" s="2">
        <v>898.25</v>
      </c>
      <c r="E4122" s="2">
        <v>758.85</v>
      </c>
      <c r="F4122" s="2">
        <v>775.6</v>
      </c>
      <c r="G4122" s="2">
        <v>0</v>
      </c>
      <c r="H4122" s="2" t="s">
        <v>12</v>
      </c>
      <c r="I4122" s="2">
        <v>1</v>
      </c>
      <c r="J4122" s="2">
        <v>27</v>
      </c>
      <c r="K4122" s="4">
        <v>0</v>
      </c>
      <c r="L4122" s="2" t="s">
        <v>1276</v>
      </c>
      <c r="M4122" s="5">
        <v>45093</v>
      </c>
      <c r="N4122" s="6">
        <v>99.92</v>
      </c>
    </row>
    <row r="4123" spans="1:14" ht="15.5" hidden="1" x14ac:dyDescent="0.35">
      <c r="A4123" s="3" t="s">
        <v>1091</v>
      </c>
      <c r="B4123" s="2" t="s">
        <v>2432</v>
      </c>
      <c r="C4123" s="3">
        <v>3120</v>
      </c>
      <c r="D4123" s="2">
        <v>1079.1500000000001</v>
      </c>
      <c r="E4123" s="2">
        <v>766.5</v>
      </c>
      <c r="F4123" s="2">
        <v>783.6</v>
      </c>
      <c r="G4123" s="2">
        <v>0</v>
      </c>
      <c r="H4123" s="2" t="s">
        <v>12</v>
      </c>
      <c r="I4123" s="2">
        <v>2</v>
      </c>
      <c r="J4123" s="2">
        <v>61</v>
      </c>
      <c r="K4123" s="4">
        <v>0</v>
      </c>
      <c r="L4123" s="2" t="s">
        <v>1276</v>
      </c>
      <c r="M4123" s="5">
        <v>45093</v>
      </c>
      <c r="N4123" s="6">
        <v>99.92</v>
      </c>
    </row>
    <row r="4124" spans="1:14" ht="15.5" hidden="1" x14ac:dyDescent="0.35">
      <c r="A4124" s="3" t="s">
        <v>1093</v>
      </c>
      <c r="B4124" s="2" t="s">
        <v>2433</v>
      </c>
      <c r="C4124" s="3">
        <v>3130</v>
      </c>
      <c r="D4124" s="2">
        <v>1049.07</v>
      </c>
      <c r="E4124" s="2">
        <v>774.2</v>
      </c>
      <c r="F4124" s="2">
        <v>791.4</v>
      </c>
      <c r="G4124" s="2">
        <v>0</v>
      </c>
      <c r="H4124" s="2" t="s">
        <v>12</v>
      </c>
      <c r="I4124" s="2">
        <v>1</v>
      </c>
      <c r="J4124" s="2">
        <v>16</v>
      </c>
      <c r="K4124" s="4">
        <v>0</v>
      </c>
      <c r="L4124" s="2" t="s">
        <v>1276</v>
      </c>
      <c r="M4124" s="5">
        <v>45093</v>
      </c>
      <c r="N4124" s="6">
        <v>99.92</v>
      </c>
    </row>
    <row r="4125" spans="1:14" ht="15.5" hidden="1" x14ac:dyDescent="0.35">
      <c r="A4125" s="3" t="s">
        <v>1095</v>
      </c>
      <c r="B4125" s="2" t="s">
        <v>2434</v>
      </c>
      <c r="C4125" s="3">
        <v>3140</v>
      </c>
      <c r="D4125" s="2">
        <v>1098.05</v>
      </c>
      <c r="E4125" s="2">
        <v>782.15</v>
      </c>
      <c r="F4125" s="2">
        <v>799.05</v>
      </c>
      <c r="G4125" s="2">
        <v>0</v>
      </c>
      <c r="H4125" s="2" t="s">
        <v>12</v>
      </c>
      <c r="I4125" s="2">
        <v>9</v>
      </c>
      <c r="J4125" s="2">
        <v>26</v>
      </c>
      <c r="K4125" s="4">
        <v>0</v>
      </c>
      <c r="L4125" s="2" t="s">
        <v>1276</v>
      </c>
      <c r="M4125" s="5">
        <v>45093</v>
      </c>
      <c r="N4125" s="6">
        <v>99.92</v>
      </c>
    </row>
    <row r="4126" spans="1:14" ht="15.5" hidden="1" x14ac:dyDescent="0.35">
      <c r="A4126" s="3" t="s">
        <v>1097</v>
      </c>
      <c r="B4126" s="2" t="s">
        <v>2435</v>
      </c>
      <c r="C4126" s="3">
        <v>3150</v>
      </c>
      <c r="D4126" s="2">
        <v>955.95</v>
      </c>
      <c r="E4126" s="2">
        <v>790</v>
      </c>
      <c r="F4126" s="2">
        <v>806.85</v>
      </c>
      <c r="G4126" s="2">
        <v>0</v>
      </c>
      <c r="H4126" s="2" t="s">
        <v>12</v>
      </c>
      <c r="I4126" s="2">
        <v>1</v>
      </c>
      <c r="J4126" s="2">
        <v>132</v>
      </c>
      <c r="K4126" s="4">
        <v>0</v>
      </c>
      <c r="L4126" s="2" t="s">
        <v>1276</v>
      </c>
      <c r="M4126" s="5">
        <v>45093</v>
      </c>
      <c r="N4126" s="6">
        <v>99.92</v>
      </c>
    </row>
    <row r="4127" spans="1:14" ht="15.5" hidden="1" x14ac:dyDescent="0.35">
      <c r="A4127" s="3" t="s">
        <v>1099</v>
      </c>
      <c r="B4127" s="2" t="s">
        <v>2436</v>
      </c>
      <c r="C4127" s="3">
        <v>3160</v>
      </c>
      <c r="D4127" s="2">
        <v>1120.5</v>
      </c>
      <c r="E4127" s="2">
        <v>797.5</v>
      </c>
      <c r="F4127" s="2">
        <v>814.8</v>
      </c>
      <c r="G4127" s="2">
        <v>0</v>
      </c>
      <c r="H4127" s="2" t="s">
        <v>12</v>
      </c>
      <c r="I4127" s="2">
        <v>10</v>
      </c>
      <c r="J4127" s="2">
        <v>12</v>
      </c>
      <c r="K4127" s="4">
        <v>0</v>
      </c>
      <c r="L4127" s="2" t="s">
        <v>1276</v>
      </c>
      <c r="M4127" s="5">
        <v>45093</v>
      </c>
      <c r="N4127" s="6">
        <v>99.92</v>
      </c>
    </row>
    <row r="4128" spans="1:14" ht="15.5" hidden="1" x14ac:dyDescent="0.35">
      <c r="A4128" s="3" t="s">
        <v>1101</v>
      </c>
      <c r="B4128" s="2" t="s">
        <v>2437</v>
      </c>
      <c r="C4128" s="3">
        <v>3170</v>
      </c>
      <c r="D4128" s="2">
        <v>1104.4000000000001</v>
      </c>
      <c r="E4128" s="2">
        <v>805.5</v>
      </c>
      <c r="F4128" s="2">
        <v>822.45</v>
      </c>
      <c r="G4128" s="2">
        <v>0</v>
      </c>
      <c r="H4128" s="2" t="s">
        <v>12</v>
      </c>
      <c r="I4128" s="2">
        <v>8</v>
      </c>
      <c r="J4128" s="2">
        <v>27</v>
      </c>
      <c r="K4128" s="4">
        <v>0</v>
      </c>
      <c r="L4128" s="2" t="s">
        <v>1276</v>
      </c>
      <c r="M4128" s="5">
        <v>45093</v>
      </c>
      <c r="N4128" s="6">
        <v>99.92</v>
      </c>
    </row>
    <row r="4129" spans="1:14" ht="15.5" hidden="1" x14ac:dyDescent="0.35">
      <c r="A4129" s="3" t="s">
        <v>1103</v>
      </c>
      <c r="B4129" s="2" t="s">
        <v>2438</v>
      </c>
      <c r="C4129" s="3">
        <v>3180</v>
      </c>
      <c r="D4129" s="2">
        <v>1021.62</v>
      </c>
      <c r="E4129" s="2">
        <v>813.5</v>
      </c>
      <c r="F4129" s="2">
        <v>830.35</v>
      </c>
      <c r="G4129" s="2">
        <v>0</v>
      </c>
      <c r="H4129" s="2" t="s">
        <v>12</v>
      </c>
      <c r="I4129" s="2">
        <v>5</v>
      </c>
      <c r="J4129" s="2">
        <v>34</v>
      </c>
      <c r="K4129" s="4">
        <v>0</v>
      </c>
      <c r="L4129" s="2" t="s">
        <v>1276</v>
      </c>
      <c r="M4129" s="5">
        <v>45093</v>
      </c>
      <c r="N4129" s="6">
        <v>99.92</v>
      </c>
    </row>
    <row r="4130" spans="1:14" ht="15.5" hidden="1" x14ac:dyDescent="0.35">
      <c r="A4130" s="3" t="s">
        <v>1105</v>
      </c>
      <c r="B4130" s="2" t="s">
        <v>2439</v>
      </c>
      <c r="C4130" s="3">
        <v>3190</v>
      </c>
      <c r="D4130" s="2">
        <v>1072.4000000000001</v>
      </c>
      <c r="E4130" s="2">
        <v>821.5</v>
      </c>
      <c r="F4130" s="2">
        <v>838.25</v>
      </c>
      <c r="G4130" s="2">
        <v>0</v>
      </c>
      <c r="H4130" s="2" t="s">
        <v>12</v>
      </c>
      <c r="I4130" s="2">
        <v>5</v>
      </c>
      <c r="J4130" s="2">
        <v>63</v>
      </c>
      <c r="K4130" s="4">
        <v>0</v>
      </c>
      <c r="L4130" s="2" t="s">
        <v>1276</v>
      </c>
      <c r="M4130" s="5">
        <v>45093</v>
      </c>
      <c r="N4130" s="6">
        <v>99.92</v>
      </c>
    </row>
    <row r="4131" spans="1:14" ht="15.5" hidden="1" x14ac:dyDescent="0.35">
      <c r="A4131" s="3" t="s">
        <v>1107</v>
      </c>
      <c r="B4131" s="2" t="s">
        <v>2440</v>
      </c>
      <c r="C4131" s="3">
        <v>3200</v>
      </c>
      <c r="D4131" s="2">
        <v>840</v>
      </c>
      <c r="E4131" s="2">
        <v>829</v>
      </c>
      <c r="F4131" s="2">
        <v>846.15</v>
      </c>
      <c r="G4131" s="2">
        <v>0</v>
      </c>
      <c r="H4131" s="2" t="s">
        <v>12</v>
      </c>
      <c r="I4131" s="2">
        <v>11</v>
      </c>
      <c r="J4131" s="2">
        <v>239</v>
      </c>
      <c r="K4131" s="4">
        <v>0</v>
      </c>
      <c r="L4131" s="2" t="s">
        <v>1276</v>
      </c>
      <c r="M4131" s="5">
        <v>45093</v>
      </c>
      <c r="N4131" s="6">
        <v>99.92</v>
      </c>
    </row>
    <row r="4132" spans="1:14" ht="15.5" hidden="1" x14ac:dyDescent="0.35">
      <c r="A4132" s="3" t="s">
        <v>1109</v>
      </c>
      <c r="B4132" s="2" t="s">
        <v>2441</v>
      </c>
      <c r="C4132" s="3">
        <v>3210</v>
      </c>
      <c r="D4132" s="2">
        <v>1103.75</v>
      </c>
      <c r="E4132" s="2">
        <v>837.5</v>
      </c>
      <c r="F4132" s="2">
        <v>854.2</v>
      </c>
      <c r="G4132" s="2">
        <v>0</v>
      </c>
      <c r="H4132" s="2" t="s">
        <v>12</v>
      </c>
      <c r="I4132" s="2">
        <v>2</v>
      </c>
      <c r="J4132" s="2">
        <v>12</v>
      </c>
      <c r="K4132" s="4">
        <v>0</v>
      </c>
      <c r="L4132" s="2" t="s">
        <v>1276</v>
      </c>
      <c r="M4132" s="5">
        <v>45093</v>
      </c>
      <c r="N4132" s="6">
        <v>99.92</v>
      </c>
    </row>
    <row r="4133" spans="1:14" ht="15.5" hidden="1" x14ac:dyDescent="0.35">
      <c r="A4133" s="3" t="s">
        <v>1111</v>
      </c>
      <c r="B4133" s="2" t="s">
        <v>2442</v>
      </c>
      <c r="C4133" s="3">
        <v>3220</v>
      </c>
      <c r="D4133" s="2">
        <v>1132.4000000000001</v>
      </c>
      <c r="E4133" s="2">
        <v>845.5</v>
      </c>
      <c r="F4133" s="2">
        <v>862.25</v>
      </c>
      <c r="G4133" s="2">
        <v>0</v>
      </c>
      <c r="H4133" s="2" t="s">
        <v>12</v>
      </c>
      <c r="I4133" s="2">
        <v>2</v>
      </c>
      <c r="J4133" s="2">
        <v>22</v>
      </c>
      <c r="K4133" s="4">
        <v>0</v>
      </c>
      <c r="L4133" s="2" t="s">
        <v>1276</v>
      </c>
      <c r="M4133" s="5">
        <v>45093</v>
      </c>
      <c r="N4133" s="6">
        <v>99.92</v>
      </c>
    </row>
    <row r="4134" spans="1:14" ht="15.5" hidden="1" x14ac:dyDescent="0.35">
      <c r="A4134" s="3" t="s">
        <v>1113</v>
      </c>
      <c r="B4134" s="2" t="s">
        <v>2443</v>
      </c>
      <c r="C4134" s="3">
        <v>3230</v>
      </c>
      <c r="D4134" s="2">
        <v>1161.19</v>
      </c>
      <c r="E4134" s="2">
        <v>853.5</v>
      </c>
      <c r="F4134" s="2">
        <v>870.35</v>
      </c>
      <c r="G4134" s="2">
        <v>0</v>
      </c>
      <c r="H4134" s="2" t="s">
        <v>12</v>
      </c>
      <c r="I4134" s="2">
        <v>5</v>
      </c>
      <c r="J4134" s="2">
        <v>42</v>
      </c>
      <c r="K4134" s="4">
        <v>0</v>
      </c>
      <c r="L4134" s="2" t="s">
        <v>1276</v>
      </c>
      <c r="M4134" s="5">
        <v>45093</v>
      </c>
      <c r="N4134" s="6">
        <v>99.92</v>
      </c>
    </row>
    <row r="4135" spans="1:14" ht="15.5" hidden="1" x14ac:dyDescent="0.35">
      <c r="A4135" s="3" t="s">
        <v>1115</v>
      </c>
      <c r="B4135" s="2" t="s">
        <v>2443</v>
      </c>
      <c r="C4135" s="3">
        <v>3240</v>
      </c>
      <c r="D4135" s="2">
        <v>1170.3399999999999</v>
      </c>
      <c r="E4135" s="2">
        <v>862</v>
      </c>
      <c r="F4135" s="2">
        <v>878.5</v>
      </c>
      <c r="G4135" s="2">
        <v>0</v>
      </c>
      <c r="H4135" s="2" t="s">
        <v>12</v>
      </c>
      <c r="I4135" s="2">
        <v>5</v>
      </c>
      <c r="J4135" s="2">
        <v>40</v>
      </c>
      <c r="K4135" s="4">
        <v>0</v>
      </c>
      <c r="L4135" s="2" t="s">
        <v>1276</v>
      </c>
      <c r="M4135" s="5">
        <v>45093</v>
      </c>
      <c r="N4135" s="6">
        <v>99.92</v>
      </c>
    </row>
    <row r="4136" spans="1:14" ht="15.5" hidden="1" x14ac:dyDescent="0.35">
      <c r="A4136" s="3" t="s">
        <v>1116</v>
      </c>
      <c r="B4136" s="2" t="s">
        <v>2444</v>
      </c>
      <c r="C4136" s="3">
        <v>3250</v>
      </c>
      <c r="D4136" s="2">
        <v>1133.2</v>
      </c>
      <c r="E4136" s="2">
        <v>870</v>
      </c>
      <c r="F4136" s="2">
        <v>886.7</v>
      </c>
      <c r="G4136" s="2">
        <v>0</v>
      </c>
      <c r="H4136" s="2" t="s">
        <v>12</v>
      </c>
      <c r="I4136" s="2">
        <v>2</v>
      </c>
      <c r="J4136" s="2">
        <v>505</v>
      </c>
      <c r="K4136" s="4">
        <v>0</v>
      </c>
      <c r="L4136" s="2" t="s">
        <v>1276</v>
      </c>
      <c r="M4136" s="5">
        <v>45093</v>
      </c>
      <c r="N4136" s="6">
        <v>99.92</v>
      </c>
    </row>
    <row r="4137" spans="1:14" ht="15.5" hidden="1" x14ac:dyDescent="0.35">
      <c r="A4137" s="3" t="s">
        <v>1118</v>
      </c>
      <c r="B4137" s="2" t="s">
        <v>2445</v>
      </c>
      <c r="C4137" s="3">
        <v>3260</v>
      </c>
      <c r="D4137" s="2">
        <v>1211.55</v>
      </c>
      <c r="E4137" s="2">
        <v>878</v>
      </c>
      <c r="F4137" s="2">
        <v>894.9</v>
      </c>
      <c r="G4137" s="2">
        <v>0</v>
      </c>
      <c r="H4137" s="2" t="s">
        <v>12</v>
      </c>
      <c r="I4137" s="2">
        <v>2</v>
      </c>
      <c r="J4137" s="2">
        <v>26</v>
      </c>
      <c r="K4137" s="4">
        <v>0</v>
      </c>
      <c r="L4137" s="2" t="s">
        <v>1276</v>
      </c>
      <c r="M4137" s="5">
        <v>45093</v>
      </c>
      <c r="N4137" s="6">
        <v>99.92</v>
      </c>
    </row>
    <row r="4138" spans="1:14" ht="15.5" hidden="1" x14ac:dyDescent="0.35">
      <c r="A4138" s="3" t="s">
        <v>1120</v>
      </c>
      <c r="B4138" s="2" t="s">
        <v>2446</v>
      </c>
      <c r="C4138" s="3">
        <v>3270</v>
      </c>
      <c r="D4138" s="2">
        <v>1144.2</v>
      </c>
      <c r="E4138" s="2">
        <v>886</v>
      </c>
      <c r="F4138" s="2">
        <v>903.15</v>
      </c>
      <c r="G4138" s="2">
        <v>0</v>
      </c>
      <c r="H4138" s="2" t="s">
        <v>12</v>
      </c>
      <c r="I4138" s="2">
        <v>2</v>
      </c>
      <c r="J4138" s="2">
        <v>26</v>
      </c>
      <c r="K4138" s="4">
        <v>0</v>
      </c>
      <c r="L4138" s="2" t="s">
        <v>1276</v>
      </c>
      <c r="M4138" s="5">
        <v>45093</v>
      </c>
      <c r="N4138" s="6">
        <v>99.92</v>
      </c>
    </row>
    <row r="4139" spans="1:14" ht="15.5" hidden="1" x14ac:dyDescent="0.35">
      <c r="A4139" s="3" t="s">
        <v>1122</v>
      </c>
      <c r="B4139" s="2" t="s">
        <v>2447</v>
      </c>
      <c r="C4139" s="3">
        <v>3280</v>
      </c>
      <c r="D4139" s="2">
        <v>1177.75</v>
      </c>
      <c r="E4139" s="2">
        <v>894.5</v>
      </c>
      <c r="F4139" s="2">
        <v>911.45</v>
      </c>
      <c r="G4139" s="2">
        <v>0</v>
      </c>
      <c r="H4139" s="2" t="s">
        <v>12</v>
      </c>
      <c r="I4139" s="2">
        <v>2</v>
      </c>
      <c r="J4139" s="2">
        <v>66</v>
      </c>
      <c r="K4139" s="4">
        <v>0</v>
      </c>
      <c r="L4139" s="2" t="s">
        <v>1276</v>
      </c>
      <c r="M4139" s="5">
        <v>45093</v>
      </c>
      <c r="N4139" s="6">
        <v>99.92</v>
      </c>
    </row>
    <row r="4140" spans="1:14" ht="15.5" hidden="1" x14ac:dyDescent="0.35">
      <c r="A4140" s="3" t="s">
        <v>1124</v>
      </c>
      <c r="B4140" s="2" t="s">
        <v>2448</v>
      </c>
      <c r="C4140" s="3">
        <v>3290</v>
      </c>
      <c r="D4140" s="2">
        <v>1138.98</v>
      </c>
      <c r="E4140" s="2">
        <v>903</v>
      </c>
      <c r="F4140" s="2">
        <v>919.8</v>
      </c>
      <c r="G4140" s="2">
        <v>0</v>
      </c>
      <c r="H4140" s="2" t="s">
        <v>12</v>
      </c>
      <c r="I4140" s="2">
        <v>10</v>
      </c>
      <c r="J4140" s="2">
        <v>126</v>
      </c>
      <c r="K4140" s="4">
        <v>0</v>
      </c>
      <c r="L4140" s="2" t="s">
        <v>1276</v>
      </c>
      <c r="M4140" s="5">
        <v>45093</v>
      </c>
      <c r="N4140" s="6">
        <v>99.92</v>
      </c>
    </row>
    <row r="4141" spans="1:14" ht="15.5" hidden="1" x14ac:dyDescent="0.35">
      <c r="A4141" s="3" t="s">
        <v>1126</v>
      </c>
      <c r="B4141" s="2" t="s">
        <v>2449</v>
      </c>
      <c r="C4141" s="3">
        <v>3300</v>
      </c>
      <c r="D4141" s="2">
        <v>953.05</v>
      </c>
      <c r="E4141" s="2">
        <v>911.55</v>
      </c>
      <c r="F4141" s="2">
        <v>928.15</v>
      </c>
      <c r="G4141" s="2">
        <v>0</v>
      </c>
      <c r="H4141" s="2" t="s">
        <v>12</v>
      </c>
      <c r="I4141" s="2">
        <v>2</v>
      </c>
      <c r="J4141" s="2">
        <v>780</v>
      </c>
      <c r="K4141" s="4">
        <v>0</v>
      </c>
      <c r="L4141" s="2" t="s">
        <v>1276</v>
      </c>
      <c r="M4141" s="5">
        <v>45093</v>
      </c>
      <c r="N4141" s="6">
        <v>99.92</v>
      </c>
    </row>
    <row r="4142" spans="1:14" ht="15.5" hidden="1" x14ac:dyDescent="0.35">
      <c r="A4142" s="3" t="s">
        <v>1128</v>
      </c>
      <c r="B4142" s="2" t="s">
        <v>2450</v>
      </c>
      <c r="C4142" s="3">
        <v>3310</v>
      </c>
      <c r="D4142" s="2">
        <v>1201.3499999999999</v>
      </c>
      <c r="E4142" s="2">
        <v>920.05</v>
      </c>
      <c r="F4142" s="2">
        <v>936.45</v>
      </c>
      <c r="G4142" s="2">
        <v>0</v>
      </c>
      <c r="H4142" s="2" t="s">
        <v>12</v>
      </c>
      <c r="I4142" s="2">
        <v>6</v>
      </c>
      <c r="J4142" s="2">
        <v>56</v>
      </c>
      <c r="K4142" s="4">
        <v>0</v>
      </c>
      <c r="L4142" s="2" t="s">
        <v>1276</v>
      </c>
      <c r="M4142" s="5">
        <v>45093</v>
      </c>
      <c r="N4142" s="6">
        <v>99.92</v>
      </c>
    </row>
    <row r="4143" spans="1:14" ht="15.5" hidden="1" x14ac:dyDescent="0.35">
      <c r="A4143" s="3" t="s">
        <v>1130</v>
      </c>
      <c r="B4143" s="2" t="s">
        <v>2451</v>
      </c>
      <c r="C4143" s="3">
        <v>3320</v>
      </c>
      <c r="D4143" s="2">
        <v>1075.42</v>
      </c>
      <c r="E4143" s="2">
        <v>928</v>
      </c>
      <c r="F4143" s="2">
        <v>944.8</v>
      </c>
      <c r="G4143" s="2">
        <v>0</v>
      </c>
      <c r="H4143" s="2" t="s">
        <v>12</v>
      </c>
      <c r="I4143" s="2">
        <v>4</v>
      </c>
      <c r="J4143" s="2">
        <v>24</v>
      </c>
      <c r="K4143" s="4">
        <v>0</v>
      </c>
      <c r="L4143" s="2" t="s">
        <v>1276</v>
      </c>
      <c r="M4143" s="5">
        <v>45093</v>
      </c>
      <c r="N4143" s="6">
        <v>99.92</v>
      </c>
    </row>
    <row r="4144" spans="1:14" ht="15.5" hidden="1" x14ac:dyDescent="0.35">
      <c r="A4144" s="3" t="s">
        <v>1132</v>
      </c>
      <c r="B4144" s="2" t="s">
        <v>2452</v>
      </c>
      <c r="C4144" s="3">
        <v>3330</v>
      </c>
      <c r="D4144" s="2">
        <v>1218.5</v>
      </c>
      <c r="E4144" s="2">
        <v>936.45</v>
      </c>
      <c r="F4144" s="2">
        <v>953.15</v>
      </c>
      <c r="G4144" s="2">
        <v>0</v>
      </c>
      <c r="H4144" s="2" t="s">
        <v>12</v>
      </c>
      <c r="I4144" s="2">
        <v>3</v>
      </c>
      <c r="J4144" s="2">
        <v>140</v>
      </c>
      <c r="K4144" s="4">
        <v>0</v>
      </c>
      <c r="L4144" s="2" t="s">
        <v>1276</v>
      </c>
      <c r="M4144" s="5">
        <v>45093</v>
      </c>
      <c r="N4144" s="6">
        <v>99.92</v>
      </c>
    </row>
    <row r="4145" spans="1:14" ht="15.5" hidden="1" x14ac:dyDescent="0.35">
      <c r="A4145" s="3" t="s">
        <v>1134</v>
      </c>
      <c r="B4145" s="2" t="s">
        <v>2453</v>
      </c>
      <c r="C4145" s="3">
        <v>3340</v>
      </c>
      <c r="D4145" s="2">
        <v>1211.4000000000001</v>
      </c>
      <c r="E4145" s="2">
        <v>945</v>
      </c>
      <c r="F4145" s="2">
        <v>961.55</v>
      </c>
      <c r="G4145" s="2">
        <v>0</v>
      </c>
      <c r="H4145" s="2" t="s">
        <v>12</v>
      </c>
      <c r="I4145" s="2">
        <v>24</v>
      </c>
      <c r="J4145" s="2">
        <v>52</v>
      </c>
      <c r="K4145" s="4">
        <v>0</v>
      </c>
      <c r="L4145" s="2" t="s">
        <v>1276</v>
      </c>
      <c r="M4145" s="5">
        <v>45093</v>
      </c>
      <c r="N4145" s="6">
        <v>99.92</v>
      </c>
    </row>
    <row r="4146" spans="1:14" ht="15.5" hidden="1" x14ac:dyDescent="0.35">
      <c r="A4146" s="3" t="s">
        <v>1136</v>
      </c>
      <c r="B4146" s="2" t="s">
        <v>2454</v>
      </c>
      <c r="C4146" s="3">
        <v>3350</v>
      </c>
      <c r="D4146" s="2">
        <v>1158.3699999999999</v>
      </c>
      <c r="E4146" s="2">
        <v>953.6</v>
      </c>
      <c r="F4146" s="2">
        <v>969.85</v>
      </c>
      <c r="G4146" s="2">
        <v>0</v>
      </c>
      <c r="H4146" s="2" t="s">
        <v>12</v>
      </c>
      <c r="I4146" s="2">
        <v>1</v>
      </c>
      <c r="J4146" s="2">
        <v>1543</v>
      </c>
      <c r="K4146" s="4">
        <v>0</v>
      </c>
      <c r="L4146" s="2" t="s">
        <v>1276</v>
      </c>
      <c r="M4146" s="5">
        <v>45093</v>
      </c>
      <c r="N4146" s="6">
        <v>99.92</v>
      </c>
    </row>
    <row r="4147" spans="1:14" ht="15.5" hidden="1" x14ac:dyDescent="0.35">
      <c r="A4147" s="3" t="s">
        <v>1138</v>
      </c>
      <c r="B4147" s="2" t="s">
        <v>2455</v>
      </c>
      <c r="C4147" s="3">
        <v>3360</v>
      </c>
      <c r="D4147" s="2">
        <v>985.55</v>
      </c>
      <c r="E4147" s="2">
        <v>961.5</v>
      </c>
      <c r="F4147" s="2">
        <v>978.45</v>
      </c>
      <c r="G4147" s="2">
        <v>0</v>
      </c>
      <c r="H4147" s="2" t="s">
        <v>12</v>
      </c>
      <c r="I4147" s="2">
        <v>3</v>
      </c>
      <c r="J4147" s="2">
        <v>49</v>
      </c>
      <c r="K4147" s="4">
        <v>0</v>
      </c>
      <c r="L4147" s="2" t="s">
        <v>1276</v>
      </c>
      <c r="M4147" s="5">
        <v>45093</v>
      </c>
      <c r="N4147" s="6">
        <v>99.92</v>
      </c>
    </row>
    <row r="4148" spans="1:14" ht="15.5" hidden="1" x14ac:dyDescent="0.35">
      <c r="A4148" s="3" t="s">
        <v>1140</v>
      </c>
      <c r="B4148" s="2" t="s">
        <v>2456</v>
      </c>
      <c r="C4148" s="3">
        <v>3370</v>
      </c>
      <c r="D4148" s="2">
        <v>1111.69</v>
      </c>
      <c r="E4148" s="2">
        <v>970</v>
      </c>
      <c r="F4148" s="2">
        <v>986.95</v>
      </c>
      <c r="G4148" s="2">
        <v>0</v>
      </c>
      <c r="H4148" s="2" t="s">
        <v>12</v>
      </c>
      <c r="I4148" s="2">
        <v>4</v>
      </c>
      <c r="J4148" s="2">
        <v>14</v>
      </c>
      <c r="K4148" s="4">
        <v>0</v>
      </c>
      <c r="L4148" s="2" t="s">
        <v>1276</v>
      </c>
      <c r="M4148" s="5">
        <v>45093</v>
      </c>
      <c r="N4148" s="6">
        <v>99.92</v>
      </c>
    </row>
    <row r="4149" spans="1:14" ht="15.5" hidden="1" x14ac:dyDescent="0.35">
      <c r="A4149" s="3" t="s">
        <v>1142</v>
      </c>
      <c r="B4149" s="2" t="s">
        <v>2457</v>
      </c>
      <c r="C4149" s="3">
        <v>3380</v>
      </c>
      <c r="D4149" s="2">
        <v>1306.8</v>
      </c>
      <c r="E4149" s="2">
        <v>978.8</v>
      </c>
      <c r="F4149" s="2">
        <v>995.5</v>
      </c>
      <c r="G4149" s="2">
        <v>0</v>
      </c>
      <c r="H4149" s="2" t="s">
        <v>12</v>
      </c>
      <c r="I4149" s="2">
        <v>6</v>
      </c>
      <c r="J4149" s="2">
        <v>19</v>
      </c>
      <c r="K4149" s="4">
        <v>0</v>
      </c>
      <c r="L4149" s="2" t="s">
        <v>1276</v>
      </c>
      <c r="M4149" s="5">
        <v>45093</v>
      </c>
      <c r="N4149" s="6">
        <v>99.92</v>
      </c>
    </row>
    <row r="4150" spans="1:14" ht="15.5" hidden="1" x14ac:dyDescent="0.35">
      <c r="A4150" s="3" t="s">
        <v>1144</v>
      </c>
      <c r="B4150" s="2" t="s">
        <v>2457</v>
      </c>
      <c r="C4150" s="3">
        <v>3390</v>
      </c>
      <c r="D4150" s="2">
        <v>1315.9</v>
      </c>
      <c r="E4150" s="2">
        <v>988.05</v>
      </c>
      <c r="F4150" s="2">
        <v>1004.1</v>
      </c>
      <c r="G4150" s="2">
        <v>0</v>
      </c>
      <c r="H4150" s="2" t="s">
        <v>12</v>
      </c>
      <c r="I4150" s="2">
        <v>2</v>
      </c>
      <c r="J4150" s="2">
        <v>30</v>
      </c>
      <c r="K4150" s="4">
        <v>0</v>
      </c>
      <c r="L4150" s="2" t="s">
        <v>1276</v>
      </c>
      <c r="M4150" s="5">
        <v>45093</v>
      </c>
      <c r="N4150" s="6">
        <v>99.92</v>
      </c>
    </row>
    <row r="4151" spans="1:14" ht="15.5" hidden="1" x14ac:dyDescent="0.35">
      <c r="A4151" s="3" t="s">
        <v>1145</v>
      </c>
      <c r="B4151" s="2" t="s">
        <v>2458</v>
      </c>
      <c r="C4151" s="3">
        <v>3400</v>
      </c>
      <c r="D4151" s="2">
        <v>1019.51</v>
      </c>
      <c r="E4151" s="2">
        <v>996</v>
      </c>
      <c r="F4151" s="2">
        <v>1012.7</v>
      </c>
      <c r="G4151" s="2">
        <v>0</v>
      </c>
      <c r="H4151" s="2" t="s">
        <v>12</v>
      </c>
      <c r="I4151" s="2">
        <v>1</v>
      </c>
      <c r="J4151" s="2">
        <v>121</v>
      </c>
      <c r="K4151" s="4">
        <v>0</v>
      </c>
      <c r="L4151" s="2" t="s">
        <v>1276</v>
      </c>
      <c r="M4151" s="5">
        <v>45093</v>
      </c>
      <c r="N4151" s="6">
        <v>99.92</v>
      </c>
    </row>
    <row r="4152" spans="1:14" ht="15.5" hidden="1" x14ac:dyDescent="0.35">
      <c r="A4152" s="3" t="s">
        <v>1146</v>
      </c>
      <c r="B4152" s="2" t="s">
        <v>2459</v>
      </c>
      <c r="C4152" s="3">
        <v>3410</v>
      </c>
      <c r="D4152" s="2">
        <v>1321</v>
      </c>
      <c r="E4152" s="2">
        <v>1004.55</v>
      </c>
      <c r="F4152" s="2">
        <v>1021.35</v>
      </c>
      <c r="G4152" s="2">
        <v>0</v>
      </c>
      <c r="H4152" s="2" t="s">
        <v>12</v>
      </c>
      <c r="I4152" s="2">
        <v>10</v>
      </c>
      <c r="J4152" s="2">
        <v>56</v>
      </c>
      <c r="K4152" s="4">
        <v>0</v>
      </c>
      <c r="L4152" s="2" t="s">
        <v>1276</v>
      </c>
      <c r="M4152" s="5">
        <v>45093</v>
      </c>
      <c r="N4152" s="6">
        <v>99.92</v>
      </c>
    </row>
    <row r="4153" spans="1:14" ht="15.5" hidden="1" x14ac:dyDescent="0.35">
      <c r="A4153" s="3" t="s">
        <v>1148</v>
      </c>
      <c r="B4153" s="2" t="s">
        <v>2460</v>
      </c>
      <c r="C4153" s="3">
        <v>3420</v>
      </c>
      <c r="D4153" s="2">
        <v>1369.02</v>
      </c>
      <c r="E4153" s="2">
        <v>1013.5</v>
      </c>
      <c r="F4153" s="2">
        <v>1030.05</v>
      </c>
      <c r="G4153" s="2">
        <v>0</v>
      </c>
      <c r="H4153" s="2" t="s">
        <v>12</v>
      </c>
      <c r="I4153" s="2">
        <v>2</v>
      </c>
      <c r="J4153" s="2">
        <v>17</v>
      </c>
      <c r="K4153" s="4">
        <v>0</v>
      </c>
      <c r="L4153" s="2" t="s">
        <v>1276</v>
      </c>
      <c r="M4153" s="5">
        <v>45093</v>
      </c>
      <c r="N4153" s="6">
        <v>99.92</v>
      </c>
    </row>
    <row r="4154" spans="1:14" ht="15.5" hidden="1" x14ac:dyDescent="0.35">
      <c r="A4154" s="3" t="s">
        <v>1150</v>
      </c>
      <c r="B4154" s="2" t="s">
        <v>2461</v>
      </c>
      <c r="C4154" s="3">
        <v>3430</v>
      </c>
      <c r="D4154" s="2">
        <v>1318.7</v>
      </c>
      <c r="E4154" s="2">
        <v>1021.6</v>
      </c>
      <c r="F4154" s="2">
        <v>1038.75</v>
      </c>
      <c r="G4154" s="2">
        <v>0</v>
      </c>
      <c r="H4154" s="2" t="s">
        <v>12</v>
      </c>
      <c r="I4154" s="2">
        <v>12</v>
      </c>
      <c r="J4154" s="2">
        <v>13</v>
      </c>
      <c r="K4154" s="4">
        <v>0</v>
      </c>
      <c r="L4154" s="2" t="s">
        <v>1276</v>
      </c>
      <c r="M4154" s="5">
        <v>45093</v>
      </c>
      <c r="N4154" s="6">
        <v>99.92</v>
      </c>
    </row>
    <row r="4155" spans="1:14" ht="15.5" hidden="1" x14ac:dyDescent="0.35">
      <c r="A4155" s="3" t="s">
        <v>1152</v>
      </c>
      <c r="B4155" s="2" t="s">
        <v>2462</v>
      </c>
      <c r="C4155" s="3">
        <v>3440</v>
      </c>
      <c r="D4155" s="2">
        <v>1346</v>
      </c>
      <c r="E4155" s="2">
        <v>1030.5</v>
      </c>
      <c r="F4155" s="2">
        <v>1047.5</v>
      </c>
      <c r="G4155" s="2">
        <v>0</v>
      </c>
      <c r="H4155" s="2" t="s">
        <v>12</v>
      </c>
      <c r="I4155" s="2">
        <v>12</v>
      </c>
      <c r="J4155" s="2">
        <v>14</v>
      </c>
      <c r="K4155" s="4">
        <v>0</v>
      </c>
      <c r="L4155" s="2" t="s">
        <v>1276</v>
      </c>
      <c r="M4155" s="5">
        <v>45093</v>
      </c>
      <c r="N4155" s="6">
        <v>99.92</v>
      </c>
    </row>
    <row r="4156" spans="1:14" ht="15.5" hidden="1" x14ac:dyDescent="0.35">
      <c r="A4156" s="3" t="s">
        <v>1154</v>
      </c>
      <c r="B4156" s="2" t="s">
        <v>2463</v>
      </c>
      <c r="C4156" s="3">
        <v>3450</v>
      </c>
      <c r="D4156" s="2">
        <v>1390.43</v>
      </c>
      <c r="E4156" s="2">
        <v>1039.5999999999999</v>
      </c>
      <c r="F4156" s="2">
        <v>1056.3</v>
      </c>
      <c r="G4156" s="2">
        <v>0</v>
      </c>
      <c r="H4156" s="2" t="s">
        <v>12</v>
      </c>
      <c r="I4156" s="2">
        <v>2</v>
      </c>
      <c r="J4156" s="2">
        <v>114</v>
      </c>
      <c r="K4156" s="4">
        <v>0</v>
      </c>
      <c r="L4156" s="2" t="s">
        <v>1276</v>
      </c>
      <c r="M4156" s="5">
        <v>45093</v>
      </c>
      <c r="N4156" s="6">
        <v>99.92</v>
      </c>
    </row>
    <row r="4157" spans="1:14" ht="15.5" hidden="1" x14ac:dyDescent="0.35">
      <c r="A4157" s="3" t="s">
        <v>1156</v>
      </c>
      <c r="B4157" s="2" t="s">
        <v>2464</v>
      </c>
      <c r="C4157" s="3">
        <v>3460</v>
      </c>
      <c r="D4157" s="2">
        <v>1074</v>
      </c>
      <c r="E4157" s="2">
        <v>1048</v>
      </c>
      <c r="F4157" s="2">
        <v>1065.2</v>
      </c>
      <c r="G4157" s="2">
        <v>0</v>
      </c>
      <c r="H4157" s="2" t="s">
        <v>12</v>
      </c>
      <c r="I4157" s="2">
        <v>1</v>
      </c>
      <c r="J4157" s="2">
        <v>32</v>
      </c>
      <c r="K4157" s="4">
        <v>0</v>
      </c>
      <c r="L4157" s="2" t="s">
        <v>1276</v>
      </c>
      <c r="M4157" s="5">
        <v>45093</v>
      </c>
      <c r="N4157" s="6">
        <v>99.92</v>
      </c>
    </row>
    <row r="4158" spans="1:14" ht="15.5" hidden="1" x14ac:dyDescent="0.35">
      <c r="A4158" s="3" t="s">
        <v>1158</v>
      </c>
      <c r="B4158" s="2" t="s">
        <v>2465</v>
      </c>
      <c r="C4158" s="3">
        <v>3470</v>
      </c>
      <c r="D4158" s="2">
        <v>1369.2</v>
      </c>
      <c r="E4158" s="2">
        <v>1057.5</v>
      </c>
      <c r="F4158" s="2">
        <v>1073.95</v>
      </c>
      <c r="G4158" s="2">
        <v>0</v>
      </c>
      <c r="H4158" s="2" t="s">
        <v>12</v>
      </c>
      <c r="I4158" s="2">
        <v>14</v>
      </c>
      <c r="J4158" s="2">
        <v>28</v>
      </c>
      <c r="K4158" s="4">
        <v>0</v>
      </c>
      <c r="L4158" s="2" t="s">
        <v>1276</v>
      </c>
      <c r="M4158" s="5">
        <v>45093</v>
      </c>
      <c r="N4158" s="6">
        <v>99.92</v>
      </c>
    </row>
    <row r="4159" spans="1:14" ht="15.5" hidden="1" x14ac:dyDescent="0.35">
      <c r="A4159" s="3" t="s">
        <v>1160</v>
      </c>
      <c r="B4159" s="2" t="s">
        <v>2466</v>
      </c>
      <c r="C4159" s="3">
        <v>3480</v>
      </c>
      <c r="D4159" s="2">
        <v>1372.05</v>
      </c>
      <c r="E4159" s="2">
        <v>1066</v>
      </c>
      <c r="F4159" s="2">
        <v>1082.7</v>
      </c>
      <c r="G4159" s="2">
        <v>0</v>
      </c>
      <c r="H4159" s="2" t="s">
        <v>12</v>
      </c>
      <c r="I4159" s="2">
        <v>3</v>
      </c>
      <c r="J4159" s="2">
        <v>32</v>
      </c>
      <c r="K4159" s="4">
        <v>0</v>
      </c>
      <c r="L4159" s="2" t="s">
        <v>1276</v>
      </c>
      <c r="M4159" s="5">
        <v>45093</v>
      </c>
      <c r="N4159" s="6">
        <v>99.92</v>
      </c>
    </row>
    <row r="4160" spans="1:14" ht="15.5" hidden="1" x14ac:dyDescent="0.35">
      <c r="A4160" s="3" t="s">
        <v>1162</v>
      </c>
      <c r="B4160" s="2" t="s">
        <v>2467</v>
      </c>
      <c r="C4160" s="3">
        <v>3490</v>
      </c>
      <c r="D4160" s="2">
        <v>1084.31</v>
      </c>
      <c r="E4160" s="2">
        <v>1075</v>
      </c>
      <c r="F4160" s="2">
        <v>1091.5</v>
      </c>
      <c r="G4160" s="2">
        <v>0</v>
      </c>
      <c r="H4160" s="2" t="s">
        <v>12</v>
      </c>
      <c r="I4160" s="2">
        <v>5</v>
      </c>
      <c r="J4160" s="2">
        <v>56</v>
      </c>
      <c r="K4160" s="4">
        <v>0</v>
      </c>
      <c r="L4160" s="2" t="s">
        <v>1276</v>
      </c>
      <c r="M4160" s="5">
        <v>45093</v>
      </c>
      <c r="N4160" s="6">
        <v>99.92</v>
      </c>
    </row>
    <row r="4161" spans="1:14" ht="15.5" hidden="1" x14ac:dyDescent="0.35">
      <c r="A4161" s="3" t="s">
        <v>1164</v>
      </c>
      <c r="B4161" s="2" t="s">
        <v>2468</v>
      </c>
      <c r="C4161" s="3">
        <v>3500</v>
      </c>
      <c r="D4161" s="2">
        <v>1099.1300000000001</v>
      </c>
      <c r="E4161" s="2">
        <v>1083.5</v>
      </c>
      <c r="F4161" s="2">
        <v>1100.25</v>
      </c>
      <c r="G4161" s="2">
        <v>0</v>
      </c>
      <c r="H4161" s="2" t="s">
        <v>12</v>
      </c>
      <c r="I4161" s="2">
        <v>1</v>
      </c>
      <c r="J4161" s="2">
        <v>166</v>
      </c>
      <c r="K4161" s="4">
        <v>0</v>
      </c>
      <c r="L4161" s="2" t="s">
        <v>1276</v>
      </c>
      <c r="M4161" s="5">
        <v>45093</v>
      </c>
      <c r="N4161" s="6">
        <v>99.92</v>
      </c>
    </row>
    <row r="4162" spans="1:14" ht="15.5" hidden="1" x14ac:dyDescent="0.35">
      <c r="A4162" s="3" t="s">
        <v>1166</v>
      </c>
      <c r="B4162" s="2" t="s">
        <v>2467</v>
      </c>
      <c r="C4162" s="3">
        <v>3510</v>
      </c>
      <c r="D4162" s="2">
        <v>1102.31</v>
      </c>
      <c r="E4162" s="2">
        <v>1092.5</v>
      </c>
      <c r="F4162" s="2">
        <v>1109.0999999999999</v>
      </c>
      <c r="G4162" s="2">
        <v>0</v>
      </c>
      <c r="H4162" s="2" t="s">
        <v>12</v>
      </c>
      <c r="I4162" s="2">
        <v>5</v>
      </c>
      <c r="J4162" s="2">
        <v>38</v>
      </c>
      <c r="K4162" s="4">
        <v>0</v>
      </c>
      <c r="L4162" s="2" t="s">
        <v>1276</v>
      </c>
      <c r="M4162" s="5">
        <v>45093</v>
      </c>
      <c r="N4162" s="6">
        <v>99.92</v>
      </c>
    </row>
    <row r="4163" spans="1:14" ht="15.5" hidden="1" x14ac:dyDescent="0.35">
      <c r="A4163" s="3" t="s">
        <v>1167</v>
      </c>
      <c r="B4163" s="2" t="s">
        <v>2469</v>
      </c>
      <c r="C4163" s="3">
        <v>3520</v>
      </c>
      <c r="D4163" s="2">
        <v>1380.05</v>
      </c>
      <c r="E4163" s="2">
        <v>1101</v>
      </c>
      <c r="F4163" s="2">
        <v>1118</v>
      </c>
      <c r="G4163" s="2">
        <v>0</v>
      </c>
      <c r="H4163" s="2" t="s">
        <v>12</v>
      </c>
      <c r="I4163" s="2">
        <v>2</v>
      </c>
      <c r="J4163" s="2">
        <v>12</v>
      </c>
      <c r="K4163" s="4">
        <v>0</v>
      </c>
      <c r="L4163" s="2" t="s">
        <v>1276</v>
      </c>
      <c r="M4163" s="5">
        <v>45093</v>
      </c>
      <c r="N4163" s="6">
        <v>99.92</v>
      </c>
    </row>
    <row r="4164" spans="1:14" ht="15.5" hidden="1" x14ac:dyDescent="0.35">
      <c r="A4164" s="3" t="s">
        <v>1169</v>
      </c>
      <c r="B4164" s="2" t="s">
        <v>2470</v>
      </c>
      <c r="C4164" s="3">
        <v>3530</v>
      </c>
      <c r="D4164" s="2">
        <v>1384</v>
      </c>
      <c r="E4164" s="2">
        <v>1110</v>
      </c>
      <c r="F4164" s="2">
        <v>1127</v>
      </c>
      <c r="G4164" s="2">
        <v>0</v>
      </c>
      <c r="H4164" s="2" t="s">
        <v>12</v>
      </c>
      <c r="I4164" s="2">
        <v>6</v>
      </c>
      <c r="J4164" s="2">
        <v>27</v>
      </c>
      <c r="K4164" s="4">
        <v>0</v>
      </c>
      <c r="L4164" s="2" t="s">
        <v>1276</v>
      </c>
      <c r="M4164" s="5">
        <v>45093</v>
      </c>
      <c r="N4164" s="6">
        <v>99.92</v>
      </c>
    </row>
    <row r="4165" spans="1:14" ht="15.5" hidden="1" x14ac:dyDescent="0.35">
      <c r="A4165" s="3" t="s">
        <v>1171</v>
      </c>
      <c r="B4165" s="2" t="s">
        <v>2128</v>
      </c>
      <c r="C4165" s="3">
        <v>3540</v>
      </c>
      <c r="D4165" s="2">
        <v>1122.5</v>
      </c>
      <c r="E4165" s="2">
        <v>1119.5</v>
      </c>
      <c r="F4165" s="2">
        <v>1135.9000000000001</v>
      </c>
      <c r="G4165" s="2">
        <v>421.35</v>
      </c>
      <c r="H4165" s="2">
        <v>0.60089999999999999</v>
      </c>
      <c r="I4165" s="2">
        <v>1</v>
      </c>
      <c r="J4165" s="2">
        <v>26</v>
      </c>
      <c r="K4165" s="4">
        <v>0</v>
      </c>
      <c r="L4165" s="2" t="s">
        <v>1276</v>
      </c>
      <c r="M4165" s="5">
        <v>45093</v>
      </c>
      <c r="N4165" s="6">
        <v>99.92</v>
      </c>
    </row>
    <row r="4166" spans="1:14" ht="15.5" hidden="1" x14ac:dyDescent="0.35">
      <c r="A4166" s="3" t="s">
        <v>1172</v>
      </c>
      <c r="B4166" s="2" t="s">
        <v>2471</v>
      </c>
      <c r="C4166" s="3">
        <v>3550</v>
      </c>
      <c r="D4166" s="2">
        <v>1371.4</v>
      </c>
      <c r="E4166" s="2">
        <v>1128</v>
      </c>
      <c r="F4166" s="2">
        <v>1144.9000000000001</v>
      </c>
      <c r="G4166" s="2">
        <v>0</v>
      </c>
      <c r="H4166" s="2" t="s">
        <v>12</v>
      </c>
      <c r="I4166" s="2">
        <v>6</v>
      </c>
      <c r="J4166" s="2">
        <v>35</v>
      </c>
      <c r="K4166" s="4">
        <v>0</v>
      </c>
      <c r="L4166" s="2" t="s">
        <v>1276</v>
      </c>
      <c r="M4166" s="5">
        <v>45093</v>
      </c>
      <c r="N4166" s="6">
        <v>99.92</v>
      </c>
    </row>
    <row r="4167" spans="1:14" ht="15.5" hidden="1" x14ac:dyDescent="0.35">
      <c r="A4167" s="3" t="s">
        <v>1174</v>
      </c>
      <c r="B4167" s="2" t="s">
        <v>2472</v>
      </c>
      <c r="C4167" s="3">
        <v>3560</v>
      </c>
      <c r="D4167" s="2">
        <v>1461.92</v>
      </c>
      <c r="E4167" s="2">
        <v>1137.5</v>
      </c>
      <c r="F4167" s="2">
        <v>1153.8</v>
      </c>
      <c r="G4167" s="2">
        <v>0</v>
      </c>
      <c r="H4167" s="2" t="s">
        <v>12</v>
      </c>
      <c r="I4167" s="2">
        <v>2</v>
      </c>
      <c r="J4167" s="2">
        <v>14</v>
      </c>
      <c r="K4167" s="4">
        <v>0</v>
      </c>
      <c r="L4167" s="2" t="s">
        <v>1276</v>
      </c>
      <c r="M4167" s="5">
        <v>45093</v>
      </c>
      <c r="N4167" s="6">
        <v>99.92</v>
      </c>
    </row>
    <row r="4168" spans="1:14" ht="15.5" hidden="1" x14ac:dyDescent="0.35">
      <c r="A4168" s="3" t="s">
        <v>1176</v>
      </c>
      <c r="B4168" s="2" t="s">
        <v>2473</v>
      </c>
      <c r="C4168" s="3">
        <v>3570</v>
      </c>
      <c r="D4168" s="2">
        <v>676.66</v>
      </c>
      <c r="E4168" s="2">
        <v>803.15</v>
      </c>
      <c r="F4168" s="2">
        <v>817.5</v>
      </c>
      <c r="G4168" s="2">
        <v>0</v>
      </c>
      <c r="H4168" s="2" t="s">
        <v>12</v>
      </c>
      <c r="I4168" s="2">
        <v>2</v>
      </c>
      <c r="J4168" s="2">
        <v>15</v>
      </c>
      <c r="K4168" s="4">
        <v>0</v>
      </c>
      <c r="L4168" s="2" t="s">
        <v>1276</v>
      </c>
      <c r="M4168" s="5">
        <v>45093</v>
      </c>
      <c r="N4168" s="6">
        <v>99.92</v>
      </c>
    </row>
    <row r="4169" spans="1:14" ht="15.5" hidden="1" x14ac:dyDescent="0.35">
      <c r="A4169" s="3" t="s">
        <v>1178</v>
      </c>
      <c r="B4169" s="2" t="s">
        <v>2474</v>
      </c>
      <c r="C4169" s="3">
        <v>3580</v>
      </c>
      <c r="D4169" s="2">
        <v>653.32000000000005</v>
      </c>
      <c r="E4169" s="2">
        <v>810.5</v>
      </c>
      <c r="F4169" s="2">
        <v>827.35</v>
      </c>
      <c r="G4169" s="2">
        <v>0</v>
      </c>
      <c r="H4169" s="2" t="s">
        <v>12</v>
      </c>
      <c r="I4169" s="2">
        <v>3</v>
      </c>
      <c r="J4169" s="2">
        <v>3</v>
      </c>
      <c r="K4169" s="4">
        <v>0</v>
      </c>
      <c r="L4169" s="2" t="s">
        <v>1276</v>
      </c>
      <c r="M4169" s="5">
        <v>45093</v>
      </c>
      <c r="N4169" s="6">
        <v>99.92</v>
      </c>
    </row>
    <row r="4170" spans="1:14" ht="15.5" hidden="1" x14ac:dyDescent="0.35">
      <c r="A4170" s="3" t="s">
        <v>1180</v>
      </c>
      <c r="B4170" s="2" t="s">
        <v>2475</v>
      </c>
      <c r="C4170" s="3">
        <v>3590</v>
      </c>
      <c r="D4170" s="2">
        <v>943.08</v>
      </c>
      <c r="E4170" s="2">
        <v>818.95</v>
      </c>
      <c r="F4170" s="2">
        <v>833.25</v>
      </c>
      <c r="G4170" s="2">
        <v>0</v>
      </c>
      <c r="H4170" s="2" t="s">
        <v>12</v>
      </c>
      <c r="I4170" s="2">
        <v>1</v>
      </c>
      <c r="J4170" s="2">
        <v>65</v>
      </c>
      <c r="K4170" s="4">
        <v>0</v>
      </c>
      <c r="L4170" s="2" t="s">
        <v>1276</v>
      </c>
      <c r="M4170" s="5">
        <v>45093</v>
      </c>
      <c r="N4170" s="6">
        <v>99.92</v>
      </c>
    </row>
    <row r="4171" spans="1:14" ht="15.5" hidden="1" x14ac:dyDescent="0.35">
      <c r="A4171" s="3" t="s">
        <v>1182</v>
      </c>
      <c r="B4171" s="2" t="s">
        <v>2476</v>
      </c>
      <c r="C4171" s="3">
        <v>3600</v>
      </c>
      <c r="D4171" s="2">
        <v>1173.29</v>
      </c>
      <c r="E4171" s="2">
        <v>1173.5</v>
      </c>
      <c r="F4171" s="2">
        <v>1190.05</v>
      </c>
      <c r="G4171" s="2">
        <v>0</v>
      </c>
      <c r="H4171" s="2" t="s">
        <v>12</v>
      </c>
      <c r="I4171" s="2">
        <v>4</v>
      </c>
      <c r="J4171" s="2">
        <v>401</v>
      </c>
      <c r="K4171" s="4">
        <v>0</v>
      </c>
      <c r="L4171" s="2" t="s">
        <v>1276</v>
      </c>
      <c r="M4171" s="5">
        <v>45093</v>
      </c>
      <c r="N4171" s="6">
        <v>99.92</v>
      </c>
    </row>
    <row r="4172" spans="1:14" ht="15.5" hidden="1" x14ac:dyDescent="0.35">
      <c r="A4172" s="3" t="s">
        <v>1184</v>
      </c>
      <c r="B4172" s="2" t="s">
        <v>2154</v>
      </c>
      <c r="C4172" s="3">
        <v>3610</v>
      </c>
      <c r="D4172" s="2">
        <v>1210</v>
      </c>
      <c r="E4172" s="2">
        <v>1182.5</v>
      </c>
      <c r="F4172" s="2">
        <v>1199.3499999999999</v>
      </c>
      <c r="G4172" s="2">
        <v>0</v>
      </c>
      <c r="H4172" s="2" t="s">
        <v>12</v>
      </c>
      <c r="I4172" s="2">
        <v>5</v>
      </c>
      <c r="J4172" s="2">
        <v>33</v>
      </c>
      <c r="K4172" s="4">
        <v>0</v>
      </c>
      <c r="L4172" s="2" t="s">
        <v>1276</v>
      </c>
      <c r="M4172" s="5">
        <v>45093</v>
      </c>
      <c r="N4172" s="6">
        <v>99.92</v>
      </c>
    </row>
    <row r="4173" spans="1:14" ht="15.5" hidden="1" x14ac:dyDescent="0.35">
      <c r="A4173" s="3" t="s">
        <v>1185</v>
      </c>
      <c r="B4173" s="2" t="s">
        <v>2224</v>
      </c>
      <c r="C4173" s="3">
        <v>3620</v>
      </c>
      <c r="D4173" s="2">
        <v>1202.8</v>
      </c>
      <c r="E4173" s="2">
        <v>1195.5</v>
      </c>
      <c r="F4173" s="2">
        <v>1208.55</v>
      </c>
      <c r="G4173" s="2">
        <v>650.85</v>
      </c>
      <c r="H4173" s="2">
        <v>1.1792</v>
      </c>
      <c r="I4173" s="2">
        <v>2</v>
      </c>
      <c r="J4173" s="2">
        <v>7</v>
      </c>
      <c r="K4173" s="4">
        <v>0</v>
      </c>
      <c r="L4173" s="2" t="s">
        <v>1276</v>
      </c>
      <c r="M4173" s="5">
        <v>45093</v>
      </c>
      <c r="N4173" s="6">
        <v>99.92</v>
      </c>
    </row>
    <row r="4174" spans="1:14" ht="15.5" hidden="1" x14ac:dyDescent="0.35">
      <c r="A4174" s="3" t="s">
        <v>1186</v>
      </c>
      <c r="B4174" s="2" t="s">
        <v>2224</v>
      </c>
      <c r="C4174" s="3">
        <v>3630</v>
      </c>
      <c r="D4174" s="2">
        <v>1209.9000000000001</v>
      </c>
      <c r="E4174" s="2">
        <v>1201.2</v>
      </c>
      <c r="F4174" s="2">
        <v>1217.7</v>
      </c>
      <c r="G4174" s="2">
        <v>673.73</v>
      </c>
      <c r="H4174" s="2">
        <v>1.2565999999999999</v>
      </c>
      <c r="I4174" s="2">
        <v>2</v>
      </c>
      <c r="J4174" s="2">
        <v>7</v>
      </c>
      <c r="K4174" s="4">
        <v>0</v>
      </c>
      <c r="L4174" s="2" t="s">
        <v>1276</v>
      </c>
      <c r="M4174" s="5">
        <v>45093</v>
      </c>
      <c r="N4174" s="6">
        <v>99.92</v>
      </c>
    </row>
    <row r="4175" spans="1:14" ht="15.5" hidden="1" x14ac:dyDescent="0.35">
      <c r="A4175" s="3" t="s">
        <v>1187</v>
      </c>
      <c r="B4175" s="2" t="s">
        <v>2477</v>
      </c>
      <c r="C4175" s="3">
        <v>3640</v>
      </c>
      <c r="D4175" s="2">
        <v>1218.5999999999999</v>
      </c>
      <c r="E4175" s="2">
        <v>1210</v>
      </c>
      <c r="F4175" s="2">
        <v>1226.8</v>
      </c>
      <c r="G4175" s="2">
        <v>-136.9</v>
      </c>
      <c r="H4175" s="2">
        <v>-0.10100000000000001</v>
      </c>
      <c r="I4175" s="2">
        <v>6</v>
      </c>
      <c r="J4175" s="2">
        <v>9</v>
      </c>
      <c r="K4175" s="4">
        <v>0</v>
      </c>
      <c r="L4175" s="2" t="s">
        <v>1276</v>
      </c>
      <c r="M4175" s="5">
        <v>45093</v>
      </c>
      <c r="N4175" s="6">
        <v>99.92</v>
      </c>
    </row>
    <row r="4176" spans="1:14" ht="15.5" hidden="1" x14ac:dyDescent="0.35">
      <c r="A4176" s="3" t="s">
        <v>1189</v>
      </c>
      <c r="B4176" s="2" t="s">
        <v>2477</v>
      </c>
      <c r="C4176" s="3">
        <v>3650</v>
      </c>
      <c r="D4176" s="2">
        <v>1227</v>
      </c>
      <c r="E4176" s="2">
        <v>1220</v>
      </c>
      <c r="F4176" s="2">
        <v>1235.95</v>
      </c>
      <c r="G4176" s="2">
        <v>-256.7</v>
      </c>
      <c r="H4176" s="2">
        <v>-0.17299999999999999</v>
      </c>
      <c r="I4176" s="2">
        <v>4</v>
      </c>
      <c r="J4176" s="2">
        <v>9</v>
      </c>
      <c r="K4176" s="4">
        <v>0</v>
      </c>
      <c r="L4176" s="2" t="s">
        <v>1276</v>
      </c>
      <c r="M4176" s="5">
        <v>45093</v>
      </c>
      <c r="N4176" s="6">
        <v>99.92</v>
      </c>
    </row>
    <row r="4177" spans="1:14" ht="15.5" hidden="1" x14ac:dyDescent="0.35">
      <c r="A4177" s="3" t="s">
        <v>1190</v>
      </c>
      <c r="B4177" s="2" t="s">
        <v>2216</v>
      </c>
      <c r="C4177" s="3">
        <v>3660</v>
      </c>
      <c r="D4177" s="2">
        <v>1236.8</v>
      </c>
      <c r="E4177" s="2">
        <v>1228.5</v>
      </c>
      <c r="F4177" s="2">
        <v>1245.0999999999999</v>
      </c>
      <c r="G4177" s="2">
        <v>-272.7</v>
      </c>
      <c r="H4177" s="2">
        <v>-0.1807</v>
      </c>
      <c r="I4177" s="2">
        <v>2</v>
      </c>
      <c r="J4177" s="2">
        <v>5</v>
      </c>
      <c r="K4177" s="4">
        <v>0</v>
      </c>
      <c r="L4177" s="2" t="s">
        <v>1276</v>
      </c>
      <c r="M4177" s="5">
        <v>45093</v>
      </c>
      <c r="N4177" s="6">
        <v>99.92</v>
      </c>
    </row>
    <row r="4178" spans="1:14" ht="15.5" hidden="1" x14ac:dyDescent="0.35">
      <c r="A4178" s="3" t="s">
        <v>1191</v>
      </c>
      <c r="B4178" s="2" t="s">
        <v>2219</v>
      </c>
      <c r="C4178" s="3">
        <v>3670</v>
      </c>
      <c r="D4178" s="2">
        <v>1247.5999999999999</v>
      </c>
      <c r="E4178" s="2">
        <v>1237.5</v>
      </c>
      <c r="F4178" s="2">
        <v>1254.4000000000001</v>
      </c>
      <c r="G4178" s="2">
        <v>-247.25</v>
      </c>
      <c r="H4178" s="2">
        <v>-0.16539999999999999</v>
      </c>
      <c r="I4178" s="2">
        <v>4</v>
      </c>
      <c r="J4178" s="2">
        <v>5</v>
      </c>
      <c r="K4178" s="4">
        <v>0</v>
      </c>
      <c r="L4178" s="2" t="s">
        <v>1276</v>
      </c>
      <c r="M4178" s="5">
        <v>45093</v>
      </c>
      <c r="N4178" s="6">
        <v>99.92</v>
      </c>
    </row>
    <row r="4179" spans="1:14" ht="15.5" hidden="1" x14ac:dyDescent="0.35">
      <c r="A4179" s="3" t="s">
        <v>1192</v>
      </c>
      <c r="B4179" s="2" t="s">
        <v>2478</v>
      </c>
      <c r="C4179" s="3">
        <v>3680</v>
      </c>
      <c r="D4179" s="2">
        <v>1245.95</v>
      </c>
      <c r="E4179" s="2">
        <v>1246.5</v>
      </c>
      <c r="F4179" s="2">
        <v>1263.5999999999999</v>
      </c>
      <c r="G4179" s="2">
        <v>0</v>
      </c>
      <c r="H4179" s="2" t="s">
        <v>12</v>
      </c>
      <c r="I4179" s="2">
        <v>1</v>
      </c>
      <c r="J4179" s="2">
        <v>33</v>
      </c>
      <c r="K4179" s="4">
        <v>0</v>
      </c>
      <c r="L4179" s="2" t="s">
        <v>1276</v>
      </c>
      <c r="M4179" s="5">
        <v>45093</v>
      </c>
      <c r="N4179" s="6">
        <v>99.92</v>
      </c>
    </row>
    <row r="4180" spans="1:14" ht="15.5" hidden="1" x14ac:dyDescent="0.35">
      <c r="A4180" s="3" t="s">
        <v>1194</v>
      </c>
      <c r="B4180" s="2" t="s">
        <v>2479</v>
      </c>
      <c r="C4180" s="3">
        <v>3690</v>
      </c>
      <c r="D4180" s="2">
        <v>1538.5</v>
      </c>
      <c r="E4180" s="2">
        <v>1256</v>
      </c>
      <c r="F4180" s="2">
        <v>1272.8499999999999</v>
      </c>
      <c r="G4180" s="2">
        <v>0</v>
      </c>
      <c r="H4180" s="2" t="s">
        <v>12</v>
      </c>
      <c r="I4180" s="2">
        <v>2</v>
      </c>
      <c r="J4180" s="2">
        <v>63</v>
      </c>
      <c r="K4180" s="4">
        <v>0</v>
      </c>
      <c r="L4180" s="2" t="s">
        <v>1276</v>
      </c>
      <c r="M4180" s="5">
        <v>45093</v>
      </c>
      <c r="N4180" s="6">
        <v>99.92</v>
      </c>
    </row>
    <row r="4181" spans="1:14" ht="15.5" hidden="1" x14ac:dyDescent="0.35">
      <c r="A4181" s="3" t="s">
        <v>1196</v>
      </c>
      <c r="B4181" s="2" t="s">
        <v>2480</v>
      </c>
      <c r="C4181" s="3">
        <v>3700</v>
      </c>
      <c r="D4181" s="2">
        <v>1546.5</v>
      </c>
      <c r="E4181" s="2">
        <v>1265</v>
      </c>
      <c r="F4181" s="2">
        <v>1282.05</v>
      </c>
      <c r="G4181" s="2">
        <v>0</v>
      </c>
      <c r="H4181" s="2" t="s">
        <v>12</v>
      </c>
      <c r="I4181" s="2">
        <v>1</v>
      </c>
      <c r="J4181" s="2">
        <v>124</v>
      </c>
      <c r="K4181" s="4">
        <v>0</v>
      </c>
      <c r="L4181" s="2" t="s">
        <v>1276</v>
      </c>
      <c r="M4181" s="5">
        <v>45093</v>
      </c>
      <c r="N4181" s="6">
        <v>99.92</v>
      </c>
    </row>
    <row r="4182" spans="1:14" ht="15.5" hidden="1" x14ac:dyDescent="0.35">
      <c r="A4182" s="3" t="s">
        <v>1198</v>
      </c>
      <c r="B4182" s="2" t="s">
        <v>2481</v>
      </c>
      <c r="C4182" s="3">
        <v>3710</v>
      </c>
      <c r="D4182" s="2">
        <v>1242</v>
      </c>
      <c r="E4182" s="2">
        <v>1274.5</v>
      </c>
      <c r="F4182" s="2">
        <v>1291.3</v>
      </c>
      <c r="G4182" s="2">
        <v>0</v>
      </c>
      <c r="H4182" s="2" t="s">
        <v>12</v>
      </c>
      <c r="I4182" s="2">
        <v>1</v>
      </c>
      <c r="J4182" s="2">
        <v>64</v>
      </c>
      <c r="K4182" s="4">
        <v>0</v>
      </c>
      <c r="L4182" s="2" t="s">
        <v>1276</v>
      </c>
      <c r="M4182" s="5">
        <v>45093</v>
      </c>
      <c r="N4182" s="6">
        <v>99.92</v>
      </c>
    </row>
    <row r="4183" spans="1:14" ht="15.5" hidden="1" x14ac:dyDescent="0.35">
      <c r="A4183" s="3" t="s">
        <v>1200</v>
      </c>
      <c r="B4183" s="2" t="s">
        <v>2482</v>
      </c>
      <c r="C4183" s="3">
        <v>3720</v>
      </c>
      <c r="D4183" s="2">
        <v>1010</v>
      </c>
      <c r="E4183" s="2">
        <v>1432</v>
      </c>
      <c r="F4183" s="2">
        <v>1448.55</v>
      </c>
      <c r="G4183" s="2">
        <v>0</v>
      </c>
      <c r="H4183" s="2" t="s">
        <v>12</v>
      </c>
      <c r="I4183" s="2">
        <v>3</v>
      </c>
      <c r="J4183" s="2">
        <v>11</v>
      </c>
      <c r="K4183" s="4">
        <v>0</v>
      </c>
      <c r="L4183" s="2" t="s">
        <v>1276</v>
      </c>
      <c r="M4183" s="5">
        <v>45093</v>
      </c>
      <c r="N4183" s="6">
        <v>99.92</v>
      </c>
    </row>
    <row r="4184" spans="1:14" ht="15.5" hidden="1" x14ac:dyDescent="0.35">
      <c r="A4184" s="3" t="s">
        <v>1202</v>
      </c>
      <c r="B4184" s="2" t="s">
        <v>2483</v>
      </c>
      <c r="C4184" s="3">
        <v>3730</v>
      </c>
      <c r="D4184" s="2">
        <v>706.55</v>
      </c>
      <c r="E4184" s="2">
        <v>939.15</v>
      </c>
      <c r="F4184" s="2">
        <v>952.85</v>
      </c>
      <c r="G4184" s="2">
        <v>0</v>
      </c>
      <c r="H4184" s="2" t="s">
        <v>12</v>
      </c>
      <c r="I4184" s="2">
        <v>1</v>
      </c>
      <c r="J4184" s="2">
        <v>10</v>
      </c>
      <c r="K4184" s="4">
        <v>0</v>
      </c>
      <c r="L4184" s="2" t="s">
        <v>1276</v>
      </c>
      <c r="M4184" s="5">
        <v>45093</v>
      </c>
      <c r="N4184" s="6">
        <v>99.92</v>
      </c>
    </row>
    <row r="4185" spans="1:14" ht="15.5" hidden="1" x14ac:dyDescent="0.35">
      <c r="A4185" s="3" t="s">
        <v>1204</v>
      </c>
      <c r="B4185" s="2" t="s">
        <v>2484</v>
      </c>
      <c r="C4185" s="3">
        <v>3740</v>
      </c>
      <c r="D4185" s="2">
        <v>1127</v>
      </c>
      <c r="E4185" s="2">
        <v>946</v>
      </c>
      <c r="F4185" s="2">
        <v>964</v>
      </c>
      <c r="G4185" s="2">
        <v>0</v>
      </c>
      <c r="H4185" s="2" t="s">
        <v>12</v>
      </c>
      <c r="I4185" s="2">
        <v>1</v>
      </c>
      <c r="J4185" s="2">
        <v>5</v>
      </c>
      <c r="K4185" s="4">
        <v>0</v>
      </c>
      <c r="L4185" s="2" t="s">
        <v>1276</v>
      </c>
      <c r="M4185" s="5">
        <v>45093</v>
      </c>
      <c r="N4185" s="6">
        <v>99.92</v>
      </c>
    </row>
    <row r="4186" spans="1:14" ht="15.5" hidden="1" x14ac:dyDescent="0.35">
      <c r="A4186" s="3" t="s">
        <v>1206</v>
      </c>
      <c r="B4186" s="2" t="s">
        <v>2485</v>
      </c>
      <c r="C4186" s="3">
        <v>3750</v>
      </c>
      <c r="D4186" s="2">
        <v>1608.26</v>
      </c>
      <c r="E4186" s="2">
        <v>1311.5</v>
      </c>
      <c r="F4186" s="2">
        <v>1328.75</v>
      </c>
      <c r="G4186" s="2">
        <v>0</v>
      </c>
      <c r="H4186" s="2" t="s">
        <v>12</v>
      </c>
      <c r="I4186" s="2">
        <v>5</v>
      </c>
      <c r="J4186" s="2">
        <v>79</v>
      </c>
      <c r="K4186" s="4">
        <v>0</v>
      </c>
      <c r="L4186" s="2" t="s">
        <v>1276</v>
      </c>
      <c r="M4186" s="5">
        <v>45093</v>
      </c>
      <c r="N4186" s="6">
        <v>99.92</v>
      </c>
    </row>
    <row r="4187" spans="1:14" ht="15.5" hidden="1" x14ac:dyDescent="0.35">
      <c r="A4187" s="3" t="s">
        <v>1208</v>
      </c>
      <c r="B4187" s="2" t="s">
        <v>2485</v>
      </c>
      <c r="C4187" s="3">
        <v>3760</v>
      </c>
      <c r="D4187" s="2">
        <v>1618.24</v>
      </c>
      <c r="E4187" s="2">
        <v>1321</v>
      </c>
      <c r="F4187" s="2">
        <v>1338.2</v>
      </c>
      <c r="G4187" s="2">
        <v>0</v>
      </c>
      <c r="H4187" s="2" t="s">
        <v>12</v>
      </c>
      <c r="I4187" s="2">
        <v>5</v>
      </c>
      <c r="J4187" s="2">
        <v>7</v>
      </c>
      <c r="K4187" s="4">
        <v>0</v>
      </c>
      <c r="L4187" s="2" t="s">
        <v>1276</v>
      </c>
      <c r="M4187" s="5">
        <v>45093</v>
      </c>
      <c r="N4187" s="6">
        <v>99.92</v>
      </c>
    </row>
    <row r="4188" spans="1:14" ht="15.5" hidden="1" x14ac:dyDescent="0.35">
      <c r="A4188" s="3" t="s">
        <v>1209</v>
      </c>
      <c r="B4188" s="2" t="s">
        <v>2486</v>
      </c>
      <c r="C4188" s="3">
        <v>3770</v>
      </c>
      <c r="D4188" s="2">
        <v>674</v>
      </c>
      <c r="E4188" s="2">
        <v>1030.95</v>
      </c>
      <c r="F4188" s="2">
        <v>1060.7</v>
      </c>
      <c r="G4188" s="2">
        <v>0</v>
      </c>
      <c r="H4188" s="2" t="s">
        <v>12</v>
      </c>
      <c r="I4188" s="2">
        <v>1</v>
      </c>
      <c r="J4188" s="2">
        <v>3</v>
      </c>
      <c r="K4188" s="4">
        <v>0</v>
      </c>
      <c r="L4188" s="2" t="s">
        <v>1276</v>
      </c>
      <c r="M4188" s="5">
        <v>45093</v>
      </c>
      <c r="N4188" s="6">
        <v>99.92</v>
      </c>
    </row>
    <row r="4189" spans="1:14" ht="15.5" hidden="1" x14ac:dyDescent="0.35">
      <c r="A4189" s="3" t="s">
        <v>1211</v>
      </c>
      <c r="B4189" s="2" t="s">
        <v>2487</v>
      </c>
      <c r="C4189" s="3">
        <v>3780</v>
      </c>
      <c r="D4189" s="2">
        <v>1473.55</v>
      </c>
      <c r="E4189" s="2">
        <v>1340</v>
      </c>
      <c r="F4189" s="2">
        <v>1357</v>
      </c>
      <c r="G4189" s="2">
        <v>0</v>
      </c>
      <c r="H4189" s="2" t="s">
        <v>12</v>
      </c>
      <c r="I4189" s="2">
        <v>1</v>
      </c>
      <c r="J4189" s="2">
        <v>7</v>
      </c>
      <c r="K4189" s="4">
        <v>0</v>
      </c>
      <c r="L4189" s="2" t="s">
        <v>1276</v>
      </c>
      <c r="M4189" s="5">
        <v>45093</v>
      </c>
      <c r="N4189" s="6">
        <v>99.92</v>
      </c>
    </row>
    <row r="4190" spans="1:14" ht="15.5" hidden="1" x14ac:dyDescent="0.35">
      <c r="A4190" s="3" t="s">
        <v>1213</v>
      </c>
      <c r="B4190" s="2" t="s">
        <v>2488</v>
      </c>
      <c r="C4190" s="3">
        <v>3790</v>
      </c>
      <c r="D4190" s="2">
        <v>1485</v>
      </c>
      <c r="E4190" s="2">
        <v>1349.5</v>
      </c>
      <c r="F4190" s="2">
        <v>1366.5</v>
      </c>
      <c r="G4190" s="2">
        <v>0</v>
      </c>
      <c r="H4190" s="2" t="s">
        <v>12</v>
      </c>
      <c r="I4190" s="2">
        <v>1</v>
      </c>
      <c r="J4190" s="2">
        <v>3</v>
      </c>
      <c r="K4190" s="4">
        <v>0</v>
      </c>
      <c r="L4190" s="2" t="s">
        <v>1276</v>
      </c>
      <c r="M4190" s="5">
        <v>45093</v>
      </c>
      <c r="N4190" s="6">
        <v>99.92</v>
      </c>
    </row>
    <row r="4191" spans="1:14" ht="15.5" hidden="1" x14ac:dyDescent="0.35">
      <c r="A4191" s="3" t="s">
        <v>1215</v>
      </c>
      <c r="B4191" s="2" t="s">
        <v>2489</v>
      </c>
      <c r="C4191" s="3">
        <v>3800</v>
      </c>
      <c r="D4191" s="2">
        <v>1613.43</v>
      </c>
      <c r="E4191" s="2">
        <v>1359</v>
      </c>
      <c r="F4191" s="2">
        <v>1376.1</v>
      </c>
      <c r="G4191" s="2">
        <v>0</v>
      </c>
      <c r="H4191" s="2" t="s">
        <v>12</v>
      </c>
      <c r="I4191" s="2">
        <v>1</v>
      </c>
      <c r="J4191" s="2">
        <v>53</v>
      </c>
      <c r="K4191" s="4">
        <v>0</v>
      </c>
      <c r="L4191" s="2" t="s">
        <v>1276</v>
      </c>
      <c r="M4191" s="5">
        <v>45093</v>
      </c>
      <c r="N4191" s="6">
        <v>99.92</v>
      </c>
    </row>
    <row r="4192" spans="1:14" ht="15.5" hidden="1" x14ac:dyDescent="0.35">
      <c r="A4192" s="3" t="s">
        <v>1217</v>
      </c>
      <c r="B4192" s="2" t="s">
        <v>2490</v>
      </c>
      <c r="C4192" s="3">
        <v>3820</v>
      </c>
      <c r="D4192" s="2">
        <v>1726</v>
      </c>
      <c r="E4192" s="2">
        <v>1378</v>
      </c>
      <c r="F4192" s="2">
        <v>1395</v>
      </c>
      <c r="G4192" s="2">
        <v>0</v>
      </c>
      <c r="H4192" s="2" t="s">
        <v>12</v>
      </c>
      <c r="I4192" s="2">
        <v>1</v>
      </c>
      <c r="J4192" s="2">
        <v>7</v>
      </c>
      <c r="K4192" s="4">
        <v>0</v>
      </c>
      <c r="L4192" s="2" t="s">
        <v>1276</v>
      </c>
      <c r="M4192" s="5">
        <v>45093</v>
      </c>
      <c r="N4192" s="6">
        <v>99.92</v>
      </c>
    </row>
    <row r="4193" spans="1:14" ht="15.5" hidden="1" x14ac:dyDescent="0.35">
      <c r="A4193" s="3" t="s">
        <v>1219</v>
      </c>
      <c r="B4193" s="2" t="s">
        <v>2491</v>
      </c>
      <c r="C4193" s="3">
        <v>3830</v>
      </c>
      <c r="D4193" s="2">
        <v>900.65</v>
      </c>
      <c r="E4193" s="2">
        <v>704</v>
      </c>
      <c r="F4193" s="2">
        <v>722</v>
      </c>
      <c r="G4193" s="2">
        <v>0</v>
      </c>
      <c r="H4193" s="2" t="s">
        <v>12</v>
      </c>
      <c r="I4193" s="2" t="s">
        <v>12</v>
      </c>
      <c r="J4193" s="2">
        <v>1</v>
      </c>
      <c r="K4193" s="4">
        <v>0</v>
      </c>
      <c r="L4193" s="2" t="s">
        <v>1276</v>
      </c>
      <c r="M4193" s="5">
        <v>45093</v>
      </c>
      <c r="N4193" s="6">
        <v>99.92</v>
      </c>
    </row>
    <row r="4194" spans="1:14" ht="15.5" hidden="1" x14ac:dyDescent="0.35">
      <c r="A4194" s="3" t="s">
        <v>1221</v>
      </c>
      <c r="B4194" s="2" t="s">
        <v>2492</v>
      </c>
      <c r="C4194" s="3">
        <v>3850</v>
      </c>
      <c r="D4194" s="2">
        <v>1609.5</v>
      </c>
      <c r="E4194" s="2">
        <v>1406</v>
      </c>
      <c r="F4194" s="2">
        <v>1423.25</v>
      </c>
      <c r="G4194" s="2">
        <v>0</v>
      </c>
      <c r="H4194" s="2" t="s">
        <v>12</v>
      </c>
      <c r="I4194" s="2">
        <v>1</v>
      </c>
      <c r="J4194" s="2">
        <v>8</v>
      </c>
      <c r="K4194" s="4">
        <v>0</v>
      </c>
      <c r="L4194" s="2" t="s">
        <v>1276</v>
      </c>
      <c r="M4194" s="5">
        <v>45093</v>
      </c>
      <c r="N4194" s="6">
        <v>99.92</v>
      </c>
    </row>
    <row r="4195" spans="1:14" ht="15.5" hidden="1" x14ac:dyDescent="0.35">
      <c r="A4195" s="3" t="s">
        <v>1223</v>
      </c>
      <c r="B4195" s="2" t="s">
        <v>2493</v>
      </c>
      <c r="C4195" s="3">
        <v>3880</v>
      </c>
      <c r="D4195" s="2">
        <v>700.65</v>
      </c>
      <c r="E4195" s="2">
        <v>737.75</v>
      </c>
      <c r="F4195" s="2">
        <v>749.2</v>
      </c>
      <c r="G4195" s="2">
        <v>0</v>
      </c>
      <c r="H4195" s="2" t="s">
        <v>12</v>
      </c>
      <c r="I4195" s="2">
        <v>1</v>
      </c>
      <c r="J4195" s="2">
        <v>18</v>
      </c>
      <c r="K4195" s="4">
        <v>0</v>
      </c>
      <c r="L4195" s="2" t="s">
        <v>1276</v>
      </c>
      <c r="M4195" s="5">
        <v>45093</v>
      </c>
      <c r="N4195" s="6">
        <v>99.92</v>
      </c>
    </row>
    <row r="4196" spans="1:14" ht="15.5" hidden="1" x14ac:dyDescent="0.35">
      <c r="A4196" s="3" t="s">
        <v>1225</v>
      </c>
      <c r="B4196" s="2" t="s">
        <v>2494</v>
      </c>
      <c r="C4196" s="3">
        <v>3890</v>
      </c>
      <c r="D4196" s="2">
        <v>1363.5</v>
      </c>
      <c r="E4196" s="2">
        <v>1583.5</v>
      </c>
      <c r="F4196" s="2">
        <v>1601.5</v>
      </c>
      <c r="G4196" s="2">
        <v>0</v>
      </c>
      <c r="H4196" s="2" t="s">
        <v>12</v>
      </c>
      <c r="I4196" s="2">
        <v>1</v>
      </c>
      <c r="J4196" s="2">
        <v>10</v>
      </c>
      <c r="K4196" s="4">
        <v>0</v>
      </c>
      <c r="L4196" s="2" t="s">
        <v>1276</v>
      </c>
      <c r="M4196" s="5">
        <v>45093</v>
      </c>
      <c r="N4196" s="6">
        <v>99.92</v>
      </c>
    </row>
    <row r="4197" spans="1:14" ht="15.5" hidden="1" x14ac:dyDescent="0.35">
      <c r="A4197" s="3" t="s">
        <v>1227</v>
      </c>
      <c r="B4197" s="2" t="s">
        <v>2495</v>
      </c>
      <c r="C4197" s="3">
        <v>3900</v>
      </c>
      <c r="D4197" s="2">
        <v>1705.75</v>
      </c>
      <c r="E4197" s="2">
        <v>1455</v>
      </c>
      <c r="F4197" s="2">
        <v>1471.05</v>
      </c>
      <c r="G4197" s="2">
        <v>0</v>
      </c>
      <c r="H4197" s="2" t="s">
        <v>12</v>
      </c>
      <c r="I4197" s="2">
        <v>2</v>
      </c>
      <c r="J4197" s="2">
        <v>4</v>
      </c>
      <c r="K4197" s="4">
        <v>0</v>
      </c>
      <c r="L4197" s="2" t="s">
        <v>1276</v>
      </c>
      <c r="M4197" s="5">
        <v>45093</v>
      </c>
      <c r="N4197" s="6">
        <v>99.92</v>
      </c>
    </row>
    <row r="4198" spans="1:14" ht="15.5" hidden="1" x14ac:dyDescent="0.35">
      <c r="A4198" s="3" t="s">
        <v>1229</v>
      </c>
      <c r="B4198" s="2" t="s">
        <v>2496</v>
      </c>
      <c r="C4198" s="3">
        <v>3910</v>
      </c>
      <c r="D4198" s="2">
        <v>725.95</v>
      </c>
      <c r="E4198" s="2">
        <v>1139.3</v>
      </c>
      <c r="F4198" s="2">
        <v>1154.7</v>
      </c>
      <c r="G4198" s="2">
        <v>0</v>
      </c>
      <c r="H4198" s="2" t="s">
        <v>12</v>
      </c>
      <c r="I4198" s="2" t="s">
        <v>12</v>
      </c>
      <c r="J4198" s="2">
        <v>2</v>
      </c>
      <c r="K4198" s="4">
        <v>0</v>
      </c>
      <c r="L4198" s="2" t="s">
        <v>1276</v>
      </c>
      <c r="M4198" s="5">
        <v>45093</v>
      </c>
      <c r="N4198" s="6">
        <v>99.92</v>
      </c>
    </row>
    <row r="4199" spans="1:14" ht="15.5" hidden="1" x14ac:dyDescent="0.35">
      <c r="A4199" s="3" t="s">
        <v>1231</v>
      </c>
      <c r="B4199" s="2" t="s">
        <v>2497</v>
      </c>
      <c r="C4199" s="3">
        <v>3930</v>
      </c>
      <c r="D4199" s="2">
        <v>821.95</v>
      </c>
      <c r="E4199" s="2">
        <v>960.75</v>
      </c>
      <c r="F4199" s="2">
        <v>977.8</v>
      </c>
      <c r="G4199" s="2">
        <v>0</v>
      </c>
      <c r="H4199" s="2" t="s">
        <v>12</v>
      </c>
      <c r="I4199" s="2">
        <v>1</v>
      </c>
      <c r="J4199" s="2">
        <v>1</v>
      </c>
      <c r="K4199" s="4">
        <v>0</v>
      </c>
      <c r="L4199" s="2" t="s">
        <v>1276</v>
      </c>
      <c r="M4199" s="5">
        <v>45093</v>
      </c>
      <c r="N4199" s="6">
        <v>99.92</v>
      </c>
    </row>
    <row r="4200" spans="1:14" ht="15.5" hidden="1" x14ac:dyDescent="0.35">
      <c r="A4200" s="3" t="s">
        <v>1233</v>
      </c>
      <c r="B4200" s="2" t="s">
        <v>2498</v>
      </c>
      <c r="C4200" s="3">
        <v>3940</v>
      </c>
      <c r="D4200" s="2">
        <v>1758.9</v>
      </c>
      <c r="E4200" s="2">
        <v>1492.5</v>
      </c>
      <c r="F4200" s="2">
        <v>1509.5</v>
      </c>
      <c r="G4200" s="2">
        <v>0</v>
      </c>
      <c r="H4200" s="2" t="s">
        <v>12</v>
      </c>
      <c r="I4200" s="2" t="s">
        <v>12</v>
      </c>
      <c r="J4200" s="2">
        <v>1</v>
      </c>
      <c r="K4200" s="4">
        <v>0</v>
      </c>
      <c r="L4200" s="2" t="s">
        <v>1276</v>
      </c>
      <c r="M4200" s="5">
        <v>45093</v>
      </c>
      <c r="N4200" s="6">
        <v>99.92</v>
      </c>
    </row>
    <row r="4201" spans="1:14" ht="15.5" hidden="1" x14ac:dyDescent="0.35">
      <c r="A4201" s="3" t="s">
        <v>1235</v>
      </c>
      <c r="B4201" s="2" t="s">
        <v>2499</v>
      </c>
      <c r="C4201" s="3">
        <v>3950</v>
      </c>
      <c r="D4201" s="2">
        <v>1772.65</v>
      </c>
      <c r="E4201" s="2">
        <v>1503.5</v>
      </c>
      <c r="F4201" s="2">
        <v>1519.2</v>
      </c>
      <c r="G4201" s="2">
        <v>0</v>
      </c>
      <c r="H4201" s="2" t="s">
        <v>12</v>
      </c>
      <c r="I4201" s="2">
        <v>7</v>
      </c>
      <c r="J4201" s="2">
        <v>8</v>
      </c>
      <c r="K4201" s="4">
        <v>0</v>
      </c>
      <c r="L4201" s="2" t="s">
        <v>1276</v>
      </c>
      <c r="M4201" s="5">
        <v>45093</v>
      </c>
      <c r="N4201" s="6">
        <v>99.92</v>
      </c>
    </row>
    <row r="4202" spans="1:14" ht="15.5" hidden="1" x14ac:dyDescent="0.35">
      <c r="A4202" s="3" t="s">
        <v>1237</v>
      </c>
      <c r="B4202" s="2" t="s">
        <v>2500</v>
      </c>
      <c r="C4202" s="3">
        <v>3960</v>
      </c>
      <c r="D4202" s="2">
        <v>1710</v>
      </c>
      <c r="E4202" s="2">
        <v>1512.5</v>
      </c>
      <c r="F4202" s="2">
        <v>1528.9</v>
      </c>
      <c r="G4202" s="2">
        <v>0</v>
      </c>
      <c r="H4202" s="2" t="s">
        <v>12</v>
      </c>
      <c r="I4202" s="2" t="s">
        <v>12</v>
      </c>
      <c r="J4202" s="2">
        <v>1</v>
      </c>
      <c r="K4202" s="4">
        <v>0</v>
      </c>
      <c r="L4202" s="2" t="s">
        <v>1276</v>
      </c>
      <c r="M4202" s="5">
        <v>45093</v>
      </c>
      <c r="N4202" s="6">
        <v>99.92</v>
      </c>
    </row>
    <row r="4203" spans="1:14" ht="15.5" hidden="1" x14ac:dyDescent="0.35">
      <c r="A4203" s="3" t="s">
        <v>1239</v>
      </c>
      <c r="B4203" s="2" t="s">
        <v>2501</v>
      </c>
      <c r="C4203" s="3">
        <v>3970</v>
      </c>
      <c r="D4203" s="2">
        <v>1517.5</v>
      </c>
      <c r="E4203" s="2">
        <v>1522.5</v>
      </c>
      <c r="F4203" s="2">
        <v>1538.6</v>
      </c>
      <c r="G4203" s="2">
        <v>0</v>
      </c>
      <c r="H4203" s="2" t="s">
        <v>12</v>
      </c>
      <c r="I4203" s="2">
        <v>1</v>
      </c>
      <c r="J4203" s="2">
        <v>1</v>
      </c>
      <c r="K4203" s="4">
        <v>0</v>
      </c>
      <c r="L4203" s="2" t="s">
        <v>1276</v>
      </c>
      <c r="M4203" s="5">
        <v>45093</v>
      </c>
      <c r="N4203" s="6">
        <v>99.92</v>
      </c>
    </row>
    <row r="4204" spans="1:14" ht="15.5" hidden="1" x14ac:dyDescent="0.35">
      <c r="A4204" s="3" t="s">
        <v>1241</v>
      </c>
      <c r="B4204" s="2" t="s">
        <v>2488</v>
      </c>
      <c r="C4204" s="3">
        <v>3980</v>
      </c>
      <c r="D4204" s="2">
        <v>1671</v>
      </c>
      <c r="E4204" s="2">
        <v>1531.5</v>
      </c>
      <c r="F4204" s="2">
        <v>1548.3</v>
      </c>
      <c r="G4204" s="2">
        <v>0</v>
      </c>
      <c r="H4204" s="2" t="s">
        <v>12</v>
      </c>
      <c r="I4204" s="2">
        <v>1</v>
      </c>
      <c r="J4204" s="2">
        <v>2</v>
      </c>
      <c r="K4204" s="4">
        <v>0</v>
      </c>
      <c r="L4204" s="2" t="s">
        <v>1276</v>
      </c>
      <c r="M4204" s="5">
        <v>45093</v>
      </c>
      <c r="N4204" s="6">
        <v>99.92</v>
      </c>
    </row>
    <row r="4205" spans="1:14" ht="15.5" hidden="1" x14ac:dyDescent="0.35">
      <c r="A4205" s="3" t="s">
        <v>1242</v>
      </c>
      <c r="B4205" s="2" t="s">
        <v>2502</v>
      </c>
      <c r="C4205" s="3">
        <v>3990</v>
      </c>
      <c r="D4205" s="2">
        <v>812.93</v>
      </c>
      <c r="E4205" s="2">
        <v>1549.5</v>
      </c>
      <c r="F4205" s="2">
        <v>1565.6</v>
      </c>
      <c r="G4205" s="2">
        <v>0</v>
      </c>
      <c r="H4205" s="2" t="s">
        <v>12</v>
      </c>
      <c r="I4205" s="2">
        <v>63</v>
      </c>
      <c r="J4205" s="2">
        <v>78</v>
      </c>
      <c r="K4205" s="4">
        <v>0</v>
      </c>
      <c r="L4205" s="2" t="s">
        <v>1276</v>
      </c>
      <c r="M4205" s="5">
        <v>45093</v>
      </c>
      <c r="N4205" s="6">
        <v>99.92</v>
      </c>
    </row>
    <row r="4206" spans="1:14" ht="15.5" hidden="1" x14ac:dyDescent="0.35">
      <c r="A4206" s="3" t="s">
        <v>1244</v>
      </c>
      <c r="B4206" s="2" t="s">
        <v>2503</v>
      </c>
      <c r="C4206" s="3">
        <v>4000</v>
      </c>
      <c r="D4206" s="2">
        <v>1813.62</v>
      </c>
      <c r="E4206" s="2">
        <v>1551</v>
      </c>
      <c r="F4206" s="2">
        <v>1567.75</v>
      </c>
      <c r="G4206" s="2">
        <v>0</v>
      </c>
      <c r="H4206" s="2" t="s">
        <v>12</v>
      </c>
      <c r="I4206" s="2">
        <v>20</v>
      </c>
      <c r="J4206" s="2">
        <v>449</v>
      </c>
      <c r="K4206" s="4">
        <v>0</v>
      </c>
      <c r="L4206" s="2" t="s">
        <v>1276</v>
      </c>
      <c r="M4206" s="5">
        <v>45093</v>
      </c>
      <c r="N4206" s="6">
        <v>99.92</v>
      </c>
    </row>
    <row r="4207" spans="1:14" ht="15.5" hidden="1" x14ac:dyDescent="0.35">
      <c r="A4207" s="3" t="s">
        <v>1246</v>
      </c>
      <c r="B4207" s="2" t="s">
        <v>2504</v>
      </c>
      <c r="C4207" s="3">
        <v>4100</v>
      </c>
      <c r="D4207" s="2">
        <v>1681.98</v>
      </c>
      <c r="E4207" s="2">
        <v>1660.7</v>
      </c>
      <c r="F4207" s="2">
        <v>1678.55</v>
      </c>
      <c r="G4207" s="2">
        <v>0</v>
      </c>
      <c r="H4207" s="2" t="s">
        <v>12</v>
      </c>
      <c r="I4207" s="2">
        <v>1</v>
      </c>
      <c r="J4207" s="2">
        <v>0</v>
      </c>
      <c r="K4207" s="4">
        <v>0</v>
      </c>
      <c r="L4207" s="2" t="s">
        <v>1276</v>
      </c>
      <c r="M4207" s="5">
        <v>45093</v>
      </c>
      <c r="N4207" s="6">
        <v>99.92</v>
      </c>
    </row>
    <row r="4208" spans="1:14" ht="15.5" hidden="1" x14ac:dyDescent="0.35">
      <c r="A4208" s="3" t="s">
        <v>1248</v>
      </c>
      <c r="B4208" s="2" t="s">
        <v>2505</v>
      </c>
      <c r="C4208" s="3">
        <v>4200</v>
      </c>
      <c r="D4208" s="2">
        <v>1857.2</v>
      </c>
      <c r="E4208" s="2">
        <v>1747</v>
      </c>
      <c r="F4208" s="2">
        <v>1763.8</v>
      </c>
      <c r="G4208" s="2">
        <v>0</v>
      </c>
      <c r="H4208" s="2" t="s">
        <v>12</v>
      </c>
      <c r="I4208" s="2">
        <v>3</v>
      </c>
      <c r="J4208" s="2">
        <v>0</v>
      </c>
      <c r="K4208" s="4">
        <v>0</v>
      </c>
      <c r="L4208" s="2" t="s">
        <v>1276</v>
      </c>
      <c r="M4208" s="5">
        <v>45093</v>
      </c>
      <c r="N4208" s="6">
        <v>99.92</v>
      </c>
    </row>
    <row r="4209" spans="1:14" ht="15.5" hidden="1" x14ac:dyDescent="0.35">
      <c r="A4209" s="3" t="s">
        <v>1250</v>
      </c>
      <c r="B4209" s="2" t="s">
        <v>2506</v>
      </c>
      <c r="C4209" s="3">
        <v>4300</v>
      </c>
      <c r="D4209" s="2">
        <v>2088.1999999999998</v>
      </c>
      <c r="E4209" s="2">
        <v>1846</v>
      </c>
      <c r="F4209" s="2">
        <v>1862.35</v>
      </c>
      <c r="G4209" s="2">
        <v>0</v>
      </c>
      <c r="H4209" s="2" t="s">
        <v>12</v>
      </c>
      <c r="I4209" s="2">
        <v>2</v>
      </c>
      <c r="J4209" s="2">
        <v>0</v>
      </c>
      <c r="K4209" s="4">
        <v>0</v>
      </c>
      <c r="L4209" s="2" t="s">
        <v>1276</v>
      </c>
      <c r="M4209" s="5">
        <v>45093</v>
      </c>
      <c r="N4209" s="6">
        <v>99.92</v>
      </c>
    </row>
    <row r="4210" spans="1:14" ht="15.5" hidden="1" x14ac:dyDescent="0.35">
      <c r="A4210" s="3" t="s">
        <v>1252</v>
      </c>
      <c r="B4210" s="2" t="s">
        <v>2458</v>
      </c>
      <c r="C4210" s="3">
        <v>4400</v>
      </c>
      <c r="D4210" s="2">
        <v>2240.59</v>
      </c>
      <c r="E4210" s="2">
        <v>1945</v>
      </c>
      <c r="F4210" s="2">
        <v>1962.2</v>
      </c>
      <c r="G4210" s="2">
        <v>0</v>
      </c>
      <c r="H4210" s="2" t="s">
        <v>12</v>
      </c>
      <c r="I4210" s="2">
        <v>2</v>
      </c>
      <c r="J4210" s="2">
        <v>5</v>
      </c>
      <c r="K4210" s="4">
        <v>0</v>
      </c>
      <c r="L4210" s="2" t="s">
        <v>1276</v>
      </c>
      <c r="M4210" s="5">
        <v>45093</v>
      </c>
      <c r="N4210" s="6">
        <v>99.92</v>
      </c>
    </row>
    <row r="4211" spans="1:14" ht="15.5" hidden="1" x14ac:dyDescent="0.35">
      <c r="A4211" s="3" t="s">
        <v>1254</v>
      </c>
      <c r="B4211" s="2" t="s">
        <v>2507</v>
      </c>
      <c r="C4211" s="3">
        <v>4500</v>
      </c>
      <c r="D4211" s="2">
        <v>2413.17</v>
      </c>
      <c r="E4211" s="2">
        <v>2044.5</v>
      </c>
      <c r="F4211" s="2">
        <v>2061.6</v>
      </c>
      <c r="G4211" s="2">
        <v>0</v>
      </c>
      <c r="H4211" s="2" t="s">
        <v>12</v>
      </c>
      <c r="I4211" s="2">
        <v>2</v>
      </c>
      <c r="J4211" s="2">
        <v>497</v>
      </c>
      <c r="K4211" s="4">
        <v>0</v>
      </c>
      <c r="L4211" s="2" t="s">
        <v>1276</v>
      </c>
      <c r="M4211" s="5">
        <v>45093</v>
      </c>
      <c r="N4211" s="6">
        <v>99.92</v>
      </c>
    </row>
    <row r="4212" spans="1:14" ht="15.5" hidden="1" x14ac:dyDescent="0.35">
      <c r="A4212" s="3" t="s">
        <v>1256</v>
      </c>
      <c r="B4212" s="2" t="s">
        <v>2508</v>
      </c>
      <c r="C4212" s="3">
        <v>4600</v>
      </c>
      <c r="D4212" s="2">
        <v>2470.16</v>
      </c>
      <c r="E4212" s="2">
        <v>2144.5</v>
      </c>
      <c r="F4212" s="2">
        <v>2161.75</v>
      </c>
      <c r="G4212" s="2">
        <v>0</v>
      </c>
      <c r="H4212" s="2" t="s">
        <v>12</v>
      </c>
      <c r="I4212" s="2">
        <v>1</v>
      </c>
      <c r="J4212" s="2">
        <v>0</v>
      </c>
      <c r="K4212" s="4">
        <v>0</v>
      </c>
      <c r="L4212" s="2" t="s">
        <v>1276</v>
      </c>
      <c r="M4212" s="5">
        <v>45093</v>
      </c>
      <c r="N4212" s="6">
        <v>99.92</v>
      </c>
    </row>
    <row r="4213" spans="1:14" ht="15.5" hidden="1" x14ac:dyDescent="0.35">
      <c r="A4213" s="3" t="s">
        <v>1258</v>
      </c>
      <c r="B4213" s="2" t="s">
        <v>2509</v>
      </c>
      <c r="C4213" s="3">
        <v>4700</v>
      </c>
      <c r="D4213" s="2">
        <v>2449.5300000000002</v>
      </c>
      <c r="E4213" s="2">
        <v>2244</v>
      </c>
      <c r="F4213" s="2">
        <v>2261.6</v>
      </c>
      <c r="G4213" s="2">
        <v>0</v>
      </c>
      <c r="H4213" s="2" t="s">
        <v>12</v>
      </c>
      <c r="I4213" s="2">
        <v>2</v>
      </c>
      <c r="J4213" s="2">
        <v>0</v>
      </c>
      <c r="K4213" s="4">
        <v>0</v>
      </c>
      <c r="L4213" s="2" t="s">
        <v>1276</v>
      </c>
      <c r="M4213" s="5">
        <v>45093</v>
      </c>
      <c r="N4213" s="6">
        <v>99.92</v>
      </c>
    </row>
    <row r="4214" spans="1:14" ht="15.5" hidden="1" x14ac:dyDescent="0.35">
      <c r="A4214" s="3" t="s">
        <v>1260</v>
      </c>
      <c r="B4214" s="2" t="s">
        <v>2510</v>
      </c>
      <c r="C4214" s="3">
        <v>4800</v>
      </c>
      <c r="D4214" s="2">
        <v>2216.5</v>
      </c>
      <c r="E4214" s="2">
        <v>2488.5</v>
      </c>
      <c r="F4214" s="2">
        <v>2506.5</v>
      </c>
      <c r="G4214" s="2">
        <v>0</v>
      </c>
      <c r="H4214" s="2" t="s">
        <v>12</v>
      </c>
      <c r="I4214" s="2">
        <v>3</v>
      </c>
      <c r="J4214" s="2">
        <v>0</v>
      </c>
      <c r="K4214" s="4">
        <v>0</v>
      </c>
      <c r="L4214" s="2" t="s">
        <v>1276</v>
      </c>
      <c r="M4214" s="5">
        <v>45093</v>
      </c>
      <c r="N4214" s="6">
        <v>99.92</v>
      </c>
    </row>
    <row r="4215" spans="1:14" ht="15.5" hidden="1" x14ac:dyDescent="0.35">
      <c r="A4215" s="3" t="s">
        <v>1262</v>
      </c>
      <c r="B4215" s="2" t="s">
        <v>2511</v>
      </c>
      <c r="C4215" s="3">
        <v>4900</v>
      </c>
      <c r="D4215" s="2">
        <v>1644.12</v>
      </c>
      <c r="E4215" s="2">
        <v>2405.5</v>
      </c>
      <c r="F4215" s="2">
        <v>2424.5</v>
      </c>
      <c r="G4215" s="2">
        <v>0</v>
      </c>
      <c r="H4215" s="2" t="s">
        <v>12</v>
      </c>
      <c r="I4215" s="2">
        <v>2</v>
      </c>
      <c r="J4215" s="2">
        <v>16</v>
      </c>
      <c r="K4215" s="4">
        <v>0</v>
      </c>
      <c r="L4215" s="2" t="s">
        <v>1276</v>
      </c>
      <c r="M4215" s="5">
        <v>45093</v>
      </c>
      <c r="N4215" s="6">
        <v>99.92</v>
      </c>
    </row>
    <row r="4216" spans="1:14" ht="15.5" hidden="1" x14ac:dyDescent="0.35">
      <c r="A4216" s="3" t="s">
        <v>1264</v>
      </c>
      <c r="B4216" s="2" t="s">
        <v>2512</v>
      </c>
      <c r="C4216" s="3">
        <v>5000</v>
      </c>
      <c r="D4216" s="2">
        <v>2756.55</v>
      </c>
      <c r="E4216" s="2">
        <v>2544</v>
      </c>
      <c r="F4216" s="2">
        <v>2561.75</v>
      </c>
      <c r="G4216" s="2">
        <v>0</v>
      </c>
      <c r="H4216" s="2" t="s">
        <v>12</v>
      </c>
      <c r="I4216" s="2">
        <v>2</v>
      </c>
      <c r="J4216" s="2">
        <v>40</v>
      </c>
      <c r="K4216" s="4">
        <v>0</v>
      </c>
      <c r="L4216" s="2" t="s">
        <v>1276</v>
      </c>
      <c r="M4216" s="5">
        <v>45093</v>
      </c>
      <c r="N4216" s="6">
        <v>99.92</v>
      </c>
    </row>
    <row r="4217" spans="1:14" ht="15.5" hidden="1" x14ac:dyDescent="0.35">
      <c r="A4217" s="3" t="s">
        <v>1266</v>
      </c>
      <c r="B4217" s="2" t="s">
        <v>2513</v>
      </c>
      <c r="C4217" s="3">
        <v>5100</v>
      </c>
      <c r="D4217" s="2">
        <v>1728.08</v>
      </c>
      <c r="E4217" s="2">
        <v>2197.5</v>
      </c>
      <c r="F4217" s="2">
        <v>2215.5</v>
      </c>
      <c r="G4217" s="2">
        <v>0</v>
      </c>
      <c r="H4217" s="2" t="s">
        <v>12</v>
      </c>
      <c r="I4217" s="2">
        <v>4</v>
      </c>
      <c r="J4217" s="2">
        <v>2</v>
      </c>
      <c r="K4217" s="4">
        <v>0</v>
      </c>
      <c r="L4217" s="2" t="s">
        <v>1276</v>
      </c>
      <c r="M4217" s="5">
        <v>45093</v>
      </c>
      <c r="N4217" s="6">
        <v>99.92</v>
      </c>
    </row>
    <row r="4218" spans="1:14" ht="15.5" hidden="1" x14ac:dyDescent="0.35">
      <c r="A4218" s="3" t="s">
        <v>1268</v>
      </c>
      <c r="B4218" s="2" t="s">
        <v>2514</v>
      </c>
      <c r="C4218" s="3">
        <v>5200</v>
      </c>
      <c r="D4218" s="2">
        <v>2056.38</v>
      </c>
      <c r="E4218" s="2">
        <v>3044.35</v>
      </c>
      <c r="F4218" s="2">
        <v>3062.2</v>
      </c>
      <c r="G4218" s="2">
        <v>0</v>
      </c>
      <c r="H4218" s="2" t="s">
        <v>12</v>
      </c>
      <c r="I4218" s="2">
        <v>4</v>
      </c>
      <c r="J4218" s="2">
        <v>0</v>
      </c>
      <c r="K4218" s="4">
        <v>0</v>
      </c>
      <c r="L4218" s="2" t="s">
        <v>1276</v>
      </c>
      <c r="M4218" s="5">
        <v>45093</v>
      </c>
      <c r="N4218" s="6">
        <v>99.92</v>
      </c>
    </row>
    <row r="4219" spans="1:14" ht="15.5" hidden="1" x14ac:dyDescent="0.35">
      <c r="A4219" s="3" t="s">
        <v>1270</v>
      </c>
      <c r="B4219" s="2" t="s">
        <v>2515</v>
      </c>
      <c r="C4219" s="3">
        <v>5300</v>
      </c>
      <c r="D4219" s="2">
        <v>2871.5</v>
      </c>
      <c r="E4219" s="2">
        <v>2852.9</v>
      </c>
      <c r="F4219" s="2">
        <v>2873.1</v>
      </c>
      <c r="G4219" s="2">
        <v>0</v>
      </c>
      <c r="H4219" s="2" t="s">
        <v>12</v>
      </c>
      <c r="I4219" s="2">
        <v>2</v>
      </c>
      <c r="J4219" s="2">
        <v>0</v>
      </c>
      <c r="K4219" s="4">
        <v>0</v>
      </c>
      <c r="L4219" s="2" t="s">
        <v>1276</v>
      </c>
      <c r="M4219" s="5">
        <v>45093</v>
      </c>
      <c r="N4219" s="6">
        <v>99.92</v>
      </c>
    </row>
    <row r="4220" spans="1:14" ht="15.5" hidden="1" x14ac:dyDescent="0.35">
      <c r="A4220" s="3" t="s">
        <v>1272</v>
      </c>
      <c r="B4220" s="2" t="s">
        <v>2516</v>
      </c>
      <c r="C4220" s="3">
        <v>5400</v>
      </c>
      <c r="D4220" s="2">
        <v>2930.39</v>
      </c>
      <c r="E4220" s="2">
        <v>3087.5</v>
      </c>
      <c r="F4220" s="2">
        <v>3106.5</v>
      </c>
      <c r="G4220" s="2">
        <v>0</v>
      </c>
      <c r="H4220" s="2" t="s">
        <v>12</v>
      </c>
      <c r="I4220" s="2">
        <v>1</v>
      </c>
      <c r="J4220" s="2">
        <v>0</v>
      </c>
      <c r="K4220" s="4">
        <v>0</v>
      </c>
      <c r="L4220" s="2" t="s">
        <v>1276</v>
      </c>
      <c r="M4220" s="5">
        <v>45093</v>
      </c>
      <c r="N4220" s="6">
        <v>99.92</v>
      </c>
    </row>
    <row r="4221" spans="1:14" ht="15.5" hidden="1" x14ac:dyDescent="0.35">
      <c r="A4221" s="3" t="s">
        <v>1274</v>
      </c>
      <c r="B4221" s="2" t="s">
        <v>2512</v>
      </c>
      <c r="C4221" s="3">
        <v>5500</v>
      </c>
      <c r="D4221" s="2">
        <v>3256.61</v>
      </c>
      <c r="E4221" s="2">
        <v>3044</v>
      </c>
      <c r="F4221" s="2">
        <v>3061.75</v>
      </c>
      <c r="G4221" s="2">
        <v>0</v>
      </c>
      <c r="H4221" s="2" t="s">
        <v>12</v>
      </c>
      <c r="I4221" s="2">
        <v>2</v>
      </c>
      <c r="J4221" s="2">
        <v>0</v>
      </c>
      <c r="K4221" s="4">
        <v>0</v>
      </c>
      <c r="L4221" s="2" t="s">
        <v>1276</v>
      </c>
      <c r="M4221" s="5">
        <v>45093</v>
      </c>
      <c r="N4221" s="6">
        <v>99.92</v>
      </c>
    </row>
    <row r="4222" spans="1:14" ht="15.5" hidden="1" x14ac:dyDescent="0.35">
      <c r="A4222" s="3" t="s">
        <v>10</v>
      </c>
      <c r="B4222" s="2" t="s">
        <v>2590</v>
      </c>
      <c r="C4222" s="3">
        <v>45</v>
      </c>
      <c r="D4222" s="2">
        <v>57.55</v>
      </c>
      <c r="E4222" s="2">
        <v>57.55</v>
      </c>
      <c r="F4222" s="2">
        <v>58.8</v>
      </c>
      <c r="G4222" s="2">
        <v>-0.2</v>
      </c>
      <c r="H4222" s="2">
        <v>-3.5000000000000001E-3</v>
      </c>
      <c r="I4222" s="2">
        <v>2</v>
      </c>
      <c r="J4222" s="2">
        <v>120</v>
      </c>
      <c r="K4222" s="4">
        <v>1.1211</v>
      </c>
      <c r="L4222" s="2" t="s">
        <v>1929</v>
      </c>
      <c r="M4222" s="5">
        <v>45093</v>
      </c>
      <c r="N4222" s="6">
        <v>102.79</v>
      </c>
    </row>
    <row r="4223" spans="1:14" ht="15.5" hidden="1" x14ac:dyDescent="0.35">
      <c r="A4223" s="3" t="s">
        <v>13</v>
      </c>
      <c r="B4223" s="2" t="s">
        <v>1931</v>
      </c>
      <c r="C4223" s="3">
        <v>50</v>
      </c>
      <c r="D4223" s="2">
        <v>53.25</v>
      </c>
      <c r="E4223" s="2">
        <v>52.6</v>
      </c>
      <c r="F4223" s="2">
        <v>53.85</v>
      </c>
      <c r="G4223" s="2">
        <v>0</v>
      </c>
      <c r="H4223" s="2" t="s">
        <v>12</v>
      </c>
      <c r="I4223" s="2">
        <v>3</v>
      </c>
      <c r="J4223" s="2">
        <v>718</v>
      </c>
      <c r="K4223" s="4">
        <v>1.0126999999999999</v>
      </c>
      <c r="L4223" s="2" t="s">
        <v>1929</v>
      </c>
      <c r="M4223" s="5">
        <v>45093</v>
      </c>
      <c r="N4223" s="6">
        <v>102.79</v>
      </c>
    </row>
    <row r="4224" spans="1:14" ht="15.5" hidden="1" x14ac:dyDescent="0.35">
      <c r="A4224" s="3" t="s">
        <v>15</v>
      </c>
      <c r="B4224" s="2" t="s">
        <v>1932</v>
      </c>
      <c r="C4224" s="3">
        <v>52</v>
      </c>
      <c r="D4224" s="2">
        <v>39.49</v>
      </c>
      <c r="E4224" s="2">
        <v>47.15</v>
      </c>
      <c r="F4224" s="2">
        <v>47.6</v>
      </c>
      <c r="G4224" s="2">
        <v>0</v>
      </c>
      <c r="H4224" s="2" t="s">
        <v>12</v>
      </c>
      <c r="I4224" s="2">
        <v>1</v>
      </c>
      <c r="J4224" s="2">
        <v>2438</v>
      </c>
      <c r="K4224" s="4">
        <v>0</v>
      </c>
      <c r="L4224" s="2" t="s">
        <v>1929</v>
      </c>
      <c r="M4224" s="5">
        <v>45093</v>
      </c>
      <c r="N4224" s="6">
        <v>102.79</v>
      </c>
    </row>
    <row r="4225" spans="1:14" ht="15.5" hidden="1" x14ac:dyDescent="0.35">
      <c r="A4225" s="3" t="s">
        <v>17</v>
      </c>
      <c r="B4225" s="2" t="s">
        <v>1933</v>
      </c>
      <c r="C4225" s="3">
        <v>53</v>
      </c>
      <c r="D4225" s="2">
        <v>48.43</v>
      </c>
      <c r="E4225" s="2">
        <v>38.6</v>
      </c>
      <c r="F4225" s="2">
        <v>38.950000000000003</v>
      </c>
      <c r="G4225" s="2">
        <v>0</v>
      </c>
      <c r="H4225" s="2" t="s">
        <v>12</v>
      </c>
      <c r="I4225" s="2">
        <v>2</v>
      </c>
      <c r="J4225" s="2">
        <v>454</v>
      </c>
      <c r="K4225" s="4">
        <v>0</v>
      </c>
      <c r="L4225" s="2" t="s">
        <v>1929</v>
      </c>
      <c r="M4225" s="5">
        <v>45093</v>
      </c>
      <c r="N4225" s="6">
        <v>102.79</v>
      </c>
    </row>
    <row r="4226" spans="1:14" ht="15.5" hidden="1" x14ac:dyDescent="0.35">
      <c r="A4226" s="3" t="s">
        <v>19</v>
      </c>
      <c r="B4226" s="2" t="s">
        <v>1934</v>
      </c>
      <c r="C4226" s="3">
        <v>54</v>
      </c>
      <c r="D4226" s="2">
        <v>40.6</v>
      </c>
      <c r="E4226" s="2">
        <v>45.5</v>
      </c>
      <c r="F4226" s="2">
        <v>47.4</v>
      </c>
      <c r="G4226" s="2">
        <v>0</v>
      </c>
      <c r="H4226" s="2" t="s">
        <v>12</v>
      </c>
      <c r="I4226" s="2">
        <v>1</v>
      </c>
      <c r="J4226" s="2">
        <v>400</v>
      </c>
      <c r="K4226" s="4">
        <v>0</v>
      </c>
      <c r="L4226" s="2" t="s">
        <v>1929</v>
      </c>
      <c r="M4226" s="5">
        <v>45093</v>
      </c>
      <c r="N4226" s="6">
        <v>102.79</v>
      </c>
    </row>
    <row r="4227" spans="1:14" ht="15.5" hidden="1" x14ac:dyDescent="0.35">
      <c r="A4227" s="3" t="s">
        <v>21</v>
      </c>
      <c r="B4227" s="2" t="s">
        <v>1935</v>
      </c>
      <c r="C4227" s="3">
        <v>55</v>
      </c>
      <c r="D4227" s="2">
        <v>45.85</v>
      </c>
      <c r="E4227" s="2">
        <v>47.95</v>
      </c>
      <c r="F4227" s="2">
        <v>48.3</v>
      </c>
      <c r="G4227" s="2">
        <v>0</v>
      </c>
      <c r="H4227" s="2" t="s">
        <v>12</v>
      </c>
      <c r="I4227" s="2">
        <v>1</v>
      </c>
      <c r="J4227" s="2">
        <v>333</v>
      </c>
      <c r="K4227" s="4">
        <v>0.85550000000000004</v>
      </c>
      <c r="L4227" s="2" t="s">
        <v>1929</v>
      </c>
      <c r="M4227" s="5">
        <v>45093</v>
      </c>
      <c r="N4227" s="6">
        <v>102.79</v>
      </c>
    </row>
    <row r="4228" spans="1:14" ht="15.5" hidden="1" x14ac:dyDescent="0.35">
      <c r="A4228" s="3" t="s">
        <v>23</v>
      </c>
      <c r="B4228" s="2" t="s">
        <v>1936</v>
      </c>
      <c r="C4228" s="3">
        <v>56</v>
      </c>
      <c r="D4228" s="2">
        <v>41.2</v>
      </c>
      <c r="E4228" s="2">
        <v>45.45</v>
      </c>
      <c r="F4228" s="2">
        <v>45.75</v>
      </c>
      <c r="G4228" s="2">
        <v>0</v>
      </c>
      <c r="H4228" s="2" t="s">
        <v>12</v>
      </c>
      <c r="I4228" s="2">
        <v>1</v>
      </c>
      <c r="J4228" s="2">
        <v>292</v>
      </c>
      <c r="K4228" s="4">
        <v>0</v>
      </c>
      <c r="L4228" s="2" t="s">
        <v>1929</v>
      </c>
      <c r="M4228" s="5">
        <v>45093</v>
      </c>
      <c r="N4228" s="6">
        <v>102.79</v>
      </c>
    </row>
    <row r="4229" spans="1:14" ht="15.5" hidden="1" x14ac:dyDescent="0.35">
      <c r="A4229" s="3" t="s">
        <v>25</v>
      </c>
      <c r="B4229" s="2" t="s">
        <v>1937</v>
      </c>
      <c r="C4229" s="3">
        <v>57</v>
      </c>
      <c r="D4229" s="2">
        <v>39.200000000000003</v>
      </c>
      <c r="E4229" s="2">
        <v>37.6</v>
      </c>
      <c r="F4229" s="2">
        <v>38</v>
      </c>
      <c r="G4229" s="2">
        <v>0</v>
      </c>
      <c r="H4229" s="2" t="s">
        <v>12</v>
      </c>
      <c r="I4229" s="2">
        <v>2</v>
      </c>
      <c r="J4229" s="2">
        <v>169</v>
      </c>
      <c r="K4229" s="4">
        <v>0</v>
      </c>
      <c r="L4229" s="2" t="s">
        <v>1929</v>
      </c>
      <c r="M4229" s="5">
        <v>45093</v>
      </c>
      <c r="N4229" s="6">
        <v>102.79</v>
      </c>
    </row>
    <row r="4230" spans="1:14" ht="15.5" hidden="1" x14ac:dyDescent="0.35">
      <c r="A4230" s="3" t="s">
        <v>27</v>
      </c>
      <c r="B4230" s="2" t="s">
        <v>1938</v>
      </c>
      <c r="C4230" s="3">
        <v>58</v>
      </c>
      <c r="D4230" s="2">
        <v>34.4</v>
      </c>
      <c r="E4230" s="2">
        <v>39.15</v>
      </c>
      <c r="F4230" s="2">
        <v>39.549999999999997</v>
      </c>
      <c r="G4230" s="2">
        <v>0</v>
      </c>
      <c r="H4230" s="2" t="s">
        <v>12</v>
      </c>
      <c r="I4230" s="2">
        <v>1</v>
      </c>
      <c r="J4230" s="2">
        <v>345</v>
      </c>
      <c r="K4230" s="4">
        <v>0</v>
      </c>
      <c r="L4230" s="2" t="s">
        <v>1929</v>
      </c>
      <c r="M4230" s="5">
        <v>45093</v>
      </c>
      <c r="N4230" s="6">
        <v>102.79</v>
      </c>
    </row>
    <row r="4231" spans="1:14" ht="15.5" hidden="1" x14ac:dyDescent="0.35">
      <c r="A4231" s="3" t="s">
        <v>29</v>
      </c>
      <c r="B4231" s="2" t="s">
        <v>1939</v>
      </c>
      <c r="C4231" s="3">
        <v>59</v>
      </c>
      <c r="D4231" s="2">
        <v>43.85</v>
      </c>
      <c r="E4231" s="2">
        <v>35.35</v>
      </c>
      <c r="F4231" s="2">
        <v>36.15</v>
      </c>
      <c r="G4231" s="2">
        <v>0</v>
      </c>
      <c r="H4231" s="2" t="s">
        <v>12</v>
      </c>
      <c r="I4231" s="2">
        <v>19</v>
      </c>
      <c r="J4231" s="2">
        <v>195</v>
      </c>
      <c r="K4231" s="4">
        <v>0</v>
      </c>
      <c r="L4231" s="2" t="s">
        <v>1929</v>
      </c>
      <c r="M4231" s="5">
        <v>45093</v>
      </c>
      <c r="N4231" s="6">
        <v>102.79</v>
      </c>
    </row>
    <row r="4232" spans="1:14" ht="15.5" hidden="1" x14ac:dyDescent="0.35">
      <c r="A4232" s="3" t="s">
        <v>31</v>
      </c>
      <c r="B4232" s="2" t="s">
        <v>2591</v>
      </c>
      <c r="C4232" s="3">
        <v>60</v>
      </c>
      <c r="D4232" s="2">
        <v>43.09</v>
      </c>
      <c r="E4232" s="2">
        <v>42.75</v>
      </c>
      <c r="F4232" s="2">
        <v>43.95</v>
      </c>
      <c r="G4232" s="2">
        <v>7.0000000000000007E-2</v>
      </c>
      <c r="H4232" s="2">
        <v>1.6000000000000001E-3</v>
      </c>
      <c r="I4232" s="2">
        <v>1</v>
      </c>
      <c r="J4232" s="2">
        <v>1393</v>
      </c>
      <c r="K4232" s="4">
        <v>0.82279999999999998</v>
      </c>
      <c r="L4232" s="2" t="s">
        <v>1929</v>
      </c>
      <c r="M4232" s="5">
        <v>45093</v>
      </c>
      <c r="N4232" s="6">
        <v>102.79</v>
      </c>
    </row>
    <row r="4233" spans="1:14" ht="15.5" hidden="1" x14ac:dyDescent="0.35">
      <c r="A4233" s="3" t="s">
        <v>33</v>
      </c>
      <c r="B4233" s="2" t="s">
        <v>1941</v>
      </c>
      <c r="C4233" s="3">
        <v>61</v>
      </c>
      <c r="D4233" s="2">
        <v>39.299999999999997</v>
      </c>
      <c r="E4233" s="2">
        <v>42.05</v>
      </c>
      <c r="F4233" s="2">
        <v>42.4</v>
      </c>
      <c r="G4233" s="2">
        <v>0</v>
      </c>
      <c r="H4233" s="2" t="s">
        <v>12</v>
      </c>
      <c r="I4233" s="2">
        <v>1</v>
      </c>
      <c r="J4233" s="2">
        <v>156</v>
      </c>
      <c r="K4233" s="4">
        <v>0.76470000000000005</v>
      </c>
      <c r="L4233" s="2" t="s">
        <v>1929</v>
      </c>
      <c r="M4233" s="5">
        <v>45093</v>
      </c>
      <c r="N4233" s="6">
        <v>102.79</v>
      </c>
    </row>
    <row r="4234" spans="1:14" ht="15.5" hidden="1" x14ac:dyDescent="0.35">
      <c r="A4234" s="3" t="s">
        <v>35</v>
      </c>
      <c r="B4234" s="2" t="s">
        <v>1942</v>
      </c>
      <c r="C4234" s="3">
        <v>62</v>
      </c>
      <c r="D4234" s="2">
        <v>40.729999999999997</v>
      </c>
      <c r="E4234" s="2">
        <v>40.75</v>
      </c>
      <c r="F4234" s="2">
        <v>42</v>
      </c>
      <c r="G4234" s="2">
        <v>0</v>
      </c>
      <c r="H4234" s="2" t="s">
        <v>12</v>
      </c>
      <c r="I4234" s="2">
        <v>2</v>
      </c>
      <c r="J4234" s="2">
        <v>315</v>
      </c>
      <c r="K4234" s="4">
        <v>0.78710000000000002</v>
      </c>
      <c r="L4234" s="2" t="s">
        <v>1929</v>
      </c>
      <c r="M4234" s="5">
        <v>45093</v>
      </c>
      <c r="N4234" s="6">
        <v>102.79</v>
      </c>
    </row>
    <row r="4235" spans="1:14" ht="15.5" hidden="1" x14ac:dyDescent="0.35">
      <c r="A4235" s="3" t="s">
        <v>37</v>
      </c>
      <c r="B4235" s="2" t="s">
        <v>1943</v>
      </c>
      <c r="C4235" s="3">
        <v>63</v>
      </c>
      <c r="D4235" s="2">
        <v>41.73</v>
      </c>
      <c r="E4235" s="2">
        <v>32</v>
      </c>
      <c r="F4235" s="2">
        <v>32.35</v>
      </c>
      <c r="G4235" s="2">
        <v>0</v>
      </c>
      <c r="H4235" s="2" t="s">
        <v>12</v>
      </c>
      <c r="I4235" s="2">
        <v>1</v>
      </c>
      <c r="J4235" s="2">
        <v>153</v>
      </c>
      <c r="K4235" s="4">
        <v>0</v>
      </c>
      <c r="L4235" s="2" t="s">
        <v>1929</v>
      </c>
      <c r="M4235" s="5">
        <v>45093</v>
      </c>
      <c r="N4235" s="6">
        <v>102.79</v>
      </c>
    </row>
    <row r="4236" spans="1:14" ht="15.5" hidden="1" x14ac:dyDescent="0.35">
      <c r="A4236" s="3" t="s">
        <v>39</v>
      </c>
      <c r="B4236" s="2" t="s">
        <v>1944</v>
      </c>
      <c r="C4236" s="3">
        <v>64</v>
      </c>
      <c r="D4236" s="2">
        <v>33.94</v>
      </c>
      <c r="E4236" s="2">
        <v>35.299999999999997</v>
      </c>
      <c r="F4236" s="2">
        <v>35.6</v>
      </c>
      <c r="G4236" s="2">
        <v>0</v>
      </c>
      <c r="H4236" s="2" t="s">
        <v>12</v>
      </c>
      <c r="I4236" s="2">
        <v>6</v>
      </c>
      <c r="J4236" s="2">
        <v>267</v>
      </c>
      <c r="K4236" s="4">
        <v>0</v>
      </c>
      <c r="L4236" s="2" t="s">
        <v>1929</v>
      </c>
      <c r="M4236" s="5">
        <v>45093</v>
      </c>
      <c r="N4236" s="6">
        <v>102.79</v>
      </c>
    </row>
    <row r="4237" spans="1:14" ht="15.5" hidden="1" x14ac:dyDescent="0.35">
      <c r="A4237" s="3" t="s">
        <v>41</v>
      </c>
      <c r="B4237" s="2" t="s">
        <v>1945</v>
      </c>
      <c r="C4237" s="3">
        <v>65</v>
      </c>
      <c r="D4237" s="2">
        <v>37.4</v>
      </c>
      <c r="E4237" s="2">
        <v>37.85</v>
      </c>
      <c r="F4237" s="2">
        <v>39</v>
      </c>
      <c r="G4237" s="2">
        <v>0</v>
      </c>
      <c r="H4237" s="2" t="s">
        <v>12</v>
      </c>
      <c r="I4237" s="2">
        <v>1</v>
      </c>
      <c r="J4237" s="2">
        <v>211</v>
      </c>
      <c r="K4237" s="4">
        <v>0.73680000000000001</v>
      </c>
      <c r="L4237" s="2" t="s">
        <v>1929</v>
      </c>
      <c r="M4237" s="5">
        <v>45093</v>
      </c>
      <c r="N4237" s="6">
        <v>102.79</v>
      </c>
    </row>
    <row r="4238" spans="1:14" ht="15.5" hidden="1" x14ac:dyDescent="0.35">
      <c r="A4238" s="3" t="s">
        <v>43</v>
      </c>
      <c r="B4238" s="2" t="s">
        <v>1946</v>
      </c>
      <c r="C4238" s="3">
        <v>66</v>
      </c>
      <c r="D4238" s="2">
        <v>30.3</v>
      </c>
      <c r="E4238" s="2">
        <v>36.4</v>
      </c>
      <c r="F4238" s="2">
        <v>36.6</v>
      </c>
      <c r="G4238" s="2">
        <v>0</v>
      </c>
      <c r="H4238" s="2" t="s">
        <v>12</v>
      </c>
      <c r="I4238" s="2">
        <v>3</v>
      </c>
      <c r="J4238" s="2">
        <v>226</v>
      </c>
      <c r="K4238" s="4">
        <v>0</v>
      </c>
      <c r="L4238" s="2" t="s">
        <v>1929</v>
      </c>
      <c r="M4238" s="5">
        <v>45093</v>
      </c>
      <c r="N4238" s="6">
        <v>102.79</v>
      </c>
    </row>
    <row r="4239" spans="1:14" ht="15.5" hidden="1" x14ac:dyDescent="0.35">
      <c r="A4239" s="3" t="s">
        <v>45</v>
      </c>
      <c r="B4239" s="2" t="s">
        <v>1947</v>
      </c>
      <c r="C4239" s="3">
        <v>67</v>
      </c>
      <c r="D4239" s="2">
        <v>32.58</v>
      </c>
      <c r="E4239" s="2">
        <v>30.55</v>
      </c>
      <c r="F4239" s="2">
        <v>30.85</v>
      </c>
      <c r="G4239" s="2">
        <v>0</v>
      </c>
      <c r="H4239" s="2" t="s">
        <v>12</v>
      </c>
      <c r="I4239" s="2">
        <v>1</v>
      </c>
      <c r="J4239" s="2">
        <v>1049</v>
      </c>
      <c r="K4239" s="4">
        <v>0</v>
      </c>
      <c r="L4239" s="2" t="s">
        <v>1929</v>
      </c>
      <c r="M4239" s="5">
        <v>45093</v>
      </c>
      <c r="N4239" s="6">
        <v>102.79</v>
      </c>
    </row>
    <row r="4240" spans="1:14" ht="15.5" hidden="1" x14ac:dyDescent="0.35">
      <c r="A4240" s="3" t="s">
        <v>47</v>
      </c>
      <c r="B4240" s="2" t="s">
        <v>2592</v>
      </c>
      <c r="C4240" s="3">
        <v>68</v>
      </c>
      <c r="D4240" s="2">
        <v>31.4</v>
      </c>
      <c r="E4240" s="2">
        <v>34.9</v>
      </c>
      <c r="F4240" s="2">
        <v>36.15</v>
      </c>
      <c r="G4240" s="2">
        <v>0</v>
      </c>
      <c r="H4240" s="2" t="s">
        <v>12</v>
      </c>
      <c r="I4240" s="2">
        <v>1</v>
      </c>
      <c r="J4240" s="2">
        <v>453</v>
      </c>
      <c r="K4240" s="4">
        <v>0.69820000000000004</v>
      </c>
      <c r="L4240" s="2" t="s">
        <v>1929</v>
      </c>
      <c r="M4240" s="5">
        <v>45093</v>
      </c>
      <c r="N4240" s="6">
        <v>102.79</v>
      </c>
    </row>
    <row r="4241" spans="1:14" ht="15.5" hidden="1" x14ac:dyDescent="0.35">
      <c r="A4241" s="3" t="s">
        <v>49</v>
      </c>
      <c r="B4241" s="2" t="s">
        <v>1949</v>
      </c>
      <c r="C4241" s="3">
        <v>69</v>
      </c>
      <c r="D4241" s="2">
        <v>30.9</v>
      </c>
      <c r="E4241" s="2">
        <v>33.950000000000003</v>
      </c>
      <c r="F4241" s="2">
        <v>35.200000000000003</v>
      </c>
      <c r="G4241" s="2">
        <v>0</v>
      </c>
      <c r="H4241" s="2" t="s">
        <v>12</v>
      </c>
      <c r="I4241" s="2">
        <v>1</v>
      </c>
      <c r="J4241" s="2">
        <v>299</v>
      </c>
      <c r="K4241" s="4">
        <v>0.68799999999999994</v>
      </c>
      <c r="L4241" s="2" t="s">
        <v>1929</v>
      </c>
      <c r="M4241" s="5">
        <v>45093</v>
      </c>
      <c r="N4241" s="6">
        <v>102.79</v>
      </c>
    </row>
    <row r="4242" spans="1:14" ht="15.5" hidden="1" x14ac:dyDescent="0.35">
      <c r="A4242" s="3" t="s">
        <v>51</v>
      </c>
      <c r="B4242" s="2" t="s">
        <v>2593</v>
      </c>
      <c r="C4242" s="3">
        <v>70</v>
      </c>
      <c r="D4242" s="2">
        <v>33.299999999999997</v>
      </c>
      <c r="E4242" s="2">
        <v>32.950000000000003</v>
      </c>
      <c r="F4242" s="2">
        <v>34.15</v>
      </c>
      <c r="G4242" s="2">
        <v>0</v>
      </c>
      <c r="H4242" s="2" t="s">
        <v>12</v>
      </c>
      <c r="I4242" s="2">
        <v>9</v>
      </c>
      <c r="J4242" s="2">
        <v>8457</v>
      </c>
      <c r="K4242" s="4">
        <v>0.66310000000000002</v>
      </c>
      <c r="L4242" s="2" t="s">
        <v>1929</v>
      </c>
      <c r="M4242" s="5">
        <v>45093</v>
      </c>
      <c r="N4242" s="6">
        <v>102.79</v>
      </c>
    </row>
    <row r="4243" spans="1:14" ht="15.5" hidden="1" x14ac:dyDescent="0.35">
      <c r="A4243" s="3" t="s">
        <v>53</v>
      </c>
      <c r="B4243" s="2" t="s">
        <v>2594</v>
      </c>
      <c r="C4243" s="3">
        <v>71</v>
      </c>
      <c r="D4243" s="2">
        <v>30.5</v>
      </c>
      <c r="E4243" s="2">
        <v>32</v>
      </c>
      <c r="F4243" s="2">
        <v>33.25</v>
      </c>
      <c r="G4243" s="2">
        <v>0</v>
      </c>
      <c r="H4243" s="2" t="s">
        <v>12</v>
      </c>
      <c r="I4243" s="2">
        <v>3</v>
      </c>
      <c r="J4243" s="2">
        <v>1008</v>
      </c>
      <c r="K4243" s="4">
        <v>0.65749999999999997</v>
      </c>
      <c r="L4243" s="2" t="s">
        <v>1929</v>
      </c>
      <c r="M4243" s="5">
        <v>45093</v>
      </c>
      <c r="N4243" s="6">
        <v>102.79</v>
      </c>
    </row>
    <row r="4244" spans="1:14" ht="15.5" hidden="1" x14ac:dyDescent="0.35">
      <c r="A4244" s="3" t="s">
        <v>55</v>
      </c>
      <c r="B4244" s="2" t="s">
        <v>1952</v>
      </c>
      <c r="C4244" s="3">
        <v>72</v>
      </c>
      <c r="D4244" s="2">
        <v>31.36</v>
      </c>
      <c r="E4244" s="2">
        <v>31.05</v>
      </c>
      <c r="F4244" s="2">
        <v>32.299999999999997</v>
      </c>
      <c r="G4244" s="2">
        <v>0</v>
      </c>
      <c r="H4244" s="2" t="s">
        <v>12</v>
      </c>
      <c r="I4244" s="2">
        <v>1</v>
      </c>
      <c r="J4244" s="2">
        <v>545</v>
      </c>
      <c r="K4244" s="4">
        <v>0.64649999999999996</v>
      </c>
      <c r="L4244" s="2" t="s">
        <v>1929</v>
      </c>
      <c r="M4244" s="5">
        <v>45093</v>
      </c>
      <c r="N4244" s="6">
        <v>102.79</v>
      </c>
    </row>
    <row r="4245" spans="1:14" ht="15.5" hidden="1" x14ac:dyDescent="0.35">
      <c r="A4245" s="3" t="s">
        <v>57</v>
      </c>
      <c r="B4245" s="2" t="s">
        <v>2595</v>
      </c>
      <c r="C4245" s="3">
        <v>72.5</v>
      </c>
      <c r="D4245" s="2">
        <v>26.9</v>
      </c>
      <c r="E4245" s="2">
        <v>30.55</v>
      </c>
      <c r="F4245" s="2">
        <v>31.8</v>
      </c>
      <c r="G4245" s="2">
        <v>0</v>
      </c>
      <c r="H4245" s="2" t="s">
        <v>12</v>
      </c>
      <c r="I4245" s="2">
        <v>1</v>
      </c>
      <c r="J4245" s="2">
        <v>801</v>
      </c>
      <c r="K4245" s="4">
        <v>0.63670000000000004</v>
      </c>
      <c r="L4245" s="2" t="s">
        <v>1929</v>
      </c>
      <c r="M4245" s="5">
        <v>45093</v>
      </c>
      <c r="N4245" s="6">
        <v>102.79</v>
      </c>
    </row>
    <row r="4246" spans="1:14" ht="15.5" hidden="1" x14ac:dyDescent="0.35">
      <c r="A4246" s="3" t="s">
        <v>59</v>
      </c>
      <c r="B4246" s="2" t="s">
        <v>1954</v>
      </c>
      <c r="C4246" s="3">
        <v>73</v>
      </c>
      <c r="D4246" s="2">
        <v>29.49</v>
      </c>
      <c r="E4246" s="2">
        <v>30.1</v>
      </c>
      <c r="F4246" s="2">
        <v>31.35</v>
      </c>
      <c r="G4246" s="2">
        <v>0</v>
      </c>
      <c r="H4246" s="2" t="s">
        <v>12</v>
      </c>
      <c r="I4246" s="2">
        <v>1</v>
      </c>
      <c r="J4246" s="2">
        <v>23059</v>
      </c>
      <c r="K4246" s="4">
        <v>0.63529999999999998</v>
      </c>
      <c r="L4246" s="2" t="s">
        <v>1929</v>
      </c>
      <c r="M4246" s="5">
        <v>45093</v>
      </c>
      <c r="N4246" s="6">
        <v>102.79</v>
      </c>
    </row>
    <row r="4247" spans="1:14" ht="15.5" hidden="1" x14ac:dyDescent="0.35">
      <c r="A4247" s="3" t="s">
        <v>61</v>
      </c>
      <c r="B4247" s="2" t="s">
        <v>1955</v>
      </c>
      <c r="C4247" s="3">
        <v>74</v>
      </c>
      <c r="D4247" s="2">
        <v>27.1</v>
      </c>
      <c r="E4247" s="2">
        <v>29.15</v>
      </c>
      <c r="F4247" s="2">
        <v>30.4</v>
      </c>
      <c r="G4247" s="2">
        <v>0</v>
      </c>
      <c r="H4247" s="2" t="s">
        <v>12</v>
      </c>
      <c r="I4247" s="2">
        <v>1</v>
      </c>
      <c r="J4247" s="2">
        <v>407</v>
      </c>
      <c r="K4247" s="4">
        <v>0.62350000000000005</v>
      </c>
      <c r="L4247" s="2" t="s">
        <v>1929</v>
      </c>
      <c r="M4247" s="5">
        <v>45093</v>
      </c>
      <c r="N4247" s="6">
        <v>102.79</v>
      </c>
    </row>
    <row r="4248" spans="1:14" ht="15.5" hidden="1" x14ac:dyDescent="0.35">
      <c r="A4248" s="3" t="s">
        <v>63</v>
      </c>
      <c r="B4248" s="2" t="s">
        <v>2518</v>
      </c>
      <c r="C4248" s="3">
        <v>75</v>
      </c>
      <c r="D4248" s="2">
        <v>26.8</v>
      </c>
      <c r="E4248" s="2">
        <v>28.2</v>
      </c>
      <c r="F4248" s="2">
        <v>29.45</v>
      </c>
      <c r="G4248" s="2">
        <v>0</v>
      </c>
      <c r="H4248" s="2" t="s">
        <v>12</v>
      </c>
      <c r="I4248" s="2">
        <v>22</v>
      </c>
      <c r="J4248" s="2">
        <v>5236</v>
      </c>
      <c r="K4248" s="4">
        <v>0.61160000000000003</v>
      </c>
      <c r="L4248" s="2" t="s">
        <v>1929</v>
      </c>
      <c r="M4248" s="5">
        <v>45093</v>
      </c>
      <c r="N4248" s="6">
        <v>102.79</v>
      </c>
    </row>
    <row r="4249" spans="1:14" ht="15.5" hidden="1" x14ac:dyDescent="0.35">
      <c r="A4249" s="3" t="s">
        <v>65</v>
      </c>
      <c r="B4249" s="2" t="s">
        <v>1957</v>
      </c>
      <c r="C4249" s="3">
        <v>76</v>
      </c>
      <c r="D4249" s="2">
        <v>23.67</v>
      </c>
      <c r="E4249" s="2">
        <v>27.25</v>
      </c>
      <c r="F4249" s="2">
        <v>28.5</v>
      </c>
      <c r="G4249" s="2">
        <v>0</v>
      </c>
      <c r="H4249" s="2" t="s">
        <v>12</v>
      </c>
      <c r="I4249" s="2">
        <v>1</v>
      </c>
      <c r="J4249" s="2">
        <v>430</v>
      </c>
      <c r="K4249" s="4">
        <v>0.59909999999999997</v>
      </c>
      <c r="L4249" s="2" t="s">
        <v>1929</v>
      </c>
      <c r="M4249" s="5">
        <v>45093</v>
      </c>
      <c r="N4249" s="6">
        <v>102.79</v>
      </c>
    </row>
    <row r="4250" spans="1:14" ht="15.5" hidden="1" x14ac:dyDescent="0.35">
      <c r="A4250" s="3" t="s">
        <v>67</v>
      </c>
      <c r="B4250" s="2" t="s">
        <v>2519</v>
      </c>
      <c r="C4250" s="3">
        <v>77</v>
      </c>
      <c r="D4250" s="2">
        <v>24.18</v>
      </c>
      <c r="E4250" s="2">
        <v>26.3</v>
      </c>
      <c r="F4250" s="2">
        <v>27.55</v>
      </c>
      <c r="G4250" s="2">
        <v>0</v>
      </c>
      <c r="H4250" s="2" t="s">
        <v>12</v>
      </c>
      <c r="I4250" s="2">
        <v>2</v>
      </c>
      <c r="J4250" s="2">
        <v>192</v>
      </c>
      <c r="K4250" s="4">
        <v>0.58640000000000003</v>
      </c>
      <c r="L4250" s="2" t="s">
        <v>1929</v>
      </c>
      <c r="M4250" s="5">
        <v>45093</v>
      </c>
      <c r="N4250" s="6">
        <v>102.79</v>
      </c>
    </row>
    <row r="4251" spans="1:14" ht="15.5" hidden="1" x14ac:dyDescent="0.35">
      <c r="A4251" s="3" t="s">
        <v>69</v>
      </c>
      <c r="B4251" s="2" t="s">
        <v>1959</v>
      </c>
      <c r="C4251" s="3">
        <v>77.5</v>
      </c>
      <c r="D4251" s="2">
        <v>26.75</v>
      </c>
      <c r="E4251" s="2">
        <v>25.8</v>
      </c>
      <c r="F4251" s="2">
        <v>27.1</v>
      </c>
      <c r="G4251" s="2">
        <v>0</v>
      </c>
      <c r="H4251" s="2" t="s">
        <v>12</v>
      </c>
      <c r="I4251" s="2">
        <v>1</v>
      </c>
      <c r="J4251" s="2">
        <v>673</v>
      </c>
      <c r="K4251" s="4">
        <v>0.58009999999999995</v>
      </c>
      <c r="L4251" s="2" t="s">
        <v>1929</v>
      </c>
      <c r="M4251" s="5">
        <v>45093</v>
      </c>
      <c r="N4251" s="6">
        <v>102.79</v>
      </c>
    </row>
    <row r="4252" spans="1:14" ht="15.5" hidden="1" x14ac:dyDescent="0.35">
      <c r="A4252" s="3" t="s">
        <v>71</v>
      </c>
      <c r="B4252" s="2" t="s">
        <v>1960</v>
      </c>
      <c r="C4252" s="3">
        <v>78</v>
      </c>
      <c r="D4252" s="2">
        <v>21.5</v>
      </c>
      <c r="E4252" s="2">
        <v>25.35</v>
      </c>
      <c r="F4252" s="2">
        <v>26.65</v>
      </c>
      <c r="G4252" s="2">
        <v>0</v>
      </c>
      <c r="H4252" s="2" t="s">
        <v>12</v>
      </c>
      <c r="I4252" s="2">
        <v>4</v>
      </c>
      <c r="J4252" s="2">
        <v>564</v>
      </c>
      <c r="K4252" s="4">
        <v>0.57689999999999997</v>
      </c>
      <c r="L4252" s="2" t="s">
        <v>1929</v>
      </c>
      <c r="M4252" s="5">
        <v>45093</v>
      </c>
      <c r="N4252" s="6">
        <v>102.79</v>
      </c>
    </row>
    <row r="4253" spans="1:14" ht="15.5" hidden="1" x14ac:dyDescent="0.35">
      <c r="A4253" s="3" t="s">
        <v>73</v>
      </c>
      <c r="B4253" s="2" t="s">
        <v>1961</v>
      </c>
      <c r="C4253" s="3">
        <v>79</v>
      </c>
      <c r="D4253" s="2">
        <v>21.2</v>
      </c>
      <c r="E4253" s="2">
        <v>24.45</v>
      </c>
      <c r="F4253" s="2">
        <v>25.7</v>
      </c>
      <c r="G4253" s="2">
        <v>0</v>
      </c>
      <c r="H4253" s="2" t="s">
        <v>12</v>
      </c>
      <c r="I4253" s="2">
        <v>33</v>
      </c>
      <c r="J4253" s="2">
        <v>497</v>
      </c>
      <c r="K4253" s="4">
        <v>0.56689999999999996</v>
      </c>
      <c r="L4253" s="2" t="s">
        <v>1929</v>
      </c>
      <c r="M4253" s="5">
        <v>45093</v>
      </c>
      <c r="N4253" s="6">
        <v>102.79</v>
      </c>
    </row>
    <row r="4254" spans="1:14" ht="15.5" hidden="1" x14ac:dyDescent="0.35">
      <c r="A4254" s="3" t="s">
        <v>75</v>
      </c>
      <c r="B4254" s="2" t="s">
        <v>2596</v>
      </c>
      <c r="C4254" s="3">
        <v>80</v>
      </c>
      <c r="D4254" s="2">
        <v>23.75</v>
      </c>
      <c r="E4254" s="2">
        <v>23.45</v>
      </c>
      <c r="F4254" s="2">
        <v>24.8</v>
      </c>
      <c r="G4254" s="2">
        <v>0.55000000000000004</v>
      </c>
      <c r="H4254" s="2">
        <v>2.3699999999999999E-2</v>
      </c>
      <c r="I4254" s="2">
        <v>4</v>
      </c>
      <c r="J4254" s="2">
        <v>2833</v>
      </c>
      <c r="K4254" s="4">
        <v>0.55320000000000003</v>
      </c>
      <c r="L4254" s="2" t="s">
        <v>1929</v>
      </c>
      <c r="M4254" s="5">
        <v>45093</v>
      </c>
      <c r="N4254" s="6">
        <v>102.79</v>
      </c>
    </row>
    <row r="4255" spans="1:14" ht="15.5" hidden="1" x14ac:dyDescent="0.35">
      <c r="A4255" s="3" t="s">
        <v>77</v>
      </c>
      <c r="B4255" s="2" t="s">
        <v>2597</v>
      </c>
      <c r="C4255" s="3">
        <v>81</v>
      </c>
      <c r="D4255" s="2">
        <v>22.48</v>
      </c>
      <c r="E4255" s="2">
        <v>22.55</v>
      </c>
      <c r="F4255" s="2">
        <v>23.9</v>
      </c>
      <c r="G4255" s="2">
        <v>2.38</v>
      </c>
      <c r="H4255" s="2">
        <v>0.11840000000000001</v>
      </c>
      <c r="I4255" s="2">
        <v>4</v>
      </c>
      <c r="J4255" s="2">
        <v>631</v>
      </c>
      <c r="K4255" s="4">
        <v>0.54520000000000002</v>
      </c>
      <c r="L4255" s="2" t="s">
        <v>1929</v>
      </c>
      <c r="M4255" s="5">
        <v>45093</v>
      </c>
      <c r="N4255" s="6">
        <v>102.79</v>
      </c>
    </row>
    <row r="4256" spans="1:14" ht="15.5" hidden="1" x14ac:dyDescent="0.35">
      <c r="A4256" s="3" t="s">
        <v>78</v>
      </c>
      <c r="B4256" s="2" t="s">
        <v>2598</v>
      </c>
      <c r="C4256" s="3">
        <v>82</v>
      </c>
      <c r="D4256" s="2">
        <v>18.579999999999998</v>
      </c>
      <c r="E4256" s="2">
        <v>21.6</v>
      </c>
      <c r="F4256" s="2">
        <v>23</v>
      </c>
      <c r="G4256" s="2">
        <v>0</v>
      </c>
      <c r="H4256" s="2" t="s">
        <v>12</v>
      </c>
      <c r="I4256" s="2">
        <v>6</v>
      </c>
      <c r="J4256" s="2">
        <v>380</v>
      </c>
      <c r="K4256" s="4">
        <v>0.53369999999999995</v>
      </c>
      <c r="L4256" s="2" t="s">
        <v>1929</v>
      </c>
      <c r="M4256" s="5">
        <v>45093</v>
      </c>
      <c r="N4256" s="6">
        <v>102.79</v>
      </c>
    </row>
    <row r="4257" spans="1:14" ht="15.5" hidden="1" x14ac:dyDescent="0.35">
      <c r="A4257" s="3" t="s">
        <v>80</v>
      </c>
      <c r="B4257" s="2" t="s">
        <v>2599</v>
      </c>
      <c r="C4257" s="3">
        <v>83</v>
      </c>
      <c r="D4257" s="2">
        <v>17.62</v>
      </c>
      <c r="E4257" s="2">
        <v>20.7</v>
      </c>
      <c r="F4257" s="2">
        <v>21.95</v>
      </c>
      <c r="G4257" s="2">
        <v>0</v>
      </c>
      <c r="H4257" s="2" t="s">
        <v>12</v>
      </c>
      <c r="I4257" s="2">
        <v>150</v>
      </c>
      <c r="J4257" s="2">
        <v>492</v>
      </c>
      <c r="K4257" s="4">
        <v>0.5161</v>
      </c>
      <c r="L4257" s="2" t="s">
        <v>1929</v>
      </c>
      <c r="M4257" s="5">
        <v>45093</v>
      </c>
      <c r="N4257" s="6">
        <v>102.79</v>
      </c>
    </row>
    <row r="4258" spans="1:14" ht="15.5" hidden="1" x14ac:dyDescent="0.35">
      <c r="A4258" s="3" t="s">
        <v>82</v>
      </c>
      <c r="B4258" s="2" t="s">
        <v>1966</v>
      </c>
      <c r="C4258" s="3">
        <v>84</v>
      </c>
      <c r="D4258" s="2">
        <v>20.62</v>
      </c>
      <c r="E4258" s="2">
        <v>20.3</v>
      </c>
      <c r="F4258" s="2">
        <v>20.6</v>
      </c>
      <c r="G4258" s="2">
        <v>0</v>
      </c>
      <c r="H4258" s="2" t="s">
        <v>12</v>
      </c>
      <c r="I4258" s="2">
        <v>6</v>
      </c>
      <c r="J4258" s="2">
        <v>991</v>
      </c>
      <c r="K4258" s="4">
        <v>0.50929999999999997</v>
      </c>
      <c r="L4258" s="2" t="s">
        <v>1929</v>
      </c>
      <c r="M4258" s="5">
        <v>45093</v>
      </c>
      <c r="N4258" s="6">
        <v>102.79</v>
      </c>
    </row>
    <row r="4259" spans="1:14" ht="15.5" hidden="1" x14ac:dyDescent="0.35">
      <c r="A4259" s="3" t="s">
        <v>84</v>
      </c>
      <c r="B4259" s="2" t="s">
        <v>2600</v>
      </c>
      <c r="C4259" s="3">
        <v>85</v>
      </c>
      <c r="D4259" s="2">
        <v>19.87</v>
      </c>
      <c r="E4259" s="2">
        <v>19.45</v>
      </c>
      <c r="F4259" s="2">
        <v>19.75</v>
      </c>
      <c r="G4259" s="2">
        <v>0.27</v>
      </c>
      <c r="H4259" s="2">
        <v>1.38E-2</v>
      </c>
      <c r="I4259" s="2">
        <v>5</v>
      </c>
      <c r="J4259" s="2">
        <v>2655</v>
      </c>
      <c r="K4259" s="4">
        <v>0.50419999999999998</v>
      </c>
      <c r="L4259" s="2" t="s">
        <v>1929</v>
      </c>
      <c r="M4259" s="5">
        <v>45093</v>
      </c>
      <c r="N4259" s="6">
        <v>102.79</v>
      </c>
    </row>
    <row r="4260" spans="1:14" ht="15.5" hidden="1" x14ac:dyDescent="0.35">
      <c r="A4260" s="3" t="s">
        <v>86</v>
      </c>
      <c r="B4260" s="2" t="s">
        <v>2601</v>
      </c>
      <c r="C4260" s="3">
        <v>86</v>
      </c>
      <c r="D4260" s="2">
        <v>16.850000000000001</v>
      </c>
      <c r="E4260" s="2">
        <v>18.600000000000001</v>
      </c>
      <c r="F4260" s="2">
        <v>19.5</v>
      </c>
      <c r="G4260" s="2">
        <v>0</v>
      </c>
      <c r="H4260" s="2" t="s">
        <v>12</v>
      </c>
      <c r="I4260" s="2">
        <v>4</v>
      </c>
      <c r="J4260" s="2">
        <v>610</v>
      </c>
      <c r="K4260" s="4">
        <v>0.52610000000000001</v>
      </c>
      <c r="L4260" s="2" t="s">
        <v>1929</v>
      </c>
      <c r="M4260" s="5">
        <v>45093</v>
      </c>
      <c r="N4260" s="6">
        <v>102.79</v>
      </c>
    </row>
    <row r="4261" spans="1:14" ht="15.5" hidden="1" x14ac:dyDescent="0.35">
      <c r="A4261" s="3" t="s">
        <v>88</v>
      </c>
      <c r="B4261" s="2" t="s">
        <v>2602</v>
      </c>
      <c r="C4261" s="3">
        <v>87</v>
      </c>
      <c r="D4261" s="2">
        <v>17.88</v>
      </c>
      <c r="E4261" s="2">
        <v>17.75</v>
      </c>
      <c r="F4261" s="2">
        <v>18</v>
      </c>
      <c r="G4261" s="2">
        <v>0</v>
      </c>
      <c r="H4261" s="2" t="s">
        <v>12</v>
      </c>
      <c r="I4261" s="2">
        <v>10</v>
      </c>
      <c r="J4261" s="2">
        <v>852</v>
      </c>
      <c r="K4261" s="4">
        <v>0.49980000000000002</v>
      </c>
      <c r="L4261" s="2" t="s">
        <v>1929</v>
      </c>
      <c r="M4261" s="5">
        <v>45093</v>
      </c>
      <c r="N4261" s="6">
        <v>102.79</v>
      </c>
    </row>
    <row r="4262" spans="1:14" ht="15.5" hidden="1" x14ac:dyDescent="0.35">
      <c r="A4262" s="3" t="s">
        <v>90</v>
      </c>
      <c r="B4262" s="2" t="s">
        <v>2603</v>
      </c>
      <c r="C4262" s="3">
        <v>88</v>
      </c>
      <c r="D4262" s="2">
        <v>16.2</v>
      </c>
      <c r="E4262" s="2">
        <v>16.5</v>
      </c>
      <c r="F4262" s="2">
        <v>17.100000000000001</v>
      </c>
      <c r="G4262" s="2">
        <v>-1.1000000000000001</v>
      </c>
      <c r="H4262" s="2">
        <v>-6.3600000000000004E-2</v>
      </c>
      <c r="I4262" s="2">
        <v>1</v>
      </c>
      <c r="J4262" s="2">
        <v>1265</v>
      </c>
      <c r="K4262" s="4">
        <v>0.48709999999999998</v>
      </c>
      <c r="L4262" s="2" t="s">
        <v>1929</v>
      </c>
      <c r="M4262" s="5">
        <v>45093</v>
      </c>
      <c r="N4262" s="6">
        <v>102.79</v>
      </c>
    </row>
    <row r="4263" spans="1:14" ht="15.5" hidden="1" x14ac:dyDescent="0.35">
      <c r="A4263" s="3" t="s">
        <v>92</v>
      </c>
      <c r="B4263" s="2" t="s">
        <v>2604</v>
      </c>
      <c r="C4263" s="3">
        <v>89</v>
      </c>
      <c r="D4263" s="2">
        <v>15.6</v>
      </c>
      <c r="E4263" s="2">
        <v>16.05</v>
      </c>
      <c r="F4263" s="2">
        <v>16.3</v>
      </c>
      <c r="G4263" s="2">
        <v>-0.9</v>
      </c>
      <c r="H4263" s="2">
        <v>-5.45E-2</v>
      </c>
      <c r="I4263" s="2">
        <v>5</v>
      </c>
      <c r="J4263" s="2">
        <v>1081</v>
      </c>
      <c r="K4263" s="4">
        <v>0.48220000000000002</v>
      </c>
      <c r="L4263" s="2" t="s">
        <v>1929</v>
      </c>
      <c r="M4263" s="5">
        <v>45093</v>
      </c>
      <c r="N4263" s="6">
        <v>102.79</v>
      </c>
    </row>
    <row r="4264" spans="1:14" ht="15.5" hidden="1" x14ac:dyDescent="0.35">
      <c r="A4264" s="3" t="s">
        <v>94</v>
      </c>
      <c r="B4264" s="2" t="s">
        <v>2605</v>
      </c>
      <c r="C4264" s="3">
        <v>90</v>
      </c>
      <c r="D4264" s="2">
        <v>15.05</v>
      </c>
      <c r="E4264" s="2">
        <v>15.2</v>
      </c>
      <c r="F4264" s="2">
        <v>15.5</v>
      </c>
      <c r="G4264" s="2">
        <v>-0.19</v>
      </c>
      <c r="H4264" s="2">
        <v>-1.2500000000000001E-2</v>
      </c>
      <c r="I4264" s="2">
        <v>67</v>
      </c>
      <c r="J4264" s="2">
        <v>7138</v>
      </c>
      <c r="K4264" s="4">
        <v>0.47620000000000001</v>
      </c>
      <c r="L4264" s="2" t="s">
        <v>1929</v>
      </c>
      <c r="M4264" s="5">
        <v>45093</v>
      </c>
      <c r="N4264" s="6">
        <v>102.79</v>
      </c>
    </row>
    <row r="4265" spans="1:14" ht="15.5" x14ac:dyDescent="0.35">
      <c r="A4265" s="3" t="s">
        <v>96</v>
      </c>
      <c r="B4265" s="2" t="s">
        <v>2606</v>
      </c>
      <c r="C4265" s="3">
        <v>91</v>
      </c>
      <c r="D4265" s="2">
        <v>15</v>
      </c>
      <c r="E4265" s="2">
        <v>13.85</v>
      </c>
      <c r="F4265" s="2">
        <v>14.65</v>
      </c>
      <c r="G4265" s="2">
        <v>1.2</v>
      </c>
      <c r="H4265" s="2">
        <v>8.6999999999999994E-2</v>
      </c>
      <c r="I4265" s="2">
        <v>3</v>
      </c>
      <c r="J4265" s="2">
        <v>1007</v>
      </c>
      <c r="K4265" s="4">
        <v>0.46529999999999999</v>
      </c>
      <c r="L4265" s="2" t="s">
        <v>1929</v>
      </c>
      <c r="M4265" s="5">
        <v>45093</v>
      </c>
      <c r="N4265" s="6">
        <v>102.79</v>
      </c>
    </row>
    <row r="4266" spans="1:14" ht="15.5" hidden="1" x14ac:dyDescent="0.35">
      <c r="A4266" s="3" t="s">
        <v>98</v>
      </c>
      <c r="B4266" s="2" t="s">
        <v>2607</v>
      </c>
      <c r="C4266" s="3">
        <v>92</v>
      </c>
      <c r="D4266" s="2">
        <v>13.65</v>
      </c>
      <c r="E4266" s="2">
        <v>13.2</v>
      </c>
      <c r="F4266" s="2">
        <v>13.9</v>
      </c>
      <c r="G4266" s="2">
        <v>0.74</v>
      </c>
      <c r="H4266" s="2">
        <v>5.7299999999999997E-2</v>
      </c>
      <c r="I4266" s="2">
        <v>1</v>
      </c>
      <c r="J4266" s="2">
        <v>4389</v>
      </c>
      <c r="K4266" s="4">
        <v>0.46129999999999999</v>
      </c>
      <c r="L4266" s="2" t="s">
        <v>1929</v>
      </c>
      <c r="M4266" s="5">
        <v>45093</v>
      </c>
      <c r="N4266" s="6">
        <v>102.79</v>
      </c>
    </row>
    <row r="4267" spans="1:14" ht="15.5" hidden="1" x14ac:dyDescent="0.35">
      <c r="A4267" s="3" t="s">
        <v>100</v>
      </c>
      <c r="B4267" s="2" t="s">
        <v>2608</v>
      </c>
      <c r="C4267" s="3">
        <v>93</v>
      </c>
      <c r="D4267" s="2">
        <v>12.6</v>
      </c>
      <c r="E4267" s="2">
        <v>12.4</v>
      </c>
      <c r="F4267" s="2">
        <v>13.1</v>
      </c>
      <c r="G4267" s="2">
        <v>0.2</v>
      </c>
      <c r="H4267" s="2">
        <v>1.61E-2</v>
      </c>
      <c r="I4267" s="2">
        <v>4</v>
      </c>
      <c r="J4267" s="2">
        <v>4135</v>
      </c>
      <c r="K4267" s="4">
        <v>0.45250000000000001</v>
      </c>
      <c r="L4267" s="2" t="s">
        <v>1929</v>
      </c>
      <c r="M4267" s="5">
        <v>45093</v>
      </c>
      <c r="N4267" s="6">
        <v>102.79</v>
      </c>
    </row>
    <row r="4268" spans="1:14" ht="15.5" x14ac:dyDescent="0.35">
      <c r="A4268" s="3" t="s">
        <v>102</v>
      </c>
      <c r="B4268" s="2" t="s">
        <v>2609</v>
      </c>
      <c r="C4268" s="3">
        <v>94</v>
      </c>
      <c r="D4268" s="2">
        <v>11.8</v>
      </c>
      <c r="E4268" s="2">
        <v>11.6</v>
      </c>
      <c r="F4268" s="2">
        <v>12.35</v>
      </c>
      <c r="G4268" s="2">
        <v>0.05</v>
      </c>
      <c r="H4268" s="2">
        <v>4.3E-3</v>
      </c>
      <c r="I4268" s="2">
        <v>2</v>
      </c>
      <c r="J4268" s="2">
        <v>2729</v>
      </c>
      <c r="K4268" s="4">
        <v>0.44629999999999997</v>
      </c>
      <c r="L4268" s="2" t="s">
        <v>1929</v>
      </c>
      <c r="M4268" s="5">
        <v>45093</v>
      </c>
      <c r="N4268" s="6">
        <v>102.79</v>
      </c>
    </row>
    <row r="4269" spans="1:14" ht="15.5" hidden="1" x14ac:dyDescent="0.35">
      <c r="A4269" s="3" t="s">
        <v>104</v>
      </c>
      <c r="B4269" s="2" t="s">
        <v>2610</v>
      </c>
      <c r="C4269" s="3">
        <v>95</v>
      </c>
      <c r="D4269" s="2">
        <v>11.5</v>
      </c>
      <c r="E4269" s="2">
        <v>11.35</v>
      </c>
      <c r="F4269" s="2">
        <v>11.6</v>
      </c>
      <c r="G4269" s="2">
        <v>0.05</v>
      </c>
      <c r="H4269" s="2">
        <v>4.4000000000000003E-3</v>
      </c>
      <c r="I4269" s="2">
        <v>105</v>
      </c>
      <c r="J4269" s="2">
        <v>94892</v>
      </c>
      <c r="K4269" s="4">
        <v>0.439</v>
      </c>
      <c r="L4269" s="2" t="s">
        <v>1929</v>
      </c>
      <c r="M4269" s="5">
        <v>45093</v>
      </c>
      <c r="N4269" s="6">
        <v>102.79</v>
      </c>
    </row>
    <row r="4270" spans="1:14" ht="15.5" hidden="1" x14ac:dyDescent="0.35">
      <c r="A4270" s="3" t="s">
        <v>106</v>
      </c>
      <c r="B4270" s="2" t="s">
        <v>2605</v>
      </c>
      <c r="C4270" s="3">
        <v>96</v>
      </c>
      <c r="D4270" s="2">
        <v>10.6</v>
      </c>
      <c r="E4270" s="2">
        <v>10.65</v>
      </c>
      <c r="F4270" s="2">
        <v>10.9</v>
      </c>
      <c r="G4270" s="2">
        <v>-0.35</v>
      </c>
      <c r="H4270" s="2">
        <v>-3.2000000000000001E-2</v>
      </c>
      <c r="I4270" s="2">
        <v>23</v>
      </c>
      <c r="J4270" s="2">
        <v>2786</v>
      </c>
      <c r="K4270" s="4">
        <v>0.434</v>
      </c>
      <c r="L4270" s="2" t="s">
        <v>1929</v>
      </c>
      <c r="M4270" s="5">
        <v>45093</v>
      </c>
      <c r="N4270" s="6">
        <v>102.79</v>
      </c>
    </row>
    <row r="4271" spans="1:14" ht="15.5" x14ac:dyDescent="0.35">
      <c r="A4271" s="3" t="s">
        <v>108</v>
      </c>
      <c r="B4271" s="2" t="s">
        <v>2605</v>
      </c>
      <c r="C4271" s="3">
        <v>97</v>
      </c>
      <c r="D4271" s="2">
        <v>9.9</v>
      </c>
      <c r="E4271" s="2">
        <v>9.4</v>
      </c>
      <c r="F4271" s="2">
        <v>10.199999999999999</v>
      </c>
      <c r="G4271" s="2">
        <v>-0.25</v>
      </c>
      <c r="H4271" s="2">
        <v>-2.46E-2</v>
      </c>
      <c r="I4271" s="2">
        <v>17</v>
      </c>
      <c r="J4271" s="2">
        <v>3503</v>
      </c>
      <c r="K4271" s="4">
        <v>0.42770000000000002</v>
      </c>
      <c r="L4271" s="2" t="s">
        <v>1929</v>
      </c>
      <c r="M4271" s="5">
        <v>45093</v>
      </c>
      <c r="N4271" s="6">
        <v>102.79</v>
      </c>
    </row>
    <row r="4272" spans="1:14" ht="15.5" hidden="1" x14ac:dyDescent="0.35">
      <c r="A4272" s="3" t="s">
        <v>110</v>
      </c>
      <c r="B4272" s="2" t="s">
        <v>2611</v>
      </c>
      <c r="C4272" s="3">
        <v>98</v>
      </c>
      <c r="D4272" s="2">
        <v>9</v>
      </c>
      <c r="E4272" s="2">
        <v>9.4</v>
      </c>
      <c r="F4272" s="2">
        <v>9.5</v>
      </c>
      <c r="G4272" s="2">
        <v>-0.45</v>
      </c>
      <c r="H4272" s="2">
        <v>-4.7600000000000003E-2</v>
      </c>
      <c r="I4272" s="2">
        <v>16</v>
      </c>
      <c r="J4272" s="2">
        <v>6355</v>
      </c>
      <c r="K4272" s="4">
        <v>0.42030000000000001</v>
      </c>
      <c r="L4272" s="2" t="s">
        <v>1929</v>
      </c>
      <c r="M4272" s="5">
        <v>45093</v>
      </c>
      <c r="N4272" s="6">
        <v>102.79</v>
      </c>
    </row>
    <row r="4273" spans="1:14" ht="15.5" hidden="1" x14ac:dyDescent="0.35">
      <c r="A4273" s="3" t="s">
        <v>112</v>
      </c>
      <c r="B4273" s="2" t="s">
        <v>2612</v>
      </c>
      <c r="C4273" s="3">
        <v>99</v>
      </c>
      <c r="D4273" s="2">
        <v>8.6</v>
      </c>
      <c r="E4273" s="2">
        <v>8.6999999999999993</v>
      </c>
      <c r="F4273" s="2">
        <v>8.9</v>
      </c>
      <c r="G4273" s="2">
        <v>-0.4</v>
      </c>
      <c r="H4273" s="2">
        <v>-4.4400000000000002E-2</v>
      </c>
      <c r="I4273" s="2">
        <v>60</v>
      </c>
      <c r="J4273" s="2">
        <v>3697</v>
      </c>
      <c r="K4273" s="4">
        <v>0.41799999999999998</v>
      </c>
      <c r="L4273" s="2" t="s">
        <v>1929</v>
      </c>
      <c r="M4273" s="5">
        <v>45093</v>
      </c>
      <c r="N4273" s="6">
        <v>102.79</v>
      </c>
    </row>
    <row r="4274" spans="1:14" ht="15.5" x14ac:dyDescent="0.35">
      <c r="A4274" s="3" t="s">
        <v>114</v>
      </c>
      <c r="B4274" s="2" t="s">
        <v>2613</v>
      </c>
      <c r="C4274" s="3">
        <v>100</v>
      </c>
      <c r="D4274" s="2">
        <v>8.1999999999999993</v>
      </c>
      <c r="E4274" s="2">
        <v>8.1</v>
      </c>
      <c r="F4274" s="2">
        <v>8.25</v>
      </c>
      <c r="G4274" s="2">
        <v>0.05</v>
      </c>
      <c r="H4274" s="2">
        <v>6.1000000000000004E-3</v>
      </c>
      <c r="I4274" s="2">
        <v>388</v>
      </c>
      <c r="J4274" s="2">
        <v>34750</v>
      </c>
      <c r="K4274" s="4">
        <v>0.4113</v>
      </c>
      <c r="L4274" s="2" t="s">
        <v>1929</v>
      </c>
      <c r="M4274" s="5">
        <v>45093</v>
      </c>
      <c r="N4274" s="6">
        <v>102.79</v>
      </c>
    </row>
    <row r="4275" spans="1:14" ht="15.5" hidden="1" x14ac:dyDescent="0.35">
      <c r="A4275" s="3" t="s">
        <v>116</v>
      </c>
      <c r="B4275" s="2" t="s">
        <v>2614</v>
      </c>
      <c r="C4275" s="3">
        <v>105</v>
      </c>
      <c r="D4275" s="2">
        <v>5.4</v>
      </c>
      <c r="E4275" s="2">
        <v>5.4</v>
      </c>
      <c r="F4275" s="2">
        <v>5.5</v>
      </c>
      <c r="G4275" s="2">
        <v>-0.18</v>
      </c>
      <c r="H4275" s="2">
        <v>-3.2300000000000002E-2</v>
      </c>
      <c r="I4275" s="2">
        <v>1501</v>
      </c>
      <c r="J4275" s="2">
        <v>30590</v>
      </c>
      <c r="K4275" s="4">
        <v>0.3881</v>
      </c>
      <c r="L4275" s="2" t="s">
        <v>1929</v>
      </c>
      <c r="M4275" s="5">
        <v>45093</v>
      </c>
      <c r="N4275" s="6">
        <v>102.79</v>
      </c>
    </row>
    <row r="4276" spans="1:14" ht="15.5" x14ac:dyDescent="0.35">
      <c r="A4276" s="3" t="s">
        <v>118</v>
      </c>
      <c r="B4276" s="2" t="s">
        <v>2610</v>
      </c>
      <c r="C4276" s="3">
        <v>110</v>
      </c>
      <c r="D4276" s="2">
        <v>3.4</v>
      </c>
      <c r="E4276" s="2">
        <v>3.35</v>
      </c>
      <c r="F4276" s="2">
        <v>3.45</v>
      </c>
      <c r="G4276" s="2">
        <v>-0.05</v>
      </c>
      <c r="H4276" s="2">
        <v>-1.4500000000000001E-2</v>
      </c>
      <c r="I4276" s="2">
        <v>2926</v>
      </c>
      <c r="J4276" s="2">
        <v>38864</v>
      </c>
      <c r="K4276" s="4">
        <v>0.37169999999999997</v>
      </c>
      <c r="L4276" s="2" t="s">
        <v>1929</v>
      </c>
      <c r="M4276" s="5">
        <v>45093</v>
      </c>
      <c r="N4276" s="6">
        <v>102.79</v>
      </c>
    </row>
    <row r="4277" spans="1:14" ht="15.5" x14ac:dyDescent="0.35">
      <c r="A4277" s="3" t="s">
        <v>119</v>
      </c>
      <c r="B4277" s="2" t="s">
        <v>2615</v>
      </c>
      <c r="C4277" s="3">
        <v>115</v>
      </c>
      <c r="D4277" s="2">
        <v>2</v>
      </c>
      <c r="E4277" s="2">
        <v>1.96</v>
      </c>
      <c r="F4277" s="2">
        <v>2</v>
      </c>
      <c r="G4277" s="2">
        <v>-0.15</v>
      </c>
      <c r="H4277" s="2">
        <v>-6.9800000000000001E-2</v>
      </c>
      <c r="I4277" s="2">
        <v>479</v>
      </c>
      <c r="J4277" s="2">
        <v>25871</v>
      </c>
      <c r="K4277" s="4">
        <v>0.35709999999999997</v>
      </c>
      <c r="L4277" s="2" t="s">
        <v>1929</v>
      </c>
      <c r="M4277" s="5">
        <v>45093</v>
      </c>
      <c r="N4277" s="6">
        <v>102.79</v>
      </c>
    </row>
    <row r="4278" spans="1:14" ht="15.5" x14ac:dyDescent="0.35">
      <c r="A4278" s="3" t="s">
        <v>121</v>
      </c>
      <c r="B4278" s="2" t="s">
        <v>2610</v>
      </c>
      <c r="C4278" s="3">
        <v>120</v>
      </c>
      <c r="D4278" s="2">
        <v>1.1299999999999999</v>
      </c>
      <c r="E4278" s="2">
        <v>1.1299999999999999</v>
      </c>
      <c r="F4278" s="2">
        <v>1.22</v>
      </c>
      <c r="G4278" s="2">
        <v>-0.1</v>
      </c>
      <c r="H4278" s="2">
        <v>-8.1299999999999997E-2</v>
      </c>
      <c r="I4278" s="2">
        <v>1806</v>
      </c>
      <c r="J4278" s="2">
        <v>45866</v>
      </c>
      <c r="K4278" s="4">
        <v>0.35970000000000002</v>
      </c>
      <c r="L4278" s="2" t="s">
        <v>1929</v>
      </c>
      <c r="M4278" s="5">
        <v>45093</v>
      </c>
      <c r="N4278" s="6">
        <v>102.79</v>
      </c>
    </row>
    <row r="4279" spans="1:14" ht="15.5" hidden="1" x14ac:dyDescent="0.35">
      <c r="A4279" s="3" t="s">
        <v>123</v>
      </c>
      <c r="B4279" s="2" t="s">
        <v>2616</v>
      </c>
      <c r="C4279" s="3">
        <v>125</v>
      </c>
      <c r="D4279" s="2">
        <v>0.64</v>
      </c>
      <c r="E4279" s="2">
        <v>0.64</v>
      </c>
      <c r="F4279" s="2">
        <v>0.75</v>
      </c>
      <c r="G4279" s="2">
        <v>-0.09</v>
      </c>
      <c r="H4279" s="2">
        <v>-0.12330000000000001</v>
      </c>
      <c r="I4279" s="2">
        <v>735</v>
      </c>
      <c r="J4279" s="2">
        <v>37675</v>
      </c>
      <c r="K4279" s="4">
        <v>0.36549999999999999</v>
      </c>
      <c r="L4279" s="2" t="s">
        <v>1929</v>
      </c>
      <c r="M4279" s="5">
        <v>45093</v>
      </c>
      <c r="N4279" s="6">
        <v>102.79</v>
      </c>
    </row>
    <row r="4280" spans="1:14" ht="15.5" x14ac:dyDescent="0.35">
      <c r="A4280" s="3" t="s">
        <v>125</v>
      </c>
      <c r="B4280" s="2" t="s">
        <v>2610</v>
      </c>
      <c r="C4280" s="3">
        <v>130</v>
      </c>
      <c r="D4280" s="2">
        <v>0.38</v>
      </c>
      <c r="E4280" s="2">
        <v>0.37</v>
      </c>
      <c r="F4280" s="2">
        <v>0.4</v>
      </c>
      <c r="G4280" s="2">
        <v>-0.04</v>
      </c>
      <c r="H4280" s="2">
        <v>-9.5200000000000007E-2</v>
      </c>
      <c r="I4280" s="2">
        <v>287</v>
      </c>
      <c r="J4280" s="2">
        <v>26598</v>
      </c>
      <c r="K4280" s="4">
        <v>0.36080000000000001</v>
      </c>
      <c r="L4280" s="2" t="s">
        <v>1929</v>
      </c>
      <c r="M4280" s="5">
        <v>45093</v>
      </c>
      <c r="N4280" s="6">
        <v>102.79</v>
      </c>
    </row>
    <row r="4281" spans="1:14" ht="15.5" hidden="1" x14ac:dyDescent="0.35">
      <c r="A4281" s="3" t="s">
        <v>127</v>
      </c>
      <c r="B4281" s="2" t="s">
        <v>2596</v>
      </c>
      <c r="C4281" s="3">
        <v>135</v>
      </c>
      <c r="D4281" s="2">
        <v>0.24</v>
      </c>
      <c r="E4281" s="2">
        <v>0.2</v>
      </c>
      <c r="F4281" s="2">
        <v>0.3</v>
      </c>
      <c r="G4281" s="2">
        <v>-0.03</v>
      </c>
      <c r="H4281" s="2">
        <v>-0.1111</v>
      </c>
      <c r="I4281" s="2">
        <v>275</v>
      </c>
      <c r="J4281" s="2">
        <v>21377</v>
      </c>
      <c r="K4281" s="4">
        <v>0.38229999999999997</v>
      </c>
      <c r="L4281" s="2" t="s">
        <v>1929</v>
      </c>
      <c r="M4281" s="5">
        <v>45093</v>
      </c>
      <c r="N4281" s="6">
        <v>102.79</v>
      </c>
    </row>
    <row r="4282" spans="1:14" ht="15.5" x14ac:dyDescent="0.35">
      <c r="A4282" s="3" t="s">
        <v>129</v>
      </c>
      <c r="B4282" s="2" t="s">
        <v>2617</v>
      </c>
      <c r="C4282" s="3">
        <v>140</v>
      </c>
      <c r="D4282" s="2">
        <v>0.15</v>
      </c>
      <c r="E4282" s="2">
        <v>0.15</v>
      </c>
      <c r="F4282" s="2">
        <v>0.17</v>
      </c>
      <c r="G4282" s="2">
        <v>-0.03</v>
      </c>
      <c r="H4282" s="2">
        <v>-0.16669999999999999</v>
      </c>
      <c r="I4282" s="2">
        <v>32</v>
      </c>
      <c r="J4282" s="2">
        <v>18858</v>
      </c>
      <c r="K4282" s="4">
        <v>0.38329999999999997</v>
      </c>
      <c r="L4282" s="2" t="s">
        <v>1929</v>
      </c>
      <c r="M4282" s="5">
        <v>45093</v>
      </c>
      <c r="N4282" s="6">
        <v>102.79</v>
      </c>
    </row>
    <row r="4283" spans="1:14" ht="15.5" x14ac:dyDescent="0.35">
      <c r="A4283" s="3" t="s">
        <v>131</v>
      </c>
      <c r="B4283" s="2" t="s">
        <v>2618</v>
      </c>
      <c r="C4283" s="3">
        <v>145</v>
      </c>
      <c r="D4283" s="2">
        <v>0.11</v>
      </c>
      <c r="E4283" s="2">
        <v>0.1</v>
      </c>
      <c r="F4283" s="2">
        <v>0.12</v>
      </c>
      <c r="G4283" s="2">
        <v>-0.03</v>
      </c>
      <c r="H4283" s="2">
        <v>-0.21429999999999999</v>
      </c>
      <c r="I4283" s="2">
        <v>24</v>
      </c>
      <c r="J4283" s="2">
        <v>16481</v>
      </c>
      <c r="K4283" s="4">
        <v>0.39750000000000002</v>
      </c>
      <c r="L4283" s="2" t="s">
        <v>1929</v>
      </c>
      <c r="M4283" s="5">
        <v>45093</v>
      </c>
      <c r="N4283" s="6">
        <v>102.79</v>
      </c>
    </row>
    <row r="4284" spans="1:14" ht="15.5" hidden="1" x14ac:dyDescent="0.35">
      <c r="A4284" s="3" t="s">
        <v>133</v>
      </c>
      <c r="B4284" s="2" t="s">
        <v>2619</v>
      </c>
      <c r="C4284" s="3">
        <v>150</v>
      </c>
      <c r="D4284" s="2">
        <v>0.08</v>
      </c>
      <c r="E4284" s="2">
        <v>0.08</v>
      </c>
      <c r="F4284" s="2">
        <v>0.15</v>
      </c>
      <c r="G4284" s="2">
        <v>0</v>
      </c>
      <c r="H4284" s="2" t="s">
        <v>12</v>
      </c>
      <c r="I4284" s="2">
        <v>216</v>
      </c>
      <c r="J4284" s="2">
        <v>33551</v>
      </c>
      <c r="K4284" s="4">
        <v>0.44340000000000002</v>
      </c>
      <c r="L4284" s="2" t="s">
        <v>1929</v>
      </c>
      <c r="M4284" s="5">
        <v>45093</v>
      </c>
      <c r="N4284" s="6">
        <v>102.79</v>
      </c>
    </row>
    <row r="4285" spans="1:14" ht="15.5" hidden="1" x14ac:dyDescent="0.35">
      <c r="A4285" s="3" t="s">
        <v>135</v>
      </c>
      <c r="B4285" s="2" t="s">
        <v>2620</v>
      </c>
      <c r="C4285" s="3">
        <v>150.5</v>
      </c>
      <c r="D4285" s="2">
        <v>0.09</v>
      </c>
      <c r="E4285" s="2">
        <v>7.0000000000000007E-2</v>
      </c>
      <c r="F4285" s="2">
        <v>0.09</v>
      </c>
      <c r="G4285" s="2">
        <v>0</v>
      </c>
      <c r="H4285" s="2" t="s">
        <v>12</v>
      </c>
      <c r="I4285" s="2">
        <v>1</v>
      </c>
      <c r="J4285" s="2">
        <v>5656</v>
      </c>
      <c r="K4285" s="4">
        <v>0.41599999999999998</v>
      </c>
      <c r="L4285" s="2" t="s">
        <v>1929</v>
      </c>
      <c r="M4285" s="5">
        <v>45093</v>
      </c>
      <c r="N4285" s="6">
        <v>102.79</v>
      </c>
    </row>
    <row r="4286" spans="1:14" ht="15.5" hidden="1" x14ac:dyDescent="0.35">
      <c r="A4286" s="3" t="s">
        <v>137</v>
      </c>
      <c r="B4286" s="2" t="s">
        <v>2621</v>
      </c>
      <c r="C4286" s="3">
        <v>151</v>
      </c>
      <c r="D4286" s="2">
        <v>0.08</v>
      </c>
      <c r="E4286" s="2">
        <v>0.08</v>
      </c>
      <c r="F4286" s="2">
        <v>0.09</v>
      </c>
      <c r="G4286" s="2">
        <v>-0.01</v>
      </c>
      <c r="H4286" s="2">
        <v>-0.1111</v>
      </c>
      <c r="I4286" s="2">
        <v>50</v>
      </c>
      <c r="J4286" s="2">
        <v>2834</v>
      </c>
      <c r="K4286" s="4">
        <v>0.41899999999999998</v>
      </c>
      <c r="L4286" s="2" t="s">
        <v>1929</v>
      </c>
      <c r="M4286" s="5">
        <v>45093</v>
      </c>
      <c r="N4286" s="6">
        <v>102.79</v>
      </c>
    </row>
    <row r="4287" spans="1:14" ht="15.5" hidden="1" x14ac:dyDescent="0.35">
      <c r="A4287" s="3" t="s">
        <v>138</v>
      </c>
      <c r="B4287" s="2" t="s">
        <v>2622</v>
      </c>
      <c r="C4287" s="3">
        <v>151.5</v>
      </c>
      <c r="D4287" s="2">
        <v>0.06</v>
      </c>
      <c r="E4287" s="2">
        <v>7.0000000000000007E-2</v>
      </c>
      <c r="F4287" s="2">
        <v>0.09</v>
      </c>
      <c r="G4287" s="2">
        <v>0</v>
      </c>
      <c r="H4287" s="2" t="s">
        <v>12</v>
      </c>
      <c r="I4287" s="2">
        <v>1</v>
      </c>
      <c r="J4287" s="2">
        <v>1048</v>
      </c>
      <c r="K4287" s="4">
        <v>0.4219</v>
      </c>
      <c r="L4287" s="2" t="s">
        <v>1929</v>
      </c>
      <c r="M4287" s="5">
        <v>45093</v>
      </c>
      <c r="N4287" s="6">
        <v>102.79</v>
      </c>
    </row>
    <row r="4288" spans="1:14" ht="15.5" hidden="1" x14ac:dyDescent="0.35">
      <c r="A4288" s="3" t="s">
        <v>140</v>
      </c>
      <c r="B4288" s="2" t="s">
        <v>2623</v>
      </c>
      <c r="C4288" s="3">
        <v>152</v>
      </c>
      <c r="D4288" s="2">
        <v>0.08</v>
      </c>
      <c r="E4288" s="2">
        <v>0</v>
      </c>
      <c r="F4288" s="2">
        <v>0.23</v>
      </c>
      <c r="G4288" s="2">
        <v>0</v>
      </c>
      <c r="H4288" s="2" t="s">
        <v>12</v>
      </c>
      <c r="I4288" s="2">
        <v>1</v>
      </c>
      <c r="J4288" s="2">
        <v>938</v>
      </c>
      <c r="K4288" s="4">
        <v>0.48730000000000001</v>
      </c>
      <c r="L4288" s="2" t="s">
        <v>1929</v>
      </c>
      <c r="M4288" s="5">
        <v>45093</v>
      </c>
      <c r="N4288" s="6">
        <v>102.79</v>
      </c>
    </row>
    <row r="4289" spans="1:14" ht="15.5" hidden="1" x14ac:dyDescent="0.35">
      <c r="A4289" s="3" t="s">
        <v>142</v>
      </c>
      <c r="B4289" s="2" t="s">
        <v>2624</v>
      </c>
      <c r="C4289" s="3">
        <v>152.5</v>
      </c>
      <c r="D4289" s="2">
        <v>0.08</v>
      </c>
      <c r="E4289" s="2">
        <v>0</v>
      </c>
      <c r="F4289" s="2">
        <v>0.37</v>
      </c>
      <c r="G4289" s="2">
        <v>0</v>
      </c>
      <c r="H4289" s="2" t="s">
        <v>12</v>
      </c>
      <c r="I4289" s="2">
        <v>2</v>
      </c>
      <c r="J4289" s="2">
        <v>1123</v>
      </c>
      <c r="K4289" s="4">
        <v>0.53169999999999995</v>
      </c>
      <c r="L4289" s="2" t="s">
        <v>1929</v>
      </c>
      <c r="M4289" s="5">
        <v>45093</v>
      </c>
      <c r="N4289" s="6">
        <v>102.79</v>
      </c>
    </row>
    <row r="4290" spans="1:14" ht="15.5" hidden="1" x14ac:dyDescent="0.35">
      <c r="A4290" s="3" t="s">
        <v>143</v>
      </c>
      <c r="B4290" s="2" t="s">
        <v>2624</v>
      </c>
      <c r="C4290" s="3">
        <v>153</v>
      </c>
      <c r="D4290" s="2">
        <v>0.08</v>
      </c>
      <c r="E4290" s="2">
        <v>0.06</v>
      </c>
      <c r="F4290" s="2">
        <v>0.08</v>
      </c>
      <c r="G4290" s="2">
        <v>0</v>
      </c>
      <c r="H4290" s="2" t="s">
        <v>12</v>
      </c>
      <c r="I4290" s="2">
        <v>2</v>
      </c>
      <c r="J4290" s="2">
        <v>1638</v>
      </c>
      <c r="K4290" s="4">
        <v>0.42380000000000001</v>
      </c>
      <c r="L4290" s="2" t="s">
        <v>1929</v>
      </c>
      <c r="M4290" s="5">
        <v>45093</v>
      </c>
      <c r="N4290" s="6">
        <v>102.79</v>
      </c>
    </row>
    <row r="4291" spans="1:14" ht="15.5" hidden="1" x14ac:dyDescent="0.35">
      <c r="A4291" s="3" t="s">
        <v>145</v>
      </c>
      <c r="B4291" s="2" t="s">
        <v>2620</v>
      </c>
      <c r="C4291" s="3">
        <v>153.5</v>
      </c>
      <c r="D4291" s="2">
        <v>7.0000000000000007E-2</v>
      </c>
      <c r="E4291" s="2">
        <v>0.06</v>
      </c>
      <c r="F4291" s="2">
        <v>0.08</v>
      </c>
      <c r="G4291" s="2">
        <v>0</v>
      </c>
      <c r="H4291" s="2" t="s">
        <v>12</v>
      </c>
      <c r="I4291" s="2">
        <v>1</v>
      </c>
      <c r="J4291" s="2">
        <v>5554</v>
      </c>
      <c r="K4291" s="4">
        <v>0.42680000000000001</v>
      </c>
      <c r="L4291" s="2" t="s">
        <v>1929</v>
      </c>
      <c r="M4291" s="5">
        <v>45093</v>
      </c>
      <c r="N4291" s="6">
        <v>102.79</v>
      </c>
    </row>
    <row r="4292" spans="1:14" ht="15.5" hidden="1" x14ac:dyDescent="0.35">
      <c r="A4292" s="3" t="s">
        <v>147</v>
      </c>
      <c r="B4292" s="2" t="s">
        <v>2625</v>
      </c>
      <c r="C4292" s="3">
        <v>154</v>
      </c>
      <c r="D4292" s="2">
        <v>0.08</v>
      </c>
      <c r="E4292" s="2">
        <v>0</v>
      </c>
      <c r="F4292" s="2">
        <v>0.08</v>
      </c>
      <c r="G4292" s="2">
        <v>0.01</v>
      </c>
      <c r="H4292" s="2">
        <v>0.1429</v>
      </c>
      <c r="I4292" s="2">
        <v>200</v>
      </c>
      <c r="J4292" s="2">
        <v>1179</v>
      </c>
      <c r="K4292" s="4">
        <v>0.42970000000000003</v>
      </c>
      <c r="L4292" s="2" t="s">
        <v>1929</v>
      </c>
      <c r="M4292" s="5">
        <v>45093</v>
      </c>
      <c r="N4292" s="6">
        <v>102.79</v>
      </c>
    </row>
    <row r="4293" spans="1:14" ht="15.5" hidden="1" x14ac:dyDescent="0.35">
      <c r="A4293" s="3" t="s">
        <v>149</v>
      </c>
      <c r="B4293" s="2" t="s">
        <v>2622</v>
      </c>
      <c r="C4293" s="3">
        <v>154.5</v>
      </c>
      <c r="D4293" s="2">
        <v>0.05</v>
      </c>
      <c r="E4293" s="2">
        <v>0.06</v>
      </c>
      <c r="F4293" s="2">
        <v>7.0000000000000007E-2</v>
      </c>
      <c r="G4293" s="2">
        <v>0</v>
      </c>
      <c r="H4293" s="2" t="s">
        <v>12</v>
      </c>
      <c r="I4293" s="2">
        <v>1</v>
      </c>
      <c r="J4293" s="2">
        <v>660</v>
      </c>
      <c r="K4293" s="4">
        <v>0.42580000000000001</v>
      </c>
      <c r="L4293" s="2" t="s">
        <v>1929</v>
      </c>
      <c r="M4293" s="5">
        <v>45093</v>
      </c>
      <c r="N4293" s="6">
        <v>102.79</v>
      </c>
    </row>
    <row r="4294" spans="1:14" ht="15.5" hidden="1" x14ac:dyDescent="0.35">
      <c r="A4294" s="3" t="s">
        <v>151</v>
      </c>
      <c r="B4294" s="2" t="s">
        <v>2626</v>
      </c>
      <c r="C4294" s="3">
        <v>155</v>
      </c>
      <c r="D4294" s="2">
        <v>7.0000000000000007E-2</v>
      </c>
      <c r="E4294" s="2">
        <v>0.06</v>
      </c>
      <c r="F4294" s="2">
        <v>7.0000000000000007E-2</v>
      </c>
      <c r="G4294" s="2">
        <v>0</v>
      </c>
      <c r="H4294" s="2" t="s">
        <v>12</v>
      </c>
      <c r="I4294" s="2">
        <v>1</v>
      </c>
      <c r="J4294" s="2">
        <v>6348</v>
      </c>
      <c r="K4294" s="4">
        <v>0.42770000000000002</v>
      </c>
      <c r="L4294" s="2" t="s">
        <v>1929</v>
      </c>
      <c r="M4294" s="5">
        <v>45093</v>
      </c>
      <c r="N4294" s="6">
        <v>102.79</v>
      </c>
    </row>
    <row r="4295" spans="1:14" ht="15.5" hidden="1" x14ac:dyDescent="0.35">
      <c r="A4295" s="3" t="s">
        <v>152</v>
      </c>
      <c r="B4295" s="2" t="s">
        <v>2627</v>
      </c>
      <c r="C4295" s="3">
        <v>155.5</v>
      </c>
      <c r="D4295" s="2">
        <v>0.06</v>
      </c>
      <c r="E4295" s="2">
        <v>0</v>
      </c>
      <c r="F4295" s="2">
        <v>7.0000000000000007E-2</v>
      </c>
      <c r="G4295" s="2">
        <v>0</v>
      </c>
      <c r="H4295" s="2" t="s">
        <v>12</v>
      </c>
      <c r="I4295" s="2">
        <v>150</v>
      </c>
      <c r="J4295" s="2">
        <v>1496</v>
      </c>
      <c r="K4295" s="4">
        <v>0.43159999999999998</v>
      </c>
      <c r="L4295" s="2" t="s">
        <v>1929</v>
      </c>
      <c r="M4295" s="5">
        <v>45093</v>
      </c>
      <c r="N4295" s="6">
        <v>102.79</v>
      </c>
    </row>
    <row r="4296" spans="1:14" ht="15.5" hidden="1" x14ac:dyDescent="0.35">
      <c r="A4296" s="3" t="s">
        <v>154</v>
      </c>
      <c r="B4296" s="2" t="s">
        <v>2628</v>
      </c>
      <c r="C4296" s="3">
        <v>156</v>
      </c>
      <c r="D4296" s="2">
        <v>0.06</v>
      </c>
      <c r="E4296" s="2">
        <v>0.06</v>
      </c>
      <c r="F4296" s="2">
        <v>0.08</v>
      </c>
      <c r="G4296" s="2">
        <v>0</v>
      </c>
      <c r="H4296" s="2" t="s">
        <v>12</v>
      </c>
      <c r="I4296" s="2">
        <v>1</v>
      </c>
      <c r="J4296" s="2">
        <v>1040</v>
      </c>
      <c r="K4296" s="4">
        <v>0.44140000000000001</v>
      </c>
      <c r="L4296" s="2" t="s">
        <v>1929</v>
      </c>
      <c r="M4296" s="5">
        <v>45093</v>
      </c>
      <c r="N4296" s="6">
        <v>102.79</v>
      </c>
    </row>
    <row r="4297" spans="1:14" ht="15.5" hidden="1" x14ac:dyDescent="0.35">
      <c r="A4297" s="3" t="s">
        <v>156</v>
      </c>
      <c r="B4297" s="2" t="s">
        <v>2543</v>
      </c>
      <c r="C4297" s="3">
        <v>156.5</v>
      </c>
      <c r="D4297" s="2">
        <v>0.06</v>
      </c>
      <c r="E4297" s="2">
        <v>0.05</v>
      </c>
      <c r="F4297" s="2">
        <v>0.08</v>
      </c>
      <c r="G4297" s="2">
        <v>0</v>
      </c>
      <c r="H4297" s="2" t="s">
        <v>12</v>
      </c>
      <c r="I4297" s="2">
        <v>10</v>
      </c>
      <c r="J4297" s="2">
        <v>830</v>
      </c>
      <c r="K4297" s="4">
        <v>0.44429999999999997</v>
      </c>
      <c r="L4297" s="2" t="s">
        <v>1929</v>
      </c>
      <c r="M4297" s="5">
        <v>45093</v>
      </c>
      <c r="N4297" s="6">
        <v>102.79</v>
      </c>
    </row>
    <row r="4298" spans="1:14" ht="15.5" hidden="1" x14ac:dyDescent="0.35">
      <c r="A4298" s="3" t="s">
        <v>158</v>
      </c>
      <c r="B4298" s="2" t="s">
        <v>2628</v>
      </c>
      <c r="C4298" s="3">
        <v>157</v>
      </c>
      <c r="D4298" s="2">
        <v>0.06</v>
      </c>
      <c r="E4298" s="2">
        <v>0</v>
      </c>
      <c r="F4298" s="2">
        <v>7.0000000000000007E-2</v>
      </c>
      <c r="G4298" s="2">
        <v>0</v>
      </c>
      <c r="H4298" s="2" t="s">
        <v>12</v>
      </c>
      <c r="I4298" s="2">
        <v>2</v>
      </c>
      <c r="J4298" s="2">
        <v>1537</v>
      </c>
      <c r="K4298" s="4">
        <v>0.4395</v>
      </c>
      <c r="L4298" s="2" t="s">
        <v>1929</v>
      </c>
      <c r="M4298" s="5">
        <v>45093</v>
      </c>
      <c r="N4298" s="6">
        <v>102.79</v>
      </c>
    </row>
    <row r="4299" spans="1:14" ht="15.5" hidden="1" x14ac:dyDescent="0.35">
      <c r="A4299" s="3" t="s">
        <v>160</v>
      </c>
      <c r="B4299" s="2" t="s">
        <v>2629</v>
      </c>
      <c r="C4299" s="3">
        <v>157.5</v>
      </c>
      <c r="D4299" s="2">
        <v>0.06</v>
      </c>
      <c r="E4299" s="2">
        <v>0.05</v>
      </c>
      <c r="F4299" s="2">
        <v>7.0000000000000007E-2</v>
      </c>
      <c r="G4299" s="2">
        <v>0</v>
      </c>
      <c r="H4299" s="2" t="s">
        <v>12</v>
      </c>
      <c r="I4299" s="2">
        <v>20</v>
      </c>
      <c r="J4299" s="2">
        <v>3137</v>
      </c>
      <c r="K4299" s="4">
        <v>0.44240000000000002</v>
      </c>
      <c r="L4299" s="2" t="s">
        <v>1929</v>
      </c>
      <c r="M4299" s="5">
        <v>45093</v>
      </c>
      <c r="N4299" s="6">
        <v>102.79</v>
      </c>
    </row>
    <row r="4300" spans="1:14" ht="15.5" hidden="1" x14ac:dyDescent="0.35">
      <c r="A4300" s="3" t="s">
        <v>162</v>
      </c>
      <c r="B4300" s="2" t="s">
        <v>1995</v>
      </c>
      <c r="C4300" s="3">
        <v>158</v>
      </c>
      <c r="D4300" s="2">
        <v>0.08</v>
      </c>
      <c r="E4300" s="2">
        <v>0.05</v>
      </c>
      <c r="F4300" s="2">
        <v>0.06</v>
      </c>
      <c r="G4300" s="2">
        <v>0</v>
      </c>
      <c r="H4300" s="2" t="s">
        <v>12</v>
      </c>
      <c r="I4300" s="2">
        <v>7</v>
      </c>
      <c r="J4300" s="2">
        <v>2138</v>
      </c>
      <c r="K4300" s="4">
        <v>0.4375</v>
      </c>
      <c r="L4300" s="2" t="s">
        <v>1929</v>
      </c>
      <c r="M4300" s="5">
        <v>45093</v>
      </c>
      <c r="N4300" s="6">
        <v>102.79</v>
      </c>
    </row>
    <row r="4301" spans="1:14" ht="15.5" hidden="1" x14ac:dyDescent="0.35">
      <c r="A4301" s="3" t="s">
        <v>164</v>
      </c>
      <c r="B4301" s="2" t="s">
        <v>2630</v>
      </c>
      <c r="C4301" s="3">
        <v>158.5</v>
      </c>
      <c r="D4301" s="2">
        <v>0.06</v>
      </c>
      <c r="E4301" s="2">
        <v>0.05</v>
      </c>
      <c r="F4301" s="2">
        <v>0.06</v>
      </c>
      <c r="G4301" s="2">
        <v>0.01</v>
      </c>
      <c r="H4301" s="2">
        <v>0.2</v>
      </c>
      <c r="I4301" s="2">
        <v>1</v>
      </c>
      <c r="J4301" s="2">
        <v>1396</v>
      </c>
      <c r="K4301" s="4">
        <v>0.4395</v>
      </c>
      <c r="L4301" s="2" t="s">
        <v>1929</v>
      </c>
      <c r="M4301" s="5">
        <v>45093</v>
      </c>
      <c r="N4301" s="6">
        <v>102.79</v>
      </c>
    </row>
    <row r="4302" spans="1:14" ht="15.5" hidden="1" x14ac:dyDescent="0.35">
      <c r="A4302" s="3" t="s">
        <v>166</v>
      </c>
      <c r="B4302" s="2" t="s">
        <v>2631</v>
      </c>
      <c r="C4302" s="3">
        <v>159</v>
      </c>
      <c r="D4302" s="2">
        <v>0.06</v>
      </c>
      <c r="E4302" s="2">
        <v>0.05</v>
      </c>
      <c r="F4302" s="2">
        <v>0.06</v>
      </c>
      <c r="G4302" s="2">
        <v>0.02</v>
      </c>
      <c r="H4302" s="2">
        <v>0.5</v>
      </c>
      <c r="I4302" s="2">
        <v>5</v>
      </c>
      <c r="J4302" s="2">
        <v>3151</v>
      </c>
      <c r="K4302" s="4">
        <v>0.44240000000000002</v>
      </c>
      <c r="L4302" s="2" t="s">
        <v>1929</v>
      </c>
      <c r="M4302" s="5">
        <v>45093</v>
      </c>
      <c r="N4302" s="6">
        <v>102.79</v>
      </c>
    </row>
    <row r="4303" spans="1:14" ht="15.5" hidden="1" x14ac:dyDescent="0.35">
      <c r="A4303" s="3" t="s">
        <v>168</v>
      </c>
      <c r="B4303" s="2" t="s">
        <v>1998</v>
      </c>
      <c r="C4303" s="3">
        <v>159.5</v>
      </c>
      <c r="D4303" s="2">
        <v>0.08</v>
      </c>
      <c r="E4303" s="2">
        <v>0.04</v>
      </c>
      <c r="F4303" s="2">
        <v>0.06</v>
      </c>
      <c r="G4303" s="2">
        <v>0</v>
      </c>
      <c r="H4303" s="2" t="s">
        <v>12</v>
      </c>
      <c r="I4303" s="2">
        <v>6</v>
      </c>
      <c r="J4303" s="2">
        <v>1028</v>
      </c>
      <c r="K4303" s="4">
        <v>0.44529999999999997</v>
      </c>
      <c r="L4303" s="2" t="s">
        <v>1929</v>
      </c>
      <c r="M4303" s="5">
        <v>45093</v>
      </c>
      <c r="N4303" s="6">
        <v>102.79</v>
      </c>
    </row>
    <row r="4304" spans="1:14" ht="15.5" hidden="1" x14ac:dyDescent="0.35">
      <c r="A4304" s="3" t="s">
        <v>169</v>
      </c>
      <c r="B4304" s="2" t="s">
        <v>2632</v>
      </c>
      <c r="C4304" s="3">
        <v>160</v>
      </c>
      <c r="D4304" s="2">
        <v>0.05</v>
      </c>
      <c r="E4304" s="2">
        <v>0.04</v>
      </c>
      <c r="F4304" s="2">
        <v>0.06</v>
      </c>
      <c r="G4304" s="2">
        <v>0</v>
      </c>
      <c r="H4304" s="2" t="s">
        <v>12</v>
      </c>
      <c r="I4304" s="2">
        <v>17</v>
      </c>
      <c r="J4304" s="2">
        <v>11226</v>
      </c>
      <c r="K4304" s="4">
        <v>0.44729999999999998</v>
      </c>
      <c r="L4304" s="2" t="s">
        <v>1929</v>
      </c>
      <c r="M4304" s="5">
        <v>45093</v>
      </c>
      <c r="N4304" s="6">
        <v>102.79</v>
      </c>
    </row>
    <row r="4305" spans="1:14" ht="15.5" hidden="1" x14ac:dyDescent="0.35">
      <c r="A4305" s="3" t="s">
        <v>171</v>
      </c>
      <c r="B4305" s="2" t="s">
        <v>2000</v>
      </c>
      <c r="C4305" s="3">
        <v>160.5</v>
      </c>
      <c r="D4305" s="2">
        <v>0.06</v>
      </c>
      <c r="E4305" s="2">
        <v>0.04</v>
      </c>
      <c r="F4305" s="2">
        <v>0.06</v>
      </c>
      <c r="G4305" s="2">
        <v>0</v>
      </c>
      <c r="H4305" s="2" t="s">
        <v>12</v>
      </c>
      <c r="I4305" s="2">
        <v>40</v>
      </c>
      <c r="J4305" s="2">
        <v>872</v>
      </c>
      <c r="K4305" s="4">
        <v>0.45119999999999999</v>
      </c>
      <c r="L4305" s="2" t="s">
        <v>1929</v>
      </c>
      <c r="M4305" s="5">
        <v>45093</v>
      </c>
      <c r="N4305" s="6">
        <v>102.79</v>
      </c>
    </row>
    <row r="4306" spans="1:14" ht="15.5" hidden="1" x14ac:dyDescent="0.35">
      <c r="A4306" s="3" t="s">
        <v>172</v>
      </c>
      <c r="B4306" s="2" t="s">
        <v>2001</v>
      </c>
      <c r="C4306" s="3">
        <v>161</v>
      </c>
      <c r="D4306" s="2">
        <v>0.06</v>
      </c>
      <c r="E4306" s="2">
        <v>0</v>
      </c>
      <c r="F4306" s="2">
        <v>0.06</v>
      </c>
      <c r="G4306" s="2">
        <v>0</v>
      </c>
      <c r="H4306" s="2" t="s">
        <v>12</v>
      </c>
      <c r="I4306" s="2">
        <v>1</v>
      </c>
      <c r="J4306" s="2">
        <v>1144</v>
      </c>
      <c r="K4306" s="4">
        <v>0.4531</v>
      </c>
      <c r="L4306" s="2" t="s">
        <v>1929</v>
      </c>
      <c r="M4306" s="5">
        <v>45093</v>
      </c>
      <c r="N4306" s="6">
        <v>102.79</v>
      </c>
    </row>
    <row r="4307" spans="1:14" ht="15.5" hidden="1" x14ac:dyDescent="0.35">
      <c r="A4307" s="3" t="s">
        <v>174</v>
      </c>
      <c r="B4307" s="2" t="s">
        <v>2544</v>
      </c>
      <c r="C4307" s="3">
        <v>161.5</v>
      </c>
      <c r="D4307" s="2">
        <v>0.05</v>
      </c>
      <c r="E4307" s="2">
        <v>0</v>
      </c>
      <c r="F4307" s="2">
        <v>0.06</v>
      </c>
      <c r="G4307" s="2">
        <v>0</v>
      </c>
      <c r="H4307" s="2" t="s">
        <v>12</v>
      </c>
      <c r="I4307" s="2">
        <v>4</v>
      </c>
      <c r="J4307" s="2">
        <v>749</v>
      </c>
      <c r="K4307" s="4">
        <v>0.4551</v>
      </c>
      <c r="L4307" s="2" t="s">
        <v>1929</v>
      </c>
      <c r="M4307" s="5">
        <v>45093</v>
      </c>
      <c r="N4307" s="6">
        <v>102.79</v>
      </c>
    </row>
    <row r="4308" spans="1:14" ht="15.5" hidden="1" x14ac:dyDescent="0.35">
      <c r="A4308" s="3" t="s">
        <v>175</v>
      </c>
      <c r="B4308" s="2" t="s">
        <v>2545</v>
      </c>
      <c r="C4308" s="3">
        <v>162</v>
      </c>
      <c r="D4308" s="2">
        <v>0.05</v>
      </c>
      <c r="E4308" s="2">
        <v>0.04</v>
      </c>
      <c r="F4308" s="2">
        <v>0.05</v>
      </c>
      <c r="G4308" s="2">
        <v>0</v>
      </c>
      <c r="H4308" s="2" t="s">
        <v>12</v>
      </c>
      <c r="I4308" s="2">
        <v>6</v>
      </c>
      <c r="J4308" s="2">
        <v>1746</v>
      </c>
      <c r="K4308" s="4">
        <v>0.44919999999999999</v>
      </c>
      <c r="L4308" s="2" t="s">
        <v>1929</v>
      </c>
      <c r="M4308" s="5">
        <v>45093</v>
      </c>
      <c r="N4308" s="6">
        <v>102.79</v>
      </c>
    </row>
    <row r="4309" spans="1:14" ht="15.5" hidden="1" x14ac:dyDescent="0.35">
      <c r="A4309" s="3" t="s">
        <v>177</v>
      </c>
      <c r="B4309" s="2" t="s">
        <v>2004</v>
      </c>
      <c r="C4309" s="3">
        <v>162.5</v>
      </c>
      <c r="D4309" s="2">
        <v>0.13</v>
      </c>
      <c r="E4309" s="2">
        <v>0.05</v>
      </c>
      <c r="F4309" s="2">
        <v>7.0000000000000007E-2</v>
      </c>
      <c r="G4309" s="2">
        <v>0</v>
      </c>
      <c r="H4309" s="2" t="s">
        <v>12</v>
      </c>
      <c r="I4309" s="2">
        <v>1</v>
      </c>
      <c r="J4309" s="2">
        <v>1975</v>
      </c>
      <c r="K4309" s="4">
        <v>0.46970000000000001</v>
      </c>
      <c r="L4309" s="2" t="s">
        <v>1929</v>
      </c>
      <c r="M4309" s="5">
        <v>45093</v>
      </c>
      <c r="N4309" s="6">
        <v>102.79</v>
      </c>
    </row>
    <row r="4310" spans="1:14" ht="15.5" hidden="1" x14ac:dyDescent="0.35">
      <c r="A4310" s="3" t="s">
        <v>179</v>
      </c>
      <c r="B4310" s="2" t="s">
        <v>2633</v>
      </c>
      <c r="C4310" s="3">
        <v>163</v>
      </c>
      <c r="D4310" s="2">
        <v>0.04</v>
      </c>
      <c r="E4310" s="2">
        <v>0.04</v>
      </c>
      <c r="F4310" s="2">
        <v>0.05</v>
      </c>
      <c r="G4310" s="2">
        <v>0</v>
      </c>
      <c r="H4310" s="2" t="s">
        <v>12</v>
      </c>
      <c r="I4310" s="2">
        <v>1</v>
      </c>
      <c r="J4310" s="2">
        <v>1418</v>
      </c>
      <c r="K4310" s="4">
        <v>0.4531</v>
      </c>
      <c r="L4310" s="2" t="s">
        <v>1929</v>
      </c>
      <c r="M4310" s="5">
        <v>45093</v>
      </c>
      <c r="N4310" s="6">
        <v>102.79</v>
      </c>
    </row>
    <row r="4311" spans="1:14" ht="15.5" hidden="1" x14ac:dyDescent="0.35">
      <c r="A4311" s="3" t="s">
        <v>181</v>
      </c>
      <c r="B4311" s="2" t="s">
        <v>2634</v>
      </c>
      <c r="C4311" s="3">
        <v>163.5</v>
      </c>
      <c r="D4311" s="2">
        <v>0.04</v>
      </c>
      <c r="E4311" s="2">
        <v>0</v>
      </c>
      <c r="F4311" s="2">
        <v>0.05</v>
      </c>
      <c r="G4311" s="2">
        <v>0</v>
      </c>
      <c r="H4311" s="2" t="s">
        <v>12</v>
      </c>
      <c r="I4311" s="2">
        <v>1</v>
      </c>
      <c r="J4311" s="2">
        <v>414</v>
      </c>
      <c r="K4311" s="4">
        <v>0.45700000000000002</v>
      </c>
      <c r="L4311" s="2" t="s">
        <v>1929</v>
      </c>
      <c r="M4311" s="5">
        <v>45093</v>
      </c>
      <c r="N4311" s="6">
        <v>102.79</v>
      </c>
    </row>
    <row r="4312" spans="1:14" ht="15.5" hidden="1" x14ac:dyDescent="0.35">
      <c r="A4312" s="3" t="s">
        <v>183</v>
      </c>
      <c r="B4312" s="2" t="s">
        <v>2633</v>
      </c>
      <c r="C4312" s="3">
        <v>164</v>
      </c>
      <c r="D4312" s="2">
        <v>0.04</v>
      </c>
      <c r="E4312" s="2">
        <v>0.04</v>
      </c>
      <c r="F4312" s="2">
        <v>0.05</v>
      </c>
      <c r="G4312" s="2">
        <v>0</v>
      </c>
      <c r="H4312" s="2" t="s">
        <v>12</v>
      </c>
      <c r="I4312" s="2">
        <v>1</v>
      </c>
      <c r="J4312" s="2">
        <v>1334</v>
      </c>
      <c r="K4312" s="4">
        <v>0.45900000000000002</v>
      </c>
      <c r="L4312" s="2" t="s">
        <v>1929</v>
      </c>
      <c r="M4312" s="5">
        <v>45093</v>
      </c>
      <c r="N4312" s="6">
        <v>102.79</v>
      </c>
    </row>
    <row r="4313" spans="1:14" ht="15.5" hidden="1" x14ac:dyDescent="0.35">
      <c r="A4313" s="3" t="s">
        <v>185</v>
      </c>
      <c r="B4313" s="2" t="s">
        <v>2008</v>
      </c>
      <c r="C4313" s="3">
        <v>164.5</v>
      </c>
      <c r="D4313" s="2">
        <v>0.06</v>
      </c>
      <c r="E4313" s="2">
        <v>0</v>
      </c>
      <c r="F4313" s="2">
        <v>0.05</v>
      </c>
      <c r="G4313" s="2">
        <v>0</v>
      </c>
      <c r="H4313" s="2" t="s">
        <v>12</v>
      </c>
      <c r="I4313" s="2">
        <v>60</v>
      </c>
      <c r="J4313" s="2">
        <v>2150</v>
      </c>
      <c r="K4313" s="4">
        <v>0.46089999999999998</v>
      </c>
      <c r="L4313" s="2" t="s">
        <v>1929</v>
      </c>
      <c r="M4313" s="5">
        <v>45093</v>
      </c>
      <c r="N4313" s="6">
        <v>102.79</v>
      </c>
    </row>
    <row r="4314" spans="1:14" ht="15.5" hidden="1" x14ac:dyDescent="0.35">
      <c r="A4314" s="3" t="s">
        <v>187</v>
      </c>
      <c r="B4314" s="2" t="s">
        <v>2635</v>
      </c>
      <c r="C4314" s="3">
        <v>165</v>
      </c>
      <c r="D4314" s="2">
        <v>0.04</v>
      </c>
      <c r="E4314" s="2">
        <v>0.03</v>
      </c>
      <c r="F4314" s="2">
        <v>0.05</v>
      </c>
      <c r="G4314" s="2">
        <v>0</v>
      </c>
      <c r="H4314" s="2" t="s">
        <v>12</v>
      </c>
      <c r="I4314" s="2">
        <v>100</v>
      </c>
      <c r="J4314" s="2">
        <v>7767</v>
      </c>
      <c r="K4314" s="4">
        <v>0.46479999999999999</v>
      </c>
      <c r="L4314" s="2" t="s">
        <v>1929</v>
      </c>
      <c r="M4314" s="5">
        <v>45093</v>
      </c>
      <c r="N4314" s="6">
        <v>102.79</v>
      </c>
    </row>
    <row r="4315" spans="1:14" ht="15.5" hidden="1" x14ac:dyDescent="0.35">
      <c r="A4315" s="3" t="s">
        <v>189</v>
      </c>
      <c r="B4315" s="2" t="s">
        <v>2010</v>
      </c>
      <c r="C4315" s="3">
        <v>165.5</v>
      </c>
      <c r="D4315" s="2">
        <v>0.06</v>
      </c>
      <c r="E4315" s="2">
        <v>0.03</v>
      </c>
      <c r="F4315" s="2">
        <v>0.05</v>
      </c>
      <c r="G4315" s="2">
        <v>0</v>
      </c>
      <c r="H4315" s="2" t="s">
        <v>12</v>
      </c>
      <c r="I4315" s="2">
        <v>51</v>
      </c>
      <c r="J4315" s="2">
        <v>1685</v>
      </c>
      <c r="K4315" s="4">
        <v>0.46679999999999999</v>
      </c>
      <c r="L4315" s="2" t="s">
        <v>1929</v>
      </c>
      <c r="M4315" s="5">
        <v>45093</v>
      </c>
      <c r="N4315" s="6">
        <v>102.79</v>
      </c>
    </row>
    <row r="4316" spans="1:14" ht="15.5" hidden="1" x14ac:dyDescent="0.35">
      <c r="A4316" s="3" t="s">
        <v>191</v>
      </c>
      <c r="B4316" s="2" t="s">
        <v>2011</v>
      </c>
      <c r="C4316" s="3">
        <v>166</v>
      </c>
      <c r="D4316" s="2">
        <v>0.05</v>
      </c>
      <c r="E4316" s="2">
        <v>0.03</v>
      </c>
      <c r="F4316" s="2">
        <v>0.05</v>
      </c>
      <c r="G4316" s="2">
        <v>0</v>
      </c>
      <c r="H4316" s="2" t="s">
        <v>12</v>
      </c>
      <c r="I4316" s="2">
        <v>1</v>
      </c>
      <c r="J4316" s="2">
        <v>1049</v>
      </c>
      <c r="K4316" s="4">
        <v>0.46879999999999999</v>
      </c>
      <c r="L4316" s="2" t="s">
        <v>1929</v>
      </c>
      <c r="M4316" s="5">
        <v>45093</v>
      </c>
      <c r="N4316" s="6">
        <v>102.79</v>
      </c>
    </row>
    <row r="4317" spans="1:14" ht="15.5" hidden="1" x14ac:dyDescent="0.35">
      <c r="A4317" s="3" t="s">
        <v>193</v>
      </c>
      <c r="B4317" s="2" t="s">
        <v>2636</v>
      </c>
      <c r="C4317" s="3">
        <v>166.5</v>
      </c>
      <c r="D4317" s="2">
        <v>0.03</v>
      </c>
      <c r="E4317" s="2">
        <v>0.03</v>
      </c>
      <c r="F4317" s="2">
        <v>0.05</v>
      </c>
      <c r="G4317" s="2">
        <v>0</v>
      </c>
      <c r="H4317" s="2" t="s">
        <v>12</v>
      </c>
      <c r="I4317" s="2">
        <v>300</v>
      </c>
      <c r="J4317" s="2">
        <v>796</v>
      </c>
      <c r="K4317" s="4">
        <v>0.47270000000000001</v>
      </c>
      <c r="L4317" s="2" t="s">
        <v>1929</v>
      </c>
      <c r="M4317" s="5">
        <v>45093</v>
      </c>
      <c r="N4317" s="6">
        <v>102.79</v>
      </c>
    </row>
    <row r="4318" spans="1:14" ht="15.5" hidden="1" x14ac:dyDescent="0.35">
      <c r="A4318" s="3" t="s">
        <v>195</v>
      </c>
      <c r="B4318" s="2" t="s">
        <v>2637</v>
      </c>
      <c r="C4318" s="3">
        <v>167</v>
      </c>
      <c r="D4318" s="2">
        <v>0.04</v>
      </c>
      <c r="E4318" s="2">
        <v>0</v>
      </c>
      <c r="F4318" s="2">
        <v>0.05</v>
      </c>
      <c r="G4318" s="2">
        <v>0</v>
      </c>
      <c r="H4318" s="2" t="s">
        <v>12</v>
      </c>
      <c r="I4318" s="2">
        <v>1</v>
      </c>
      <c r="J4318" s="2">
        <v>2031</v>
      </c>
      <c r="K4318" s="4">
        <v>0.47460000000000002</v>
      </c>
      <c r="L4318" s="2" t="s">
        <v>1929</v>
      </c>
      <c r="M4318" s="5">
        <v>45093</v>
      </c>
      <c r="N4318" s="6">
        <v>102.79</v>
      </c>
    </row>
    <row r="4319" spans="1:14" ht="15.5" hidden="1" x14ac:dyDescent="0.35">
      <c r="A4319" s="3" t="s">
        <v>197</v>
      </c>
      <c r="B4319" s="2" t="s">
        <v>2013</v>
      </c>
      <c r="C4319" s="3">
        <v>167.5</v>
      </c>
      <c r="D4319" s="2">
        <v>7.0000000000000007E-2</v>
      </c>
      <c r="E4319" s="2">
        <v>0.03</v>
      </c>
      <c r="F4319" s="2">
        <v>0.05</v>
      </c>
      <c r="G4319" s="2">
        <v>0</v>
      </c>
      <c r="H4319" s="2" t="s">
        <v>12</v>
      </c>
      <c r="I4319" s="2">
        <v>9</v>
      </c>
      <c r="J4319" s="2">
        <v>3237</v>
      </c>
      <c r="K4319" s="4">
        <v>0.47660000000000002</v>
      </c>
      <c r="L4319" s="2" t="s">
        <v>1929</v>
      </c>
      <c r="M4319" s="5">
        <v>45093</v>
      </c>
      <c r="N4319" s="6">
        <v>102.79</v>
      </c>
    </row>
    <row r="4320" spans="1:14" ht="15.5" hidden="1" x14ac:dyDescent="0.35">
      <c r="A4320" s="3" t="s">
        <v>199</v>
      </c>
      <c r="B4320" s="2" t="s">
        <v>2638</v>
      </c>
      <c r="C4320" s="3">
        <v>168</v>
      </c>
      <c r="D4320" s="2">
        <v>0.04</v>
      </c>
      <c r="E4320" s="2">
        <v>0.03</v>
      </c>
      <c r="F4320" s="2">
        <v>0.05</v>
      </c>
      <c r="G4320" s="2">
        <v>0</v>
      </c>
      <c r="H4320" s="2" t="s">
        <v>12</v>
      </c>
      <c r="I4320" s="2">
        <v>1</v>
      </c>
      <c r="J4320" s="2">
        <v>1791</v>
      </c>
      <c r="K4320" s="4">
        <v>0.48049999999999998</v>
      </c>
      <c r="L4320" s="2" t="s">
        <v>1929</v>
      </c>
      <c r="M4320" s="5">
        <v>45093</v>
      </c>
      <c r="N4320" s="6">
        <v>102.79</v>
      </c>
    </row>
    <row r="4321" spans="1:14" ht="15.5" hidden="1" x14ac:dyDescent="0.35">
      <c r="A4321" s="3" t="s">
        <v>200</v>
      </c>
      <c r="B4321" s="2" t="s">
        <v>2639</v>
      </c>
      <c r="C4321" s="3">
        <v>168.5</v>
      </c>
      <c r="D4321" s="2">
        <v>0.05</v>
      </c>
      <c r="E4321" s="2">
        <v>0.03</v>
      </c>
      <c r="F4321" s="2">
        <v>0.04</v>
      </c>
      <c r="G4321" s="2">
        <v>0.02</v>
      </c>
      <c r="H4321" s="2">
        <v>0.66669999999999996</v>
      </c>
      <c r="I4321" s="2">
        <v>6</v>
      </c>
      <c r="J4321" s="2">
        <v>3586</v>
      </c>
      <c r="K4321" s="4">
        <v>0.47070000000000001</v>
      </c>
      <c r="L4321" s="2" t="s">
        <v>1929</v>
      </c>
      <c r="M4321" s="5">
        <v>45093</v>
      </c>
      <c r="N4321" s="6">
        <v>102.79</v>
      </c>
    </row>
    <row r="4322" spans="1:14" ht="15.5" hidden="1" x14ac:dyDescent="0.35">
      <c r="A4322" s="3" t="s">
        <v>202</v>
      </c>
      <c r="B4322" s="2" t="s">
        <v>2640</v>
      </c>
      <c r="C4322" s="3">
        <v>169</v>
      </c>
      <c r="D4322" s="2">
        <v>0.03</v>
      </c>
      <c r="E4322" s="2">
        <v>0.03</v>
      </c>
      <c r="F4322" s="2">
        <v>0.04</v>
      </c>
      <c r="G4322" s="2">
        <v>0</v>
      </c>
      <c r="H4322" s="2" t="s">
        <v>12</v>
      </c>
      <c r="I4322" s="2">
        <v>308</v>
      </c>
      <c r="J4322" s="2">
        <v>2644</v>
      </c>
      <c r="K4322" s="4">
        <v>0.47270000000000001</v>
      </c>
      <c r="L4322" s="2" t="s">
        <v>1929</v>
      </c>
      <c r="M4322" s="5">
        <v>45093</v>
      </c>
      <c r="N4322" s="6">
        <v>102.79</v>
      </c>
    </row>
    <row r="4323" spans="1:14" ht="15.5" hidden="1" x14ac:dyDescent="0.35">
      <c r="A4323" s="3" t="s">
        <v>204</v>
      </c>
      <c r="B4323" s="2" t="s">
        <v>2011</v>
      </c>
      <c r="C4323" s="3">
        <v>169.5</v>
      </c>
      <c r="D4323" s="2">
        <v>0.03</v>
      </c>
      <c r="E4323" s="2">
        <v>0.03</v>
      </c>
      <c r="F4323" s="2">
        <v>0.04</v>
      </c>
      <c r="G4323" s="2">
        <v>0</v>
      </c>
      <c r="H4323" s="2" t="s">
        <v>12</v>
      </c>
      <c r="I4323" s="2">
        <v>300</v>
      </c>
      <c r="J4323" s="2">
        <v>1999</v>
      </c>
      <c r="K4323" s="4">
        <v>0.47460000000000002</v>
      </c>
      <c r="L4323" s="2" t="s">
        <v>1929</v>
      </c>
      <c r="M4323" s="5">
        <v>45093</v>
      </c>
      <c r="N4323" s="6">
        <v>102.79</v>
      </c>
    </row>
    <row r="4324" spans="1:14" ht="15.5" hidden="1" x14ac:dyDescent="0.35">
      <c r="A4324" s="3" t="s">
        <v>206</v>
      </c>
      <c r="B4324" s="2" t="s">
        <v>2641</v>
      </c>
      <c r="C4324" s="3">
        <v>170</v>
      </c>
      <c r="D4324" s="2">
        <v>0.04</v>
      </c>
      <c r="E4324" s="2">
        <v>0</v>
      </c>
      <c r="F4324" s="2">
        <v>0.04</v>
      </c>
      <c r="G4324" s="2">
        <v>0</v>
      </c>
      <c r="H4324" s="2" t="s">
        <v>12</v>
      </c>
      <c r="I4324" s="2">
        <v>50</v>
      </c>
      <c r="J4324" s="2">
        <v>7173</v>
      </c>
      <c r="K4324" s="4">
        <v>0.47660000000000002</v>
      </c>
      <c r="L4324" s="2" t="s">
        <v>1929</v>
      </c>
      <c r="M4324" s="5">
        <v>45093</v>
      </c>
      <c r="N4324" s="6">
        <v>102.79</v>
      </c>
    </row>
    <row r="4325" spans="1:14" ht="15.5" hidden="1" x14ac:dyDescent="0.35">
      <c r="A4325" s="3" t="s">
        <v>208</v>
      </c>
      <c r="B4325" s="2" t="s">
        <v>2642</v>
      </c>
      <c r="C4325" s="3">
        <v>170.5</v>
      </c>
      <c r="D4325" s="2">
        <v>0.04</v>
      </c>
      <c r="E4325" s="2">
        <v>0</v>
      </c>
      <c r="F4325" s="2">
        <v>0.04</v>
      </c>
      <c r="G4325" s="2">
        <v>0.01</v>
      </c>
      <c r="H4325" s="2">
        <v>0.33329999999999999</v>
      </c>
      <c r="I4325" s="2">
        <v>146</v>
      </c>
      <c r="J4325" s="2">
        <v>1870</v>
      </c>
      <c r="K4325" s="4">
        <v>0.48049999999999998</v>
      </c>
      <c r="L4325" s="2" t="s">
        <v>1929</v>
      </c>
      <c r="M4325" s="5">
        <v>45093</v>
      </c>
      <c r="N4325" s="6">
        <v>102.79</v>
      </c>
    </row>
    <row r="4326" spans="1:14" ht="15.5" hidden="1" x14ac:dyDescent="0.35">
      <c r="A4326" s="3" t="s">
        <v>209</v>
      </c>
      <c r="B4326" s="2" t="s">
        <v>2643</v>
      </c>
      <c r="C4326" s="3">
        <v>171</v>
      </c>
      <c r="D4326" s="2">
        <v>0.03</v>
      </c>
      <c r="E4326" s="2">
        <v>0.03</v>
      </c>
      <c r="F4326" s="2">
        <v>0.04</v>
      </c>
      <c r="G4326" s="2">
        <v>0</v>
      </c>
      <c r="H4326" s="2" t="s">
        <v>12</v>
      </c>
      <c r="I4326" s="2">
        <v>21</v>
      </c>
      <c r="J4326" s="2">
        <v>1739</v>
      </c>
      <c r="K4326" s="4">
        <v>0.4824</v>
      </c>
      <c r="L4326" s="2" t="s">
        <v>1929</v>
      </c>
      <c r="M4326" s="5">
        <v>45093</v>
      </c>
      <c r="N4326" s="6">
        <v>102.79</v>
      </c>
    </row>
    <row r="4327" spans="1:14" ht="15.5" hidden="1" x14ac:dyDescent="0.35">
      <c r="A4327" s="3" t="s">
        <v>211</v>
      </c>
      <c r="B4327" s="2" t="s">
        <v>2020</v>
      </c>
      <c r="C4327" s="3">
        <v>171.5</v>
      </c>
      <c r="D4327" s="2">
        <v>0.1</v>
      </c>
      <c r="E4327" s="2">
        <v>0.02</v>
      </c>
      <c r="F4327" s="2">
        <v>0.03</v>
      </c>
      <c r="G4327" s="2">
        <v>0</v>
      </c>
      <c r="H4327" s="2" t="s">
        <v>12</v>
      </c>
      <c r="I4327" s="2">
        <v>20</v>
      </c>
      <c r="J4327" s="2">
        <v>876</v>
      </c>
      <c r="K4327" s="4">
        <v>0.46879999999999999</v>
      </c>
      <c r="L4327" s="2" t="s">
        <v>1929</v>
      </c>
      <c r="M4327" s="5">
        <v>45093</v>
      </c>
      <c r="N4327" s="6">
        <v>102.79</v>
      </c>
    </row>
    <row r="4328" spans="1:14" ht="15.5" hidden="1" x14ac:dyDescent="0.35">
      <c r="A4328" s="3" t="s">
        <v>213</v>
      </c>
      <c r="B4328" s="2" t="s">
        <v>2021</v>
      </c>
      <c r="C4328" s="3">
        <v>172</v>
      </c>
      <c r="D4328" s="2">
        <v>0.04</v>
      </c>
      <c r="E4328" s="2">
        <v>0.03</v>
      </c>
      <c r="F4328" s="2">
        <v>0.04</v>
      </c>
      <c r="G4328" s="2">
        <v>0</v>
      </c>
      <c r="H4328" s="2" t="s">
        <v>12</v>
      </c>
      <c r="I4328" s="2">
        <v>10</v>
      </c>
      <c r="J4328" s="2">
        <v>1166</v>
      </c>
      <c r="K4328" s="4">
        <v>0.48630000000000001</v>
      </c>
      <c r="L4328" s="2" t="s">
        <v>1929</v>
      </c>
      <c r="M4328" s="5">
        <v>45093</v>
      </c>
      <c r="N4328" s="6">
        <v>102.79</v>
      </c>
    </row>
    <row r="4329" spans="1:14" ht="15.5" hidden="1" x14ac:dyDescent="0.35">
      <c r="A4329" s="3" t="s">
        <v>215</v>
      </c>
      <c r="B4329" s="2" t="s">
        <v>2644</v>
      </c>
      <c r="C4329" s="3">
        <v>172.5</v>
      </c>
      <c r="D4329" s="2">
        <v>0.04</v>
      </c>
      <c r="E4329" s="2">
        <v>0.02</v>
      </c>
      <c r="F4329" s="2">
        <v>0.04</v>
      </c>
      <c r="G4329" s="2">
        <v>0.01</v>
      </c>
      <c r="H4329" s="2">
        <v>0.33329999999999999</v>
      </c>
      <c r="I4329" s="2">
        <v>10</v>
      </c>
      <c r="J4329" s="2">
        <v>3027</v>
      </c>
      <c r="K4329" s="4">
        <v>0.48830000000000001</v>
      </c>
      <c r="L4329" s="2" t="s">
        <v>1929</v>
      </c>
      <c r="M4329" s="5">
        <v>45093</v>
      </c>
      <c r="N4329" s="6">
        <v>102.79</v>
      </c>
    </row>
    <row r="4330" spans="1:14" ht="15.5" hidden="1" x14ac:dyDescent="0.35">
      <c r="A4330" s="3" t="s">
        <v>217</v>
      </c>
      <c r="B4330" s="2" t="s">
        <v>2005</v>
      </c>
      <c r="C4330" s="3">
        <v>173</v>
      </c>
      <c r="D4330" s="2">
        <v>0.04</v>
      </c>
      <c r="E4330" s="2">
        <v>0.02</v>
      </c>
      <c r="F4330" s="2">
        <v>0.04</v>
      </c>
      <c r="G4330" s="2">
        <v>0</v>
      </c>
      <c r="H4330" s="2" t="s">
        <v>12</v>
      </c>
      <c r="I4330" s="2">
        <v>1</v>
      </c>
      <c r="J4330" s="2">
        <v>707</v>
      </c>
      <c r="K4330" s="4">
        <v>0.49220000000000003</v>
      </c>
      <c r="L4330" s="2" t="s">
        <v>1929</v>
      </c>
      <c r="M4330" s="5">
        <v>45093</v>
      </c>
      <c r="N4330" s="6">
        <v>102.79</v>
      </c>
    </row>
    <row r="4331" spans="1:14" ht="15.5" hidden="1" x14ac:dyDescent="0.35">
      <c r="A4331" s="3" t="s">
        <v>219</v>
      </c>
      <c r="B4331" s="2" t="s">
        <v>2644</v>
      </c>
      <c r="C4331" s="3">
        <v>173.5</v>
      </c>
      <c r="D4331" s="2">
        <v>0.04</v>
      </c>
      <c r="E4331" s="2">
        <v>0.02</v>
      </c>
      <c r="F4331" s="2">
        <v>0.04</v>
      </c>
      <c r="G4331" s="2">
        <v>0.01</v>
      </c>
      <c r="H4331" s="2">
        <v>0.33329999999999999</v>
      </c>
      <c r="I4331" s="2">
        <v>10</v>
      </c>
      <c r="J4331" s="2">
        <v>899</v>
      </c>
      <c r="K4331" s="4">
        <v>0.49409999999999998</v>
      </c>
      <c r="L4331" s="2" t="s">
        <v>1929</v>
      </c>
      <c r="M4331" s="5">
        <v>45093</v>
      </c>
      <c r="N4331" s="6">
        <v>102.79</v>
      </c>
    </row>
    <row r="4332" spans="1:14" ht="15.5" hidden="1" x14ac:dyDescent="0.35">
      <c r="A4332" s="3" t="s">
        <v>221</v>
      </c>
      <c r="B4332" s="2" t="s">
        <v>2645</v>
      </c>
      <c r="C4332" s="3">
        <v>174</v>
      </c>
      <c r="D4332" s="2">
        <v>0.03</v>
      </c>
      <c r="E4332" s="2">
        <v>0.02</v>
      </c>
      <c r="F4332" s="2">
        <v>0.04</v>
      </c>
      <c r="G4332" s="2">
        <v>0</v>
      </c>
      <c r="H4332" s="2" t="s">
        <v>12</v>
      </c>
      <c r="I4332" s="2">
        <v>53</v>
      </c>
      <c r="J4332" s="2">
        <v>1271</v>
      </c>
      <c r="K4332" s="4">
        <v>0.49609999999999999</v>
      </c>
      <c r="L4332" s="2" t="s">
        <v>1929</v>
      </c>
      <c r="M4332" s="5">
        <v>45093</v>
      </c>
      <c r="N4332" s="6">
        <v>102.79</v>
      </c>
    </row>
    <row r="4333" spans="1:14" ht="15.5" hidden="1" x14ac:dyDescent="0.35">
      <c r="A4333" s="3" t="s">
        <v>222</v>
      </c>
      <c r="B4333" s="2" t="s">
        <v>2646</v>
      </c>
      <c r="C4333" s="3">
        <v>174.5</v>
      </c>
      <c r="D4333" s="2">
        <v>0.02</v>
      </c>
      <c r="E4333" s="2">
        <v>0.02</v>
      </c>
      <c r="F4333" s="2">
        <v>0.04</v>
      </c>
      <c r="G4333" s="2">
        <v>0</v>
      </c>
      <c r="H4333" s="2" t="s">
        <v>12</v>
      </c>
      <c r="I4333" s="2">
        <v>1</v>
      </c>
      <c r="J4333" s="2">
        <v>1323</v>
      </c>
      <c r="K4333" s="4">
        <v>0.5</v>
      </c>
      <c r="L4333" s="2" t="s">
        <v>1929</v>
      </c>
      <c r="M4333" s="5">
        <v>45093</v>
      </c>
      <c r="N4333" s="6">
        <v>102.79</v>
      </c>
    </row>
    <row r="4334" spans="1:14" ht="15.5" hidden="1" x14ac:dyDescent="0.35">
      <c r="A4334" s="3" t="s">
        <v>224</v>
      </c>
      <c r="B4334" s="2" t="s">
        <v>2025</v>
      </c>
      <c r="C4334" s="3">
        <v>175</v>
      </c>
      <c r="D4334" s="2">
        <v>0.04</v>
      </c>
      <c r="E4334" s="2">
        <v>0.02</v>
      </c>
      <c r="F4334" s="2">
        <v>0.04</v>
      </c>
      <c r="G4334" s="2">
        <v>0</v>
      </c>
      <c r="H4334" s="2" t="s">
        <v>12</v>
      </c>
      <c r="I4334" s="2">
        <v>5</v>
      </c>
      <c r="J4334" s="2">
        <v>11468</v>
      </c>
      <c r="K4334" s="4">
        <v>0.5</v>
      </c>
      <c r="L4334" s="2" t="s">
        <v>1929</v>
      </c>
      <c r="M4334" s="5">
        <v>45093</v>
      </c>
      <c r="N4334" s="6">
        <v>102.79</v>
      </c>
    </row>
    <row r="4335" spans="1:14" ht="15.5" hidden="1" x14ac:dyDescent="0.35">
      <c r="A4335" s="3" t="s">
        <v>226</v>
      </c>
      <c r="B4335" s="2" t="s">
        <v>2647</v>
      </c>
      <c r="C4335" s="3">
        <v>175.5</v>
      </c>
      <c r="D4335" s="2">
        <v>0.02</v>
      </c>
      <c r="E4335" s="2">
        <v>0.02</v>
      </c>
      <c r="F4335" s="2">
        <v>0.04</v>
      </c>
      <c r="G4335" s="2">
        <v>0</v>
      </c>
      <c r="H4335" s="2" t="s">
        <v>12</v>
      </c>
      <c r="I4335" s="2">
        <v>20</v>
      </c>
      <c r="J4335" s="2">
        <v>3844</v>
      </c>
      <c r="K4335" s="4">
        <v>0.50390000000000001</v>
      </c>
      <c r="L4335" s="2" t="s">
        <v>1929</v>
      </c>
      <c r="M4335" s="5">
        <v>45093</v>
      </c>
      <c r="N4335" s="6">
        <v>102.79</v>
      </c>
    </row>
    <row r="4336" spans="1:14" ht="15.5" hidden="1" x14ac:dyDescent="0.35">
      <c r="A4336" s="3" t="s">
        <v>228</v>
      </c>
      <c r="B4336" s="2" t="s">
        <v>2549</v>
      </c>
      <c r="C4336" s="3">
        <v>176</v>
      </c>
      <c r="D4336" s="2">
        <v>0.03</v>
      </c>
      <c r="E4336" s="2">
        <v>0.02</v>
      </c>
      <c r="F4336" s="2">
        <v>0.04</v>
      </c>
      <c r="G4336" s="2">
        <v>0</v>
      </c>
      <c r="H4336" s="2" t="s">
        <v>12</v>
      </c>
      <c r="I4336" s="2">
        <v>1</v>
      </c>
      <c r="J4336" s="2">
        <v>1988</v>
      </c>
      <c r="K4336" s="4">
        <v>0.50590000000000002</v>
      </c>
      <c r="L4336" s="2" t="s">
        <v>1929</v>
      </c>
      <c r="M4336" s="5">
        <v>45093</v>
      </c>
      <c r="N4336" s="6">
        <v>102.79</v>
      </c>
    </row>
    <row r="4337" spans="1:14" ht="15.5" hidden="1" x14ac:dyDescent="0.35">
      <c r="A4337" s="3" t="s">
        <v>230</v>
      </c>
      <c r="B4337" s="2" t="s">
        <v>2028</v>
      </c>
      <c r="C4337" s="3">
        <v>176.5</v>
      </c>
      <c r="D4337" s="2">
        <v>0.03</v>
      </c>
      <c r="E4337" s="2">
        <v>0.02</v>
      </c>
      <c r="F4337" s="2">
        <v>0.04</v>
      </c>
      <c r="G4337" s="2">
        <v>0</v>
      </c>
      <c r="H4337" s="2" t="s">
        <v>12</v>
      </c>
      <c r="I4337" s="2">
        <v>1</v>
      </c>
      <c r="J4337" s="2">
        <v>2003</v>
      </c>
      <c r="K4337" s="4">
        <v>0.50780000000000003</v>
      </c>
      <c r="L4337" s="2" t="s">
        <v>1929</v>
      </c>
      <c r="M4337" s="5">
        <v>45093</v>
      </c>
      <c r="N4337" s="6">
        <v>102.79</v>
      </c>
    </row>
    <row r="4338" spans="1:14" ht="15.5" hidden="1" x14ac:dyDescent="0.35">
      <c r="A4338" s="3" t="s">
        <v>232</v>
      </c>
      <c r="B4338" s="2" t="s">
        <v>2648</v>
      </c>
      <c r="C4338" s="3">
        <v>177</v>
      </c>
      <c r="D4338" s="2">
        <v>0.03</v>
      </c>
      <c r="E4338" s="2">
        <v>0.02</v>
      </c>
      <c r="F4338" s="2">
        <v>0.04</v>
      </c>
      <c r="G4338" s="2">
        <v>0</v>
      </c>
      <c r="H4338" s="2" t="s">
        <v>12</v>
      </c>
      <c r="I4338" s="2">
        <v>200</v>
      </c>
      <c r="J4338" s="2">
        <v>830</v>
      </c>
      <c r="K4338" s="4">
        <v>0.50980000000000003</v>
      </c>
      <c r="L4338" s="2" t="s">
        <v>1929</v>
      </c>
      <c r="M4338" s="5">
        <v>45093</v>
      </c>
      <c r="N4338" s="6">
        <v>102.79</v>
      </c>
    </row>
    <row r="4339" spans="1:14" ht="15.5" hidden="1" x14ac:dyDescent="0.35">
      <c r="A4339" s="3" t="s">
        <v>234</v>
      </c>
      <c r="B4339" s="2" t="s">
        <v>2649</v>
      </c>
      <c r="C4339" s="3">
        <v>177.5</v>
      </c>
      <c r="D4339" s="2">
        <v>0.03</v>
      </c>
      <c r="E4339" s="2">
        <v>0.02</v>
      </c>
      <c r="F4339" s="2">
        <v>0.04</v>
      </c>
      <c r="G4339" s="2">
        <v>0</v>
      </c>
      <c r="H4339" s="2" t="s">
        <v>12</v>
      </c>
      <c r="I4339" s="2">
        <v>203</v>
      </c>
      <c r="J4339" s="2">
        <v>2359</v>
      </c>
      <c r="K4339" s="4">
        <v>0.51170000000000004</v>
      </c>
      <c r="L4339" s="2" t="s">
        <v>1929</v>
      </c>
      <c r="M4339" s="5">
        <v>45093</v>
      </c>
      <c r="N4339" s="6">
        <v>102.79</v>
      </c>
    </row>
    <row r="4340" spans="1:14" ht="15.5" hidden="1" x14ac:dyDescent="0.35">
      <c r="A4340" s="3" t="s">
        <v>235</v>
      </c>
      <c r="B4340" s="2" t="s">
        <v>2030</v>
      </c>
      <c r="C4340" s="3">
        <v>178</v>
      </c>
      <c r="D4340" s="2">
        <v>0.03</v>
      </c>
      <c r="E4340" s="2">
        <v>0.02</v>
      </c>
      <c r="F4340" s="2">
        <v>0.04</v>
      </c>
      <c r="G4340" s="2">
        <v>0</v>
      </c>
      <c r="H4340" s="2" t="s">
        <v>12</v>
      </c>
      <c r="I4340" s="2">
        <v>100</v>
      </c>
      <c r="J4340" s="2">
        <v>458</v>
      </c>
      <c r="K4340" s="4">
        <v>0.5</v>
      </c>
      <c r="L4340" s="2" t="s">
        <v>1929</v>
      </c>
      <c r="M4340" s="5">
        <v>45093</v>
      </c>
      <c r="N4340" s="6">
        <v>102.79</v>
      </c>
    </row>
    <row r="4341" spans="1:14" ht="15.5" hidden="1" x14ac:dyDescent="0.35">
      <c r="A4341" s="3" t="s">
        <v>237</v>
      </c>
      <c r="B4341" s="2" t="s">
        <v>2650</v>
      </c>
      <c r="C4341" s="3">
        <v>178.5</v>
      </c>
      <c r="D4341" s="2">
        <v>0.03</v>
      </c>
      <c r="E4341" s="2">
        <v>0.02</v>
      </c>
      <c r="F4341" s="2">
        <v>0.04</v>
      </c>
      <c r="G4341" s="2">
        <v>0.01</v>
      </c>
      <c r="H4341" s="2">
        <v>0.5</v>
      </c>
      <c r="I4341" s="2">
        <v>37</v>
      </c>
      <c r="J4341" s="2">
        <v>1782</v>
      </c>
      <c r="K4341" s="4">
        <v>0.502</v>
      </c>
      <c r="L4341" s="2" t="s">
        <v>1929</v>
      </c>
      <c r="M4341" s="5">
        <v>45093</v>
      </c>
      <c r="N4341" s="6">
        <v>102.79</v>
      </c>
    </row>
    <row r="4342" spans="1:14" ht="15.5" hidden="1" x14ac:dyDescent="0.35">
      <c r="A4342" s="3" t="s">
        <v>239</v>
      </c>
      <c r="B4342" s="2" t="s">
        <v>2651</v>
      </c>
      <c r="C4342" s="3">
        <v>179</v>
      </c>
      <c r="D4342" s="2">
        <v>0.02</v>
      </c>
      <c r="E4342" s="2">
        <v>0.02</v>
      </c>
      <c r="F4342" s="2">
        <v>0.03</v>
      </c>
      <c r="G4342" s="2">
        <v>0</v>
      </c>
      <c r="H4342" s="2" t="s">
        <v>12</v>
      </c>
      <c r="I4342" s="2">
        <v>10</v>
      </c>
      <c r="J4342" s="2">
        <v>1046</v>
      </c>
      <c r="K4342" s="4">
        <v>0.50390000000000001</v>
      </c>
      <c r="L4342" s="2" t="s">
        <v>1929</v>
      </c>
      <c r="M4342" s="5">
        <v>45093</v>
      </c>
      <c r="N4342" s="6">
        <v>102.79</v>
      </c>
    </row>
    <row r="4343" spans="1:14" ht="15.5" hidden="1" x14ac:dyDescent="0.35">
      <c r="A4343" s="3" t="s">
        <v>241</v>
      </c>
      <c r="B4343" s="2" t="s">
        <v>2033</v>
      </c>
      <c r="C4343" s="3">
        <v>179.5</v>
      </c>
      <c r="D4343" s="2">
        <v>0.05</v>
      </c>
      <c r="E4343" s="2">
        <v>0.02</v>
      </c>
      <c r="F4343" s="2">
        <v>0.04</v>
      </c>
      <c r="G4343" s="2">
        <v>0</v>
      </c>
      <c r="H4343" s="2" t="s">
        <v>12</v>
      </c>
      <c r="I4343" s="2">
        <v>9</v>
      </c>
      <c r="J4343" s="2">
        <v>510</v>
      </c>
      <c r="K4343" s="4">
        <v>0.50780000000000003</v>
      </c>
      <c r="L4343" s="2" t="s">
        <v>1929</v>
      </c>
      <c r="M4343" s="5">
        <v>45093</v>
      </c>
      <c r="N4343" s="6">
        <v>102.79</v>
      </c>
    </row>
    <row r="4344" spans="1:14" ht="15.5" hidden="1" x14ac:dyDescent="0.35">
      <c r="A4344" s="3" t="s">
        <v>242</v>
      </c>
      <c r="B4344" s="2" t="s">
        <v>2652</v>
      </c>
      <c r="C4344" s="3">
        <v>180</v>
      </c>
      <c r="D4344" s="2">
        <v>0.02</v>
      </c>
      <c r="E4344" s="2">
        <v>0.02</v>
      </c>
      <c r="F4344" s="2">
        <v>0.18</v>
      </c>
      <c r="G4344" s="2">
        <v>0</v>
      </c>
      <c r="H4344" s="2" t="s">
        <v>12</v>
      </c>
      <c r="I4344" s="2">
        <v>11</v>
      </c>
      <c r="J4344" s="2">
        <v>14683</v>
      </c>
      <c r="K4344" s="4">
        <v>0.58199999999999996</v>
      </c>
      <c r="L4344" s="2" t="s">
        <v>1929</v>
      </c>
      <c r="M4344" s="5">
        <v>45093</v>
      </c>
      <c r="N4344" s="6">
        <v>102.79</v>
      </c>
    </row>
    <row r="4345" spans="1:14" ht="15.5" hidden="1" x14ac:dyDescent="0.35">
      <c r="A4345" s="3" t="s">
        <v>244</v>
      </c>
      <c r="B4345" s="2" t="s">
        <v>2652</v>
      </c>
      <c r="C4345" s="3">
        <v>180.5</v>
      </c>
      <c r="D4345" s="2">
        <v>0.02</v>
      </c>
      <c r="E4345" s="2">
        <v>0</v>
      </c>
      <c r="F4345" s="2">
        <v>0.18</v>
      </c>
      <c r="G4345" s="2">
        <v>0</v>
      </c>
      <c r="H4345" s="2" t="s">
        <v>12</v>
      </c>
      <c r="I4345" s="2">
        <v>1</v>
      </c>
      <c r="J4345" s="2">
        <v>1689</v>
      </c>
      <c r="K4345" s="4">
        <v>0.57720000000000005</v>
      </c>
      <c r="L4345" s="2" t="s">
        <v>1929</v>
      </c>
      <c r="M4345" s="5">
        <v>45093</v>
      </c>
      <c r="N4345" s="6">
        <v>102.79</v>
      </c>
    </row>
    <row r="4346" spans="1:14" ht="15.5" hidden="1" x14ac:dyDescent="0.35">
      <c r="A4346" s="3" t="s">
        <v>245</v>
      </c>
      <c r="B4346" s="2" t="s">
        <v>2650</v>
      </c>
      <c r="C4346" s="3">
        <v>181</v>
      </c>
      <c r="D4346" s="2">
        <v>0.03</v>
      </c>
      <c r="E4346" s="2">
        <v>0</v>
      </c>
      <c r="F4346" s="2">
        <v>0.18</v>
      </c>
      <c r="G4346" s="2">
        <v>0.01</v>
      </c>
      <c r="H4346" s="2">
        <v>0.5</v>
      </c>
      <c r="I4346" s="2">
        <v>46</v>
      </c>
      <c r="J4346" s="2">
        <v>762</v>
      </c>
      <c r="K4346" s="4">
        <v>0.58009999999999995</v>
      </c>
      <c r="L4346" s="2" t="s">
        <v>1929</v>
      </c>
      <c r="M4346" s="5">
        <v>45093</v>
      </c>
      <c r="N4346" s="6">
        <v>102.79</v>
      </c>
    </row>
    <row r="4347" spans="1:14" ht="15.5" hidden="1" x14ac:dyDescent="0.35">
      <c r="A4347" s="3" t="s">
        <v>247</v>
      </c>
      <c r="B4347" s="2" t="s">
        <v>2036</v>
      </c>
      <c r="C4347" s="3">
        <v>181.5</v>
      </c>
      <c r="D4347" s="2">
        <v>7.0000000000000007E-2</v>
      </c>
      <c r="E4347" s="2">
        <v>0.02</v>
      </c>
      <c r="F4347" s="2">
        <v>0.04</v>
      </c>
      <c r="G4347" s="2">
        <v>0</v>
      </c>
      <c r="H4347" s="2" t="s">
        <v>12</v>
      </c>
      <c r="I4347" s="2">
        <v>1</v>
      </c>
      <c r="J4347" s="2">
        <v>1084</v>
      </c>
      <c r="K4347" s="4">
        <v>0.51559999999999995</v>
      </c>
      <c r="L4347" s="2" t="s">
        <v>1929</v>
      </c>
      <c r="M4347" s="5">
        <v>45093</v>
      </c>
      <c r="N4347" s="6">
        <v>102.79</v>
      </c>
    </row>
    <row r="4348" spans="1:14" ht="15.5" hidden="1" x14ac:dyDescent="0.35">
      <c r="A4348" s="3" t="s">
        <v>249</v>
      </c>
      <c r="B4348" s="2" t="s">
        <v>2553</v>
      </c>
      <c r="C4348" s="3">
        <v>182</v>
      </c>
      <c r="D4348" s="2">
        <v>0.02</v>
      </c>
      <c r="E4348" s="2">
        <v>0.02</v>
      </c>
      <c r="F4348" s="2">
        <v>0.18</v>
      </c>
      <c r="G4348" s="2">
        <v>0</v>
      </c>
      <c r="H4348" s="2" t="s">
        <v>12</v>
      </c>
      <c r="I4348" s="2">
        <v>50</v>
      </c>
      <c r="J4348" s="2">
        <v>886</v>
      </c>
      <c r="K4348" s="4">
        <v>0.59179999999999999</v>
      </c>
      <c r="L4348" s="2" t="s">
        <v>1929</v>
      </c>
      <c r="M4348" s="5">
        <v>45093</v>
      </c>
      <c r="N4348" s="6">
        <v>102.79</v>
      </c>
    </row>
    <row r="4349" spans="1:14" ht="15.5" hidden="1" x14ac:dyDescent="0.35">
      <c r="A4349" s="3" t="s">
        <v>251</v>
      </c>
      <c r="B4349" s="2" t="s">
        <v>2038</v>
      </c>
      <c r="C4349" s="3">
        <v>182.5</v>
      </c>
      <c r="D4349" s="2">
        <v>0.05</v>
      </c>
      <c r="E4349" s="2">
        <v>0</v>
      </c>
      <c r="F4349" s="2">
        <v>0.18</v>
      </c>
      <c r="G4349" s="2">
        <v>0</v>
      </c>
      <c r="H4349" s="2" t="s">
        <v>12</v>
      </c>
      <c r="I4349" s="2">
        <v>2</v>
      </c>
      <c r="J4349" s="2">
        <v>1581</v>
      </c>
      <c r="K4349" s="4">
        <v>0.58589999999999998</v>
      </c>
      <c r="L4349" s="2" t="s">
        <v>1929</v>
      </c>
      <c r="M4349" s="5">
        <v>45093</v>
      </c>
      <c r="N4349" s="6">
        <v>102.79</v>
      </c>
    </row>
    <row r="4350" spans="1:14" ht="15.5" hidden="1" x14ac:dyDescent="0.35">
      <c r="A4350" s="3" t="s">
        <v>252</v>
      </c>
      <c r="B4350" s="2" t="s">
        <v>2039</v>
      </c>
      <c r="C4350" s="3">
        <v>183</v>
      </c>
      <c r="D4350" s="2">
        <v>0.03</v>
      </c>
      <c r="E4350" s="2">
        <v>0.02</v>
      </c>
      <c r="F4350" s="2">
        <v>0.03</v>
      </c>
      <c r="G4350" s="2">
        <v>0</v>
      </c>
      <c r="H4350" s="2" t="s">
        <v>12</v>
      </c>
      <c r="I4350" s="2">
        <v>17</v>
      </c>
      <c r="J4350" s="2">
        <v>761</v>
      </c>
      <c r="K4350" s="4">
        <v>0.51170000000000004</v>
      </c>
      <c r="L4350" s="2" t="s">
        <v>1929</v>
      </c>
      <c r="M4350" s="5">
        <v>45093</v>
      </c>
      <c r="N4350" s="6">
        <v>102.79</v>
      </c>
    </row>
    <row r="4351" spans="1:14" ht="15.5" hidden="1" x14ac:dyDescent="0.35">
      <c r="A4351" s="3" t="s">
        <v>254</v>
      </c>
      <c r="B4351" s="2" t="s">
        <v>2650</v>
      </c>
      <c r="C4351" s="3">
        <v>183.5</v>
      </c>
      <c r="D4351" s="2">
        <v>0.03</v>
      </c>
      <c r="E4351" s="2">
        <v>0</v>
      </c>
      <c r="F4351" s="2">
        <v>0.18</v>
      </c>
      <c r="G4351" s="2">
        <v>-0.01</v>
      </c>
      <c r="H4351" s="2">
        <v>-0.25</v>
      </c>
      <c r="I4351" s="2">
        <v>45</v>
      </c>
      <c r="J4351" s="2">
        <v>976</v>
      </c>
      <c r="K4351" s="4">
        <v>0.59179999999999999</v>
      </c>
      <c r="L4351" s="2" t="s">
        <v>1929</v>
      </c>
      <c r="M4351" s="5">
        <v>45093</v>
      </c>
      <c r="N4351" s="6">
        <v>102.79</v>
      </c>
    </row>
    <row r="4352" spans="1:14" ht="15.5" hidden="1" x14ac:dyDescent="0.35">
      <c r="A4352" s="3" t="s">
        <v>256</v>
      </c>
      <c r="B4352" s="2" t="s">
        <v>2041</v>
      </c>
      <c r="C4352" s="3">
        <v>184</v>
      </c>
      <c r="D4352" s="2">
        <v>0.03</v>
      </c>
      <c r="E4352" s="2">
        <v>0</v>
      </c>
      <c r="F4352" s="2">
        <v>0.18</v>
      </c>
      <c r="G4352" s="2">
        <v>0</v>
      </c>
      <c r="H4352" s="2" t="s">
        <v>12</v>
      </c>
      <c r="I4352" s="2">
        <v>2</v>
      </c>
      <c r="J4352" s="2">
        <v>284</v>
      </c>
      <c r="K4352" s="4">
        <v>0.59379999999999999</v>
      </c>
      <c r="L4352" s="2" t="s">
        <v>1929</v>
      </c>
      <c r="M4352" s="5">
        <v>45093</v>
      </c>
      <c r="N4352" s="6">
        <v>102.79</v>
      </c>
    </row>
    <row r="4353" spans="1:14" ht="15.5" hidden="1" x14ac:dyDescent="0.35">
      <c r="A4353" s="3" t="s">
        <v>258</v>
      </c>
      <c r="B4353" s="2" t="s">
        <v>2653</v>
      </c>
      <c r="C4353" s="3">
        <v>184.5</v>
      </c>
      <c r="D4353" s="2">
        <v>0.02</v>
      </c>
      <c r="E4353" s="2">
        <v>0</v>
      </c>
      <c r="F4353" s="2">
        <v>0.18</v>
      </c>
      <c r="G4353" s="2">
        <v>0</v>
      </c>
      <c r="H4353" s="2" t="s">
        <v>12</v>
      </c>
      <c r="I4353" s="2">
        <v>4</v>
      </c>
      <c r="J4353" s="2">
        <v>1644</v>
      </c>
      <c r="K4353" s="4">
        <v>0.59570000000000001</v>
      </c>
      <c r="L4353" s="2" t="s">
        <v>1929</v>
      </c>
      <c r="M4353" s="5">
        <v>45093</v>
      </c>
      <c r="N4353" s="6">
        <v>102.79</v>
      </c>
    </row>
    <row r="4354" spans="1:14" ht="15.5" hidden="1" x14ac:dyDescent="0.35">
      <c r="A4354" s="3" t="s">
        <v>259</v>
      </c>
      <c r="B4354" s="2" t="s">
        <v>2611</v>
      </c>
      <c r="C4354" s="3">
        <v>185</v>
      </c>
      <c r="D4354" s="2">
        <v>0.03</v>
      </c>
      <c r="E4354" s="2">
        <v>0</v>
      </c>
      <c r="F4354" s="2">
        <v>0.18</v>
      </c>
      <c r="G4354" s="2">
        <v>0.01</v>
      </c>
      <c r="H4354" s="2">
        <v>0.5</v>
      </c>
      <c r="I4354" s="2">
        <v>1</v>
      </c>
      <c r="J4354" s="2">
        <v>4324</v>
      </c>
      <c r="K4354" s="4">
        <v>0.59770000000000001</v>
      </c>
      <c r="L4354" s="2" t="s">
        <v>1929</v>
      </c>
      <c r="M4354" s="5">
        <v>45093</v>
      </c>
      <c r="N4354" s="6">
        <v>102.79</v>
      </c>
    </row>
    <row r="4355" spans="1:14" ht="15.5" hidden="1" x14ac:dyDescent="0.35">
      <c r="A4355" s="3" t="s">
        <v>261</v>
      </c>
      <c r="B4355" s="2" t="s">
        <v>2044</v>
      </c>
      <c r="C4355" s="3">
        <v>185.5</v>
      </c>
      <c r="D4355" s="2">
        <v>0.05</v>
      </c>
      <c r="E4355" s="2">
        <v>0.02</v>
      </c>
      <c r="F4355" s="2">
        <v>0.03</v>
      </c>
      <c r="G4355" s="2">
        <v>0</v>
      </c>
      <c r="H4355" s="2" t="s">
        <v>12</v>
      </c>
      <c r="I4355" s="2">
        <v>10</v>
      </c>
      <c r="J4355" s="2">
        <v>1084</v>
      </c>
      <c r="K4355" s="4">
        <v>0.52339999999999998</v>
      </c>
      <c r="L4355" s="2" t="s">
        <v>1929</v>
      </c>
      <c r="M4355" s="5">
        <v>45093</v>
      </c>
      <c r="N4355" s="6">
        <v>102.79</v>
      </c>
    </row>
    <row r="4356" spans="1:14" ht="15.5" hidden="1" x14ac:dyDescent="0.35">
      <c r="A4356" s="3" t="s">
        <v>263</v>
      </c>
      <c r="B4356" s="2" t="s">
        <v>2045</v>
      </c>
      <c r="C4356" s="3">
        <v>186</v>
      </c>
      <c r="D4356" s="2">
        <v>0.03</v>
      </c>
      <c r="E4356" s="2">
        <v>0.01</v>
      </c>
      <c r="F4356" s="2">
        <v>0.03</v>
      </c>
      <c r="G4356" s="2">
        <v>0</v>
      </c>
      <c r="H4356" s="2" t="s">
        <v>12</v>
      </c>
      <c r="I4356" s="2">
        <v>1</v>
      </c>
      <c r="J4356" s="2">
        <v>2850</v>
      </c>
      <c r="K4356" s="4">
        <v>0.51559999999999995</v>
      </c>
      <c r="L4356" s="2" t="s">
        <v>1929</v>
      </c>
      <c r="M4356" s="5">
        <v>45093</v>
      </c>
      <c r="N4356" s="6">
        <v>102.79</v>
      </c>
    </row>
    <row r="4357" spans="1:14" ht="15.5" hidden="1" x14ac:dyDescent="0.35">
      <c r="A4357" s="3" t="s">
        <v>265</v>
      </c>
      <c r="B4357" s="2" t="s">
        <v>2044</v>
      </c>
      <c r="C4357" s="3">
        <v>186.5</v>
      </c>
      <c r="D4357" s="2">
        <v>0.05</v>
      </c>
      <c r="E4357" s="2">
        <v>0.02</v>
      </c>
      <c r="F4357" s="2">
        <v>0.03</v>
      </c>
      <c r="G4357" s="2">
        <v>0</v>
      </c>
      <c r="H4357" s="2" t="s">
        <v>12</v>
      </c>
      <c r="I4357" s="2">
        <v>10</v>
      </c>
      <c r="J4357" s="2">
        <v>2645</v>
      </c>
      <c r="K4357" s="4">
        <v>0.52729999999999999</v>
      </c>
      <c r="L4357" s="2" t="s">
        <v>1929</v>
      </c>
      <c r="M4357" s="5">
        <v>45093</v>
      </c>
      <c r="N4357" s="6">
        <v>102.79</v>
      </c>
    </row>
    <row r="4358" spans="1:14" ht="15.5" hidden="1" x14ac:dyDescent="0.35">
      <c r="A4358" s="3" t="s">
        <v>267</v>
      </c>
      <c r="B4358" s="2" t="s">
        <v>2046</v>
      </c>
      <c r="C4358" s="3">
        <v>187</v>
      </c>
      <c r="D4358" s="2">
        <v>0.05</v>
      </c>
      <c r="E4358" s="2">
        <v>0</v>
      </c>
      <c r="F4358" s="2">
        <v>0.03</v>
      </c>
      <c r="G4358" s="2">
        <v>0</v>
      </c>
      <c r="H4358" s="2" t="s">
        <v>12</v>
      </c>
      <c r="I4358" s="2">
        <v>12</v>
      </c>
      <c r="J4358" s="2">
        <v>830</v>
      </c>
      <c r="K4358" s="4">
        <v>0.50390000000000001</v>
      </c>
      <c r="L4358" s="2" t="s">
        <v>1929</v>
      </c>
      <c r="M4358" s="5">
        <v>45093</v>
      </c>
      <c r="N4358" s="6">
        <v>102.79</v>
      </c>
    </row>
    <row r="4359" spans="1:14" ht="15.5" hidden="1" x14ac:dyDescent="0.35">
      <c r="A4359" s="3" t="s">
        <v>269</v>
      </c>
      <c r="B4359" s="2" t="s">
        <v>2047</v>
      </c>
      <c r="C4359" s="3">
        <v>187.5</v>
      </c>
      <c r="D4359" s="2">
        <v>0.05</v>
      </c>
      <c r="E4359" s="2">
        <v>0.01</v>
      </c>
      <c r="F4359" s="2">
        <v>0.03</v>
      </c>
      <c r="G4359" s="2">
        <v>0</v>
      </c>
      <c r="H4359" s="2" t="s">
        <v>12</v>
      </c>
      <c r="I4359" s="2">
        <v>34</v>
      </c>
      <c r="J4359" s="2">
        <v>2503</v>
      </c>
      <c r="K4359" s="4">
        <v>0.51949999999999996</v>
      </c>
      <c r="L4359" s="2" t="s">
        <v>1929</v>
      </c>
      <c r="M4359" s="5">
        <v>45093</v>
      </c>
      <c r="N4359" s="6">
        <v>102.79</v>
      </c>
    </row>
    <row r="4360" spans="1:14" ht="15.5" hidden="1" x14ac:dyDescent="0.35">
      <c r="A4360" s="3" t="s">
        <v>271</v>
      </c>
      <c r="B4360" s="2" t="s">
        <v>2048</v>
      </c>
      <c r="C4360" s="3">
        <v>188</v>
      </c>
      <c r="D4360" s="2">
        <v>0.08</v>
      </c>
      <c r="E4360" s="2">
        <v>0.02</v>
      </c>
      <c r="F4360" s="2">
        <v>0.04</v>
      </c>
      <c r="G4360" s="2">
        <v>0</v>
      </c>
      <c r="H4360" s="2" t="s">
        <v>12</v>
      </c>
      <c r="I4360" s="2">
        <v>1</v>
      </c>
      <c r="J4360" s="2">
        <v>1114</v>
      </c>
      <c r="K4360" s="4">
        <v>0.54300000000000004</v>
      </c>
      <c r="L4360" s="2" t="s">
        <v>1929</v>
      </c>
      <c r="M4360" s="5">
        <v>45093</v>
      </c>
      <c r="N4360" s="6">
        <v>102.79</v>
      </c>
    </row>
    <row r="4361" spans="1:14" ht="15.5" hidden="1" x14ac:dyDescent="0.35">
      <c r="A4361" s="3" t="s">
        <v>273</v>
      </c>
      <c r="B4361" s="2" t="s">
        <v>2049</v>
      </c>
      <c r="C4361" s="3">
        <v>188.5</v>
      </c>
      <c r="D4361" s="2">
        <v>0.02</v>
      </c>
      <c r="E4361" s="2">
        <v>0.01</v>
      </c>
      <c r="F4361" s="2">
        <v>0.03</v>
      </c>
      <c r="G4361" s="2">
        <v>0</v>
      </c>
      <c r="H4361" s="2" t="s">
        <v>12</v>
      </c>
      <c r="I4361" s="2">
        <v>60</v>
      </c>
      <c r="J4361" s="2">
        <v>404</v>
      </c>
      <c r="K4361" s="4">
        <v>0.52339999999999998</v>
      </c>
      <c r="L4361" s="2" t="s">
        <v>1929</v>
      </c>
      <c r="M4361" s="5">
        <v>45093</v>
      </c>
      <c r="N4361" s="6">
        <v>102.79</v>
      </c>
    </row>
    <row r="4362" spans="1:14" ht="15.5" hidden="1" x14ac:dyDescent="0.35">
      <c r="A4362" s="3" t="s">
        <v>274</v>
      </c>
      <c r="B4362" s="2" t="s">
        <v>2050</v>
      </c>
      <c r="C4362" s="3">
        <v>189</v>
      </c>
      <c r="D4362" s="2">
        <v>0.03</v>
      </c>
      <c r="E4362" s="2">
        <v>0.01</v>
      </c>
      <c r="F4362" s="2">
        <v>0.03</v>
      </c>
      <c r="G4362" s="2">
        <v>0</v>
      </c>
      <c r="H4362" s="2" t="s">
        <v>12</v>
      </c>
      <c r="I4362" s="2">
        <v>1</v>
      </c>
      <c r="J4362" s="2">
        <v>360</v>
      </c>
      <c r="K4362" s="4">
        <v>0.52339999999999998</v>
      </c>
      <c r="L4362" s="2" t="s">
        <v>1929</v>
      </c>
      <c r="M4362" s="5">
        <v>45093</v>
      </c>
      <c r="N4362" s="6">
        <v>102.79</v>
      </c>
    </row>
    <row r="4363" spans="1:14" ht="15.5" hidden="1" x14ac:dyDescent="0.35">
      <c r="A4363" s="3" t="s">
        <v>276</v>
      </c>
      <c r="B4363" s="2" t="s">
        <v>2051</v>
      </c>
      <c r="C4363" s="3">
        <v>189.5</v>
      </c>
      <c r="D4363" s="2">
        <v>0.05</v>
      </c>
      <c r="E4363" s="2">
        <v>0.01</v>
      </c>
      <c r="F4363" s="2">
        <v>0.02</v>
      </c>
      <c r="G4363" s="2">
        <v>0</v>
      </c>
      <c r="H4363" s="2" t="s">
        <v>12</v>
      </c>
      <c r="I4363" s="2">
        <v>1</v>
      </c>
      <c r="J4363" s="2">
        <v>468</v>
      </c>
      <c r="K4363" s="4">
        <v>0.51559999999999995</v>
      </c>
      <c r="L4363" s="2" t="s">
        <v>1929</v>
      </c>
      <c r="M4363" s="5">
        <v>45093</v>
      </c>
      <c r="N4363" s="6">
        <v>102.79</v>
      </c>
    </row>
    <row r="4364" spans="1:14" ht="15.5" hidden="1" x14ac:dyDescent="0.35">
      <c r="A4364" s="3" t="s">
        <v>278</v>
      </c>
      <c r="B4364" s="2" t="s">
        <v>2654</v>
      </c>
      <c r="C4364" s="3">
        <v>190</v>
      </c>
      <c r="D4364" s="2">
        <v>0.03</v>
      </c>
      <c r="E4364" s="2">
        <v>0.01</v>
      </c>
      <c r="F4364" s="2">
        <v>0.03</v>
      </c>
      <c r="G4364" s="2">
        <v>0.02</v>
      </c>
      <c r="H4364" s="2">
        <v>2</v>
      </c>
      <c r="I4364" s="2">
        <v>1</v>
      </c>
      <c r="J4364" s="2">
        <v>2823</v>
      </c>
      <c r="K4364" s="4">
        <v>0.53129999999999999</v>
      </c>
      <c r="L4364" s="2" t="s">
        <v>1929</v>
      </c>
      <c r="M4364" s="5">
        <v>45093</v>
      </c>
      <c r="N4364" s="6">
        <v>102.79</v>
      </c>
    </row>
    <row r="4365" spans="1:14" ht="15.5" hidden="1" x14ac:dyDescent="0.35">
      <c r="A4365" s="3" t="s">
        <v>280</v>
      </c>
      <c r="B4365" s="2" t="s">
        <v>2655</v>
      </c>
      <c r="C4365" s="3">
        <v>190.5</v>
      </c>
      <c r="D4365" s="2">
        <v>0.02</v>
      </c>
      <c r="E4365" s="2">
        <v>0</v>
      </c>
      <c r="F4365" s="2">
        <v>0.28000000000000003</v>
      </c>
      <c r="G4365" s="2">
        <v>0</v>
      </c>
      <c r="H4365" s="2" t="s">
        <v>12</v>
      </c>
      <c r="I4365" s="2">
        <v>8</v>
      </c>
      <c r="J4365" s="2">
        <v>2173</v>
      </c>
      <c r="K4365" s="4">
        <v>0.65920000000000001</v>
      </c>
      <c r="L4365" s="2" t="s">
        <v>1929</v>
      </c>
      <c r="M4365" s="5">
        <v>45093</v>
      </c>
      <c r="N4365" s="6">
        <v>102.79</v>
      </c>
    </row>
    <row r="4366" spans="1:14" ht="15.5" hidden="1" x14ac:dyDescent="0.35">
      <c r="A4366" s="3" t="s">
        <v>282</v>
      </c>
      <c r="B4366" s="2" t="s">
        <v>2656</v>
      </c>
      <c r="C4366" s="3">
        <v>191</v>
      </c>
      <c r="D4366" s="2">
        <v>0.02</v>
      </c>
      <c r="E4366" s="2">
        <v>0</v>
      </c>
      <c r="F4366" s="2">
        <v>0.28000000000000003</v>
      </c>
      <c r="G4366" s="2">
        <v>0</v>
      </c>
      <c r="H4366" s="2" t="s">
        <v>12</v>
      </c>
      <c r="I4366" s="2">
        <v>6</v>
      </c>
      <c r="J4366" s="2">
        <v>508</v>
      </c>
      <c r="K4366" s="4">
        <v>0.66110000000000002</v>
      </c>
      <c r="L4366" s="2" t="s">
        <v>1929</v>
      </c>
      <c r="M4366" s="5">
        <v>45093</v>
      </c>
      <c r="N4366" s="6">
        <v>102.79</v>
      </c>
    </row>
    <row r="4367" spans="1:14" ht="15.5" hidden="1" x14ac:dyDescent="0.35">
      <c r="A4367" s="3" t="s">
        <v>283</v>
      </c>
      <c r="B4367" s="2" t="s">
        <v>2054</v>
      </c>
      <c r="C4367" s="3">
        <v>191.5</v>
      </c>
      <c r="D4367" s="2">
        <v>0.02</v>
      </c>
      <c r="E4367" s="2">
        <v>0.01</v>
      </c>
      <c r="F4367" s="2">
        <v>0.02</v>
      </c>
      <c r="G4367" s="2">
        <v>0</v>
      </c>
      <c r="H4367" s="2" t="s">
        <v>12</v>
      </c>
      <c r="I4367" s="2">
        <v>2</v>
      </c>
      <c r="J4367" s="2">
        <v>436</v>
      </c>
      <c r="K4367" s="4">
        <v>0.52339999999999998</v>
      </c>
      <c r="L4367" s="2" t="s">
        <v>1929</v>
      </c>
      <c r="M4367" s="5">
        <v>45093</v>
      </c>
      <c r="N4367" s="6">
        <v>102.79</v>
      </c>
    </row>
    <row r="4368" spans="1:14" ht="15.5" hidden="1" x14ac:dyDescent="0.35">
      <c r="A4368" s="3" t="s">
        <v>285</v>
      </c>
      <c r="B4368" s="2" t="s">
        <v>2627</v>
      </c>
      <c r="C4368" s="3">
        <v>192</v>
      </c>
      <c r="D4368" s="2">
        <v>0.02</v>
      </c>
      <c r="E4368" s="2">
        <v>0.01</v>
      </c>
      <c r="F4368" s="2">
        <v>0.03</v>
      </c>
      <c r="G4368" s="2">
        <v>0</v>
      </c>
      <c r="H4368" s="2" t="s">
        <v>12</v>
      </c>
      <c r="I4368" s="2">
        <v>20</v>
      </c>
      <c r="J4368" s="2">
        <v>492</v>
      </c>
      <c r="K4368" s="4">
        <v>0.53910000000000002</v>
      </c>
      <c r="L4368" s="2" t="s">
        <v>1929</v>
      </c>
      <c r="M4368" s="5">
        <v>45093</v>
      </c>
      <c r="N4368" s="6">
        <v>102.79</v>
      </c>
    </row>
    <row r="4369" spans="1:14" ht="15.5" hidden="1" x14ac:dyDescent="0.35">
      <c r="A4369" s="3" t="s">
        <v>287</v>
      </c>
      <c r="B4369" s="2" t="s">
        <v>2641</v>
      </c>
      <c r="C4369" s="3">
        <v>192.5</v>
      </c>
      <c r="D4369" s="2">
        <v>0.02</v>
      </c>
      <c r="E4369" s="2">
        <v>0.01</v>
      </c>
      <c r="F4369" s="2">
        <v>0.03</v>
      </c>
      <c r="G4369" s="2">
        <v>-0.01</v>
      </c>
      <c r="H4369" s="2">
        <v>-0.33329999999999999</v>
      </c>
      <c r="I4369" s="2">
        <v>20</v>
      </c>
      <c r="J4369" s="2">
        <v>811</v>
      </c>
      <c r="K4369" s="4">
        <v>0.53910000000000002</v>
      </c>
      <c r="L4369" s="2" t="s">
        <v>1929</v>
      </c>
      <c r="M4369" s="5">
        <v>45093</v>
      </c>
      <c r="N4369" s="6">
        <v>102.79</v>
      </c>
    </row>
    <row r="4370" spans="1:14" ht="15.5" hidden="1" x14ac:dyDescent="0.35">
      <c r="A4370" s="3" t="s">
        <v>289</v>
      </c>
      <c r="B4370" s="2" t="s">
        <v>2641</v>
      </c>
      <c r="C4370" s="3">
        <v>193</v>
      </c>
      <c r="D4370" s="2">
        <v>0.02</v>
      </c>
      <c r="E4370" s="2">
        <v>0.01</v>
      </c>
      <c r="F4370" s="2">
        <v>0.03</v>
      </c>
      <c r="G4370" s="2">
        <v>0</v>
      </c>
      <c r="H4370" s="2" t="s">
        <v>12</v>
      </c>
      <c r="I4370" s="2">
        <v>74</v>
      </c>
      <c r="J4370" s="2">
        <v>1030</v>
      </c>
      <c r="K4370" s="4">
        <v>0.53910000000000002</v>
      </c>
      <c r="L4370" s="2" t="s">
        <v>1929</v>
      </c>
      <c r="M4370" s="5">
        <v>45093</v>
      </c>
      <c r="N4370" s="6">
        <v>102.79</v>
      </c>
    </row>
    <row r="4371" spans="1:14" ht="15.5" hidden="1" x14ac:dyDescent="0.35">
      <c r="A4371" s="3" t="s">
        <v>291</v>
      </c>
      <c r="B4371" s="2" t="s">
        <v>2657</v>
      </c>
      <c r="C4371" s="3">
        <v>193.5</v>
      </c>
      <c r="D4371" s="2">
        <v>0.02</v>
      </c>
      <c r="E4371" s="2">
        <v>0.01</v>
      </c>
      <c r="F4371" s="2">
        <v>0.02</v>
      </c>
      <c r="G4371" s="2">
        <v>-0.01</v>
      </c>
      <c r="H4371" s="2">
        <v>-0.33329999999999999</v>
      </c>
      <c r="I4371" s="2">
        <v>40</v>
      </c>
      <c r="J4371" s="2">
        <v>746</v>
      </c>
      <c r="K4371" s="4">
        <v>0.53129999999999999</v>
      </c>
      <c r="L4371" s="2" t="s">
        <v>1929</v>
      </c>
      <c r="M4371" s="5">
        <v>45093</v>
      </c>
      <c r="N4371" s="6">
        <v>102.79</v>
      </c>
    </row>
    <row r="4372" spans="1:14" ht="15.5" hidden="1" x14ac:dyDescent="0.35">
      <c r="A4372" s="3" t="s">
        <v>293</v>
      </c>
      <c r="B4372" s="2" t="s">
        <v>2057</v>
      </c>
      <c r="C4372" s="3">
        <v>194</v>
      </c>
      <c r="D4372" s="2">
        <v>0.06</v>
      </c>
      <c r="E4372" s="2">
        <v>0</v>
      </c>
      <c r="F4372" s="2">
        <v>0.02</v>
      </c>
      <c r="G4372" s="2">
        <v>0</v>
      </c>
      <c r="H4372" s="2" t="s">
        <v>12</v>
      </c>
      <c r="I4372" s="2">
        <v>1</v>
      </c>
      <c r="J4372" s="2">
        <v>1945</v>
      </c>
      <c r="K4372" s="4">
        <v>0.51559999999999995</v>
      </c>
      <c r="L4372" s="2" t="s">
        <v>1929</v>
      </c>
      <c r="M4372" s="5">
        <v>45093</v>
      </c>
      <c r="N4372" s="6">
        <v>102.79</v>
      </c>
    </row>
    <row r="4373" spans="1:14" ht="15.5" hidden="1" x14ac:dyDescent="0.35">
      <c r="A4373" s="3" t="s">
        <v>295</v>
      </c>
      <c r="B4373" s="2" t="s">
        <v>2058</v>
      </c>
      <c r="C4373" s="3">
        <v>194.5</v>
      </c>
      <c r="D4373" s="2">
        <v>0.02</v>
      </c>
      <c r="E4373" s="2">
        <v>0.01</v>
      </c>
      <c r="F4373" s="2">
        <v>0.02</v>
      </c>
      <c r="G4373" s="2">
        <v>0</v>
      </c>
      <c r="H4373" s="2" t="s">
        <v>12</v>
      </c>
      <c r="I4373" s="2">
        <v>20</v>
      </c>
      <c r="J4373" s="2">
        <v>462</v>
      </c>
      <c r="K4373" s="4">
        <v>0.53129999999999999</v>
      </c>
      <c r="L4373" s="2" t="s">
        <v>1929</v>
      </c>
      <c r="M4373" s="5">
        <v>45093</v>
      </c>
      <c r="N4373" s="6">
        <v>102.79</v>
      </c>
    </row>
    <row r="4374" spans="1:14" ht="15.5" hidden="1" x14ac:dyDescent="0.35">
      <c r="A4374" s="3" t="s">
        <v>297</v>
      </c>
      <c r="B4374" s="2" t="s">
        <v>2059</v>
      </c>
      <c r="C4374" s="3">
        <v>195</v>
      </c>
      <c r="D4374" s="2">
        <v>0.03</v>
      </c>
      <c r="E4374" s="2">
        <v>0.01</v>
      </c>
      <c r="F4374" s="2">
        <v>0.02</v>
      </c>
      <c r="G4374" s="2">
        <v>0</v>
      </c>
      <c r="H4374" s="2" t="s">
        <v>12</v>
      </c>
      <c r="I4374" s="2">
        <v>4</v>
      </c>
      <c r="J4374" s="2">
        <v>43065</v>
      </c>
      <c r="K4374" s="4">
        <v>0.53520000000000001</v>
      </c>
      <c r="L4374" s="2" t="s">
        <v>1929</v>
      </c>
      <c r="M4374" s="5">
        <v>45093</v>
      </c>
      <c r="N4374" s="6">
        <v>102.79</v>
      </c>
    </row>
    <row r="4375" spans="1:14" ht="15.5" hidden="1" x14ac:dyDescent="0.35">
      <c r="A4375" s="3" t="s">
        <v>299</v>
      </c>
      <c r="B4375" s="2" t="s">
        <v>1917</v>
      </c>
      <c r="C4375" s="3">
        <v>195.5</v>
      </c>
      <c r="D4375" s="2">
        <v>0.03</v>
      </c>
      <c r="E4375" s="2">
        <v>0.01</v>
      </c>
      <c r="F4375" s="2">
        <v>0.02</v>
      </c>
      <c r="G4375" s="2">
        <v>0</v>
      </c>
      <c r="H4375" s="2" t="s">
        <v>12</v>
      </c>
      <c r="I4375" s="2">
        <v>1</v>
      </c>
      <c r="J4375" s="2">
        <v>598</v>
      </c>
      <c r="K4375" s="4">
        <v>0.53910000000000002</v>
      </c>
      <c r="L4375" s="2" t="s">
        <v>1929</v>
      </c>
      <c r="M4375" s="5">
        <v>45093</v>
      </c>
      <c r="N4375" s="6">
        <v>102.79</v>
      </c>
    </row>
    <row r="4376" spans="1:14" ht="15.5" hidden="1" x14ac:dyDescent="0.35">
      <c r="A4376" s="3" t="s">
        <v>301</v>
      </c>
      <c r="B4376" s="2" t="s">
        <v>1988</v>
      </c>
      <c r="C4376" s="3">
        <v>196</v>
      </c>
      <c r="D4376" s="2">
        <v>0.02</v>
      </c>
      <c r="E4376" s="2">
        <v>0.01</v>
      </c>
      <c r="F4376" s="2">
        <v>0.02</v>
      </c>
      <c r="G4376" s="2">
        <v>0</v>
      </c>
      <c r="H4376" s="2" t="s">
        <v>12</v>
      </c>
      <c r="I4376" s="2">
        <v>20</v>
      </c>
      <c r="J4376" s="2">
        <v>541</v>
      </c>
      <c r="K4376" s="4">
        <v>0.53910000000000002</v>
      </c>
      <c r="L4376" s="2" t="s">
        <v>1929</v>
      </c>
      <c r="M4376" s="5">
        <v>45093</v>
      </c>
      <c r="N4376" s="6">
        <v>102.79</v>
      </c>
    </row>
    <row r="4377" spans="1:14" ht="15.5" hidden="1" x14ac:dyDescent="0.35">
      <c r="A4377" s="3" t="s">
        <v>303</v>
      </c>
      <c r="B4377" s="2" t="s">
        <v>2060</v>
      </c>
      <c r="C4377" s="3">
        <v>196.5</v>
      </c>
      <c r="D4377" s="2">
        <v>0.11</v>
      </c>
      <c r="E4377" s="2">
        <v>0.03</v>
      </c>
      <c r="F4377" s="2">
        <v>0.05</v>
      </c>
      <c r="G4377" s="2">
        <v>0</v>
      </c>
      <c r="H4377" s="2" t="s">
        <v>12</v>
      </c>
      <c r="I4377" s="2">
        <v>10</v>
      </c>
      <c r="J4377" s="2">
        <v>958</v>
      </c>
      <c r="K4377" s="4">
        <v>0.59379999999999999</v>
      </c>
      <c r="L4377" s="2" t="s">
        <v>1929</v>
      </c>
      <c r="M4377" s="5">
        <v>45093</v>
      </c>
      <c r="N4377" s="6">
        <v>102.79</v>
      </c>
    </row>
    <row r="4378" spans="1:14" ht="15.5" hidden="1" x14ac:dyDescent="0.35">
      <c r="A4378" s="3" t="s">
        <v>305</v>
      </c>
      <c r="B4378" s="2" t="s">
        <v>2061</v>
      </c>
      <c r="C4378" s="3">
        <v>197</v>
      </c>
      <c r="D4378" s="2">
        <v>0.02</v>
      </c>
      <c r="E4378" s="2">
        <v>0</v>
      </c>
      <c r="F4378" s="2">
        <v>0.17</v>
      </c>
      <c r="G4378" s="2">
        <v>0</v>
      </c>
      <c r="H4378" s="2" t="s">
        <v>12</v>
      </c>
      <c r="I4378" s="2">
        <v>10</v>
      </c>
      <c r="J4378" s="2">
        <v>613</v>
      </c>
      <c r="K4378" s="4">
        <v>0.64839999999999998</v>
      </c>
      <c r="L4378" s="2" t="s">
        <v>1929</v>
      </c>
      <c r="M4378" s="5">
        <v>45093</v>
      </c>
      <c r="N4378" s="6">
        <v>102.79</v>
      </c>
    </row>
    <row r="4379" spans="1:14" ht="15.5" hidden="1" x14ac:dyDescent="0.35">
      <c r="A4379" s="3" t="s">
        <v>307</v>
      </c>
      <c r="B4379" s="2" t="s">
        <v>2062</v>
      </c>
      <c r="C4379" s="3">
        <v>197.5</v>
      </c>
      <c r="D4379" s="2">
        <v>0.01</v>
      </c>
      <c r="E4379" s="2">
        <v>0.01</v>
      </c>
      <c r="F4379" s="2">
        <v>0.02</v>
      </c>
      <c r="G4379" s="2">
        <v>0</v>
      </c>
      <c r="H4379" s="2" t="s">
        <v>12</v>
      </c>
      <c r="I4379" s="2">
        <v>100</v>
      </c>
      <c r="J4379" s="2">
        <v>2061</v>
      </c>
      <c r="K4379" s="4">
        <v>0.54690000000000005</v>
      </c>
      <c r="L4379" s="2" t="s">
        <v>1929</v>
      </c>
      <c r="M4379" s="5">
        <v>45093</v>
      </c>
      <c r="N4379" s="6">
        <v>102.79</v>
      </c>
    </row>
    <row r="4380" spans="1:14" ht="15.5" hidden="1" x14ac:dyDescent="0.35">
      <c r="A4380" s="3" t="s">
        <v>309</v>
      </c>
      <c r="B4380" s="2" t="s">
        <v>2063</v>
      </c>
      <c r="C4380" s="3">
        <v>198</v>
      </c>
      <c r="D4380" s="2">
        <v>0.03</v>
      </c>
      <c r="E4380" s="2">
        <v>0.01</v>
      </c>
      <c r="F4380" s="2">
        <v>0.03</v>
      </c>
      <c r="G4380" s="2">
        <v>0</v>
      </c>
      <c r="H4380" s="2" t="s">
        <v>12</v>
      </c>
      <c r="I4380" s="2">
        <v>1</v>
      </c>
      <c r="J4380" s="2">
        <v>521</v>
      </c>
      <c r="K4380" s="4">
        <v>0.5625</v>
      </c>
      <c r="L4380" s="2" t="s">
        <v>1929</v>
      </c>
      <c r="M4380" s="5">
        <v>45093</v>
      </c>
      <c r="N4380" s="6">
        <v>102.79</v>
      </c>
    </row>
    <row r="4381" spans="1:14" ht="15.5" hidden="1" x14ac:dyDescent="0.35">
      <c r="A4381" s="3" t="s">
        <v>311</v>
      </c>
      <c r="B4381" s="2" t="s">
        <v>2658</v>
      </c>
      <c r="C4381" s="3">
        <v>198.5</v>
      </c>
      <c r="D4381" s="2">
        <v>0.01</v>
      </c>
      <c r="E4381" s="2">
        <v>0.01</v>
      </c>
      <c r="F4381" s="2">
        <v>0.28000000000000003</v>
      </c>
      <c r="G4381" s="2">
        <v>0</v>
      </c>
      <c r="H4381" s="2" t="s">
        <v>12</v>
      </c>
      <c r="I4381" s="2">
        <v>9</v>
      </c>
      <c r="J4381" s="2">
        <v>463</v>
      </c>
      <c r="K4381" s="4">
        <v>0.69820000000000004</v>
      </c>
      <c r="L4381" s="2" t="s">
        <v>1929</v>
      </c>
      <c r="M4381" s="5">
        <v>45093</v>
      </c>
      <c r="N4381" s="6">
        <v>102.79</v>
      </c>
    </row>
    <row r="4382" spans="1:14" ht="15.5" hidden="1" x14ac:dyDescent="0.35">
      <c r="A4382" s="3" t="s">
        <v>313</v>
      </c>
      <c r="B4382" s="2" t="s">
        <v>2065</v>
      </c>
      <c r="C4382" s="3">
        <v>199</v>
      </c>
      <c r="D4382" s="2">
        <v>0.02</v>
      </c>
      <c r="E4382" s="2">
        <v>0.01</v>
      </c>
      <c r="F4382" s="2">
        <v>0.03</v>
      </c>
      <c r="G4382" s="2">
        <v>0</v>
      </c>
      <c r="H4382" s="2" t="s">
        <v>12</v>
      </c>
      <c r="I4382" s="2">
        <v>39</v>
      </c>
      <c r="J4382" s="2">
        <v>768</v>
      </c>
      <c r="K4382" s="4">
        <v>0.5625</v>
      </c>
      <c r="L4382" s="2" t="s">
        <v>1929</v>
      </c>
      <c r="M4382" s="5">
        <v>45093</v>
      </c>
      <c r="N4382" s="6">
        <v>102.79</v>
      </c>
    </row>
    <row r="4383" spans="1:14" ht="15.5" hidden="1" x14ac:dyDescent="0.35">
      <c r="A4383" s="3" t="s">
        <v>315</v>
      </c>
      <c r="B4383" s="2" t="s">
        <v>2066</v>
      </c>
      <c r="C4383" s="3">
        <v>199.5</v>
      </c>
      <c r="D4383" s="2">
        <v>0.03</v>
      </c>
      <c r="E4383" s="2">
        <v>0</v>
      </c>
      <c r="F4383" s="2">
        <v>0.28000000000000003</v>
      </c>
      <c r="G4383" s="2">
        <v>0</v>
      </c>
      <c r="H4383" s="2" t="s">
        <v>12</v>
      </c>
      <c r="I4383" s="2">
        <v>50</v>
      </c>
      <c r="J4383" s="2">
        <v>2753</v>
      </c>
      <c r="K4383" s="4">
        <v>0.69920000000000004</v>
      </c>
      <c r="L4383" s="2" t="s">
        <v>1929</v>
      </c>
      <c r="M4383" s="5">
        <v>45093</v>
      </c>
      <c r="N4383" s="6">
        <v>102.79</v>
      </c>
    </row>
    <row r="4384" spans="1:14" ht="15.5" hidden="1" x14ac:dyDescent="0.35">
      <c r="A4384" s="3" t="s">
        <v>316</v>
      </c>
      <c r="B4384" s="2" t="s">
        <v>2659</v>
      </c>
      <c r="C4384" s="3">
        <v>200</v>
      </c>
      <c r="D4384" s="2">
        <v>0.01</v>
      </c>
      <c r="E4384" s="2">
        <v>0</v>
      </c>
      <c r="F4384" s="2">
        <v>0.02</v>
      </c>
      <c r="G4384" s="2">
        <v>0</v>
      </c>
      <c r="H4384" s="2" t="s">
        <v>12</v>
      </c>
      <c r="I4384" s="2">
        <v>38</v>
      </c>
      <c r="J4384" s="2">
        <v>20962</v>
      </c>
      <c r="K4384" s="4">
        <v>0.53129999999999999</v>
      </c>
      <c r="L4384" s="2" t="s">
        <v>1929</v>
      </c>
      <c r="M4384" s="5">
        <v>45093</v>
      </c>
      <c r="N4384" s="6">
        <v>102.79</v>
      </c>
    </row>
    <row r="4385" spans="1:14" ht="15.5" hidden="1" x14ac:dyDescent="0.35">
      <c r="A4385" s="3" t="s">
        <v>317</v>
      </c>
      <c r="B4385" s="2" t="s">
        <v>2659</v>
      </c>
      <c r="C4385" s="3">
        <v>205</v>
      </c>
      <c r="D4385" s="2">
        <v>0.01</v>
      </c>
      <c r="E4385" s="2">
        <v>0</v>
      </c>
      <c r="F4385" s="2">
        <v>0.17</v>
      </c>
      <c r="G4385" s="2">
        <v>0</v>
      </c>
      <c r="H4385" s="2" t="s">
        <v>12</v>
      </c>
      <c r="I4385" s="2">
        <v>39</v>
      </c>
      <c r="J4385" s="2">
        <v>5581</v>
      </c>
      <c r="K4385" s="4">
        <v>0.68159999999999998</v>
      </c>
      <c r="L4385" s="2" t="s">
        <v>1929</v>
      </c>
      <c r="M4385" s="5">
        <v>45093</v>
      </c>
      <c r="N4385" s="6">
        <v>102.79</v>
      </c>
    </row>
    <row r="4386" spans="1:14" ht="15.5" hidden="1" x14ac:dyDescent="0.35">
      <c r="A4386" s="3" t="s">
        <v>319</v>
      </c>
      <c r="B4386" s="2" t="s">
        <v>2660</v>
      </c>
      <c r="C4386" s="3">
        <v>210</v>
      </c>
      <c r="D4386" s="2">
        <v>0.01</v>
      </c>
      <c r="E4386" s="2">
        <v>0</v>
      </c>
      <c r="F4386" s="2">
        <v>0.17</v>
      </c>
      <c r="G4386" s="2">
        <v>0</v>
      </c>
      <c r="H4386" s="2" t="s">
        <v>12</v>
      </c>
      <c r="I4386" s="2">
        <v>600</v>
      </c>
      <c r="J4386" s="2">
        <v>3672</v>
      </c>
      <c r="K4386" s="4">
        <v>0.70120000000000005</v>
      </c>
      <c r="L4386" s="2" t="s">
        <v>1929</v>
      </c>
      <c r="M4386" s="5">
        <v>45093</v>
      </c>
      <c r="N4386" s="6">
        <v>102.79</v>
      </c>
    </row>
    <row r="4387" spans="1:14" ht="15.5" hidden="1" x14ac:dyDescent="0.35">
      <c r="A4387" s="3" t="s">
        <v>320</v>
      </c>
      <c r="B4387" s="2" t="s">
        <v>2661</v>
      </c>
      <c r="C4387" s="3">
        <v>215</v>
      </c>
      <c r="D4387" s="2">
        <v>0.01</v>
      </c>
      <c r="E4387" s="2">
        <v>0.01</v>
      </c>
      <c r="F4387" s="2">
        <v>0.02</v>
      </c>
      <c r="G4387" s="2">
        <v>0</v>
      </c>
      <c r="H4387" s="2" t="s">
        <v>12</v>
      </c>
      <c r="I4387" s="2">
        <v>195</v>
      </c>
      <c r="J4387" s="2">
        <v>3463</v>
      </c>
      <c r="K4387" s="4">
        <v>0.60940000000000005</v>
      </c>
      <c r="L4387" s="2" t="s">
        <v>1929</v>
      </c>
      <c r="M4387" s="5">
        <v>45093</v>
      </c>
      <c r="N4387" s="6">
        <v>102.79</v>
      </c>
    </row>
    <row r="4388" spans="1:14" ht="15.5" hidden="1" x14ac:dyDescent="0.35">
      <c r="A4388" s="3" t="s">
        <v>322</v>
      </c>
      <c r="B4388" s="2" t="s">
        <v>2661</v>
      </c>
      <c r="C4388" s="3">
        <v>220</v>
      </c>
      <c r="D4388" s="2">
        <v>0.01</v>
      </c>
      <c r="E4388" s="2">
        <v>0.01</v>
      </c>
      <c r="F4388" s="2">
        <v>0.02</v>
      </c>
      <c r="G4388" s="2">
        <v>0</v>
      </c>
      <c r="H4388" s="2" t="s">
        <v>12</v>
      </c>
      <c r="I4388" s="2">
        <v>182</v>
      </c>
      <c r="J4388" s="2">
        <v>2477</v>
      </c>
      <c r="K4388" s="4">
        <v>0.625</v>
      </c>
      <c r="L4388" s="2" t="s">
        <v>1929</v>
      </c>
      <c r="M4388" s="5">
        <v>45093</v>
      </c>
      <c r="N4388" s="6">
        <v>102.79</v>
      </c>
    </row>
    <row r="4389" spans="1:14" ht="15.5" hidden="1" x14ac:dyDescent="0.35">
      <c r="A4389" s="3" t="s">
        <v>324</v>
      </c>
      <c r="B4389" s="2" t="s">
        <v>2662</v>
      </c>
      <c r="C4389" s="3">
        <v>225</v>
      </c>
      <c r="D4389" s="2">
        <v>0.01</v>
      </c>
      <c r="E4389" s="2">
        <v>0</v>
      </c>
      <c r="F4389" s="2">
        <v>0.02</v>
      </c>
      <c r="G4389" s="2">
        <v>0</v>
      </c>
      <c r="H4389" s="2" t="s">
        <v>12</v>
      </c>
      <c r="I4389" s="2">
        <v>257</v>
      </c>
      <c r="J4389" s="2">
        <v>14147</v>
      </c>
      <c r="K4389" s="4">
        <v>0.61719999999999997</v>
      </c>
      <c r="L4389" s="2" t="s">
        <v>1929</v>
      </c>
      <c r="M4389" s="5">
        <v>45093</v>
      </c>
      <c r="N4389" s="6">
        <v>102.79</v>
      </c>
    </row>
    <row r="4390" spans="1:14" ht="15.5" hidden="1" x14ac:dyDescent="0.35">
      <c r="A4390" s="3" t="s">
        <v>326</v>
      </c>
      <c r="B4390" s="2" t="s">
        <v>2662</v>
      </c>
      <c r="C4390" s="3">
        <v>230</v>
      </c>
      <c r="D4390" s="2">
        <v>0.01</v>
      </c>
      <c r="E4390" s="2">
        <v>0</v>
      </c>
      <c r="F4390" s="2">
        <v>0.16</v>
      </c>
      <c r="G4390" s="2">
        <v>-0.01</v>
      </c>
      <c r="H4390" s="2">
        <v>-0.5</v>
      </c>
      <c r="I4390" s="2">
        <v>300</v>
      </c>
      <c r="J4390" s="2">
        <v>2296</v>
      </c>
      <c r="K4390" s="4">
        <v>0.76949999999999996</v>
      </c>
      <c r="L4390" s="2" t="s">
        <v>1929</v>
      </c>
      <c r="M4390" s="5">
        <v>45093</v>
      </c>
      <c r="N4390" s="6">
        <v>102.79</v>
      </c>
    </row>
    <row r="4391" spans="1:14" ht="15.5" hidden="1" x14ac:dyDescent="0.35">
      <c r="A4391" s="3" t="s">
        <v>328</v>
      </c>
      <c r="B4391" s="2" t="s">
        <v>2663</v>
      </c>
      <c r="C4391" s="3">
        <v>235</v>
      </c>
      <c r="D4391" s="2">
        <v>0.01</v>
      </c>
      <c r="E4391" s="2">
        <v>0</v>
      </c>
      <c r="F4391" s="2">
        <v>0.16</v>
      </c>
      <c r="G4391" s="2">
        <v>0</v>
      </c>
      <c r="H4391" s="2" t="s">
        <v>12</v>
      </c>
      <c r="I4391" s="2">
        <v>617</v>
      </c>
      <c r="J4391" s="2">
        <v>1875</v>
      </c>
      <c r="K4391" s="4">
        <v>0.78710000000000002</v>
      </c>
      <c r="L4391" s="2" t="s">
        <v>1929</v>
      </c>
      <c r="M4391" s="5">
        <v>45093</v>
      </c>
      <c r="N4391" s="6">
        <v>102.79</v>
      </c>
    </row>
    <row r="4392" spans="1:14" ht="15.5" hidden="1" x14ac:dyDescent="0.35">
      <c r="A4392" s="3" t="s">
        <v>330</v>
      </c>
      <c r="B4392" s="2" t="s">
        <v>2664</v>
      </c>
      <c r="C4392" s="3">
        <v>240</v>
      </c>
      <c r="D4392" s="2">
        <v>0.01</v>
      </c>
      <c r="E4392" s="2">
        <v>0</v>
      </c>
      <c r="F4392" s="2">
        <v>0.16</v>
      </c>
      <c r="G4392" s="2">
        <v>0</v>
      </c>
      <c r="H4392" s="2" t="s">
        <v>12</v>
      </c>
      <c r="I4392" s="2">
        <v>100</v>
      </c>
      <c r="J4392" s="2">
        <v>12187</v>
      </c>
      <c r="K4392" s="4">
        <v>0.80469999999999997</v>
      </c>
      <c r="L4392" s="2" t="s">
        <v>1929</v>
      </c>
      <c r="M4392" s="5">
        <v>45093</v>
      </c>
      <c r="N4392" s="6">
        <v>102.79</v>
      </c>
    </row>
    <row r="4393" spans="1:14" ht="15.5" hidden="1" x14ac:dyDescent="0.35">
      <c r="A4393" s="3" t="s">
        <v>331</v>
      </c>
      <c r="B4393" s="2" t="s">
        <v>2665</v>
      </c>
      <c r="C4393" s="3">
        <v>245</v>
      </c>
      <c r="D4393" s="2">
        <v>0.01</v>
      </c>
      <c r="E4393" s="2">
        <v>0</v>
      </c>
      <c r="F4393" s="2">
        <v>0.23</v>
      </c>
      <c r="G4393" s="2">
        <v>-0.01</v>
      </c>
      <c r="H4393" s="2">
        <v>-0.5</v>
      </c>
      <c r="I4393" s="2">
        <v>801</v>
      </c>
      <c r="J4393" s="2">
        <v>1842</v>
      </c>
      <c r="K4393" s="4">
        <v>0.85550000000000004</v>
      </c>
      <c r="L4393" s="2" t="s">
        <v>1929</v>
      </c>
      <c r="M4393" s="5">
        <v>45093</v>
      </c>
      <c r="N4393" s="6">
        <v>102.79</v>
      </c>
    </row>
    <row r="4394" spans="1:14" ht="15.5" hidden="1" x14ac:dyDescent="0.35">
      <c r="A4394" s="3" t="s">
        <v>332</v>
      </c>
      <c r="B4394" s="2" t="s">
        <v>2666</v>
      </c>
      <c r="C4394" s="3">
        <v>250</v>
      </c>
      <c r="D4394" s="2">
        <v>0.01</v>
      </c>
      <c r="E4394" s="2">
        <v>0</v>
      </c>
      <c r="F4394" s="2">
        <v>0.02</v>
      </c>
      <c r="G4394" s="2">
        <v>0</v>
      </c>
      <c r="H4394" s="2" t="s">
        <v>12</v>
      </c>
      <c r="I4394" s="2">
        <v>57</v>
      </c>
      <c r="J4394" s="2">
        <v>16236</v>
      </c>
      <c r="K4394" s="4">
        <v>0.6875</v>
      </c>
      <c r="L4394" s="2" t="s">
        <v>1929</v>
      </c>
      <c r="M4394" s="5">
        <v>45093</v>
      </c>
      <c r="N4394" s="6">
        <v>102.79</v>
      </c>
    </row>
    <row r="4395" spans="1:14" ht="15.5" hidden="1" x14ac:dyDescent="0.35">
      <c r="A4395" s="3" t="s">
        <v>334</v>
      </c>
      <c r="B4395" s="2" t="s">
        <v>2078</v>
      </c>
      <c r="C4395" s="3">
        <v>255</v>
      </c>
      <c r="D4395" s="2">
        <v>0.01</v>
      </c>
      <c r="E4395" s="2">
        <v>0</v>
      </c>
      <c r="F4395" s="2">
        <v>0.01</v>
      </c>
      <c r="G4395" s="2">
        <v>0</v>
      </c>
      <c r="H4395" s="2" t="s">
        <v>12</v>
      </c>
      <c r="I4395" s="2">
        <v>11</v>
      </c>
      <c r="J4395" s="2">
        <v>3239</v>
      </c>
      <c r="K4395" s="4">
        <v>0.67190000000000005</v>
      </c>
      <c r="L4395" s="2" t="s">
        <v>1929</v>
      </c>
      <c r="M4395" s="5">
        <v>45093</v>
      </c>
      <c r="N4395" s="6">
        <v>102.79</v>
      </c>
    </row>
    <row r="4396" spans="1:14" ht="15.5" hidden="1" x14ac:dyDescent="0.35">
      <c r="A4396" s="3" t="s">
        <v>336</v>
      </c>
      <c r="B4396" s="2" t="s">
        <v>2079</v>
      </c>
      <c r="C4396" s="3">
        <v>260</v>
      </c>
      <c r="D4396" s="2">
        <v>0.02</v>
      </c>
      <c r="E4396" s="2">
        <v>0</v>
      </c>
      <c r="F4396" s="2">
        <v>0.17</v>
      </c>
      <c r="G4396" s="2">
        <v>0</v>
      </c>
      <c r="H4396" s="2" t="s">
        <v>12</v>
      </c>
      <c r="I4396" s="2">
        <v>10</v>
      </c>
      <c r="J4396" s="2">
        <v>5447</v>
      </c>
      <c r="K4396" s="4">
        <v>0.875</v>
      </c>
      <c r="L4396" s="2" t="s">
        <v>1929</v>
      </c>
      <c r="M4396" s="5">
        <v>45093</v>
      </c>
      <c r="N4396" s="6">
        <v>102.79</v>
      </c>
    </row>
    <row r="4397" spans="1:14" ht="15.5" hidden="1" x14ac:dyDescent="0.35">
      <c r="A4397" s="3" t="s">
        <v>338</v>
      </c>
      <c r="B4397" s="2" t="s">
        <v>2667</v>
      </c>
      <c r="C4397" s="3">
        <v>265</v>
      </c>
      <c r="D4397" s="2">
        <v>0.01</v>
      </c>
      <c r="E4397" s="2">
        <v>0</v>
      </c>
      <c r="F4397" s="2">
        <v>0.02</v>
      </c>
      <c r="G4397" s="2">
        <v>0</v>
      </c>
      <c r="H4397" s="2" t="s">
        <v>12</v>
      </c>
      <c r="I4397" s="2">
        <v>28</v>
      </c>
      <c r="J4397" s="2">
        <v>11770</v>
      </c>
      <c r="K4397" s="4">
        <v>0.73440000000000005</v>
      </c>
      <c r="L4397" s="2" t="s">
        <v>1929</v>
      </c>
      <c r="M4397" s="5">
        <v>45093</v>
      </c>
      <c r="N4397" s="6">
        <v>102.79</v>
      </c>
    </row>
    <row r="4398" spans="1:14" ht="15.5" hidden="1" x14ac:dyDescent="0.35">
      <c r="A4398" s="3" t="s">
        <v>339</v>
      </c>
      <c r="B4398" s="2" t="s">
        <v>2080</v>
      </c>
      <c r="C4398" s="3">
        <v>270</v>
      </c>
      <c r="D4398" s="2">
        <v>0.03</v>
      </c>
      <c r="E4398" s="2">
        <v>0</v>
      </c>
      <c r="F4398" s="2">
        <v>0.01</v>
      </c>
      <c r="G4398" s="2">
        <v>0</v>
      </c>
      <c r="H4398" s="2" t="s">
        <v>12</v>
      </c>
      <c r="I4398" s="2">
        <v>2</v>
      </c>
      <c r="J4398" s="2">
        <v>4169</v>
      </c>
      <c r="K4398" s="4">
        <v>0.70309999999999995</v>
      </c>
      <c r="L4398" s="2" t="s">
        <v>1929</v>
      </c>
      <c r="M4398" s="5">
        <v>45093</v>
      </c>
      <c r="N4398" s="6">
        <v>102.79</v>
      </c>
    </row>
    <row r="4399" spans="1:14" ht="15.5" hidden="1" x14ac:dyDescent="0.35">
      <c r="A4399" s="3" t="s">
        <v>341</v>
      </c>
      <c r="B4399" s="2" t="s">
        <v>2668</v>
      </c>
      <c r="C4399" s="3">
        <v>275</v>
      </c>
      <c r="D4399" s="2">
        <v>0.01</v>
      </c>
      <c r="E4399" s="2">
        <v>0</v>
      </c>
      <c r="F4399" s="2">
        <v>0.01</v>
      </c>
      <c r="G4399" s="2">
        <v>0</v>
      </c>
      <c r="H4399" s="2" t="s">
        <v>12</v>
      </c>
      <c r="I4399" s="2">
        <v>1</v>
      </c>
      <c r="J4399" s="2">
        <v>30122</v>
      </c>
      <c r="K4399" s="4">
        <v>0.71879999999999999</v>
      </c>
      <c r="L4399" s="2" t="s">
        <v>1929</v>
      </c>
      <c r="M4399" s="5">
        <v>45093</v>
      </c>
      <c r="N4399" s="6">
        <v>102.79</v>
      </c>
    </row>
    <row r="4400" spans="1:14" ht="15.5" hidden="1" x14ac:dyDescent="0.35">
      <c r="A4400" s="3" t="s">
        <v>343</v>
      </c>
      <c r="B4400" s="2" t="s">
        <v>2081</v>
      </c>
      <c r="C4400" s="3">
        <v>1200</v>
      </c>
      <c r="D4400" s="2">
        <v>1120.2</v>
      </c>
      <c r="E4400" s="2">
        <v>1306.05</v>
      </c>
      <c r="F4400" s="2">
        <v>1323</v>
      </c>
      <c r="G4400" s="2">
        <v>0</v>
      </c>
      <c r="H4400" s="2" t="s">
        <v>12</v>
      </c>
      <c r="I4400" s="2">
        <v>6</v>
      </c>
      <c r="J4400" s="2">
        <v>7</v>
      </c>
      <c r="K4400" s="4">
        <v>0</v>
      </c>
      <c r="L4400" s="2" t="s">
        <v>1929</v>
      </c>
      <c r="M4400" s="5">
        <v>45093</v>
      </c>
      <c r="N4400" s="6">
        <v>102.79</v>
      </c>
    </row>
    <row r="4401" spans="1:14" ht="15.5" hidden="1" x14ac:dyDescent="0.35">
      <c r="A4401" s="3" t="s">
        <v>345</v>
      </c>
      <c r="B4401" s="2" t="s">
        <v>2082</v>
      </c>
      <c r="C4401" s="3">
        <v>1240</v>
      </c>
      <c r="D4401" s="2">
        <v>1241.1500000000001</v>
      </c>
      <c r="E4401" s="2">
        <v>1270.3499999999999</v>
      </c>
      <c r="F4401" s="2">
        <v>1287.5</v>
      </c>
      <c r="G4401" s="2">
        <v>0</v>
      </c>
      <c r="H4401" s="2" t="s">
        <v>12</v>
      </c>
      <c r="I4401" s="2" t="s">
        <v>12</v>
      </c>
      <c r="J4401" s="2">
        <v>1</v>
      </c>
      <c r="K4401" s="4">
        <v>0</v>
      </c>
      <c r="L4401" s="2" t="s">
        <v>1929</v>
      </c>
      <c r="M4401" s="5">
        <v>45093</v>
      </c>
      <c r="N4401" s="6">
        <v>102.79</v>
      </c>
    </row>
    <row r="4402" spans="1:14" ht="15.5" hidden="1" x14ac:dyDescent="0.35">
      <c r="A4402" s="3" t="s">
        <v>347</v>
      </c>
      <c r="B4402" s="2" t="s">
        <v>2083</v>
      </c>
      <c r="C4402" s="3">
        <v>1280</v>
      </c>
      <c r="D4402" s="2">
        <v>1225.58</v>
      </c>
      <c r="E4402" s="2">
        <v>1234.8</v>
      </c>
      <c r="F4402" s="2">
        <v>1252</v>
      </c>
      <c r="G4402" s="2">
        <v>0</v>
      </c>
      <c r="H4402" s="2" t="s">
        <v>12</v>
      </c>
      <c r="I4402" s="2">
        <v>2</v>
      </c>
      <c r="J4402" s="2">
        <v>5</v>
      </c>
      <c r="K4402" s="4">
        <v>0</v>
      </c>
      <c r="L4402" s="2" t="s">
        <v>1929</v>
      </c>
      <c r="M4402" s="5">
        <v>45093</v>
      </c>
      <c r="N4402" s="6">
        <v>102.79</v>
      </c>
    </row>
    <row r="4403" spans="1:14" ht="15.5" hidden="1" x14ac:dyDescent="0.35">
      <c r="A4403" s="3" t="s">
        <v>349</v>
      </c>
      <c r="B4403" s="2" t="s">
        <v>2084</v>
      </c>
      <c r="C4403" s="3">
        <v>1300</v>
      </c>
      <c r="D4403" s="2">
        <v>1221.3</v>
      </c>
      <c r="E4403" s="2">
        <v>1217.1500000000001</v>
      </c>
      <c r="F4403" s="2">
        <v>1234</v>
      </c>
      <c r="G4403" s="2">
        <v>187.1</v>
      </c>
      <c r="H4403" s="2">
        <v>0.18090000000000001</v>
      </c>
      <c r="I4403" s="2">
        <v>2</v>
      </c>
      <c r="J4403" s="2">
        <v>7</v>
      </c>
      <c r="K4403" s="4">
        <v>0</v>
      </c>
      <c r="L4403" s="2" t="s">
        <v>1929</v>
      </c>
      <c r="M4403" s="5">
        <v>45093</v>
      </c>
      <c r="N4403" s="6">
        <v>102.79</v>
      </c>
    </row>
    <row r="4404" spans="1:14" ht="15.5" hidden="1" x14ac:dyDescent="0.35">
      <c r="A4404" s="3" t="s">
        <v>351</v>
      </c>
      <c r="B4404" s="2" t="s">
        <v>2085</v>
      </c>
      <c r="C4404" s="3">
        <v>1320</v>
      </c>
      <c r="D4404" s="2">
        <v>886.85</v>
      </c>
      <c r="E4404" s="2">
        <v>1199.7</v>
      </c>
      <c r="F4404" s="2">
        <v>1216.5</v>
      </c>
      <c r="G4404" s="2">
        <v>0</v>
      </c>
      <c r="H4404" s="2" t="s">
        <v>12</v>
      </c>
      <c r="I4404" s="2" t="s">
        <v>12</v>
      </c>
      <c r="J4404" s="2">
        <v>1</v>
      </c>
      <c r="K4404" s="4">
        <v>0</v>
      </c>
      <c r="L4404" s="2" t="s">
        <v>1929</v>
      </c>
      <c r="M4404" s="5">
        <v>45093</v>
      </c>
      <c r="N4404" s="6">
        <v>102.79</v>
      </c>
    </row>
    <row r="4405" spans="1:14" ht="15.5" hidden="1" x14ac:dyDescent="0.35">
      <c r="A4405" s="3" t="s">
        <v>353</v>
      </c>
      <c r="B4405" s="2" t="s">
        <v>2085</v>
      </c>
      <c r="C4405" s="3">
        <v>1340</v>
      </c>
      <c r="D4405" s="2">
        <v>872.8</v>
      </c>
      <c r="E4405" s="2">
        <v>1182.2</v>
      </c>
      <c r="F4405" s="2">
        <v>1199</v>
      </c>
      <c r="G4405" s="2">
        <v>0</v>
      </c>
      <c r="H4405" s="2" t="s">
        <v>12</v>
      </c>
      <c r="I4405" s="2" t="s">
        <v>12</v>
      </c>
      <c r="J4405" s="2">
        <v>1</v>
      </c>
      <c r="K4405" s="4">
        <v>0</v>
      </c>
      <c r="L4405" s="2" t="s">
        <v>1929</v>
      </c>
      <c r="M4405" s="5">
        <v>45093</v>
      </c>
      <c r="N4405" s="6">
        <v>102.79</v>
      </c>
    </row>
    <row r="4406" spans="1:14" ht="15.5" hidden="1" x14ac:dyDescent="0.35">
      <c r="A4406" s="3" t="s">
        <v>354</v>
      </c>
      <c r="B4406" s="2" t="s">
        <v>2086</v>
      </c>
      <c r="C4406" s="3">
        <v>1360</v>
      </c>
      <c r="D4406" s="2">
        <v>925.38</v>
      </c>
      <c r="E4406" s="2">
        <v>1164.7</v>
      </c>
      <c r="F4406" s="2">
        <v>1182</v>
      </c>
      <c r="G4406" s="2">
        <v>0</v>
      </c>
      <c r="H4406" s="2" t="s">
        <v>12</v>
      </c>
      <c r="I4406" s="2">
        <v>1</v>
      </c>
      <c r="J4406" s="2">
        <v>4</v>
      </c>
      <c r="K4406" s="4">
        <v>0</v>
      </c>
      <c r="L4406" s="2" t="s">
        <v>1929</v>
      </c>
      <c r="M4406" s="5">
        <v>45093</v>
      </c>
      <c r="N4406" s="6">
        <v>102.79</v>
      </c>
    </row>
    <row r="4407" spans="1:14" ht="15.5" hidden="1" x14ac:dyDescent="0.35">
      <c r="A4407" s="3" t="s">
        <v>356</v>
      </c>
      <c r="B4407" s="2" t="s">
        <v>2087</v>
      </c>
      <c r="C4407" s="3">
        <v>1380</v>
      </c>
      <c r="D4407" s="2">
        <v>911.54</v>
      </c>
      <c r="E4407" s="2">
        <v>1147.5</v>
      </c>
      <c r="F4407" s="2">
        <v>1164</v>
      </c>
      <c r="G4407" s="2">
        <v>0</v>
      </c>
      <c r="H4407" s="2" t="s">
        <v>12</v>
      </c>
      <c r="I4407" s="2">
        <v>2</v>
      </c>
      <c r="J4407" s="2">
        <v>13</v>
      </c>
      <c r="K4407" s="4">
        <v>0</v>
      </c>
      <c r="L4407" s="2" t="s">
        <v>1929</v>
      </c>
      <c r="M4407" s="5">
        <v>45093</v>
      </c>
      <c r="N4407" s="6">
        <v>102.79</v>
      </c>
    </row>
    <row r="4408" spans="1:14" ht="15.5" hidden="1" x14ac:dyDescent="0.35">
      <c r="A4408" s="3" t="s">
        <v>358</v>
      </c>
      <c r="B4408" s="2" t="s">
        <v>2088</v>
      </c>
      <c r="C4408" s="3">
        <v>1400</v>
      </c>
      <c r="D4408" s="2">
        <v>832.85</v>
      </c>
      <c r="E4408" s="2">
        <v>1130.25</v>
      </c>
      <c r="F4408" s="2">
        <v>1147</v>
      </c>
      <c r="G4408" s="2">
        <v>0</v>
      </c>
      <c r="H4408" s="2" t="s">
        <v>12</v>
      </c>
      <c r="I4408" s="2">
        <v>1</v>
      </c>
      <c r="J4408" s="2">
        <v>21</v>
      </c>
      <c r="K4408" s="4">
        <v>0</v>
      </c>
      <c r="L4408" s="2" t="s">
        <v>1929</v>
      </c>
      <c r="M4408" s="5">
        <v>45093</v>
      </c>
      <c r="N4408" s="6">
        <v>102.79</v>
      </c>
    </row>
    <row r="4409" spans="1:14" ht="15.5" hidden="1" x14ac:dyDescent="0.35">
      <c r="A4409" s="3" t="s">
        <v>360</v>
      </c>
      <c r="B4409" s="2" t="s">
        <v>2089</v>
      </c>
      <c r="C4409" s="3">
        <v>1420</v>
      </c>
      <c r="D4409" s="2">
        <v>916.65</v>
      </c>
      <c r="E4409" s="2">
        <v>1113</v>
      </c>
      <c r="F4409" s="2">
        <v>1129.5</v>
      </c>
      <c r="G4409" s="2">
        <v>0</v>
      </c>
      <c r="H4409" s="2" t="s">
        <v>12</v>
      </c>
      <c r="I4409" s="2">
        <v>4</v>
      </c>
      <c r="J4409" s="2">
        <v>43</v>
      </c>
      <c r="K4409" s="4">
        <v>0</v>
      </c>
      <c r="L4409" s="2" t="s">
        <v>1929</v>
      </c>
      <c r="M4409" s="5">
        <v>45093</v>
      </c>
      <c r="N4409" s="6">
        <v>102.79</v>
      </c>
    </row>
    <row r="4410" spans="1:14" ht="15.5" hidden="1" x14ac:dyDescent="0.35">
      <c r="A4410" s="3" t="s">
        <v>362</v>
      </c>
      <c r="B4410" s="2" t="s">
        <v>2090</v>
      </c>
      <c r="C4410" s="3">
        <v>1440</v>
      </c>
      <c r="D4410" s="2">
        <v>1105.22</v>
      </c>
      <c r="E4410" s="2">
        <v>1095.9000000000001</v>
      </c>
      <c r="F4410" s="2">
        <v>1112.5</v>
      </c>
      <c r="G4410" s="2">
        <v>266.12</v>
      </c>
      <c r="H4410" s="2">
        <v>0.31709999999999999</v>
      </c>
      <c r="I4410" s="2">
        <v>4</v>
      </c>
      <c r="J4410" s="2">
        <v>17</v>
      </c>
      <c r="K4410" s="4">
        <v>0</v>
      </c>
      <c r="L4410" s="2" t="s">
        <v>1929</v>
      </c>
      <c r="M4410" s="5">
        <v>45093</v>
      </c>
      <c r="N4410" s="6">
        <v>102.79</v>
      </c>
    </row>
    <row r="4411" spans="1:14" ht="15.5" hidden="1" x14ac:dyDescent="0.35">
      <c r="A4411" s="3" t="s">
        <v>364</v>
      </c>
      <c r="B4411" s="2" t="s">
        <v>2091</v>
      </c>
      <c r="C4411" s="3">
        <v>1450</v>
      </c>
      <c r="D4411" s="2">
        <v>1762.7</v>
      </c>
      <c r="E4411" s="2">
        <v>1639.5</v>
      </c>
      <c r="F4411" s="2">
        <v>1659</v>
      </c>
      <c r="G4411" s="2">
        <v>0</v>
      </c>
      <c r="H4411" s="2" t="s">
        <v>12</v>
      </c>
      <c r="I4411" s="2">
        <v>2</v>
      </c>
      <c r="J4411" s="2">
        <v>20</v>
      </c>
      <c r="K4411" s="4">
        <v>0</v>
      </c>
      <c r="L4411" s="2" t="s">
        <v>1929</v>
      </c>
      <c r="M4411" s="5">
        <v>45093</v>
      </c>
      <c r="N4411" s="6">
        <v>102.79</v>
      </c>
    </row>
    <row r="4412" spans="1:14" ht="15.5" hidden="1" x14ac:dyDescent="0.35">
      <c r="A4412" s="3" t="s">
        <v>366</v>
      </c>
      <c r="B4412" s="2" t="s">
        <v>2092</v>
      </c>
      <c r="C4412" s="3">
        <v>1460</v>
      </c>
      <c r="D4412" s="2">
        <v>787.65</v>
      </c>
      <c r="E4412" s="2">
        <v>1078.9000000000001</v>
      </c>
      <c r="F4412" s="2">
        <v>1095.5</v>
      </c>
      <c r="G4412" s="2">
        <v>0</v>
      </c>
      <c r="H4412" s="2" t="s">
        <v>12</v>
      </c>
      <c r="I4412" s="2">
        <v>10</v>
      </c>
      <c r="J4412" s="2">
        <v>6</v>
      </c>
      <c r="K4412" s="4">
        <v>0</v>
      </c>
      <c r="L4412" s="2" t="s">
        <v>1929</v>
      </c>
      <c r="M4412" s="5">
        <v>45093</v>
      </c>
      <c r="N4412" s="6">
        <v>102.79</v>
      </c>
    </row>
    <row r="4413" spans="1:14" ht="15.5" hidden="1" x14ac:dyDescent="0.35">
      <c r="A4413" s="3" t="s">
        <v>368</v>
      </c>
      <c r="B4413" s="2" t="s">
        <v>2093</v>
      </c>
      <c r="C4413" s="3">
        <v>1480</v>
      </c>
      <c r="D4413" s="2">
        <v>873.7</v>
      </c>
      <c r="E4413" s="2">
        <v>1062</v>
      </c>
      <c r="F4413" s="2">
        <v>1078.5</v>
      </c>
      <c r="G4413" s="2">
        <v>0</v>
      </c>
      <c r="H4413" s="2" t="s">
        <v>12</v>
      </c>
      <c r="I4413" s="2">
        <v>10</v>
      </c>
      <c r="J4413" s="2">
        <v>13</v>
      </c>
      <c r="K4413" s="4">
        <v>0</v>
      </c>
      <c r="L4413" s="2" t="s">
        <v>1929</v>
      </c>
      <c r="M4413" s="5">
        <v>45093</v>
      </c>
      <c r="N4413" s="6">
        <v>102.79</v>
      </c>
    </row>
    <row r="4414" spans="1:14" ht="15.5" hidden="1" x14ac:dyDescent="0.35">
      <c r="A4414" s="3" t="s">
        <v>370</v>
      </c>
      <c r="B4414" s="2" t="s">
        <v>2094</v>
      </c>
      <c r="C4414" s="3">
        <v>1500</v>
      </c>
      <c r="D4414" s="2">
        <v>937.72</v>
      </c>
      <c r="E4414" s="2">
        <v>1045.2</v>
      </c>
      <c r="F4414" s="2">
        <v>1062</v>
      </c>
      <c r="G4414" s="2">
        <v>0</v>
      </c>
      <c r="H4414" s="2" t="s">
        <v>12</v>
      </c>
      <c r="I4414" s="2">
        <v>6</v>
      </c>
      <c r="J4414" s="2">
        <v>40</v>
      </c>
      <c r="K4414" s="4">
        <v>0</v>
      </c>
      <c r="L4414" s="2" t="s">
        <v>1929</v>
      </c>
      <c r="M4414" s="5">
        <v>45093</v>
      </c>
      <c r="N4414" s="6">
        <v>102.79</v>
      </c>
    </row>
    <row r="4415" spans="1:14" ht="15.5" hidden="1" x14ac:dyDescent="0.35">
      <c r="A4415" s="3" t="s">
        <v>372</v>
      </c>
      <c r="B4415" s="2" t="s">
        <v>2095</v>
      </c>
      <c r="C4415" s="3">
        <v>1520</v>
      </c>
      <c r="D4415" s="2">
        <v>1030</v>
      </c>
      <c r="E4415" s="2">
        <v>1028.4000000000001</v>
      </c>
      <c r="F4415" s="2">
        <v>1045</v>
      </c>
      <c r="G4415" s="2">
        <v>142.5</v>
      </c>
      <c r="H4415" s="2">
        <v>0.16059999999999999</v>
      </c>
      <c r="I4415" s="2">
        <v>1</v>
      </c>
      <c r="J4415" s="2">
        <v>27</v>
      </c>
      <c r="K4415" s="4">
        <v>0</v>
      </c>
      <c r="L4415" s="2" t="s">
        <v>1929</v>
      </c>
      <c r="M4415" s="5">
        <v>45093</v>
      </c>
      <c r="N4415" s="6">
        <v>102.79</v>
      </c>
    </row>
    <row r="4416" spans="1:14" ht="15.5" hidden="1" x14ac:dyDescent="0.35">
      <c r="A4416" s="3" t="s">
        <v>374</v>
      </c>
      <c r="B4416" s="2" t="s">
        <v>2096</v>
      </c>
      <c r="C4416" s="3">
        <v>1540</v>
      </c>
      <c r="D4416" s="2">
        <v>830.6</v>
      </c>
      <c r="E4416" s="2">
        <v>1011.85</v>
      </c>
      <c r="F4416" s="2">
        <v>1028.5</v>
      </c>
      <c r="G4416" s="2">
        <v>0</v>
      </c>
      <c r="H4416" s="2" t="s">
        <v>12</v>
      </c>
      <c r="I4416" s="2">
        <v>4</v>
      </c>
      <c r="J4416" s="2">
        <v>7</v>
      </c>
      <c r="K4416" s="4">
        <v>0</v>
      </c>
      <c r="L4416" s="2" t="s">
        <v>1929</v>
      </c>
      <c r="M4416" s="5">
        <v>45093</v>
      </c>
      <c r="N4416" s="6">
        <v>102.79</v>
      </c>
    </row>
    <row r="4417" spans="1:14" ht="15.5" hidden="1" x14ac:dyDescent="0.35">
      <c r="A4417" s="3" t="s">
        <v>376</v>
      </c>
      <c r="B4417" s="2" t="s">
        <v>2097</v>
      </c>
      <c r="C4417" s="3">
        <v>1550</v>
      </c>
      <c r="D4417" s="2">
        <v>744.13</v>
      </c>
      <c r="E4417" s="2">
        <v>1003.65</v>
      </c>
      <c r="F4417" s="2">
        <v>1020</v>
      </c>
      <c r="G4417" s="2">
        <v>0</v>
      </c>
      <c r="H4417" s="2" t="s">
        <v>12</v>
      </c>
      <c r="I4417" s="2">
        <v>16</v>
      </c>
      <c r="J4417" s="2">
        <v>21</v>
      </c>
      <c r="K4417" s="4">
        <v>0</v>
      </c>
      <c r="L4417" s="2" t="s">
        <v>1929</v>
      </c>
      <c r="M4417" s="5">
        <v>45093</v>
      </c>
      <c r="N4417" s="6">
        <v>102.79</v>
      </c>
    </row>
    <row r="4418" spans="1:14" ht="15.5" hidden="1" x14ac:dyDescent="0.35">
      <c r="A4418" s="3" t="s">
        <v>378</v>
      </c>
      <c r="B4418" s="2" t="s">
        <v>2098</v>
      </c>
      <c r="C4418" s="3">
        <v>1560</v>
      </c>
      <c r="D4418" s="2">
        <v>723</v>
      </c>
      <c r="E4418" s="2">
        <v>996.3</v>
      </c>
      <c r="F4418" s="2">
        <v>1012</v>
      </c>
      <c r="G4418" s="2">
        <v>0</v>
      </c>
      <c r="H4418" s="2" t="s">
        <v>12</v>
      </c>
      <c r="I4418" s="2">
        <v>1</v>
      </c>
      <c r="J4418" s="2">
        <v>19</v>
      </c>
      <c r="K4418" s="4">
        <v>0</v>
      </c>
      <c r="L4418" s="2" t="s">
        <v>1929</v>
      </c>
      <c r="M4418" s="5">
        <v>45093</v>
      </c>
      <c r="N4418" s="6">
        <v>102.79</v>
      </c>
    </row>
    <row r="4419" spans="1:14" ht="15.5" hidden="1" x14ac:dyDescent="0.35">
      <c r="A4419" s="3" t="s">
        <v>380</v>
      </c>
      <c r="B4419" s="2" t="s">
        <v>2099</v>
      </c>
      <c r="C4419" s="3">
        <v>1580</v>
      </c>
      <c r="D4419" s="2">
        <v>800.03</v>
      </c>
      <c r="E4419" s="2">
        <v>979.9</v>
      </c>
      <c r="F4419" s="2">
        <v>996</v>
      </c>
      <c r="G4419" s="2">
        <v>0</v>
      </c>
      <c r="H4419" s="2" t="s">
        <v>12</v>
      </c>
      <c r="I4419" s="2">
        <v>2</v>
      </c>
      <c r="J4419" s="2">
        <v>23</v>
      </c>
      <c r="K4419" s="4">
        <v>0</v>
      </c>
      <c r="L4419" s="2" t="s">
        <v>1929</v>
      </c>
      <c r="M4419" s="5">
        <v>45093</v>
      </c>
      <c r="N4419" s="6">
        <v>102.79</v>
      </c>
    </row>
    <row r="4420" spans="1:14" ht="15.5" hidden="1" x14ac:dyDescent="0.35">
      <c r="A4420" s="3" t="s">
        <v>382</v>
      </c>
      <c r="B4420" s="2" t="s">
        <v>2100</v>
      </c>
      <c r="C4420" s="3">
        <v>1600</v>
      </c>
      <c r="D4420" s="2">
        <v>976.06</v>
      </c>
      <c r="E4420" s="2">
        <v>962.7</v>
      </c>
      <c r="F4420" s="2">
        <v>979.5</v>
      </c>
      <c r="G4420" s="2">
        <v>0</v>
      </c>
      <c r="H4420" s="2" t="s">
        <v>12</v>
      </c>
      <c r="I4420" s="2">
        <v>7</v>
      </c>
      <c r="J4420" s="2">
        <v>91</v>
      </c>
      <c r="K4420" s="4">
        <v>0</v>
      </c>
      <c r="L4420" s="2" t="s">
        <v>1929</v>
      </c>
      <c r="M4420" s="5">
        <v>45093</v>
      </c>
      <c r="N4420" s="6">
        <v>102.79</v>
      </c>
    </row>
    <row r="4421" spans="1:14" ht="15.5" hidden="1" x14ac:dyDescent="0.35">
      <c r="A4421" s="3" t="s">
        <v>384</v>
      </c>
      <c r="B4421" s="2" t="s">
        <v>2101</v>
      </c>
      <c r="C4421" s="3">
        <v>1620</v>
      </c>
      <c r="D4421" s="2">
        <v>792.11</v>
      </c>
      <c r="E4421" s="2">
        <v>947.35</v>
      </c>
      <c r="F4421" s="2">
        <v>963</v>
      </c>
      <c r="G4421" s="2">
        <v>0</v>
      </c>
      <c r="H4421" s="2" t="s">
        <v>12</v>
      </c>
      <c r="I4421" s="2">
        <v>2</v>
      </c>
      <c r="J4421" s="2">
        <v>19</v>
      </c>
      <c r="K4421" s="4">
        <v>0</v>
      </c>
      <c r="L4421" s="2" t="s">
        <v>1929</v>
      </c>
      <c r="M4421" s="5">
        <v>45093</v>
      </c>
      <c r="N4421" s="6">
        <v>102.79</v>
      </c>
    </row>
    <row r="4422" spans="1:14" ht="15.5" hidden="1" x14ac:dyDescent="0.35">
      <c r="A4422" s="3" t="s">
        <v>386</v>
      </c>
      <c r="B4422" s="2" t="s">
        <v>2102</v>
      </c>
      <c r="C4422" s="3">
        <v>1640</v>
      </c>
      <c r="D4422" s="2">
        <v>697.48</v>
      </c>
      <c r="E4422" s="2">
        <v>930.6</v>
      </c>
      <c r="F4422" s="2">
        <v>947.5</v>
      </c>
      <c r="G4422" s="2">
        <v>0</v>
      </c>
      <c r="H4422" s="2" t="s">
        <v>12</v>
      </c>
      <c r="I4422" s="2">
        <v>14</v>
      </c>
      <c r="J4422" s="2">
        <v>18</v>
      </c>
      <c r="K4422" s="4">
        <v>0</v>
      </c>
      <c r="L4422" s="2" t="s">
        <v>1929</v>
      </c>
      <c r="M4422" s="5">
        <v>45093</v>
      </c>
      <c r="N4422" s="6">
        <v>102.79</v>
      </c>
    </row>
    <row r="4423" spans="1:14" ht="15.5" hidden="1" x14ac:dyDescent="0.35">
      <c r="A4423" s="3" t="s">
        <v>388</v>
      </c>
      <c r="B4423" s="2" t="s">
        <v>2103</v>
      </c>
      <c r="C4423" s="3">
        <v>1660</v>
      </c>
      <c r="D4423" s="2">
        <v>1473.6</v>
      </c>
      <c r="E4423" s="2">
        <v>1701</v>
      </c>
      <c r="F4423" s="2">
        <v>1720.5</v>
      </c>
      <c r="G4423" s="2">
        <v>0</v>
      </c>
      <c r="H4423" s="2" t="s">
        <v>12</v>
      </c>
      <c r="I4423" s="2">
        <v>2</v>
      </c>
      <c r="J4423" s="2">
        <v>14</v>
      </c>
      <c r="K4423" s="4">
        <v>0</v>
      </c>
      <c r="L4423" s="2" t="s">
        <v>1929</v>
      </c>
      <c r="M4423" s="5">
        <v>45093</v>
      </c>
      <c r="N4423" s="6">
        <v>102.79</v>
      </c>
    </row>
    <row r="4424" spans="1:14" ht="15.5" hidden="1" x14ac:dyDescent="0.35">
      <c r="A4424" s="3" t="s">
        <v>390</v>
      </c>
      <c r="B4424" s="2" t="s">
        <v>2104</v>
      </c>
      <c r="C4424" s="3">
        <v>1680</v>
      </c>
      <c r="D4424" s="2">
        <v>669.05</v>
      </c>
      <c r="E4424" s="2">
        <v>898.95</v>
      </c>
      <c r="F4424" s="2">
        <v>916</v>
      </c>
      <c r="G4424" s="2">
        <v>0</v>
      </c>
      <c r="H4424" s="2" t="s">
        <v>12</v>
      </c>
      <c r="I4424" s="2">
        <v>22</v>
      </c>
      <c r="J4424" s="2">
        <v>27</v>
      </c>
      <c r="K4424" s="4">
        <v>0</v>
      </c>
      <c r="L4424" s="2" t="s">
        <v>1929</v>
      </c>
      <c r="M4424" s="5">
        <v>45093</v>
      </c>
      <c r="N4424" s="6">
        <v>102.79</v>
      </c>
    </row>
    <row r="4425" spans="1:14" ht="15.5" hidden="1" x14ac:dyDescent="0.35">
      <c r="A4425" s="3" t="s">
        <v>392</v>
      </c>
      <c r="B4425" s="2" t="s">
        <v>2094</v>
      </c>
      <c r="C4425" s="3">
        <v>1700</v>
      </c>
      <c r="D4425" s="2">
        <v>779.72</v>
      </c>
      <c r="E4425" s="2">
        <v>883.3</v>
      </c>
      <c r="F4425" s="2">
        <v>900</v>
      </c>
      <c r="G4425" s="2">
        <v>0</v>
      </c>
      <c r="H4425" s="2" t="s">
        <v>12</v>
      </c>
      <c r="I4425" s="2">
        <v>6</v>
      </c>
      <c r="J4425" s="2">
        <v>53</v>
      </c>
      <c r="K4425" s="4">
        <v>0</v>
      </c>
      <c r="L4425" s="2" t="s">
        <v>1929</v>
      </c>
      <c r="M4425" s="5">
        <v>45093</v>
      </c>
      <c r="N4425" s="6">
        <v>102.79</v>
      </c>
    </row>
    <row r="4426" spans="1:14" ht="15.5" hidden="1" x14ac:dyDescent="0.35">
      <c r="A4426" s="3" t="s">
        <v>393</v>
      </c>
      <c r="B4426" s="2" t="s">
        <v>2105</v>
      </c>
      <c r="C4426" s="3">
        <v>1720</v>
      </c>
      <c r="D4426" s="2">
        <v>1512.6</v>
      </c>
      <c r="E4426" s="2">
        <v>1347</v>
      </c>
      <c r="F4426" s="2">
        <v>1365</v>
      </c>
      <c r="G4426" s="2">
        <v>0</v>
      </c>
      <c r="H4426" s="2" t="s">
        <v>12</v>
      </c>
      <c r="I4426" s="2">
        <v>6</v>
      </c>
      <c r="J4426" s="2">
        <v>28</v>
      </c>
      <c r="K4426" s="4">
        <v>0</v>
      </c>
      <c r="L4426" s="2" t="s">
        <v>1929</v>
      </c>
      <c r="M4426" s="5">
        <v>45093</v>
      </c>
      <c r="N4426" s="6">
        <v>102.79</v>
      </c>
    </row>
    <row r="4427" spans="1:14" ht="15.5" hidden="1" x14ac:dyDescent="0.35">
      <c r="A4427" s="3" t="s">
        <v>395</v>
      </c>
      <c r="B4427" s="2" t="s">
        <v>2106</v>
      </c>
      <c r="C4427" s="3">
        <v>1740</v>
      </c>
      <c r="D4427" s="2">
        <v>612.63</v>
      </c>
      <c r="E4427" s="2">
        <v>852.45</v>
      </c>
      <c r="F4427" s="2">
        <v>869</v>
      </c>
      <c r="G4427" s="2">
        <v>0</v>
      </c>
      <c r="H4427" s="2" t="s">
        <v>12</v>
      </c>
      <c r="I4427" s="2">
        <v>4</v>
      </c>
      <c r="J4427" s="2">
        <v>21</v>
      </c>
      <c r="K4427" s="4">
        <v>0</v>
      </c>
      <c r="L4427" s="2" t="s">
        <v>1929</v>
      </c>
      <c r="M4427" s="5">
        <v>45093</v>
      </c>
      <c r="N4427" s="6">
        <v>102.79</v>
      </c>
    </row>
    <row r="4428" spans="1:14" ht="15.5" hidden="1" x14ac:dyDescent="0.35">
      <c r="A4428" s="3" t="s">
        <v>397</v>
      </c>
      <c r="B4428" s="2" t="s">
        <v>2107</v>
      </c>
      <c r="C4428" s="3">
        <v>1760</v>
      </c>
      <c r="D4428" s="2">
        <v>601.74</v>
      </c>
      <c r="E4428" s="2">
        <v>837.9</v>
      </c>
      <c r="F4428" s="2">
        <v>854</v>
      </c>
      <c r="G4428" s="2">
        <v>0</v>
      </c>
      <c r="H4428" s="2" t="s">
        <v>12</v>
      </c>
      <c r="I4428" s="2">
        <v>2</v>
      </c>
      <c r="J4428" s="2">
        <v>25</v>
      </c>
      <c r="K4428" s="4">
        <v>0</v>
      </c>
      <c r="L4428" s="2" t="s">
        <v>1929</v>
      </c>
      <c r="M4428" s="5">
        <v>45093</v>
      </c>
      <c r="N4428" s="6">
        <v>102.79</v>
      </c>
    </row>
    <row r="4429" spans="1:14" ht="15.5" hidden="1" x14ac:dyDescent="0.35">
      <c r="A4429" s="3" t="s">
        <v>399</v>
      </c>
      <c r="B4429" s="2" t="s">
        <v>2098</v>
      </c>
      <c r="C4429" s="3">
        <v>1780</v>
      </c>
      <c r="D4429" s="2">
        <v>573</v>
      </c>
      <c r="E4429" s="2">
        <v>822.05</v>
      </c>
      <c r="F4429" s="2">
        <v>839</v>
      </c>
      <c r="G4429" s="2">
        <v>0</v>
      </c>
      <c r="H4429" s="2" t="s">
        <v>12</v>
      </c>
      <c r="I4429" s="2">
        <v>1</v>
      </c>
      <c r="J4429" s="2">
        <v>24</v>
      </c>
      <c r="K4429" s="4">
        <v>0</v>
      </c>
      <c r="L4429" s="2" t="s">
        <v>1929</v>
      </c>
      <c r="M4429" s="5">
        <v>45093</v>
      </c>
      <c r="N4429" s="6">
        <v>102.79</v>
      </c>
    </row>
    <row r="4430" spans="1:14" ht="15.5" hidden="1" x14ac:dyDescent="0.35">
      <c r="A4430" s="3" t="s">
        <v>400</v>
      </c>
      <c r="B4430" s="2" t="s">
        <v>2108</v>
      </c>
      <c r="C4430" s="3">
        <v>1800</v>
      </c>
      <c r="D4430" s="2">
        <v>543.16</v>
      </c>
      <c r="E4430" s="2">
        <v>807.05</v>
      </c>
      <c r="F4430" s="2">
        <v>824</v>
      </c>
      <c r="G4430" s="2">
        <v>0</v>
      </c>
      <c r="H4430" s="2" t="s">
        <v>12</v>
      </c>
      <c r="I4430" s="2">
        <v>1</v>
      </c>
      <c r="J4430" s="2">
        <v>29</v>
      </c>
      <c r="K4430" s="4">
        <v>0</v>
      </c>
      <c r="L4430" s="2" t="s">
        <v>1929</v>
      </c>
      <c r="M4430" s="5">
        <v>45093</v>
      </c>
      <c r="N4430" s="6">
        <v>102.79</v>
      </c>
    </row>
    <row r="4431" spans="1:14" ht="15.5" hidden="1" x14ac:dyDescent="0.35">
      <c r="A4431" s="3" t="s">
        <v>402</v>
      </c>
      <c r="B4431" s="2" t="s">
        <v>2109</v>
      </c>
      <c r="C4431" s="3">
        <v>1820</v>
      </c>
      <c r="D4431" s="2">
        <v>579.64</v>
      </c>
      <c r="E4431" s="2">
        <v>792.15</v>
      </c>
      <c r="F4431" s="2">
        <v>809</v>
      </c>
      <c r="G4431" s="2">
        <v>0</v>
      </c>
      <c r="H4431" s="2" t="s">
        <v>12</v>
      </c>
      <c r="I4431" s="2">
        <v>20</v>
      </c>
      <c r="J4431" s="2">
        <v>20</v>
      </c>
      <c r="K4431" s="4">
        <v>0</v>
      </c>
      <c r="L4431" s="2" t="s">
        <v>1929</v>
      </c>
      <c r="M4431" s="5">
        <v>45093</v>
      </c>
      <c r="N4431" s="6">
        <v>102.79</v>
      </c>
    </row>
    <row r="4432" spans="1:14" ht="15.5" hidden="1" x14ac:dyDescent="0.35">
      <c r="A4432" s="3" t="s">
        <v>404</v>
      </c>
      <c r="B4432" s="2" t="s">
        <v>2110</v>
      </c>
      <c r="C4432" s="3">
        <v>1840</v>
      </c>
      <c r="D4432" s="2">
        <v>765</v>
      </c>
      <c r="E4432" s="2">
        <v>777.45</v>
      </c>
      <c r="F4432" s="2">
        <v>794.5</v>
      </c>
      <c r="G4432" s="2">
        <v>0</v>
      </c>
      <c r="H4432" s="2" t="s">
        <v>12</v>
      </c>
      <c r="I4432" s="2">
        <v>1</v>
      </c>
      <c r="J4432" s="2">
        <v>29</v>
      </c>
      <c r="K4432" s="4">
        <v>0</v>
      </c>
      <c r="L4432" s="2" t="s">
        <v>1929</v>
      </c>
      <c r="M4432" s="5">
        <v>45093</v>
      </c>
      <c r="N4432" s="6">
        <v>102.79</v>
      </c>
    </row>
    <row r="4433" spans="1:14" ht="15.5" hidden="1" x14ac:dyDescent="0.35">
      <c r="A4433" s="3" t="s">
        <v>406</v>
      </c>
      <c r="B4433" s="2" t="s">
        <v>2111</v>
      </c>
      <c r="C4433" s="3">
        <v>1860</v>
      </c>
      <c r="D4433" s="2">
        <v>511.65</v>
      </c>
      <c r="E4433" s="2">
        <v>762.85</v>
      </c>
      <c r="F4433" s="2">
        <v>780</v>
      </c>
      <c r="G4433" s="2">
        <v>0</v>
      </c>
      <c r="H4433" s="2" t="s">
        <v>12</v>
      </c>
      <c r="I4433" s="2">
        <v>2</v>
      </c>
      <c r="J4433" s="2">
        <v>19</v>
      </c>
      <c r="K4433" s="4">
        <v>0</v>
      </c>
      <c r="L4433" s="2" t="s">
        <v>1929</v>
      </c>
      <c r="M4433" s="5">
        <v>45093</v>
      </c>
      <c r="N4433" s="6">
        <v>102.79</v>
      </c>
    </row>
    <row r="4434" spans="1:14" ht="15.5" hidden="1" x14ac:dyDescent="0.35">
      <c r="A4434" s="3" t="s">
        <v>408</v>
      </c>
      <c r="B4434" s="2" t="s">
        <v>2112</v>
      </c>
      <c r="C4434" s="3">
        <v>1880</v>
      </c>
      <c r="D4434" s="2">
        <v>504.16</v>
      </c>
      <c r="E4434" s="2">
        <v>748.4</v>
      </c>
      <c r="F4434" s="2">
        <v>765.5</v>
      </c>
      <c r="G4434" s="2">
        <v>0</v>
      </c>
      <c r="H4434" s="2" t="s">
        <v>12</v>
      </c>
      <c r="I4434" s="2">
        <v>1</v>
      </c>
      <c r="J4434" s="2">
        <v>44</v>
      </c>
      <c r="K4434" s="4">
        <v>0</v>
      </c>
      <c r="L4434" s="2" t="s">
        <v>1929</v>
      </c>
      <c r="M4434" s="5">
        <v>45093</v>
      </c>
      <c r="N4434" s="6">
        <v>102.79</v>
      </c>
    </row>
    <row r="4435" spans="1:14" ht="15.5" hidden="1" x14ac:dyDescent="0.35">
      <c r="A4435" s="3" t="s">
        <v>410</v>
      </c>
      <c r="B4435" s="2" t="s">
        <v>2113</v>
      </c>
      <c r="C4435" s="3">
        <v>1900</v>
      </c>
      <c r="D4435" s="2">
        <v>735</v>
      </c>
      <c r="E4435" s="2">
        <v>734.15</v>
      </c>
      <c r="F4435" s="2">
        <v>751</v>
      </c>
      <c r="G4435" s="2">
        <v>2.1800000000000002</v>
      </c>
      <c r="H4435" s="2">
        <v>3.0000000000000001E-3</v>
      </c>
      <c r="I4435" s="2">
        <v>1</v>
      </c>
      <c r="J4435" s="2">
        <v>46</v>
      </c>
      <c r="K4435" s="4">
        <v>0</v>
      </c>
      <c r="L4435" s="2" t="s">
        <v>1929</v>
      </c>
      <c r="M4435" s="5">
        <v>45093</v>
      </c>
      <c r="N4435" s="6">
        <v>102.79</v>
      </c>
    </row>
    <row r="4436" spans="1:14" ht="15.5" hidden="1" x14ac:dyDescent="0.35">
      <c r="A4436" s="3" t="s">
        <v>412</v>
      </c>
      <c r="B4436" s="2" t="s">
        <v>2114</v>
      </c>
      <c r="C4436" s="3">
        <v>1920</v>
      </c>
      <c r="D4436" s="2">
        <v>1238</v>
      </c>
      <c r="E4436" s="2">
        <v>0</v>
      </c>
      <c r="F4436" s="2">
        <v>0</v>
      </c>
      <c r="G4436" s="2">
        <v>0</v>
      </c>
      <c r="H4436" s="2" t="s">
        <v>12</v>
      </c>
      <c r="I4436" s="2">
        <v>1</v>
      </c>
      <c r="J4436" s="2">
        <v>36</v>
      </c>
      <c r="K4436" s="4">
        <v>0.5</v>
      </c>
      <c r="L4436" s="2" t="s">
        <v>1929</v>
      </c>
      <c r="M4436" s="5">
        <v>45093</v>
      </c>
      <c r="N4436" s="6">
        <v>102.79</v>
      </c>
    </row>
    <row r="4437" spans="1:14" ht="15.5" hidden="1" x14ac:dyDescent="0.35">
      <c r="A4437" s="3" t="s">
        <v>414</v>
      </c>
      <c r="B4437" s="2" t="s">
        <v>2115</v>
      </c>
      <c r="C4437" s="3">
        <v>1940</v>
      </c>
      <c r="D4437" s="2">
        <v>478.38</v>
      </c>
      <c r="E4437" s="2">
        <v>705.95</v>
      </c>
      <c r="F4437" s="2">
        <v>722.5</v>
      </c>
      <c r="G4437" s="2">
        <v>0</v>
      </c>
      <c r="H4437" s="2" t="s">
        <v>12</v>
      </c>
      <c r="I4437" s="2">
        <v>3</v>
      </c>
      <c r="J4437" s="2">
        <v>32</v>
      </c>
      <c r="K4437" s="4">
        <v>0</v>
      </c>
      <c r="L4437" s="2" t="s">
        <v>1929</v>
      </c>
      <c r="M4437" s="5">
        <v>45093</v>
      </c>
      <c r="N4437" s="6">
        <v>102.79</v>
      </c>
    </row>
    <row r="4438" spans="1:14" ht="15.5" hidden="1" x14ac:dyDescent="0.35">
      <c r="A4438" s="3" t="s">
        <v>416</v>
      </c>
      <c r="B4438" s="2" t="s">
        <v>2116</v>
      </c>
      <c r="C4438" s="3">
        <v>1960</v>
      </c>
      <c r="D4438" s="2">
        <v>701.4</v>
      </c>
      <c r="E4438" s="2">
        <v>692.1</v>
      </c>
      <c r="F4438" s="2">
        <v>709</v>
      </c>
      <c r="G4438" s="2">
        <v>0</v>
      </c>
      <c r="H4438" s="2" t="s">
        <v>12</v>
      </c>
      <c r="I4438" s="2">
        <v>1</v>
      </c>
      <c r="J4438" s="2">
        <v>61</v>
      </c>
      <c r="K4438" s="4">
        <v>0</v>
      </c>
      <c r="L4438" s="2" t="s">
        <v>1929</v>
      </c>
      <c r="M4438" s="5">
        <v>45093</v>
      </c>
      <c r="N4438" s="6">
        <v>102.79</v>
      </c>
    </row>
    <row r="4439" spans="1:14" ht="15.5" hidden="1" x14ac:dyDescent="0.35">
      <c r="A4439" s="3" t="s">
        <v>418</v>
      </c>
      <c r="B4439" s="2" t="s">
        <v>2117</v>
      </c>
      <c r="C4439" s="3">
        <v>1980</v>
      </c>
      <c r="D4439" s="2">
        <v>424.18</v>
      </c>
      <c r="E4439" s="2">
        <v>679.15</v>
      </c>
      <c r="F4439" s="2">
        <v>694.6</v>
      </c>
      <c r="G4439" s="2">
        <v>0</v>
      </c>
      <c r="H4439" s="2" t="s">
        <v>12</v>
      </c>
      <c r="I4439" s="2">
        <v>7</v>
      </c>
      <c r="J4439" s="2">
        <v>44</v>
      </c>
      <c r="K4439" s="4">
        <v>0</v>
      </c>
      <c r="L4439" s="2" t="s">
        <v>1929</v>
      </c>
      <c r="M4439" s="5">
        <v>45093</v>
      </c>
      <c r="N4439" s="6">
        <v>102.79</v>
      </c>
    </row>
    <row r="4440" spans="1:14" ht="15.5" hidden="1" x14ac:dyDescent="0.35">
      <c r="A4440" s="3" t="s">
        <v>420</v>
      </c>
      <c r="B4440" s="2" t="s">
        <v>2118</v>
      </c>
      <c r="C4440" s="3">
        <v>2000</v>
      </c>
      <c r="D4440" s="2">
        <v>666.1</v>
      </c>
      <c r="E4440" s="2">
        <v>665.6</v>
      </c>
      <c r="F4440" s="2">
        <v>680.9</v>
      </c>
      <c r="G4440" s="2">
        <v>-0.25</v>
      </c>
      <c r="H4440" s="2">
        <v>-4.0000000000000002E-4</v>
      </c>
      <c r="I4440" s="2">
        <v>1</v>
      </c>
      <c r="J4440" s="2">
        <v>107</v>
      </c>
      <c r="K4440" s="4">
        <v>0</v>
      </c>
      <c r="L4440" s="2" t="s">
        <v>1929</v>
      </c>
      <c r="M4440" s="5">
        <v>45093</v>
      </c>
      <c r="N4440" s="6">
        <v>102.79</v>
      </c>
    </row>
    <row r="4441" spans="1:14" ht="15.5" hidden="1" x14ac:dyDescent="0.35">
      <c r="A4441" s="3" t="s">
        <v>422</v>
      </c>
      <c r="B4441" s="2" t="s">
        <v>2669</v>
      </c>
      <c r="C4441" s="3">
        <v>2100</v>
      </c>
      <c r="D4441" s="2">
        <v>600.15</v>
      </c>
      <c r="E4441" s="2">
        <v>599.45000000000005</v>
      </c>
      <c r="F4441" s="2">
        <v>614.95000000000005</v>
      </c>
      <c r="G4441" s="2">
        <v>31.29</v>
      </c>
      <c r="H4441" s="2">
        <v>5.5E-2</v>
      </c>
      <c r="I4441" s="2">
        <v>1</v>
      </c>
      <c r="J4441" s="2">
        <v>54</v>
      </c>
      <c r="K4441" s="4">
        <v>0</v>
      </c>
      <c r="L4441" s="2" t="s">
        <v>1929</v>
      </c>
      <c r="M4441" s="5">
        <v>45093</v>
      </c>
      <c r="N4441" s="6">
        <v>102.79</v>
      </c>
    </row>
    <row r="4442" spans="1:14" ht="15.5" hidden="1" x14ac:dyDescent="0.35">
      <c r="A4442" s="3" t="s">
        <v>424</v>
      </c>
      <c r="B4442" s="2" t="s">
        <v>2120</v>
      </c>
      <c r="C4442" s="3">
        <v>2200</v>
      </c>
      <c r="D4442" s="2">
        <v>575</v>
      </c>
      <c r="E4442" s="2">
        <v>538.4</v>
      </c>
      <c r="F4442" s="2">
        <v>553.1</v>
      </c>
      <c r="G4442" s="2">
        <v>0</v>
      </c>
      <c r="H4442" s="2" t="s">
        <v>12</v>
      </c>
      <c r="I4442" s="2">
        <v>10</v>
      </c>
      <c r="J4442" s="2">
        <v>198</v>
      </c>
      <c r="K4442" s="4">
        <v>0</v>
      </c>
      <c r="L4442" s="2" t="s">
        <v>1929</v>
      </c>
      <c r="M4442" s="5">
        <v>45093</v>
      </c>
      <c r="N4442" s="6">
        <v>102.79</v>
      </c>
    </row>
    <row r="4443" spans="1:14" ht="15.5" hidden="1" x14ac:dyDescent="0.35">
      <c r="A4443" s="3" t="s">
        <v>426</v>
      </c>
      <c r="B4443" s="2" t="s">
        <v>2121</v>
      </c>
      <c r="C4443" s="3">
        <v>2300</v>
      </c>
      <c r="D4443" s="2">
        <v>505</v>
      </c>
      <c r="E4443" s="2">
        <v>481.25</v>
      </c>
      <c r="F4443" s="2">
        <v>495.15</v>
      </c>
      <c r="G4443" s="2">
        <v>0</v>
      </c>
      <c r="H4443" s="2" t="s">
        <v>12</v>
      </c>
      <c r="I4443" s="2">
        <v>3</v>
      </c>
      <c r="J4443" s="2">
        <v>200</v>
      </c>
      <c r="K4443" s="4">
        <v>0</v>
      </c>
      <c r="L4443" s="2" t="s">
        <v>1929</v>
      </c>
      <c r="M4443" s="5">
        <v>45093</v>
      </c>
      <c r="N4443" s="6">
        <v>102.79</v>
      </c>
    </row>
    <row r="4444" spans="1:14" ht="15.5" hidden="1" x14ac:dyDescent="0.35">
      <c r="A4444" s="3" t="s">
        <v>428</v>
      </c>
      <c r="B4444" s="2" t="s">
        <v>2122</v>
      </c>
      <c r="C4444" s="3">
        <v>2400</v>
      </c>
      <c r="D4444" s="2">
        <v>427.5</v>
      </c>
      <c r="E4444" s="2">
        <v>426.95</v>
      </c>
      <c r="F4444" s="2">
        <v>441.1</v>
      </c>
      <c r="G4444" s="2">
        <v>7.5</v>
      </c>
      <c r="H4444" s="2">
        <v>1.7899999999999999E-2</v>
      </c>
      <c r="I4444" s="2">
        <v>4</v>
      </c>
      <c r="J4444" s="2">
        <v>133</v>
      </c>
      <c r="K4444" s="4">
        <v>0</v>
      </c>
      <c r="L4444" s="2" t="s">
        <v>1929</v>
      </c>
      <c r="M4444" s="5">
        <v>45093</v>
      </c>
      <c r="N4444" s="6">
        <v>102.79</v>
      </c>
    </row>
    <row r="4445" spans="1:14" ht="15.5" hidden="1" x14ac:dyDescent="0.35">
      <c r="A4445" s="3" t="s">
        <v>430</v>
      </c>
      <c r="B4445" s="2" t="s">
        <v>2123</v>
      </c>
      <c r="C4445" s="3">
        <v>2500</v>
      </c>
      <c r="D4445" s="2">
        <v>385.4</v>
      </c>
      <c r="E4445" s="2">
        <v>377.4</v>
      </c>
      <c r="F4445" s="2">
        <v>391.45</v>
      </c>
      <c r="G4445" s="2">
        <v>-37.4</v>
      </c>
      <c r="H4445" s="2">
        <v>-8.8499999999999995E-2</v>
      </c>
      <c r="I4445" s="2">
        <v>8</v>
      </c>
      <c r="J4445" s="2">
        <v>331</v>
      </c>
      <c r="K4445" s="4">
        <v>0</v>
      </c>
      <c r="L4445" s="2" t="s">
        <v>1929</v>
      </c>
      <c r="M4445" s="5">
        <v>45093</v>
      </c>
      <c r="N4445" s="6">
        <v>102.79</v>
      </c>
    </row>
    <row r="4446" spans="1:14" ht="15.5" hidden="1" x14ac:dyDescent="0.35">
      <c r="A4446" s="3" t="s">
        <v>432</v>
      </c>
      <c r="B4446" s="2" t="s">
        <v>2211</v>
      </c>
      <c r="C4446" s="3">
        <v>2600</v>
      </c>
      <c r="D4446" s="2">
        <v>333.2</v>
      </c>
      <c r="E4446" s="2">
        <v>332.05</v>
      </c>
      <c r="F4446" s="2">
        <v>345.95</v>
      </c>
      <c r="G4446" s="2">
        <v>-42.05</v>
      </c>
      <c r="H4446" s="2">
        <v>-0.11210000000000001</v>
      </c>
      <c r="I4446" s="2">
        <v>2</v>
      </c>
      <c r="J4446" s="2">
        <v>240</v>
      </c>
      <c r="K4446" s="4">
        <v>0</v>
      </c>
      <c r="L4446" s="2" t="s">
        <v>1929</v>
      </c>
      <c r="M4446" s="5">
        <v>45093</v>
      </c>
      <c r="N4446" s="6">
        <v>102.79</v>
      </c>
    </row>
    <row r="4447" spans="1:14" ht="15.5" hidden="1" x14ac:dyDescent="0.35">
      <c r="A4447" s="3" t="s">
        <v>434</v>
      </c>
      <c r="B4447" s="2" t="s">
        <v>2125</v>
      </c>
      <c r="C4447" s="3">
        <v>2700</v>
      </c>
      <c r="D4447" s="2">
        <v>291.39999999999998</v>
      </c>
      <c r="E4447" s="2">
        <v>291.3</v>
      </c>
      <c r="F4447" s="2">
        <v>304.55</v>
      </c>
      <c r="G4447" s="2">
        <v>-9.51</v>
      </c>
      <c r="H4447" s="2">
        <v>-3.1600000000000003E-2</v>
      </c>
      <c r="I4447" s="2">
        <v>15</v>
      </c>
      <c r="J4447" s="2">
        <v>140</v>
      </c>
      <c r="K4447" s="4">
        <v>0</v>
      </c>
      <c r="L4447" s="2" t="s">
        <v>1929</v>
      </c>
      <c r="M4447" s="5">
        <v>45093</v>
      </c>
      <c r="N4447" s="6">
        <v>102.79</v>
      </c>
    </row>
    <row r="4448" spans="1:14" ht="15.5" hidden="1" x14ac:dyDescent="0.35">
      <c r="A4448" s="3" t="s">
        <v>436</v>
      </c>
      <c r="B4448" s="2" t="s">
        <v>2126</v>
      </c>
      <c r="C4448" s="3">
        <v>2800</v>
      </c>
      <c r="D4448" s="2">
        <v>265</v>
      </c>
      <c r="E4448" s="2">
        <v>253.6</v>
      </c>
      <c r="F4448" s="2">
        <v>267.10000000000002</v>
      </c>
      <c r="G4448" s="2">
        <v>13</v>
      </c>
      <c r="H4448" s="2">
        <v>5.16E-2</v>
      </c>
      <c r="I4448" s="2">
        <v>6</v>
      </c>
      <c r="J4448" s="2">
        <v>194</v>
      </c>
      <c r="K4448" s="4">
        <v>0</v>
      </c>
      <c r="L4448" s="2" t="s">
        <v>1929</v>
      </c>
      <c r="M4448" s="5">
        <v>45093</v>
      </c>
      <c r="N4448" s="6">
        <v>102.79</v>
      </c>
    </row>
    <row r="4449" spans="1:14" ht="15.5" hidden="1" x14ac:dyDescent="0.35">
      <c r="A4449" s="3" t="s">
        <v>438</v>
      </c>
      <c r="B4449" s="2" t="s">
        <v>2127</v>
      </c>
      <c r="C4449" s="3">
        <v>2900</v>
      </c>
      <c r="D4449" s="2">
        <v>217.94</v>
      </c>
      <c r="E4449" s="2">
        <v>219.6</v>
      </c>
      <c r="F4449" s="2">
        <v>234.05</v>
      </c>
      <c r="G4449" s="2">
        <v>-21.54</v>
      </c>
      <c r="H4449" s="2">
        <v>-8.9899999999999994E-2</v>
      </c>
      <c r="I4449" s="2">
        <v>2</v>
      </c>
      <c r="J4449" s="2">
        <v>368</v>
      </c>
      <c r="K4449" s="4">
        <v>0</v>
      </c>
      <c r="L4449" s="2" t="s">
        <v>1929</v>
      </c>
      <c r="M4449" s="5">
        <v>45093</v>
      </c>
      <c r="N4449" s="6">
        <v>102.79</v>
      </c>
    </row>
    <row r="4450" spans="1:14" ht="15.5" hidden="1" x14ac:dyDescent="0.35">
      <c r="A4450" s="3" t="s">
        <v>440</v>
      </c>
      <c r="B4450" s="2" t="s">
        <v>2128</v>
      </c>
      <c r="C4450" s="3">
        <v>3000</v>
      </c>
      <c r="D4450" s="2">
        <v>199</v>
      </c>
      <c r="E4450" s="2">
        <v>189.9</v>
      </c>
      <c r="F4450" s="2">
        <v>204.35</v>
      </c>
      <c r="G4450" s="2">
        <v>-18.760000000000002</v>
      </c>
      <c r="H4450" s="2">
        <v>-8.6099999999999996E-2</v>
      </c>
      <c r="I4450" s="2">
        <v>111</v>
      </c>
      <c r="J4450" s="2">
        <v>543</v>
      </c>
      <c r="K4450" s="4">
        <v>0</v>
      </c>
      <c r="L4450" s="2" t="s">
        <v>1929</v>
      </c>
      <c r="M4450" s="5">
        <v>45093</v>
      </c>
      <c r="N4450" s="6">
        <v>102.79</v>
      </c>
    </row>
    <row r="4451" spans="1:14" ht="15.5" hidden="1" x14ac:dyDescent="0.35">
      <c r="A4451" s="3" t="s">
        <v>442</v>
      </c>
      <c r="B4451" s="2" t="s">
        <v>2129</v>
      </c>
      <c r="C4451" s="3">
        <v>3010</v>
      </c>
      <c r="D4451" s="2">
        <v>189.54</v>
      </c>
      <c r="E4451" s="2">
        <v>187</v>
      </c>
      <c r="F4451" s="2">
        <v>201.5</v>
      </c>
      <c r="G4451" s="2">
        <v>5.7</v>
      </c>
      <c r="H4451" s="2">
        <v>3.1E-2</v>
      </c>
      <c r="I4451" s="2">
        <v>1</v>
      </c>
      <c r="J4451" s="2">
        <v>166</v>
      </c>
      <c r="K4451" s="4">
        <v>0</v>
      </c>
      <c r="L4451" s="2" t="s">
        <v>1929</v>
      </c>
      <c r="M4451" s="5">
        <v>45093</v>
      </c>
      <c r="N4451" s="6">
        <v>102.79</v>
      </c>
    </row>
    <row r="4452" spans="1:14" ht="15.5" hidden="1" x14ac:dyDescent="0.35">
      <c r="A4452" s="3" t="s">
        <v>444</v>
      </c>
      <c r="B4452" s="2" t="s">
        <v>2130</v>
      </c>
      <c r="C4452" s="3">
        <v>3020</v>
      </c>
      <c r="D4452" s="2">
        <v>196</v>
      </c>
      <c r="E4452" s="2">
        <v>184.35</v>
      </c>
      <c r="F4452" s="2">
        <v>198.85</v>
      </c>
      <c r="G4452" s="2">
        <v>-6.49</v>
      </c>
      <c r="H4452" s="2">
        <v>-3.2099999999999997E-2</v>
      </c>
      <c r="I4452" s="2">
        <v>6</v>
      </c>
      <c r="J4452" s="2">
        <v>135</v>
      </c>
      <c r="K4452" s="4">
        <v>0</v>
      </c>
      <c r="L4452" s="2" t="s">
        <v>1929</v>
      </c>
      <c r="M4452" s="5">
        <v>45093</v>
      </c>
      <c r="N4452" s="6">
        <v>102.79</v>
      </c>
    </row>
    <row r="4453" spans="1:14" ht="15.5" hidden="1" x14ac:dyDescent="0.35">
      <c r="A4453" s="3" t="s">
        <v>446</v>
      </c>
      <c r="B4453" s="2" t="s">
        <v>2130</v>
      </c>
      <c r="C4453" s="3">
        <v>3030</v>
      </c>
      <c r="D4453" s="2">
        <v>193.2</v>
      </c>
      <c r="E4453" s="2">
        <v>181.55</v>
      </c>
      <c r="F4453" s="2">
        <v>196</v>
      </c>
      <c r="G4453" s="2">
        <v>-15.61</v>
      </c>
      <c r="H4453" s="2">
        <v>-7.4800000000000005E-2</v>
      </c>
      <c r="I4453" s="2">
        <v>5</v>
      </c>
      <c r="J4453" s="2">
        <v>48</v>
      </c>
      <c r="K4453" s="4">
        <v>0</v>
      </c>
      <c r="L4453" s="2" t="s">
        <v>1929</v>
      </c>
      <c r="M4453" s="5">
        <v>45093</v>
      </c>
      <c r="N4453" s="6">
        <v>102.79</v>
      </c>
    </row>
    <row r="4454" spans="1:14" ht="15.5" hidden="1" x14ac:dyDescent="0.35">
      <c r="A4454" s="3" t="s">
        <v>447</v>
      </c>
      <c r="B4454" s="2" t="s">
        <v>2131</v>
      </c>
      <c r="C4454" s="3">
        <v>3040</v>
      </c>
      <c r="D4454" s="2">
        <v>77.2</v>
      </c>
      <c r="E4454" s="2">
        <v>179.45</v>
      </c>
      <c r="F4454" s="2">
        <v>193.25</v>
      </c>
      <c r="G4454" s="2">
        <v>0</v>
      </c>
      <c r="H4454" s="2" t="s">
        <v>12</v>
      </c>
      <c r="I4454" s="2">
        <v>1</v>
      </c>
      <c r="J4454" s="2">
        <v>22</v>
      </c>
      <c r="K4454" s="4">
        <v>0</v>
      </c>
      <c r="L4454" s="2" t="s">
        <v>1929</v>
      </c>
      <c r="M4454" s="5">
        <v>45093</v>
      </c>
      <c r="N4454" s="6">
        <v>102.79</v>
      </c>
    </row>
    <row r="4455" spans="1:14" ht="15.5" hidden="1" x14ac:dyDescent="0.35">
      <c r="A4455" s="3" t="s">
        <v>449</v>
      </c>
      <c r="B4455" s="2" t="s">
        <v>2132</v>
      </c>
      <c r="C4455" s="3">
        <v>3050</v>
      </c>
      <c r="D4455" s="2">
        <v>183.26</v>
      </c>
      <c r="E4455" s="2">
        <v>177.1</v>
      </c>
      <c r="F4455" s="2">
        <v>188.75</v>
      </c>
      <c r="G4455" s="2">
        <v>0</v>
      </c>
      <c r="H4455" s="2" t="s">
        <v>12</v>
      </c>
      <c r="I4455" s="2">
        <v>1</v>
      </c>
      <c r="J4455" s="2">
        <v>34</v>
      </c>
      <c r="K4455" s="4">
        <v>0</v>
      </c>
      <c r="L4455" s="2" t="s">
        <v>1929</v>
      </c>
      <c r="M4455" s="5">
        <v>45093</v>
      </c>
      <c r="N4455" s="6">
        <v>102.79</v>
      </c>
    </row>
    <row r="4456" spans="1:14" ht="15.5" hidden="1" x14ac:dyDescent="0.35">
      <c r="A4456" s="3" t="s">
        <v>451</v>
      </c>
      <c r="B4456" s="2" t="s">
        <v>2133</v>
      </c>
      <c r="C4456" s="3">
        <v>3060</v>
      </c>
      <c r="D4456" s="2">
        <v>173.33</v>
      </c>
      <c r="E4456" s="2">
        <v>173.65</v>
      </c>
      <c r="F4456" s="2">
        <v>188.15</v>
      </c>
      <c r="G4456" s="2">
        <v>0</v>
      </c>
      <c r="H4456" s="2" t="s">
        <v>12</v>
      </c>
      <c r="I4456" s="2">
        <v>2</v>
      </c>
      <c r="J4456" s="2">
        <v>20</v>
      </c>
      <c r="K4456" s="4">
        <v>0</v>
      </c>
      <c r="L4456" s="2" t="s">
        <v>1929</v>
      </c>
      <c r="M4456" s="5">
        <v>45093</v>
      </c>
      <c r="N4456" s="6">
        <v>102.79</v>
      </c>
    </row>
    <row r="4457" spans="1:14" ht="15.5" hidden="1" x14ac:dyDescent="0.35">
      <c r="A4457" s="3" t="s">
        <v>453</v>
      </c>
      <c r="B4457" s="2" t="s">
        <v>2134</v>
      </c>
      <c r="C4457" s="3">
        <v>3070</v>
      </c>
      <c r="D4457" s="2">
        <v>383.35</v>
      </c>
      <c r="E4457" s="2">
        <v>117.25</v>
      </c>
      <c r="F4457" s="2">
        <v>126.6</v>
      </c>
      <c r="G4457" s="2">
        <v>0</v>
      </c>
      <c r="H4457" s="2" t="s">
        <v>12</v>
      </c>
      <c r="I4457" s="2">
        <v>1</v>
      </c>
      <c r="J4457" s="2">
        <v>21</v>
      </c>
      <c r="K4457" s="4">
        <v>0</v>
      </c>
      <c r="L4457" s="2" t="s">
        <v>1929</v>
      </c>
      <c r="M4457" s="5">
        <v>45093</v>
      </c>
      <c r="N4457" s="6">
        <v>102.79</v>
      </c>
    </row>
    <row r="4458" spans="1:14" ht="15.5" hidden="1" x14ac:dyDescent="0.35">
      <c r="A4458" s="3" t="s">
        <v>455</v>
      </c>
      <c r="B4458" s="2" t="s">
        <v>2135</v>
      </c>
      <c r="C4458" s="3">
        <v>3080</v>
      </c>
      <c r="D4458" s="2">
        <v>194.02</v>
      </c>
      <c r="E4458" s="2">
        <v>168.4</v>
      </c>
      <c r="F4458" s="2">
        <v>182.9</v>
      </c>
      <c r="G4458" s="2">
        <v>0</v>
      </c>
      <c r="H4458" s="2" t="s">
        <v>12</v>
      </c>
      <c r="I4458" s="2">
        <v>2</v>
      </c>
      <c r="J4458" s="2">
        <v>24</v>
      </c>
      <c r="K4458" s="4">
        <v>0</v>
      </c>
      <c r="L4458" s="2" t="s">
        <v>1929</v>
      </c>
      <c r="M4458" s="5">
        <v>45093</v>
      </c>
      <c r="N4458" s="6">
        <v>102.79</v>
      </c>
    </row>
    <row r="4459" spans="1:14" ht="15.5" hidden="1" x14ac:dyDescent="0.35">
      <c r="A4459" s="3" t="s">
        <v>457</v>
      </c>
      <c r="B4459" s="2" t="s">
        <v>2136</v>
      </c>
      <c r="C4459" s="3">
        <v>3090</v>
      </c>
      <c r="D4459" s="2">
        <v>192.21</v>
      </c>
      <c r="E4459" s="2">
        <v>169</v>
      </c>
      <c r="F4459" s="2">
        <v>180.3</v>
      </c>
      <c r="G4459" s="2">
        <v>0</v>
      </c>
      <c r="H4459" s="2" t="s">
        <v>12</v>
      </c>
      <c r="I4459" s="2">
        <v>2</v>
      </c>
      <c r="J4459" s="2">
        <v>20</v>
      </c>
      <c r="K4459" s="4">
        <v>0</v>
      </c>
      <c r="L4459" s="2" t="s">
        <v>1929</v>
      </c>
      <c r="M4459" s="5">
        <v>45093</v>
      </c>
      <c r="N4459" s="6">
        <v>102.79</v>
      </c>
    </row>
    <row r="4460" spans="1:14" ht="15.5" hidden="1" x14ac:dyDescent="0.35">
      <c r="A4460" s="3" t="s">
        <v>459</v>
      </c>
      <c r="B4460" s="2" t="s">
        <v>2137</v>
      </c>
      <c r="C4460" s="3">
        <v>3100</v>
      </c>
      <c r="D4460" s="2">
        <v>189.63</v>
      </c>
      <c r="E4460" s="2">
        <v>163.44999999999999</v>
      </c>
      <c r="F4460" s="2">
        <v>178</v>
      </c>
      <c r="G4460" s="2">
        <v>0</v>
      </c>
      <c r="H4460" s="2" t="s">
        <v>12</v>
      </c>
      <c r="I4460" s="2">
        <v>4</v>
      </c>
      <c r="J4460" s="2">
        <v>147</v>
      </c>
      <c r="K4460" s="4">
        <v>0</v>
      </c>
      <c r="L4460" s="2" t="s">
        <v>1929</v>
      </c>
      <c r="M4460" s="5">
        <v>45093</v>
      </c>
      <c r="N4460" s="6">
        <v>102.79</v>
      </c>
    </row>
    <row r="4461" spans="1:14" ht="15.5" hidden="1" x14ac:dyDescent="0.35">
      <c r="A4461" s="3" t="s">
        <v>461</v>
      </c>
      <c r="B4461" s="2" t="s">
        <v>2138</v>
      </c>
      <c r="C4461" s="3">
        <v>3110</v>
      </c>
      <c r="D4461" s="2">
        <v>165.88</v>
      </c>
      <c r="E4461" s="2">
        <v>161.4</v>
      </c>
      <c r="F4461" s="2">
        <v>175.4</v>
      </c>
      <c r="G4461" s="2">
        <v>32.94</v>
      </c>
      <c r="H4461" s="2">
        <v>0.24779999999999999</v>
      </c>
      <c r="I4461" s="2">
        <v>2</v>
      </c>
      <c r="J4461" s="2">
        <v>46</v>
      </c>
      <c r="K4461" s="4">
        <v>0</v>
      </c>
      <c r="L4461" s="2" t="s">
        <v>1929</v>
      </c>
      <c r="M4461" s="5">
        <v>45093</v>
      </c>
      <c r="N4461" s="6">
        <v>102.79</v>
      </c>
    </row>
    <row r="4462" spans="1:14" ht="15.5" hidden="1" x14ac:dyDescent="0.35">
      <c r="A4462" s="3" t="s">
        <v>463</v>
      </c>
      <c r="B4462" s="2" t="s">
        <v>2139</v>
      </c>
      <c r="C4462" s="3">
        <v>3120</v>
      </c>
      <c r="D4462" s="2">
        <v>130.94</v>
      </c>
      <c r="E4462" s="2">
        <v>158.75</v>
      </c>
      <c r="F4462" s="2">
        <v>173.3</v>
      </c>
      <c r="G4462" s="2">
        <v>0</v>
      </c>
      <c r="H4462" s="2" t="s">
        <v>12</v>
      </c>
      <c r="I4462" s="2">
        <v>20</v>
      </c>
      <c r="J4462" s="2">
        <v>47</v>
      </c>
      <c r="K4462" s="4">
        <v>0</v>
      </c>
      <c r="L4462" s="2" t="s">
        <v>1929</v>
      </c>
      <c r="M4462" s="5">
        <v>45093</v>
      </c>
      <c r="N4462" s="6">
        <v>102.79</v>
      </c>
    </row>
    <row r="4463" spans="1:14" ht="15.5" hidden="1" x14ac:dyDescent="0.35">
      <c r="A4463" s="3" t="s">
        <v>465</v>
      </c>
      <c r="B4463" s="2" t="s">
        <v>2140</v>
      </c>
      <c r="C4463" s="3">
        <v>3130</v>
      </c>
      <c r="D4463" s="2">
        <v>81.53</v>
      </c>
      <c r="E4463" s="2">
        <v>158.85</v>
      </c>
      <c r="F4463" s="2">
        <v>170.9</v>
      </c>
      <c r="G4463" s="2">
        <v>0</v>
      </c>
      <c r="H4463" s="2" t="s">
        <v>12</v>
      </c>
      <c r="I4463" s="2">
        <v>1</v>
      </c>
      <c r="J4463" s="2">
        <v>17</v>
      </c>
      <c r="K4463" s="4">
        <v>0</v>
      </c>
      <c r="L4463" s="2" t="s">
        <v>1929</v>
      </c>
      <c r="M4463" s="5">
        <v>45093</v>
      </c>
      <c r="N4463" s="6">
        <v>102.79</v>
      </c>
    </row>
    <row r="4464" spans="1:14" ht="15.5" hidden="1" x14ac:dyDescent="0.35">
      <c r="A4464" s="3" t="s">
        <v>467</v>
      </c>
      <c r="B4464" s="2" t="s">
        <v>2141</v>
      </c>
      <c r="C4464" s="3">
        <v>3140</v>
      </c>
      <c r="D4464" s="2">
        <v>159.91</v>
      </c>
      <c r="E4464" s="2">
        <v>154.30000000000001</v>
      </c>
      <c r="F4464" s="2">
        <v>168.45</v>
      </c>
      <c r="G4464" s="2">
        <v>0</v>
      </c>
      <c r="H4464" s="2" t="s">
        <v>12</v>
      </c>
      <c r="I4464" s="2">
        <v>15</v>
      </c>
      <c r="J4464" s="2">
        <v>66</v>
      </c>
      <c r="K4464" s="4">
        <v>0</v>
      </c>
      <c r="L4464" s="2" t="s">
        <v>1929</v>
      </c>
      <c r="M4464" s="5">
        <v>45093</v>
      </c>
      <c r="N4464" s="6">
        <v>102.79</v>
      </c>
    </row>
    <row r="4465" spans="1:14" ht="15.5" hidden="1" x14ac:dyDescent="0.35">
      <c r="A4465" s="3" t="s">
        <v>469</v>
      </c>
      <c r="B4465" s="2" t="s">
        <v>2141</v>
      </c>
      <c r="C4465" s="3">
        <v>3150</v>
      </c>
      <c r="D4465" s="2">
        <v>157.82</v>
      </c>
      <c r="E4465" s="2">
        <v>154.19999999999999</v>
      </c>
      <c r="F4465" s="2">
        <v>165.95</v>
      </c>
      <c r="G4465" s="2">
        <v>0</v>
      </c>
      <c r="H4465" s="2" t="s">
        <v>12</v>
      </c>
      <c r="I4465" s="2">
        <v>15</v>
      </c>
      <c r="J4465" s="2">
        <v>70</v>
      </c>
      <c r="K4465" s="4">
        <v>0</v>
      </c>
      <c r="L4465" s="2" t="s">
        <v>1929</v>
      </c>
      <c r="M4465" s="5">
        <v>45093</v>
      </c>
      <c r="N4465" s="6">
        <v>102.79</v>
      </c>
    </row>
    <row r="4466" spans="1:14" ht="15.5" hidden="1" x14ac:dyDescent="0.35">
      <c r="A4466" s="3" t="s">
        <v>470</v>
      </c>
      <c r="B4466" s="2" t="s">
        <v>2142</v>
      </c>
      <c r="C4466" s="3">
        <v>3160</v>
      </c>
      <c r="D4466" s="2">
        <v>79.099999999999994</v>
      </c>
      <c r="E4466" s="2">
        <v>151.9</v>
      </c>
      <c r="F4466" s="2">
        <v>163.75</v>
      </c>
      <c r="G4466" s="2">
        <v>0</v>
      </c>
      <c r="H4466" s="2" t="s">
        <v>12</v>
      </c>
      <c r="I4466" s="2">
        <v>4</v>
      </c>
      <c r="J4466" s="2">
        <v>48</v>
      </c>
      <c r="K4466" s="4">
        <v>0</v>
      </c>
      <c r="L4466" s="2" t="s">
        <v>1929</v>
      </c>
      <c r="M4466" s="5">
        <v>45093</v>
      </c>
      <c r="N4466" s="6">
        <v>102.79</v>
      </c>
    </row>
    <row r="4467" spans="1:14" ht="15.5" hidden="1" x14ac:dyDescent="0.35">
      <c r="A4467" s="3" t="s">
        <v>472</v>
      </c>
      <c r="B4467" s="2" t="s">
        <v>2143</v>
      </c>
      <c r="C4467" s="3">
        <v>3170</v>
      </c>
      <c r="D4467" s="2">
        <v>100</v>
      </c>
      <c r="E4467" s="2">
        <v>147.19999999999999</v>
      </c>
      <c r="F4467" s="2">
        <v>161.35</v>
      </c>
      <c r="G4467" s="2">
        <v>0</v>
      </c>
      <c r="H4467" s="2" t="s">
        <v>12</v>
      </c>
      <c r="I4467" s="2">
        <v>1</v>
      </c>
      <c r="J4467" s="2">
        <v>64</v>
      </c>
      <c r="K4467" s="4">
        <v>0</v>
      </c>
      <c r="L4467" s="2" t="s">
        <v>1929</v>
      </c>
      <c r="M4467" s="5">
        <v>45093</v>
      </c>
      <c r="N4467" s="6">
        <v>102.79</v>
      </c>
    </row>
    <row r="4468" spans="1:14" ht="15.5" hidden="1" x14ac:dyDescent="0.35">
      <c r="A4468" s="3" t="s">
        <v>474</v>
      </c>
      <c r="B4468" s="2" t="s">
        <v>2144</v>
      </c>
      <c r="C4468" s="3">
        <v>3180</v>
      </c>
      <c r="D4468" s="2">
        <v>93.56</v>
      </c>
      <c r="E4468" s="2">
        <v>147.4</v>
      </c>
      <c r="F4468" s="2">
        <v>159.25</v>
      </c>
      <c r="G4468" s="2">
        <v>0</v>
      </c>
      <c r="H4468" s="2" t="s">
        <v>12</v>
      </c>
      <c r="I4468" s="2">
        <v>1</v>
      </c>
      <c r="J4468" s="2">
        <v>136</v>
      </c>
      <c r="K4468" s="4">
        <v>0</v>
      </c>
      <c r="L4468" s="2" t="s">
        <v>1929</v>
      </c>
      <c r="M4468" s="5">
        <v>45093</v>
      </c>
      <c r="N4468" s="6">
        <v>102.79</v>
      </c>
    </row>
    <row r="4469" spans="1:14" ht="15.5" hidden="1" x14ac:dyDescent="0.35">
      <c r="A4469" s="3" t="s">
        <v>476</v>
      </c>
      <c r="B4469" s="2" t="s">
        <v>2145</v>
      </c>
      <c r="C4469" s="3">
        <v>3190</v>
      </c>
      <c r="D4469" s="2">
        <v>84</v>
      </c>
      <c r="E4469" s="2">
        <v>142.94999999999999</v>
      </c>
      <c r="F4469" s="2">
        <v>157.05000000000001</v>
      </c>
      <c r="G4469" s="2">
        <v>0</v>
      </c>
      <c r="H4469" s="2" t="s">
        <v>12</v>
      </c>
      <c r="I4469" s="2">
        <v>1</v>
      </c>
      <c r="J4469" s="2">
        <v>31</v>
      </c>
      <c r="K4469" s="4">
        <v>0</v>
      </c>
      <c r="L4469" s="2" t="s">
        <v>1929</v>
      </c>
      <c r="M4469" s="5">
        <v>45093</v>
      </c>
      <c r="N4469" s="6">
        <v>102.79</v>
      </c>
    </row>
    <row r="4470" spans="1:14" ht="15.5" hidden="1" x14ac:dyDescent="0.35">
      <c r="A4470" s="3" t="s">
        <v>478</v>
      </c>
      <c r="B4470" s="2" t="s">
        <v>2146</v>
      </c>
      <c r="C4470" s="3">
        <v>3200</v>
      </c>
      <c r="D4470" s="2">
        <v>149</v>
      </c>
      <c r="E4470" s="2">
        <v>140.69999999999999</v>
      </c>
      <c r="F4470" s="2">
        <v>154.69999999999999</v>
      </c>
      <c r="G4470" s="2">
        <v>-11.75</v>
      </c>
      <c r="H4470" s="2">
        <v>-7.3099999999999998E-2</v>
      </c>
      <c r="I4470" s="2">
        <v>2</v>
      </c>
      <c r="J4470" s="2">
        <v>238</v>
      </c>
      <c r="K4470" s="4">
        <v>0</v>
      </c>
      <c r="L4470" s="2" t="s">
        <v>1929</v>
      </c>
      <c r="M4470" s="5">
        <v>45093</v>
      </c>
      <c r="N4470" s="6">
        <v>102.79</v>
      </c>
    </row>
    <row r="4471" spans="1:14" ht="15.5" hidden="1" x14ac:dyDescent="0.35">
      <c r="A4471" s="3" t="s">
        <v>480</v>
      </c>
      <c r="B4471" s="2" t="s">
        <v>2147</v>
      </c>
      <c r="C4471" s="3">
        <v>3210</v>
      </c>
      <c r="D4471" s="2">
        <v>123.5</v>
      </c>
      <c r="E4471" s="2">
        <v>140.75</v>
      </c>
      <c r="F4471" s="2">
        <v>152.55000000000001</v>
      </c>
      <c r="G4471" s="2">
        <v>0</v>
      </c>
      <c r="H4471" s="2" t="s">
        <v>12</v>
      </c>
      <c r="I4471" s="2">
        <v>2</v>
      </c>
      <c r="J4471" s="2">
        <v>27</v>
      </c>
      <c r="K4471" s="4">
        <v>0</v>
      </c>
      <c r="L4471" s="2" t="s">
        <v>1929</v>
      </c>
      <c r="M4471" s="5">
        <v>45093</v>
      </c>
      <c r="N4471" s="6">
        <v>102.79</v>
      </c>
    </row>
    <row r="4472" spans="1:14" ht="15.5" hidden="1" x14ac:dyDescent="0.35">
      <c r="A4472" s="3" t="s">
        <v>482</v>
      </c>
      <c r="B4472" s="2" t="s">
        <v>2148</v>
      </c>
      <c r="C4472" s="3">
        <v>3220</v>
      </c>
      <c r="D4472" s="2">
        <v>105</v>
      </c>
      <c r="E4472" s="2">
        <v>138.75</v>
      </c>
      <c r="F4472" s="2">
        <v>150.44999999999999</v>
      </c>
      <c r="G4472" s="2">
        <v>0</v>
      </c>
      <c r="H4472" s="2" t="s">
        <v>12</v>
      </c>
      <c r="I4472" s="2">
        <v>1</v>
      </c>
      <c r="J4472" s="2">
        <v>38</v>
      </c>
      <c r="K4472" s="4">
        <v>0</v>
      </c>
      <c r="L4472" s="2" t="s">
        <v>1929</v>
      </c>
      <c r="M4472" s="5">
        <v>45093</v>
      </c>
      <c r="N4472" s="6">
        <v>102.79</v>
      </c>
    </row>
    <row r="4473" spans="1:14" ht="15.5" hidden="1" x14ac:dyDescent="0.35">
      <c r="A4473" s="3" t="s">
        <v>484</v>
      </c>
      <c r="B4473" s="2" t="s">
        <v>2149</v>
      </c>
      <c r="C4473" s="3">
        <v>3230</v>
      </c>
      <c r="D4473" s="2">
        <v>168.13</v>
      </c>
      <c r="E4473" s="2">
        <v>89.3</v>
      </c>
      <c r="F4473" s="2">
        <v>98.15</v>
      </c>
      <c r="G4473" s="2">
        <v>0</v>
      </c>
      <c r="H4473" s="2" t="s">
        <v>12</v>
      </c>
      <c r="I4473" s="2">
        <v>8</v>
      </c>
      <c r="J4473" s="2">
        <v>29</v>
      </c>
      <c r="K4473" s="4">
        <v>11.439</v>
      </c>
      <c r="L4473" s="2" t="s">
        <v>1929</v>
      </c>
      <c r="M4473" s="5">
        <v>45093</v>
      </c>
      <c r="N4473" s="6">
        <v>102.79</v>
      </c>
    </row>
    <row r="4474" spans="1:14" ht="15.5" hidden="1" x14ac:dyDescent="0.35">
      <c r="A4474" s="3" t="s">
        <v>486</v>
      </c>
      <c r="B4474" s="2" t="s">
        <v>2150</v>
      </c>
      <c r="C4474" s="3">
        <v>3240</v>
      </c>
      <c r="D4474" s="2">
        <v>140</v>
      </c>
      <c r="E4474" s="2">
        <v>134.44999999999999</v>
      </c>
      <c r="F4474" s="2">
        <v>146.25</v>
      </c>
      <c r="G4474" s="2">
        <v>49.87</v>
      </c>
      <c r="H4474" s="2">
        <v>0.55330000000000001</v>
      </c>
      <c r="I4474" s="2">
        <v>1</v>
      </c>
      <c r="J4474" s="2">
        <v>65</v>
      </c>
      <c r="K4474" s="4">
        <v>0</v>
      </c>
      <c r="L4474" s="2" t="s">
        <v>1929</v>
      </c>
      <c r="M4474" s="5">
        <v>45093</v>
      </c>
      <c r="N4474" s="6">
        <v>102.79</v>
      </c>
    </row>
    <row r="4475" spans="1:14" ht="15.5" hidden="1" x14ac:dyDescent="0.35">
      <c r="A4475" s="3" t="s">
        <v>488</v>
      </c>
      <c r="B4475" s="2" t="s">
        <v>2151</v>
      </c>
      <c r="C4475" s="3">
        <v>3250</v>
      </c>
      <c r="D4475" s="2">
        <v>134</v>
      </c>
      <c r="E4475" s="2">
        <v>132.35</v>
      </c>
      <c r="F4475" s="2">
        <v>144.15</v>
      </c>
      <c r="G4475" s="2">
        <v>0</v>
      </c>
      <c r="H4475" s="2" t="s">
        <v>12</v>
      </c>
      <c r="I4475" s="2">
        <v>1</v>
      </c>
      <c r="J4475" s="2">
        <v>112</v>
      </c>
      <c r="K4475" s="4">
        <v>0</v>
      </c>
      <c r="L4475" s="2" t="s">
        <v>1929</v>
      </c>
      <c r="M4475" s="5">
        <v>45093</v>
      </c>
      <c r="N4475" s="6">
        <v>102.79</v>
      </c>
    </row>
    <row r="4476" spans="1:14" ht="15.5" hidden="1" x14ac:dyDescent="0.35">
      <c r="A4476" s="3" t="s">
        <v>490</v>
      </c>
      <c r="B4476" s="2" t="s">
        <v>2152</v>
      </c>
      <c r="C4476" s="3">
        <v>3260</v>
      </c>
      <c r="D4476" s="2">
        <v>136.22</v>
      </c>
      <c r="E4476" s="2">
        <v>128.25</v>
      </c>
      <c r="F4476" s="2">
        <v>142.19999999999999</v>
      </c>
      <c r="G4476" s="2">
        <v>0</v>
      </c>
      <c r="H4476" s="2" t="s">
        <v>12</v>
      </c>
      <c r="I4476" s="2">
        <v>2</v>
      </c>
      <c r="J4476" s="2">
        <v>15</v>
      </c>
      <c r="K4476" s="4">
        <v>0</v>
      </c>
      <c r="L4476" s="2" t="s">
        <v>1929</v>
      </c>
      <c r="M4476" s="5">
        <v>45093</v>
      </c>
      <c r="N4476" s="6">
        <v>102.79</v>
      </c>
    </row>
    <row r="4477" spans="1:14" ht="15.5" hidden="1" x14ac:dyDescent="0.35">
      <c r="A4477" s="3" t="s">
        <v>492</v>
      </c>
      <c r="B4477" s="2" t="s">
        <v>2153</v>
      </c>
      <c r="C4477" s="3">
        <v>3270</v>
      </c>
      <c r="D4477" s="2">
        <v>74</v>
      </c>
      <c r="E4477" s="2">
        <v>126.35</v>
      </c>
      <c r="F4477" s="2">
        <v>140.4</v>
      </c>
      <c r="G4477" s="2">
        <v>0</v>
      </c>
      <c r="H4477" s="2" t="s">
        <v>12</v>
      </c>
      <c r="I4477" s="2">
        <v>1</v>
      </c>
      <c r="J4477" s="2">
        <v>13</v>
      </c>
      <c r="K4477" s="4">
        <v>0</v>
      </c>
      <c r="L4477" s="2" t="s">
        <v>1929</v>
      </c>
      <c r="M4477" s="5">
        <v>45093</v>
      </c>
      <c r="N4477" s="6">
        <v>102.79</v>
      </c>
    </row>
    <row r="4478" spans="1:14" ht="15.5" hidden="1" x14ac:dyDescent="0.35">
      <c r="A4478" s="3" t="s">
        <v>494</v>
      </c>
      <c r="B4478" s="2" t="s">
        <v>2152</v>
      </c>
      <c r="C4478" s="3">
        <v>3280</v>
      </c>
      <c r="D4478" s="2">
        <v>132.36000000000001</v>
      </c>
      <c r="E4478" s="2">
        <v>126.6</v>
      </c>
      <c r="F4478" s="2">
        <v>138.35</v>
      </c>
      <c r="G4478" s="2">
        <v>0</v>
      </c>
      <c r="H4478" s="2" t="s">
        <v>12</v>
      </c>
      <c r="I4478" s="2">
        <v>4</v>
      </c>
      <c r="J4478" s="2">
        <v>47</v>
      </c>
      <c r="K4478" s="4">
        <v>0</v>
      </c>
      <c r="L4478" s="2" t="s">
        <v>1929</v>
      </c>
      <c r="M4478" s="5">
        <v>45093</v>
      </c>
      <c r="N4478" s="6">
        <v>102.79</v>
      </c>
    </row>
    <row r="4479" spans="1:14" ht="15.5" hidden="1" x14ac:dyDescent="0.35">
      <c r="A4479" s="3" t="s">
        <v>495</v>
      </c>
      <c r="B4479" s="2" t="s">
        <v>2154</v>
      </c>
      <c r="C4479" s="3">
        <v>3290</v>
      </c>
      <c r="D4479" s="2">
        <v>133.94999999999999</v>
      </c>
      <c r="E4479" s="2">
        <v>124.55</v>
      </c>
      <c r="F4479" s="2">
        <v>136.25</v>
      </c>
      <c r="G4479" s="2">
        <v>0</v>
      </c>
      <c r="H4479" s="2" t="s">
        <v>12</v>
      </c>
      <c r="I4479" s="2">
        <v>1</v>
      </c>
      <c r="J4479" s="2">
        <v>96</v>
      </c>
      <c r="K4479" s="4">
        <v>0</v>
      </c>
      <c r="L4479" s="2" t="s">
        <v>1929</v>
      </c>
      <c r="M4479" s="5">
        <v>45093</v>
      </c>
      <c r="N4479" s="6">
        <v>102.79</v>
      </c>
    </row>
    <row r="4480" spans="1:14" ht="15.5" hidden="1" x14ac:dyDescent="0.35">
      <c r="A4480" s="3" t="s">
        <v>497</v>
      </c>
      <c r="B4480" s="2" t="s">
        <v>2155</v>
      </c>
      <c r="C4480" s="3">
        <v>3300</v>
      </c>
      <c r="D4480" s="2">
        <v>130</v>
      </c>
      <c r="E4480" s="2">
        <v>120.6</v>
      </c>
      <c r="F4480" s="2">
        <v>134.5</v>
      </c>
      <c r="G4480" s="2">
        <v>0.5</v>
      </c>
      <c r="H4480" s="2">
        <v>3.8999999999999998E-3</v>
      </c>
      <c r="I4480" s="2">
        <v>7</v>
      </c>
      <c r="J4480" s="2">
        <v>400</v>
      </c>
      <c r="K4480" s="4">
        <v>0</v>
      </c>
      <c r="L4480" s="2" t="s">
        <v>1929</v>
      </c>
      <c r="M4480" s="5">
        <v>45093</v>
      </c>
      <c r="N4480" s="6">
        <v>102.79</v>
      </c>
    </row>
    <row r="4481" spans="1:14" ht="15.5" hidden="1" x14ac:dyDescent="0.35">
      <c r="A4481" s="3" t="s">
        <v>499</v>
      </c>
      <c r="B4481" s="2" t="s">
        <v>2156</v>
      </c>
      <c r="C4481" s="3">
        <v>3310</v>
      </c>
      <c r="D4481" s="2">
        <v>76</v>
      </c>
      <c r="E4481" s="2">
        <v>118.5</v>
      </c>
      <c r="F4481" s="2">
        <v>132.6</v>
      </c>
      <c r="G4481" s="2">
        <v>0</v>
      </c>
      <c r="H4481" s="2" t="s">
        <v>12</v>
      </c>
      <c r="I4481" s="2">
        <v>1</v>
      </c>
      <c r="J4481" s="2">
        <v>82</v>
      </c>
      <c r="K4481" s="4">
        <v>0</v>
      </c>
      <c r="L4481" s="2" t="s">
        <v>1929</v>
      </c>
      <c r="M4481" s="5">
        <v>45093</v>
      </c>
      <c r="N4481" s="6">
        <v>102.79</v>
      </c>
    </row>
    <row r="4482" spans="1:14" ht="15.5" hidden="1" x14ac:dyDescent="0.35">
      <c r="A4482" s="3" t="s">
        <v>501</v>
      </c>
      <c r="B4482" s="2" t="s">
        <v>2135</v>
      </c>
      <c r="C4482" s="3">
        <v>3320</v>
      </c>
      <c r="D4482" s="2">
        <v>137.99</v>
      </c>
      <c r="E4482" s="2">
        <v>118.8</v>
      </c>
      <c r="F4482" s="2">
        <v>130.69999999999999</v>
      </c>
      <c r="G4482" s="2">
        <v>0</v>
      </c>
      <c r="H4482" s="2" t="s">
        <v>12</v>
      </c>
      <c r="I4482" s="2">
        <v>2</v>
      </c>
      <c r="J4482" s="2">
        <v>39</v>
      </c>
      <c r="K4482" s="4">
        <v>0</v>
      </c>
      <c r="L4482" s="2" t="s">
        <v>1929</v>
      </c>
      <c r="M4482" s="5">
        <v>45093</v>
      </c>
      <c r="N4482" s="6">
        <v>102.79</v>
      </c>
    </row>
    <row r="4483" spans="1:14" ht="15.5" hidden="1" x14ac:dyDescent="0.35">
      <c r="A4483" s="3" t="s">
        <v>502</v>
      </c>
      <c r="B4483" s="2" t="s">
        <v>2136</v>
      </c>
      <c r="C4483" s="3">
        <v>3330</v>
      </c>
      <c r="D4483" s="2">
        <v>136.88</v>
      </c>
      <c r="E4483" s="2">
        <v>117</v>
      </c>
      <c r="F4483" s="2">
        <v>128.85</v>
      </c>
      <c r="G4483" s="2">
        <v>0</v>
      </c>
      <c r="H4483" s="2" t="s">
        <v>12</v>
      </c>
      <c r="I4483" s="2">
        <v>2</v>
      </c>
      <c r="J4483" s="2">
        <v>64</v>
      </c>
      <c r="K4483" s="4">
        <v>0</v>
      </c>
      <c r="L4483" s="2" t="s">
        <v>1929</v>
      </c>
      <c r="M4483" s="5">
        <v>45093</v>
      </c>
      <c r="N4483" s="6">
        <v>102.79</v>
      </c>
    </row>
    <row r="4484" spans="1:14" ht="15.5" hidden="1" x14ac:dyDescent="0.35">
      <c r="A4484" s="3" t="s">
        <v>503</v>
      </c>
      <c r="B4484" s="2" t="s">
        <v>2137</v>
      </c>
      <c r="C4484" s="3">
        <v>3340</v>
      </c>
      <c r="D4484" s="2">
        <v>134.94999999999999</v>
      </c>
      <c r="E4484" s="2">
        <v>115.35</v>
      </c>
      <c r="F4484" s="2">
        <v>126.95</v>
      </c>
      <c r="G4484" s="2">
        <v>0</v>
      </c>
      <c r="H4484" s="2" t="s">
        <v>12</v>
      </c>
      <c r="I4484" s="2">
        <v>2</v>
      </c>
      <c r="J4484" s="2">
        <v>35</v>
      </c>
      <c r="K4484" s="4">
        <v>0</v>
      </c>
      <c r="L4484" s="2" t="s">
        <v>1929</v>
      </c>
      <c r="M4484" s="5">
        <v>45093</v>
      </c>
      <c r="N4484" s="6">
        <v>102.79</v>
      </c>
    </row>
    <row r="4485" spans="1:14" ht="15.5" hidden="1" x14ac:dyDescent="0.35">
      <c r="A4485" s="3" t="s">
        <v>504</v>
      </c>
      <c r="B4485" s="2" t="s">
        <v>2157</v>
      </c>
      <c r="C4485" s="3">
        <v>3350</v>
      </c>
      <c r="D4485" s="2">
        <v>109.82</v>
      </c>
      <c r="E4485" s="2">
        <v>111.6</v>
      </c>
      <c r="F4485" s="2">
        <v>125.3</v>
      </c>
      <c r="G4485" s="2">
        <v>0</v>
      </c>
      <c r="H4485" s="2" t="s">
        <v>12</v>
      </c>
      <c r="I4485" s="2">
        <v>5</v>
      </c>
      <c r="J4485" s="2">
        <v>148</v>
      </c>
      <c r="K4485" s="4">
        <v>0</v>
      </c>
      <c r="L4485" s="2" t="s">
        <v>1929</v>
      </c>
      <c r="M4485" s="5">
        <v>45093</v>
      </c>
      <c r="N4485" s="6">
        <v>102.79</v>
      </c>
    </row>
    <row r="4486" spans="1:14" ht="15.5" hidden="1" x14ac:dyDescent="0.35">
      <c r="A4486" s="3" t="s">
        <v>506</v>
      </c>
      <c r="B4486" s="2" t="s">
        <v>2158</v>
      </c>
      <c r="C4486" s="3">
        <v>3360</v>
      </c>
      <c r="D4486" s="2">
        <v>87.59</v>
      </c>
      <c r="E4486" s="2">
        <v>111.9</v>
      </c>
      <c r="F4486" s="2">
        <v>123.5</v>
      </c>
      <c r="G4486" s="2">
        <v>0</v>
      </c>
      <c r="H4486" s="2" t="s">
        <v>12</v>
      </c>
      <c r="I4486" s="2">
        <v>1</v>
      </c>
      <c r="J4486" s="2">
        <v>73</v>
      </c>
      <c r="K4486" s="4">
        <v>0</v>
      </c>
      <c r="L4486" s="2" t="s">
        <v>1929</v>
      </c>
      <c r="M4486" s="5">
        <v>45093</v>
      </c>
      <c r="N4486" s="6">
        <v>102.79</v>
      </c>
    </row>
    <row r="4487" spans="1:14" ht="15.5" hidden="1" x14ac:dyDescent="0.35">
      <c r="A4487" s="3" t="s">
        <v>508</v>
      </c>
      <c r="B4487" s="2" t="s">
        <v>2159</v>
      </c>
      <c r="C4487" s="3">
        <v>3370</v>
      </c>
      <c r="D4487" s="2">
        <v>109</v>
      </c>
      <c r="E4487" s="2">
        <v>110.05</v>
      </c>
      <c r="F4487" s="2">
        <v>121.75</v>
      </c>
      <c r="G4487" s="2">
        <v>0</v>
      </c>
      <c r="H4487" s="2" t="s">
        <v>12</v>
      </c>
      <c r="I4487" s="2">
        <v>3</v>
      </c>
      <c r="J4487" s="2">
        <v>147</v>
      </c>
      <c r="K4487" s="4">
        <v>0</v>
      </c>
      <c r="L4487" s="2" t="s">
        <v>1929</v>
      </c>
      <c r="M4487" s="5">
        <v>45093</v>
      </c>
      <c r="N4487" s="6">
        <v>102.79</v>
      </c>
    </row>
    <row r="4488" spans="1:14" ht="15.5" hidden="1" x14ac:dyDescent="0.35">
      <c r="A4488" s="3" t="s">
        <v>510</v>
      </c>
      <c r="B4488" s="2" t="s">
        <v>2160</v>
      </c>
      <c r="C4488" s="3">
        <v>3380</v>
      </c>
      <c r="D4488" s="2">
        <v>85.62</v>
      </c>
      <c r="E4488" s="2">
        <v>106.15</v>
      </c>
      <c r="F4488" s="2">
        <v>120</v>
      </c>
      <c r="G4488" s="2">
        <v>0</v>
      </c>
      <c r="H4488" s="2" t="s">
        <v>12</v>
      </c>
      <c r="I4488" s="2">
        <v>1</v>
      </c>
      <c r="J4488" s="2">
        <v>120</v>
      </c>
      <c r="K4488" s="4">
        <v>0</v>
      </c>
      <c r="L4488" s="2" t="s">
        <v>1929</v>
      </c>
      <c r="M4488" s="5">
        <v>45093</v>
      </c>
      <c r="N4488" s="6">
        <v>102.79</v>
      </c>
    </row>
    <row r="4489" spans="1:14" ht="15.5" hidden="1" x14ac:dyDescent="0.35">
      <c r="A4489" s="3" t="s">
        <v>512</v>
      </c>
      <c r="B4489" s="2" t="s">
        <v>2161</v>
      </c>
      <c r="C4489" s="3">
        <v>3390</v>
      </c>
      <c r="D4489" s="2">
        <v>43.3</v>
      </c>
      <c r="E4489" s="2">
        <v>106.75</v>
      </c>
      <c r="F4489" s="2">
        <v>118.35</v>
      </c>
      <c r="G4489" s="2">
        <v>0</v>
      </c>
      <c r="H4489" s="2" t="s">
        <v>12</v>
      </c>
      <c r="I4489" s="2">
        <v>1</v>
      </c>
      <c r="J4489" s="2">
        <v>62</v>
      </c>
      <c r="K4489" s="4">
        <v>0</v>
      </c>
      <c r="L4489" s="2" t="s">
        <v>1929</v>
      </c>
      <c r="M4489" s="5">
        <v>45093</v>
      </c>
      <c r="N4489" s="6">
        <v>102.79</v>
      </c>
    </row>
    <row r="4490" spans="1:14" ht="15.5" hidden="1" x14ac:dyDescent="0.35">
      <c r="A4490" s="3" t="s">
        <v>514</v>
      </c>
      <c r="B4490" s="2" t="s">
        <v>2162</v>
      </c>
      <c r="C4490" s="3">
        <v>3400</v>
      </c>
      <c r="D4490" s="2">
        <v>110.56</v>
      </c>
      <c r="E4490" s="2">
        <v>105.05</v>
      </c>
      <c r="F4490" s="2">
        <v>116.75</v>
      </c>
      <c r="G4490" s="2">
        <v>-5.44</v>
      </c>
      <c r="H4490" s="2">
        <v>-4.6899999999999997E-2</v>
      </c>
      <c r="I4490" s="2">
        <v>8</v>
      </c>
      <c r="J4490" s="2">
        <v>388</v>
      </c>
      <c r="K4490" s="4">
        <v>0</v>
      </c>
      <c r="L4490" s="2" t="s">
        <v>1929</v>
      </c>
      <c r="M4490" s="5">
        <v>45093</v>
      </c>
      <c r="N4490" s="6">
        <v>102.79</v>
      </c>
    </row>
    <row r="4491" spans="1:14" ht="15.5" hidden="1" x14ac:dyDescent="0.35">
      <c r="A4491" s="3" t="s">
        <v>516</v>
      </c>
      <c r="B4491" s="2" t="s">
        <v>2163</v>
      </c>
      <c r="C4491" s="3">
        <v>3410</v>
      </c>
      <c r="D4491" s="2">
        <v>323.39999999999998</v>
      </c>
      <c r="E4491" s="2">
        <v>46.5</v>
      </c>
      <c r="F4491" s="2">
        <v>55.3</v>
      </c>
      <c r="G4491" s="2">
        <v>0</v>
      </c>
      <c r="H4491" s="2" t="s">
        <v>12</v>
      </c>
      <c r="I4491" s="2">
        <v>1</v>
      </c>
      <c r="J4491" s="2">
        <v>33</v>
      </c>
      <c r="K4491" s="4">
        <v>7.2866999999999997</v>
      </c>
      <c r="L4491" s="2" t="s">
        <v>1929</v>
      </c>
      <c r="M4491" s="5">
        <v>45093</v>
      </c>
      <c r="N4491" s="6">
        <v>102.79</v>
      </c>
    </row>
    <row r="4492" spans="1:14" ht="15.5" hidden="1" x14ac:dyDescent="0.35">
      <c r="A4492" s="3" t="s">
        <v>518</v>
      </c>
      <c r="B4492" s="2" t="s">
        <v>2164</v>
      </c>
      <c r="C4492" s="3">
        <v>3420</v>
      </c>
      <c r="D4492" s="2">
        <v>75.849999999999994</v>
      </c>
      <c r="E4492" s="2">
        <v>101.75</v>
      </c>
      <c r="F4492" s="2">
        <v>113.45</v>
      </c>
      <c r="G4492" s="2">
        <v>0</v>
      </c>
      <c r="H4492" s="2" t="s">
        <v>12</v>
      </c>
      <c r="I4492" s="2">
        <v>10</v>
      </c>
      <c r="J4492" s="2">
        <v>41</v>
      </c>
      <c r="K4492" s="4">
        <v>0</v>
      </c>
      <c r="L4492" s="2" t="s">
        <v>1929</v>
      </c>
      <c r="M4492" s="5">
        <v>45093</v>
      </c>
      <c r="N4492" s="6">
        <v>102.79</v>
      </c>
    </row>
    <row r="4493" spans="1:14" ht="15.5" hidden="1" x14ac:dyDescent="0.35">
      <c r="A4493" s="3" t="s">
        <v>520</v>
      </c>
      <c r="B4493" s="2" t="s">
        <v>2165</v>
      </c>
      <c r="C4493" s="3">
        <v>3430</v>
      </c>
      <c r="D4493" s="2">
        <v>266.82</v>
      </c>
      <c r="E4493" s="2">
        <v>44.5</v>
      </c>
      <c r="F4493" s="2">
        <v>54.5</v>
      </c>
      <c r="G4493" s="2">
        <v>0</v>
      </c>
      <c r="H4493" s="2" t="s">
        <v>12</v>
      </c>
      <c r="I4493" s="2">
        <v>18</v>
      </c>
      <c r="J4493" s="2">
        <v>37</v>
      </c>
      <c r="K4493" s="4">
        <v>7.2042000000000002</v>
      </c>
      <c r="L4493" s="2" t="s">
        <v>1929</v>
      </c>
      <c r="M4493" s="5">
        <v>45093</v>
      </c>
      <c r="N4493" s="6">
        <v>102.79</v>
      </c>
    </row>
    <row r="4494" spans="1:14" ht="15.5" hidden="1" x14ac:dyDescent="0.35">
      <c r="A4494" s="3" t="s">
        <v>522</v>
      </c>
      <c r="B4494" s="2" t="s">
        <v>2166</v>
      </c>
      <c r="C4494" s="3">
        <v>3440</v>
      </c>
      <c r="D4494" s="2">
        <v>231.73</v>
      </c>
      <c r="E4494" s="2">
        <v>62.65</v>
      </c>
      <c r="F4494" s="2">
        <v>70.45</v>
      </c>
      <c r="G4494" s="2">
        <v>0</v>
      </c>
      <c r="H4494" s="2" t="s">
        <v>12</v>
      </c>
      <c r="I4494" s="2">
        <v>3</v>
      </c>
      <c r="J4494" s="2">
        <v>55</v>
      </c>
      <c r="K4494" s="4">
        <v>8.3568999999999996</v>
      </c>
      <c r="L4494" s="2" t="s">
        <v>1929</v>
      </c>
      <c r="M4494" s="5">
        <v>45093</v>
      </c>
      <c r="N4494" s="6">
        <v>102.79</v>
      </c>
    </row>
    <row r="4495" spans="1:14" ht="15.5" hidden="1" x14ac:dyDescent="0.35">
      <c r="A4495" s="3" t="s">
        <v>524</v>
      </c>
      <c r="B4495" s="2" t="s">
        <v>2167</v>
      </c>
      <c r="C4495" s="3">
        <v>3450</v>
      </c>
      <c r="D4495" s="2">
        <v>104.3</v>
      </c>
      <c r="E4495" s="2">
        <v>97</v>
      </c>
      <c r="F4495" s="2">
        <v>107</v>
      </c>
      <c r="G4495" s="2">
        <v>0</v>
      </c>
      <c r="H4495" s="2" t="s">
        <v>12</v>
      </c>
      <c r="I4495" s="2">
        <v>4</v>
      </c>
      <c r="J4495" s="2">
        <v>149</v>
      </c>
      <c r="K4495" s="4">
        <v>15.613300000000001</v>
      </c>
      <c r="L4495" s="2" t="s">
        <v>1929</v>
      </c>
      <c r="M4495" s="5">
        <v>45093</v>
      </c>
      <c r="N4495" s="6">
        <v>102.79</v>
      </c>
    </row>
    <row r="4496" spans="1:14" ht="15.5" hidden="1" x14ac:dyDescent="0.35">
      <c r="A4496" s="3" t="s">
        <v>526</v>
      </c>
      <c r="B4496" s="2" t="s">
        <v>2168</v>
      </c>
      <c r="C4496" s="3">
        <v>3460</v>
      </c>
      <c r="D4496" s="2">
        <v>107.7</v>
      </c>
      <c r="E4496" s="2">
        <v>110.6</v>
      </c>
      <c r="F4496" s="2">
        <v>121</v>
      </c>
      <c r="G4496" s="2">
        <v>0</v>
      </c>
      <c r="H4496" s="2" t="s">
        <v>12</v>
      </c>
      <c r="I4496" s="2">
        <v>1</v>
      </c>
      <c r="J4496" s="2">
        <v>40</v>
      </c>
      <c r="K4496" s="4">
        <v>0</v>
      </c>
      <c r="L4496" s="2" t="s">
        <v>1929</v>
      </c>
      <c r="M4496" s="5">
        <v>45093</v>
      </c>
      <c r="N4496" s="6">
        <v>102.79</v>
      </c>
    </row>
    <row r="4497" spans="1:14" ht="15.5" hidden="1" x14ac:dyDescent="0.35">
      <c r="A4497" s="3" t="s">
        <v>528</v>
      </c>
      <c r="B4497" s="2" t="s">
        <v>2169</v>
      </c>
      <c r="C4497" s="3">
        <v>3470</v>
      </c>
      <c r="D4497" s="2">
        <v>58</v>
      </c>
      <c r="E4497" s="2">
        <v>94</v>
      </c>
      <c r="F4497" s="2">
        <v>104</v>
      </c>
      <c r="G4497" s="2">
        <v>0</v>
      </c>
      <c r="H4497" s="2" t="s">
        <v>12</v>
      </c>
      <c r="I4497" s="2">
        <v>1</v>
      </c>
      <c r="J4497" s="2">
        <v>21</v>
      </c>
      <c r="K4497" s="4">
        <v>13.085000000000001</v>
      </c>
      <c r="L4497" s="2" t="s">
        <v>1929</v>
      </c>
      <c r="M4497" s="5">
        <v>45093</v>
      </c>
      <c r="N4497" s="6">
        <v>102.79</v>
      </c>
    </row>
    <row r="4498" spans="1:14" ht="15.5" hidden="1" x14ac:dyDescent="0.35">
      <c r="A4498" s="3" t="s">
        <v>530</v>
      </c>
      <c r="B4498" s="2" t="s">
        <v>2170</v>
      </c>
      <c r="C4498" s="3">
        <v>3480</v>
      </c>
      <c r="D4498" s="2">
        <v>55.55</v>
      </c>
      <c r="E4498" s="2">
        <v>92.55</v>
      </c>
      <c r="F4498" s="2">
        <v>102.5</v>
      </c>
      <c r="G4498" s="2">
        <v>0</v>
      </c>
      <c r="H4498" s="2" t="s">
        <v>12</v>
      </c>
      <c r="I4498" s="2">
        <v>3</v>
      </c>
      <c r="J4498" s="2">
        <v>55</v>
      </c>
      <c r="K4498" s="4">
        <v>12.5078</v>
      </c>
      <c r="L4498" s="2" t="s">
        <v>1929</v>
      </c>
      <c r="M4498" s="5">
        <v>45093</v>
      </c>
      <c r="N4498" s="6">
        <v>102.79</v>
      </c>
    </row>
    <row r="4499" spans="1:14" ht="15.5" hidden="1" x14ac:dyDescent="0.35">
      <c r="A4499" s="3" t="s">
        <v>532</v>
      </c>
      <c r="B4499" s="2" t="s">
        <v>2171</v>
      </c>
      <c r="C4499" s="3">
        <v>3490</v>
      </c>
      <c r="D4499" s="2">
        <v>55</v>
      </c>
      <c r="E4499" s="2">
        <v>91</v>
      </c>
      <c r="F4499" s="2">
        <v>101</v>
      </c>
      <c r="G4499" s="2">
        <v>0</v>
      </c>
      <c r="H4499" s="2" t="s">
        <v>12</v>
      </c>
      <c r="I4499" s="2">
        <v>1</v>
      </c>
      <c r="J4499" s="2">
        <v>56</v>
      </c>
      <c r="K4499" s="4">
        <v>12.0444</v>
      </c>
      <c r="L4499" s="2" t="s">
        <v>1929</v>
      </c>
      <c r="M4499" s="5">
        <v>45093</v>
      </c>
      <c r="N4499" s="6">
        <v>102.79</v>
      </c>
    </row>
    <row r="4500" spans="1:14" ht="15.5" hidden="1" x14ac:dyDescent="0.35">
      <c r="A4500" s="3" t="s">
        <v>534</v>
      </c>
      <c r="B4500" s="2" t="s">
        <v>2172</v>
      </c>
      <c r="C4500" s="3">
        <v>3500</v>
      </c>
      <c r="D4500" s="2">
        <v>108</v>
      </c>
      <c r="E4500" s="2">
        <v>89.5</v>
      </c>
      <c r="F4500" s="2">
        <v>99.5</v>
      </c>
      <c r="G4500" s="2">
        <v>0</v>
      </c>
      <c r="H4500" s="2" t="s">
        <v>12</v>
      </c>
      <c r="I4500" s="2">
        <v>12</v>
      </c>
      <c r="J4500" s="2">
        <v>683</v>
      </c>
      <c r="K4500" s="4">
        <v>11.6699</v>
      </c>
      <c r="L4500" s="2" t="s">
        <v>1929</v>
      </c>
      <c r="M4500" s="5">
        <v>45093</v>
      </c>
      <c r="N4500" s="6">
        <v>102.79</v>
      </c>
    </row>
    <row r="4501" spans="1:14" ht="15.5" hidden="1" x14ac:dyDescent="0.35">
      <c r="A4501" s="3" t="s">
        <v>536</v>
      </c>
      <c r="B4501" s="2" t="s">
        <v>2173</v>
      </c>
      <c r="C4501" s="3">
        <v>3510</v>
      </c>
      <c r="D4501" s="2">
        <v>42.76</v>
      </c>
      <c r="E4501" s="2">
        <v>88.5</v>
      </c>
      <c r="F4501" s="2">
        <v>98</v>
      </c>
      <c r="G4501" s="2">
        <v>0</v>
      </c>
      <c r="H4501" s="2" t="s">
        <v>12</v>
      </c>
      <c r="I4501" s="2">
        <v>2</v>
      </c>
      <c r="J4501" s="2">
        <v>89</v>
      </c>
      <c r="K4501" s="4">
        <v>11.399699999999999</v>
      </c>
      <c r="L4501" s="2" t="s">
        <v>1929</v>
      </c>
      <c r="M4501" s="5">
        <v>45093</v>
      </c>
      <c r="N4501" s="6">
        <v>102.79</v>
      </c>
    </row>
    <row r="4502" spans="1:14" ht="15.5" hidden="1" x14ac:dyDescent="0.35">
      <c r="A4502" s="3" t="s">
        <v>538</v>
      </c>
      <c r="B4502" s="2" t="s">
        <v>2174</v>
      </c>
      <c r="C4502" s="3">
        <v>3520</v>
      </c>
      <c r="D4502" s="2">
        <v>52.7</v>
      </c>
      <c r="E4502" s="2">
        <v>87</v>
      </c>
      <c r="F4502" s="2">
        <v>96.5</v>
      </c>
      <c r="G4502" s="2">
        <v>0</v>
      </c>
      <c r="H4502" s="2" t="s">
        <v>12</v>
      </c>
      <c r="I4502" s="2">
        <v>3</v>
      </c>
      <c r="J4502" s="2">
        <v>82</v>
      </c>
      <c r="K4502" s="4">
        <v>11.111800000000001</v>
      </c>
      <c r="L4502" s="2" t="s">
        <v>1929</v>
      </c>
      <c r="M4502" s="5">
        <v>45093</v>
      </c>
      <c r="N4502" s="6">
        <v>102.79</v>
      </c>
    </row>
    <row r="4503" spans="1:14" ht="15.5" hidden="1" x14ac:dyDescent="0.35">
      <c r="A4503" s="3" t="s">
        <v>540</v>
      </c>
      <c r="B4503" s="2" t="s">
        <v>2175</v>
      </c>
      <c r="C4503" s="3">
        <v>3530</v>
      </c>
      <c r="D4503" s="2">
        <v>101.52</v>
      </c>
      <c r="E4503" s="2">
        <v>54.2</v>
      </c>
      <c r="F4503" s="2">
        <v>61</v>
      </c>
      <c r="G4503" s="2">
        <v>0</v>
      </c>
      <c r="H4503" s="2" t="s">
        <v>12</v>
      </c>
      <c r="I4503" s="2">
        <v>1</v>
      </c>
      <c r="J4503" s="2">
        <v>82</v>
      </c>
      <c r="K4503" s="4">
        <v>7.7469000000000001</v>
      </c>
      <c r="L4503" s="2" t="s">
        <v>1929</v>
      </c>
      <c r="M4503" s="5">
        <v>45093</v>
      </c>
      <c r="N4503" s="6">
        <v>102.79</v>
      </c>
    </row>
    <row r="4504" spans="1:14" ht="15.5" hidden="1" x14ac:dyDescent="0.35">
      <c r="A4504" s="3" t="s">
        <v>542</v>
      </c>
      <c r="B4504" s="2" t="s">
        <v>2176</v>
      </c>
      <c r="C4504" s="3">
        <v>3540</v>
      </c>
      <c r="D4504" s="2">
        <v>52.66</v>
      </c>
      <c r="E4504" s="2">
        <v>84</v>
      </c>
      <c r="F4504" s="2">
        <v>94</v>
      </c>
      <c r="G4504" s="2">
        <v>0</v>
      </c>
      <c r="H4504" s="2" t="s">
        <v>12</v>
      </c>
      <c r="I4504" s="2">
        <v>5</v>
      </c>
      <c r="J4504" s="2">
        <v>25</v>
      </c>
      <c r="K4504" s="4">
        <v>10.6602</v>
      </c>
      <c r="L4504" s="2" t="s">
        <v>1929</v>
      </c>
      <c r="M4504" s="5">
        <v>45093</v>
      </c>
      <c r="N4504" s="6">
        <v>102.79</v>
      </c>
    </row>
    <row r="4505" spans="1:14" ht="15.5" hidden="1" x14ac:dyDescent="0.35">
      <c r="A4505" s="3" t="s">
        <v>544</v>
      </c>
      <c r="B4505" s="2" t="s">
        <v>2176</v>
      </c>
      <c r="C4505" s="3">
        <v>3550</v>
      </c>
      <c r="D4505" s="2">
        <v>51.66</v>
      </c>
      <c r="E4505" s="2">
        <v>83</v>
      </c>
      <c r="F4505" s="2">
        <v>93</v>
      </c>
      <c r="G4505" s="2">
        <v>0</v>
      </c>
      <c r="H4505" s="2" t="s">
        <v>12</v>
      </c>
      <c r="I4505" s="2">
        <v>5</v>
      </c>
      <c r="J4505" s="2">
        <v>148</v>
      </c>
      <c r="K4505" s="4">
        <v>10.514699999999999</v>
      </c>
      <c r="L4505" s="2" t="s">
        <v>1929</v>
      </c>
      <c r="M4505" s="5">
        <v>45093</v>
      </c>
      <c r="N4505" s="6">
        <v>102.79</v>
      </c>
    </row>
    <row r="4506" spans="1:14" ht="15.5" hidden="1" x14ac:dyDescent="0.35">
      <c r="A4506" s="3" t="s">
        <v>545</v>
      </c>
      <c r="B4506" s="2" t="s">
        <v>2177</v>
      </c>
      <c r="C4506" s="3">
        <v>3560</v>
      </c>
      <c r="D4506" s="2">
        <v>49.83</v>
      </c>
      <c r="E4506" s="2">
        <v>81.5</v>
      </c>
      <c r="F4506" s="2">
        <v>91.5</v>
      </c>
      <c r="G4506" s="2">
        <v>0</v>
      </c>
      <c r="H4506" s="2" t="s">
        <v>12</v>
      </c>
      <c r="I4506" s="2">
        <v>5</v>
      </c>
      <c r="J4506" s="2">
        <v>16</v>
      </c>
      <c r="K4506" s="4">
        <v>10.3093</v>
      </c>
      <c r="L4506" s="2" t="s">
        <v>1929</v>
      </c>
      <c r="M4506" s="5">
        <v>45093</v>
      </c>
      <c r="N4506" s="6">
        <v>102.79</v>
      </c>
    </row>
    <row r="4507" spans="1:14" ht="15.5" hidden="1" x14ac:dyDescent="0.35">
      <c r="A4507" s="3" t="s">
        <v>547</v>
      </c>
      <c r="B4507" s="2" t="s">
        <v>2178</v>
      </c>
      <c r="C4507" s="3">
        <v>3570</v>
      </c>
      <c r="D4507" s="2">
        <v>364.1</v>
      </c>
      <c r="E4507" s="2">
        <v>213.5</v>
      </c>
      <c r="F4507" s="2">
        <v>224.85</v>
      </c>
      <c r="G4507" s="2">
        <v>0</v>
      </c>
      <c r="H4507" s="2" t="s">
        <v>12</v>
      </c>
      <c r="I4507" s="2">
        <v>7</v>
      </c>
      <c r="J4507" s="2">
        <v>29</v>
      </c>
      <c r="K4507" s="4">
        <v>0</v>
      </c>
      <c r="L4507" s="2" t="s">
        <v>1929</v>
      </c>
      <c r="M4507" s="5">
        <v>45093</v>
      </c>
      <c r="N4507" s="6">
        <v>102.79</v>
      </c>
    </row>
    <row r="4508" spans="1:14" ht="15.5" hidden="1" x14ac:dyDescent="0.35">
      <c r="A4508" s="3" t="s">
        <v>549</v>
      </c>
      <c r="B4508" s="2" t="s">
        <v>2179</v>
      </c>
      <c r="C4508" s="3">
        <v>3580</v>
      </c>
      <c r="D4508" s="2">
        <v>46.07</v>
      </c>
      <c r="E4508" s="2">
        <v>79.5</v>
      </c>
      <c r="F4508" s="2">
        <v>89</v>
      </c>
      <c r="G4508" s="2">
        <v>0</v>
      </c>
      <c r="H4508" s="2" t="s">
        <v>12</v>
      </c>
      <c r="I4508" s="2">
        <v>18</v>
      </c>
      <c r="J4508" s="2">
        <v>28</v>
      </c>
      <c r="K4508" s="4">
        <v>10.029299999999999</v>
      </c>
      <c r="L4508" s="2" t="s">
        <v>1929</v>
      </c>
      <c r="M4508" s="5">
        <v>45093</v>
      </c>
      <c r="N4508" s="6">
        <v>102.79</v>
      </c>
    </row>
    <row r="4509" spans="1:14" ht="15.5" hidden="1" x14ac:dyDescent="0.35">
      <c r="A4509" s="3" t="s">
        <v>551</v>
      </c>
      <c r="B4509" s="2" t="s">
        <v>2180</v>
      </c>
      <c r="C4509" s="3">
        <v>3590</v>
      </c>
      <c r="D4509" s="2">
        <v>47.08</v>
      </c>
      <c r="E4509" s="2">
        <v>78</v>
      </c>
      <c r="F4509" s="2">
        <v>87.5</v>
      </c>
      <c r="G4509" s="2">
        <v>0</v>
      </c>
      <c r="H4509" s="2" t="s">
        <v>12</v>
      </c>
      <c r="I4509" s="2">
        <v>2</v>
      </c>
      <c r="J4509" s="2">
        <v>18</v>
      </c>
      <c r="K4509" s="4">
        <v>9.8564000000000007</v>
      </c>
      <c r="L4509" s="2" t="s">
        <v>1929</v>
      </c>
      <c r="M4509" s="5">
        <v>45093</v>
      </c>
      <c r="N4509" s="6">
        <v>102.79</v>
      </c>
    </row>
    <row r="4510" spans="1:14" ht="15.5" hidden="1" x14ac:dyDescent="0.35">
      <c r="A4510" s="3" t="s">
        <v>553</v>
      </c>
      <c r="B4510" s="2" t="s">
        <v>2181</v>
      </c>
      <c r="C4510" s="3">
        <v>3600</v>
      </c>
      <c r="D4510" s="2">
        <v>92.55</v>
      </c>
      <c r="E4510" s="2">
        <v>76.5</v>
      </c>
      <c r="F4510" s="2">
        <v>86.5</v>
      </c>
      <c r="G4510" s="2">
        <v>0</v>
      </c>
      <c r="H4510" s="2" t="s">
        <v>12</v>
      </c>
      <c r="I4510" s="2">
        <v>3</v>
      </c>
      <c r="J4510" s="2">
        <v>417</v>
      </c>
      <c r="K4510" s="4">
        <v>9.7200000000000006</v>
      </c>
      <c r="L4510" s="2" t="s">
        <v>1929</v>
      </c>
      <c r="M4510" s="5">
        <v>45093</v>
      </c>
      <c r="N4510" s="6">
        <v>102.79</v>
      </c>
    </row>
    <row r="4511" spans="1:14" ht="15.5" hidden="1" x14ac:dyDescent="0.35">
      <c r="A4511" s="3" t="s">
        <v>555</v>
      </c>
      <c r="B4511" s="2" t="s">
        <v>2182</v>
      </c>
      <c r="C4511" s="3">
        <v>3610</v>
      </c>
      <c r="D4511" s="2">
        <v>41.4</v>
      </c>
      <c r="E4511" s="2">
        <v>75.5</v>
      </c>
      <c r="F4511" s="2">
        <v>85</v>
      </c>
      <c r="G4511" s="2">
        <v>0</v>
      </c>
      <c r="H4511" s="2" t="s">
        <v>12</v>
      </c>
      <c r="I4511" s="2">
        <v>42</v>
      </c>
      <c r="J4511" s="2">
        <v>66</v>
      </c>
      <c r="K4511" s="4">
        <v>9.5896000000000008</v>
      </c>
      <c r="L4511" s="2" t="s">
        <v>1929</v>
      </c>
      <c r="M4511" s="5">
        <v>45093</v>
      </c>
      <c r="N4511" s="6">
        <v>102.79</v>
      </c>
    </row>
    <row r="4512" spans="1:14" ht="15.5" hidden="1" x14ac:dyDescent="0.35">
      <c r="A4512" s="3" t="s">
        <v>557</v>
      </c>
      <c r="B4512" s="2" t="s">
        <v>2182</v>
      </c>
      <c r="C4512" s="3">
        <v>3620</v>
      </c>
      <c r="D4512" s="2">
        <v>40.9</v>
      </c>
      <c r="E4512" s="2">
        <v>74.5</v>
      </c>
      <c r="F4512" s="2">
        <v>84</v>
      </c>
      <c r="G4512" s="2">
        <v>0</v>
      </c>
      <c r="H4512" s="2" t="s">
        <v>12</v>
      </c>
      <c r="I4512" s="2">
        <v>42</v>
      </c>
      <c r="J4512" s="2">
        <v>34</v>
      </c>
      <c r="K4512" s="4">
        <v>9.4894999999999996</v>
      </c>
      <c r="L4512" s="2" t="s">
        <v>1929</v>
      </c>
      <c r="M4512" s="5">
        <v>45093</v>
      </c>
      <c r="N4512" s="6">
        <v>102.79</v>
      </c>
    </row>
    <row r="4513" spans="1:14" ht="15.5" hidden="1" x14ac:dyDescent="0.35">
      <c r="A4513" s="3" t="s">
        <v>558</v>
      </c>
      <c r="B4513" s="2" t="s">
        <v>2183</v>
      </c>
      <c r="C4513" s="3">
        <v>3630</v>
      </c>
      <c r="D4513" s="2">
        <v>85</v>
      </c>
      <c r="E4513" s="2">
        <v>73</v>
      </c>
      <c r="F4513" s="2">
        <v>83</v>
      </c>
      <c r="G4513" s="2">
        <v>0</v>
      </c>
      <c r="H4513" s="2" t="s">
        <v>12</v>
      </c>
      <c r="I4513" s="2">
        <v>1</v>
      </c>
      <c r="J4513" s="2">
        <v>13</v>
      </c>
      <c r="K4513" s="4">
        <v>9.3683999999999994</v>
      </c>
      <c r="L4513" s="2" t="s">
        <v>1929</v>
      </c>
      <c r="M4513" s="5">
        <v>45093</v>
      </c>
      <c r="N4513" s="6">
        <v>102.79</v>
      </c>
    </row>
    <row r="4514" spans="1:14" ht="15.5" hidden="1" x14ac:dyDescent="0.35">
      <c r="A4514" s="3" t="s">
        <v>560</v>
      </c>
      <c r="B4514" s="2" t="s">
        <v>2184</v>
      </c>
      <c r="C4514" s="3">
        <v>3640</v>
      </c>
      <c r="D4514" s="2">
        <v>46.57</v>
      </c>
      <c r="E4514" s="2">
        <v>72</v>
      </c>
      <c r="F4514" s="2">
        <v>82</v>
      </c>
      <c r="G4514" s="2">
        <v>0</v>
      </c>
      <c r="H4514" s="2" t="s">
        <v>12</v>
      </c>
      <c r="I4514" s="2">
        <v>2</v>
      </c>
      <c r="J4514" s="2">
        <v>28</v>
      </c>
      <c r="K4514" s="4">
        <v>9.2750000000000004</v>
      </c>
      <c r="L4514" s="2" t="s">
        <v>1929</v>
      </c>
      <c r="M4514" s="5">
        <v>45093</v>
      </c>
      <c r="N4514" s="6">
        <v>102.79</v>
      </c>
    </row>
    <row r="4515" spans="1:14" ht="15.5" hidden="1" x14ac:dyDescent="0.35">
      <c r="A4515" s="3" t="s">
        <v>562</v>
      </c>
      <c r="B4515" s="2" t="s">
        <v>2185</v>
      </c>
      <c r="C4515" s="3">
        <v>3650</v>
      </c>
      <c r="D4515" s="2">
        <v>84.49</v>
      </c>
      <c r="E4515" s="2">
        <v>71</v>
      </c>
      <c r="F4515" s="2">
        <v>80.5</v>
      </c>
      <c r="G4515" s="2">
        <v>0</v>
      </c>
      <c r="H4515" s="2" t="s">
        <v>12</v>
      </c>
      <c r="I4515" s="2">
        <v>1</v>
      </c>
      <c r="J4515" s="2">
        <v>85</v>
      </c>
      <c r="K4515" s="4">
        <v>9.1614000000000004</v>
      </c>
      <c r="L4515" s="2" t="s">
        <v>1929</v>
      </c>
      <c r="M4515" s="5">
        <v>45093</v>
      </c>
      <c r="N4515" s="6">
        <v>102.79</v>
      </c>
    </row>
    <row r="4516" spans="1:14" ht="15.5" hidden="1" x14ac:dyDescent="0.35">
      <c r="A4516" s="3" t="s">
        <v>564</v>
      </c>
      <c r="B4516" s="2" t="s">
        <v>2186</v>
      </c>
      <c r="C4516" s="3">
        <v>3660</v>
      </c>
      <c r="D4516" s="2">
        <v>82.5</v>
      </c>
      <c r="E4516" s="2">
        <v>74</v>
      </c>
      <c r="F4516" s="2">
        <v>81.400000000000006</v>
      </c>
      <c r="G4516" s="2">
        <v>0</v>
      </c>
      <c r="H4516" s="2" t="s">
        <v>12</v>
      </c>
      <c r="I4516" s="2">
        <v>2</v>
      </c>
      <c r="J4516" s="2">
        <v>14</v>
      </c>
      <c r="K4516" s="4">
        <v>9.3460000000000001</v>
      </c>
      <c r="L4516" s="2" t="s">
        <v>1929</v>
      </c>
      <c r="M4516" s="5">
        <v>45093</v>
      </c>
      <c r="N4516" s="6">
        <v>102.79</v>
      </c>
    </row>
    <row r="4517" spans="1:14" ht="15.5" hidden="1" x14ac:dyDescent="0.35">
      <c r="A4517" s="3" t="s">
        <v>566</v>
      </c>
      <c r="B4517" s="2" t="s">
        <v>2182</v>
      </c>
      <c r="C4517" s="3">
        <v>3670</v>
      </c>
      <c r="D4517" s="2">
        <v>37.799999999999997</v>
      </c>
      <c r="E4517" s="2">
        <v>68.5</v>
      </c>
      <c r="F4517" s="2">
        <v>78.5</v>
      </c>
      <c r="G4517" s="2">
        <v>0</v>
      </c>
      <c r="H4517" s="2" t="s">
        <v>12</v>
      </c>
      <c r="I4517" s="2">
        <v>2</v>
      </c>
      <c r="J4517" s="2">
        <v>10</v>
      </c>
      <c r="K4517" s="4">
        <v>8.9665999999999997</v>
      </c>
      <c r="L4517" s="2" t="s">
        <v>1929</v>
      </c>
      <c r="M4517" s="5">
        <v>45093</v>
      </c>
      <c r="N4517" s="6">
        <v>102.79</v>
      </c>
    </row>
    <row r="4518" spans="1:14" ht="15.5" hidden="1" x14ac:dyDescent="0.35">
      <c r="A4518" s="3" t="s">
        <v>567</v>
      </c>
      <c r="B4518" s="2" t="s">
        <v>2182</v>
      </c>
      <c r="C4518" s="3">
        <v>3680</v>
      </c>
      <c r="D4518" s="2">
        <v>37.299999999999997</v>
      </c>
      <c r="E4518" s="2">
        <v>68</v>
      </c>
      <c r="F4518" s="2">
        <v>77.5</v>
      </c>
      <c r="G4518" s="2">
        <v>0</v>
      </c>
      <c r="H4518" s="2" t="s">
        <v>12</v>
      </c>
      <c r="I4518" s="2">
        <v>2</v>
      </c>
      <c r="J4518" s="2">
        <v>7</v>
      </c>
      <c r="K4518" s="4">
        <v>8.9045000000000005</v>
      </c>
      <c r="L4518" s="2" t="s">
        <v>1929</v>
      </c>
      <c r="M4518" s="5">
        <v>45093</v>
      </c>
      <c r="N4518" s="6">
        <v>102.79</v>
      </c>
    </row>
    <row r="4519" spans="1:14" ht="15.5" hidden="1" x14ac:dyDescent="0.35">
      <c r="A4519" s="3" t="s">
        <v>568</v>
      </c>
      <c r="B4519" s="2" t="s">
        <v>2187</v>
      </c>
      <c r="C4519" s="3">
        <v>3690</v>
      </c>
      <c r="D4519" s="2">
        <v>29.45</v>
      </c>
      <c r="E4519" s="2">
        <v>67</v>
      </c>
      <c r="F4519" s="2">
        <v>76</v>
      </c>
      <c r="G4519" s="2">
        <v>0</v>
      </c>
      <c r="H4519" s="2" t="s">
        <v>12</v>
      </c>
      <c r="I4519" s="2">
        <v>1</v>
      </c>
      <c r="J4519" s="2">
        <v>33</v>
      </c>
      <c r="K4519" s="4">
        <v>8.8023000000000007</v>
      </c>
      <c r="L4519" s="2" t="s">
        <v>1929</v>
      </c>
      <c r="M4519" s="5">
        <v>45093</v>
      </c>
      <c r="N4519" s="6">
        <v>102.79</v>
      </c>
    </row>
    <row r="4520" spans="1:14" ht="15.5" hidden="1" x14ac:dyDescent="0.35">
      <c r="A4520" s="3" t="s">
        <v>570</v>
      </c>
      <c r="B4520" s="2" t="s">
        <v>2188</v>
      </c>
      <c r="C4520" s="3">
        <v>3700</v>
      </c>
      <c r="D4520" s="2">
        <v>30.48</v>
      </c>
      <c r="E4520" s="2">
        <v>66</v>
      </c>
      <c r="F4520" s="2">
        <v>75</v>
      </c>
      <c r="G4520" s="2">
        <v>0</v>
      </c>
      <c r="H4520" s="2" t="s">
        <v>12</v>
      </c>
      <c r="I4520" s="2">
        <v>8</v>
      </c>
      <c r="J4520" s="2">
        <v>131</v>
      </c>
      <c r="K4520" s="4">
        <v>8.7227999999999994</v>
      </c>
      <c r="L4520" s="2" t="s">
        <v>1929</v>
      </c>
      <c r="M4520" s="5">
        <v>45093</v>
      </c>
      <c r="N4520" s="6">
        <v>102.79</v>
      </c>
    </row>
    <row r="4521" spans="1:14" ht="15.5" hidden="1" x14ac:dyDescent="0.35">
      <c r="A4521" s="3" t="s">
        <v>572</v>
      </c>
      <c r="B4521" s="2" t="s">
        <v>2189</v>
      </c>
      <c r="C4521" s="3">
        <v>3710</v>
      </c>
      <c r="D4521" s="2">
        <v>71.38</v>
      </c>
      <c r="E4521" s="2">
        <v>64.5</v>
      </c>
      <c r="F4521" s="2">
        <v>74</v>
      </c>
      <c r="G4521" s="2">
        <v>-6.17</v>
      </c>
      <c r="H4521" s="2">
        <v>-7.9600000000000004E-2</v>
      </c>
      <c r="I4521" s="2">
        <v>1</v>
      </c>
      <c r="J4521" s="2">
        <v>46</v>
      </c>
      <c r="K4521" s="4">
        <v>8.6251999999999995</v>
      </c>
      <c r="L4521" s="2" t="s">
        <v>1929</v>
      </c>
      <c r="M4521" s="5">
        <v>45093</v>
      </c>
      <c r="N4521" s="6">
        <v>102.79</v>
      </c>
    </row>
    <row r="4522" spans="1:14" ht="15.5" hidden="1" x14ac:dyDescent="0.35">
      <c r="A4522" s="3" t="s">
        <v>574</v>
      </c>
      <c r="B4522" s="2" t="s">
        <v>2190</v>
      </c>
      <c r="C4522" s="3">
        <v>3720</v>
      </c>
      <c r="D4522" s="2">
        <v>35.200000000000003</v>
      </c>
      <c r="E4522" s="2">
        <v>63.55</v>
      </c>
      <c r="F4522" s="2">
        <v>73</v>
      </c>
      <c r="G4522" s="2">
        <v>0</v>
      </c>
      <c r="H4522" s="2" t="s">
        <v>12</v>
      </c>
      <c r="I4522" s="2">
        <v>2</v>
      </c>
      <c r="J4522" s="2">
        <v>120</v>
      </c>
      <c r="K4522" s="4">
        <v>8.5511999999999997</v>
      </c>
      <c r="L4522" s="2" t="s">
        <v>1929</v>
      </c>
      <c r="M4522" s="5">
        <v>45093</v>
      </c>
      <c r="N4522" s="6">
        <v>102.79</v>
      </c>
    </row>
    <row r="4523" spans="1:14" ht="15.5" hidden="1" x14ac:dyDescent="0.35">
      <c r="A4523" s="3" t="s">
        <v>576</v>
      </c>
      <c r="B4523" s="2" t="s">
        <v>2191</v>
      </c>
      <c r="C4523" s="3">
        <v>3730</v>
      </c>
      <c r="D4523" s="2">
        <v>33.25</v>
      </c>
      <c r="E4523" s="2">
        <v>63</v>
      </c>
      <c r="F4523" s="2">
        <v>72</v>
      </c>
      <c r="G4523" s="2">
        <v>0</v>
      </c>
      <c r="H4523" s="2" t="s">
        <v>12</v>
      </c>
      <c r="I4523" s="2">
        <v>2</v>
      </c>
      <c r="J4523" s="2">
        <v>135</v>
      </c>
      <c r="K4523" s="4">
        <v>8.4938000000000002</v>
      </c>
      <c r="L4523" s="2" t="s">
        <v>1929</v>
      </c>
      <c r="M4523" s="5">
        <v>45093</v>
      </c>
      <c r="N4523" s="6">
        <v>102.79</v>
      </c>
    </row>
    <row r="4524" spans="1:14" ht="15.5" hidden="1" x14ac:dyDescent="0.35">
      <c r="A4524" s="3" t="s">
        <v>578</v>
      </c>
      <c r="B4524" s="2" t="s">
        <v>2192</v>
      </c>
      <c r="C4524" s="3">
        <v>3740</v>
      </c>
      <c r="D4524" s="2">
        <v>35.93</v>
      </c>
      <c r="E4524" s="2">
        <v>62.05</v>
      </c>
      <c r="F4524" s="2">
        <v>71</v>
      </c>
      <c r="G4524" s="2">
        <v>0</v>
      </c>
      <c r="H4524" s="2" t="s">
        <v>12</v>
      </c>
      <c r="I4524" s="2">
        <v>8</v>
      </c>
      <c r="J4524" s="2">
        <v>20</v>
      </c>
      <c r="K4524" s="4">
        <v>8.4221000000000004</v>
      </c>
      <c r="L4524" s="2" t="s">
        <v>1929</v>
      </c>
      <c r="M4524" s="5">
        <v>45093</v>
      </c>
      <c r="N4524" s="6">
        <v>102.79</v>
      </c>
    </row>
    <row r="4525" spans="1:14" ht="15.5" hidden="1" x14ac:dyDescent="0.35">
      <c r="A4525" s="3" t="s">
        <v>580</v>
      </c>
      <c r="B4525" s="2" t="s">
        <v>2193</v>
      </c>
      <c r="C4525" s="3">
        <v>3750</v>
      </c>
      <c r="D4525" s="2">
        <v>35.65</v>
      </c>
      <c r="E4525" s="2">
        <v>60.5</v>
      </c>
      <c r="F4525" s="2">
        <v>70</v>
      </c>
      <c r="G4525" s="2">
        <v>0</v>
      </c>
      <c r="H4525" s="2" t="s">
        <v>12</v>
      </c>
      <c r="I4525" s="2">
        <v>4</v>
      </c>
      <c r="J4525" s="2">
        <v>113</v>
      </c>
      <c r="K4525" s="4">
        <v>8.3294999999999995</v>
      </c>
      <c r="L4525" s="2" t="s">
        <v>1929</v>
      </c>
      <c r="M4525" s="5">
        <v>45093</v>
      </c>
      <c r="N4525" s="6">
        <v>102.79</v>
      </c>
    </row>
    <row r="4526" spans="1:14" ht="15.5" hidden="1" x14ac:dyDescent="0.35">
      <c r="A4526" s="3" t="s">
        <v>582</v>
      </c>
      <c r="B4526" s="2" t="s">
        <v>2194</v>
      </c>
      <c r="C4526" s="3">
        <v>3760</v>
      </c>
      <c r="D4526" s="2">
        <v>25.1</v>
      </c>
      <c r="E4526" s="2">
        <v>59.5</v>
      </c>
      <c r="F4526" s="2">
        <v>69.5</v>
      </c>
      <c r="G4526" s="2">
        <v>0</v>
      </c>
      <c r="H4526" s="2" t="s">
        <v>12</v>
      </c>
      <c r="I4526" s="2">
        <v>2</v>
      </c>
      <c r="J4526" s="2">
        <v>52</v>
      </c>
      <c r="K4526" s="4">
        <v>8.2766999999999999</v>
      </c>
      <c r="L4526" s="2" t="s">
        <v>1929</v>
      </c>
      <c r="M4526" s="5">
        <v>45093</v>
      </c>
      <c r="N4526" s="6">
        <v>102.79</v>
      </c>
    </row>
    <row r="4527" spans="1:14" ht="15.5" hidden="1" x14ac:dyDescent="0.35">
      <c r="A4527" s="3" t="s">
        <v>584</v>
      </c>
      <c r="B4527" s="2" t="s">
        <v>2195</v>
      </c>
      <c r="C4527" s="3">
        <v>3770</v>
      </c>
      <c r="D4527" s="2">
        <v>63</v>
      </c>
      <c r="E4527" s="2">
        <v>60.7</v>
      </c>
      <c r="F4527" s="2">
        <v>69</v>
      </c>
      <c r="G4527" s="2">
        <v>0</v>
      </c>
      <c r="H4527" s="2" t="s">
        <v>12</v>
      </c>
      <c r="I4527" s="2">
        <v>1</v>
      </c>
      <c r="J4527" s="2">
        <v>13</v>
      </c>
      <c r="K4527" s="4">
        <v>8.3043999999999993</v>
      </c>
      <c r="L4527" s="2" t="s">
        <v>1929</v>
      </c>
      <c r="M4527" s="5">
        <v>45093</v>
      </c>
      <c r="N4527" s="6">
        <v>102.79</v>
      </c>
    </row>
    <row r="4528" spans="1:14" ht="15.5" hidden="1" x14ac:dyDescent="0.35">
      <c r="A4528" s="3" t="s">
        <v>586</v>
      </c>
      <c r="B4528" s="2" t="s">
        <v>2187</v>
      </c>
      <c r="C4528" s="3">
        <v>3780</v>
      </c>
      <c r="D4528" s="2">
        <v>25.75</v>
      </c>
      <c r="E4528" s="2">
        <v>57.5</v>
      </c>
      <c r="F4528" s="2">
        <v>67.5</v>
      </c>
      <c r="G4528" s="2">
        <v>0</v>
      </c>
      <c r="H4528" s="2" t="s">
        <v>12</v>
      </c>
      <c r="I4528" s="2">
        <v>1</v>
      </c>
      <c r="J4528" s="2">
        <v>10</v>
      </c>
      <c r="K4528" s="4">
        <v>8.1378000000000004</v>
      </c>
      <c r="L4528" s="2" t="s">
        <v>1929</v>
      </c>
      <c r="M4528" s="5">
        <v>45093</v>
      </c>
      <c r="N4528" s="6">
        <v>102.79</v>
      </c>
    </row>
    <row r="4529" spans="1:14" ht="15.5" hidden="1" x14ac:dyDescent="0.35">
      <c r="A4529" s="3" t="s">
        <v>587</v>
      </c>
      <c r="B4529" s="2" t="s">
        <v>2196</v>
      </c>
      <c r="C4529" s="3">
        <v>3790</v>
      </c>
      <c r="D4529" s="2">
        <v>27.31</v>
      </c>
      <c r="E4529" s="2">
        <v>57.75</v>
      </c>
      <c r="F4529" s="2">
        <v>66.5</v>
      </c>
      <c r="G4529" s="2">
        <v>0</v>
      </c>
      <c r="H4529" s="2" t="s">
        <v>12</v>
      </c>
      <c r="I4529" s="2">
        <v>5</v>
      </c>
      <c r="J4529" s="2">
        <v>17</v>
      </c>
      <c r="K4529" s="4">
        <v>8.1135000000000002</v>
      </c>
      <c r="L4529" s="2" t="s">
        <v>1929</v>
      </c>
      <c r="M4529" s="5">
        <v>45093</v>
      </c>
      <c r="N4529" s="6">
        <v>102.79</v>
      </c>
    </row>
    <row r="4530" spans="1:14" ht="15.5" hidden="1" x14ac:dyDescent="0.35">
      <c r="A4530" s="3" t="s">
        <v>589</v>
      </c>
      <c r="B4530" s="2" t="s">
        <v>2084</v>
      </c>
      <c r="C4530" s="3">
        <v>3800</v>
      </c>
      <c r="D4530" s="2">
        <v>62.13</v>
      </c>
      <c r="E4530" s="2">
        <v>55.75</v>
      </c>
      <c r="F4530" s="2">
        <v>65.5</v>
      </c>
      <c r="G4530" s="2">
        <v>-7.49</v>
      </c>
      <c r="H4530" s="2">
        <v>-0.1076</v>
      </c>
      <c r="I4530" s="2">
        <v>1</v>
      </c>
      <c r="J4530" s="2">
        <v>183</v>
      </c>
      <c r="K4530" s="4">
        <v>8.0114000000000001</v>
      </c>
      <c r="L4530" s="2" t="s">
        <v>1929</v>
      </c>
      <c r="M4530" s="5">
        <v>45093</v>
      </c>
      <c r="N4530" s="6">
        <v>102.79</v>
      </c>
    </row>
    <row r="4531" spans="1:14" ht="15.5" hidden="1" x14ac:dyDescent="0.35">
      <c r="A4531" s="3" t="s">
        <v>590</v>
      </c>
      <c r="B4531" s="2" t="s">
        <v>2197</v>
      </c>
      <c r="C4531" s="3">
        <v>3810</v>
      </c>
      <c r="D4531" s="2">
        <v>61.35</v>
      </c>
      <c r="E4531" s="2">
        <v>55</v>
      </c>
      <c r="F4531" s="2">
        <v>65</v>
      </c>
      <c r="G4531" s="2">
        <v>0</v>
      </c>
      <c r="H4531" s="2" t="s">
        <v>12</v>
      </c>
      <c r="I4531" s="2">
        <v>1</v>
      </c>
      <c r="J4531" s="2">
        <v>24</v>
      </c>
      <c r="K4531" s="4">
        <v>7.9706000000000001</v>
      </c>
      <c r="L4531" s="2" t="s">
        <v>1929</v>
      </c>
      <c r="M4531" s="5">
        <v>45093</v>
      </c>
      <c r="N4531" s="6">
        <v>102.79</v>
      </c>
    </row>
    <row r="4532" spans="1:14" ht="15.5" hidden="1" x14ac:dyDescent="0.35">
      <c r="A4532" s="3" t="s">
        <v>592</v>
      </c>
      <c r="B4532" s="2" t="s">
        <v>2198</v>
      </c>
      <c r="C4532" s="3">
        <v>3820</v>
      </c>
      <c r="D4532" s="2">
        <v>22.6</v>
      </c>
      <c r="E4532" s="2">
        <v>54.2</v>
      </c>
      <c r="F4532" s="2">
        <v>64</v>
      </c>
      <c r="G4532" s="2">
        <v>0</v>
      </c>
      <c r="H4532" s="2" t="s">
        <v>12</v>
      </c>
      <c r="I4532" s="2">
        <v>1</v>
      </c>
      <c r="J4532" s="2">
        <v>30</v>
      </c>
      <c r="K4532" s="4">
        <v>7.9115000000000002</v>
      </c>
      <c r="L4532" s="2" t="s">
        <v>1929</v>
      </c>
      <c r="M4532" s="5">
        <v>45093</v>
      </c>
      <c r="N4532" s="6">
        <v>102.79</v>
      </c>
    </row>
    <row r="4533" spans="1:14" ht="15.5" hidden="1" x14ac:dyDescent="0.35">
      <c r="A4533" s="3" t="s">
        <v>594</v>
      </c>
      <c r="B4533" s="2" t="s">
        <v>2199</v>
      </c>
      <c r="C4533" s="3">
        <v>3830</v>
      </c>
      <c r="D4533" s="2">
        <v>47.25</v>
      </c>
      <c r="E4533" s="2">
        <v>53.25</v>
      </c>
      <c r="F4533" s="2">
        <v>63</v>
      </c>
      <c r="G4533" s="2">
        <v>0</v>
      </c>
      <c r="H4533" s="2" t="s">
        <v>12</v>
      </c>
      <c r="I4533" s="2">
        <v>3</v>
      </c>
      <c r="J4533" s="2">
        <v>16</v>
      </c>
      <c r="K4533" s="4">
        <v>7.8479999999999999</v>
      </c>
      <c r="L4533" s="2" t="s">
        <v>1929</v>
      </c>
      <c r="M4533" s="5">
        <v>45093</v>
      </c>
      <c r="N4533" s="6">
        <v>102.79</v>
      </c>
    </row>
    <row r="4534" spans="1:14" ht="15.5" hidden="1" x14ac:dyDescent="0.35">
      <c r="A4534" s="3" t="s">
        <v>596</v>
      </c>
      <c r="B4534" s="2" t="s">
        <v>2200</v>
      </c>
      <c r="C4534" s="3">
        <v>3840</v>
      </c>
      <c r="D4534" s="2">
        <v>31.24</v>
      </c>
      <c r="E4534" s="2">
        <v>52.7</v>
      </c>
      <c r="F4534" s="2">
        <v>62</v>
      </c>
      <c r="G4534" s="2">
        <v>0</v>
      </c>
      <c r="H4534" s="2" t="s">
        <v>12</v>
      </c>
      <c r="I4534" s="2">
        <v>5</v>
      </c>
      <c r="J4534" s="2">
        <v>23</v>
      </c>
      <c r="K4534" s="4">
        <v>7.7986000000000004</v>
      </c>
      <c r="L4534" s="2" t="s">
        <v>1929</v>
      </c>
      <c r="M4534" s="5">
        <v>45093</v>
      </c>
      <c r="N4534" s="6">
        <v>102.79</v>
      </c>
    </row>
    <row r="4535" spans="1:14" ht="15.5" hidden="1" x14ac:dyDescent="0.35">
      <c r="A4535" s="3" t="s">
        <v>598</v>
      </c>
      <c r="B4535" s="2" t="s">
        <v>2201</v>
      </c>
      <c r="C4535" s="3">
        <v>3850</v>
      </c>
      <c r="D4535" s="2">
        <v>33.06</v>
      </c>
      <c r="E4535" s="2">
        <v>52</v>
      </c>
      <c r="F4535" s="2">
        <v>61.5</v>
      </c>
      <c r="G4535" s="2">
        <v>0</v>
      </c>
      <c r="H4535" s="2" t="s">
        <v>12</v>
      </c>
      <c r="I4535" s="2">
        <v>1</v>
      </c>
      <c r="J4535" s="2">
        <v>38</v>
      </c>
      <c r="K4535" s="4">
        <v>7.7610000000000001</v>
      </c>
      <c r="L4535" s="2" t="s">
        <v>1929</v>
      </c>
      <c r="M4535" s="5">
        <v>45093</v>
      </c>
      <c r="N4535" s="6">
        <v>102.79</v>
      </c>
    </row>
    <row r="4536" spans="1:14" ht="15.5" hidden="1" x14ac:dyDescent="0.35">
      <c r="A4536" s="3" t="s">
        <v>600</v>
      </c>
      <c r="B4536" s="2" t="s">
        <v>2202</v>
      </c>
      <c r="C4536" s="3">
        <v>3860</v>
      </c>
      <c r="D4536" s="2">
        <v>234</v>
      </c>
      <c r="E4536" s="2">
        <v>35.950000000000003</v>
      </c>
      <c r="F4536" s="2">
        <v>43.2</v>
      </c>
      <c r="G4536" s="2">
        <v>0</v>
      </c>
      <c r="H4536" s="2" t="s">
        <v>12</v>
      </c>
      <c r="I4536" s="2">
        <v>35</v>
      </c>
      <c r="J4536" s="2">
        <v>46</v>
      </c>
      <c r="K4536" s="4">
        <v>6.6992000000000003</v>
      </c>
      <c r="L4536" s="2" t="s">
        <v>1929</v>
      </c>
      <c r="M4536" s="5">
        <v>45093</v>
      </c>
      <c r="N4536" s="6">
        <v>102.79</v>
      </c>
    </row>
    <row r="4537" spans="1:14" ht="15.5" hidden="1" x14ac:dyDescent="0.35">
      <c r="A4537" s="3" t="s">
        <v>602</v>
      </c>
      <c r="B4537" s="2" t="s">
        <v>2203</v>
      </c>
      <c r="C4537" s="3">
        <v>3870</v>
      </c>
      <c r="D4537" s="2">
        <v>193.6</v>
      </c>
      <c r="E4537" s="2">
        <v>232</v>
      </c>
      <c r="F4537" s="2">
        <v>249.7</v>
      </c>
      <c r="G4537" s="2">
        <v>0</v>
      </c>
      <c r="H4537" s="2" t="s">
        <v>12</v>
      </c>
      <c r="I4537" s="2">
        <v>1</v>
      </c>
      <c r="J4537" s="2">
        <v>20</v>
      </c>
      <c r="K4537" s="4">
        <v>0</v>
      </c>
      <c r="L4537" s="2" t="s">
        <v>1929</v>
      </c>
      <c r="M4537" s="5">
        <v>45093</v>
      </c>
      <c r="N4537" s="6">
        <v>102.79</v>
      </c>
    </row>
    <row r="4538" spans="1:14" ht="15.5" hidden="1" x14ac:dyDescent="0.35">
      <c r="A4538" s="3" t="s">
        <v>604</v>
      </c>
      <c r="B4538" s="2" t="s">
        <v>2204</v>
      </c>
      <c r="C4538" s="3">
        <v>3880</v>
      </c>
      <c r="D4538" s="2">
        <v>26.7</v>
      </c>
      <c r="E4538" s="2">
        <v>49.4</v>
      </c>
      <c r="F4538" s="2">
        <v>59</v>
      </c>
      <c r="G4538" s="2">
        <v>0</v>
      </c>
      <c r="H4538" s="2" t="s">
        <v>12</v>
      </c>
      <c r="I4538" s="2">
        <v>1</v>
      </c>
      <c r="J4538" s="2">
        <v>70</v>
      </c>
      <c r="K4538" s="4">
        <v>7.6013999999999999</v>
      </c>
      <c r="L4538" s="2" t="s">
        <v>1929</v>
      </c>
      <c r="M4538" s="5">
        <v>45093</v>
      </c>
      <c r="N4538" s="6">
        <v>102.79</v>
      </c>
    </row>
    <row r="4539" spans="1:14" ht="15.5" hidden="1" x14ac:dyDescent="0.35">
      <c r="A4539" s="3" t="s">
        <v>606</v>
      </c>
      <c r="B4539" s="2" t="s">
        <v>2205</v>
      </c>
      <c r="C4539" s="3">
        <v>3890</v>
      </c>
      <c r="D4539" s="2">
        <v>40.72</v>
      </c>
      <c r="E4539" s="2">
        <v>48.85</v>
      </c>
      <c r="F4539" s="2">
        <v>58</v>
      </c>
      <c r="G4539" s="2">
        <v>0</v>
      </c>
      <c r="H4539" s="2" t="s">
        <v>12</v>
      </c>
      <c r="I4539" s="2">
        <v>2</v>
      </c>
      <c r="J4539" s="2">
        <v>15</v>
      </c>
      <c r="K4539" s="4">
        <v>7.5537999999999998</v>
      </c>
      <c r="L4539" s="2" t="s">
        <v>1929</v>
      </c>
      <c r="M4539" s="5">
        <v>45093</v>
      </c>
      <c r="N4539" s="6">
        <v>102.79</v>
      </c>
    </row>
    <row r="4540" spans="1:14" ht="15.5" hidden="1" x14ac:dyDescent="0.35">
      <c r="A4540" s="3" t="s">
        <v>608</v>
      </c>
      <c r="B4540" s="2" t="s">
        <v>2146</v>
      </c>
      <c r="C4540" s="3">
        <v>3900</v>
      </c>
      <c r="D4540" s="2">
        <v>54.4</v>
      </c>
      <c r="E4540" s="2">
        <v>49.05</v>
      </c>
      <c r="F4540" s="2">
        <v>57.5</v>
      </c>
      <c r="G4540" s="2">
        <v>-0.95</v>
      </c>
      <c r="H4540" s="2">
        <v>-1.72E-2</v>
      </c>
      <c r="I4540" s="2">
        <v>2</v>
      </c>
      <c r="J4540" s="2">
        <v>1836</v>
      </c>
      <c r="K4540" s="4">
        <v>7.5464000000000002</v>
      </c>
      <c r="L4540" s="2" t="s">
        <v>1929</v>
      </c>
      <c r="M4540" s="5">
        <v>45093</v>
      </c>
      <c r="N4540" s="6">
        <v>102.79</v>
      </c>
    </row>
    <row r="4541" spans="1:14" ht="15.5" hidden="1" x14ac:dyDescent="0.35">
      <c r="A4541" s="3" t="s">
        <v>609</v>
      </c>
      <c r="B4541" s="2" t="s">
        <v>2206</v>
      </c>
      <c r="C4541" s="3">
        <v>3910</v>
      </c>
      <c r="D4541" s="2">
        <v>47.79</v>
      </c>
      <c r="E4541" s="2">
        <v>48</v>
      </c>
      <c r="F4541" s="2">
        <v>57</v>
      </c>
      <c r="G4541" s="2">
        <v>0</v>
      </c>
      <c r="H4541" s="2" t="s">
        <v>12</v>
      </c>
      <c r="I4541" s="2">
        <v>10</v>
      </c>
      <c r="J4541" s="2">
        <v>15</v>
      </c>
      <c r="K4541" s="4">
        <v>7.4991000000000003</v>
      </c>
      <c r="L4541" s="2" t="s">
        <v>1929</v>
      </c>
      <c r="M4541" s="5">
        <v>45093</v>
      </c>
      <c r="N4541" s="6">
        <v>102.79</v>
      </c>
    </row>
    <row r="4542" spans="1:14" ht="15.5" hidden="1" x14ac:dyDescent="0.35">
      <c r="A4542" s="3" t="s">
        <v>611</v>
      </c>
      <c r="B4542" s="2" t="s">
        <v>2207</v>
      </c>
      <c r="C4542" s="3">
        <v>3920</v>
      </c>
      <c r="D4542" s="2">
        <v>260</v>
      </c>
      <c r="E4542" s="2">
        <v>161.05000000000001</v>
      </c>
      <c r="F4542" s="2">
        <v>171.55</v>
      </c>
      <c r="G4542" s="2">
        <v>0</v>
      </c>
      <c r="H4542" s="2" t="s">
        <v>12</v>
      </c>
      <c r="I4542" s="2">
        <v>1</v>
      </c>
      <c r="J4542" s="2">
        <v>4</v>
      </c>
      <c r="K4542" s="4">
        <v>0</v>
      </c>
      <c r="L4542" s="2" t="s">
        <v>1929</v>
      </c>
      <c r="M4542" s="5">
        <v>45093</v>
      </c>
      <c r="N4542" s="6">
        <v>102.79</v>
      </c>
    </row>
    <row r="4543" spans="1:14" ht="15.5" hidden="1" x14ac:dyDescent="0.35">
      <c r="A4543" s="3" t="s">
        <v>613</v>
      </c>
      <c r="B4543" s="2" t="s">
        <v>2208</v>
      </c>
      <c r="C4543" s="3">
        <v>3930</v>
      </c>
      <c r="D4543" s="2">
        <v>58.35</v>
      </c>
      <c r="E4543" s="2">
        <v>46.15</v>
      </c>
      <c r="F4543" s="2">
        <v>55.5</v>
      </c>
      <c r="G4543" s="2">
        <v>34.590000000000003</v>
      </c>
      <c r="H4543" s="2">
        <v>1.4558</v>
      </c>
      <c r="I4543" s="2">
        <v>1</v>
      </c>
      <c r="J4543" s="2">
        <v>31</v>
      </c>
      <c r="K4543" s="4">
        <v>7.3978000000000002</v>
      </c>
      <c r="L4543" s="2" t="s">
        <v>1929</v>
      </c>
      <c r="M4543" s="5">
        <v>45093</v>
      </c>
      <c r="N4543" s="6">
        <v>102.79</v>
      </c>
    </row>
    <row r="4544" spans="1:14" ht="15.5" hidden="1" x14ac:dyDescent="0.35">
      <c r="A4544" s="3" t="s">
        <v>615</v>
      </c>
      <c r="B4544" s="2" t="s">
        <v>2209</v>
      </c>
      <c r="C4544" s="3">
        <v>3940</v>
      </c>
      <c r="D4544" s="2">
        <v>23.42</v>
      </c>
      <c r="E4544" s="2">
        <v>45.5</v>
      </c>
      <c r="F4544" s="2">
        <v>54.5</v>
      </c>
      <c r="G4544" s="2">
        <v>0</v>
      </c>
      <c r="H4544" s="2" t="s">
        <v>12</v>
      </c>
      <c r="I4544" s="2">
        <v>2</v>
      </c>
      <c r="J4544" s="2">
        <v>6</v>
      </c>
      <c r="K4544" s="4">
        <v>7.3483999999999998</v>
      </c>
      <c r="L4544" s="2" t="s">
        <v>1929</v>
      </c>
      <c r="M4544" s="5">
        <v>45093</v>
      </c>
      <c r="N4544" s="6">
        <v>102.79</v>
      </c>
    </row>
    <row r="4545" spans="1:14" ht="15.5" hidden="1" x14ac:dyDescent="0.35">
      <c r="A4545" s="3" t="s">
        <v>617</v>
      </c>
      <c r="B4545" s="2" t="s">
        <v>2210</v>
      </c>
      <c r="C4545" s="3">
        <v>3950</v>
      </c>
      <c r="D4545" s="2">
        <v>36.119999999999997</v>
      </c>
      <c r="E4545" s="2">
        <v>44.8</v>
      </c>
      <c r="F4545" s="2">
        <v>54</v>
      </c>
      <c r="G4545" s="2">
        <v>0</v>
      </c>
      <c r="H4545" s="2" t="s">
        <v>12</v>
      </c>
      <c r="I4545" s="2">
        <v>5</v>
      </c>
      <c r="J4545" s="2">
        <v>38</v>
      </c>
      <c r="K4545" s="4">
        <v>7.3132000000000001</v>
      </c>
      <c r="L4545" s="2" t="s">
        <v>1929</v>
      </c>
      <c r="M4545" s="5">
        <v>45093</v>
      </c>
      <c r="N4545" s="6">
        <v>102.79</v>
      </c>
    </row>
    <row r="4546" spans="1:14" ht="15.5" hidden="1" x14ac:dyDescent="0.35">
      <c r="A4546" s="3" t="s">
        <v>619</v>
      </c>
      <c r="B4546" s="2" t="s">
        <v>2211</v>
      </c>
      <c r="C4546" s="3">
        <v>3960</v>
      </c>
      <c r="D4546" s="2">
        <v>56.6</v>
      </c>
      <c r="E4546" s="2">
        <v>44.15</v>
      </c>
      <c r="F4546" s="2">
        <v>53</v>
      </c>
      <c r="G4546" s="2">
        <v>0</v>
      </c>
      <c r="H4546" s="2" t="s">
        <v>12</v>
      </c>
      <c r="I4546" s="2">
        <v>1</v>
      </c>
      <c r="J4546" s="2">
        <v>11</v>
      </c>
      <c r="K4546" s="4">
        <v>7.2643000000000004</v>
      </c>
      <c r="L4546" s="2" t="s">
        <v>1929</v>
      </c>
      <c r="M4546" s="5">
        <v>45093</v>
      </c>
      <c r="N4546" s="6">
        <v>102.79</v>
      </c>
    </row>
    <row r="4547" spans="1:14" ht="15.5" hidden="1" x14ac:dyDescent="0.35">
      <c r="A4547" s="3" t="s">
        <v>620</v>
      </c>
      <c r="B4547" s="2" t="s">
        <v>2212</v>
      </c>
      <c r="C4547" s="3">
        <v>3970</v>
      </c>
      <c r="D4547" s="2">
        <v>20.440000000000001</v>
      </c>
      <c r="E4547" s="2">
        <v>43.5</v>
      </c>
      <c r="F4547" s="2">
        <v>52.5</v>
      </c>
      <c r="G4547" s="2">
        <v>0</v>
      </c>
      <c r="H4547" s="2" t="s">
        <v>12</v>
      </c>
      <c r="I4547" s="2">
        <v>1</v>
      </c>
      <c r="J4547" s="2">
        <v>10</v>
      </c>
      <c r="K4547" s="4">
        <v>7.2309999999999999</v>
      </c>
      <c r="L4547" s="2" t="s">
        <v>1929</v>
      </c>
      <c r="M4547" s="5">
        <v>45093</v>
      </c>
      <c r="N4547" s="6">
        <v>102.79</v>
      </c>
    </row>
    <row r="4548" spans="1:14" ht="15.5" hidden="1" x14ac:dyDescent="0.35">
      <c r="A4548" s="3" t="s">
        <v>622</v>
      </c>
      <c r="B4548" s="2" t="s">
        <v>2213</v>
      </c>
      <c r="C4548" s="3">
        <v>3980</v>
      </c>
      <c r="D4548" s="2">
        <v>55.9</v>
      </c>
      <c r="E4548" s="2">
        <v>26.3</v>
      </c>
      <c r="F4548" s="2">
        <v>31.5</v>
      </c>
      <c r="G4548" s="2">
        <v>0</v>
      </c>
      <c r="H4548" s="2" t="s">
        <v>12</v>
      </c>
      <c r="I4548" s="2">
        <v>1</v>
      </c>
      <c r="J4548" s="2">
        <v>18</v>
      </c>
      <c r="K4548" s="4">
        <v>6.0824999999999996</v>
      </c>
      <c r="L4548" s="2" t="s">
        <v>1929</v>
      </c>
      <c r="M4548" s="5">
        <v>45093</v>
      </c>
      <c r="N4548" s="6">
        <v>102.79</v>
      </c>
    </row>
    <row r="4549" spans="1:14" ht="15.5" hidden="1" x14ac:dyDescent="0.35">
      <c r="A4549" s="3" t="s">
        <v>624</v>
      </c>
      <c r="B4549" s="2" t="s">
        <v>2212</v>
      </c>
      <c r="C4549" s="3">
        <v>3990</v>
      </c>
      <c r="D4549" s="2">
        <v>19.940000000000001</v>
      </c>
      <c r="E4549" s="2">
        <v>42.3</v>
      </c>
      <c r="F4549" s="2">
        <v>51</v>
      </c>
      <c r="G4549" s="2">
        <v>0</v>
      </c>
      <c r="H4549" s="2" t="s">
        <v>12</v>
      </c>
      <c r="I4549" s="2">
        <v>2</v>
      </c>
      <c r="J4549" s="2">
        <v>72</v>
      </c>
      <c r="K4549" s="4">
        <v>7.1523000000000003</v>
      </c>
      <c r="L4549" s="2" t="s">
        <v>1929</v>
      </c>
      <c r="M4549" s="5">
        <v>45093</v>
      </c>
      <c r="N4549" s="6">
        <v>102.79</v>
      </c>
    </row>
    <row r="4550" spans="1:14" ht="15.5" hidden="1" x14ac:dyDescent="0.35">
      <c r="A4550" s="3" t="s">
        <v>625</v>
      </c>
      <c r="B4550" s="2" t="s">
        <v>2214</v>
      </c>
      <c r="C4550" s="3">
        <v>4000</v>
      </c>
      <c r="D4550" s="2">
        <v>46</v>
      </c>
      <c r="E4550" s="2">
        <v>42</v>
      </c>
      <c r="F4550" s="2">
        <v>50.5</v>
      </c>
      <c r="G4550" s="2">
        <v>-7.6</v>
      </c>
      <c r="H4550" s="2">
        <v>-0.14180000000000001</v>
      </c>
      <c r="I4550" s="2">
        <v>103</v>
      </c>
      <c r="J4550" s="2">
        <v>896</v>
      </c>
      <c r="K4550" s="4">
        <v>7.13</v>
      </c>
      <c r="L4550" s="2" t="s">
        <v>1929</v>
      </c>
      <c r="M4550" s="5">
        <v>45093</v>
      </c>
      <c r="N4550" s="6">
        <v>102.79</v>
      </c>
    </row>
    <row r="4551" spans="1:14" ht="15.5" hidden="1" x14ac:dyDescent="0.35">
      <c r="A4551" s="3" t="s">
        <v>627</v>
      </c>
      <c r="B4551" s="2" t="s">
        <v>2215</v>
      </c>
      <c r="C4551" s="3">
        <v>4100</v>
      </c>
      <c r="D4551" s="2">
        <v>45.07</v>
      </c>
      <c r="E4551" s="2">
        <v>36.200000000000003</v>
      </c>
      <c r="F4551" s="2">
        <v>44.5</v>
      </c>
      <c r="G4551" s="2">
        <v>0</v>
      </c>
      <c r="H4551" s="2" t="s">
        <v>12</v>
      </c>
      <c r="I4551" s="2">
        <v>1</v>
      </c>
      <c r="J4551" s="2">
        <v>343</v>
      </c>
      <c r="K4551" s="4">
        <v>6.7946</v>
      </c>
      <c r="L4551" s="2" t="s">
        <v>1929</v>
      </c>
      <c r="M4551" s="5">
        <v>45093</v>
      </c>
      <c r="N4551" s="6">
        <v>102.79</v>
      </c>
    </row>
    <row r="4552" spans="1:14" ht="15.5" hidden="1" x14ac:dyDescent="0.35">
      <c r="A4552" s="3" t="s">
        <v>629</v>
      </c>
      <c r="B4552" s="2" t="s">
        <v>2216</v>
      </c>
      <c r="C4552" s="3">
        <v>4200</v>
      </c>
      <c r="D4552" s="2">
        <v>38</v>
      </c>
      <c r="E4552" s="2">
        <v>31.95</v>
      </c>
      <c r="F4552" s="2">
        <v>40</v>
      </c>
      <c r="G4552" s="2">
        <v>-3</v>
      </c>
      <c r="H4552" s="2">
        <v>-7.3200000000000001E-2</v>
      </c>
      <c r="I4552" s="2">
        <v>2</v>
      </c>
      <c r="J4552" s="2">
        <v>98</v>
      </c>
      <c r="K4552" s="4">
        <v>6.5528000000000004</v>
      </c>
      <c r="L4552" s="2" t="s">
        <v>1929</v>
      </c>
      <c r="M4552" s="5">
        <v>45093</v>
      </c>
      <c r="N4552" s="6">
        <v>102.79</v>
      </c>
    </row>
    <row r="4553" spans="1:14" ht="15.5" hidden="1" x14ac:dyDescent="0.35">
      <c r="A4553" s="3" t="s">
        <v>631</v>
      </c>
      <c r="B4553" s="2" t="s">
        <v>2217</v>
      </c>
      <c r="C4553" s="3">
        <v>4300</v>
      </c>
      <c r="D4553" s="2">
        <v>34</v>
      </c>
      <c r="E4553" s="2">
        <v>27.4</v>
      </c>
      <c r="F4553" s="2">
        <v>35.5</v>
      </c>
      <c r="G4553" s="2">
        <v>0</v>
      </c>
      <c r="H4553" s="2" t="s">
        <v>12</v>
      </c>
      <c r="I4553" s="2">
        <v>25</v>
      </c>
      <c r="J4553" s="2">
        <v>205</v>
      </c>
      <c r="K4553" s="4">
        <v>6.3002000000000002</v>
      </c>
      <c r="L4553" s="2" t="s">
        <v>1929</v>
      </c>
      <c r="M4553" s="5">
        <v>45093</v>
      </c>
      <c r="N4553" s="6">
        <v>102.79</v>
      </c>
    </row>
    <row r="4554" spans="1:14" ht="15.5" hidden="1" x14ac:dyDescent="0.35">
      <c r="A4554" s="3" t="s">
        <v>633</v>
      </c>
      <c r="B4554" s="2" t="s">
        <v>2670</v>
      </c>
      <c r="C4554" s="3">
        <v>4400</v>
      </c>
      <c r="D4554" s="2">
        <v>27.25</v>
      </c>
      <c r="E4554" s="2">
        <v>23.9</v>
      </c>
      <c r="F4554" s="2">
        <v>31.9</v>
      </c>
      <c r="G4554" s="2">
        <v>-2.37</v>
      </c>
      <c r="H4554" s="2">
        <v>-0.08</v>
      </c>
      <c r="I4554" s="2">
        <v>2</v>
      </c>
      <c r="J4554" s="2">
        <v>116</v>
      </c>
      <c r="K4554" s="4">
        <v>6.1018999999999997</v>
      </c>
      <c r="L4554" s="2" t="s">
        <v>1929</v>
      </c>
      <c r="M4554" s="5">
        <v>45093</v>
      </c>
      <c r="N4554" s="6">
        <v>102.79</v>
      </c>
    </row>
    <row r="4555" spans="1:14" ht="15.5" hidden="1" x14ac:dyDescent="0.35">
      <c r="A4555" s="3" t="s">
        <v>635</v>
      </c>
      <c r="B4555" s="2" t="s">
        <v>2219</v>
      </c>
      <c r="C4555" s="3">
        <v>4500</v>
      </c>
      <c r="D4555" s="2">
        <v>25</v>
      </c>
      <c r="E4555" s="2">
        <v>21.2</v>
      </c>
      <c r="F4555" s="2">
        <v>28.75</v>
      </c>
      <c r="G4555" s="2">
        <v>-2.89</v>
      </c>
      <c r="H4555" s="2">
        <v>-0.1036</v>
      </c>
      <c r="I4555" s="2">
        <v>6</v>
      </c>
      <c r="J4555" s="2">
        <v>810</v>
      </c>
      <c r="K4555" s="4">
        <v>5.9371</v>
      </c>
      <c r="L4555" s="2" t="s">
        <v>1929</v>
      </c>
      <c r="M4555" s="5">
        <v>45093</v>
      </c>
      <c r="N4555" s="6">
        <v>102.79</v>
      </c>
    </row>
    <row r="4556" spans="1:14" ht="15.5" hidden="1" x14ac:dyDescent="0.35">
      <c r="A4556" s="3" t="s">
        <v>637</v>
      </c>
      <c r="B4556" s="2" t="s">
        <v>2220</v>
      </c>
      <c r="C4556" s="3">
        <v>4600</v>
      </c>
      <c r="D4556" s="2">
        <v>22</v>
      </c>
      <c r="E4556" s="2">
        <v>18.350000000000001</v>
      </c>
      <c r="F4556" s="2">
        <v>25.85</v>
      </c>
      <c r="G4556" s="2">
        <v>-2.5</v>
      </c>
      <c r="H4556" s="2">
        <v>-0.10199999999999999</v>
      </c>
      <c r="I4556" s="2">
        <v>1</v>
      </c>
      <c r="J4556" s="2">
        <v>71</v>
      </c>
      <c r="K4556" s="4">
        <v>5.7694999999999999</v>
      </c>
      <c r="L4556" s="2" t="s">
        <v>1929</v>
      </c>
      <c r="M4556" s="5">
        <v>45093</v>
      </c>
      <c r="N4556" s="6">
        <v>102.79</v>
      </c>
    </row>
    <row r="4557" spans="1:14" ht="15.5" hidden="1" x14ac:dyDescent="0.35">
      <c r="A4557" s="3" t="s">
        <v>639</v>
      </c>
      <c r="B4557" s="2" t="s">
        <v>2671</v>
      </c>
      <c r="C4557" s="3">
        <v>4700</v>
      </c>
      <c r="D4557" s="2">
        <v>19.5</v>
      </c>
      <c r="E4557" s="2">
        <v>16.399999999999999</v>
      </c>
      <c r="F4557" s="2">
        <v>23.4</v>
      </c>
      <c r="G4557" s="2">
        <v>0</v>
      </c>
      <c r="H4557" s="2" t="s">
        <v>12</v>
      </c>
      <c r="I4557" s="2">
        <v>5</v>
      </c>
      <c r="J4557" s="2">
        <v>98</v>
      </c>
      <c r="K4557" s="4">
        <v>5.64</v>
      </c>
      <c r="L4557" s="2" t="s">
        <v>1929</v>
      </c>
      <c r="M4557" s="5">
        <v>45093</v>
      </c>
      <c r="N4557" s="6">
        <v>102.79</v>
      </c>
    </row>
    <row r="4558" spans="1:14" ht="15.5" hidden="1" x14ac:dyDescent="0.35">
      <c r="A4558" s="3" t="s">
        <v>641</v>
      </c>
      <c r="B4558" s="2" t="s">
        <v>2222</v>
      </c>
      <c r="C4558" s="3">
        <v>4800</v>
      </c>
      <c r="D4558" s="2">
        <v>18.2</v>
      </c>
      <c r="E4558" s="2">
        <v>16.5</v>
      </c>
      <c r="F4558" s="2">
        <v>21.3</v>
      </c>
      <c r="G4558" s="2">
        <v>-0.14000000000000001</v>
      </c>
      <c r="H4558" s="2">
        <v>-7.6E-3</v>
      </c>
      <c r="I4558" s="2">
        <v>8</v>
      </c>
      <c r="J4558" s="2">
        <v>599</v>
      </c>
      <c r="K4558" s="4">
        <v>5.5880999999999998</v>
      </c>
      <c r="L4558" s="2" t="s">
        <v>1929</v>
      </c>
      <c r="M4558" s="5">
        <v>45093</v>
      </c>
      <c r="N4558" s="6">
        <v>102.79</v>
      </c>
    </row>
    <row r="4559" spans="1:14" ht="15.5" hidden="1" x14ac:dyDescent="0.35">
      <c r="A4559" s="3" t="s">
        <v>643</v>
      </c>
      <c r="B4559" s="2" t="s">
        <v>2223</v>
      </c>
      <c r="C4559" s="3">
        <v>4900</v>
      </c>
      <c r="D4559" s="2">
        <v>15.95</v>
      </c>
      <c r="E4559" s="2">
        <v>12.75</v>
      </c>
      <c r="F4559" s="2">
        <v>19.5</v>
      </c>
      <c r="G4559" s="2">
        <v>-1.1100000000000001</v>
      </c>
      <c r="H4559" s="2">
        <v>-6.5100000000000005E-2</v>
      </c>
      <c r="I4559" s="2">
        <v>7</v>
      </c>
      <c r="J4559" s="2">
        <v>99</v>
      </c>
      <c r="K4559" s="4">
        <v>5.4069000000000003</v>
      </c>
      <c r="L4559" s="2" t="s">
        <v>1929</v>
      </c>
      <c r="M4559" s="5">
        <v>45093</v>
      </c>
      <c r="N4559" s="6">
        <v>102.79</v>
      </c>
    </row>
    <row r="4560" spans="1:14" ht="15.5" hidden="1" x14ac:dyDescent="0.35">
      <c r="A4560" s="3" t="s">
        <v>645</v>
      </c>
      <c r="B4560" s="2" t="s">
        <v>2224</v>
      </c>
      <c r="C4560" s="3">
        <v>5000</v>
      </c>
      <c r="D4560" s="2">
        <v>14.83</v>
      </c>
      <c r="E4560" s="2">
        <v>12.3</v>
      </c>
      <c r="F4560" s="2">
        <v>18</v>
      </c>
      <c r="G4560" s="2">
        <v>-0.17</v>
      </c>
      <c r="H4560" s="2">
        <v>-1.1299999999999999E-2</v>
      </c>
      <c r="I4560" s="2">
        <v>49</v>
      </c>
      <c r="J4560" s="2">
        <v>730</v>
      </c>
      <c r="K4560" s="4">
        <v>5.35</v>
      </c>
      <c r="L4560" s="2" t="s">
        <v>1929</v>
      </c>
      <c r="M4560" s="5">
        <v>45093</v>
      </c>
      <c r="N4560" s="6">
        <v>102.79</v>
      </c>
    </row>
    <row r="4561" spans="1:14" ht="15.5" hidden="1" x14ac:dyDescent="0.35">
      <c r="A4561" s="3" t="s">
        <v>647</v>
      </c>
      <c r="B4561" s="2" t="s">
        <v>2225</v>
      </c>
      <c r="C4561" s="3">
        <v>5100</v>
      </c>
      <c r="D4561" s="2">
        <v>13.3</v>
      </c>
      <c r="E4561" s="2">
        <v>10.050000000000001</v>
      </c>
      <c r="F4561" s="2">
        <v>16.55</v>
      </c>
      <c r="G4561" s="2">
        <v>-1.5</v>
      </c>
      <c r="H4561" s="2">
        <v>-0.1014</v>
      </c>
      <c r="I4561" s="2">
        <v>2</v>
      </c>
      <c r="J4561" s="2">
        <v>91</v>
      </c>
      <c r="K4561" s="4">
        <v>5.2218999999999998</v>
      </c>
      <c r="L4561" s="2" t="s">
        <v>1929</v>
      </c>
      <c r="M4561" s="5">
        <v>45093</v>
      </c>
      <c r="N4561" s="6">
        <v>102.79</v>
      </c>
    </row>
    <row r="4562" spans="1:14" ht="15.5" hidden="1" x14ac:dyDescent="0.35">
      <c r="A4562" s="3" t="s">
        <v>649</v>
      </c>
      <c r="B4562" s="2" t="s">
        <v>2226</v>
      </c>
      <c r="C4562" s="3">
        <v>5200</v>
      </c>
      <c r="D4562" s="2">
        <v>13.45</v>
      </c>
      <c r="E4562" s="2">
        <v>9.1</v>
      </c>
      <c r="F4562" s="2">
        <v>15.4</v>
      </c>
      <c r="G4562" s="2">
        <v>0</v>
      </c>
      <c r="H4562" s="2" t="s">
        <v>12</v>
      </c>
      <c r="I4562" s="2">
        <v>1</v>
      </c>
      <c r="J4562" s="2">
        <v>250</v>
      </c>
      <c r="K4562" s="4">
        <v>5.1515000000000004</v>
      </c>
      <c r="L4562" s="2" t="s">
        <v>1929</v>
      </c>
      <c r="M4562" s="5">
        <v>45093</v>
      </c>
      <c r="N4562" s="6">
        <v>102.79</v>
      </c>
    </row>
    <row r="4563" spans="1:14" ht="15.5" hidden="1" x14ac:dyDescent="0.35">
      <c r="A4563" s="3" t="s">
        <v>651</v>
      </c>
      <c r="B4563" s="2" t="s">
        <v>2227</v>
      </c>
      <c r="C4563" s="3">
        <v>5300</v>
      </c>
      <c r="D4563" s="2">
        <v>11.6</v>
      </c>
      <c r="E4563" s="2">
        <v>10</v>
      </c>
      <c r="F4563" s="2">
        <v>12</v>
      </c>
      <c r="G4563" s="2">
        <v>-0.7</v>
      </c>
      <c r="H4563" s="2">
        <v>-5.6899999999999999E-2</v>
      </c>
      <c r="I4563" s="2">
        <v>3</v>
      </c>
      <c r="J4563" s="2">
        <v>593</v>
      </c>
      <c r="K4563" s="4">
        <v>5.0597000000000003</v>
      </c>
      <c r="L4563" s="2" t="s">
        <v>1929</v>
      </c>
      <c r="M4563" s="5">
        <v>45093</v>
      </c>
      <c r="N4563" s="6">
        <v>102.79</v>
      </c>
    </row>
    <row r="4564" spans="1:14" ht="15.5" hidden="1" x14ac:dyDescent="0.35">
      <c r="A4564" s="3" t="s">
        <v>653</v>
      </c>
      <c r="B4564" s="2" t="s">
        <v>2224</v>
      </c>
      <c r="C4564" s="3">
        <v>5400</v>
      </c>
      <c r="D4564" s="2">
        <v>10.63</v>
      </c>
      <c r="E4564" s="2">
        <v>7.3</v>
      </c>
      <c r="F4564" s="2">
        <v>13.55</v>
      </c>
      <c r="G4564" s="2">
        <v>-0.37</v>
      </c>
      <c r="H4564" s="2">
        <v>-3.3599999999999998E-2</v>
      </c>
      <c r="I4564" s="2">
        <v>47</v>
      </c>
      <c r="J4564" s="2">
        <v>138</v>
      </c>
      <c r="K4564" s="4">
        <v>5.0229999999999997</v>
      </c>
      <c r="L4564" s="2" t="s">
        <v>1929</v>
      </c>
      <c r="M4564" s="5">
        <v>45093</v>
      </c>
      <c r="N4564" s="6">
        <v>102.79</v>
      </c>
    </row>
    <row r="4565" spans="1:14" ht="15.5" hidden="1" x14ac:dyDescent="0.35">
      <c r="A4565" s="3" t="s">
        <v>654</v>
      </c>
      <c r="B4565" s="2" t="s">
        <v>2224</v>
      </c>
      <c r="C4565" s="3">
        <v>5500</v>
      </c>
      <c r="D4565" s="2">
        <v>9.1999999999999993</v>
      </c>
      <c r="E4565" s="2">
        <v>8</v>
      </c>
      <c r="F4565" s="2">
        <v>9.1999999999999993</v>
      </c>
      <c r="G4565" s="2">
        <v>-1.5</v>
      </c>
      <c r="H4565" s="2">
        <v>-0.14019999999999999</v>
      </c>
      <c r="I4565" s="2">
        <v>9</v>
      </c>
      <c r="J4565" s="2">
        <v>1249</v>
      </c>
      <c r="K4565" s="4">
        <v>4.8650000000000002</v>
      </c>
      <c r="L4565" s="2" t="s">
        <v>1929</v>
      </c>
      <c r="M4565" s="5">
        <v>45093</v>
      </c>
      <c r="N4565" s="6">
        <v>102.79</v>
      </c>
    </row>
    <row r="4566" spans="1:14" ht="15.5" hidden="1" x14ac:dyDescent="0.35">
      <c r="A4566" s="3" t="s">
        <v>655</v>
      </c>
      <c r="B4566" s="2" t="s">
        <v>2672</v>
      </c>
      <c r="C4566" s="3">
        <v>45</v>
      </c>
      <c r="D4566" s="2">
        <v>0.02</v>
      </c>
      <c r="E4566" s="2">
        <v>0.01</v>
      </c>
      <c r="F4566" s="2">
        <v>0.02</v>
      </c>
      <c r="G4566" s="2">
        <v>0</v>
      </c>
      <c r="H4566" s="2" t="s">
        <v>12</v>
      </c>
      <c r="I4566" s="2">
        <v>54</v>
      </c>
      <c r="J4566" s="2">
        <v>6124</v>
      </c>
      <c r="K4566" s="4">
        <v>0.71879999999999999</v>
      </c>
      <c r="L4566" s="2" t="s">
        <v>1276</v>
      </c>
      <c r="M4566" s="5">
        <v>45093</v>
      </c>
      <c r="N4566" s="6">
        <v>102.79</v>
      </c>
    </row>
    <row r="4567" spans="1:14" ht="15.5" hidden="1" x14ac:dyDescent="0.35">
      <c r="A4567" s="3" t="s">
        <v>657</v>
      </c>
      <c r="B4567" s="2" t="s">
        <v>2673</v>
      </c>
      <c r="C4567" s="3">
        <v>50</v>
      </c>
      <c r="D4567" s="2">
        <v>0.03</v>
      </c>
      <c r="E4567" s="2">
        <v>0.02</v>
      </c>
      <c r="F4567" s="2">
        <v>0.04</v>
      </c>
      <c r="G4567" s="2">
        <v>0</v>
      </c>
      <c r="H4567" s="2" t="s">
        <v>12</v>
      </c>
      <c r="I4567" s="2">
        <v>5</v>
      </c>
      <c r="J4567" s="2">
        <v>2085</v>
      </c>
      <c r="K4567" s="4">
        <v>0.67969999999999997</v>
      </c>
      <c r="L4567" s="2" t="s">
        <v>1276</v>
      </c>
      <c r="M4567" s="5">
        <v>45093</v>
      </c>
      <c r="N4567" s="6">
        <v>102.79</v>
      </c>
    </row>
    <row r="4568" spans="1:14" ht="15.5" hidden="1" x14ac:dyDescent="0.35">
      <c r="A4568" s="3" t="s">
        <v>659</v>
      </c>
      <c r="B4568" s="2" t="s">
        <v>2674</v>
      </c>
      <c r="C4568" s="3">
        <v>52</v>
      </c>
      <c r="D4568" s="2">
        <v>0.05</v>
      </c>
      <c r="E4568" s="2">
        <v>0.03</v>
      </c>
      <c r="F4568" s="2">
        <v>0.04</v>
      </c>
      <c r="G4568" s="2">
        <v>0</v>
      </c>
      <c r="H4568" s="2" t="s">
        <v>12</v>
      </c>
      <c r="I4568" s="2">
        <v>10</v>
      </c>
      <c r="J4568" s="2">
        <v>2773</v>
      </c>
      <c r="K4568" s="4">
        <v>0.65629999999999999</v>
      </c>
      <c r="L4568" s="2" t="s">
        <v>1276</v>
      </c>
      <c r="M4568" s="5">
        <v>45093</v>
      </c>
      <c r="N4568" s="6">
        <v>102.79</v>
      </c>
    </row>
    <row r="4569" spans="1:14" ht="15.5" hidden="1" x14ac:dyDescent="0.35">
      <c r="A4569" s="3" t="s">
        <v>660</v>
      </c>
      <c r="B4569" s="2" t="s">
        <v>2675</v>
      </c>
      <c r="C4569" s="3">
        <v>53</v>
      </c>
      <c r="D4569" s="2">
        <v>0.05</v>
      </c>
      <c r="E4569" s="2">
        <v>0.03</v>
      </c>
      <c r="F4569" s="2">
        <v>0.05</v>
      </c>
      <c r="G4569" s="2">
        <v>0</v>
      </c>
      <c r="H4569" s="2" t="s">
        <v>12</v>
      </c>
      <c r="I4569" s="2">
        <v>22</v>
      </c>
      <c r="J4569" s="2">
        <v>1867</v>
      </c>
      <c r="K4569" s="4">
        <v>0.64839999999999998</v>
      </c>
      <c r="L4569" s="2" t="s">
        <v>1276</v>
      </c>
      <c r="M4569" s="5">
        <v>45093</v>
      </c>
      <c r="N4569" s="6">
        <v>102.79</v>
      </c>
    </row>
    <row r="4570" spans="1:14" ht="15.5" hidden="1" x14ac:dyDescent="0.35">
      <c r="A4570" s="3" t="s">
        <v>662</v>
      </c>
      <c r="B4570" s="2" t="s">
        <v>2676</v>
      </c>
      <c r="C4570" s="3">
        <v>54</v>
      </c>
      <c r="D4570" s="2">
        <v>0.05</v>
      </c>
      <c r="E4570" s="2">
        <v>0.02</v>
      </c>
      <c r="F4570" s="2">
        <v>0.05</v>
      </c>
      <c r="G4570" s="2">
        <v>0</v>
      </c>
      <c r="H4570" s="2" t="s">
        <v>12</v>
      </c>
      <c r="I4570" s="2">
        <v>1</v>
      </c>
      <c r="J4570" s="2">
        <v>885</v>
      </c>
      <c r="K4570" s="4">
        <v>0.625</v>
      </c>
      <c r="L4570" s="2" t="s">
        <v>1276</v>
      </c>
      <c r="M4570" s="5">
        <v>45093</v>
      </c>
      <c r="N4570" s="6">
        <v>102.79</v>
      </c>
    </row>
    <row r="4571" spans="1:14" ht="15.5" hidden="1" x14ac:dyDescent="0.35">
      <c r="A4571" s="3" t="s">
        <v>664</v>
      </c>
      <c r="B4571" s="2" t="s">
        <v>2677</v>
      </c>
      <c r="C4571" s="3">
        <v>55</v>
      </c>
      <c r="D4571" s="2">
        <v>0.06</v>
      </c>
      <c r="E4571" s="2">
        <v>0.05</v>
      </c>
      <c r="F4571" s="2">
        <v>0.06</v>
      </c>
      <c r="G4571" s="2">
        <v>0</v>
      </c>
      <c r="H4571" s="2" t="s">
        <v>12</v>
      </c>
      <c r="I4571" s="2">
        <v>34</v>
      </c>
      <c r="J4571" s="2">
        <v>2014</v>
      </c>
      <c r="K4571" s="4">
        <v>0.64059999999999995</v>
      </c>
      <c r="L4571" s="2" t="s">
        <v>1276</v>
      </c>
      <c r="M4571" s="5">
        <v>45093</v>
      </c>
      <c r="N4571" s="6">
        <v>102.79</v>
      </c>
    </row>
    <row r="4572" spans="1:14" ht="15.5" hidden="1" x14ac:dyDescent="0.35">
      <c r="A4572" s="3" t="s">
        <v>666</v>
      </c>
      <c r="B4572" s="2" t="s">
        <v>2678</v>
      </c>
      <c r="C4572" s="3">
        <v>56</v>
      </c>
      <c r="D4572" s="2">
        <v>0.06</v>
      </c>
      <c r="E4572" s="2">
        <v>0.05</v>
      </c>
      <c r="F4572" s="2">
        <v>0.06</v>
      </c>
      <c r="G4572" s="2">
        <v>-0.01</v>
      </c>
      <c r="H4572" s="2">
        <v>-0.1429</v>
      </c>
      <c r="I4572" s="2">
        <v>1000</v>
      </c>
      <c r="J4572" s="2">
        <v>10222</v>
      </c>
      <c r="K4572" s="4">
        <v>0.62309999999999999</v>
      </c>
      <c r="L4572" s="2" t="s">
        <v>1276</v>
      </c>
      <c r="M4572" s="5">
        <v>45093</v>
      </c>
      <c r="N4572" s="6">
        <v>102.79</v>
      </c>
    </row>
    <row r="4573" spans="1:14" ht="15.5" hidden="1" x14ac:dyDescent="0.35">
      <c r="A4573" s="3" t="s">
        <v>668</v>
      </c>
      <c r="B4573" s="2" t="s">
        <v>2679</v>
      </c>
      <c r="C4573" s="3">
        <v>57</v>
      </c>
      <c r="D4573" s="2">
        <v>7.0000000000000007E-2</v>
      </c>
      <c r="E4573" s="2">
        <v>0.05</v>
      </c>
      <c r="F4573" s="2">
        <v>7.0000000000000007E-2</v>
      </c>
      <c r="G4573" s="2">
        <v>0</v>
      </c>
      <c r="H4573" s="2" t="s">
        <v>12</v>
      </c>
      <c r="I4573" s="2">
        <v>490</v>
      </c>
      <c r="J4573" s="2">
        <v>1289</v>
      </c>
      <c r="K4573" s="4">
        <v>0.61329999999999996</v>
      </c>
      <c r="L4573" s="2" t="s">
        <v>1276</v>
      </c>
      <c r="M4573" s="5">
        <v>45093</v>
      </c>
      <c r="N4573" s="6">
        <v>102.79</v>
      </c>
    </row>
    <row r="4574" spans="1:14" ht="15.5" hidden="1" x14ac:dyDescent="0.35">
      <c r="A4574" s="3" t="s">
        <v>670</v>
      </c>
      <c r="B4574" s="2" t="s">
        <v>2680</v>
      </c>
      <c r="C4574" s="3">
        <v>58</v>
      </c>
      <c r="D4574" s="2">
        <v>0.1</v>
      </c>
      <c r="E4574" s="2">
        <v>7.0000000000000007E-2</v>
      </c>
      <c r="F4574" s="2">
        <v>0.08</v>
      </c>
      <c r="G4574" s="2">
        <v>0</v>
      </c>
      <c r="H4574" s="2" t="s">
        <v>12</v>
      </c>
      <c r="I4574" s="2">
        <v>1</v>
      </c>
      <c r="J4574" s="2">
        <v>1661</v>
      </c>
      <c r="K4574" s="4">
        <v>0.61329999999999996</v>
      </c>
      <c r="L4574" s="2" t="s">
        <v>1276</v>
      </c>
      <c r="M4574" s="5">
        <v>45093</v>
      </c>
      <c r="N4574" s="6">
        <v>102.79</v>
      </c>
    </row>
    <row r="4575" spans="1:14" ht="15.5" hidden="1" x14ac:dyDescent="0.35">
      <c r="A4575" s="3" t="s">
        <v>672</v>
      </c>
      <c r="B4575" s="2" t="s">
        <v>2681</v>
      </c>
      <c r="C4575" s="3">
        <v>59</v>
      </c>
      <c r="D4575" s="2">
        <v>0.1</v>
      </c>
      <c r="E4575" s="2">
        <v>0.06</v>
      </c>
      <c r="F4575" s="2">
        <v>0.08</v>
      </c>
      <c r="G4575" s="2">
        <v>0</v>
      </c>
      <c r="H4575" s="2" t="s">
        <v>12</v>
      </c>
      <c r="I4575" s="2">
        <v>175</v>
      </c>
      <c r="J4575" s="2">
        <v>1558</v>
      </c>
      <c r="K4575" s="4">
        <v>0.59179999999999999</v>
      </c>
      <c r="L4575" s="2" t="s">
        <v>1276</v>
      </c>
      <c r="M4575" s="5">
        <v>45093</v>
      </c>
      <c r="N4575" s="6">
        <v>102.79</v>
      </c>
    </row>
    <row r="4576" spans="1:14" ht="15.5" hidden="1" x14ac:dyDescent="0.35">
      <c r="A4576" s="3" t="s">
        <v>674</v>
      </c>
      <c r="B4576" s="2" t="s">
        <v>2682</v>
      </c>
      <c r="C4576" s="3">
        <v>60</v>
      </c>
      <c r="D4576" s="2">
        <v>0.09</v>
      </c>
      <c r="E4576" s="2">
        <v>0.08</v>
      </c>
      <c r="F4576" s="2">
        <v>0.09</v>
      </c>
      <c r="G4576" s="2">
        <v>-0.02</v>
      </c>
      <c r="H4576" s="2">
        <v>-0.18179999999999999</v>
      </c>
      <c r="I4576" s="2">
        <v>52</v>
      </c>
      <c r="J4576" s="2">
        <v>6321</v>
      </c>
      <c r="K4576" s="4">
        <v>0.58979999999999999</v>
      </c>
      <c r="L4576" s="2" t="s">
        <v>1276</v>
      </c>
      <c r="M4576" s="5">
        <v>45093</v>
      </c>
      <c r="N4576" s="6">
        <v>102.79</v>
      </c>
    </row>
    <row r="4577" spans="1:14" ht="15.5" hidden="1" x14ac:dyDescent="0.35">
      <c r="A4577" s="3" t="s">
        <v>675</v>
      </c>
      <c r="B4577" s="2" t="s">
        <v>2683</v>
      </c>
      <c r="C4577" s="3">
        <v>61</v>
      </c>
      <c r="D4577" s="2">
        <v>0.1</v>
      </c>
      <c r="E4577" s="2">
        <v>0.09</v>
      </c>
      <c r="F4577" s="2">
        <v>0.1</v>
      </c>
      <c r="G4577" s="2">
        <v>-0.19</v>
      </c>
      <c r="H4577" s="2">
        <v>-0.6552</v>
      </c>
      <c r="I4577" s="2">
        <v>1</v>
      </c>
      <c r="J4577" s="2">
        <v>3341</v>
      </c>
      <c r="K4577" s="4">
        <v>0.58299999999999996</v>
      </c>
      <c r="L4577" s="2" t="s">
        <v>1276</v>
      </c>
      <c r="M4577" s="5">
        <v>45093</v>
      </c>
      <c r="N4577" s="6">
        <v>102.79</v>
      </c>
    </row>
    <row r="4578" spans="1:14" ht="15.5" hidden="1" x14ac:dyDescent="0.35">
      <c r="A4578" s="3" t="s">
        <v>677</v>
      </c>
      <c r="B4578" s="2" t="s">
        <v>2619</v>
      </c>
      <c r="C4578" s="3">
        <v>62</v>
      </c>
      <c r="D4578" s="2">
        <v>0.1</v>
      </c>
      <c r="E4578" s="2">
        <v>0.1</v>
      </c>
      <c r="F4578" s="2">
        <v>0.11</v>
      </c>
      <c r="G4578" s="2">
        <v>-0.01</v>
      </c>
      <c r="H4578" s="2">
        <v>-9.0899999999999995E-2</v>
      </c>
      <c r="I4578" s="2">
        <v>52</v>
      </c>
      <c r="J4578" s="2">
        <v>4414</v>
      </c>
      <c r="K4578" s="4">
        <v>0.57420000000000004</v>
      </c>
      <c r="L4578" s="2" t="s">
        <v>1276</v>
      </c>
      <c r="M4578" s="5">
        <v>45093</v>
      </c>
      <c r="N4578" s="6">
        <v>102.79</v>
      </c>
    </row>
    <row r="4579" spans="1:14" ht="15.5" hidden="1" x14ac:dyDescent="0.35">
      <c r="A4579" s="3" t="s">
        <v>679</v>
      </c>
      <c r="B4579" s="2" t="s">
        <v>2564</v>
      </c>
      <c r="C4579" s="3">
        <v>63</v>
      </c>
      <c r="D4579" s="2">
        <v>0.2</v>
      </c>
      <c r="E4579" s="2">
        <v>0.1</v>
      </c>
      <c r="F4579" s="2">
        <v>0.11</v>
      </c>
      <c r="G4579" s="2">
        <v>0</v>
      </c>
      <c r="H4579" s="2" t="s">
        <v>12</v>
      </c>
      <c r="I4579" s="2">
        <v>8</v>
      </c>
      <c r="J4579" s="2">
        <v>1574</v>
      </c>
      <c r="K4579" s="4">
        <v>0.55859999999999999</v>
      </c>
      <c r="L4579" s="2" t="s">
        <v>1276</v>
      </c>
      <c r="M4579" s="5">
        <v>45093</v>
      </c>
      <c r="N4579" s="6">
        <v>102.79</v>
      </c>
    </row>
    <row r="4580" spans="1:14" ht="15.5" hidden="1" x14ac:dyDescent="0.35">
      <c r="A4580" s="3" t="s">
        <v>681</v>
      </c>
      <c r="B4580" s="2" t="s">
        <v>2676</v>
      </c>
      <c r="C4580" s="3">
        <v>64</v>
      </c>
      <c r="D4580" s="2">
        <v>0.14000000000000001</v>
      </c>
      <c r="E4580" s="2">
        <v>0.11</v>
      </c>
      <c r="F4580" s="2">
        <v>0.12</v>
      </c>
      <c r="G4580" s="2">
        <v>0</v>
      </c>
      <c r="H4580" s="2" t="s">
        <v>12</v>
      </c>
      <c r="I4580" s="2">
        <v>1</v>
      </c>
      <c r="J4580" s="2">
        <v>1507</v>
      </c>
      <c r="K4580" s="4">
        <v>0.54879999999999995</v>
      </c>
      <c r="L4580" s="2" t="s">
        <v>1276</v>
      </c>
      <c r="M4580" s="5">
        <v>45093</v>
      </c>
      <c r="N4580" s="6">
        <v>102.79</v>
      </c>
    </row>
    <row r="4581" spans="1:14" ht="15.5" hidden="1" x14ac:dyDescent="0.35">
      <c r="A4581" s="3" t="s">
        <v>683</v>
      </c>
      <c r="B4581" s="2" t="s">
        <v>2684</v>
      </c>
      <c r="C4581" s="3">
        <v>65</v>
      </c>
      <c r="D4581" s="2">
        <v>0.14000000000000001</v>
      </c>
      <c r="E4581" s="2">
        <v>0.13</v>
      </c>
      <c r="F4581" s="2">
        <v>0.14000000000000001</v>
      </c>
      <c r="G4581" s="2">
        <v>-0.01</v>
      </c>
      <c r="H4581" s="2">
        <v>-6.6699999999999995E-2</v>
      </c>
      <c r="I4581" s="2">
        <v>86</v>
      </c>
      <c r="J4581" s="2">
        <v>6548</v>
      </c>
      <c r="K4581" s="4">
        <v>0.54690000000000005</v>
      </c>
      <c r="L4581" s="2" t="s">
        <v>1276</v>
      </c>
      <c r="M4581" s="5">
        <v>45093</v>
      </c>
      <c r="N4581" s="6">
        <v>102.79</v>
      </c>
    </row>
    <row r="4582" spans="1:14" ht="15.5" hidden="1" x14ac:dyDescent="0.35">
      <c r="A4582" s="3" t="s">
        <v>685</v>
      </c>
      <c r="B4582" s="2" t="s">
        <v>2685</v>
      </c>
      <c r="C4582" s="3">
        <v>66</v>
      </c>
      <c r="D4582" s="2">
        <v>0.16</v>
      </c>
      <c r="E4582" s="2">
        <v>0.13</v>
      </c>
      <c r="F4582" s="2">
        <v>0.15</v>
      </c>
      <c r="G4582" s="2">
        <v>-0.02</v>
      </c>
      <c r="H4582" s="2">
        <v>-0.1111</v>
      </c>
      <c r="I4582" s="2">
        <v>1</v>
      </c>
      <c r="J4582" s="2">
        <v>2380</v>
      </c>
      <c r="K4582" s="4">
        <v>0.53320000000000001</v>
      </c>
      <c r="L4582" s="2" t="s">
        <v>1276</v>
      </c>
      <c r="M4582" s="5">
        <v>45093</v>
      </c>
      <c r="N4582" s="6">
        <v>102.79</v>
      </c>
    </row>
    <row r="4583" spans="1:14" ht="15.5" hidden="1" x14ac:dyDescent="0.35">
      <c r="A4583" s="3" t="s">
        <v>687</v>
      </c>
      <c r="B4583" s="2" t="s">
        <v>2683</v>
      </c>
      <c r="C4583" s="3">
        <v>67</v>
      </c>
      <c r="D4583" s="2">
        <v>0.17</v>
      </c>
      <c r="E4583" s="2">
        <v>0.14000000000000001</v>
      </c>
      <c r="F4583" s="2">
        <v>0.16</v>
      </c>
      <c r="G4583" s="2">
        <v>-0.02</v>
      </c>
      <c r="H4583" s="2">
        <v>-0.1053</v>
      </c>
      <c r="I4583" s="2">
        <v>1</v>
      </c>
      <c r="J4583" s="2">
        <v>2136</v>
      </c>
      <c r="K4583" s="4">
        <v>0.52339999999999998</v>
      </c>
      <c r="L4583" s="2" t="s">
        <v>1276</v>
      </c>
      <c r="M4583" s="5">
        <v>45093</v>
      </c>
      <c r="N4583" s="6">
        <v>102.79</v>
      </c>
    </row>
    <row r="4584" spans="1:14" ht="15.5" hidden="1" x14ac:dyDescent="0.35">
      <c r="A4584" s="3" t="s">
        <v>689</v>
      </c>
      <c r="B4584" s="2" t="s">
        <v>2686</v>
      </c>
      <c r="C4584" s="3">
        <v>68</v>
      </c>
      <c r="D4584" s="2">
        <v>0.18</v>
      </c>
      <c r="E4584" s="2">
        <v>0.16</v>
      </c>
      <c r="F4584" s="2">
        <v>0.18</v>
      </c>
      <c r="G4584" s="2">
        <v>-0.03</v>
      </c>
      <c r="H4584" s="2">
        <v>-0.1429</v>
      </c>
      <c r="I4584" s="2">
        <v>500</v>
      </c>
      <c r="J4584" s="2">
        <v>4472</v>
      </c>
      <c r="K4584" s="4">
        <v>0.51759999999999995</v>
      </c>
      <c r="L4584" s="2" t="s">
        <v>1276</v>
      </c>
      <c r="M4584" s="5">
        <v>45093</v>
      </c>
      <c r="N4584" s="6">
        <v>102.79</v>
      </c>
    </row>
    <row r="4585" spans="1:14" ht="15.5" hidden="1" x14ac:dyDescent="0.35">
      <c r="A4585" s="3" t="s">
        <v>691</v>
      </c>
      <c r="B4585" s="2" t="s">
        <v>2569</v>
      </c>
      <c r="C4585" s="3">
        <v>69</v>
      </c>
      <c r="D4585" s="2">
        <v>0.37</v>
      </c>
      <c r="E4585" s="2">
        <v>0.18</v>
      </c>
      <c r="F4585" s="2">
        <v>0.2</v>
      </c>
      <c r="G4585" s="2">
        <v>0</v>
      </c>
      <c r="H4585" s="2" t="s">
        <v>12</v>
      </c>
      <c r="I4585" s="2">
        <v>1</v>
      </c>
      <c r="J4585" s="2">
        <v>7187</v>
      </c>
      <c r="K4585" s="4">
        <v>0.51070000000000004</v>
      </c>
      <c r="L4585" s="2" t="s">
        <v>1276</v>
      </c>
      <c r="M4585" s="5">
        <v>45093</v>
      </c>
      <c r="N4585" s="6">
        <v>102.79</v>
      </c>
    </row>
    <row r="4586" spans="1:14" ht="15.5" hidden="1" x14ac:dyDescent="0.35">
      <c r="A4586" s="3" t="s">
        <v>693</v>
      </c>
      <c r="B4586" s="2" t="s">
        <v>2687</v>
      </c>
      <c r="C4586" s="3">
        <v>70</v>
      </c>
      <c r="D4586" s="2">
        <v>0.25</v>
      </c>
      <c r="E4586" s="2">
        <v>0.21</v>
      </c>
      <c r="F4586" s="2">
        <v>0.22</v>
      </c>
      <c r="G4586" s="2">
        <v>-0.01</v>
      </c>
      <c r="H4586" s="2">
        <v>-3.85E-2</v>
      </c>
      <c r="I4586" s="2">
        <v>71</v>
      </c>
      <c r="J4586" s="2">
        <v>10808</v>
      </c>
      <c r="K4586" s="4">
        <v>0.50490000000000002</v>
      </c>
      <c r="L4586" s="2" t="s">
        <v>1276</v>
      </c>
      <c r="M4586" s="5">
        <v>45093</v>
      </c>
      <c r="N4586" s="6">
        <v>102.79</v>
      </c>
    </row>
    <row r="4587" spans="1:14" ht="15.5" hidden="1" x14ac:dyDescent="0.35">
      <c r="A4587" s="3" t="s">
        <v>694</v>
      </c>
      <c r="B4587" s="2" t="s">
        <v>2688</v>
      </c>
      <c r="C4587" s="3">
        <v>71</v>
      </c>
      <c r="D4587" s="2">
        <v>0.24</v>
      </c>
      <c r="E4587" s="2">
        <v>0.14000000000000001</v>
      </c>
      <c r="F4587" s="2">
        <v>0.24</v>
      </c>
      <c r="G4587" s="2">
        <v>-0.19</v>
      </c>
      <c r="H4587" s="2">
        <v>-0.44190000000000002</v>
      </c>
      <c r="I4587" s="2">
        <v>20</v>
      </c>
      <c r="J4587" s="2">
        <v>2155</v>
      </c>
      <c r="K4587" s="4">
        <v>0.499</v>
      </c>
      <c r="L4587" s="2" t="s">
        <v>1276</v>
      </c>
      <c r="M4587" s="5">
        <v>45093</v>
      </c>
      <c r="N4587" s="6">
        <v>102.79</v>
      </c>
    </row>
    <row r="4588" spans="1:14" ht="15.5" hidden="1" x14ac:dyDescent="0.35">
      <c r="A4588" s="3" t="s">
        <v>696</v>
      </c>
      <c r="B4588" s="2" t="s">
        <v>2689</v>
      </c>
      <c r="C4588" s="3">
        <v>72</v>
      </c>
      <c r="D4588" s="2">
        <v>0.3</v>
      </c>
      <c r="E4588" s="2">
        <v>0.25</v>
      </c>
      <c r="F4588" s="2">
        <v>0.27</v>
      </c>
      <c r="G4588" s="2">
        <v>-0.09</v>
      </c>
      <c r="H4588" s="2">
        <v>-0.23080000000000001</v>
      </c>
      <c r="I4588" s="2">
        <v>4</v>
      </c>
      <c r="J4588" s="2">
        <v>1446</v>
      </c>
      <c r="K4588" s="4">
        <v>0.49320000000000003</v>
      </c>
      <c r="L4588" s="2" t="s">
        <v>1276</v>
      </c>
      <c r="M4588" s="5">
        <v>45093</v>
      </c>
      <c r="N4588" s="6">
        <v>102.79</v>
      </c>
    </row>
    <row r="4589" spans="1:14" ht="15.5" hidden="1" x14ac:dyDescent="0.35">
      <c r="A4589" s="3" t="s">
        <v>697</v>
      </c>
      <c r="B4589" s="2" t="s">
        <v>2690</v>
      </c>
      <c r="C4589" s="3">
        <v>72.5</v>
      </c>
      <c r="D4589" s="2">
        <v>0.41</v>
      </c>
      <c r="E4589" s="2">
        <v>0.27</v>
      </c>
      <c r="F4589" s="2">
        <v>0.28999999999999998</v>
      </c>
      <c r="G4589" s="2">
        <v>0</v>
      </c>
      <c r="H4589" s="2" t="s">
        <v>12</v>
      </c>
      <c r="I4589" s="2">
        <v>1</v>
      </c>
      <c r="J4589" s="2">
        <v>720</v>
      </c>
      <c r="K4589" s="4">
        <v>0.49120000000000003</v>
      </c>
      <c r="L4589" s="2" t="s">
        <v>1276</v>
      </c>
      <c r="M4589" s="5">
        <v>45093</v>
      </c>
      <c r="N4589" s="6">
        <v>102.79</v>
      </c>
    </row>
    <row r="4590" spans="1:14" ht="15.5" hidden="1" x14ac:dyDescent="0.35">
      <c r="A4590" s="3" t="s">
        <v>699</v>
      </c>
      <c r="B4590" s="2" t="s">
        <v>2691</v>
      </c>
      <c r="C4590" s="3">
        <v>73</v>
      </c>
      <c r="D4590" s="2">
        <v>0.34</v>
      </c>
      <c r="E4590" s="2">
        <v>0.28000000000000003</v>
      </c>
      <c r="F4590" s="2">
        <v>0.3</v>
      </c>
      <c r="G4590" s="2">
        <v>-0.21</v>
      </c>
      <c r="H4590" s="2">
        <v>-0.38179999999999997</v>
      </c>
      <c r="I4590" s="2">
        <v>4</v>
      </c>
      <c r="J4590" s="2">
        <v>2847</v>
      </c>
      <c r="K4590" s="4">
        <v>0.48630000000000001</v>
      </c>
      <c r="L4590" s="2" t="s">
        <v>1276</v>
      </c>
      <c r="M4590" s="5">
        <v>45093</v>
      </c>
      <c r="N4590" s="6">
        <v>102.79</v>
      </c>
    </row>
    <row r="4591" spans="1:14" ht="15.5" hidden="1" x14ac:dyDescent="0.35">
      <c r="A4591" s="3" t="s">
        <v>700</v>
      </c>
      <c r="B4591" s="2" t="s">
        <v>2692</v>
      </c>
      <c r="C4591" s="3">
        <v>74</v>
      </c>
      <c r="D4591" s="2">
        <v>0.45</v>
      </c>
      <c r="E4591" s="2">
        <v>0.24</v>
      </c>
      <c r="F4591" s="2">
        <v>0.33</v>
      </c>
      <c r="G4591" s="2">
        <v>0</v>
      </c>
      <c r="H4591" s="2" t="s">
        <v>12</v>
      </c>
      <c r="I4591" s="2">
        <v>5</v>
      </c>
      <c r="J4591" s="2">
        <v>5652</v>
      </c>
      <c r="K4591" s="4">
        <v>0.47899999999999998</v>
      </c>
      <c r="L4591" s="2" t="s">
        <v>1276</v>
      </c>
      <c r="M4591" s="5">
        <v>45093</v>
      </c>
      <c r="N4591" s="6">
        <v>102.79</v>
      </c>
    </row>
    <row r="4592" spans="1:14" ht="15.5" hidden="1" x14ac:dyDescent="0.35">
      <c r="A4592" s="3" t="s">
        <v>701</v>
      </c>
      <c r="B4592" s="2" t="s">
        <v>2693</v>
      </c>
      <c r="C4592" s="3">
        <v>75</v>
      </c>
      <c r="D4592" s="2">
        <v>0.36</v>
      </c>
      <c r="E4592" s="2">
        <v>0.35</v>
      </c>
      <c r="F4592" s="2">
        <v>0.48</v>
      </c>
      <c r="G4592" s="2">
        <v>-0.08</v>
      </c>
      <c r="H4592" s="2">
        <v>-0.18179999999999999</v>
      </c>
      <c r="I4592" s="2">
        <v>58</v>
      </c>
      <c r="J4592" s="2">
        <v>11246</v>
      </c>
      <c r="K4592" s="4">
        <v>0.50049999999999994</v>
      </c>
      <c r="L4592" s="2" t="s">
        <v>1276</v>
      </c>
      <c r="M4592" s="5">
        <v>45093</v>
      </c>
      <c r="N4592" s="6">
        <v>102.79</v>
      </c>
    </row>
    <row r="4593" spans="1:14" ht="15.5" hidden="1" x14ac:dyDescent="0.35">
      <c r="A4593" s="3" t="s">
        <v>702</v>
      </c>
      <c r="B4593" s="2" t="s">
        <v>2619</v>
      </c>
      <c r="C4593" s="3">
        <v>76</v>
      </c>
      <c r="D4593" s="2">
        <v>0.42</v>
      </c>
      <c r="E4593" s="2">
        <v>0.4</v>
      </c>
      <c r="F4593" s="2">
        <v>0.42</v>
      </c>
      <c r="G4593" s="2">
        <v>-0.06</v>
      </c>
      <c r="H4593" s="2">
        <v>-0.125</v>
      </c>
      <c r="I4593" s="2">
        <v>1</v>
      </c>
      <c r="J4593" s="2">
        <v>1623</v>
      </c>
      <c r="K4593" s="4">
        <v>0.46920000000000001</v>
      </c>
      <c r="L4593" s="2" t="s">
        <v>1276</v>
      </c>
      <c r="M4593" s="5">
        <v>45093</v>
      </c>
      <c r="N4593" s="6">
        <v>102.79</v>
      </c>
    </row>
    <row r="4594" spans="1:14" ht="15.5" hidden="1" x14ac:dyDescent="0.35">
      <c r="A4594" s="3" t="s">
        <v>704</v>
      </c>
      <c r="B4594" s="2" t="s">
        <v>2619</v>
      </c>
      <c r="C4594" s="3">
        <v>77</v>
      </c>
      <c r="D4594" s="2">
        <v>0.46</v>
      </c>
      <c r="E4594" s="2">
        <v>0.44</v>
      </c>
      <c r="F4594" s="2">
        <v>0.47</v>
      </c>
      <c r="G4594" s="2">
        <v>-0.09</v>
      </c>
      <c r="H4594" s="2">
        <v>-0.1636</v>
      </c>
      <c r="I4594" s="2">
        <v>130</v>
      </c>
      <c r="J4594" s="2">
        <v>5540</v>
      </c>
      <c r="K4594" s="4">
        <v>0.46389999999999998</v>
      </c>
      <c r="L4594" s="2" t="s">
        <v>1276</v>
      </c>
      <c r="M4594" s="5">
        <v>45093</v>
      </c>
      <c r="N4594" s="6">
        <v>102.79</v>
      </c>
    </row>
    <row r="4595" spans="1:14" ht="15.5" hidden="1" x14ac:dyDescent="0.35">
      <c r="A4595" s="3" t="s">
        <v>705</v>
      </c>
      <c r="B4595" s="2" t="s">
        <v>2597</v>
      </c>
      <c r="C4595" s="3">
        <v>77.5</v>
      </c>
      <c r="D4595" s="2">
        <v>0.55000000000000004</v>
      </c>
      <c r="E4595" s="2">
        <v>0.17</v>
      </c>
      <c r="F4595" s="2">
        <v>0.49</v>
      </c>
      <c r="G4595" s="2">
        <v>-0.08</v>
      </c>
      <c r="H4595" s="2">
        <v>-0.127</v>
      </c>
      <c r="I4595" s="2">
        <v>1</v>
      </c>
      <c r="J4595" s="2">
        <v>1560</v>
      </c>
      <c r="K4595" s="4">
        <v>0.46</v>
      </c>
      <c r="L4595" s="2" t="s">
        <v>1276</v>
      </c>
      <c r="M4595" s="5">
        <v>45093</v>
      </c>
      <c r="N4595" s="6">
        <v>102.79</v>
      </c>
    </row>
    <row r="4596" spans="1:14" ht="15.5" hidden="1" x14ac:dyDescent="0.35">
      <c r="A4596" s="3" t="s">
        <v>706</v>
      </c>
      <c r="B4596" s="2" t="s">
        <v>2694</v>
      </c>
      <c r="C4596" s="3">
        <v>78</v>
      </c>
      <c r="D4596" s="2">
        <v>0.56000000000000005</v>
      </c>
      <c r="E4596" s="2">
        <v>0.45</v>
      </c>
      <c r="F4596" s="2">
        <v>0.52</v>
      </c>
      <c r="G4596" s="2">
        <v>-0.03</v>
      </c>
      <c r="H4596" s="2">
        <v>-5.0799999999999998E-2</v>
      </c>
      <c r="I4596" s="2">
        <v>134</v>
      </c>
      <c r="J4596" s="2">
        <v>2307</v>
      </c>
      <c r="K4596" s="4">
        <v>0.45750000000000002</v>
      </c>
      <c r="L4596" s="2" t="s">
        <v>1276</v>
      </c>
      <c r="M4596" s="5">
        <v>45093</v>
      </c>
      <c r="N4596" s="6">
        <v>102.79</v>
      </c>
    </row>
    <row r="4597" spans="1:14" ht="15.5" hidden="1" x14ac:dyDescent="0.35">
      <c r="A4597" s="3" t="s">
        <v>708</v>
      </c>
      <c r="B4597" s="2" t="s">
        <v>2695</v>
      </c>
      <c r="C4597" s="3">
        <v>79</v>
      </c>
      <c r="D4597" s="2">
        <v>0.68</v>
      </c>
      <c r="E4597" s="2">
        <v>0.33</v>
      </c>
      <c r="F4597" s="2">
        <v>0.57999999999999996</v>
      </c>
      <c r="G4597" s="2">
        <v>0</v>
      </c>
      <c r="H4597" s="2" t="s">
        <v>12</v>
      </c>
      <c r="I4597" s="2">
        <v>10</v>
      </c>
      <c r="J4597" s="2">
        <v>2334</v>
      </c>
      <c r="K4597" s="4">
        <v>0.45219999999999999</v>
      </c>
      <c r="L4597" s="2" t="s">
        <v>1276</v>
      </c>
      <c r="M4597" s="5">
        <v>45093</v>
      </c>
      <c r="N4597" s="6">
        <v>102.79</v>
      </c>
    </row>
    <row r="4598" spans="1:14" ht="15.5" hidden="1" x14ac:dyDescent="0.35">
      <c r="A4598" s="3" t="s">
        <v>709</v>
      </c>
      <c r="B4598" s="2" t="s">
        <v>2696</v>
      </c>
      <c r="C4598" s="3">
        <v>80</v>
      </c>
      <c r="D4598" s="2">
        <v>0.65</v>
      </c>
      <c r="E4598" s="2">
        <v>0.63</v>
      </c>
      <c r="F4598" s="2">
        <v>0.64</v>
      </c>
      <c r="G4598" s="2">
        <v>-0.09</v>
      </c>
      <c r="H4598" s="2">
        <v>-0.1216</v>
      </c>
      <c r="I4598" s="2">
        <v>229</v>
      </c>
      <c r="J4598" s="2">
        <v>17152</v>
      </c>
      <c r="K4598" s="4">
        <v>0.4456</v>
      </c>
      <c r="L4598" s="2" t="s">
        <v>1276</v>
      </c>
      <c r="M4598" s="5">
        <v>45093</v>
      </c>
      <c r="N4598" s="6">
        <v>102.79</v>
      </c>
    </row>
    <row r="4599" spans="1:14" ht="15.5" hidden="1" x14ac:dyDescent="0.35">
      <c r="A4599" s="3" t="s">
        <v>710</v>
      </c>
      <c r="B4599" s="2" t="s">
        <v>2697</v>
      </c>
      <c r="C4599" s="3">
        <v>81</v>
      </c>
      <c r="D4599" s="2">
        <v>0.76</v>
      </c>
      <c r="E4599" s="2">
        <v>0.69</v>
      </c>
      <c r="F4599" s="2">
        <v>0.71</v>
      </c>
      <c r="G4599" s="2">
        <v>-0.16</v>
      </c>
      <c r="H4599" s="2">
        <v>-0.1739</v>
      </c>
      <c r="I4599" s="2">
        <v>16</v>
      </c>
      <c r="J4599" s="2">
        <v>4701</v>
      </c>
      <c r="K4599" s="4">
        <v>0.43990000000000001</v>
      </c>
      <c r="L4599" s="2" t="s">
        <v>1276</v>
      </c>
      <c r="M4599" s="5">
        <v>45093</v>
      </c>
      <c r="N4599" s="6">
        <v>102.79</v>
      </c>
    </row>
    <row r="4600" spans="1:14" ht="15.5" hidden="1" x14ac:dyDescent="0.35">
      <c r="A4600" s="3" t="s">
        <v>711</v>
      </c>
      <c r="B4600" s="2" t="s">
        <v>2698</v>
      </c>
      <c r="C4600" s="3">
        <v>82</v>
      </c>
      <c r="D4600" s="2">
        <v>0.81</v>
      </c>
      <c r="E4600" s="2">
        <v>0.27</v>
      </c>
      <c r="F4600" s="2">
        <v>0.79</v>
      </c>
      <c r="G4600" s="2">
        <v>-0.09</v>
      </c>
      <c r="H4600" s="2">
        <v>-0.1</v>
      </c>
      <c r="I4600" s="2">
        <v>17</v>
      </c>
      <c r="J4600" s="2">
        <v>5805</v>
      </c>
      <c r="K4600" s="4">
        <v>0.43459999999999999</v>
      </c>
      <c r="L4600" s="2" t="s">
        <v>1276</v>
      </c>
      <c r="M4600" s="5">
        <v>45093</v>
      </c>
      <c r="N4600" s="6">
        <v>102.79</v>
      </c>
    </row>
    <row r="4601" spans="1:14" ht="15.5" hidden="1" x14ac:dyDescent="0.35">
      <c r="A4601" s="3" t="s">
        <v>713</v>
      </c>
      <c r="B4601" s="2" t="s">
        <v>2694</v>
      </c>
      <c r="C4601" s="3">
        <v>83</v>
      </c>
      <c r="D4601" s="2">
        <v>0.95</v>
      </c>
      <c r="E4601" s="2">
        <v>0.36</v>
      </c>
      <c r="F4601" s="2">
        <v>0.88</v>
      </c>
      <c r="G4601" s="2">
        <v>-0.04</v>
      </c>
      <c r="H4601" s="2">
        <v>-4.0399999999999998E-2</v>
      </c>
      <c r="I4601" s="2">
        <v>21</v>
      </c>
      <c r="J4601" s="2">
        <v>2433</v>
      </c>
      <c r="K4601" s="4">
        <v>0.42970000000000003</v>
      </c>
      <c r="L4601" s="2" t="s">
        <v>1276</v>
      </c>
      <c r="M4601" s="5">
        <v>45093</v>
      </c>
      <c r="N4601" s="6">
        <v>102.79</v>
      </c>
    </row>
    <row r="4602" spans="1:14" ht="15.5" hidden="1" x14ac:dyDescent="0.35">
      <c r="A4602" s="3" t="s">
        <v>714</v>
      </c>
      <c r="B4602" s="2" t="s">
        <v>2699</v>
      </c>
      <c r="C4602" s="3">
        <v>84</v>
      </c>
      <c r="D4602" s="2">
        <v>1.02</v>
      </c>
      <c r="E4602" s="2">
        <v>0.43</v>
      </c>
      <c r="F4602" s="2">
        <v>0.98</v>
      </c>
      <c r="G4602" s="2">
        <v>-0.08</v>
      </c>
      <c r="H4602" s="2">
        <v>-7.2700000000000001E-2</v>
      </c>
      <c r="I4602" s="2">
        <v>8</v>
      </c>
      <c r="J4602" s="2">
        <v>2488</v>
      </c>
      <c r="K4602" s="4">
        <v>0.42480000000000001</v>
      </c>
      <c r="L4602" s="2" t="s">
        <v>1276</v>
      </c>
      <c r="M4602" s="5">
        <v>45093</v>
      </c>
      <c r="N4602" s="6">
        <v>102.79</v>
      </c>
    </row>
    <row r="4603" spans="1:14" ht="15.5" hidden="1" x14ac:dyDescent="0.35">
      <c r="A4603" s="3" t="s">
        <v>716</v>
      </c>
      <c r="B4603" s="2" t="s">
        <v>2619</v>
      </c>
      <c r="C4603" s="3">
        <v>85</v>
      </c>
      <c r="D4603" s="2">
        <v>1.0900000000000001</v>
      </c>
      <c r="E4603" s="2">
        <v>1.06</v>
      </c>
      <c r="F4603" s="2">
        <v>1.0900000000000001</v>
      </c>
      <c r="G4603" s="2">
        <v>-0.14000000000000001</v>
      </c>
      <c r="H4603" s="2">
        <v>-0.1138</v>
      </c>
      <c r="I4603" s="2">
        <v>138</v>
      </c>
      <c r="J4603" s="2">
        <v>16779</v>
      </c>
      <c r="K4603" s="4">
        <v>0.42020000000000002</v>
      </c>
      <c r="L4603" s="2" t="s">
        <v>1276</v>
      </c>
      <c r="M4603" s="5">
        <v>45093</v>
      </c>
      <c r="N4603" s="6">
        <v>102.79</v>
      </c>
    </row>
    <row r="4604" spans="1:14" ht="15.5" hidden="1" x14ac:dyDescent="0.35">
      <c r="A4604" s="3" t="s">
        <v>717</v>
      </c>
      <c r="B4604" s="2" t="s">
        <v>2700</v>
      </c>
      <c r="C4604" s="3">
        <v>86</v>
      </c>
      <c r="D4604" s="2">
        <v>1.24</v>
      </c>
      <c r="E4604" s="2">
        <v>1.18</v>
      </c>
      <c r="F4604" s="2">
        <v>1.21</v>
      </c>
      <c r="G4604" s="2">
        <v>-0.22</v>
      </c>
      <c r="H4604" s="2">
        <v>-0.1507</v>
      </c>
      <c r="I4604" s="2">
        <v>6</v>
      </c>
      <c r="J4604" s="2">
        <v>2748</v>
      </c>
      <c r="K4604" s="4">
        <v>0.4153</v>
      </c>
      <c r="L4604" s="2" t="s">
        <v>1276</v>
      </c>
      <c r="M4604" s="5">
        <v>45093</v>
      </c>
      <c r="N4604" s="6">
        <v>102.79</v>
      </c>
    </row>
    <row r="4605" spans="1:14" ht="15.5" hidden="1" x14ac:dyDescent="0.35">
      <c r="A4605" s="3" t="s">
        <v>719</v>
      </c>
      <c r="B4605" s="2" t="s">
        <v>2701</v>
      </c>
      <c r="C4605" s="3">
        <v>87</v>
      </c>
      <c r="D4605" s="2">
        <v>1.4</v>
      </c>
      <c r="E4605" s="2">
        <v>0.77</v>
      </c>
      <c r="F4605" s="2">
        <v>1.49</v>
      </c>
      <c r="G4605" s="2">
        <v>-0.12</v>
      </c>
      <c r="H4605" s="2">
        <v>-7.8899999999999998E-2</v>
      </c>
      <c r="I4605" s="2">
        <v>32</v>
      </c>
      <c r="J4605" s="2">
        <v>5114</v>
      </c>
      <c r="K4605" s="4">
        <v>0.42599999999999999</v>
      </c>
      <c r="L4605" s="2" t="s">
        <v>1276</v>
      </c>
      <c r="M4605" s="5">
        <v>45093</v>
      </c>
      <c r="N4605" s="6">
        <v>102.79</v>
      </c>
    </row>
    <row r="4606" spans="1:14" ht="15.5" hidden="1" x14ac:dyDescent="0.35">
      <c r="A4606" s="3" t="s">
        <v>721</v>
      </c>
      <c r="B4606" s="2" t="s">
        <v>2702</v>
      </c>
      <c r="C4606" s="3">
        <v>88</v>
      </c>
      <c r="D4606" s="2">
        <v>1.52</v>
      </c>
      <c r="E4606" s="2">
        <v>1.35</v>
      </c>
      <c r="F4606" s="2">
        <v>1.64</v>
      </c>
      <c r="G4606" s="2">
        <v>-0.17</v>
      </c>
      <c r="H4606" s="2">
        <v>-0.10059999999999999</v>
      </c>
      <c r="I4606" s="2">
        <v>65</v>
      </c>
      <c r="J4606" s="2">
        <v>7170</v>
      </c>
      <c r="K4606" s="4">
        <v>0.4209</v>
      </c>
      <c r="L4606" s="2" t="s">
        <v>1276</v>
      </c>
      <c r="M4606" s="5">
        <v>45093</v>
      </c>
      <c r="N4606" s="6">
        <v>102.79</v>
      </c>
    </row>
    <row r="4607" spans="1:14" ht="15.5" hidden="1" x14ac:dyDescent="0.35">
      <c r="A4607" s="3" t="s">
        <v>722</v>
      </c>
      <c r="B4607" s="2" t="s">
        <v>2703</v>
      </c>
      <c r="C4607" s="3">
        <v>89</v>
      </c>
      <c r="D4607" s="2">
        <v>1.69</v>
      </c>
      <c r="E4607" s="2">
        <v>1.51</v>
      </c>
      <c r="F4607" s="2">
        <v>1.65</v>
      </c>
      <c r="G4607" s="2">
        <v>-0.18</v>
      </c>
      <c r="H4607" s="2">
        <v>-9.6299999999999997E-2</v>
      </c>
      <c r="I4607" s="2">
        <v>119</v>
      </c>
      <c r="J4607" s="2">
        <v>7424</v>
      </c>
      <c r="K4607" s="4">
        <v>0.40189999999999998</v>
      </c>
      <c r="L4607" s="2" t="s">
        <v>1276</v>
      </c>
      <c r="M4607" s="5">
        <v>45093</v>
      </c>
      <c r="N4607" s="6">
        <v>102.79</v>
      </c>
    </row>
    <row r="4608" spans="1:14" ht="15.5" hidden="1" x14ac:dyDescent="0.35">
      <c r="A4608" s="3" t="s">
        <v>724</v>
      </c>
      <c r="B4608" s="2" t="s">
        <v>2693</v>
      </c>
      <c r="C4608" s="3">
        <v>90</v>
      </c>
      <c r="D4608" s="2">
        <v>1.81</v>
      </c>
      <c r="E4608" s="2">
        <v>1.78</v>
      </c>
      <c r="F4608" s="2">
        <v>1.86</v>
      </c>
      <c r="G4608" s="2">
        <v>-0.19</v>
      </c>
      <c r="H4608" s="2">
        <v>-9.5000000000000001E-2</v>
      </c>
      <c r="I4608" s="2">
        <v>206</v>
      </c>
      <c r="J4608" s="2">
        <v>25996</v>
      </c>
      <c r="K4608" s="4">
        <v>0.40050000000000002</v>
      </c>
      <c r="L4608" s="2" t="s">
        <v>1276</v>
      </c>
      <c r="M4608" s="5">
        <v>45093</v>
      </c>
      <c r="N4608" s="6">
        <v>102.79</v>
      </c>
    </row>
    <row r="4609" spans="1:14" ht="15.5" x14ac:dyDescent="0.35">
      <c r="A4609" s="3" t="s">
        <v>726</v>
      </c>
      <c r="B4609" s="2" t="s">
        <v>2696</v>
      </c>
      <c r="C4609" s="3">
        <v>91</v>
      </c>
      <c r="D4609" s="2">
        <v>2.0499999999999998</v>
      </c>
      <c r="E4609" s="2">
        <v>1.87</v>
      </c>
      <c r="F4609" s="2">
        <v>2.16</v>
      </c>
      <c r="G4609" s="2">
        <v>-0.18</v>
      </c>
      <c r="H4609" s="2">
        <v>-8.0699999999999994E-2</v>
      </c>
      <c r="I4609" s="2">
        <v>4</v>
      </c>
      <c r="J4609" s="2">
        <v>5646</v>
      </c>
      <c r="K4609" s="4">
        <v>0.4052</v>
      </c>
      <c r="L4609" s="2" t="s">
        <v>1276</v>
      </c>
      <c r="M4609" s="5">
        <v>45093</v>
      </c>
      <c r="N4609" s="6">
        <v>102.79</v>
      </c>
    </row>
    <row r="4610" spans="1:14" ht="15.5" hidden="1" x14ac:dyDescent="0.35">
      <c r="A4610" s="3" t="s">
        <v>728</v>
      </c>
      <c r="B4610" s="2" t="s">
        <v>2704</v>
      </c>
      <c r="C4610" s="3">
        <v>92</v>
      </c>
      <c r="D4610" s="2">
        <v>2.33</v>
      </c>
      <c r="E4610" s="2">
        <v>2.0699999999999998</v>
      </c>
      <c r="F4610" s="2">
        <v>2.37</v>
      </c>
      <c r="G4610" s="2">
        <v>-0.11</v>
      </c>
      <c r="H4610" s="2">
        <v>-4.5100000000000001E-2</v>
      </c>
      <c r="I4610" s="2">
        <v>48</v>
      </c>
      <c r="J4610" s="2">
        <v>5132</v>
      </c>
      <c r="K4610" s="4">
        <v>0.40050000000000002</v>
      </c>
      <c r="L4610" s="2" t="s">
        <v>1276</v>
      </c>
      <c r="M4610" s="5">
        <v>45093</v>
      </c>
      <c r="N4610" s="6">
        <v>102.79</v>
      </c>
    </row>
    <row r="4611" spans="1:14" ht="15.5" hidden="1" x14ac:dyDescent="0.35">
      <c r="A4611" s="3" t="s">
        <v>729</v>
      </c>
      <c r="B4611" s="2" t="s">
        <v>2705</v>
      </c>
      <c r="C4611" s="3">
        <v>93</v>
      </c>
      <c r="D4611" s="2">
        <v>2.62</v>
      </c>
      <c r="E4611" s="2">
        <v>2.2799999999999998</v>
      </c>
      <c r="F4611" s="2">
        <v>2.6</v>
      </c>
      <c r="G4611" s="2">
        <v>-0.12</v>
      </c>
      <c r="H4611" s="2">
        <v>-4.3799999999999999E-2</v>
      </c>
      <c r="I4611" s="2">
        <v>320</v>
      </c>
      <c r="J4611" s="2">
        <v>6733</v>
      </c>
      <c r="K4611" s="4">
        <v>0.39610000000000001</v>
      </c>
      <c r="L4611" s="2" t="s">
        <v>1276</v>
      </c>
      <c r="M4611" s="5">
        <v>45093</v>
      </c>
      <c r="N4611" s="6">
        <v>102.79</v>
      </c>
    </row>
    <row r="4612" spans="1:14" ht="15.5" x14ac:dyDescent="0.35">
      <c r="A4612" s="3" t="s">
        <v>731</v>
      </c>
      <c r="B4612" s="2" t="s">
        <v>2619</v>
      </c>
      <c r="C4612" s="3">
        <v>94</v>
      </c>
      <c r="D4612" s="2">
        <v>2.69</v>
      </c>
      <c r="E4612" s="2">
        <v>2.52</v>
      </c>
      <c r="F4612" s="2">
        <v>2.84</v>
      </c>
      <c r="G4612" s="2">
        <v>-0.25</v>
      </c>
      <c r="H4612" s="2">
        <v>-8.5000000000000006E-2</v>
      </c>
      <c r="I4612" s="2">
        <v>120</v>
      </c>
      <c r="J4612" s="2">
        <v>4747</v>
      </c>
      <c r="K4612" s="4">
        <v>0.3911</v>
      </c>
      <c r="L4612" s="2" t="s">
        <v>1276</v>
      </c>
      <c r="M4612" s="5">
        <v>45093</v>
      </c>
      <c r="N4612" s="6">
        <v>102.79</v>
      </c>
    </row>
    <row r="4613" spans="1:14" ht="15.5" hidden="1" x14ac:dyDescent="0.35">
      <c r="A4613" s="3" t="s">
        <v>733</v>
      </c>
      <c r="B4613" s="2" t="s">
        <v>2706</v>
      </c>
      <c r="C4613" s="3">
        <v>95</v>
      </c>
      <c r="D4613" s="2">
        <v>3</v>
      </c>
      <c r="E4613" s="2">
        <v>2.79</v>
      </c>
      <c r="F4613" s="2">
        <v>2.96</v>
      </c>
      <c r="G4613" s="2">
        <v>-0.24</v>
      </c>
      <c r="H4613" s="2">
        <v>-7.4099999999999999E-2</v>
      </c>
      <c r="I4613" s="2">
        <v>796</v>
      </c>
      <c r="J4613" s="2">
        <v>23606</v>
      </c>
      <c r="K4613" s="4">
        <v>0.3765</v>
      </c>
      <c r="L4613" s="2" t="s">
        <v>1276</v>
      </c>
      <c r="M4613" s="5">
        <v>45093</v>
      </c>
      <c r="N4613" s="6">
        <v>102.79</v>
      </c>
    </row>
    <row r="4614" spans="1:14" ht="15.5" hidden="1" x14ac:dyDescent="0.35">
      <c r="A4614" s="3" t="s">
        <v>734</v>
      </c>
      <c r="B4614" s="2" t="s">
        <v>2705</v>
      </c>
      <c r="C4614" s="3">
        <v>96</v>
      </c>
      <c r="D4614" s="2">
        <v>3.45</v>
      </c>
      <c r="E4614" s="2">
        <v>2.87</v>
      </c>
      <c r="F4614" s="2">
        <v>3.3</v>
      </c>
      <c r="G4614" s="2">
        <v>-7.0000000000000007E-2</v>
      </c>
      <c r="H4614" s="2">
        <v>-1.9900000000000001E-2</v>
      </c>
      <c r="I4614" s="2">
        <v>66</v>
      </c>
      <c r="J4614" s="2">
        <v>5203</v>
      </c>
      <c r="K4614" s="4">
        <v>0.376</v>
      </c>
      <c r="L4614" s="2" t="s">
        <v>1276</v>
      </c>
      <c r="M4614" s="5">
        <v>45093</v>
      </c>
      <c r="N4614" s="6">
        <v>102.79</v>
      </c>
    </row>
    <row r="4615" spans="1:14" ht="15.5" x14ac:dyDescent="0.35">
      <c r="A4615" s="3" t="s">
        <v>736</v>
      </c>
      <c r="B4615" s="2" t="s">
        <v>2707</v>
      </c>
      <c r="C4615" s="3">
        <v>97</v>
      </c>
      <c r="D4615" s="2">
        <v>3.7</v>
      </c>
      <c r="E4615" s="2">
        <v>3.3</v>
      </c>
      <c r="F4615" s="2">
        <v>3.75</v>
      </c>
      <c r="G4615" s="2">
        <v>-0.55000000000000004</v>
      </c>
      <c r="H4615" s="2">
        <v>-0.12939999999999999</v>
      </c>
      <c r="I4615" s="2">
        <v>155</v>
      </c>
      <c r="J4615" s="2">
        <v>7670</v>
      </c>
      <c r="K4615" s="4">
        <v>0.38140000000000002</v>
      </c>
      <c r="L4615" s="2" t="s">
        <v>1276</v>
      </c>
      <c r="M4615" s="5">
        <v>45093</v>
      </c>
      <c r="N4615" s="6">
        <v>102.79</v>
      </c>
    </row>
    <row r="4616" spans="1:14" ht="15.5" hidden="1" x14ac:dyDescent="0.35">
      <c r="A4616" s="3" t="s">
        <v>738</v>
      </c>
      <c r="B4616" s="2" t="s">
        <v>2708</v>
      </c>
      <c r="C4616" s="3">
        <v>98</v>
      </c>
      <c r="D4616" s="2">
        <v>4.05</v>
      </c>
      <c r="E4616" s="2">
        <v>3.8</v>
      </c>
      <c r="F4616" s="2">
        <v>3.9</v>
      </c>
      <c r="G4616" s="2">
        <v>-0.1</v>
      </c>
      <c r="H4616" s="2">
        <v>-2.41E-2</v>
      </c>
      <c r="I4616" s="2">
        <v>29</v>
      </c>
      <c r="J4616" s="2">
        <v>5759</v>
      </c>
      <c r="K4616" s="4">
        <v>0.3654</v>
      </c>
      <c r="L4616" s="2" t="s">
        <v>1276</v>
      </c>
      <c r="M4616" s="5">
        <v>45093</v>
      </c>
      <c r="N4616" s="6">
        <v>102.79</v>
      </c>
    </row>
    <row r="4617" spans="1:14" ht="15.5" hidden="1" x14ac:dyDescent="0.35">
      <c r="A4617" s="3" t="s">
        <v>740</v>
      </c>
      <c r="B4617" s="2" t="s">
        <v>2627</v>
      </c>
      <c r="C4617" s="3">
        <v>99</v>
      </c>
      <c r="D4617" s="2">
        <v>4.38</v>
      </c>
      <c r="E4617" s="2">
        <v>4.1500000000000004</v>
      </c>
      <c r="F4617" s="2">
        <v>4.25</v>
      </c>
      <c r="G4617" s="2">
        <v>-7.0000000000000007E-2</v>
      </c>
      <c r="H4617" s="2">
        <v>-1.5699999999999999E-2</v>
      </c>
      <c r="I4617" s="2">
        <v>52</v>
      </c>
      <c r="J4617" s="2">
        <v>6001</v>
      </c>
      <c r="K4617" s="4">
        <v>0.36109999999999998</v>
      </c>
      <c r="L4617" s="2" t="s">
        <v>1276</v>
      </c>
      <c r="M4617" s="5">
        <v>45093</v>
      </c>
      <c r="N4617" s="6">
        <v>102.79</v>
      </c>
    </row>
    <row r="4618" spans="1:14" ht="15.5" x14ac:dyDescent="0.35">
      <c r="A4618" s="3" t="s">
        <v>741</v>
      </c>
      <c r="B4618" s="2" t="s">
        <v>2610</v>
      </c>
      <c r="C4618" s="3">
        <v>100</v>
      </c>
      <c r="D4618" s="2">
        <v>4.5999999999999996</v>
      </c>
      <c r="E4618" s="2">
        <v>4.55</v>
      </c>
      <c r="F4618" s="2">
        <v>4.6500000000000004</v>
      </c>
      <c r="G4618" s="2">
        <v>-0.33</v>
      </c>
      <c r="H4618" s="2">
        <v>-6.6900000000000001E-2</v>
      </c>
      <c r="I4618" s="2">
        <v>983</v>
      </c>
      <c r="J4618" s="2">
        <v>33912</v>
      </c>
      <c r="K4618" s="4">
        <v>0.3584</v>
      </c>
      <c r="L4618" s="2" t="s">
        <v>1276</v>
      </c>
      <c r="M4618" s="5">
        <v>45093</v>
      </c>
      <c r="N4618" s="6">
        <v>102.79</v>
      </c>
    </row>
    <row r="4619" spans="1:14" ht="15.5" hidden="1" x14ac:dyDescent="0.35">
      <c r="A4619" s="3" t="s">
        <v>743</v>
      </c>
      <c r="B4619" s="2" t="s">
        <v>2605</v>
      </c>
      <c r="C4619" s="3">
        <v>105</v>
      </c>
      <c r="D4619" s="2">
        <v>7.07</v>
      </c>
      <c r="E4619" s="2">
        <v>6.8</v>
      </c>
      <c r="F4619" s="2">
        <v>6.9</v>
      </c>
      <c r="G4619" s="2">
        <v>-0.23</v>
      </c>
      <c r="H4619" s="2">
        <v>-3.15E-2</v>
      </c>
      <c r="I4619" s="2">
        <v>129</v>
      </c>
      <c r="J4619" s="2">
        <v>21885</v>
      </c>
      <c r="K4619" s="4">
        <v>0.33679999999999999</v>
      </c>
      <c r="L4619" s="2" t="s">
        <v>1276</v>
      </c>
      <c r="M4619" s="5">
        <v>45093</v>
      </c>
      <c r="N4619" s="6">
        <v>102.79</v>
      </c>
    </row>
    <row r="4620" spans="1:14" ht="15.5" x14ac:dyDescent="0.35">
      <c r="A4620" s="3" t="s">
        <v>745</v>
      </c>
      <c r="B4620" s="2" t="s">
        <v>2693</v>
      </c>
      <c r="C4620" s="3">
        <v>110</v>
      </c>
      <c r="D4620" s="2">
        <v>9.89</v>
      </c>
      <c r="E4620" s="2">
        <v>9.8000000000000007</v>
      </c>
      <c r="F4620" s="2">
        <v>9.9</v>
      </c>
      <c r="G4620" s="2">
        <v>-0.26</v>
      </c>
      <c r="H4620" s="2">
        <v>-2.5600000000000001E-2</v>
      </c>
      <c r="I4620" s="2">
        <v>114</v>
      </c>
      <c r="J4620" s="2">
        <v>18488</v>
      </c>
      <c r="K4620" s="4">
        <v>0.31909999999999999</v>
      </c>
      <c r="L4620" s="2" t="s">
        <v>1276</v>
      </c>
      <c r="M4620" s="5">
        <v>45093</v>
      </c>
      <c r="N4620" s="6">
        <v>102.79</v>
      </c>
    </row>
    <row r="4621" spans="1:14" ht="15.5" x14ac:dyDescent="0.35">
      <c r="A4621" s="3" t="s">
        <v>747</v>
      </c>
      <c r="B4621" s="2" t="s">
        <v>2709</v>
      </c>
      <c r="C4621" s="3">
        <v>115</v>
      </c>
      <c r="D4621" s="2">
        <v>14.1</v>
      </c>
      <c r="E4621" s="2">
        <v>13.3</v>
      </c>
      <c r="F4621" s="2">
        <v>13.65</v>
      </c>
      <c r="G4621" s="2">
        <v>0.1</v>
      </c>
      <c r="H4621" s="2">
        <v>7.1000000000000004E-3</v>
      </c>
      <c r="I4621" s="2">
        <v>39</v>
      </c>
      <c r="J4621" s="2">
        <v>29084</v>
      </c>
      <c r="K4621" s="4">
        <v>0.30859999999999999</v>
      </c>
      <c r="L4621" s="2" t="s">
        <v>1276</v>
      </c>
      <c r="M4621" s="5">
        <v>45093</v>
      </c>
      <c r="N4621" s="6">
        <v>102.79</v>
      </c>
    </row>
    <row r="4622" spans="1:14" ht="15.5" x14ac:dyDescent="0.35">
      <c r="A4622" s="3" t="s">
        <v>749</v>
      </c>
      <c r="B4622" s="2" t="s">
        <v>2710</v>
      </c>
      <c r="C4622" s="3">
        <v>120</v>
      </c>
      <c r="D4622" s="2">
        <v>18.5</v>
      </c>
      <c r="E4622" s="2">
        <v>17.649999999999999</v>
      </c>
      <c r="F4622" s="2">
        <v>17.899999999999999</v>
      </c>
      <c r="G4622" s="2">
        <v>0.2</v>
      </c>
      <c r="H4622" s="2">
        <v>1.09E-2</v>
      </c>
      <c r="I4622" s="2">
        <v>24</v>
      </c>
      <c r="J4622" s="2">
        <v>17075</v>
      </c>
      <c r="K4622" s="4">
        <v>0.29709999999999998</v>
      </c>
      <c r="L4622" s="2" t="s">
        <v>1276</v>
      </c>
      <c r="M4622" s="5">
        <v>45093</v>
      </c>
      <c r="N4622" s="6">
        <v>102.79</v>
      </c>
    </row>
    <row r="4623" spans="1:14" ht="15.5" hidden="1" x14ac:dyDescent="0.35">
      <c r="A4623" s="3" t="s">
        <v>751</v>
      </c>
      <c r="B4623" s="2" t="s">
        <v>2711</v>
      </c>
      <c r="C4623" s="3">
        <v>125</v>
      </c>
      <c r="D4623" s="2">
        <v>22.7</v>
      </c>
      <c r="E4623" s="2">
        <v>21.8</v>
      </c>
      <c r="F4623" s="2">
        <v>23</v>
      </c>
      <c r="G4623" s="2">
        <v>-1</v>
      </c>
      <c r="H4623" s="2">
        <v>-4.2200000000000001E-2</v>
      </c>
      <c r="I4623" s="2">
        <v>56</v>
      </c>
      <c r="J4623" s="2">
        <v>17856</v>
      </c>
      <c r="K4623" s="4">
        <v>0.36449999999999999</v>
      </c>
      <c r="L4623" s="2" t="s">
        <v>1276</v>
      </c>
      <c r="M4623" s="5">
        <v>45093</v>
      </c>
      <c r="N4623" s="6">
        <v>102.79</v>
      </c>
    </row>
    <row r="4624" spans="1:14" ht="15.5" x14ac:dyDescent="0.35">
      <c r="A4624" s="3" t="s">
        <v>752</v>
      </c>
      <c r="B4624" s="2" t="s">
        <v>2712</v>
      </c>
      <c r="C4624" s="3">
        <v>130</v>
      </c>
      <c r="D4624" s="2">
        <v>27.9</v>
      </c>
      <c r="E4624" s="2">
        <v>26.65</v>
      </c>
      <c r="F4624" s="2">
        <v>27.9</v>
      </c>
      <c r="G4624" s="2">
        <v>0</v>
      </c>
      <c r="H4624" s="2" t="s">
        <v>12</v>
      </c>
      <c r="I4624" s="2">
        <v>47</v>
      </c>
      <c r="J4624" s="2">
        <v>3329</v>
      </c>
      <c r="K4624" s="4">
        <v>0.40139999999999998</v>
      </c>
      <c r="L4624" s="2" t="s">
        <v>1276</v>
      </c>
      <c r="M4624" s="5">
        <v>45093</v>
      </c>
      <c r="N4624" s="6">
        <v>102.79</v>
      </c>
    </row>
    <row r="4625" spans="1:14" ht="15.5" hidden="1" x14ac:dyDescent="0.35">
      <c r="A4625" s="3" t="s">
        <v>754</v>
      </c>
      <c r="B4625" s="2" t="s">
        <v>2713</v>
      </c>
      <c r="C4625" s="3">
        <v>135</v>
      </c>
      <c r="D4625" s="2">
        <v>32.5</v>
      </c>
      <c r="E4625" s="2">
        <v>31.8</v>
      </c>
      <c r="F4625" s="2">
        <v>32.9</v>
      </c>
      <c r="G4625" s="2">
        <v>0</v>
      </c>
      <c r="H4625" s="2" t="s">
        <v>12</v>
      </c>
      <c r="I4625" s="2">
        <v>300</v>
      </c>
      <c r="J4625" s="2">
        <v>266</v>
      </c>
      <c r="K4625" s="4">
        <v>0.44779999999999998</v>
      </c>
      <c r="L4625" s="2" t="s">
        <v>1276</v>
      </c>
      <c r="M4625" s="5">
        <v>45093</v>
      </c>
      <c r="N4625" s="6">
        <v>102.79</v>
      </c>
    </row>
    <row r="4626" spans="1:14" ht="15.5" x14ac:dyDescent="0.35">
      <c r="A4626" s="3" t="s">
        <v>756</v>
      </c>
      <c r="B4626" s="2" t="s">
        <v>2714</v>
      </c>
      <c r="C4626" s="3">
        <v>140</v>
      </c>
      <c r="D4626" s="2">
        <v>37.299999999999997</v>
      </c>
      <c r="E4626" s="2">
        <v>36.65</v>
      </c>
      <c r="F4626" s="2">
        <v>37.85</v>
      </c>
      <c r="G4626" s="2">
        <v>-0.2</v>
      </c>
      <c r="H4626" s="2">
        <v>-5.3E-3</v>
      </c>
      <c r="I4626" s="2">
        <v>2851</v>
      </c>
      <c r="J4626" s="2">
        <v>1064</v>
      </c>
      <c r="K4626" s="4">
        <v>0.4829</v>
      </c>
      <c r="L4626" s="2" t="s">
        <v>1276</v>
      </c>
      <c r="M4626" s="5">
        <v>45093</v>
      </c>
      <c r="N4626" s="6">
        <v>102.79</v>
      </c>
    </row>
    <row r="4627" spans="1:14" ht="15.5" x14ac:dyDescent="0.35">
      <c r="A4627" s="3" t="s">
        <v>758</v>
      </c>
      <c r="B4627" s="2" t="s">
        <v>2713</v>
      </c>
      <c r="C4627" s="3">
        <v>145</v>
      </c>
      <c r="D4627" s="2">
        <v>42.45</v>
      </c>
      <c r="E4627" s="2">
        <v>41.65</v>
      </c>
      <c r="F4627" s="2">
        <v>42.9</v>
      </c>
      <c r="G4627" s="2">
        <v>0</v>
      </c>
      <c r="H4627" s="2" t="s">
        <v>12</v>
      </c>
      <c r="I4627" s="2">
        <v>283</v>
      </c>
      <c r="J4627" s="2">
        <v>103</v>
      </c>
      <c r="K4627" s="4">
        <v>0.53269999999999995</v>
      </c>
      <c r="L4627" s="2" t="s">
        <v>1276</v>
      </c>
      <c r="M4627" s="5">
        <v>45093</v>
      </c>
      <c r="N4627" s="6">
        <v>102.79</v>
      </c>
    </row>
    <row r="4628" spans="1:14" ht="15.5" hidden="1" x14ac:dyDescent="0.35">
      <c r="A4628" s="3" t="s">
        <v>759</v>
      </c>
      <c r="B4628" s="2" t="s">
        <v>2614</v>
      </c>
      <c r="C4628" s="3">
        <v>150</v>
      </c>
      <c r="D4628" s="2">
        <v>47.34</v>
      </c>
      <c r="E4628" s="2">
        <v>46.85</v>
      </c>
      <c r="F4628" s="2">
        <v>47.9</v>
      </c>
      <c r="G4628" s="2">
        <v>-0.11</v>
      </c>
      <c r="H4628" s="2">
        <v>-2.3E-3</v>
      </c>
      <c r="I4628" s="2">
        <v>10941</v>
      </c>
      <c r="J4628" s="2">
        <v>2438</v>
      </c>
      <c r="K4628" s="4">
        <v>0.57179999999999997</v>
      </c>
      <c r="L4628" s="2" t="s">
        <v>1276</v>
      </c>
      <c r="M4628" s="5">
        <v>45093</v>
      </c>
      <c r="N4628" s="6">
        <v>102.79</v>
      </c>
    </row>
    <row r="4629" spans="1:14" ht="15.5" hidden="1" x14ac:dyDescent="0.35">
      <c r="A4629" s="3" t="s">
        <v>760</v>
      </c>
      <c r="B4629" s="2" t="s">
        <v>2275</v>
      </c>
      <c r="C4629" s="3">
        <v>150.5</v>
      </c>
      <c r="D4629" s="2">
        <v>48.05</v>
      </c>
      <c r="E4629" s="2">
        <v>47.15</v>
      </c>
      <c r="F4629" s="2">
        <v>48.4</v>
      </c>
      <c r="G4629" s="2">
        <v>0</v>
      </c>
      <c r="H4629" s="2" t="s">
        <v>12</v>
      </c>
      <c r="I4629" s="2">
        <v>5</v>
      </c>
      <c r="J4629" s="2">
        <v>3</v>
      </c>
      <c r="K4629" s="4">
        <v>0.57569999999999999</v>
      </c>
      <c r="L4629" s="2" t="s">
        <v>1276</v>
      </c>
      <c r="M4629" s="5">
        <v>45093</v>
      </c>
      <c r="N4629" s="6">
        <v>102.79</v>
      </c>
    </row>
    <row r="4630" spans="1:14" ht="15.5" hidden="1" x14ac:dyDescent="0.35">
      <c r="A4630" s="3" t="s">
        <v>762</v>
      </c>
      <c r="B4630" s="2" t="s">
        <v>2276</v>
      </c>
      <c r="C4630" s="3">
        <v>151</v>
      </c>
      <c r="D4630" s="2">
        <v>45.76</v>
      </c>
      <c r="E4630" s="2">
        <v>55.45</v>
      </c>
      <c r="F4630" s="2">
        <v>56.75</v>
      </c>
      <c r="G4630" s="2">
        <v>0</v>
      </c>
      <c r="H4630" s="2" t="s">
        <v>12</v>
      </c>
      <c r="I4630" s="2">
        <v>1</v>
      </c>
      <c r="J4630" s="2">
        <v>2</v>
      </c>
      <c r="K4630" s="4">
        <v>1.2296</v>
      </c>
      <c r="L4630" s="2" t="s">
        <v>1276</v>
      </c>
      <c r="M4630" s="5">
        <v>45093</v>
      </c>
      <c r="N4630" s="6">
        <v>102.79</v>
      </c>
    </row>
    <row r="4631" spans="1:14" ht="15.5" hidden="1" x14ac:dyDescent="0.35">
      <c r="A4631" s="3" t="s">
        <v>763</v>
      </c>
      <c r="B4631" s="2" t="s">
        <v>2277</v>
      </c>
      <c r="C4631" s="3">
        <v>151.5</v>
      </c>
      <c r="D4631" s="2">
        <v>51.15</v>
      </c>
      <c r="E4631" s="2">
        <v>60.45</v>
      </c>
      <c r="F4631" s="2">
        <v>61.1</v>
      </c>
      <c r="G4631" s="2">
        <v>0</v>
      </c>
      <c r="H4631" s="2" t="s">
        <v>12</v>
      </c>
      <c r="I4631" s="2">
        <v>650</v>
      </c>
      <c r="J4631" s="2">
        <v>2</v>
      </c>
      <c r="K4631" s="4">
        <v>1.5067999999999999</v>
      </c>
      <c r="L4631" s="2" t="s">
        <v>1276</v>
      </c>
      <c r="M4631" s="5">
        <v>45093</v>
      </c>
      <c r="N4631" s="6">
        <v>102.79</v>
      </c>
    </row>
    <row r="4632" spans="1:14" ht="15.5" hidden="1" x14ac:dyDescent="0.35">
      <c r="A4632" s="3" t="s">
        <v>764</v>
      </c>
      <c r="B4632" s="2" t="s">
        <v>2278</v>
      </c>
      <c r="C4632" s="3">
        <v>152</v>
      </c>
      <c r="D4632" s="2">
        <v>39.42</v>
      </c>
      <c r="E4632" s="2">
        <v>56.45</v>
      </c>
      <c r="F4632" s="2">
        <v>57.75</v>
      </c>
      <c r="G4632" s="2">
        <v>0</v>
      </c>
      <c r="H4632" s="2" t="s">
        <v>12</v>
      </c>
      <c r="I4632" s="2">
        <v>1032</v>
      </c>
      <c r="J4632" s="2">
        <v>1</v>
      </c>
      <c r="K4632" s="4">
        <v>1.2401</v>
      </c>
      <c r="L4632" s="2" t="s">
        <v>1276</v>
      </c>
      <c r="M4632" s="5">
        <v>45093</v>
      </c>
      <c r="N4632" s="6">
        <v>102.79</v>
      </c>
    </row>
    <row r="4633" spans="1:14" ht="15.5" hidden="1" x14ac:dyDescent="0.35">
      <c r="A4633" s="3" t="s">
        <v>766</v>
      </c>
      <c r="B4633" s="2" t="s">
        <v>2279</v>
      </c>
      <c r="C4633" s="3">
        <v>152.5</v>
      </c>
      <c r="D4633" s="2">
        <v>41.11</v>
      </c>
      <c r="E4633" s="2">
        <v>56.95</v>
      </c>
      <c r="F4633" s="2">
        <v>58.25</v>
      </c>
      <c r="G4633" s="2">
        <v>0</v>
      </c>
      <c r="H4633" s="2" t="s">
        <v>12</v>
      </c>
      <c r="I4633" s="2">
        <v>1030</v>
      </c>
      <c r="J4633" s="2">
        <v>0</v>
      </c>
      <c r="K4633" s="4">
        <v>1.2454000000000001</v>
      </c>
      <c r="L4633" s="2" t="s">
        <v>1276</v>
      </c>
      <c r="M4633" s="5">
        <v>45093</v>
      </c>
      <c r="N4633" s="6">
        <v>102.79</v>
      </c>
    </row>
    <row r="4634" spans="1:14" ht="15.5" hidden="1" x14ac:dyDescent="0.35">
      <c r="A4634" s="3" t="s">
        <v>768</v>
      </c>
      <c r="B4634" s="2" t="s">
        <v>2280</v>
      </c>
      <c r="C4634" s="3">
        <v>153</v>
      </c>
      <c r="D4634" s="2">
        <v>41.6</v>
      </c>
      <c r="E4634" s="2">
        <v>57.45</v>
      </c>
      <c r="F4634" s="2">
        <v>58.75</v>
      </c>
      <c r="G4634" s="2">
        <v>0</v>
      </c>
      <c r="H4634" s="2" t="s">
        <v>12</v>
      </c>
      <c r="I4634" s="2">
        <v>630</v>
      </c>
      <c r="J4634" s="2">
        <v>0</v>
      </c>
      <c r="K4634" s="4">
        <v>1.2504999999999999</v>
      </c>
      <c r="L4634" s="2" t="s">
        <v>1276</v>
      </c>
      <c r="M4634" s="5">
        <v>45093</v>
      </c>
      <c r="N4634" s="6">
        <v>102.79</v>
      </c>
    </row>
    <row r="4635" spans="1:14" ht="15.5" hidden="1" x14ac:dyDescent="0.35">
      <c r="A4635" s="3" t="s">
        <v>770</v>
      </c>
      <c r="B4635" s="2" t="s">
        <v>2281</v>
      </c>
      <c r="C4635" s="3">
        <v>153.5</v>
      </c>
      <c r="D4635" s="2">
        <v>42.17</v>
      </c>
      <c r="E4635" s="2">
        <v>57.95</v>
      </c>
      <c r="F4635" s="2">
        <v>59.25</v>
      </c>
      <c r="G4635" s="2">
        <v>0</v>
      </c>
      <c r="H4635" s="2" t="s">
        <v>12</v>
      </c>
      <c r="I4635" s="2">
        <v>630</v>
      </c>
      <c r="J4635" s="2">
        <v>0</v>
      </c>
      <c r="K4635" s="4">
        <v>1.2556</v>
      </c>
      <c r="L4635" s="2" t="s">
        <v>1276</v>
      </c>
      <c r="M4635" s="5">
        <v>45093</v>
      </c>
      <c r="N4635" s="6">
        <v>102.79</v>
      </c>
    </row>
    <row r="4636" spans="1:14" ht="15.5" hidden="1" x14ac:dyDescent="0.35">
      <c r="A4636" s="3" t="s">
        <v>772</v>
      </c>
      <c r="B4636" s="2" t="s">
        <v>2614</v>
      </c>
      <c r="C4636" s="3">
        <v>154</v>
      </c>
      <c r="D4636" s="2">
        <v>51.33</v>
      </c>
      <c r="E4636" s="2">
        <v>50.65</v>
      </c>
      <c r="F4636" s="2">
        <v>51.8</v>
      </c>
      <c r="G4636" s="2">
        <v>-0.37</v>
      </c>
      <c r="H4636" s="2">
        <v>-7.1999999999999998E-3</v>
      </c>
      <c r="I4636" s="2">
        <v>1261</v>
      </c>
      <c r="J4636" s="2">
        <v>200</v>
      </c>
      <c r="K4636" s="4">
        <v>0.58199999999999996</v>
      </c>
      <c r="L4636" s="2" t="s">
        <v>1276</v>
      </c>
      <c r="M4636" s="5">
        <v>45093</v>
      </c>
      <c r="N4636" s="6">
        <v>102.79</v>
      </c>
    </row>
    <row r="4637" spans="1:14" ht="15.5" hidden="1" x14ac:dyDescent="0.35">
      <c r="A4637" s="3" t="s">
        <v>773</v>
      </c>
      <c r="B4637" s="2" t="s">
        <v>2282</v>
      </c>
      <c r="C4637" s="3">
        <v>154.5</v>
      </c>
      <c r="D4637" s="2">
        <v>43.02</v>
      </c>
      <c r="E4637" s="2">
        <v>59</v>
      </c>
      <c r="F4637" s="2">
        <v>60.25</v>
      </c>
      <c r="G4637" s="2">
        <v>0</v>
      </c>
      <c r="H4637" s="2" t="s">
        <v>12</v>
      </c>
      <c r="I4637" s="2">
        <v>430</v>
      </c>
      <c r="J4637" s="2">
        <v>0</v>
      </c>
      <c r="K4637" s="4">
        <v>1.2675000000000001</v>
      </c>
      <c r="L4637" s="2" t="s">
        <v>1276</v>
      </c>
      <c r="M4637" s="5">
        <v>45093</v>
      </c>
      <c r="N4637" s="6">
        <v>102.79</v>
      </c>
    </row>
    <row r="4638" spans="1:14" ht="15.5" hidden="1" x14ac:dyDescent="0.35">
      <c r="A4638" s="3" t="s">
        <v>775</v>
      </c>
      <c r="B4638" s="2" t="s">
        <v>2715</v>
      </c>
      <c r="C4638" s="3">
        <v>155</v>
      </c>
      <c r="D4638" s="2">
        <v>53.4</v>
      </c>
      <c r="E4638" s="2">
        <v>51.65</v>
      </c>
      <c r="F4638" s="2">
        <v>52.9</v>
      </c>
      <c r="G4638" s="2">
        <v>0</v>
      </c>
      <c r="H4638" s="2" t="s">
        <v>12</v>
      </c>
      <c r="I4638" s="2">
        <v>1</v>
      </c>
      <c r="J4638" s="2">
        <v>0</v>
      </c>
      <c r="K4638" s="4">
        <v>0.60909999999999997</v>
      </c>
      <c r="L4638" s="2" t="s">
        <v>1276</v>
      </c>
      <c r="M4638" s="5">
        <v>45093</v>
      </c>
      <c r="N4638" s="6">
        <v>102.79</v>
      </c>
    </row>
    <row r="4639" spans="1:14" ht="15.5" hidden="1" x14ac:dyDescent="0.35">
      <c r="A4639" s="3" t="s">
        <v>777</v>
      </c>
      <c r="B4639" s="2" t="s">
        <v>2284</v>
      </c>
      <c r="C4639" s="3">
        <v>155.5</v>
      </c>
      <c r="D4639" s="2">
        <v>44.47</v>
      </c>
      <c r="E4639" s="2">
        <v>60.05</v>
      </c>
      <c r="F4639" s="2">
        <v>61.2</v>
      </c>
      <c r="G4639" s="2">
        <v>0</v>
      </c>
      <c r="H4639" s="2" t="s">
        <v>12</v>
      </c>
      <c r="I4639" s="2">
        <v>200</v>
      </c>
      <c r="J4639" s="2">
        <v>0</v>
      </c>
      <c r="K4639" s="4">
        <v>1.2776000000000001</v>
      </c>
      <c r="L4639" s="2" t="s">
        <v>1276</v>
      </c>
      <c r="M4639" s="5">
        <v>45093</v>
      </c>
      <c r="N4639" s="6">
        <v>102.79</v>
      </c>
    </row>
    <row r="4640" spans="1:14" ht="15.5" hidden="1" x14ac:dyDescent="0.35">
      <c r="A4640" s="3" t="s">
        <v>778</v>
      </c>
      <c r="B4640" s="2" t="s">
        <v>2285</v>
      </c>
      <c r="C4640" s="3">
        <v>156</v>
      </c>
      <c r="D4640" s="2">
        <v>44.45</v>
      </c>
      <c r="E4640" s="2">
        <v>60.55</v>
      </c>
      <c r="F4640" s="2">
        <v>61.7</v>
      </c>
      <c r="G4640" s="2">
        <v>0</v>
      </c>
      <c r="H4640" s="2" t="s">
        <v>12</v>
      </c>
      <c r="I4640" s="2">
        <v>202</v>
      </c>
      <c r="J4640" s="2">
        <v>0</v>
      </c>
      <c r="K4640" s="4">
        <v>1.2826</v>
      </c>
      <c r="L4640" s="2" t="s">
        <v>1276</v>
      </c>
      <c r="M4640" s="5">
        <v>45093</v>
      </c>
      <c r="N4640" s="6">
        <v>102.79</v>
      </c>
    </row>
    <row r="4641" spans="1:14" ht="15.5" hidden="1" x14ac:dyDescent="0.35">
      <c r="A4641" s="3" t="s">
        <v>780</v>
      </c>
      <c r="B4641" s="2" t="s">
        <v>2286</v>
      </c>
      <c r="C4641" s="3">
        <v>156.5</v>
      </c>
      <c r="D4641" s="2">
        <v>45.51</v>
      </c>
      <c r="E4641" s="2">
        <v>61.05</v>
      </c>
      <c r="F4641" s="2">
        <v>62.2</v>
      </c>
      <c r="G4641" s="2">
        <v>0</v>
      </c>
      <c r="H4641" s="2" t="s">
        <v>12</v>
      </c>
      <c r="I4641" s="2">
        <v>200</v>
      </c>
      <c r="J4641" s="2">
        <v>0</v>
      </c>
      <c r="K4641" s="4">
        <v>1.2876000000000001</v>
      </c>
      <c r="L4641" s="2" t="s">
        <v>1276</v>
      </c>
      <c r="M4641" s="5">
        <v>45093</v>
      </c>
      <c r="N4641" s="6">
        <v>102.79</v>
      </c>
    </row>
    <row r="4642" spans="1:14" ht="15.5" hidden="1" x14ac:dyDescent="0.35">
      <c r="A4642" s="3" t="s">
        <v>781</v>
      </c>
      <c r="B4642" s="2" t="s">
        <v>2287</v>
      </c>
      <c r="C4642" s="3">
        <v>157</v>
      </c>
      <c r="D4642" s="2">
        <v>64.69</v>
      </c>
      <c r="E4642" s="2">
        <v>58</v>
      </c>
      <c r="F4642" s="2">
        <v>58.55</v>
      </c>
      <c r="G4642" s="2">
        <v>0</v>
      </c>
      <c r="H4642" s="2" t="s">
        <v>12</v>
      </c>
      <c r="I4642" s="2">
        <v>2</v>
      </c>
      <c r="J4642" s="2">
        <v>0</v>
      </c>
      <c r="K4642" s="4">
        <v>1.0037</v>
      </c>
      <c r="L4642" s="2" t="s">
        <v>1276</v>
      </c>
      <c r="M4642" s="5">
        <v>45093</v>
      </c>
      <c r="N4642" s="6">
        <v>102.79</v>
      </c>
    </row>
    <row r="4643" spans="1:14" ht="15.5" hidden="1" x14ac:dyDescent="0.35">
      <c r="A4643" s="3" t="s">
        <v>783</v>
      </c>
      <c r="B4643" s="2" t="s">
        <v>2288</v>
      </c>
      <c r="C4643" s="3">
        <v>157.5</v>
      </c>
      <c r="D4643" s="2">
        <v>55.4</v>
      </c>
      <c r="E4643" s="2">
        <v>63.6</v>
      </c>
      <c r="F4643" s="2">
        <v>64.349999999999994</v>
      </c>
      <c r="G4643" s="2">
        <v>0</v>
      </c>
      <c r="H4643" s="2" t="s">
        <v>12</v>
      </c>
      <c r="I4643" s="2">
        <v>260</v>
      </c>
      <c r="J4643" s="2">
        <v>0</v>
      </c>
      <c r="K4643" s="4">
        <v>1.3889</v>
      </c>
      <c r="L4643" s="2" t="s">
        <v>1276</v>
      </c>
      <c r="M4643" s="5">
        <v>45093</v>
      </c>
      <c r="N4643" s="6">
        <v>102.79</v>
      </c>
    </row>
    <row r="4644" spans="1:14" ht="15.5" hidden="1" x14ac:dyDescent="0.35">
      <c r="A4644" s="3" t="s">
        <v>784</v>
      </c>
      <c r="B4644" s="2" t="s">
        <v>2289</v>
      </c>
      <c r="C4644" s="3">
        <v>158</v>
      </c>
      <c r="D4644" s="2">
        <v>64.2</v>
      </c>
      <c r="E4644" s="2">
        <v>69.650000000000006</v>
      </c>
      <c r="F4644" s="2">
        <v>70.7</v>
      </c>
      <c r="G4644" s="2">
        <v>0</v>
      </c>
      <c r="H4644" s="2" t="s">
        <v>12</v>
      </c>
      <c r="I4644" s="2">
        <v>40</v>
      </c>
      <c r="J4644" s="2">
        <v>0</v>
      </c>
      <c r="K4644" s="4">
        <v>1.7562</v>
      </c>
      <c r="L4644" s="2" t="s">
        <v>1276</v>
      </c>
      <c r="M4644" s="5">
        <v>45093</v>
      </c>
      <c r="N4644" s="6">
        <v>102.79</v>
      </c>
    </row>
    <row r="4645" spans="1:14" ht="15.5" hidden="1" x14ac:dyDescent="0.35">
      <c r="A4645" s="3" t="s">
        <v>786</v>
      </c>
      <c r="B4645" s="2" t="s">
        <v>2290</v>
      </c>
      <c r="C4645" s="3">
        <v>158.5</v>
      </c>
      <c r="D4645" s="2">
        <v>68.55</v>
      </c>
      <c r="E4645" s="2">
        <v>64.099999999999994</v>
      </c>
      <c r="F4645" s="2">
        <v>64.7</v>
      </c>
      <c r="G4645" s="2">
        <v>0</v>
      </c>
      <c r="H4645" s="2" t="s">
        <v>12</v>
      </c>
      <c r="I4645" s="2">
        <v>43</v>
      </c>
      <c r="J4645" s="2">
        <v>0</v>
      </c>
      <c r="K4645" s="4">
        <v>1.3602000000000001</v>
      </c>
      <c r="L4645" s="2" t="s">
        <v>1276</v>
      </c>
      <c r="M4645" s="5">
        <v>45093</v>
      </c>
      <c r="N4645" s="6">
        <v>102.79</v>
      </c>
    </row>
    <row r="4646" spans="1:14" ht="15.5" hidden="1" x14ac:dyDescent="0.35">
      <c r="A4646" s="3" t="s">
        <v>787</v>
      </c>
      <c r="B4646" s="2" t="s">
        <v>2291</v>
      </c>
      <c r="C4646" s="3">
        <v>159</v>
      </c>
      <c r="D4646" s="2">
        <v>64.25</v>
      </c>
      <c r="E4646" s="2">
        <v>73.349999999999994</v>
      </c>
      <c r="F4646" s="2">
        <v>74.25</v>
      </c>
      <c r="G4646" s="2">
        <v>0</v>
      </c>
      <c r="H4646" s="2" t="s">
        <v>12</v>
      </c>
      <c r="I4646" s="2">
        <v>194</v>
      </c>
      <c r="J4646" s="2">
        <v>0</v>
      </c>
      <c r="K4646" s="4">
        <v>1.9263999999999999</v>
      </c>
      <c r="L4646" s="2" t="s">
        <v>1276</v>
      </c>
      <c r="M4646" s="5">
        <v>45093</v>
      </c>
      <c r="N4646" s="6">
        <v>102.79</v>
      </c>
    </row>
    <row r="4647" spans="1:14" ht="15.5" hidden="1" x14ac:dyDescent="0.35">
      <c r="A4647" s="3" t="s">
        <v>789</v>
      </c>
      <c r="B4647" s="2" t="s">
        <v>2292</v>
      </c>
      <c r="C4647" s="3">
        <v>159.5</v>
      </c>
      <c r="D4647" s="2">
        <v>65.45</v>
      </c>
      <c r="E4647" s="2">
        <v>73.849999999999994</v>
      </c>
      <c r="F4647" s="2">
        <v>74.650000000000006</v>
      </c>
      <c r="G4647" s="2">
        <v>0</v>
      </c>
      <c r="H4647" s="2" t="s">
        <v>12</v>
      </c>
      <c r="I4647" s="2">
        <v>33</v>
      </c>
      <c r="J4647" s="2">
        <v>0</v>
      </c>
      <c r="K4647" s="4">
        <v>1.9286000000000001</v>
      </c>
      <c r="L4647" s="2" t="s">
        <v>1276</v>
      </c>
      <c r="M4647" s="5">
        <v>45093</v>
      </c>
      <c r="N4647" s="6">
        <v>102.79</v>
      </c>
    </row>
    <row r="4648" spans="1:14" ht="15.5" hidden="1" x14ac:dyDescent="0.35">
      <c r="A4648" s="3" t="s">
        <v>791</v>
      </c>
      <c r="B4648" s="2" t="s">
        <v>2716</v>
      </c>
      <c r="C4648" s="3">
        <v>160</v>
      </c>
      <c r="D4648" s="2">
        <v>57.75</v>
      </c>
      <c r="E4648" s="2">
        <v>56.65</v>
      </c>
      <c r="F4648" s="2">
        <v>57.9</v>
      </c>
      <c r="G4648" s="2">
        <v>-4</v>
      </c>
      <c r="H4648" s="2">
        <v>-6.4799999999999996E-2</v>
      </c>
      <c r="I4648" s="2">
        <v>27</v>
      </c>
      <c r="J4648" s="2">
        <v>20</v>
      </c>
      <c r="K4648" s="4">
        <v>0.64449999999999996</v>
      </c>
      <c r="L4648" s="2" t="s">
        <v>1276</v>
      </c>
      <c r="M4648" s="5">
        <v>45093</v>
      </c>
      <c r="N4648" s="6">
        <v>102.79</v>
      </c>
    </row>
    <row r="4649" spans="1:14" ht="15.5" hidden="1" x14ac:dyDescent="0.35">
      <c r="A4649" s="3" t="s">
        <v>793</v>
      </c>
      <c r="B4649" s="2" t="s">
        <v>2294</v>
      </c>
      <c r="C4649" s="3">
        <v>160.5</v>
      </c>
      <c r="D4649" s="2">
        <v>65.900000000000006</v>
      </c>
      <c r="E4649" s="2">
        <v>74.900000000000006</v>
      </c>
      <c r="F4649" s="2">
        <v>75.599999999999994</v>
      </c>
      <c r="G4649" s="2">
        <v>0</v>
      </c>
      <c r="H4649" s="2" t="s">
        <v>12</v>
      </c>
      <c r="I4649" s="2">
        <v>109</v>
      </c>
      <c r="J4649" s="2">
        <v>0</v>
      </c>
      <c r="K4649" s="4">
        <v>1.9388000000000001</v>
      </c>
      <c r="L4649" s="2" t="s">
        <v>1276</v>
      </c>
      <c r="M4649" s="5">
        <v>45093</v>
      </c>
      <c r="N4649" s="6">
        <v>102.79</v>
      </c>
    </row>
    <row r="4650" spans="1:14" ht="15.5" hidden="1" x14ac:dyDescent="0.35">
      <c r="A4650" s="3" t="s">
        <v>795</v>
      </c>
      <c r="B4650" s="2" t="s">
        <v>2291</v>
      </c>
      <c r="C4650" s="3">
        <v>161</v>
      </c>
      <c r="D4650" s="2">
        <v>66.25</v>
      </c>
      <c r="E4650" s="2">
        <v>75.400000000000006</v>
      </c>
      <c r="F4650" s="2">
        <v>76.099999999999994</v>
      </c>
      <c r="G4650" s="2">
        <v>0</v>
      </c>
      <c r="H4650" s="2" t="s">
        <v>12</v>
      </c>
      <c r="I4650" s="2">
        <v>76</v>
      </c>
      <c r="J4650" s="2">
        <v>0</v>
      </c>
      <c r="K4650" s="4">
        <v>1.944</v>
      </c>
      <c r="L4650" s="2" t="s">
        <v>1276</v>
      </c>
      <c r="M4650" s="5">
        <v>45093</v>
      </c>
      <c r="N4650" s="6">
        <v>102.79</v>
      </c>
    </row>
    <row r="4651" spans="1:14" ht="15.5" hidden="1" x14ac:dyDescent="0.35">
      <c r="A4651" s="3" t="s">
        <v>796</v>
      </c>
      <c r="B4651" s="2" t="s">
        <v>2295</v>
      </c>
      <c r="C4651" s="3">
        <v>161.5</v>
      </c>
      <c r="D4651" s="2">
        <v>50.56</v>
      </c>
      <c r="E4651" s="2">
        <v>66</v>
      </c>
      <c r="F4651" s="2">
        <v>67.2</v>
      </c>
      <c r="G4651" s="2">
        <v>0</v>
      </c>
      <c r="H4651" s="2" t="s">
        <v>12</v>
      </c>
      <c r="I4651" s="2">
        <v>2</v>
      </c>
      <c r="J4651" s="2">
        <v>0</v>
      </c>
      <c r="K4651" s="4">
        <v>1.3341000000000001</v>
      </c>
      <c r="L4651" s="2" t="s">
        <v>1276</v>
      </c>
      <c r="M4651" s="5">
        <v>45093</v>
      </c>
      <c r="N4651" s="6">
        <v>102.79</v>
      </c>
    </row>
    <row r="4652" spans="1:14" ht="15.5" hidden="1" x14ac:dyDescent="0.35">
      <c r="A4652" s="3" t="s">
        <v>797</v>
      </c>
      <c r="B4652" s="2" t="s">
        <v>2296</v>
      </c>
      <c r="C4652" s="3">
        <v>162</v>
      </c>
      <c r="D4652" s="2">
        <v>67.900000000000006</v>
      </c>
      <c r="E4652" s="2">
        <v>76.45</v>
      </c>
      <c r="F4652" s="2">
        <v>77.150000000000006</v>
      </c>
      <c r="G4652" s="2">
        <v>0</v>
      </c>
      <c r="H4652" s="2" t="s">
        <v>12</v>
      </c>
      <c r="I4652" s="2">
        <v>2</v>
      </c>
      <c r="J4652" s="2">
        <v>0</v>
      </c>
      <c r="K4652" s="4">
        <v>1.9570000000000001</v>
      </c>
      <c r="L4652" s="2" t="s">
        <v>1276</v>
      </c>
      <c r="M4652" s="5">
        <v>45093</v>
      </c>
      <c r="N4652" s="6">
        <v>102.79</v>
      </c>
    </row>
    <row r="4653" spans="1:14" ht="15.5" hidden="1" x14ac:dyDescent="0.35">
      <c r="A4653" s="3" t="s">
        <v>799</v>
      </c>
      <c r="B4653" s="2" t="s">
        <v>2297</v>
      </c>
      <c r="C4653" s="3">
        <v>162.5</v>
      </c>
      <c r="D4653" s="2">
        <v>64.16</v>
      </c>
      <c r="E4653" s="2">
        <v>64.349999999999994</v>
      </c>
      <c r="F4653" s="2">
        <v>65.349999999999994</v>
      </c>
      <c r="G4653" s="2">
        <v>0</v>
      </c>
      <c r="H4653" s="2" t="s">
        <v>12</v>
      </c>
      <c r="I4653" s="2">
        <v>1</v>
      </c>
      <c r="J4653" s="2">
        <v>0</v>
      </c>
      <c r="K4653" s="4">
        <v>1.1405000000000001</v>
      </c>
      <c r="L4653" s="2" t="s">
        <v>1276</v>
      </c>
      <c r="M4653" s="5">
        <v>45093</v>
      </c>
      <c r="N4653" s="6">
        <v>102.79</v>
      </c>
    </row>
    <row r="4654" spans="1:14" ht="15.5" hidden="1" x14ac:dyDescent="0.35">
      <c r="A4654" s="3" t="s">
        <v>801</v>
      </c>
      <c r="B4654" s="2" t="s">
        <v>2298</v>
      </c>
      <c r="C4654" s="3">
        <v>163</v>
      </c>
      <c r="D4654" s="2">
        <v>69.150000000000006</v>
      </c>
      <c r="E4654" s="2">
        <v>79</v>
      </c>
      <c r="F4654" s="2">
        <v>79.7</v>
      </c>
      <c r="G4654" s="2">
        <v>0</v>
      </c>
      <c r="H4654" s="2" t="s">
        <v>12</v>
      </c>
      <c r="I4654" s="2">
        <v>10</v>
      </c>
      <c r="J4654" s="2">
        <v>0</v>
      </c>
      <c r="K4654" s="4">
        <v>2.0607000000000002</v>
      </c>
      <c r="L4654" s="2" t="s">
        <v>1276</v>
      </c>
      <c r="M4654" s="5">
        <v>45093</v>
      </c>
      <c r="N4654" s="6">
        <v>102.79</v>
      </c>
    </row>
    <row r="4655" spans="1:14" ht="15.5" hidden="1" x14ac:dyDescent="0.35">
      <c r="A4655" s="3" t="s">
        <v>803</v>
      </c>
      <c r="B4655" s="2" t="s">
        <v>2299</v>
      </c>
      <c r="C4655" s="3">
        <v>163.5</v>
      </c>
      <c r="D4655" s="2">
        <v>59</v>
      </c>
      <c r="E4655" s="2">
        <v>68</v>
      </c>
      <c r="F4655" s="2">
        <v>69.25</v>
      </c>
      <c r="G4655" s="2">
        <v>0</v>
      </c>
      <c r="H4655" s="2" t="s">
        <v>12</v>
      </c>
      <c r="I4655" s="2">
        <v>35</v>
      </c>
      <c r="J4655" s="2">
        <v>0</v>
      </c>
      <c r="K4655" s="4">
        <v>1.3546</v>
      </c>
      <c r="L4655" s="2" t="s">
        <v>1276</v>
      </c>
      <c r="M4655" s="5">
        <v>45093</v>
      </c>
      <c r="N4655" s="6">
        <v>102.79</v>
      </c>
    </row>
    <row r="4656" spans="1:14" ht="15.5" hidden="1" x14ac:dyDescent="0.35">
      <c r="A4656" s="3" t="s">
        <v>805</v>
      </c>
      <c r="B4656" s="2" t="s">
        <v>2300</v>
      </c>
      <c r="C4656" s="3">
        <v>164</v>
      </c>
      <c r="D4656" s="2">
        <v>58.25</v>
      </c>
      <c r="E4656" s="2">
        <v>68.5</v>
      </c>
      <c r="F4656" s="2">
        <v>69.75</v>
      </c>
      <c r="G4656" s="2">
        <v>0</v>
      </c>
      <c r="H4656" s="2" t="s">
        <v>12</v>
      </c>
      <c r="I4656" s="2">
        <v>52</v>
      </c>
      <c r="J4656" s="2">
        <v>0</v>
      </c>
      <c r="K4656" s="4">
        <v>1.3591</v>
      </c>
      <c r="L4656" s="2" t="s">
        <v>1276</v>
      </c>
      <c r="M4656" s="5">
        <v>45093</v>
      </c>
      <c r="N4656" s="6">
        <v>102.79</v>
      </c>
    </row>
    <row r="4657" spans="1:14" ht="15.5" hidden="1" x14ac:dyDescent="0.35">
      <c r="A4657" s="3" t="s">
        <v>807</v>
      </c>
      <c r="B4657" s="2" t="s">
        <v>2301</v>
      </c>
      <c r="C4657" s="3">
        <v>164.5</v>
      </c>
      <c r="D4657" s="2">
        <v>70.099999999999994</v>
      </c>
      <c r="E4657" s="2">
        <v>60.55</v>
      </c>
      <c r="F4657" s="2">
        <v>61.85</v>
      </c>
      <c r="G4657" s="2">
        <v>0</v>
      </c>
      <c r="H4657" s="2" t="s">
        <v>12</v>
      </c>
      <c r="I4657" s="2">
        <v>84</v>
      </c>
      <c r="J4657" s="2">
        <v>0</v>
      </c>
      <c r="K4657" s="4">
        <v>0.49809999999999999</v>
      </c>
      <c r="L4657" s="2" t="s">
        <v>1276</v>
      </c>
      <c r="M4657" s="5">
        <v>45093</v>
      </c>
      <c r="N4657" s="6">
        <v>102.79</v>
      </c>
    </row>
    <row r="4658" spans="1:14" ht="15.5" hidden="1" x14ac:dyDescent="0.35">
      <c r="A4658" s="3" t="s">
        <v>809</v>
      </c>
      <c r="B4658" s="2" t="s">
        <v>2302</v>
      </c>
      <c r="C4658" s="3">
        <v>165</v>
      </c>
      <c r="D4658" s="2">
        <v>66.849999999999994</v>
      </c>
      <c r="E4658" s="2">
        <v>61.6</v>
      </c>
      <c r="F4658" s="2">
        <v>62.9</v>
      </c>
      <c r="G4658" s="2">
        <v>0</v>
      </c>
      <c r="H4658" s="2" t="s">
        <v>12</v>
      </c>
      <c r="I4658" s="2">
        <v>92</v>
      </c>
      <c r="J4658" s="2">
        <v>0</v>
      </c>
      <c r="K4658" s="4">
        <v>0.67820000000000003</v>
      </c>
      <c r="L4658" s="2" t="s">
        <v>1276</v>
      </c>
      <c r="M4658" s="5">
        <v>45093</v>
      </c>
      <c r="N4658" s="6">
        <v>102.79</v>
      </c>
    </row>
    <row r="4659" spans="1:14" ht="15.5" hidden="1" x14ac:dyDescent="0.35">
      <c r="A4659" s="3" t="s">
        <v>810</v>
      </c>
      <c r="B4659" s="2" t="s">
        <v>2300</v>
      </c>
      <c r="C4659" s="3">
        <v>165.5</v>
      </c>
      <c r="D4659" s="2">
        <v>59.75</v>
      </c>
      <c r="E4659" s="2">
        <v>70</v>
      </c>
      <c r="F4659" s="2">
        <v>71.25</v>
      </c>
      <c r="G4659" s="2">
        <v>0</v>
      </c>
      <c r="H4659" s="2" t="s">
        <v>12</v>
      </c>
      <c r="I4659" s="2">
        <v>50</v>
      </c>
      <c r="J4659" s="2">
        <v>0</v>
      </c>
      <c r="K4659" s="4">
        <v>1.3729</v>
      </c>
      <c r="L4659" s="2" t="s">
        <v>1276</v>
      </c>
      <c r="M4659" s="5">
        <v>45093</v>
      </c>
      <c r="N4659" s="6">
        <v>102.79</v>
      </c>
    </row>
    <row r="4660" spans="1:14" ht="15.5" hidden="1" x14ac:dyDescent="0.35">
      <c r="A4660" s="3" t="s">
        <v>811</v>
      </c>
      <c r="B4660" s="2" t="s">
        <v>2299</v>
      </c>
      <c r="C4660" s="3">
        <v>166</v>
      </c>
      <c r="D4660" s="2">
        <v>60.89</v>
      </c>
      <c r="E4660" s="2">
        <v>70.5</v>
      </c>
      <c r="F4660" s="2">
        <v>71.75</v>
      </c>
      <c r="G4660" s="2">
        <v>0</v>
      </c>
      <c r="H4660" s="2" t="s">
        <v>12</v>
      </c>
      <c r="I4660" s="2">
        <v>35</v>
      </c>
      <c r="J4660" s="2">
        <v>0</v>
      </c>
      <c r="K4660" s="4">
        <v>1.3774</v>
      </c>
      <c r="L4660" s="2" t="s">
        <v>1276</v>
      </c>
      <c r="M4660" s="5">
        <v>45093</v>
      </c>
      <c r="N4660" s="6">
        <v>102.79</v>
      </c>
    </row>
    <row r="4661" spans="1:14" ht="15.5" hidden="1" x14ac:dyDescent="0.35">
      <c r="A4661" s="3" t="s">
        <v>813</v>
      </c>
      <c r="B4661" s="2" t="s">
        <v>2299</v>
      </c>
      <c r="C4661" s="3">
        <v>166.5</v>
      </c>
      <c r="D4661" s="2">
        <v>62</v>
      </c>
      <c r="E4661" s="2">
        <v>71</v>
      </c>
      <c r="F4661" s="2">
        <v>72.25</v>
      </c>
      <c r="G4661" s="2">
        <v>0</v>
      </c>
      <c r="H4661" s="2" t="s">
        <v>12</v>
      </c>
      <c r="I4661" s="2">
        <v>40</v>
      </c>
      <c r="J4661" s="2">
        <v>0</v>
      </c>
      <c r="K4661" s="4">
        <v>1.3817999999999999</v>
      </c>
      <c r="L4661" s="2" t="s">
        <v>1276</v>
      </c>
      <c r="M4661" s="5">
        <v>45093</v>
      </c>
      <c r="N4661" s="6">
        <v>102.79</v>
      </c>
    </row>
    <row r="4662" spans="1:14" ht="15.5" hidden="1" x14ac:dyDescent="0.35">
      <c r="A4662" s="3" t="s">
        <v>814</v>
      </c>
      <c r="B4662" s="2" t="s">
        <v>2303</v>
      </c>
      <c r="C4662" s="3">
        <v>167</v>
      </c>
      <c r="D4662" s="2">
        <v>73.62</v>
      </c>
      <c r="E4662" s="2">
        <v>64.650000000000006</v>
      </c>
      <c r="F4662" s="2">
        <v>65.25</v>
      </c>
      <c r="G4662" s="2">
        <v>0</v>
      </c>
      <c r="H4662" s="2" t="s">
        <v>12</v>
      </c>
      <c r="I4662" s="2">
        <v>4</v>
      </c>
      <c r="J4662" s="2">
        <v>0</v>
      </c>
      <c r="K4662" s="4">
        <v>0.70169999999999999</v>
      </c>
      <c r="L4662" s="2" t="s">
        <v>1276</v>
      </c>
      <c r="M4662" s="5">
        <v>45093</v>
      </c>
      <c r="N4662" s="6">
        <v>102.79</v>
      </c>
    </row>
    <row r="4663" spans="1:14" ht="15.5" hidden="1" x14ac:dyDescent="0.35">
      <c r="A4663" s="3" t="s">
        <v>815</v>
      </c>
      <c r="B4663" s="2" t="s">
        <v>2304</v>
      </c>
      <c r="C4663" s="3">
        <v>167.5</v>
      </c>
      <c r="D4663" s="2">
        <v>63.35</v>
      </c>
      <c r="E4663" s="2">
        <v>64.150000000000006</v>
      </c>
      <c r="F4663" s="2">
        <v>65.349999999999994</v>
      </c>
      <c r="G4663" s="2">
        <v>0</v>
      </c>
      <c r="H4663" s="2" t="s">
        <v>12</v>
      </c>
      <c r="I4663" s="2">
        <v>4</v>
      </c>
      <c r="J4663" s="2">
        <v>4</v>
      </c>
      <c r="K4663" s="4">
        <v>0.68410000000000004</v>
      </c>
      <c r="L4663" s="2" t="s">
        <v>1276</v>
      </c>
      <c r="M4663" s="5">
        <v>45093</v>
      </c>
      <c r="N4663" s="6">
        <v>102.79</v>
      </c>
    </row>
    <row r="4664" spans="1:14" ht="15.5" hidden="1" x14ac:dyDescent="0.35">
      <c r="A4664" s="3" t="s">
        <v>816</v>
      </c>
      <c r="B4664" s="2" t="s">
        <v>2529</v>
      </c>
      <c r="C4664" s="3">
        <v>168</v>
      </c>
      <c r="D4664" s="2">
        <v>68.099999999999994</v>
      </c>
      <c r="E4664" s="2">
        <v>64.599999999999994</v>
      </c>
      <c r="F4664" s="2">
        <v>65.900000000000006</v>
      </c>
      <c r="G4664" s="2">
        <v>0</v>
      </c>
      <c r="H4664" s="2" t="s">
        <v>12</v>
      </c>
      <c r="I4664" s="2">
        <v>20</v>
      </c>
      <c r="J4664" s="2">
        <v>0</v>
      </c>
      <c r="K4664" s="4">
        <v>0.69820000000000004</v>
      </c>
      <c r="L4664" s="2" t="s">
        <v>1276</v>
      </c>
      <c r="M4664" s="5">
        <v>45093</v>
      </c>
      <c r="N4664" s="6">
        <v>102.79</v>
      </c>
    </row>
    <row r="4665" spans="1:14" ht="15.5" hidden="1" x14ac:dyDescent="0.35">
      <c r="A4665" s="3" t="s">
        <v>818</v>
      </c>
      <c r="B4665" s="2" t="s">
        <v>2304</v>
      </c>
      <c r="C4665" s="3">
        <v>168.5</v>
      </c>
      <c r="D4665" s="2">
        <v>64.37</v>
      </c>
      <c r="E4665" s="2">
        <v>65.099999999999994</v>
      </c>
      <c r="F4665" s="2">
        <v>66.400000000000006</v>
      </c>
      <c r="G4665" s="2">
        <v>0</v>
      </c>
      <c r="H4665" s="2" t="s">
        <v>12</v>
      </c>
      <c r="I4665" s="2">
        <v>4</v>
      </c>
      <c r="J4665" s="2">
        <v>0</v>
      </c>
      <c r="K4665" s="4">
        <v>0.70120000000000005</v>
      </c>
      <c r="L4665" s="2" t="s">
        <v>1276</v>
      </c>
      <c r="M4665" s="5">
        <v>45093</v>
      </c>
      <c r="N4665" s="6">
        <v>102.79</v>
      </c>
    </row>
    <row r="4666" spans="1:14" ht="15.5" hidden="1" x14ac:dyDescent="0.35">
      <c r="A4666" s="3" t="s">
        <v>819</v>
      </c>
      <c r="B4666" s="2" t="s">
        <v>2305</v>
      </c>
      <c r="C4666" s="3">
        <v>169</v>
      </c>
      <c r="D4666" s="2">
        <v>72.45</v>
      </c>
      <c r="E4666" s="2">
        <v>75.099999999999994</v>
      </c>
      <c r="F4666" s="2">
        <v>75.849999999999994</v>
      </c>
      <c r="G4666" s="2">
        <v>0</v>
      </c>
      <c r="H4666" s="2" t="s">
        <v>12</v>
      </c>
      <c r="I4666" s="2">
        <v>159</v>
      </c>
      <c r="J4666" s="2">
        <v>0</v>
      </c>
      <c r="K4666" s="4">
        <v>1.4974000000000001</v>
      </c>
      <c r="L4666" s="2" t="s">
        <v>1276</v>
      </c>
      <c r="M4666" s="5">
        <v>45093</v>
      </c>
      <c r="N4666" s="6">
        <v>102.79</v>
      </c>
    </row>
    <row r="4667" spans="1:14" ht="15.5" hidden="1" x14ac:dyDescent="0.35">
      <c r="A4667" s="3" t="s">
        <v>820</v>
      </c>
      <c r="B4667" s="2" t="s">
        <v>2306</v>
      </c>
      <c r="C4667" s="3">
        <v>169.5</v>
      </c>
      <c r="D4667" s="2">
        <v>72.91</v>
      </c>
      <c r="E4667" s="2">
        <v>75.599999999999994</v>
      </c>
      <c r="F4667" s="2">
        <v>76.349999999999994</v>
      </c>
      <c r="G4667" s="2">
        <v>0</v>
      </c>
      <c r="H4667" s="2" t="s">
        <v>12</v>
      </c>
      <c r="I4667" s="2">
        <v>176</v>
      </c>
      <c r="J4667" s="2">
        <v>0</v>
      </c>
      <c r="K4667" s="4">
        <v>1.502</v>
      </c>
      <c r="L4667" s="2" t="s">
        <v>1276</v>
      </c>
      <c r="M4667" s="5">
        <v>45093</v>
      </c>
      <c r="N4667" s="6">
        <v>102.79</v>
      </c>
    </row>
    <row r="4668" spans="1:14" ht="15.5" hidden="1" x14ac:dyDescent="0.35">
      <c r="A4668" s="3" t="s">
        <v>822</v>
      </c>
      <c r="B4668" s="2" t="s">
        <v>2614</v>
      </c>
      <c r="C4668" s="3">
        <v>170</v>
      </c>
      <c r="D4668" s="2">
        <v>67.319999999999993</v>
      </c>
      <c r="E4668" s="2">
        <v>66.599999999999994</v>
      </c>
      <c r="F4668" s="2">
        <v>67.900000000000006</v>
      </c>
      <c r="G4668" s="2">
        <v>-0.38</v>
      </c>
      <c r="H4668" s="2">
        <v>-5.5999999999999999E-3</v>
      </c>
      <c r="I4668" s="2">
        <v>1050</v>
      </c>
      <c r="J4668" s="2">
        <v>200</v>
      </c>
      <c r="K4668" s="4">
        <v>0.71089999999999998</v>
      </c>
      <c r="L4668" s="2" t="s">
        <v>1276</v>
      </c>
      <c r="M4668" s="5">
        <v>45093</v>
      </c>
      <c r="N4668" s="6">
        <v>102.79</v>
      </c>
    </row>
    <row r="4669" spans="1:14" ht="15.5" hidden="1" x14ac:dyDescent="0.35">
      <c r="A4669" s="3" t="s">
        <v>823</v>
      </c>
      <c r="B4669" s="2" t="s">
        <v>2307</v>
      </c>
      <c r="C4669" s="3">
        <v>170.5</v>
      </c>
      <c r="D4669" s="2">
        <v>73.2</v>
      </c>
      <c r="E4669" s="2">
        <v>79.45</v>
      </c>
      <c r="F4669" s="2">
        <v>80.05</v>
      </c>
      <c r="G4669" s="2">
        <v>0</v>
      </c>
      <c r="H4669" s="2" t="s">
        <v>12</v>
      </c>
      <c r="I4669" s="2">
        <v>20</v>
      </c>
      <c r="J4669" s="2">
        <v>0</v>
      </c>
      <c r="K4669" s="4">
        <v>1.6938</v>
      </c>
      <c r="L4669" s="2" t="s">
        <v>1276</v>
      </c>
      <c r="M4669" s="5">
        <v>45093</v>
      </c>
      <c r="N4669" s="6">
        <v>102.79</v>
      </c>
    </row>
    <row r="4670" spans="1:14" ht="15.5" hidden="1" x14ac:dyDescent="0.35">
      <c r="A4670" s="3" t="s">
        <v>824</v>
      </c>
      <c r="B4670" s="2" t="s">
        <v>2308</v>
      </c>
      <c r="C4670" s="3">
        <v>171</v>
      </c>
      <c r="D4670" s="2">
        <v>81.45</v>
      </c>
      <c r="E4670" s="2">
        <v>80.349999999999994</v>
      </c>
      <c r="F4670" s="2">
        <v>81.05</v>
      </c>
      <c r="G4670" s="2">
        <v>0</v>
      </c>
      <c r="H4670" s="2" t="s">
        <v>12</v>
      </c>
      <c r="I4670" s="2">
        <v>83</v>
      </c>
      <c r="J4670" s="2">
        <v>0</v>
      </c>
      <c r="K4670" s="4">
        <v>1.7272000000000001</v>
      </c>
      <c r="L4670" s="2" t="s">
        <v>1276</v>
      </c>
      <c r="M4670" s="5">
        <v>45093</v>
      </c>
      <c r="N4670" s="6">
        <v>102.79</v>
      </c>
    </row>
    <row r="4671" spans="1:14" ht="15.5" hidden="1" x14ac:dyDescent="0.35">
      <c r="A4671" s="3" t="s">
        <v>826</v>
      </c>
      <c r="B4671" s="2" t="s">
        <v>2307</v>
      </c>
      <c r="C4671" s="3">
        <v>171.5</v>
      </c>
      <c r="D4671" s="2">
        <v>74.2</v>
      </c>
      <c r="E4671" s="2">
        <v>80.45</v>
      </c>
      <c r="F4671" s="2">
        <v>81.099999999999994</v>
      </c>
      <c r="G4671" s="2">
        <v>0</v>
      </c>
      <c r="H4671" s="2" t="s">
        <v>12</v>
      </c>
      <c r="I4671" s="2">
        <v>20</v>
      </c>
      <c r="J4671" s="2">
        <v>0</v>
      </c>
      <c r="K4671" s="4">
        <v>1.7044999999999999</v>
      </c>
      <c r="L4671" s="2" t="s">
        <v>1276</v>
      </c>
      <c r="M4671" s="5">
        <v>45093</v>
      </c>
      <c r="N4671" s="6">
        <v>102.79</v>
      </c>
    </row>
    <row r="4672" spans="1:14" ht="15.5" hidden="1" x14ac:dyDescent="0.35">
      <c r="A4672" s="3" t="s">
        <v>827</v>
      </c>
      <c r="B4672" s="2" t="s">
        <v>2309</v>
      </c>
      <c r="C4672" s="3">
        <v>172</v>
      </c>
      <c r="D4672" s="2">
        <v>74.37</v>
      </c>
      <c r="E4672" s="2">
        <v>74.5</v>
      </c>
      <c r="F4672" s="2">
        <v>75.150000000000006</v>
      </c>
      <c r="G4672" s="2">
        <v>0</v>
      </c>
      <c r="H4672" s="2" t="s">
        <v>12</v>
      </c>
      <c r="I4672" s="2">
        <v>80</v>
      </c>
      <c r="J4672" s="2">
        <v>0</v>
      </c>
      <c r="K4672" s="4">
        <v>1.2587999999999999</v>
      </c>
      <c r="L4672" s="2" t="s">
        <v>1276</v>
      </c>
      <c r="M4672" s="5">
        <v>45093</v>
      </c>
      <c r="N4672" s="6">
        <v>102.79</v>
      </c>
    </row>
    <row r="4673" spans="1:14" ht="15.5" hidden="1" x14ac:dyDescent="0.35">
      <c r="A4673" s="3" t="s">
        <v>829</v>
      </c>
      <c r="B4673" s="2" t="s">
        <v>2614</v>
      </c>
      <c r="C4673" s="3">
        <v>172.5</v>
      </c>
      <c r="D4673" s="2">
        <v>69.819999999999993</v>
      </c>
      <c r="E4673" s="2">
        <v>69.099999999999994</v>
      </c>
      <c r="F4673" s="2">
        <v>70.400000000000006</v>
      </c>
      <c r="G4673" s="2">
        <v>-0.38</v>
      </c>
      <c r="H4673" s="2">
        <v>-5.4000000000000003E-3</v>
      </c>
      <c r="I4673" s="2">
        <v>2300</v>
      </c>
      <c r="J4673" s="2">
        <v>400</v>
      </c>
      <c r="K4673" s="4">
        <v>0.72660000000000002</v>
      </c>
      <c r="L4673" s="2" t="s">
        <v>1276</v>
      </c>
      <c r="M4673" s="5">
        <v>45093</v>
      </c>
      <c r="N4673" s="6">
        <v>102.79</v>
      </c>
    </row>
    <row r="4674" spans="1:14" ht="15.5" hidden="1" x14ac:dyDescent="0.35">
      <c r="A4674" s="3" t="s">
        <v>830</v>
      </c>
      <c r="B4674" s="2" t="s">
        <v>2310</v>
      </c>
      <c r="C4674" s="3">
        <v>173</v>
      </c>
      <c r="D4674" s="2">
        <v>86.25</v>
      </c>
      <c r="E4674" s="2">
        <v>75.3</v>
      </c>
      <c r="F4674" s="2">
        <v>76.2</v>
      </c>
      <c r="G4674" s="2">
        <v>0</v>
      </c>
      <c r="H4674" s="2" t="s">
        <v>12</v>
      </c>
      <c r="I4674" s="2">
        <v>2</v>
      </c>
      <c r="J4674" s="2">
        <v>0</v>
      </c>
      <c r="K4674" s="4">
        <v>1.2611000000000001</v>
      </c>
      <c r="L4674" s="2" t="s">
        <v>1276</v>
      </c>
      <c r="M4674" s="5">
        <v>45093</v>
      </c>
      <c r="N4674" s="6">
        <v>102.79</v>
      </c>
    </row>
    <row r="4675" spans="1:14" ht="15.5" hidden="1" x14ac:dyDescent="0.35">
      <c r="A4675" s="3" t="s">
        <v>832</v>
      </c>
      <c r="B4675" s="2" t="s">
        <v>2614</v>
      </c>
      <c r="C4675" s="3">
        <v>173.5</v>
      </c>
      <c r="D4675" s="2">
        <v>70.819999999999993</v>
      </c>
      <c r="E4675" s="2">
        <v>70.099999999999994</v>
      </c>
      <c r="F4675" s="2">
        <v>71.400000000000006</v>
      </c>
      <c r="G4675" s="2">
        <v>-0.33</v>
      </c>
      <c r="H4675" s="2">
        <v>-4.5999999999999999E-3</v>
      </c>
      <c r="I4675" s="2">
        <v>990</v>
      </c>
      <c r="J4675" s="2">
        <v>180</v>
      </c>
      <c r="K4675" s="4">
        <v>0.7329</v>
      </c>
      <c r="L4675" s="2" t="s">
        <v>1276</v>
      </c>
      <c r="M4675" s="5">
        <v>45093</v>
      </c>
      <c r="N4675" s="6">
        <v>102.79</v>
      </c>
    </row>
    <row r="4676" spans="1:14" ht="15.5" hidden="1" x14ac:dyDescent="0.35">
      <c r="A4676" s="3" t="s">
        <v>833</v>
      </c>
      <c r="B4676" s="2" t="s">
        <v>2311</v>
      </c>
      <c r="C4676" s="3">
        <v>174</v>
      </c>
      <c r="D4676" s="2">
        <v>85.75</v>
      </c>
      <c r="E4676" s="2">
        <v>73.5</v>
      </c>
      <c r="F4676" s="2">
        <v>74.3</v>
      </c>
      <c r="G4676" s="2">
        <v>0</v>
      </c>
      <c r="H4676" s="2" t="s">
        <v>12</v>
      </c>
      <c r="I4676" s="2">
        <v>2</v>
      </c>
      <c r="J4676" s="2">
        <v>0</v>
      </c>
      <c r="K4676" s="4">
        <v>1.0139</v>
      </c>
      <c r="L4676" s="2" t="s">
        <v>1276</v>
      </c>
      <c r="M4676" s="5">
        <v>45093</v>
      </c>
      <c r="N4676" s="6">
        <v>102.79</v>
      </c>
    </row>
    <row r="4677" spans="1:14" ht="15.5" hidden="1" x14ac:dyDescent="0.35">
      <c r="A4677" s="3" t="s">
        <v>835</v>
      </c>
      <c r="B4677" s="2" t="s">
        <v>2312</v>
      </c>
      <c r="C4677" s="3">
        <v>174.5</v>
      </c>
      <c r="D4677" s="2">
        <v>75.58</v>
      </c>
      <c r="E4677" s="2">
        <v>85.7</v>
      </c>
      <c r="F4677" s="2">
        <v>86.4</v>
      </c>
      <c r="G4677" s="2">
        <v>0</v>
      </c>
      <c r="H4677" s="2" t="s">
        <v>12</v>
      </c>
      <c r="I4677" s="2">
        <v>150</v>
      </c>
      <c r="J4677" s="2">
        <v>0</v>
      </c>
      <c r="K4677" s="4">
        <v>1.8754</v>
      </c>
      <c r="L4677" s="2" t="s">
        <v>1276</v>
      </c>
      <c r="M4677" s="5">
        <v>45093</v>
      </c>
      <c r="N4677" s="6">
        <v>102.79</v>
      </c>
    </row>
    <row r="4678" spans="1:14" ht="15.5" hidden="1" x14ac:dyDescent="0.35">
      <c r="A4678" s="3" t="s">
        <v>837</v>
      </c>
      <c r="B4678" s="2" t="s">
        <v>2313</v>
      </c>
      <c r="C4678" s="3">
        <v>175</v>
      </c>
      <c r="D4678" s="2">
        <v>76.92</v>
      </c>
      <c r="E4678" s="2">
        <v>71.599999999999994</v>
      </c>
      <c r="F4678" s="2">
        <v>72.900000000000006</v>
      </c>
      <c r="G4678" s="2">
        <v>0</v>
      </c>
      <c r="H4678" s="2" t="s">
        <v>12</v>
      </c>
      <c r="I4678" s="2">
        <v>1</v>
      </c>
      <c r="J4678" s="2">
        <v>0</v>
      </c>
      <c r="K4678" s="4">
        <v>0.74219999999999997</v>
      </c>
      <c r="L4678" s="2" t="s">
        <v>1276</v>
      </c>
      <c r="M4678" s="5">
        <v>45093</v>
      </c>
      <c r="N4678" s="6">
        <v>102.79</v>
      </c>
    </row>
    <row r="4679" spans="1:14" ht="15.5" hidden="1" x14ac:dyDescent="0.35">
      <c r="A4679" s="3" t="s">
        <v>839</v>
      </c>
      <c r="B4679" s="2" t="s">
        <v>2314</v>
      </c>
      <c r="C4679" s="3">
        <v>175.5</v>
      </c>
      <c r="D4679" s="2">
        <v>81.709999999999994</v>
      </c>
      <c r="E4679" s="2">
        <v>87.15</v>
      </c>
      <c r="F4679" s="2">
        <v>88.15</v>
      </c>
      <c r="G4679" s="2">
        <v>0</v>
      </c>
      <c r="H4679" s="2" t="s">
        <v>12</v>
      </c>
      <c r="I4679" s="2">
        <v>20</v>
      </c>
      <c r="J4679" s="2">
        <v>0</v>
      </c>
      <c r="K4679" s="4">
        <v>1.9216</v>
      </c>
      <c r="L4679" s="2" t="s">
        <v>1276</v>
      </c>
      <c r="M4679" s="5">
        <v>45093</v>
      </c>
      <c r="N4679" s="6">
        <v>102.79</v>
      </c>
    </row>
    <row r="4680" spans="1:14" ht="15.5" hidden="1" x14ac:dyDescent="0.35">
      <c r="A4680" s="3" t="s">
        <v>840</v>
      </c>
      <c r="B4680" s="2" t="s">
        <v>2315</v>
      </c>
      <c r="C4680" s="3">
        <v>176</v>
      </c>
      <c r="D4680" s="2">
        <v>78.510000000000005</v>
      </c>
      <c r="E4680" s="2">
        <v>87.65</v>
      </c>
      <c r="F4680" s="2">
        <v>88.7</v>
      </c>
      <c r="G4680" s="2">
        <v>0</v>
      </c>
      <c r="H4680" s="2" t="s">
        <v>12</v>
      </c>
      <c r="I4680" s="2">
        <v>140</v>
      </c>
      <c r="J4680" s="2">
        <v>0</v>
      </c>
      <c r="K4680" s="4">
        <v>1.9276</v>
      </c>
      <c r="L4680" s="2" t="s">
        <v>1276</v>
      </c>
      <c r="M4680" s="5">
        <v>45093</v>
      </c>
      <c r="N4680" s="6">
        <v>102.79</v>
      </c>
    </row>
    <row r="4681" spans="1:14" ht="15.5" hidden="1" x14ac:dyDescent="0.35">
      <c r="A4681" s="3" t="s">
        <v>842</v>
      </c>
      <c r="B4681" s="2" t="s">
        <v>2316</v>
      </c>
      <c r="C4681" s="3">
        <v>176.5</v>
      </c>
      <c r="D4681" s="2">
        <v>78.67</v>
      </c>
      <c r="E4681" s="2">
        <v>87.65</v>
      </c>
      <c r="F4681" s="2">
        <v>88.4</v>
      </c>
      <c r="G4681" s="2">
        <v>0</v>
      </c>
      <c r="H4681" s="2" t="s">
        <v>12</v>
      </c>
      <c r="I4681" s="2">
        <v>50</v>
      </c>
      <c r="J4681" s="2">
        <v>0</v>
      </c>
      <c r="K4681" s="4">
        <v>1.8914</v>
      </c>
      <c r="L4681" s="2" t="s">
        <v>1276</v>
      </c>
      <c r="M4681" s="5">
        <v>45093</v>
      </c>
      <c r="N4681" s="6">
        <v>102.79</v>
      </c>
    </row>
    <row r="4682" spans="1:14" ht="15.5" hidden="1" x14ac:dyDescent="0.35">
      <c r="A4682" s="3" t="s">
        <v>844</v>
      </c>
      <c r="B4682" s="2" t="s">
        <v>2317</v>
      </c>
      <c r="C4682" s="3">
        <v>177</v>
      </c>
      <c r="D4682" s="2">
        <v>79.5</v>
      </c>
      <c r="E4682" s="2">
        <v>88.65</v>
      </c>
      <c r="F4682" s="2">
        <v>89.65</v>
      </c>
      <c r="G4682" s="2">
        <v>0</v>
      </c>
      <c r="H4682" s="2" t="s">
        <v>12</v>
      </c>
      <c r="I4682" s="2">
        <v>140</v>
      </c>
      <c r="J4682" s="2">
        <v>0</v>
      </c>
      <c r="K4682" s="4">
        <v>1.9347000000000001</v>
      </c>
      <c r="L4682" s="2" t="s">
        <v>1276</v>
      </c>
      <c r="M4682" s="5">
        <v>45093</v>
      </c>
      <c r="N4682" s="6">
        <v>102.79</v>
      </c>
    </row>
    <row r="4683" spans="1:14" ht="15.5" hidden="1" x14ac:dyDescent="0.35">
      <c r="A4683" s="3" t="s">
        <v>846</v>
      </c>
      <c r="B4683" s="2" t="s">
        <v>2318</v>
      </c>
      <c r="C4683" s="3">
        <v>177.5</v>
      </c>
      <c r="D4683" s="2">
        <v>83.25</v>
      </c>
      <c r="E4683" s="2">
        <v>93.15</v>
      </c>
      <c r="F4683" s="2">
        <v>94.05</v>
      </c>
      <c r="G4683" s="2">
        <v>0</v>
      </c>
      <c r="H4683" s="2" t="s">
        <v>12</v>
      </c>
      <c r="I4683" s="2">
        <v>28</v>
      </c>
      <c r="J4683" s="2">
        <v>0</v>
      </c>
      <c r="K4683" s="4">
        <v>2.1812</v>
      </c>
      <c r="L4683" s="2" t="s">
        <v>1276</v>
      </c>
      <c r="M4683" s="5">
        <v>45093</v>
      </c>
      <c r="N4683" s="6">
        <v>102.79</v>
      </c>
    </row>
    <row r="4684" spans="1:14" ht="15.5" hidden="1" x14ac:dyDescent="0.35">
      <c r="A4684" s="3" t="s">
        <v>848</v>
      </c>
      <c r="B4684" s="2" t="s">
        <v>2319</v>
      </c>
      <c r="C4684" s="3">
        <v>178</v>
      </c>
      <c r="D4684" s="2">
        <v>81.400000000000006</v>
      </c>
      <c r="E4684" s="2">
        <v>89.7</v>
      </c>
      <c r="F4684" s="2">
        <v>90.7</v>
      </c>
      <c r="G4684" s="2">
        <v>0</v>
      </c>
      <c r="H4684" s="2" t="s">
        <v>12</v>
      </c>
      <c r="I4684" s="2">
        <v>122</v>
      </c>
      <c r="J4684" s="2">
        <v>0</v>
      </c>
      <c r="K4684" s="4">
        <v>1.9464999999999999</v>
      </c>
      <c r="L4684" s="2" t="s">
        <v>1276</v>
      </c>
      <c r="M4684" s="5">
        <v>45093</v>
      </c>
      <c r="N4684" s="6">
        <v>102.79</v>
      </c>
    </row>
    <row r="4685" spans="1:14" ht="15.5" hidden="1" x14ac:dyDescent="0.35">
      <c r="A4685" s="3" t="s">
        <v>850</v>
      </c>
      <c r="B4685" s="2" t="s">
        <v>2320</v>
      </c>
      <c r="C4685" s="3">
        <v>178.5</v>
      </c>
      <c r="D4685" s="2">
        <v>80.150000000000006</v>
      </c>
      <c r="E4685" s="2">
        <v>90.05</v>
      </c>
      <c r="F4685" s="2">
        <v>90.7</v>
      </c>
      <c r="G4685" s="2">
        <v>0</v>
      </c>
      <c r="H4685" s="2" t="s">
        <v>12</v>
      </c>
      <c r="I4685" s="2">
        <v>100</v>
      </c>
      <c r="J4685" s="2">
        <v>0</v>
      </c>
      <c r="K4685" s="4">
        <v>1.9305000000000001</v>
      </c>
      <c r="L4685" s="2" t="s">
        <v>1276</v>
      </c>
      <c r="M4685" s="5">
        <v>45093</v>
      </c>
      <c r="N4685" s="6">
        <v>102.79</v>
      </c>
    </row>
    <row r="4686" spans="1:14" ht="15.5" hidden="1" x14ac:dyDescent="0.35">
      <c r="A4686" s="3" t="s">
        <v>852</v>
      </c>
      <c r="B4686" s="2" t="s">
        <v>2321</v>
      </c>
      <c r="C4686" s="3">
        <v>179</v>
      </c>
      <c r="D4686" s="2">
        <v>81.5</v>
      </c>
      <c r="E4686" s="2">
        <v>90.7</v>
      </c>
      <c r="F4686" s="2">
        <v>91.65</v>
      </c>
      <c r="G4686" s="2">
        <v>0</v>
      </c>
      <c r="H4686" s="2" t="s">
        <v>12</v>
      </c>
      <c r="I4686" s="2">
        <v>120</v>
      </c>
      <c r="J4686" s="2">
        <v>0</v>
      </c>
      <c r="K4686" s="4">
        <v>1.9535</v>
      </c>
      <c r="L4686" s="2" t="s">
        <v>1276</v>
      </c>
      <c r="M4686" s="5">
        <v>45093</v>
      </c>
      <c r="N4686" s="6">
        <v>102.79</v>
      </c>
    </row>
    <row r="4687" spans="1:14" ht="15.5" hidden="1" x14ac:dyDescent="0.35">
      <c r="A4687" s="3" t="s">
        <v>854</v>
      </c>
      <c r="B4687" s="2" t="s">
        <v>2322</v>
      </c>
      <c r="C4687" s="3">
        <v>179.5</v>
      </c>
      <c r="D4687" s="2">
        <v>81.209999999999994</v>
      </c>
      <c r="E4687" s="2">
        <v>91.05</v>
      </c>
      <c r="F4687" s="2">
        <v>91.95</v>
      </c>
      <c r="G4687" s="2">
        <v>0</v>
      </c>
      <c r="H4687" s="2" t="s">
        <v>12</v>
      </c>
      <c r="I4687" s="2">
        <v>60</v>
      </c>
      <c r="J4687" s="2">
        <v>0</v>
      </c>
      <c r="K4687" s="4">
        <v>1.9469000000000001</v>
      </c>
      <c r="L4687" s="2" t="s">
        <v>1276</v>
      </c>
      <c r="M4687" s="5">
        <v>45093</v>
      </c>
      <c r="N4687" s="6">
        <v>102.79</v>
      </c>
    </row>
    <row r="4688" spans="1:14" ht="15.5" hidden="1" x14ac:dyDescent="0.35">
      <c r="A4688" s="3" t="s">
        <v>856</v>
      </c>
      <c r="B4688" s="2" t="s">
        <v>2323</v>
      </c>
      <c r="C4688" s="3">
        <v>180</v>
      </c>
      <c r="D4688" s="2">
        <v>89.48</v>
      </c>
      <c r="E4688" s="2">
        <v>77.650000000000006</v>
      </c>
      <c r="F4688" s="2">
        <v>78.25</v>
      </c>
      <c r="G4688" s="2">
        <v>0</v>
      </c>
      <c r="H4688" s="2" t="s">
        <v>12</v>
      </c>
      <c r="I4688" s="2">
        <v>2</v>
      </c>
      <c r="J4688" s="2">
        <v>0</v>
      </c>
      <c r="K4688" s="4">
        <v>0.78269999999999995</v>
      </c>
      <c r="L4688" s="2" t="s">
        <v>1276</v>
      </c>
      <c r="M4688" s="5">
        <v>45093</v>
      </c>
      <c r="N4688" s="6">
        <v>102.79</v>
      </c>
    </row>
    <row r="4689" spans="1:14" ht="15.5" hidden="1" x14ac:dyDescent="0.35">
      <c r="A4689" s="3" t="s">
        <v>858</v>
      </c>
      <c r="B4689" s="2" t="s">
        <v>2324</v>
      </c>
      <c r="C4689" s="3">
        <v>180.5</v>
      </c>
      <c r="D4689" s="2">
        <v>82.78</v>
      </c>
      <c r="E4689" s="2">
        <v>92.2</v>
      </c>
      <c r="F4689" s="2">
        <v>93.25</v>
      </c>
      <c r="G4689" s="2">
        <v>0</v>
      </c>
      <c r="H4689" s="2" t="s">
        <v>12</v>
      </c>
      <c r="I4689" s="2">
        <v>240</v>
      </c>
      <c r="J4689" s="2">
        <v>0</v>
      </c>
      <c r="K4689" s="4">
        <v>1.9694</v>
      </c>
      <c r="L4689" s="2" t="s">
        <v>1276</v>
      </c>
      <c r="M4689" s="5">
        <v>45093</v>
      </c>
      <c r="N4689" s="6">
        <v>102.79</v>
      </c>
    </row>
    <row r="4690" spans="1:14" ht="15.5" hidden="1" x14ac:dyDescent="0.35">
      <c r="A4690" s="3" t="s">
        <v>860</v>
      </c>
      <c r="B4690" s="2" t="s">
        <v>2325</v>
      </c>
      <c r="C4690" s="3">
        <v>181</v>
      </c>
      <c r="D4690" s="2">
        <v>83.69</v>
      </c>
      <c r="E4690" s="2">
        <v>92.65</v>
      </c>
      <c r="F4690" s="2">
        <v>93.7</v>
      </c>
      <c r="G4690" s="2">
        <v>0</v>
      </c>
      <c r="H4690" s="2" t="s">
        <v>12</v>
      </c>
      <c r="I4690" s="2">
        <v>100</v>
      </c>
      <c r="J4690" s="2">
        <v>0</v>
      </c>
      <c r="K4690" s="4">
        <v>1.9704999999999999</v>
      </c>
      <c r="L4690" s="2" t="s">
        <v>1276</v>
      </c>
      <c r="M4690" s="5">
        <v>45093</v>
      </c>
      <c r="N4690" s="6">
        <v>102.79</v>
      </c>
    </row>
    <row r="4691" spans="1:14" ht="15.5" hidden="1" x14ac:dyDescent="0.35">
      <c r="A4691" s="3" t="s">
        <v>862</v>
      </c>
      <c r="B4691" s="2" t="s">
        <v>2326</v>
      </c>
      <c r="C4691" s="3">
        <v>181.5</v>
      </c>
      <c r="D4691" s="2">
        <v>88.3</v>
      </c>
      <c r="E4691" s="2">
        <v>97.15</v>
      </c>
      <c r="F4691" s="2">
        <v>98.15</v>
      </c>
      <c r="G4691" s="2">
        <v>0</v>
      </c>
      <c r="H4691" s="2" t="s">
        <v>12</v>
      </c>
      <c r="I4691" s="2">
        <v>83</v>
      </c>
      <c r="J4691" s="2">
        <v>0</v>
      </c>
      <c r="K4691" s="4">
        <v>2.2187999999999999</v>
      </c>
      <c r="L4691" s="2" t="s">
        <v>1276</v>
      </c>
      <c r="M4691" s="5">
        <v>45093</v>
      </c>
      <c r="N4691" s="6">
        <v>102.79</v>
      </c>
    </row>
    <row r="4692" spans="1:14" ht="15.5" hidden="1" x14ac:dyDescent="0.35">
      <c r="A4692" s="3" t="s">
        <v>864</v>
      </c>
      <c r="B4692" s="2" t="s">
        <v>2327</v>
      </c>
      <c r="C4692" s="3">
        <v>182</v>
      </c>
      <c r="D4692" s="2">
        <v>85</v>
      </c>
      <c r="E4692" s="2">
        <v>93.7</v>
      </c>
      <c r="F4692" s="2">
        <v>94.65</v>
      </c>
      <c r="G4692" s="2">
        <v>0</v>
      </c>
      <c r="H4692" s="2" t="s">
        <v>12</v>
      </c>
      <c r="I4692" s="2">
        <v>50</v>
      </c>
      <c r="J4692" s="2">
        <v>0</v>
      </c>
      <c r="K4692" s="4">
        <v>1.9787999999999999</v>
      </c>
      <c r="L4692" s="2" t="s">
        <v>1276</v>
      </c>
      <c r="M4692" s="5">
        <v>45093</v>
      </c>
      <c r="N4692" s="6">
        <v>102.79</v>
      </c>
    </row>
    <row r="4693" spans="1:14" ht="15.5" hidden="1" x14ac:dyDescent="0.35">
      <c r="A4693" s="3" t="s">
        <v>866</v>
      </c>
      <c r="B4693" s="2" t="s">
        <v>2328</v>
      </c>
      <c r="C4693" s="3">
        <v>182.5</v>
      </c>
      <c r="D4693" s="2">
        <v>85.18</v>
      </c>
      <c r="E4693" s="2">
        <v>94.15</v>
      </c>
      <c r="F4693" s="2">
        <v>95.2</v>
      </c>
      <c r="G4693" s="2">
        <v>0</v>
      </c>
      <c r="H4693" s="2" t="s">
        <v>12</v>
      </c>
      <c r="I4693" s="2">
        <v>242</v>
      </c>
      <c r="J4693" s="2">
        <v>0</v>
      </c>
      <c r="K4693" s="4">
        <v>1.9829000000000001</v>
      </c>
      <c r="L4693" s="2" t="s">
        <v>1276</v>
      </c>
      <c r="M4693" s="5">
        <v>45093</v>
      </c>
      <c r="N4693" s="6">
        <v>102.79</v>
      </c>
    </row>
    <row r="4694" spans="1:14" ht="15.5" hidden="1" x14ac:dyDescent="0.35">
      <c r="A4694" s="3" t="s">
        <v>868</v>
      </c>
      <c r="B4694" s="2" t="s">
        <v>2329</v>
      </c>
      <c r="C4694" s="3">
        <v>183</v>
      </c>
      <c r="D4694" s="2">
        <v>89</v>
      </c>
      <c r="E4694" s="2">
        <v>97.4</v>
      </c>
      <c r="F4694" s="2">
        <v>98.1</v>
      </c>
      <c r="G4694" s="2">
        <v>0</v>
      </c>
      <c r="H4694" s="2" t="s">
        <v>12</v>
      </c>
      <c r="I4694" s="2">
        <v>33</v>
      </c>
      <c r="J4694" s="2">
        <v>0</v>
      </c>
      <c r="K4694" s="4">
        <v>2.1461000000000001</v>
      </c>
      <c r="L4694" s="2" t="s">
        <v>1276</v>
      </c>
      <c r="M4694" s="5">
        <v>45093</v>
      </c>
      <c r="N4694" s="6">
        <v>102.79</v>
      </c>
    </row>
    <row r="4695" spans="1:14" ht="15.5" hidden="1" x14ac:dyDescent="0.35">
      <c r="A4695" s="3" t="s">
        <v>870</v>
      </c>
      <c r="B4695" s="2" t="s">
        <v>2328</v>
      </c>
      <c r="C4695" s="3">
        <v>183.5</v>
      </c>
      <c r="D4695" s="2">
        <v>86.21</v>
      </c>
      <c r="E4695" s="2">
        <v>95.2</v>
      </c>
      <c r="F4695" s="2">
        <v>96</v>
      </c>
      <c r="G4695" s="2">
        <v>0</v>
      </c>
      <c r="H4695" s="2" t="s">
        <v>12</v>
      </c>
      <c r="I4695" s="2">
        <v>260</v>
      </c>
      <c r="J4695" s="2">
        <v>0</v>
      </c>
      <c r="K4695" s="4">
        <v>1.9865999999999999</v>
      </c>
      <c r="L4695" s="2" t="s">
        <v>1276</v>
      </c>
      <c r="M4695" s="5">
        <v>45093</v>
      </c>
      <c r="N4695" s="6">
        <v>102.79</v>
      </c>
    </row>
    <row r="4696" spans="1:14" ht="15.5" hidden="1" x14ac:dyDescent="0.35">
      <c r="A4696" s="3" t="s">
        <v>871</v>
      </c>
      <c r="B4696" s="2" t="s">
        <v>2330</v>
      </c>
      <c r="C4696" s="3">
        <v>184</v>
      </c>
      <c r="D4696" s="2">
        <v>89.02</v>
      </c>
      <c r="E4696" s="2">
        <v>95.65</v>
      </c>
      <c r="F4696" s="2">
        <v>96.8</v>
      </c>
      <c r="G4696" s="2">
        <v>0</v>
      </c>
      <c r="H4696" s="2" t="s">
        <v>12</v>
      </c>
      <c r="I4696" s="2">
        <v>41</v>
      </c>
      <c r="J4696" s="2">
        <v>0</v>
      </c>
      <c r="K4696" s="4">
        <v>1.9984</v>
      </c>
      <c r="L4696" s="2" t="s">
        <v>1276</v>
      </c>
      <c r="M4696" s="5">
        <v>45093</v>
      </c>
      <c r="N4696" s="6">
        <v>102.79</v>
      </c>
    </row>
    <row r="4697" spans="1:14" ht="15.5" hidden="1" x14ac:dyDescent="0.35">
      <c r="A4697" s="3" t="s">
        <v>873</v>
      </c>
      <c r="B4697" s="2" t="s">
        <v>2328</v>
      </c>
      <c r="C4697" s="3">
        <v>184.5</v>
      </c>
      <c r="D4697" s="2">
        <v>87.21</v>
      </c>
      <c r="E4697" s="2">
        <v>96.15</v>
      </c>
      <c r="F4697" s="2">
        <v>97.2</v>
      </c>
      <c r="G4697" s="2">
        <v>0</v>
      </c>
      <c r="H4697" s="2" t="s">
        <v>12</v>
      </c>
      <c r="I4697" s="2">
        <v>250</v>
      </c>
      <c r="J4697" s="2">
        <v>0</v>
      </c>
      <c r="K4697" s="4">
        <v>1.9994000000000001</v>
      </c>
      <c r="L4697" s="2" t="s">
        <v>1276</v>
      </c>
      <c r="M4697" s="5">
        <v>45093</v>
      </c>
      <c r="N4697" s="6">
        <v>102.79</v>
      </c>
    </row>
    <row r="4698" spans="1:14" ht="15.5" hidden="1" x14ac:dyDescent="0.35">
      <c r="A4698" s="3" t="s">
        <v>874</v>
      </c>
      <c r="B4698" s="2" t="s">
        <v>2331</v>
      </c>
      <c r="C4698" s="3">
        <v>185</v>
      </c>
      <c r="D4698" s="2">
        <v>91.48</v>
      </c>
      <c r="E4698" s="2">
        <v>84.9</v>
      </c>
      <c r="F4698" s="2">
        <v>85.9</v>
      </c>
      <c r="G4698" s="2">
        <v>0</v>
      </c>
      <c r="H4698" s="2" t="s">
        <v>12</v>
      </c>
      <c r="I4698" s="2">
        <v>4</v>
      </c>
      <c r="J4698" s="2">
        <v>0</v>
      </c>
      <c r="K4698" s="4">
        <v>1.1432</v>
      </c>
      <c r="L4698" s="2" t="s">
        <v>1276</v>
      </c>
      <c r="M4698" s="5">
        <v>45093</v>
      </c>
      <c r="N4698" s="6">
        <v>102.79</v>
      </c>
    </row>
    <row r="4699" spans="1:14" ht="15.5" hidden="1" x14ac:dyDescent="0.35">
      <c r="A4699" s="3" t="s">
        <v>876</v>
      </c>
      <c r="B4699" s="2" t="s">
        <v>2717</v>
      </c>
      <c r="C4699" s="3">
        <v>185.5</v>
      </c>
      <c r="D4699" s="2">
        <v>82.4</v>
      </c>
      <c r="E4699" s="2">
        <v>82.1</v>
      </c>
      <c r="F4699" s="2">
        <v>83.4</v>
      </c>
      <c r="G4699" s="2">
        <v>-5.81</v>
      </c>
      <c r="H4699" s="2">
        <v>-6.59E-2</v>
      </c>
      <c r="I4699" s="2">
        <v>1</v>
      </c>
      <c r="J4699" s="2">
        <v>0</v>
      </c>
      <c r="K4699" s="4">
        <v>0.80369999999999997</v>
      </c>
      <c r="L4699" s="2" t="s">
        <v>1276</v>
      </c>
      <c r="M4699" s="5">
        <v>45093</v>
      </c>
      <c r="N4699" s="6">
        <v>102.79</v>
      </c>
    </row>
    <row r="4700" spans="1:14" ht="15.5" hidden="1" x14ac:dyDescent="0.35">
      <c r="A4700" s="3" t="s">
        <v>878</v>
      </c>
      <c r="B4700" s="2" t="s">
        <v>2333</v>
      </c>
      <c r="C4700" s="3">
        <v>186</v>
      </c>
      <c r="D4700" s="2">
        <v>88.9</v>
      </c>
      <c r="E4700" s="2">
        <v>97.7</v>
      </c>
      <c r="F4700" s="2">
        <v>98.7</v>
      </c>
      <c r="G4700" s="2">
        <v>0</v>
      </c>
      <c r="H4700" s="2" t="s">
        <v>12</v>
      </c>
      <c r="I4700" s="2">
        <v>180</v>
      </c>
      <c r="J4700" s="2">
        <v>0</v>
      </c>
      <c r="K4700" s="4">
        <v>2.0131000000000001</v>
      </c>
      <c r="L4700" s="2" t="s">
        <v>1276</v>
      </c>
      <c r="M4700" s="5">
        <v>45093</v>
      </c>
      <c r="N4700" s="6">
        <v>102.79</v>
      </c>
    </row>
    <row r="4701" spans="1:14" ht="15.5" hidden="1" x14ac:dyDescent="0.35">
      <c r="A4701" s="3" t="s">
        <v>880</v>
      </c>
      <c r="B4701" s="2" t="s">
        <v>2334</v>
      </c>
      <c r="C4701" s="3">
        <v>186.5</v>
      </c>
      <c r="D4701" s="2">
        <v>89.21</v>
      </c>
      <c r="E4701" s="2">
        <v>98.15</v>
      </c>
      <c r="F4701" s="2">
        <v>99.25</v>
      </c>
      <c r="G4701" s="2">
        <v>0</v>
      </c>
      <c r="H4701" s="2" t="s">
        <v>12</v>
      </c>
      <c r="I4701" s="2">
        <v>280</v>
      </c>
      <c r="J4701" s="2">
        <v>0</v>
      </c>
      <c r="K4701" s="4">
        <v>2.0171000000000001</v>
      </c>
      <c r="L4701" s="2" t="s">
        <v>1276</v>
      </c>
      <c r="M4701" s="5">
        <v>45093</v>
      </c>
      <c r="N4701" s="6">
        <v>102.79</v>
      </c>
    </row>
    <row r="4702" spans="1:14" ht="15.5" hidden="1" x14ac:dyDescent="0.35">
      <c r="A4702" s="3" t="s">
        <v>882</v>
      </c>
      <c r="B4702" s="2" t="s">
        <v>2335</v>
      </c>
      <c r="C4702" s="3">
        <v>187</v>
      </c>
      <c r="D4702" s="2">
        <v>90.23</v>
      </c>
      <c r="E4702" s="2">
        <v>98.7</v>
      </c>
      <c r="F4702" s="2">
        <v>99.7</v>
      </c>
      <c r="G4702" s="2">
        <v>0</v>
      </c>
      <c r="H4702" s="2" t="s">
        <v>12</v>
      </c>
      <c r="I4702" s="2">
        <v>224</v>
      </c>
      <c r="J4702" s="2">
        <v>0</v>
      </c>
      <c r="K4702" s="4">
        <v>2.0211000000000001</v>
      </c>
      <c r="L4702" s="2" t="s">
        <v>1276</v>
      </c>
      <c r="M4702" s="5">
        <v>45093</v>
      </c>
      <c r="N4702" s="6">
        <v>102.79</v>
      </c>
    </row>
    <row r="4703" spans="1:14" ht="15.5" hidden="1" x14ac:dyDescent="0.35">
      <c r="A4703" s="3" t="s">
        <v>884</v>
      </c>
      <c r="B4703" s="2" t="s">
        <v>2334</v>
      </c>
      <c r="C4703" s="3">
        <v>187.5</v>
      </c>
      <c r="D4703" s="2">
        <v>90.31</v>
      </c>
      <c r="E4703" s="2">
        <v>99.15</v>
      </c>
      <c r="F4703" s="2">
        <v>100.05</v>
      </c>
      <c r="G4703" s="2">
        <v>0</v>
      </c>
      <c r="H4703" s="2" t="s">
        <v>12</v>
      </c>
      <c r="I4703" s="2">
        <v>280</v>
      </c>
      <c r="J4703" s="2">
        <v>0</v>
      </c>
      <c r="K4703" s="4">
        <v>2.0188000000000001</v>
      </c>
      <c r="L4703" s="2" t="s">
        <v>1276</v>
      </c>
      <c r="M4703" s="5">
        <v>45093</v>
      </c>
      <c r="N4703" s="6">
        <v>102.79</v>
      </c>
    </row>
    <row r="4704" spans="1:14" ht="15.5" hidden="1" x14ac:dyDescent="0.35">
      <c r="A4704" s="3" t="s">
        <v>885</v>
      </c>
      <c r="B4704" s="2" t="s">
        <v>2336</v>
      </c>
      <c r="C4704" s="3">
        <v>188</v>
      </c>
      <c r="D4704" s="2">
        <v>94.25</v>
      </c>
      <c r="E4704" s="2">
        <v>102.35</v>
      </c>
      <c r="F4704" s="2">
        <v>103.2</v>
      </c>
      <c r="G4704" s="2">
        <v>0</v>
      </c>
      <c r="H4704" s="2" t="s">
        <v>12</v>
      </c>
      <c r="I4704" s="2">
        <v>1</v>
      </c>
      <c r="J4704" s="2">
        <v>0</v>
      </c>
      <c r="K4704" s="4">
        <v>2.1884999999999999</v>
      </c>
      <c r="L4704" s="2" t="s">
        <v>1276</v>
      </c>
      <c r="M4704" s="5">
        <v>45093</v>
      </c>
      <c r="N4704" s="6">
        <v>102.79</v>
      </c>
    </row>
    <row r="4705" spans="1:14" ht="15.5" hidden="1" x14ac:dyDescent="0.35">
      <c r="A4705" s="3" t="s">
        <v>887</v>
      </c>
      <c r="B4705" s="2" t="s">
        <v>2337</v>
      </c>
      <c r="C4705" s="3">
        <v>188.5</v>
      </c>
      <c r="D4705" s="2">
        <v>91.36</v>
      </c>
      <c r="E4705" s="2">
        <v>100.1</v>
      </c>
      <c r="F4705" s="2">
        <v>101.25</v>
      </c>
      <c r="G4705" s="2">
        <v>0</v>
      </c>
      <c r="H4705" s="2" t="s">
        <v>12</v>
      </c>
      <c r="I4705" s="2">
        <v>200</v>
      </c>
      <c r="J4705" s="2">
        <v>0</v>
      </c>
      <c r="K4705" s="4">
        <v>2.0314999999999999</v>
      </c>
      <c r="L4705" s="2" t="s">
        <v>1276</v>
      </c>
      <c r="M4705" s="5">
        <v>45093</v>
      </c>
      <c r="N4705" s="6">
        <v>102.79</v>
      </c>
    </row>
    <row r="4706" spans="1:14" ht="15.5" hidden="1" x14ac:dyDescent="0.35">
      <c r="A4706" s="3" t="s">
        <v>889</v>
      </c>
      <c r="B4706" s="2" t="s">
        <v>2338</v>
      </c>
      <c r="C4706" s="3">
        <v>189</v>
      </c>
      <c r="D4706" s="2">
        <v>93.2</v>
      </c>
      <c r="E4706" s="2">
        <v>100.65</v>
      </c>
      <c r="F4706" s="2">
        <v>101.7</v>
      </c>
      <c r="G4706" s="2">
        <v>0</v>
      </c>
      <c r="H4706" s="2" t="s">
        <v>12</v>
      </c>
      <c r="I4706" s="2">
        <v>4</v>
      </c>
      <c r="J4706" s="2">
        <v>0</v>
      </c>
      <c r="K4706" s="4">
        <v>2.0354000000000001</v>
      </c>
      <c r="L4706" s="2" t="s">
        <v>1276</v>
      </c>
      <c r="M4706" s="5">
        <v>45093</v>
      </c>
      <c r="N4706" s="6">
        <v>102.79</v>
      </c>
    </row>
    <row r="4707" spans="1:14" ht="15.5" hidden="1" x14ac:dyDescent="0.35">
      <c r="A4707" s="3" t="s">
        <v>891</v>
      </c>
      <c r="B4707" s="2" t="s">
        <v>2339</v>
      </c>
      <c r="C4707" s="3">
        <v>189.5</v>
      </c>
      <c r="D4707" s="2">
        <v>96.65</v>
      </c>
      <c r="E4707" s="2">
        <v>91.05</v>
      </c>
      <c r="F4707" s="2">
        <v>91.65</v>
      </c>
      <c r="G4707" s="2">
        <v>0</v>
      </c>
      <c r="H4707" s="2" t="s">
        <v>12</v>
      </c>
      <c r="I4707" s="2">
        <v>500</v>
      </c>
      <c r="J4707" s="2">
        <v>0</v>
      </c>
      <c r="K4707" s="4">
        <v>1.3098000000000001</v>
      </c>
      <c r="L4707" s="2" t="s">
        <v>1276</v>
      </c>
      <c r="M4707" s="5">
        <v>45093</v>
      </c>
      <c r="N4707" s="6">
        <v>102.79</v>
      </c>
    </row>
    <row r="4708" spans="1:14" ht="15.5" hidden="1" x14ac:dyDescent="0.35">
      <c r="A4708" s="3" t="s">
        <v>893</v>
      </c>
      <c r="B4708" s="2" t="s">
        <v>2614</v>
      </c>
      <c r="C4708" s="3">
        <v>190</v>
      </c>
      <c r="D4708" s="2">
        <v>87.32</v>
      </c>
      <c r="E4708" s="2">
        <v>86.6</v>
      </c>
      <c r="F4708" s="2">
        <v>87.85</v>
      </c>
      <c r="G4708" s="2">
        <v>-0.37</v>
      </c>
      <c r="H4708" s="2">
        <v>-4.1999999999999997E-3</v>
      </c>
      <c r="I4708" s="2">
        <v>5550</v>
      </c>
      <c r="J4708" s="2">
        <v>1000</v>
      </c>
      <c r="K4708" s="4">
        <v>0.81689999999999996</v>
      </c>
      <c r="L4708" s="2" t="s">
        <v>1276</v>
      </c>
      <c r="M4708" s="5">
        <v>45093</v>
      </c>
      <c r="N4708" s="6">
        <v>102.79</v>
      </c>
    </row>
    <row r="4709" spans="1:14" ht="15.5" hidden="1" x14ac:dyDescent="0.35">
      <c r="A4709" s="3" t="s">
        <v>894</v>
      </c>
      <c r="B4709" s="2" t="s">
        <v>2340</v>
      </c>
      <c r="C4709" s="3">
        <v>190.5</v>
      </c>
      <c r="D4709" s="2">
        <v>92.95</v>
      </c>
      <c r="E4709" s="2">
        <v>87.1</v>
      </c>
      <c r="F4709" s="2">
        <v>88.35</v>
      </c>
      <c r="G4709" s="2">
        <v>0</v>
      </c>
      <c r="H4709" s="2" t="s">
        <v>12</v>
      </c>
      <c r="I4709" s="2">
        <v>10</v>
      </c>
      <c r="J4709" s="2">
        <v>0</v>
      </c>
      <c r="K4709" s="4">
        <v>0.81930000000000003</v>
      </c>
      <c r="L4709" s="2" t="s">
        <v>1276</v>
      </c>
      <c r="M4709" s="5">
        <v>45093</v>
      </c>
      <c r="N4709" s="6">
        <v>102.79</v>
      </c>
    </row>
    <row r="4710" spans="1:14" ht="15.5" hidden="1" x14ac:dyDescent="0.35">
      <c r="A4710" s="3" t="s">
        <v>896</v>
      </c>
      <c r="B4710" s="2" t="s">
        <v>2341</v>
      </c>
      <c r="C4710" s="3">
        <v>191</v>
      </c>
      <c r="D4710" s="2">
        <v>93.92</v>
      </c>
      <c r="E4710" s="2">
        <v>102.7</v>
      </c>
      <c r="F4710" s="2">
        <v>103.7</v>
      </c>
      <c r="G4710" s="2">
        <v>0</v>
      </c>
      <c r="H4710" s="2" t="s">
        <v>12</v>
      </c>
      <c r="I4710" s="2">
        <v>420</v>
      </c>
      <c r="J4710" s="2">
        <v>0</v>
      </c>
      <c r="K4710" s="4">
        <v>2.0526</v>
      </c>
      <c r="L4710" s="2" t="s">
        <v>1276</v>
      </c>
      <c r="M4710" s="5">
        <v>45093</v>
      </c>
      <c r="N4710" s="6">
        <v>102.79</v>
      </c>
    </row>
    <row r="4711" spans="1:14" ht="15.5" hidden="1" x14ac:dyDescent="0.35">
      <c r="A4711" s="3" t="s">
        <v>898</v>
      </c>
      <c r="B4711" s="2" t="s">
        <v>2342</v>
      </c>
      <c r="C4711" s="3">
        <v>191.5</v>
      </c>
      <c r="D4711" s="2">
        <v>94.36</v>
      </c>
      <c r="E4711" s="2">
        <v>103.1</v>
      </c>
      <c r="F4711" s="2">
        <v>104.25</v>
      </c>
      <c r="G4711" s="2">
        <v>0</v>
      </c>
      <c r="H4711" s="2" t="s">
        <v>12</v>
      </c>
      <c r="I4711" s="2">
        <v>300</v>
      </c>
      <c r="J4711" s="2">
        <v>0</v>
      </c>
      <c r="K4711" s="4">
        <v>2.0548999999999999</v>
      </c>
      <c r="L4711" s="2" t="s">
        <v>1276</v>
      </c>
      <c r="M4711" s="5">
        <v>45093</v>
      </c>
      <c r="N4711" s="6">
        <v>102.79</v>
      </c>
    </row>
    <row r="4712" spans="1:14" ht="15.5" hidden="1" x14ac:dyDescent="0.35">
      <c r="A4712" s="3" t="s">
        <v>900</v>
      </c>
      <c r="B4712" s="2" t="s">
        <v>2343</v>
      </c>
      <c r="C4712" s="3">
        <v>192</v>
      </c>
      <c r="D4712" s="2">
        <v>98.1</v>
      </c>
      <c r="E4712" s="2">
        <v>103.6</v>
      </c>
      <c r="F4712" s="2">
        <v>104.7</v>
      </c>
      <c r="G4712" s="2">
        <v>0</v>
      </c>
      <c r="H4712" s="2" t="s">
        <v>12</v>
      </c>
      <c r="I4712" s="2">
        <v>101</v>
      </c>
      <c r="J4712" s="2">
        <v>0</v>
      </c>
      <c r="K4712" s="4">
        <v>2.0571000000000002</v>
      </c>
      <c r="L4712" s="2" t="s">
        <v>1276</v>
      </c>
      <c r="M4712" s="5">
        <v>45093</v>
      </c>
      <c r="N4712" s="6">
        <v>102.79</v>
      </c>
    </row>
    <row r="4713" spans="1:14" ht="15.5" hidden="1" x14ac:dyDescent="0.35">
      <c r="A4713" s="3" t="s">
        <v>902</v>
      </c>
      <c r="B4713" s="2" t="s">
        <v>2344</v>
      </c>
      <c r="C4713" s="3">
        <v>192.5</v>
      </c>
      <c r="D4713" s="2">
        <v>97.52</v>
      </c>
      <c r="E4713" s="2">
        <v>104.1</v>
      </c>
      <c r="F4713" s="2">
        <v>105.15</v>
      </c>
      <c r="G4713" s="2">
        <v>0</v>
      </c>
      <c r="H4713" s="2" t="s">
        <v>12</v>
      </c>
      <c r="I4713" s="2">
        <v>114</v>
      </c>
      <c r="J4713" s="2">
        <v>0</v>
      </c>
      <c r="K4713" s="4">
        <v>2.0594999999999999</v>
      </c>
      <c r="L4713" s="2" t="s">
        <v>1276</v>
      </c>
      <c r="M4713" s="5">
        <v>45093</v>
      </c>
      <c r="N4713" s="6">
        <v>102.79</v>
      </c>
    </row>
    <row r="4714" spans="1:14" ht="15.5" hidden="1" x14ac:dyDescent="0.35">
      <c r="A4714" s="3" t="s">
        <v>904</v>
      </c>
      <c r="B4714" s="2" t="s">
        <v>2345</v>
      </c>
      <c r="C4714" s="3">
        <v>193</v>
      </c>
      <c r="D4714" s="2">
        <v>97.38</v>
      </c>
      <c r="E4714" s="2">
        <v>104.65</v>
      </c>
      <c r="F4714" s="2">
        <v>105.5</v>
      </c>
      <c r="G4714" s="2">
        <v>0</v>
      </c>
      <c r="H4714" s="2" t="s">
        <v>12</v>
      </c>
      <c r="I4714" s="2">
        <v>100</v>
      </c>
      <c r="J4714" s="2">
        <v>0</v>
      </c>
      <c r="K4714" s="4">
        <v>2.0602</v>
      </c>
      <c r="L4714" s="2" t="s">
        <v>1276</v>
      </c>
      <c r="M4714" s="5">
        <v>45093</v>
      </c>
      <c r="N4714" s="6">
        <v>102.79</v>
      </c>
    </row>
    <row r="4715" spans="1:14" ht="15.5" hidden="1" x14ac:dyDescent="0.35">
      <c r="A4715" s="3" t="s">
        <v>906</v>
      </c>
      <c r="B4715" s="2" t="s">
        <v>2346</v>
      </c>
      <c r="C4715" s="3">
        <v>193.5</v>
      </c>
      <c r="D4715" s="2">
        <v>83.21</v>
      </c>
      <c r="E4715" s="2">
        <v>98</v>
      </c>
      <c r="F4715" s="2">
        <v>99.25</v>
      </c>
      <c r="G4715" s="2">
        <v>0</v>
      </c>
      <c r="H4715" s="2" t="s">
        <v>12</v>
      </c>
      <c r="I4715" s="2">
        <v>2</v>
      </c>
      <c r="J4715" s="2">
        <v>0</v>
      </c>
      <c r="K4715" s="4">
        <v>1.5979000000000001</v>
      </c>
      <c r="L4715" s="2" t="s">
        <v>1276</v>
      </c>
      <c r="M4715" s="5">
        <v>45093</v>
      </c>
      <c r="N4715" s="6">
        <v>102.79</v>
      </c>
    </row>
    <row r="4716" spans="1:14" ht="15.5" hidden="1" x14ac:dyDescent="0.35">
      <c r="A4716" s="3" t="s">
        <v>908</v>
      </c>
      <c r="B4716" s="2" t="s">
        <v>2347</v>
      </c>
      <c r="C4716" s="3">
        <v>194</v>
      </c>
      <c r="D4716" s="2">
        <v>98.9</v>
      </c>
      <c r="E4716" s="2">
        <v>105.6</v>
      </c>
      <c r="F4716" s="2">
        <v>106.65</v>
      </c>
      <c r="G4716" s="2">
        <v>0</v>
      </c>
      <c r="H4716" s="2" t="s">
        <v>12</v>
      </c>
      <c r="I4716" s="2">
        <v>4</v>
      </c>
      <c r="J4716" s="2">
        <v>0</v>
      </c>
      <c r="K4716" s="4">
        <v>2.0709</v>
      </c>
      <c r="L4716" s="2" t="s">
        <v>1276</v>
      </c>
      <c r="M4716" s="5">
        <v>45093</v>
      </c>
      <c r="N4716" s="6">
        <v>102.79</v>
      </c>
    </row>
    <row r="4717" spans="1:14" ht="15.5" hidden="1" x14ac:dyDescent="0.35">
      <c r="A4717" s="3" t="s">
        <v>910</v>
      </c>
      <c r="B4717" s="2" t="s">
        <v>2348</v>
      </c>
      <c r="C4717" s="3">
        <v>194.5</v>
      </c>
      <c r="D4717" s="2">
        <v>83.14</v>
      </c>
      <c r="E4717" s="2">
        <v>99</v>
      </c>
      <c r="F4717" s="2">
        <v>100.25</v>
      </c>
      <c r="G4717" s="2">
        <v>0</v>
      </c>
      <c r="H4717" s="2" t="s">
        <v>12</v>
      </c>
      <c r="I4717" s="2">
        <v>4</v>
      </c>
      <c r="J4717" s="2">
        <v>0</v>
      </c>
      <c r="K4717" s="4">
        <v>1.605</v>
      </c>
      <c r="L4717" s="2" t="s">
        <v>1276</v>
      </c>
      <c r="M4717" s="5">
        <v>45093</v>
      </c>
      <c r="N4717" s="6">
        <v>102.79</v>
      </c>
    </row>
    <row r="4718" spans="1:14" ht="15.5" hidden="1" x14ac:dyDescent="0.35">
      <c r="A4718" s="3" t="s">
        <v>912</v>
      </c>
      <c r="B4718" s="2" t="s">
        <v>2349</v>
      </c>
      <c r="C4718" s="3">
        <v>195</v>
      </c>
      <c r="D4718" s="2">
        <v>96.4</v>
      </c>
      <c r="E4718" s="2">
        <v>96.9</v>
      </c>
      <c r="F4718" s="2">
        <v>97.5</v>
      </c>
      <c r="G4718" s="2">
        <v>0</v>
      </c>
      <c r="H4718" s="2" t="s">
        <v>12</v>
      </c>
      <c r="I4718" s="2">
        <v>2</v>
      </c>
      <c r="J4718" s="2">
        <v>0</v>
      </c>
      <c r="K4718" s="4">
        <v>1.3776999999999999</v>
      </c>
      <c r="L4718" s="2" t="s">
        <v>1276</v>
      </c>
      <c r="M4718" s="5">
        <v>45093</v>
      </c>
      <c r="N4718" s="6">
        <v>102.79</v>
      </c>
    </row>
    <row r="4719" spans="1:14" ht="15.5" hidden="1" x14ac:dyDescent="0.35">
      <c r="A4719" s="3" t="s">
        <v>914</v>
      </c>
      <c r="B4719" s="2" t="s">
        <v>2350</v>
      </c>
      <c r="C4719" s="3">
        <v>195.5</v>
      </c>
      <c r="D4719" s="2">
        <v>84.12</v>
      </c>
      <c r="E4719" s="2">
        <v>100</v>
      </c>
      <c r="F4719" s="2">
        <v>101.25</v>
      </c>
      <c r="G4719" s="2">
        <v>0</v>
      </c>
      <c r="H4719" s="2" t="s">
        <v>12</v>
      </c>
      <c r="I4719" s="2">
        <v>404</v>
      </c>
      <c r="J4719" s="2">
        <v>0</v>
      </c>
      <c r="K4719" s="4">
        <v>1.6121000000000001</v>
      </c>
      <c r="L4719" s="2" t="s">
        <v>1276</v>
      </c>
      <c r="M4719" s="5">
        <v>45093</v>
      </c>
      <c r="N4719" s="6">
        <v>102.79</v>
      </c>
    </row>
    <row r="4720" spans="1:14" ht="15.5" hidden="1" x14ac:dyDescent="0.35">
      <c r="A4720" s="3" t="s">
        <v>916</v>
      </c>
      <c r="B4720" s="2" t="s">
        <v>2351</v>
      </c>
      <c r="C4720" s="3">
        <v>196</v>
      </c>
      <c r="D4720" s="2">
        <v>92.75</v>
      </c>
      <c r="E4720" s="2">
        <v>100.5</v>
      </c>
      <c r="F4720" s="2">
        <v>101.75</v>
      </c>
      <c r="G4720" s="2">
        <v>0</v>
      </c>
      <c r="H4720" s="2" t="s">
        <v>12</v>
      </c>
      <c r="I4720" s="2">
        <v>598</v>
      </c>
      <c r="J4720" s="2">
        <v>0</v>
      </c>
      <c r="K4720" s="4">
        <v>1.6155999999999999</v>
      </c>
      <c r="L4720" s="2" t="s">
        <v>1276</v>
      </c>
      <c r="M4720" s="5">
        <v>45093</v>
      </c>
      <c r="N4720" s="6">
        <v>102.79</v>
      </c>
    </row>
    <row r="4721" spans="1:14" ht="15.5" hidden="1" x14ac:dyDescent="0.35">
      <c r="A4721" s="3" t="s">
        <v>918</v>
      </c>
      <c r="B4721" s="2" t="s">
        <v>2352</v>
      </c>
      <c r="C4721" s="3">
        <v>196.5</v>
      </c>
      <c r="D4721" s="2">
        <v>93.48</v>
      </c>
      <c r="E4721" s="2">
        <v>101</v>
      </c>
      <c r="F4721" s="2">
        <v>102.25</v>
      </c>
      <c r="G4721" s="2">
        <v>0</v>
      </c>
      <c r="H4721" s="2" t="s">
        <v>12</v>
      </c>
      <c r="I4721" s="2">
        <v>960</v>
      </c>
      <c r="J4721" s="2">
        <v>0</v>
      </c>
      <c r="K4721" s="4">
        <v>1.6191</v>
      </c>
      <c r="L4721" s="2" t="s">
        <v>1276</v>
      </c>
      <c r="M4721" s="5">
        <v>45093</v>
      </c>
      <c r="N4721" s="6">
        <v>102.79</v>
      </c>
    </row>
    <row r="4722" spans="1:14" ht="15.5" hidden="1" x14ac:dyDescent="0.35">
      <c r="A4722" s="3" t="s">
        <v>920</v>
      </c>
      <c r="B4722" s="2" t="s">
        <v>2351</v>
      </c>
      <c r="C4722" s="3">
        <v>197</v>
      </c>
      <c r="D4722" s="2">
        <v>93.75</v>
      </c>
      <c r="E4722" s="2">
        <v>101.5</v>
      </c>
      <c r="F4722" s="2">
        <v>102.75</v>
      </c>
      <c r="G4722" s="2">
        <v>0</v>
      </c>
      <c r="H4722" s="2" t="s">
        <v>12</v>
      </c>
      <c r="I4722" s="2">
        <v>985</v>
      </c>
      <c r="J4722" s="2">
        <v>0</v>
      </c>
      <c r="K4722" s="4">
        <v>1.6226</v>
      </c>
      <c r="L4722" s="2" t="s">
        <v>1276</v>
      </c>
      <c r="M4722" s="5">
        <v>45093</v>
      </c>
      <c r="N4722" s="6">
        <v>102.79</v>
      </c>
    </row>
    <row r="4723" spans="1:14" ht="15.5" hidden="1" x14ac:dyDescent="0.35">
      <c r="A4723" s="3" t="s">
        <v>922</v>
      </c>
      <c r="B4723" s="2" t="s">
        <v>2353</v>
      </c>
      <c r="C4723" s="3">
        <v>197.5</v>
      </c>
      <c r="D4723" s="2">
        <v>85.73</v>
      </c>
      <c r="E4723" s="2">
        <v>102.05</v>
      </c>
      <c r="F4723" s="2">
        <v>103.2</v>
      </c>
      <c r="G4723" s="2">
        <v>0</v>
      </c>
      <c r="H4723" s="2" t="s">
        <v>12</v>
      </c>
      <c r="I4723" s="2">
        <v>2</v>
      </c>
      <c r="J4723" s="2">
        <v>0</v>
      </c>
      <c r="K4723" s="4">
        <v>1.6261000000000001</v>
      </c>
      <c r="L4723" s="2" t="s">
        <v>1276</v>
      </c>
      <c r="M4723" s="5">
        <v>45093</v>
      </c>
      <c r="N4723" s="6">
        <v>102.79</v>
      </c>
    </row>
    <row r="4724" spans="1:14" ht="15.5" hidden="1" x14ac:dyDescent="0.35">
      <c r="A4724" s="3" t="s">
        <v>924</v>
      </c>
      <c r="B4724" s="2" t="s">
        <v>2354</v>
      </c>
      <c r="C4724" s="3">
        <v>198</v>
      </c>
      <c r="D4724" s="2">
        <v>85.29</v>
      </c>
      <c r="E4724" s="2">
        <v>102.55</v>
      </c>
      <c r="F4724" s="2">
        <v>103.7</v>
      </c>
      <c r="G4724" s="2">
        <v>0</v>
      </c>
      <c r="H4724" s="2" t="s">
        <v>12</v>
      </c>
      <c r="I4724" s="2">
        <v>42</v>
      </c>
      <c r="J4724" s="2">
        <v>0</v>
      </c>
      <c r="K4724" s="4">
        <v>1.6295999999999999</v>
      </c>
      <c r="L4724" s="2" t="s">
        <v>1276</v>
      </c>
      <c r="M4724" s="5">
        <v>45093</v>
      </c>
      <c r="N4724" s="6">
        <v>102.79</v>
      </c>
    </row>
    <row r="4725" spans="1:14" ht="15.5" hidden="1" x14ac:dyDescent="0.35">
      <c r="A4725" s="3" t="s">
        <v>925</v>
      </c>
      <c r="B4725" s="2" t="s">
        <v>2355</v>
      </c>
      <c r="C4725" s="3">
        <v>198.5</v>
      </c>
      <c r="D4725" s="2">
        <v>87.23</v>
      </c>
      <c r="E4725" s="2">
        <v>103.05</v>
      </c>
      <c r="F4725" s="2">
        <v>104.2</v>
      </c>
      <c r="G4725" s="2">
        <v>0</v>
      </c>
      <c r="H4725" s="2" t="s">
        <v>12</v>
      </c>
      <c r="I4725" s="2">
        <v>4</v>
      </c>
      <c r="J4725" s="2">
        <v>0</v>
      </c>
      <c r="K4725" s="4">
        <v>1.6331</v>
      </c>
      <c r="L4725" s="2" t="s">
        <v>1276</v>
      </c>
      <c r="M4725" s="5">
        <v>45093</v>
      </c>
      <c r="N4725" s="6">
        <v>102.79</v>
      </c>
    </row>
    <row r="4726" spans="1:14" ht="15.5" hidden="1" x14ac:dyDescent="0.35">
      <c r="A4726" s="3" t="s">
        <v>927</v>
      </c>
      <c r="B4726" s="2" t="s">
        <v>2356</v>
      </c>
      <c r="C4726" s="3">
        <v>199</v>
      </c>
      <c r="D4726" s="2">
        <v>101.96</v>
      </c>
      <c r="E4726" s="2">
        <v>102.35</v>
      </c>
      <c r="F4726" s="2">
        <v>104</v>
      </c>
      <c r="G4726" s="2">
        <v>0</v>
      </c>
      <c r="H4726" s="2" t="s">
        <v>12</v>
      </c>
      <c r="I4726" s="2">
        <v>3</v>
      </c>
      <c r="J4726" s="2">
        <v>0</v>
      </c>
      <c r="K4726" s="4">
        <v>1.5649</v>
      </c>
      <c r="L4726" s="2" t="s">
        <v>1276</v>
      </c>
      <c r="M4726" s="5">
        <v>45093</v>
      </c>
      <c r="N4726" s="6">
        <v>102.79</v>
      </c>
    </row>
    <row r="4727" spans="1:14" ht="15.5" hidden="1" x14ac:dyDescent="0.35">
      <c r="A4727" s="3" t="s">
        <v>928</v>
      </c>
      <c r="B4727" s="2" t="s">
        <v>2357</v>
      </c>
      <c r="C4727" s="3">
        <v>199.5</v>
      </c>
      <c r="D4727" s="2">
        <v>104.75</v>
      </c>
      <c r="E4727" s="2">
        <v>111.05</v>
      </c>
      <c r="F4727" s="2">
        <v>112.25</v>
      </c>
      <c r="G4727" s="2">
        <v>0</v>
      </c>
      <c r="H4727" s="2" t="s">
        <v>12</v>
      </c>
      <c r="I4727" s="2">
        <v>4</v>
      </c>
      <c r="J4727" s="2">
        <v>0</v>
      </c>
      <c r="K4727" s="4">
        <v>2.1133000000000002</v>
      </c>
      <c r="L4727" s="2" t="s">
        <v>1276</v>
      </c>
      <c r="M4727" s="5">
        <v>45093</v>
      </c>
      <c r="N4727" s="6">
        <v>102.79</v>
      </c>
    </row>
    <row r="4728" spans="1:14" ht="15.5" hidden="1" x14ac:dyDescent="0.35">
      <c r="A4728" s="3" t="s">
        <v>930</v>
      </c>
      <c r="B4728" s="2" t="s">
        <v>2358</v>
      </c>
      <c r="C4728" s="3">
        <v>200</v>
      </c>
      <c r="D4728" s="2">
        <v>105.81</v>
      </c>
      <c r="E4728" s="2">
        <v>96.1</v>
      </c>
      <c r="F4728" s="2">
        <v>97.35</v>
      </c>
      <c r="G4728" s="2">
        <v>0</v>
      </c>
      <c r="H4728" s="2" t="s">
        <v>12</v>
      </c>
      <c r="I4728" s="2">
        <v>4</v>
      </c>
      <c r="J4728" s="2">
        <v>1</v>
      </c>
      <c r="K4728" s="4">
        <v>0.66800000000000004</v>
      </c>
      <c r="L4728" s="2" t="s">
        <v>1276</v>
      </c>
      <c r="M4728" s="5">
        <v>45093</v>
      </c>
      <c r="N4728" s="6">
        <v>102.79</v>
      </c>
    </row>
    <row r="4729" spans="1:14" ht="15.5" hidden="1" x14ac:dyDescent="0.35">
      <c r="A4729" s="3" t="s">
        <v>932</v>
      </c>
      <c r="B4729" s="2" t="s">
        <v>2282</v>
      </c>
      <c r="C4729" s="3">
        <v>205</v>
      </c>
      <c r="D4729" s="2">
        <v>93.14</v>
      </c>
      <c r="E4729" s="2">
        <v>109.5</v>
      </c>
      <c r="F4729" s="2">
        <v>110.75</v>
      </c>
      <c r="G4729" s="2">
        <v>0</v>
      </c>
      <c r="H4729" s="2" t="s">
        <v>12</v>
      </c>
      <c r="I4729" s="2">
        <v>3106</v>
      </c>
      <c r="J4729" s="2">
        <v>0</v>
      </c>
      <c r="K4729" s="4">
        <v>1.6768000000000001</v>
      </c>
      <c r="L4729" s="2" t="s">
        <v>1276</v>
      </c>
      <c r="M4729" s="5">
        <v>45093</v>
      </c>
      <c r="N4729" s="6">
        <v>102.79</v>
      </c>
    </row>
    <row r="4730" spans="1:14" ht="15.5" hidden="1" x14ac:dyDescent="0.35">
      <c r="A4730" s="3" t="s">
        <v>934</v>
      </c>
      <c r="B4730" s="2" t="s">
        <v>2359</v>
      </c>
      <c r="C4730" s="3">
        <v>210</v>
      </c>
      <c r="D4730" s="2">
        <v>109.88</v>
      </c>
      <c r="E4730" s="2">
        <v>107.25</v>
      </c>
      <c r="F4730" s="2">
        <v>107.65</v>
      </c>
      <c r="G4730" s="2">
        <v>0</v>
      </c>
      <c r="H4730" s="2" t="s">
        <v>12</v>
      </c>
      <c r="I4730" s="2">
        <v>8</v>
      </c>
      <c r="J4730" s="2">
        <v>0</v>
      </c>
      <c r="K4730" s="4">
        <v>0.77639999999999998</v>
      </c>
      <c r="L4730" s="2" t="s">
        <v>1276</v>
      </c>
      <c r="M4730" s="5">
        <v>45093</v>
      </c>
      <c r="N4730" s="6">
        <v>102.79</v>
      </c>
    </row>
    <row r="4731" spans="1:14" ht="15.5" hidden="1" x14ac:dyDescent="0.35">
      <c r="A4731" s="3" t="s">
        <v>936</v>
      </c>
      <c r="B4731" s="2" t="s">
        <v>2285</v>
      </c>
      <c r="C4731" s="3">
        <v>215</v>
      </c>
      <c r="D4731" s="2">
        <v>103.2</v>
      </c>
      <c r="E4731" s="2">
        <v>119.45</v>
      </c>
      <c r="F4731" s="2">
        <v>120.75</v>
      </c>
      <c r="G4731" s="2">
        <v>0</v>
      </c>
      <c r="H4731" s="2" t="s">
        <v>12</v>
      </c>
      <c r="I4731" s="2">
        <v>1184</v>
      </c>
      <c r="J4731" s="2">
        <v>0</v>
      </c>
      <c r="K4731" s="4">
        <v>1.7385999999999999</v>
      </c>
      <c r="L4731" s="2" t="s">
        <v>1276</v>
      </c>
      <c r="M4731" s="5">
        <v>45093</v>
      </c>
      <c r="N4731" s="6">
        <v>102.79</v>
      </c>
    </row>
    <row r="4732" spans="1:14" ht="15.5" hidden="1" x14ac:dyDescent="0.35">
      <c r="A4732" s="3" t="s">
        <v>938</v>
      </c>
      <c r="B4732" s="2" t="s">
        <v>2360</v>
      </c>
      <c r="C4732" s="3">
        <v>220</v>
      </c>
      <c r="D4732" s="2">
        <v>122.3</v>
      </c>
      <c r="E4732" s="2">
        <v>117.25</v>
      </c>
      <c r="F4732" s="2">
        <v>117.65</v>
      </c>
      <c r="G4732" s="2">
        <v>0</v>
      </c>
      <c r="H4732" s="2" t="s">
        <v>12</v>
      </c>
      <c r="I4732" s="2">
        <v>6</v>
      </c>
      <c r="J4732" s="2">
        <v>0</v>
      </c>
      <c r="K4732" s="4">
        <v>0.81740000000000002</v>
      </c>
      <c r="L4732" s="2" t="s">
        <v>1276</v>
      </c>
      <c r="M4732" s="5">
        <v>45093</v>
      </c>
      <c r="N4732" s="6">
        <v>102.79</v>
      </c>
    </row>
    <row r="4733" spans="1:14" ht="15.5" hidden="1" x14ac:dyDescent="0.35">
      <c r="A4733" s="3" t="s">
        <v>940</v>
      </c>
      <c r="B4733" s="2" t="s">
        <v>2361</v>
      </c>
      <c r="C4733" s="3">
        <v>225</v>
      </c>
      <c r="D4733" s="2">
        <v>130.68</v>
      </c>
      <c r="E4733" s="2">
        <v>122.65</v>
      </c>
      <c r="F4733" s="2">
        <v>123.25</v>
      </c>
      <c r="G4733" s="2">
        <v>0</v>
      </c>
      <c r="H4733" s="2" t="s">
        <v>12</v>
      </c>
      <c r="I4733" s="2">
        <v>1</v>
      </c>
      <c r="J4733" s="2">
        <v>0</v>
      </c>
      <c r="K4733" s="4">
        <v>1.0122</v>
      </c>
      <c r="L4733" s="2" t="s">
        <v>1276</v>
      </c>
      <c r="M4733" s="5">
        <v>45093</v>
      </c>
      <c r="N4733" s="6">
        <v>102.79</v>
      </c>
    </row>
    <row r="4734" spans="1:14" ht="15.5" hidden="1" x14ac:dyDescent="0.35">
      <c r="A4734" s="3" t="s">
        <v>942</v>
      </c>
      <c r="B4734" s="2" t="s">
        <v>2362</v>
      </c>
      <c r="C4734" s="3">
        <v>230</v>
      </c>
      <c r="D4734" s="2">
        <v>131.47</v>
      </c>
      <c r="E4734" s="2">
        <v>138.9</v>
      </c>
      <c r="F4734" s="2">
        <v>139.55000000000001</v>
      </c>
      <c r="G4734" s="2">
        <v>0</v>
      </c>
      <c r="H4734" s="2" t="s">
        <v>12</v>
      </c>
      <c r="I4734" s="2">
        <v>2</v>
      </c>
      <c r="J4734" s="2">
        <v>0</v>
      </c>
      <c r="K4734" s="4">
        <v>2.1212</v>
      </c>
      <c r="L4734" s="2" t="s">
        <v>1276</v>
      </c>
      <c r="M4734" s="5">
        <v>45093</v>
      </c>
      <c r="N4734" s="6">
        <v>102.79</v>
      </c>
    </row>
    <row r="4735" spans="1:14" ht="15.5" hidden="1" x14ac:dyDescent="0.35">
      <c r="A4735" s="3" t="s">
        <v>944</v>
      </c>
      <c r="B4735" s="2" t="s">
        <v>2363</v>
      </c>
      <c r="C4735" s="3">
        <v>235</v>
      </c>
      <c r="D4735" s="2">
        <v>137.09</v>
      </c>
      <c r="E4735" s="2">
        <v>146.44999999999999</v>
      </c>
      <c r="F4735" s="2">
        <v>147.69999999999999</v>
      </c>
      <c r="G4735" s="2">
        <v>0</v>
      </c>
      <c r="H4735" s="2" t="s">
        <v>12</v>
      </c>
      <c r="I4735" s="2">
        <v>2</v>
      </c>
      <c r="J4735" s="2">
        <v>0</v>
      </c>
      <c r="K4735" s="4">
        <v>2.3378000000000001</v>
      </c>
      <c r="L4735" s="2" t="s">
        <v>1276</v>
      </c>
      <c r="M4735" s="5">
        <v>45093</v>
      </c>
      <c r="N4735" s="6">
        <v>102.79</v>
      </c>
    </row>
    <row r="4736" spans="1:14" ht="15.5" hidden="1" x14ac:dyDescent="0.35">
      <c r="A4736" s="3" t="s">
        <v>946</v>
      </c>
      <c r="B4736" s="2" t="s">
        <v>2364</v>
      </c>
      <c r="C4736" s="3">
        <v>240</v>
      </c>
      <c r="D4736" s="2">
        <v>128.91999999999999</v>
      </c>
      <c r="E4736" s="2">
        <v>145.85</v>
      </c>
      <c r="F4736" s="2">
        <v>147</v>
      </c>
      <c r="G4736" s="2">
        <v>0</v>
      </c>
      <c r="H4736" s="2" t="s">
        <v>12</v>
      </c>
      <c r="I4736" s="2">
        <v>2</v>
      </c>
      <c r="J4736" s="2">
        <v>0</v>
      </c>
      <c r="K4736" s="4">
        <v>1.9806999999999999</v>
      </c>
      <c r="L4736" s="2" t="s">
        <v>1276</v>
      </c>
      <c r="M4736" s="5">
        <v>45093</v>
      </c>
      <c r="N4736" s="6">
        <v>102.79</v>
      </c>
    </row>
    <row r="4737" spans="1:14" ht="15.5" hidden="1" x14ac:dyDescent="0.35">
      <c r="A4737" s="3" t="s">
        <v>948</v>
      </c>
      <c r="B4737" s="2" t="s">
        <v>2365</v>
      </c>
      <c r="C4737" s="3">
        <v>245</v>
      </c>
      <c r="D4737" s="2">
        <v>133.91999999999999</v>
      </c>
      <c r="E4737" s="2">
        <v>150.9</v>
      </c>
      <c r="F4737" s="2">
        <v>152.05000000000001</v>
      </c>
      <c r="G4737" s="2">
        <v>0</v>
      </c>
      <c r="H4737" s="2" t="s">
        <v>12</v>
      </c>
      <c r="I4737" s="2">
        <v>12</v>
      </c>
      <c r="J4737" s="2">
        <v>0</v>
      </c>
      <c r="K4737" s="4">
        <v>2.0108999999999999</v>
      </c>
      <c r="L4737" s="2" t="s">
        <v>1276</v>
      </c>
      <c r="M4737" s="5">
        <v>45093</v>
      </c>
      <c r="N4737" s="6">
        <v>102.79</v>
      </c>
    </row>
    <row r="4738" spans="1:14" ht="15.5" hidden="1" x14ac:dyDescent="0.35">
      <c r="A4738" s="3" t="s">
        <v>950</v>
      </c>
      <c r="B4738" s="2" t="s">
        <v>2366</v>
      </c>
      <c r="C4738" s="3">
        <v>250</v>
      </c>
      <c r="D4738" s="2">
        <v>158.69</v>
      </c>
      <c r="E4738" s="2">
        <v>162.80000000000001</v>
      </c>
      <c r="F4738" s="2">
        <v>163.75</v>
      </c>
      <c r="G4738" s="2">
        <v>0</v>
      </c>
      <c r="H4738" s="2" t="s">
        <v>12</v>
      </c>
      <c r="I4738" s="2">
        <v>40</v>
      </c>
      <c r="J4738" s="2">
        <v>0</v>
      </c>
      <c r="K4738" s="4">
        <v>2.4975999999999998</v>
      </c>
      <c r="L4738" s="2" t="s">
        <v>1276</v>
      </c>
      <c r="M4738" s="5">
        <v>45093</v>
      </c>
      <c r="N4738" s="6">
        <v>102.79</v>
      </c>
    </row>
    <row r="4739" spans="1:14" ht="15.5" hidden="1" x14ac:dyDescent="0.35">
      <c r="A4739" s="3" t="s">
        <v>952</v>
      </c>
      <c r="B4739" s="2" t="s">
        <v>2367</v>
      </c>
      <c r="C4739" s="3">
        <v>255</v>
      </c>
      <c r="D4739" s="2">
        <v>143.96</v>
      </c>
      <c r="E4739" s="2">
        <v>160.9</v>
      </c>
      <c r="F4739" s="2">
        <v>162</v>
      </c>
      <c r="G4739" s="2">
        <v>0</v>
      </c>
      <c r="H4739" s="2" t="s">
        <v>12</v>
      </c>
      <c r="I4739" s="2">
        <v>2</v>
      </c>
      <c r="J4739" s="2">
        <v>0</v>
      </c>
      <c r="K4739" s="4">
        <v>2.0598999999999998</v>
      </c>
      <c r="L4739" s="2" t="s">
        <v>1276</v>
      </c>
      <c r="M4739" s="5">
        <v>45093</v>
      </c>
      <c r="N4739" s="6">
        <v>102.79</v>
      </c>
    </row>
    <row r="4740" spans="1:14" ht="15.5" hidden="1" x14ac:dyDescent="0.35">
      <c r="A4740" s="3" t="s">
        <v>954</v>
      </c>
      <c r="B4740" s="2" t="s">
        <v>2368</v>
      </c>
      <c r="C4740" s="3">
        <v>260</v>
      </c>
      <c r="D4740" s="2">
        <v>102.82</v>
      </c>
      <c r="E4740" s="2">
        <v>149.94999999999999</v>
      </c>
      <c r="F4740" s="2">
        <v>150.65</v>
      </c>
      <c r="G4740" s="2">
        <v>0</v>
      </c>
      <c r="H4740" s="2" t="s">
        <v>12</v>
      </c>
      <c r="I4740" s="2" t="s">
        <v>12</v>
      </c>
      <c r="J4740" s="2" t="s">
        <v>12</v>
      </c>
      <c r="K4740" s="4">
        <v>0</v>
      </c>
      <c r="L4740" s="2" t="s">
        <v>1276</v>
      </c>
      <c r="M4740" s="5">
        <v>45093</v>
      </c>
      <c r="N4740" s="6">
        <v>102.79</v>
      </c>
    </row>
    <row r="4741" spans="1:14" ht="15.5" hidden="1" x14ac:dyDescent="0.35">
      <c r="A4741" s="3" t="s">
        <v>956</v>
      </c>
      <c r="B4741" s="2" t="s">
        <v>2369</v>
      </c>
      <c r="C4741" s="3">
        <v>265</v>
      </c>
      <c r="D4741" s="2">
        <v>123.08</v>
      </c>
      <c r="E4741" s="2">
        <v>137.5</v>
      </c>
      <c r="F4741" s="2">
        <v>147.1</v>
      </c>
      <c r="G4741" s="2">
        <v>0</v>
      </c>
      <c r="H4741" s="2" t="s">
        <v>12</v>
      </c>
      <c r="I4741" s="2">
        <v>1</v>
      </c>
      <c r="J4741" s="2">
        <v>0</v>
      </c>
      <c r="K4741" s="4">
        <v>0</v>
      </c>
      <c r="L4741" s="2" t="s">
        <v>1276</v>
      </c>
      <c r="M4741" s="5">
        <v>45093</v>
      </c>
      <c r="N4741" s="6">
        <v>102.79</v>
      </c>
    </row>
    <row r="4742" spans="1:14" ht="15.5" hidden="1" x14ac:dyDescent="0.35">
      <c r="A4742" s="3" t="s">
        <v>958</v>
      </c>
      <c r="B4742" s="2" t="s">
        <v>2370</v>
      </c>
      <c r="C4742" s="3">
        <v>270</v>
      </c>
      <c r="D4742" s="2">
        <v>167.5</v>
      </c>
      <c r="E4742" s="2">
        <v>176.1</v>
      </c>
      <c r="F4742" s="2">
        <v>176.85</v>
      </c>
      <c r="G4742" s="2">
        <v>0</v>
      </c>
      <c r="H4742" s="2" t="s">
        <v>12</v>
      </c>
      <c r="I4742" s="2">
        <v>2</v>
      </c>
      <c r="J4742" s="2">
        <v>0</v>
      </c>
      <c r="K4742" s="4">
        <v>2.1332</v>
      </c>
      <c r="L4742" s="2" t="s">
        <v>1276</v>
      </c>
      <c r="M4742" s="5">
        <v>45093</v>
      </c>
      <c r="N4742" s="6">
        <v>102.79</v>
      </c>
    </row>
    <row r="4743" spans="1:14" ht="15.5" hidden="1" x14ac:dyDescent="0.35">
      <c r="A4743" s="3" t="s">
        <v>959</v>
      </c>
      <c r="B4743" s="2" t="s">
        <v>2371</v>
      </c>
      <c r="C4743" s="3">
        <v>275</v>
      </c>
      <c r="D4743" s="2">
        <v>184.25</v>
      </c>
      <c r="E4743" s="2">
        <v>188.55</v>
      </c>
      <c r="F4743" s="2">
        <v>189.4</v>
      </c>
      <c r="G4743" s="2">
        <v>0</v>
      </c>
      <c r="H4743" s="2" t="s">
        <v>12</v>
      </c>
      <c r="I4743" s="2">
        <v>2</v>
      </c>
      <c r="J4743" s="2">
        <v>0</v>
      </c>
      <c r="K4743" s="4">
        <v>2.6671</v>
      </c>
      <c r="L4743" s="2" t="s">
        <v>1276</v>
      </c>
      <c r="M4743" s="5">
        <v>45093</v>
      </c>
      <c r="N4743" s="6">
        <v>102.79</v>
      </c>
    </row>
    <row r="4744" spans="1:14" ht="15.5" hidden="1" x14ac:dyDescent="0.35">
      <c r="A4744" s="3" t="s">
        <v>961</v>
      </c>
      <c r="B4744" s="2" t="s">
        <v>2372</v>
      </c>
      <c r="C4744" s="3">
        <v>1060</v>
      </c>
      <c r="D4744" s="2">
        <v>29.61</v>
      </c>
      <c r="E4744" s="2">
        <v>16.05</v>
      </c>
      <c r="F4744" s="2">
        <v>22.15</v>
      </c>
      <c r="G4744" s="2">
        <v>0</v>
      </c>
      <c r="H4744" s="2" t="s">
        <v>12</v>
      </c>
      <c r="I4744" s="2" t="s">
        <v>12</v>
      </c>
      <c r="J4744" s="2">
        <v>6</v>
      </c>
      <c r="K4744" s="4">
        <v>0</v>
      </c>
      <c r="L4744" s="2" t="s">
        <v>1276</v>
      </c>
      <c r="M4744" s="5">
        <v>45093</v>
      </c>
      <c r="N4744" s="6">
        <v>102.79</v>
      </c>
    </row>
    <row r="4745" spans="1:14" ht="15.5" hidden="1" x14ac:dyDescent="0.35">
      <c r="A4745" s="3" t="s">
        <v>963</v>
      </c>
      <c r="B4745" s="2" t="s">
        <v>2373</v>
      </c>
      <c r="C4745" s="3">
        <v>1080</v>
      </c>
      <c r="D4745" s="2">
        <v>22.6</v>
      </c>
      <c r="E4745" s="2">
        <v>17.100000000000001</v>
      </c>
      <c r="F4745" s="2">
        <v>23.35</v>
      </c>
      <c r="G4745" s="2">
        <v>0</v>
      </c>
      <c r="H4745" s="2" t="s">
        <v>12</v>
      </c>
      <c r="I4745" s="2">
        <v>4</v>
      </c>
      <c r="J4745" s="2">
        <v>21</v>
      </c>
      <c r="K4745" s="4">
        <v>0</v>
      </c>
      <c r="L4745" s="2" t="s">
        <v>1276</v>
      </c>
      <c r="M4745" s="5">
        <v>45093</v>
      </c>
      <c r="N4745" s="6">
        <v>102.79</v>
      </c>
    </row>
    <row r="4746" spans="1:14" ht="15.5" hidden="1" x14ac:dyDescent="0.35">
      <c r="A4746" s="3" t="s">
        <v>965</v>
      </c>
      <c r="B4746" s="2" t="s">
        <v>2374</v>
      </c>
      <c r="C4746" s="3">
        <v>1100</v>
      </c>
      <c r="D4746" s="2">
        <v>24.7</v>
      </c>
      <c r="E4746" s="2">
        <v>17.95</v>
      </c>
      <c r="F4746" s="2">
        <v>24.75</v>
      </c>
      <c r="G4746" s="2">
        <v>0</v>
      </c>
      <c r="H4746" s="2" t="s">
        <v>12</v>
      </c>
      <c r="I4746" s="2">
        <v>5</v>
      </c>
      <c r="J4746" s="2">
        <v>26</v>
      </c>
      <c r="K4746" s="4">
        <v>0</v>
      </c>
      <c r="L4746" s="2" t="s">
        <v>1276</v>
      </c>
      <c r="M4746" s="5">
        <v>45093</v>
      </c>
      <c r="N4746" s="6">
        <v>102.79</v>
      </c>
    </row>
    <row r="4747" spans="1:14" ht="15.5" hidden="1" x14ac:dyDescent="0.35">
      <c r="A4747" s="3" t="s">
        <v>967</v>
      </c>
      <c r="B4747" s="2" t="s">
        <v>2375</v>
      </c>
      <c r="C4747" s="3">
        <v>1120</v>
      </c>
      <c r="D4747" s="2">
        <v>39.229999999999997</v>
      </c>
      <c r="E4747" s="2">
        <v>19.45</v>
      </c>
      <c r="F4747" s="2">
        <v>25.85</v>
      </c>
      <c r="G4747" s="2">
        <v>0</v>
      </c>
      <c r="H4747" s="2" t="s">
        <v>12</v>
      </c>
      <c r="I4747" s="2">
        <v>16</v>
      </c>
      <c r="J4747" s="2">
        <v>16</v>
      </c>
      <c r="K4747" s="4">
        <v>0</v>
      </c>
      <c r="L4747" s="2" t="s">
        <v>1276</v>
      </c>
      <c r="M4747" s="5">
        <v>45093</v>
      </c>
      <c r="N4747" s="6">
        <v>102.79</v>
      </c>
    </row>
    <row r="4748" spans="1:14" ht="15.5" hidden="1" x14ac:dyDescent="0.35">
      <c r="A4748" s="3" t="s">
        <v>969</v>
      </c>
      <c r="B4748" s="2" t="s">
        <v>2376</v>
      </c>
      <c r="C4748" s="3">
        <v>1140</v>
      </c>
      <c r="D4748" s="2">
        <v>37.75</v>
      </c>
      <c r="E4748" s="2">
        <v>20.7</v>
      </c>
      <c r="F4748" s="2">
        <v>27.2</v>
      </c>
      <c r="G4748" s="2">
        <v>0</v>
      </c>
      <c r="H4748" s="2" t="s">
        <v>12</v>
      </c>
      <c r="I4748" s="2">
        <v>18</v>
      </c>
      <c r="J4748" s="2">
        <v>20</v>
      </c>
      <c r="K4748" s="4">
        <v>0</v>
      </c>
      <c r="L4748" s="2" t="s">
        <v>1276</v>
      </c>
      <c r="M4748" s="5">
        <v>45093</v>
      </c>
      <c r="N4748" s="6">
        <v>102.79</v>
      </c>
    </row>
    <row r="4749" spans="1:14" ht="15.5" hidden="1" x14ac:dyDescent="0.35">
      <c r="A4749" s="3" t="s">
        <v>971</v>
      </c>
      <c r="B4749" s="2" t="s">
        <v>2377</v>
      </c>
      <c r="C4749" s="3">
        <v>1160</v>
      </c>
      <c r="D4749" s="2">
        <v>26.35</v>
      </c>
      <c r="E4749" s="2">
        <v>22</v>
      </c>
      <c r="F4749" s="2">
        <v>28.6</v>
      </c>
      <c r="G4749" s="2">
        <v>0</v>
      </c>
      <c r="H4749" s="2" t="s">
        <v>12</v>
      </c>
      <c r="I4749" s="2">
        <v>10</v>
      </c>
      <c r="J4749" s="2">
        <v>80</v>
      </c>
      <c r="K4749" s="4">
        <v>0</v>
      </c>
      <c r="L4749" s="2" t="s">
        <v>1276</v>
      </c>
      <c r="M4749" s="5">
        <v>45093</v>
      </c>
      <c r="N4749" s="6">
        <v>102.79</v>
      </c>
    </row>
    <row r="4750" spans="1:14" ht="15.5" hidden="1" x14ac:dyDescent="0.35">
      <c r="A4750" s="3" t="s">
        <v>973</v>
      </c>
      <c r="B4750" s="2" t="s">
        <v>2378</v>
      </c>
      <c r="C4750" s="3">
        <v>1180</v>
      </c>
      <c r="D4750" s="2">
        <v>40.450000000000003</v>
      </c>
      <c r="E4750" s="2">
        <v>23.35</v>
      </c>
      <c r="F4750" s="2">
        <v>30</v>
      </c>
      <c r="G4750" s="2">
        <v>0</v>
      </c>
      <c r="H4750" s="2" t="s">
        <v>12</v>
      </c>
      <c r="I4750" s="2">
        <v>1</v>
      </c>
      <c r="J4750" s="2">
        <v>32</v>
      </c>
      <c r="K4750" s="4">
        <v>0</v>
      </c>
      <c r="L4750" s="2" t="s">
        <v>1276</v>
      </c>
      <c r="M4750" s="5">
        <v>45093</v>
      </c>
      <c r="N4750" s="6">
        <v>102.79</v>
      </c>
    </row>
    <row r="4751" spans="1:14" ht="15.5" hidden="1" x14ac:dyDescent="0.35">
      <c r="A4751" s="3" t="s">
        <v>975</v>
      </c>
      <c r="B4751" s="2" t="s">
        <v>2379</v>
      </c>
      <c r="C4751" s="3">
        <v>1200</v>
      </c>
      <c r="D4751" s="2">
        <v>27.7</v>
      </c>
      <c r="E4751" s="2">
        <v>24.4</v>
      </c>
      <c r="F4751" s="2">
        <v>31.65</v>
      </c>
      <c r="G4751" s="2">
        <v>-12.4</v>
      </c>
      <c r="H4751" s="2">
        <v>-0.30919999999999997</v>
      </c>
      <c r="I4751" s="2">
        <v>17</v>
      </c>
      <c r="J4751" s="2">
        <v>34</v>
      </c>
      <c r="K4751" s="4">
        <v>0</v>
      </c>
      <c r="L4751" s="2" t="s">
        <v>1276</v>
      </c>
      <c r="M4751" s="5">
        <v>45093</v>
      </c>
      <c r="N4751" s="6">
        <v>102.79</v>
      </c>
    </row>
    <row r="4752" spans="1:14" ht="15.5" hidden="1" x14ac:dyDescent="0.35">
      <c r="A4752" s="3" t="s">
        <v>977</v>
      </c>
      <c r="B4752" s="2" t="s">
        <v>2380</v>
      </c>
      <c r="C4752" s="3">
        <v>1220</v>
      </c>
      <c r="D4752" s="2">
        <v>42.48</v>
      </c>
      <c r="E4752" s="2">
        <v>27.05</v>
      </c>
      <c r="F4752" s="2">
        <v>33</v>
      </c>
      <c r="G4752" s="2">
        <v>0</v>
      </c>
      <c r="H4752" s="2" t="s">
        <v>12</v>
      </c>
      <c r="I4752" s="2" t="s">
        <v>12</v>
      </c>
      <c r="J4752" s="2">
        <v>2</v>
      </c>
      <c r="K4752" s="4">
        <v>0</v>
      </c>
      <c r="L4752" s="2" t="s">
        <v>1276</v>
      </c>
      <c r="M4752" s="5">
        <v>45093</v>
      </c>
      <c r="N4752" s="6">
        <v>102.79</v>
      </c>
    </row>
    <row r="4753" spans="1:14" ht="15.5" hidden="1" x14ac:dyDescent="0.35">
      <c r="A4753" s="3" t="s">
        <v>979</v>
      </c>
      <c r="B4753" s="2" t="s">
        <v>2381</v>
      </c>
      <c r="C4753" s="3">
        <v>1240</v>
      </c>
      <c r="D4753" s="2">
        <v>45.11</v>
      </c>
      <c r="E4753" s="2">
        <v>27.8</v>
      </c>
      <c r="F4753" s="2">
        <v>34.799999999999997</v>
      </c>
      <c r="G4753" s="2">
        <v>0</v>
      </c>
      <c r="H4753" s="2" t="s">
        <v>12</v>
      </c>
      <c r="I4753" s="2">
        <v>2</v>
      </c>
      <c r="J4753" s="2">
        <v>120</v>
      </c>
      <c r="K4753" s="4">
        <v>0</v>
      </c>
      <c r="L4753" s="2" t="s">
        <v>1276</v>
      </c>
      <c r="M4753" s="5">
        <v>45093</v>
      </c>
      <c r="N4753" s="6">
        <v>102.79</v>
      </c>
    </row>
    <row r="4754" spans="1:14" ht="15.5" hidden="1" x14ac:dyDescent="0.35">
      <c r="A4754" s="3" t="s">
        <v>981</v>
      </c>
      <c r="B4754" s="2" t="s">
        <v>2382</v>
      </c>
      <c r="C4754" s="3">
        <v>1260</v>
      </c>
      <c r="D4754" s="2">
        <v>44.85</v>
      </c>
      <c r="E4754" s="2">
        <v>29.6</v>
      </c>
      <c r="F4754" s="2">
        <v>36.5</v>
      </c>
      <c r="G4754" s="2">
        <v>0</v>
      </c>
      <c r="H4754" s="2" t="s">
        <v>12</v>
      </c>
      <c r="I4754" s="2">
        <v>12</v>
      </c>
      <c r="J4754" s="2">
        <v>42</v>
      </c>
      <c r="K4754" s="4">
        <v>0</v>
      </c>
      <c r="L4754" s="2" t="s">
        <v>1276</v>
      </c>
      <c r="M4754" s="5">
        <v>45093</v>
      </c>
      <c r="N4754" s="6">
        <v>102.79</v>
      </c>
    </row>
    <row r="4755" spans="1:14" ht="15.5" hidden="1" x14ac:dyDescent="0.35">
      <c r="A4755" s="3" t="s">
        <v>983</v>
      </c>
      <c r="B4755" s="2" t="s">
        <v>2383</v>
      </c>
      <c r="C4755" s="3">
        <v>1280</v>
      </c>
      <c r="D4755" s="2">
        <v>38.96</v>
      </c>
      <c r="E4755" s="2">
        <v>30.75</v>
      </c>
      <c r="F4755" s="2">
        <v>38.25</v>
      </c>
      <c r="G4755" s="2">
        <v>0</v>
      </c>
      <c r="H4755" s="2" t="s">
        <v>12</v>
      </c>
      <c r="I4755" s="2">
        <v>45</v>
      </c>
      <c r="J4755" s="2">
        <v>24</v>
      </c>
      <c r="K4755" s="4">
        <v>0</v>
      </c>
      <c r="L4755" s="2" t="s">
        <v>1276</v>
      </c>
      <c r="M4755" s="5">
        <v>45093</v>
      </c>
      <c r="N4755" s="6">
        <v>102.79</v>
      </c>
    </row>
    <row r="4756" spans="1:14" ht="15.5" hidden="1" x14ac:dyDescent="0.35">
      <c r="A4756" s="3" t="s">
        <v>985</v>
      </c>
      <c r="B4756" s="2" t="s">
        <v>2384</v>
      </c>
      <c r="C4756" s="3">
        <v>1300</v>
      </c>
      <c r="D4756" s="2">
        <v>48</v>
      </c>
      <c r="E4756" s="2">
        <v>32.450000000000003</v>
      </c>
      <c r="F4756" s="2">
        <v>40.1</v>
      </c>
      <c r="G4756" s="2">
        <v>0</v>
      </c>
      <c r="H4756" s="2" t="s">
        <v>12</v>
      </c>
      <c r="I4756" s="2">
        <v>1</v>
      </c>
      <c r="J4756" s="2">
        <v>47</v>
      </c>
      <c r="K4756" s="4">
        <v>0</v>
      </c>
      <c r="L4756" s="2" t="s">
        <v>1276</v>
      </c>
      <c r="M4756" s="5">
        <v>45093</v>
      </c>
      <c r="N4756" s="6">
        <v>102.79</v>
      </c>
    </row>
    <row r="4757" spans="1:14" ht="15.5" hidden="1" x14ac:dyDescent="0.35">
      <c r="A4757" s="3" t="s">
        <v>987</v>
      </c>
      <c r="B4757" s="2" t="s">
        <v>2385</v>
      </c>
      <c r="C4757" s="3">
        <v>1320</v>
      </c>
      <c r="D4757" s="2">
        <v>43</v>
      </c>
      <c r="E4757" s="2">
        <v>34.25</v>
      </c>
      <c r="F4757" s="2">
        <v>41.5</v>
      </c>
      <c r="G4757" s="2">
        <v>0</v>
      </c>
      <c r="H4757" s="2" t="s">
        <v>12</v>
      </c>
      <c r="I4757" s="2">
        <v>109</v>
      </c>
      <c r="J4757" s="2">
        <v>46</v>
      </c>
      <c r="K4757" s="4">
        <v>0</v>
      </c>
      <c r="L4757" s="2" t="s">
        <v>1276</v>
      </c>
      <c r="M4757" s="5">
        <v>45093</v>
      </c>
      <c r="N4757" s="6">
        <v>102.79</v>
      </c>
    </row>
    <row r="4758" spans="1:14" ht="15.5" hidden="1" x14ac:dyDescent="0.35">
      <c r="A4758" s="3" t="s">
        <v>989</v>
      </c>
      <c r="B4758" s="2" t="s">
        <v>2386</v>
      </c>
      <c r="C4758" s="3">
        <v>1340</v>
      </c>
      <c r="D4758" s="2">
        <v>77</v>
      </c>
      <c r="E4758" s="2">
        <v>36.15</v>
      </c>
      <c r="F4758" s="2">
        <v>43.9</v>
      </c>
      <c r="G4758" s="2">
        <v>0</v>
      </c>
      <c r="H4758" s="2" t="s">
        <v>12</v>
      </c>
      <c r="I4758" s="2">
        <v>1</v>
      </c>
      <c r="J4758" s="2">
        <v>41</v>
      </c>
      <c r="K4758" s="4">
        <v>0</v>
      </c>
      <c r="L4758" s="2" t="s">
        <v>1276</v>
      </c>
      <c r="M4758" s="5">
        <v>45093</v>
      </c>
      <c r="N4758" s="6">
        <v>102.79</v>
      </c>
    </row>
    <row r="4759" spans="1:14" ht="15.5" hidden="1" x14ac:dyDescent="0.35">
      <c r="A4759" s="3" t="s">
        <v>991</v>
      </c>
      <c r="B4759" s="2" t="s">
        <v>2387</v>
      </c>
      <c r="C4759" s="3">
        <v>1360</v>
      </c>
      <c r="D4759" s="2">
        <v>71.95</v>
      </c>
      <c r="E4759" s="2">
        <v>38.25</v>
      </c>
      <c r="F4759" s="2">
        <v>45.95</v>
      </c>
      <c r="G4759" s="2">
        <v>0</v>
      </c>
      <c r="H4759" s="2" t="s">
        <v>12</v>
      </c>
      <c r="I4759" s="2">
        <v>50</v>
      </c>
      <c r="J4759" s="2">
        <v>134</v>
      </c>
      <c r="K4759" s="4">
        <v>0</v>
      </c>
      <c r="L4759" s="2" t="s">
        <v>1276</v>
      </c>
      <c r="M4759" s="5">
        <v>45093</v>
      </c>
      <c r="N4759" s="6">
        <v>102.79</v>
      </c>
    </row>
    <row r="4760" spans="1:14" ht="15.5" hidden="1" x14ac:dyDescent="0.35">
      <c r="A4760" s="3" t="s">
        <v>993</v>
      </c>
      <c r="B4760" s="2" t="s">
        <v>2388</v>
      </c>
      <c r="C4760" s="3">
        <v>1380</v>
      </c>
      <c r="D4760" s="2">
        <v>65.84</v>
      </c>
      <c r="E4760" s="2">
        <v>40.200000000000003</v>
      </c>
      <c r="F4760" s="2">
        <v>48.1</v>
      </c>
      <c r="G4760" s="2">
        <v>0</v>
      </c>
      <c r="H4760" s="2" t="s">
        <v>12</v>
      </c>
      <c r="I4760" s="2">
        <v>156</v>
      </c>
      <c r="J4760" s="2">
        <v>158</v>
      </c>
      <c r="K4760" s="4">
        <v>0</v>
      </c>
      <c r="L4760" s="2" t="s">
        <v>1276</v>
      </c>
      <c r="M4760" s="5">
        <v>45093</v>
      </c>
      <c r="N4760" s="6">
        <v>102.79</v>
      </c>
    </row>
    <row r="4761" spans="1:14" ht="15.5" hidden="1" x14ac:dyDescent="0.35">
      <c r="A4761" s="3" t="s">
        <v>995</v>
      </c>
      <c r="B4761" s="2" t="s">
        <v>2389</v>
      </c>
      <c r="C4761" s="3">
        <v>1400</v>
      </c>
      <c r="D4761" s="2">
        <v>75.5</v>
      </c>
      <c r="E4761" s="2">
        <v>42.5</v>
      </c>
      <c r="F4761" s="2">
        <v>50.35</v>
      </c>
      <c r="G4761" s="2">
        <v>0</v>
      </c>
      <c r="H4761" s="2" t="s">
        <v>12</v>
      </c>
      <c r="I4761" s="2">
        <v>2</v>
      </c>
      <c r="J4761" s="2">
        <v>246</v>
      </c>
      <c r="K4761" s="4">
        <v>0</v>
      </c>
      <c r="L4761" s="2" t="s">
        <v>1276</v>
      </c>
      <c r="M4761" s="5">
        <v>45093</v>
      </c>
      <c r="N4761" s="6">
        <v>102.79</v>
      </c>
    </row>
    <row r="4762" spans="1:14" ht="15.5" hidden="1" x14ac:dyDescent="0.35">
      <c r="A4762" s="3" t="s">
        <v>997</v>
      </c>
      <c r="B4762" s="2" t="s">
        <v>2390</v>
      </c>
      <c r="C4762" s="3">
        <v>1420</v>
      </c>
      <c r="D4762" s="2">
        <v>81.34</v>
      </c>
      <c r="E4762" s="2">
        <v>44.55</v>
      </c>
      <c r="F4762" s="2">
        <v>52.65</v>
      </c>
      <c r="G4762" s="2">
        <v>0</v>
      </c>
      <c r="H4762" s="2" t="s">
        <v>12</v>
      </c>
      <c r="I4762" s="2">
        <v>2</v>
      </c>
      <c r="J4762" s="2">
        <v>23</v>
      </c>
      <c r="K4762" s="4">
        <v>0</v>
      </c>
      <c r="L4762" s="2" t="s">
        <v>1276</v>
      </c>
      <c r="M4762" s="5">
        <v>45093</v>
      </c>
      <c r="N4762" s="6">
        <v>102.79</v>
      </c>
    </row>
    <row r="4763" spans="1:14" ht="15.5" hidden="1" x14ac:dyDescent="0.35">
      <c r="A4763" s="3" t="s">
        <v>999</v>
      </c>
      <c r="B4763" s="2" t="s">
        <v>2391</v>
      </c>
      <c r="C4763" s="3">
        <v>1440</v>
      </c>
      <c r="D4763" s="2">
        <v>86.39</v>
      </c>
      <c r="E4763" s="2">
        <v>47.1</v>
      </c>
      <c r="F4763" s="2">
        <v>55</v>
      </c>
      <c r="G4763" s="2">
        <v>0</v>
      </c>
      <c r="H4763" s="2" t="s">
        <v>12</v>
      </c>
      <c r="I4763" s="2">
        <v>1</v>
      </c>
      <c r="J4763" s="2">
        <v>24</v>
      </c>
      <c r="K4763" s="4">
        <v>0</v>
      </c>
      <c r="L4763" s="2" t="s">
        <v>1276</v>
      </c>
      <c r="M4763" s="5">
        <v>45093</v>
      </c>
      <c r="N4763" s="6">
        <v>102.79</v>
      </c>
    </row>
    <row r="4764" spans="1:14" ht="15.5" hidden="1" x14ac:dyDescent="0.35">
      <c r="A4764" s="3" t="s">
        <v>1001</v>
      </c>
      <c r="B4764" s="2" t="s">
        <v>2392</v>
      </c>
      <c r="C4764" s="3">
        <v>1450</v>
      </c>
      <c r="D4764" s="2">
        <v>82.48</v>
      </c>
      <c r="E4764" s="2">
        <v>48.05</v>
      </c>
      <c r="F4764" s="2">
        <v>56.3</v>
      </c>
      <c r="G4764" s="2">
        <v>0</v>
      </c>
      <c r="H4764" s="2" t="s">
        <v>12</v>
      </c>
      <c r="I4764" s="2">
        <v>1</v>
      </c>
      <c r="J4764" s="2">
        <v>8</v>
      </c>
      <c r="K4764" s="4">
        <v>0</v>
      </c>
      <c r="L4764" s="2" t="s">
        <v>1276</v>
      </c>
      <c r="M4764" s="5">
        <v>45093</v>
      </c>
      <c r="N4764" s="6">
        <v>102.79</v>
      </c>
    </row>
    <row r="4765" spans="1:14" ht="15.5" hidden="1" x14ac:dyDescent="0.35">
      <c r="A4765" s="3" t="s">
        <v>1003</v>
      </c>
      <c r="B4765" s="2" t="s">
        <v>2393</v>
      </c>
      <c r="C4765" s="3">
        <v>1460</v>
      </c>
      <c r="D4765" s="2">
        <v>67.239999999999995</v>
      </c>
      <c r="E4765" s="2">
        <v>49.5</v>
      </c>
      <c r="F4765" s="2">
        <v>57.5</v>
      </c>
      <c r="G4765" s="2">
        <v>0</v>
      </c>
      <c r="H4765" s="2" t="s">
        <v>12</v>
      </c>
      <c r="I4765" s="2">
        <v>1</v>
      </c>
      <c r="J4765" s="2">
        <v>22</v>
      </c>
      <c r="K4765" s="4">
        <v>0</v>
      </c>
      <c r="L4765" s="2" t="s">
        <v>1276</v>
      </c>
      <c r="M4765" s="5">
        <v>45093</v>
      </c>
      <c r="N4765" s="6">
        <v>102.79</v>
      </c>
    </row>
    <row r="4766" spans="1:14" ht="15.5" hidden="1" x14ac:dyDescent="0.35">
      <c r="A4766" s="3" t="s">
        <v>1005</v>
      </c>
      <c r="B4766" s="2" t="s">
        <v>2394</v>
      </c>
      <c r="C4766" s="3">
        <v>1480</v>
      </c>
      <c r="D4766" s="2">
        <v>93.51</v>
      </c>
      <c r="E4766" s="2">
        <v>52</v>
      </c>
      <c r="F4766" s="2">
        <v>60</v>
      </c>
      <c r="G4766" s="2">
        <v>0</v>
      </c>
      <c r="H4766" s="2" t="s">
        <v>12</v>
      </c>
      <c r="I4766" s="2">
        <v>4</v>
      </c>
      <c r="J4766" s="2">
        <v>20</v>
      </c>
      <c r="K4766" s="4">
        <v>0</v>
      </c>
      <c r="L4766" s="2" t="s">
        <v>1276</v>
      </c>
      <c r="M4766" s="5">
        <v>45093</v>
      </c>
      <c r="N4766" s="6">
        <v>102.79</v>
      </c>
    </row>
    <row r="4767" spans="1:14" ht="15.5" hidden="1" x14ac:dyDescent="0.35">
      <c r="A4767" s="3" t="s">
        <v>1007</v>
      </c>
      <c r="B4767" s="2" t="s">
        <v>2395</v>
      </c>
      <c r="C4767" s="3">
        <v>1500</v>
      </c>
      <c r="D4767" s="2">
        <v>59.48</v>
      </c>
      <c r="E4767" s="2">
        <v>54.6</v>
      </c>
      <c r="F4767" s="2">
        <v>62.5</v>
      </c>
      <c r="G4767" s="2">
        <v>4.2300000000000004</v>
      </c>
      <c r="H4767" s="2">
        <v>7.6600000000000001E-2</v>
      </c>
      <c r="I4767" s="2">
        <v>2</v>
      </c>
      <c r="J4767" s="2">
        <v>129</v>
      </c>
      <c r="K4767" s="4">
        <v>0</v>
      </c>
      <c r="L4767" s="2" t="s">
        <v>1276</v>
      </c>
      <c r="M4767" s="5">
        <v>45093</v>
      </c>
      <c r="N4767" s="6">
        <v>102.79</v>
      </c>
    </row>
    <row r="4768" spans="1:14" ht="15.5" hidden="1" x14ac:dyDescent="0.35">
      <c r="A4768" s="3" t="s">
        <v>1009</v>
      </c>
      <c r="B4768" s="2" t="s">
        <v>2395</v>
      </c>
      <c r="C4768" s="3">
        <v>1520</v>
      </c>
      <c r="D4768" s="2">
        <v>62.57</v>
      </c>
      <c r="E4768" s="2">
        <v>57.25</v>
      </c>
      <c r="F4768" s="2">
        <v>65.5</v>
      </c>
      <c r="G4768" s="2">
        <v>39.93</v>
      </c>
      <c r="H4768" s="2">
        <v>1.7637</v>
      </c>
      <c r="I4768" s="2">
        <v>2</v>
      </c>
      <c r="J4768" s="2">
        <v>10</v>
      </c>
      <c r="K4768" s="4">
        <v>0</v>
      </c>
      <c r="L4768" s="2" t="s">
        <v>1276</v>
      </c>
      <c r="M4768" s="5">
        <v>45093</v>
      </c>
      <c r="N4768" s="6">
        <v>102.79</v>
      </c>
    </row>
    <row r="4769" spans="1:14" ht="15.5" hidden="1" x14ac:dyDescent="0.35">
      <c r="A4769" s="3" t="s">
        <v>1010</v>
      </c>
      <c r="B4769" s="2" t="s">
        <v>2396</v>
      </c>
      <c r="C4769" s="3">
        <v>1540</v>
      </c>
      <c r="D4769" s="2">
        <v>54.5</v>
      </c>
      <c r="E4769" s="2">
        <v>61.9</v>
      </c>
      <c r="F4769" s="2">
        <v>69.150000000000006</v>
      </c>
      <c r="G4769" s="2">
        <v>0</v>
      </c>
      <c r="H4769" s="2" t="s">
        <v>12</v>
      </c>
      <c r="I4769" s="2">
        <v>2</v>
      </c>
      <c r="J4769" s="2">
        <v>5</v>
      </c>
      <c r="K4769" s="4">
        <v>0</v>
      </c>
      <c r="L4769" s="2" t="s">
        <v>1276</v>
      </c>
      <c r="M4769" s="5">
        <v>45093</v>
      </c>
      <c r="N4769" s="6">
        <v>102.79</v>
      </c>
    </row>
    <row r="4770" spans="1:14" ht="15.5" hidden="1" x14ac:dyDescent="0.35">
      <c r="A4770" s="3" t="s">
        <v>1012</v>
      </c>
      <c r="B4770" s="2" t="s">
        <v>2397</v>
      </c>
      <c r="C4770" s="3">
        <v>1550</v>
      </c>
      <c r="D4770" s="2">
        <v>111.65</v>
      </c>
      <c r="E4770" s="2">
        <v>62.4</v>
      </c>
      <c r="F4770" s="2">
        <v>70.25</v>
      </c>
      <c r="G4770" s="2">
        <v>0</v>
      </c>
      <c r="H4770" s="2" t="s">
        <v>12</v>
      </c>
      <c r="I4770" s="2">
        <v>1</v>
      </c>
      <c r="J4770" s="2">
        <v>29</v>
      </c>
      <c r="K4770" s="4">
        <v>0</v>
      </c>
      <c r="L4770" s="2" t="s">
        <v>1276</v>
      </c>
      <c r="M4770" s="5">
        <v>45093</v>
      </c>
      <c r="N4770" s="6">
        <v>102.79</v>
      </c>
    </row>
    <row r="4771" spans="1:14" ht="15.5" hidden="1" x14ac:dyDescent="0.35">
      <c r="A4771" s="3" t="s">
        <v>1014</v>
      </c>
      <c r="B4771" s="2" t="s">
        <v>2398</v>
      </c>
      <c r="C4771" s="3">
        <v>1560</v>
      </c>
      <c r="D4771" s="2">
        <v>71.5</v>
      </c>
      <c r="E4771" s="2">
        <v>63.75</v>
      </c>
      <c r="F4771" s="2">
        <v>71.8</v>
      </c>
      <c r="G4771" s="2">
        <v>0</v>
      </c>
      <c r="H4771" s="2" t="s">
        <v>12</v>
      </c>
      <c r="I4771" s="2">
        <v>8</v>
      </c>
      <c r="J4771" s="2">
        <v>39</v>
      </c>
      <c r="K4771" s="4">
        <v>0</v>
      </c>
      <c r="L4771" s="2" t="s">
        <v>1276</v>
      </c>
      <c r="M4771" s="5">
        <v>45093</v>
      </c>
      <c r="N4771" s="6">
        <v>102.79</v>
      </c>
    </row>
    <row r="4772" spans="1:14" ht="15.5" hidden="1" x14ac:dyDescent="0.35">
      <c r="A4772" s="3" t="s">
        <v>1016</v>
      </c>
      <c r="B4772" s="2" t="s">
        <v>2399</v>
      </c>
      <c r="C4772" s="3">
        <v>1580</v>
      </c>
      <c r="D4772" s="2">
        <v>71.209999999999994</v>
      </c>
      <c r="E4772" s="2">
        <v>66.05</v>
      </c>
      <c r="F4772" s="2">
        <v>74.5</v>
      </c>
      <c r="G4772" s="2">
        <v>-55.24</v>
      </c>
      <c r="H4772" s="2">
        <v>-0.43690000000000001</v>
      </c>
      <c r="I4772" s="2">
        <v>2</v>
      </c>
      <c r="J4772" s="2">
        <v>150</v>
      </c>
      <c r="K4772" s="4">
        <v>0</v>
      </c>
      <c r="L4772" s="2" t="s">
        <v>1276</v>
      </c>
      <c r="M4772" s="5">
        <v>45093</v>
      </c>
      <c r="N4772" s="6">
        <v>102.79</v>
      </c>
    </row>
    <row r="4773" spans="1:14" ht="15.5" hidden="1" x14ac:dyDescent="0.35">
      <c r="A4773" s="3" t="s">
        <v>1018</v>
      </c>
      <c r="B4773" s="2" t="s">
        <v>2399</v>
      </c>
      <c r="C4773" s="3">
        <v>1600</v>
      </c>
      <c r="D4773" s="2">
        <v>74.91</v>
      </c>
      <c r="E4773" s="2">
        <v>69.25</v>
      </c>
      <c r="F4773" s="2">
        <v>77.5</v>
      </c>
      <c r="G4773" s="2">
        <v>5.56</v>
      </c>
      <c r="H4773" s="2">
        <v>8.0199999999999994E-2</v>
      </c>
      <c r="I4773" s="2">
        <v>2</v>
      </c>
      <c r="J4773" s="2">
        <v>204</v>
      </c>
      <c r="K4773" s="4">
        <v>0</v>
      </c>
      <c r="L4773" s="2" t="s">
        <v>1276</v>
      </c>
      <c r="M4773" s="5">
        <v>45093</v>
      </c>
      <c r="N4773" s="6">
        <v>102.79</v>
      </c>
    </row>
    <row r="4774" spans="1:14" ht="15.5" hidden="1" x14ac:dyDescent="0.35">
      <c r="A4774" s="3" t="s">
        <v>1019</v>
      </c>
      <c r="B4774" s="2" t="s">
        <v>2147</v>
      </c>
      <c r="C4774" s="3">
        <v>1620</v>
      </c>
      <c r="D4774" s="2">
        <v>82.8</v>
      </c>
      <c r="E4774" s="2">
        <v>72.650000000000006</v>
      </c>
      <c r="F4774" s="2">
        <v>81</v>
      </c>
      <c r="G4774" s="2">
        <v>0</v>
      </c>
      <c r="H4774" s="2" t="s">
        <v>12</v>
      </c>
      <c r="I4774" s="2">
        <v>6</v>
      </c>
      <c r="J4774" s="2">
        <v>24</v>
      </c>
      <c r="K4774" s="4">
        <v>0</v>
      </c>
      <c r="L4774" s="2" t="s">
        <v>1276</v>
      </c>
      <c r="M4774" s="5">
        <v>45093</v>
      </c>
      <c r="N4774" s="6">
        <v>102.79</v>
      </c>
    </row>
    <row r="4775" spans="1:14" ht="15.5" hidden="1" x14ac:dyDescent="0.35">
      <c r="A4775" s="3" t="s">
        <v>1020</v>
      </c>
      <c r="B4775" s="2" t="s">
        <v>2400</v>
      </c>
      <c r="C4775" s="3">
        <v>1640</v>
      </c>
      <c r="D4775" s="2">
        <v>126.59</v>
      </c>
      <c r="E4775" s="2">
        <v>76.05</v>
      </c>
      <c r="F4775" s="2">
        <v>84.5</v>
      </c>
      <c r="G4775" s="2">
        <v>0</v>
      </c>
      <c r="H4775" s="2" t="s">
        <v>12</v>
      </c>
      <c r="I4775" s="2">
        <v>3</v>
      </c>
      <c r="J4775" s="2">
        <v>18</v>
      </c>
      <c r="K4775" s="4">
        <v>0</v>
      </c>
      <c r="L4775" s="2" t="s">
        <v>1276</v>
      </c>
      <c r="M4775" s="5">
        <v>45093</v>
      </c>
      <c r="N4775" s="6">
        <v>102.79</v>
      </c>
    </row>
    <row r="4776" spans="1:14" ht="15.5" hidden="1" x14ac:dyDescent="0.35">
      <c r="A4776" s="3" t="s">
        <v>1022</v>
      </c>
      <c r="B4776" s="2" t="s">
        <v>2401</v>
      </c>
      <c r="C4776" s="3">
        <v>1660</v>
      </c>
      <c r="D4776" s="2">
        <v>126.2</v>
      </c>
      <c r="E4776" s="2">
        <v>80</v>
      </c>
      <c r="F4776" s="2">
        <v>88</v>
      </c>
      <c r="G4776" s="2">
        <v>0</v>
      </c>
      <c r="H4776" s="2" t="s">
        <v>12</v>
      </c>
      <c r="I4776" s="2">
        <v>5</v>
      </c>
      <c r="J4776" s="2">
        <v>24</v>
      </c>
      <c r="K4776" s="4">
        <v>0</v>
      </c>
      <c r="L4776" s="2" t="s">
        <v>1276</v>
      </c>
      <c r="M4776" s="5">
        <v>45093</v>
      </c>
      <c r="N4776" s="6">
        <v>102.79</v>
      </c>
    </row>
    <row r="4777" spans="1:14" ht="15.5" hidden="1" x14ac:dyDescent="0.35">
      <c r="A4777" s="3" t="s">
        <v>1024</v>
      </c>
      <c r="B4777" s="2" t="s">
        <v>2402</v>
      </c>
      <c r="C4777" s="3">
        <v>1680</v>
      </c>
      <c r="D4777" s="2">
        <v>87</v>
      </c>
      <c r="E4777" s="2">
        <v>83.25</v>
      </c>
      <c r="F4777" s="2">
        <v>91.5</v>
      </c>
      <c r="G4777" s="2">
        <v>0</v>
      </c>
      <c r="H4777" s="2" t="s">
        <v>12</v>
      </c>
      <c r="I4777" s="2">
        <v>1</v>
      </c>
      <c r="J4777" s="2">
        <v>80</v>
      </c>
      <c r="K4777" s="4">
        <v>0</v>
      </c>
      <c r="L4777" s="2" t="s">
        <v>1276</v>
      </c>
      <c r="M4777" s="5">
        <v>45093</v>
      </c>
      <c r="N4777" s="6">
        <v>102.79</v>
      </c>
    </row>
    <row r="4778" spans="1:14" ht="15.5" hidden="1" x14ac:dyDescent="0.35">
      <c r="A4778" s="3" t="s">
        <v>1026</v>
      </c>
      <c r="B4778" s="2" t="s">
        <v>2403</v>
      </c>
      <c r="C4778" s="3">
        <v>1700</v>
      </c>
      <c r="D4778" s="2">
        <v>91.09</v>
      </c>
      <c r="E4778" s="2">
        <v>87.3</v>
      </c>
      <c r="F4778" s="2">
        <v>95</v>
      </c>
      <c r="G4778" s="2">
        <v>-18.88</v>
      </c>
      <c r="H4778" s="2">
        <v>-0.17169999999999999</v>
      </c>
      <c r="I4778" s="2">
        <v>10</v>
      </c>
      <c r="J4778" s="2">
        <v>229</v>
      </c>
      <c r="K4778" s="4">
        <v>0</v>
      </c>
      <c r="L4778" s="2" t="s">
        <v>1276</v>
      </c>
      <c r="M4778" s="5">
        <v>45093</v>
      </c>
      <c r="N4778" s="6">
        <v>102.79</v>
      </c>
    </row>
    <row r="4779" spans="1:14" ht="15.5" hidden="1" x14ac:dyDescent="0.35">
      <c r="A4779" s="3" t="s">
        <v>1028</v>
      </c>
      <c r="B4779" s="2" t="s">
        <v>2403</v>
      </c>
      <c r="C4779" s="3">
        <v>1720</v>
      </c>
      <c r="D4779" s="2">
        <v>95.04</v>
      </c>
      <c r="E4779" s="2">
        <v>91.05</v>
      </c>
      <c r="F4779" s="2">
        <v>99.5</v>
      </c>
      <c r="G4779" s="2">
        <v>-17.760000000000002</v>
      </c>
      <c r="H4779" s="2">
        <v>-0.15740000000000001</v>
      </c>
      <c r="I4779" s="2">
        <v>2</v>
      </c>
      <c r="J4779" s="2">
        <v>80</v>
      </c>
      <c r="K4779" s="4">
        <v>0</v>
      </c>
      <c r="L4779" s="2" t="s">
        <v>1276</v>
      </c>
      <c r="M4779" s="5">
        <v>45093</v>
      </c>
      <c r="N4779" s="6">
        <v>102.79</v>
      </c>
    </row>
    <row r="4780" spans="1:14" ht="15.5" hidden="1" x14ac:dyDescent="0.35">
      <c r="A4780" s="3" t="s">
        <v>1029</v>
      </c>
      <c r="B4780" s="2" t="s">
        <v>2404</v>
      </c>
      <c r="C4780" s="3">
        <v>1740</v>
      </c>
      <c r="D4780" s="2">
        <v>101.83</v>
      </c>
      <c r="E4780" s="2">
        <v>95</v>
      </c>
      <c r="F4780" s="2">
        <v>103</v>
      </c>
      <c r="G4780" s="2">
        <v>-58.42</v>
      </c>
      <c r="H4780" s="2">
        <v>-0.36459999999999998</v>
      </c>
      <c r="I4780" s="2">
        <v>1</v>
      </c>
      <c r="J4780" s="2">
        <v>61</v>
      </c>
      <c r="K4780" s="4">
        <v>0</v>
      </c>
      <c r="L4780" s="2" t="s">
        <v>1276</v>
      </c>
      <c r="M4780" s="5">
        <v>45093</v>
      </c>
      <c r="N4780" s="6">
        <v>102.79</v>
      </c>
    </row>
    <row r="4781" spans="1:14" ht="15.5" hidden="1" x14ac:dyDescent="0.35">
      <c r="A4781" s="3" t="s">
        <v>1031</v>
      </c>
      <c r="B4781" s="2" t="s">
        <v>2404</v>
      </c>
      <c r="C4781" s="3">
        <v>1760</v>
      </c>
      <c r="D4781" s="2">
        <v>106.4</v>
      </c>
      <c r="E4781" s="2">
        <v>99.25</v>
      </c>
      <c r="F4781" s="2">
        <v>107.5</v>
      </c>
      <c r="G4781" s="2">
        <v>8.6999999999999993</v>
      </c>
      <c r="H4781" s="2">
        <v>8.8999999999999996E-2</v>
      </c>
      <c r="I4781" s="2">
        <v>1</v>
      </c>
      <c r="J4781" s="2">
        <v>117</v>
      </c>
      <c r="K4781" s="4">
        <v>0</v>
      </c>
      <c r="L4781" s="2" t="s">
        <v>1276</v>
      </c>
      <c r="M4781" s="5">
        <v>45093</v>
      </c>
      <c r="N4781" s="6">
        <v>102.79</v>
      </c>
    </row>
    <row r="4782" spans="1:14" ht="15.5" hidden="1" x14ac:dyDescent="0.35">
      <c r="A4782" s="3" t="s">
        <v>1032</v>
      </c>
      <c r="B4782" s="2" t="s">
        <v>2376</v>
      </c>
      <c r="C4782" s="3">
        <v>1780</v>
      </c>
      <c r="D4782" s="2">
        <v>167.52</v>
      </c>
      <c r="E4782" s="2">
        <v>103.95</v>
      </c>
      <c r="F4782" s="2">
        <v>113.75</v>
      </c>
      <c r="G4782" s="2">
        <v>0</v>
      </c>
      <c r="H4782" s="2" t="s">
        <v>12</v>
      </c>
      <c r="I4782" s="2">
        <v>6</v>
      </c>
      <c r="J4782" s="2">
        <v>22</v>
      </c>
      <c r="K4782" s="4">
        <v>0</v>
      </c>
      <c r="L4782" s="2" t="s">
        <v>1276</v>
      </c>
      <c r="M4782" s="5">
        <v>45093</v>
      </c>
      <c r="N4782" s="6">
        <v>102.79</v>
      </c>
    </row>
    <row r="4783" spans="1:14" ht="15.5" hidden="1" x14ac:dyDescent="0.35">
      <c r="A4783" s="3" t="s">
        <v>1033</v>
      </c>
      <c r="B4783" s="2" t="s">
        <v>2405</v>
      </c>
      <c r="C4783" s="3">
        <v>1800</v>
      </c>
      <c r="D4783" s="2">
        <v>112.63</v>
      </c>
      <c r="E4783" s="2">
        <v>108.35</v>
      </c>
      <c r="F4783" s="2">
        <v>118.35</v>
      </c>
      <c r="G4783" s="2">
        <v>-1.0900000000000001</v>
      </c>
      <c r="H4783" s="2">
        <v>-9.5999999999999992E-3</v>
      </c>
      <c r="I4783" s="2">
        <v>2</v>
      </c>
      <c r="J4783" s="2">
        <v>130</v>
      </c>
      <c r="K4783" s="4">
        <v>0</v>
      </c>
      <c r="L4783" s="2" t="s">
        <v>1276</v>
      </c>
      <c r="M4783" s="5">
        <v>45093</v>
      </c>
      <c r="N4783" s="6">
        <v>102.79</v>
      </c>
    </row>
    <row r="4784" spans="1:14" ht="15.5" hidden="1" x14ac:dyDescent="0.35">
      <c r="A4784" s="3" t="s">
        <v>1035</v>
      </c>
      <c r="B4784" s="2" t="s">
        <v>2406</v>
      </c>
      <c r="C4784" s="3">
        <v>1820</v>
      </c>
      <c r="D4784" s="2">
        <v>120.86</v>
      </c>
      <c r="E4784" s="2">
        <v>113.1</v>
      </c>
      <c r="F4784" s="2">
        <v>123.1</v>
      </c>
      <c r="G4784" s="2">
        <v>-76.22</v>
      </c>
      <c r="H4784" s="2">
        <v>-0.38669999999999999</v>
      </c>
      <c r="I4784" s="2">
        <v>5</v>
      </c>
      <c r="J4784" s="2">
        <v>18</v>
      </c>
      <c r="K4784" s="4">
        <v>0</v>
      </c>
      <c r="L4784" s="2" t="s">
        <v>1276</v>
      </c>
      <c r="M4784" s="5">
        <v>45093</v>
      </c>
      <c r="N4784" s="6">
        <v>102.79</v>
      </c>
    </row>
    <row r="4785" spans="1:14" ht="15.5" hidden="1" x14ac:dyDescent="0.35">
      <c r="A4785" s="3" t="s">
        <v>1037</v>
      </c>
      <c r="B4785" s="2" t="s">
        <v>2407</v>
      </c>
      <c r="C4785" s="3">
        <v>1840</v>
      </c>
      <c r="D4785" s="2">
        <v>124.35</v>
      </c>
      <c r="E4785" s="2">
        <v>117.65</v>
      </c>
      <c r="F4785" s="2">
        <v>127.95</v>
      </c>
      <c r="G4785" s="2">
        <v>-60.7</v>
      </c>
      <c r="H4785" s="2">
        <v>-0.32800000000000001</v>
      </c>
      <c r="I4785" s="2">
        <v>6</v>
      </c>
      <c r="J4785" s="2">
        <v>47</v>
      </c>
      <c r="K4785" s="4">
        <v>0</v>
      </c>
      <c r="L4785" s="2" t="s">
        <v>1276</v>
      </c>
      <c r="M4785" s="5">
        <v>45093</v>
      </c>
      <c r="N4785" s="6">
        <v>102.79</v>
      </c>
    </row>
    <row r="4786" spans="1:14" ht="15.5" hidden="1" x14ac:dyDescent="0.35">
      <c r="A4786" s="3" t="s">
        <v>1039</v>
      </c>
      <c r="B4786" s="2" t="s">
        <v>2408</v>
      </c>
      <c r="C4786" s="3">
        <v>1860</v>
      </c>
      <c r="D4786" s="2">
        <v>127.37</v>
      </c>
      <c r="E4786" s="2">
        <v>122.7</v>
      </c>
      <c r="F4786" s="2">
        <v>133.19999999999999</v>
      </c>
      <c r="G4786" s="2">
        <v>-4.63</v>
      </c>
      <c r="H4786" s="2">
        <v>-3.5099999999999999E-2</v>
      </c>
      <c r="I4786" s="2">
        <v>2</v>
      </c>
      <c r="J4786" s="2">
        <v>5</v>
      </c>
      <c r="K4786" s="4">
        <v>0</v>
      </c>
      <c r="L4786" s="2" t="s">
        <v>1276</v>
      </c>
      <c r="M4786" s="5">
        <v>45093</v>
      </c>
      <c r="N4786" s="6">
        <v>102.79</v>
      </c>
    </row>
    <row r="4787" spans="1:14" ht="15.5" hidden="1" x14ac:dyDescent="0.35">
      <c r="A4787" s="3" t="s">
        <v>1041</v>
      </c>
      <c r="B4787" s="2" t="s">
        <v>2408</v>
      </c>
      <c r="C4787" s="3">
        <v>1880</v>
      </c>
      <c r="D4787" s="2">
        <v>132.46</v>
      </c>
      <c r="E4787" s="2">
        <v>128.75</v>
      </c>
      <c r="F4787" s="2">
        <v>138.19999999999999</v>
      </c>
      <c r="G4787" s="2">
        <v>-1.66</v>
      </c>
      <c r="H4787" s="2">
        <v>-1.24E-2</v>
      </c>
      <c r="I4787" s="2">
        <v>2</v>
      </c>
      <c r="J4787" s="2">
        <v>16</v>
      </c>
      <c r="K4787" s="4">
        <v>0</v>
      </c>
      <c r="L4787" s="2" t="s">
        <v>1276</v>
      </c>
      <c r="M4787" s="5">
        <v>45093</v>
      </c>
      <c r="N4787" s="6">
        <v>102.79</v>
      </c>
    </row>
    <row r="4788" spans="1:14" ht="15.5" hidden="1" x14ac:dyDescent="0.35">
      <c r="A4788" s="3" t="s">
        <v>1042</v>
      </c>
      <c r="B4788" s="2" t="s">
        <v>2404</v>
      </c>
      <c r="C4788" s="3">
        <v>1900</v>
      </c>
      <c r="D4788" s="2">
        <v>141.25</v>
      </c>
      <c r="E4788" s="2">
        <v>132.94999999999999</v>
      </c>
      <c r="F4788" s="2">
        <v>143.44999999999999</v>
      </c>
      <c r="G4788" s="2">
        <v>5.25</v>
      </c>
      <c r="H4788" s="2">
        <v>3.8600000000000002E-2</v>
      </c>
      <c r="I4788" s="2">
        <v>10</v>
      </c>
      <c r="J4788" s="2">
        <v>249</v>
      </c>
      <c r="K4788" s="4">
        <v>0</v>
      </c>
      <c r="L4788" s="2" t="s">
        <v>1276</v>
      </c>
      <c r="M4788" s="5">
        <v>45093</v>
      </c>
      <c r="N4788" s="6">
        <v>102.79</v>
      </c>
    </row>
    <row r="4789" spans="1:14" ht="15.5" hidden="1" x14ac:dyDescent="0.35">
      <c r="A4789" s="3" t="s">
        <v>1043</v>
      </c>
      <c r="B4789" s="2" t="s">
        <v>2409</v>
      </c>
      <c r="C4789" s="3">
        <v>1920</v>
      </c>
      <c r="D4789" s="2">
        <v>134.69999999999999</v>
      </c>
      <c r="E4789" s="2">
        <v>139.44999999999999</v>
      </c>
      <c r="F4789" s="2">
        <v>149.1</v>
      </c>
      <c r="G4789" s="2">
        <v>0</v>
      </c>
      <c r="H4789" s="2" t="s">
        <v>12</v>
      </c>
      <c r="I4789" s="2">
        <v>1</v>
      </c>
      <c r="J4789" s="2">
        <v>24</v>
      </c>
      <c r="K4789" s="4">
        <v>0</v>
      </c>
      <c r="L4789" s="2" t="s">
        <v>1276</v>
      </c>
      <c r="M4789" s="5">
        <v>45093</v>
      </c>
      <c r="N4789" s="6">
        <v>102.79</v>
      </c>
    </row>
    <row r="4790" spans="1:14" ht="15.5" hidden="1" x14ac:dyDescent="0.35">
      <c r="A4790" s="3" t="s">
        <v>1045</v>
      </c>
      <c r="B4790" s="2" t="s">
        <v>2410</v>
      </c>
      <c r="C4790" s="3">
        <v>1940</v>
      </c>
      <c r="D4790" s="2">
        <v>246.1</v>
      </c>
      <c r="E4790" s="2">
        <v>143.85</v>
      </c>
      <c r="F4790" s="2">
        <v>154.80000000000001</v>
      </c>
      <c r="G4790" s="2">
        <v>0</v>
      </c>
      <c r="H4790" s="2" t="s">
        <v>12</v>
      </c>
      <c r="I4790" s="2">
        <v>1</v>
      </c>
      <c r="J4790" s="2">
        <v>106</v>
      </c>
      <c r="K4790" s="4">
        <v>0</v>
      </c>
      <c r="L4790" s="2" t="s">
        <v>1276</v>
      </c>
      <c r="M4790" s="5">
        <v>45093</v>
      </c>
      <c r="N4790" s="6">
        <v>102.79</v>
      </c>
    </row>
    <row r="4791" spans="1:14" ht="15.5" hidden="1" x14ac:dyDescent="0.35">
      <c r="A4791" s="3" t="s">
        <v>1047</v>
      </c>
      <c r="B4791" s="2" t="s">
        <v>2411</v>
      </c>
      <c r="C4791" s="3">
        <v>1960</v>
      </c>
      <c r="D4791" s="2">
        <v>188.7</v>
      </c>
      <c r="E4791" s="2">
        <v>149.5</v>
      </c>
      <c r="F4791" s="2">
        <v>160.5</v>
      </c>
      <c r="G4791" s="2">
        <v>0</v>
      </c>
      <c r="H4791" s="2" t="s">
        <v>12</v>
      </c>
      <c r="I4791" s="2">
        <v>2</v>
      </c>
      <c r="J4791" s="2">
        <v>42</v>
      </c>
      <c r="K4791" s="4">
        <v>0</v>
      </c>
      <c r="L4791" s="2" t="s">
        <v>1276</v>
      </c>
      <c r="M4791" s="5">
        <v>45093</v>
      </c>
      <c r="N4791" s="6">
        <v>102.79</v>
      </c>
    </row>
    <row r="4792" spans="1:14" ht="15.5" hidden="1" x14ac:dyDescent="0.35">
      <c r="A4792" s="3" t="s">
        <v>1049</v>
      </c>
      <c r="B4792" s="2" t="s">
        <v>2412</v>
      </c>
      <c r="C4792" s="3">
        <v>1980</v>
      </c>
      <c r="D4792" s="2">
        <v>163.80000000000001</v>
      </c>
      <c r="E4792" s="2">
        <v>156.35</v>
      </c>
      <c r="F4792" s="2">
        <v>166.45</v>
      </c>
      <c r="G4792" s="2">
        <v>-32.56</v>
      </c>
      <c r="H4792" s="2">
        <v>-0.1658</v>
      </c>
      <c r="I4792" s="2">
        <v>4</v>
      </c>
      <c r="J4792" s="2">
        <v>117</v>
      </c>
      <c r="K4792" s="4">
        <v>0</v>
      </c>
      <c r="L4792" s="2" t="s">
        <v>1276</v>
      </c>
      <c r="M4792" s="5">
        <v>45093</v>
      </c>
      <c r="N4792" s="6">
        <v>102.79</v>
      </c>
    </row>
    <row r="4793" spans="1:14" ht="15.5" hidden="1" x14ac:dyDescent="0.35">
      <c r="A4793" s="3" t="s">
        <v>1051</v>
      </c>
      <c r="B4793" s="2" t="s">
        <v>2405</v>
      </c>
      <c r="C4793" s="3">
        <v>2000</v>
      </c>
      <c r="D4793" s="2">
        <v>165.63</v>
      </c>
      <c r="E4793" s="2">
        <v>166</v>
      </c>
      <c r="F4793" s="2">
        <v>171.8</v>
      </c>
      <c r="G4793" s="2">
        <v>-1.52</v>
      </c>
      <c r="H4793" s="2">
        <v>-9.1000000000000004E-3</v>
      </c>
      <c r="I4793" s="2">
        <v>47</v>
      </c>
      <c r="J4793" s="2">
        <v>489</v>
      </c>
      <c r="K4793" s="4">
        <v>0</v>
      </c>
      <c r="L4793" s="2" t="s">
        <v>1276</v>
      </c>
      <c r="M4793" s="5">
        <v>45093</v>
      </c>
      <c r="N4793" s="6">
        <v>102.79</v>
      </c>
    </row>
    <row r="4794" spans="1:14" ht="15.5" hidden="1" x14ac:dyDescent="0.35">
      <c r="A4794" s="3" t="s">
        <v>1052</v>
      </c>
      <c r="B4794" s="2" t="s">
        <v>2162</v>
      </c>
      <c r="C4794" s="3">
        <v>2100</v>
      </c>
      <c r="D4794" s="2">
        <v>198</v>
      </c>
      <c r="E4794" s="2">
        <v>193.5</v>
      </c>
      <c r="F4794" s="2">
        <v>205</v>
      </c>
      <c r="G4794" s="2">
        <v>-8.3000000000000007</v>
      </c>
      <c r="H4794" s="2">
        <v>-4.02E-2</v>
      </c>
      <c r="I4794" s="2">
        <v>14</v>
      </c>
      <c r="J4794" s="2">
        <v>387</v>
      </c>
      <c r="K4794" s="4">
        <v>0</v>
      </c>
      <c r="L4794" s="2" t="s">
        <v>1276</v>
      </c>
      <c r="M4794" s="5">
        <v>45093</v>
      </c>
      <c r="N4794" s="6">
        <v>102.79</v>
      </c>
    </row>
    <row r="4795" spans="1:14" ht="15.5" hidden="1" x14ac:dyDescent="0.35">
      <c r="A4795" s="3" t="s">
        <v>1053</v>
      </c>
      <c r="B4795" s="2" t="s">
        <v>2718</v>
      </c>
      <c r="C4795" s="3">
        <v>2200</v>
      </c>
      <c r="D4795" s="2">
        <v>234.65</v>
      </c>
      <c r="E4795" s="2">
        <v>229.7</v>
      </c>
      <c r="F4795" s="2">
        <v>241.85</v>
      </c>
      <c r="G4795" s="2">
        <v>16.7</v>
      </c>
      <c r="H4795" s="2">
        <v>7.6600000000000001E-2</v>
      </c>
      <c r="I4795" s="2">
        <v>3</v>
      </c>
      <c r="J4795" s="2">
        <v>468</v>
      </c>
      <c r="K4795" s="4">
        <v>0</v>
      </c>
      <c r="L4795" s="2" t="s">
        <v>1276</v>
      </c>
      <c r="M4795" s="5">
        <v>45093</v>
      </c>
      <c r="N4795" s="6">
        <v>102.79</v>
      </c>
    </row>
    <row r="4796" spans="1:14" ht="15.5" hidden="1" x14ac:dyDescent="0.35">
      <c r="A4796" s="3" t="s">
        <v>1055</v>
      </c>
      <c r="B4796" s="2" t="s">
        <v>2719</v>
      </c>
      <c r="C4796" s="3">
        <v>2300</v>
      </c>
      <c r="D4796" s="2">
        <v>266.26</v>
      </c>
      <c r="E4796" s="2">
        <v>270.5</v>
      </c>
      <c r="F4796" s="2">
        <v>282.8</v>
      </c>
      <c r="G4796" s="2">
        <v>0</v>
      </c>
      <c r="H4796" s="2" t="s">
        <v>12</v>
      </c>
      <c r="I4796" s="2">
        <v>2</v>
      </c>
      <c r="J4796" s="2">
        <v>1387</v>
      </c>
      <c r="K4796" s="4">
        <v>0</v>
      </c>
      <c r="L4796" s="2" t="s">
        <v>1276</v>
      </c>
      <c r="M4796" s="5">
        <v>45093</v>
      </c>
      <c r="N4796" s="6">
        <v>102.79</v>
      </c>
    </row>
    <row r="4797" spans="1:14" ht="15.5" hidden="1" x14ac:dyDescent="0.35">
      <c r="A4797" s="3" t="s">
        <v>1057</v>
      </c>
      <c r="B4797" s="2" t="s">
        <v>2416</v>
      </c>
      <c r="C4797" s="3">
        <v>2400</v>
      </c>
      <c r="D4797" s="2">
        <v>327.41000000000003</v>
      </c>
      <c r="E4797" s="2">
        <v>314.8</v>
      </c>
      <c r="F4797" s="2">
        <v>327.8</v>
      </c>
      <c r="G4797" s="2">
        <v>22.8</v>
      </c>
      <c r="H4797" s="2">
        <v>7.4800000000000005E-2</v>
      </c>
      <c r="I4797" s="2">
        <v>8</v>
      </c>
      <c r="J4797" s="2">
        <v>636</v>
      </c>
      <c r="K4797" s="4">
        <v>0</v>
      </c>
      <c r="L4797" s="2" t="s">
        <v>1276</v>
      </c>
      <c r="M4797" s="5">
        <v>45093</v>
      </c>
      <c r="N4797" s="6">
        <v>102.79</v>
      </c>
    </row>
    <row r="4798" spans="1:14" ht="15.5" hidden="1" x14ac:dyDescent="0.35">
      <c r="A4798" s="3" t="s">
        <v>1059</v>
      </c>
      <c r="B4798" s="2" t="s">
        <v>2417</v>
      </c>
      <c r="C4798" s="3">
        <v>2500</v>
      </c>
      <c r="D4798" s="2">
        <v>374.91</v>
      </c>
      <c r="E4798" s="2">
        <v>364.3</v>
      </c>
      <c r="F4798" s="2">
        <v>377.65</v>
      </c>
      <c r="G4798" s="2">
        <v>-11.63</v>
      </c>
      <c r="H4798" s="2">
        <v>-3.0099999999999998E-2</v>
      </c>
      <c r="I4798" s="2">
        <v>8</v>
      </c>
      <c r="J4798" s="2">
        <v>739</v>
      </c>
      <c r="K4798" s="4">
        <v>0</v>
      </c>
      <c r="L4798" s="2" t="s">
        <v>1276</v>
      </c>
      <c r="M4798" s="5">
        <v>45093</v>
      </c>
      <c r="N4798" s="6">
        <v>102.79</v>
      </c>
    </row>
    <row r="4799" spans="1:14" ht="15.5" hidden="1" x14ac:dyDescent="0.35">
      <c r="A4799" s="3" t="s">
        <v>1061</v>
      </c>
      <c r="B4799" s="2" t="s">
        <v>2418</v>
      </c>
      <c r="C4799" s="3">
        <v>2600</v>
      </c>
      <c r="D4799" s="2">
        <v>416.59</v>
      </c>
      <c r="E4799" s="2">
        <v>418.05</v>
      </c>
      <c r="F4799" s="2">
        <v>431.95</v>
      </c>
      <c r="G4799" s="2">
        <v>-27.16</v>
      </c>
      <c r="H4799" s="2">
        <v>-6.1199999999999997E-2</v>
      </c>
      <c r="I4799" s="2">
        <v>1</v>
      </c>
      <c r="J4799" s="2">
        <v>846</v>
      </c>
      <c r="K4799" s="4">
        <v>0</v>
      </c>
      <c r="L4799" s="2" t="s">
        <v>1276</v>
      </c>
      <c r="M4799" s="5">
        <v>45093</v>
      </c>
      <c r="N4799" s="6">
        <v>102.79</v>
      </c>
    </row>
    <row r="4800" spans="1:14" ht="15.5" hidden="1" x14ac:dyDescent="0.35">
      <c r="A4800" s="3" t="s">
        <v>1063</v>
      </c>
      <c r="B4800" s="2" t="s">
        <v>2416</v>
      </c>
      <c r="C4800" s="3">
        <v>2700</v>
      </c>
      <c r="D4800" s="2">
        <v>493.35</v>
      </c>
      <c r="E4800" s="2">
        <v>475.95</v>
      </c>
      <c r="F4800" s="2">
        <v>490.65</v>
      </c>
      <c r="G4800" s="2">
        <v>28.85</v>
      </c>
      <c r="H4800" s="2">
        <v>6.2100000000000002E-2</v>
      </c>
      <c r="I4800" s="2">
        <v>2</v>
      </c>
      <c r="J4800" s="2">
        <v>1156</v>
      </c>
      <c r="K4800" s="4">
        <v>0</v>
      </c>
      <c r="L4800" s="2" t="s">
        <v>1276</v>
      </c>
      <c r="M4800" s="5">
        <v>45093</v>
      </c>
      <c r="N4800" s="6">
        <v>102.79</v>
      </c>
    </row>
    <row r="4801" spans="1:14" ht="15.5" hidden="1" x14ac:dyDescent="0.35">
      <c r="A4801" s="3" t="s">
        <v>1064</v>
      </c>
      <c r="B4801" s="2" t="s">
        <v>2419</v>
      </c>
      <c r="C4801" s="3">
        <v>2800</v>
      </c>
      <c r="D4801" s="2">
        <v>537.99</v>
      </c>
      <c r="E4801" s="2">
        <v>538.54999999999995</v>
      </c>
      <c r="F4801" s="2">
        <v>553.75</v>
      </c>
      <c r="G4801" s="2">
        <v>0</v>
      </c>
      <c r="H4801" s="2" t="s">
        <v>12</v>
      </c>
      <c r="I4801" s="2">
        <v>13</v>
      </c>
      <c r="J4801" s="2">
        <v>565</v>
      </c>
      <c r="K4801" s="4">
        <v>0</v>
      </c>
      <c r="L4801" s="2" t="s">
        <v>1276</v>
      </c>
      <c r="M4801" s="5">
        <v>45093</v>
      </c>
      <c r="N4801" s="6">
        <v>102.79</v>
      </c>
    </row>
    <row r="4802" spans="1:14" ht="15.5" hidden="1" x14ac:dyDescent="0.35">
      <c r="A4802" s="3" t="s">
        <v>1066</v>
      </c>
      <c r="B4802" s="2" t="s">
        <v>2420</v>
      </c>
      <c r="C4802" s="3">
        <v>2900</v>
      </c>
      <c r="D4802" s="2">
        <v>616.35</v>
      </c>
      <c r="E4802" s="2">
        <v>606.79999999999995</v>
      </c>
      <c r="F4802" s="2">
        <v>621.20000000000005</v>
      </c>
      <c r="G4802" s="2">
        <v>0</v>
      </c>
      <c r="H4802" s="2" t="s">
        <v>12</v>
      </c>
      <c r="I4802" s="2">
        <v>3</v>
      </c>
      <c r="J4802" s="2">
        <v>616</v>
      </c>
      <c r="K4802" s="4">
        <v>0</v>
      </c>
      <c r="L4802" s="2" t="s">
        <v>1276</v>
      </c>
      <c r="M4802" s="5">
        <v>45093</v>
      </c>
      <c r="N4802" s="6">
        <v>102.79</v>
      </c>
    </row>
    <row r="4803" spans="1:14" ht="15.5" hidden="1" x14ac:dyDescent="0.35">
      <c r="A4803" s="3" t="s">
        <v>1068</v>
      </c>
      <c r="B4803" s="2" t="s">
        <v>2421</v>
      </c>
      <c r="C4803" s="3">
        <v>3000</v>
      </c>
      <c r="D4803" s="2">
        <v>700</v>
      </c>
      <c r="E4803" s="2">
        <v>676.6</v>
      </c>
      <c r="F4803" s="2">
        <v>693.05</v>
      </c>
      <c r="G4803" s="2">
        <v>46.6</v>
      </c>
      <c r="H4803" s="2">
        <v>7.1300000000000002E-2</v>
      </c>
      <c r="I4803" s="2">
        <v>1</v>
      </c>
      <c r="J4803" s="2">
        <v>1571</v>
      </c>
      <c r="K4803" s="4">
        <v>0</v>
      </c>
      <c r="L4803" s="2" t="s">
        <v>1276</v>
      </c>
      <c r="M4803" s="5">
        <v>45093</v>
      </c>
      <c r="N4803" s="6">
        <v>102.79</v>
      </c>
    </row>
    <row r="4804" spans="1:14" ht="15.5" hidden="1" x14ac:dyDescent="0.35">
      <c r="A4804" s="3" t="s">
        <v>1070</v>
      </c>
      <c r="B4804" s="2" t="s">
        <v>2422</v>
      </c>
      <c r="C4804" s="3">
        <v>3010</v>
      </c>
      <c r="D4804" s="2">
        <v>696.83</v>
      </c>
      <c r="E4804" s="2">
        <v>684.5</v>
      </c>
      <c r="F4804" s="2">
        <v>700.25</v>
      </c>
      <c r="G4804" s="2">
        <v>0</v>
      </c>
      <c r="H4804" s="2" t="s">
        <v>12</v>
      </c>
      <c r="I4804" s="2">
        <v>5</v>
      </c>
      <c r="J4804" s="2">
        <v>148</v>
      </c>
      <c r="K4804" s="4">
        <v>0</v>
      </c>
      <c r="L4804" s="2" t="s">
        <v>1276</v>
      </c>
      <c r="M4804" s="5">
        <v>45093</v>
      </c>
      <c r="N4804" s="6">
        <v>102.79</v>
      </c>
    </row>
    <row r="4805" spans="1:14" ht="15.5" hidden="1" x14ac:dyDescent="0.35">
      <c r="A4805" s="3" t="s">
        <v>1072</v>
      </c>
      <c r="B4805" s="2" t="s">
        <v>2423</v>
      </c>
      <c r="C4805" s="3">
        <v>3020</v>
      </c>
      <c r="D4805" s="2">
        <v>907.75</v>
      </c>
      <c r="E4805" s="2">
        <v>691</v>
      </c>
      <c r="F4805" s="2">
        <v>707.6</v>
      </c>
      <c r="G4805" s="2">
        <v>0</v>
      </c>
      <c r="H4805" s="2" t="s">
        <v>12</v>
      </c>
      <c r="I4805" s="2">
        <v>1</v>
      </c>
      <c r="J4805" s="2">
        <v>58</v>
      </c>
      <c r="K4805" s="4">
        <v>0</v>
      </c>
      <c r="L4805" s="2" t="s">
        <v>1276</v>
      </c>
      <c r="M4805" s="5">
        <v>45093</v>
      </c>
      <c r="N4805" s="6">
        <v>102.79</v>
      </c>
    </row>
    <row r="4806" spans="1:14" ht="15.5" hidden="1" x14ac:dyDescent="0.35">
      <c r="A4806" s="3" t="s">
        <v>1074</v>
      </c>
      <c r="B4806" s="2" t="s">
        <v>2424</v>
      </c>
      <c r="C4806" s="3">
        <v>3030</v>
      </c>
      <c r="D4806" s="2">
        <v>997.8</v>
      </c>
      <c r="E4806" s="2">
        <v>698.5</v>
      </c>
      <c r="F4806" s="2">
        <v>715</v>
      </c>
      <c r="G4806" s="2">
        <v>0</v>
      </c>
      <c r="H4806" s="2" t="s">
        <v>12</v>
      </c>
      <c r="I4806" s="2">
        <v>10</v>
      </c>
      <c r="J4806" s="2">
        <v>29</v>
      </c>
      <c r="K4806" s="4">
        <v>0</v>
      </c>
      <c r="L4806" s="2" t="s">
        <v>1276</v>
      </c>
      <c r="M4806" s="5">
        <v>45093</v>
      </c>
      <c r="N4806" s="6">
        <v>102.79</v>
      </c>
    </row>
    <row r="4807" spans="1:14" ht="15.5" hidden="1" x14ac:dyDescent="0.35">
      <c r="A4807" s="3" t="s">
        <v>1076</v>
      </c>
      <c r="B4807" s="2" t="s">
        <v>2425</v>
      </c>
      <c r="C4807" s="3">
        <v>3040</v>
      </c>
      <c r="D4807" s="2">
        <v>720</v>
      </c>
      <c r="E4807" s="2">
        <v>705.5</v>
      </c>
      <c r="F4807" s="2">
        <v>722.15</v>
      </c>
      <c r="G4807" s="2">
        <v>336.32</v>
      </c>
      <c r="H4807" s="2">
        <v>0.87660000000000005</v>
      </c>
      <c r="I4807" s="2">
        <v>2</v>
      </c>
      <c r="J4807" s="2">
        <v>7</v>
      </c>
      <c r="K4807" s="4">
        <v>0</v>
      </c>
      <c r="L4807" s="2" t="s">
        <v>1276</v>
      </c>
      <c r="M4807" s="5">
        <v>45093</v>
      </c>
      <c r="N4807" s="6">
        <v>102.79</v>
      </c>
    </row>
    <row r="4808" spans="1:14" ht="15.5" hidden="1" x14ac:dyDescent="0.35">
      <c r="A4808" s="3" t="s">
        <v>1078</v>
      </c>
      <c r="B4808" s="2" t="s">
        <v>2426</v>
      </c>
      <c r="C4808" s="3">
        <v>3050</v>
      </c>
      <c r="D4808" s="2">
        <v>715</v>
      </c>
      <c r="E4808" s="2">
        <v>713.35</v>
      </c>
      <c r="F4808" s="2">
        <v>729.95</v>
      </c>
      <c r="G4808" s="2">
        <v>-76.56</v>
      </c>
      <c r="H4808" s="2">
        <v>-9.6699999999999994E-2</v>
      </c>
      <c r="I4808" s="2">
        <v>1</v>
      </c>
      <c r="J4808" s="2">
        <v>70</v>
      </c>
      <c r="K4808" s="4">
        <v>0</v>
      </c>
      <c r="L4808" s="2" t="s">
        <v>1276</v>
      </c>
      <c r="M4808" s="5">
        <v>45093</v>
      </c>
      <c r="N4808" s="6">
        <v>102.79</v>
      </c>
    </row>
    <row r="4809" spans="1:14" ht="15.5" hidden="1" x14ac:dyDescent="0.35">
      <c r="A4809" s="3" t="s">
        <v>1080</v>
      </c>
      <c r="B4809" s="2" t="s">
        <v>2427</v>
      </c>
      <c r="C4809" s="3">
        <v>3060</v>
      </c>
      <c r="D4809" s="2">
        <v>785</v>
      </c>
      <c r="E4809" s="2">
        <v>721</v>
      </c>
      <c r="F4809" s="2">
        <v>737.25</v>
      </c>
      <c r="G4809" s="2">
        <v>0</v>
      </c>
      <c r="H4809" s="2" t="s">
        <v>12</v>
      </c>
      <c r="I4809" s="2">
        <v>1</v>
      </c>
      <c r="J4809" s="2">
        <v>41</v>
      </c>
      <c r="K4809" s="4">
        <v>0</v>
      </c>
      <c r="L4809" s="2" t="s">
        <v>1276</v>
      </c>
      <c r="M4809" s="5">
        <v>45093</v>
      </c>
      <c r="N4809" s="6">
        <v>102.79</v>
      </c>
    </row>
    <row r="4810" spans="1:14" ht="15.5" hidden="1" x14ac:dyDescent="0.35">
      <c r="A4810" s="3" t="s">
        <v>1082</v>
      </c>
      <c r="B4810" s="2" t="s">
        <v>2428</v>
      </c>
      <c r="C4810" s="3">
        <v>3070</v>
      </c>
      <c r="D4810" s="2">
        <v>1039.7</v>
      </c>
      <c r="E4810" s="2">
        <v>728.5</v>
      </c>
      <c r="F4810" s="2">
        <v>744.85</v>
      </c>
      <c r="G4810" s="2">
        <v>0</v>
      </c>
      <c r="H4810" s="2" t="s">
        <v>12</v>
      </c>
      <c r="I4810" s="2">
        <v>8</v>
      </c>
      <c r="J4810" s="2">
        <v>21</v>
      </c>
      <c r="K4810" s="4">
        <v>0</v>
      </c>
      <c r="L4810" s="2" t="s">
        <v>1276</v>
      </c>
      <c r="M4810" s="5">
        <v>45093</v>
      </c>
      <c r="N4810" s="6">
        <v>102.79</v>
      </c>
    </row>
    <row r="4811" spans="1:14" ht="15.5" hidden="1" x14ac:dyDescent="0.35">
      <c r="A4811" s="3" t="s">
        <v>1084</v>
      </c>
      <c r="B4811" s="2" t="s">
        <v>2428</v>
      </c>
      <c r="C4811" s="3">
        <v>3080</v>
      </c>
      <c r="D4811" s="2">
        <v>1047.3499999999999</v>
      </c>
      <c r="E4811" s="2">
        <v>735.95</v>
      </c>
      <c r="F4811" s="2">
        <v>752.65</v>
      </c>
      <c r="G4811" s="2">
        <v>0</v>
      </c>
      <c r="H4811" s="2" t="s">
        <v>12</v>
      </c>
      <c r="I4811" s="2">
        <v>10</v>
      </c>
      <c r="J4811" s="2">
        <v>13</v>
      </c>
      <c r="K4811" s="4">
        <v>0</v>
      </c>
      <c r="L4811" s="2" t="s">
        <v>1276</v>
      </c>
      <c r="M4811" s="5">
        <v>45093</v>
      </c>
      <c r="N4811" s="6">
        <v>102.79</v>
      </c>
    </row>
    <row r="4812" spans="1:14" ht="15.5" hidden="1" x14ac:dyDescent="0.35">
      <c r="A4812" s="3" t="s">
        <v>1085</v>
      </c>
      <c r="B4812" s="2" t="s">
        <v>2429</v>
      </c>
      <c r="C4812" s="3">
        <v>3090</v>
      </c>
      <c r="D4812" s="2">
        <v>906.35</v>
      </c>
      <c r="E4812" s="2">
        <v>743.1</v>
      </c>
      <c r="F4812" s="2">
        <v>760.1</v>
      </c>
      <c r="G4812" s="2">
        <v>0</v>
      </c>
      <c r="H4812" s="2" t="s">
        <v>12</v>
      </c>
      <c r="I4812" s="2">
        <v>1</v>
      </c>
      <c r="J4812" s="2">
        <v>31</v>
      </c>
      <c r="K4812" s="4">
        <v>0</v>
      </c>
      <c r="L4812" s="2" t="s">
        <v>1276</v>
      </c>
      <c r="M4812" s="5">
        <v>45093</v>
      </c>
      <c r="N4812" s="6">
        <v>102.79</v>
      </c>
    </row>
    <row r="4813" spans="1:14" ht="15.5" hidden="1" x14ac:dyDescent="0.35">
      <c r="A4813" s="3" t="s">
        <v>1087</v>
      </c>
      <c r="B4813" s="2" t="s">
        <v>2430</v>
      </c>
      <c r="C4813" s="3">
        <v>3100</v>
      </c>
      <c r="D4813" s="2">
        <v>1031.8499999999999</v>
      </c>
      <c r="E4813" s="2">
        <v>751</v>
      </c>
      <c r="F4813" s="2">
        <v>768.15</v>
      </c>
      <c r="G4813" s="2">
        <v>0</v>
      </c>
      <c r="H4813" s="2" t="s">
        <v>12</v>
      </c>
      <c r="I4813" s="2">
        <v>1</v>
      </c>
      <c r="J4813" s="2">
        <v>140</v>
      </c>
      <c r="K4813" s="4">
        <v>0</v>
      </c>
      <c r="L4813" s="2" t="s">
        <v>1276</v>
      </c>
      <c r="M4813" s="5">
        <v>45093</v>
      </c>
      <c r="N4813" s="6">
        <v>102.79</v>
      </c>
    </row>
    <row r="4814" spans="1:14" ht="15.5" hidden="1" x14ac:dyDescent="0.35">
      <c r="A4814" s="3" t="s">
        <v>1089</v>
      </c>
      <c r="B4814" s="2" t="s">
        <v>2431</v>
      </c>
      <c r="C4814" s="3">
        <v>3110</v>
      </c>
      <c r="D4814" s="2">
        <v>898.25</v>
      </c>
      <c r="E4814" s="2">
        <v>758.85</v>
      </c>
      <c r="F4814" s="2">
        <v>775.6</v>
      </c>
      <c r="G4814" s="2">
        <v>0</v>
      </c>
      <c r="H4814" s="2" t="s">
        <v>12</v>
      </c>
      <c r="I4814" s="2">
        <v>1</v>
      </c>
      <c r="J4814" s="2">
        <v>27</v>
      </c>
      <c r="K4814" s="4">
        <v>0</v>
      </c>
      <c r="L4814" s="2" t="s">
        <v>1276</v>
      </c>
      <c r="M4814" s="5">
        <v>45093</v>
      </c>
      <c r="N4814" s="6">
        <v>102.79</v>
      </c>
    </row>
    <row r="4815" spans="1:14" ht="15.5" hidden="1" x14ac:dyDescent="0.35">
      <c r="A4815" s="3" t="s">
        <v>1091</v>
      </c>
      <c r="B4815" s="2" t="s">
        <v>2432</v>
      </c>
      <c r="C4815" s="3">
        <v>3120</v>
      </c>
      <c r="D4815" s="2">
        <v>1079.1500000000001</v>
      </c>
      <c r="E4815" s="2">
        <v>766.5</v>
      </c>
      <c r="F4815" s="2">
        <v>783.6</v>
      </c>
      <c r="G4815" s="2">
        <v>0</v>
      </c>
      <c r="H4815" s="2" t="s">
        <v>12</v>
      </c>
      <c r="I4815" s="2">
        <v>2</v>
      </c>
      <c r="J4815" s="2">
        <v>61</v>
      </c>
      <c r="K4815" s="4">
        <v>0</v>
      </c>
      <c r="L4815" s="2" t="s">
        <v>1276</v>
      </c>
      <c r="M4815" s="5">
        <v>45093</v>
      </c>
      <c r="N4815" s="6">
        <v>102.79</v>
      </c>
    </row>
    <row r="4816" spans="1:14" ht="15.5" hidden="1" x14ac:dyDescent="0.35">
      <c r="A4816" s="3" t="s">
        <v>1093</v>
      </c>
      <c r="B4816" s="2" t="s">
        <v>2433</v>
      </c>
      <c r="C4816" s="3">
        <v>3130</v>
      </c>
      <c r="D4816" s="2">
        <v>1049.07</v>
      </c>
      <c r="E4816" s="2">
        <v>774.2</v>
      </c>
      <c r="F4816" s="2">
        <v>791.4</v>
      </c>
      <c r="G4816" s="2">
        <v>0</v>
      </c>
      <c r="H4816" s="2" t="s">
        <v>12</v>
      </c>
      <c r="I4816" s="2">
        <v>1</v>
      </c>
      <c r="J4816" s="2">
        <v>16</v>
      </c>
      <c r="K4816" s="4">
        <v>0</v>
      </c>
      <c r="L4816" s="2" t="s">
        <v>1276</v>
      </c>
      <c r="M4816" s="5">
        <v>45093</v>
      </c>
      <c r="N4816" s="6">
        <v>102.79</v>
      </c>
    </row>
    <row r="4817" spans="1:14" ht="15.5" hidden="1" x14ac:dyDescent="0.35">
      <c r="A4817" s="3" t="s">
        <v>1095</v>
      </c>
      <c r="B4817" s="2" t="s">
        <v>2434</v>
      </c>
      <c r="C4817" s="3">
        <v>3140</v>
      </c>
      <c r="D4817" s="2">
        <v>1098.05</v>
      </c>
      <c r="E4817" s="2">
        <v>782.15</v>
      </c>
      <c r="F4817" s="2">
        <v>799.05</v>
      </c>
      <c r="G4817" s="2">
        <v>0</v>
      </c>
      <c r="H4817" s="2" t="s">
        <v>12</v>
      </c>
      <c r="I4817" s="2">
        <v>9</v>
      </c>
      <c r="J4817" s="2">
        <v>26</v>
      </c>
      <c r="K4817" s="4">
        <v>0</v>
      </c>
      <c r="L4817" s="2" t="s">
        <v>1276</v>
      </c>
      <c r="M4817" s="5">
        <v>45093</v>
      </c>
      <c r="N4817" s="6">
        <v>102.79</v>
      </c>
    </row>
    <row r="4818" spans="1:14" ht="15.5" hidden="1" x14ac:dyDescent="0.35">
      <c r="A4818" s="3" t="s">
        <v>1097</v>
      </c>
      <c r="B4818" s="2" t="s">
        <v>2435</v>
      </c>
      <c r="C4818" s="3">
        <v>3150</v>
      </c>
      <c r="D4818" s="2">
        <v>955.95</v>
      </c>
      <c r="E4818" s="2">
        <v>790</v>
      </c>
      <c r="F4818" s="2">
        <v>806.85</v>
      </c>
      <c r="G4818" s="2">
        <v>0</v>
      </c>
      <c r="H4818" s="2" t="s">
        <v>12</v>
      </c>
      <c r="I4818" s="2">
        <v>1</v>
      </c>
      <c r="J4818" s="2">
        <v>132</v>
      </c>
      <c r="K4818" s="4">
        <v>0</v>
      </c>
      <c r="L4818" s="2" t="s">
        <v>1276</v>
      </c>
      <c r="M4818" s="5">
        <v>45093</v>
      </c>
      <c r="N4818" s="6">
        <v>102.79</v>
      </c>
    </row>
    <row r="4819" spans="1:14" ht="15.5" hidden="1" x14ac:dyDescent="0.35">
      <c r="A4819" s="3" t="s">
        <v>1099</v>
      </c>
      <c r="B4819" s="2" t="s">
        <v>2436</v>
      </c>
      <c r="C4819" s="3">
        <v>3160</v>
      </c>
      <c r="D4819" s="2">
        <v>1120.5</v>
      </c>
      <c r="E4819" s="2">
        <v>797.5</v>
      </c>
      <c r="F4819" s="2">
        <v>814.8</v>
      </c>
      <c r="G4819" s="2">
        <v>0</v>
      </c>
      <c r="H4819" s="2" t="s">
        <v>12</v>
      </c>
      <c r="I4819" s="2">
        <v>10</v>
      </c>
      <c r="J4819" s="2">
        <v>12</v>
      </c>
      <c r="K4819" s="4">
        <v>0</v>
      </c>
      <c r="L4819" s="2" t="s">
        <v>1276</v>
      </c>
      <c r="M4819" s="5">
        <v>45093</v>
      </c>
      <c r="N4819" s="6">
        <v>102.79</v>
      </c>
    </row>
    <row r="4820" spans="1:14" ht="15.5" hidden="1" x14ac:dyDescent="0.35">
      <c r="A4820" s="3" t="s">
        <v>1101</v>
      </c>
      <c r="B4820" s="2" t="s">
        <v>2437</v>
      </c>
      <c r="C4820" s="3">
        <v>3170</v>
      </c>
      <c r="D4820" s="2">
        <v>1104.4000000000001</v>
      </c>
      <c r="E4820" s="2">
        <v>805.5</v>
      </c>
      <c r="F4820" s="2">
        <v>822.45</v>
      </c>
      <c r="G4820" s="2">
        <v>0</v>
      </c>
      <c r="H4820" s="2" t="s">
        <v>12</v>
      </c>
      <c r="I4820" s="2">
        <v>8</v>
      </c>
      <c r="J4820" s="2">
        <v>27</v>
      </c>
      <c r="K4820" s="4">
        <v>0</v>
      </c>
      <c r="L4820" s="2" t="s">
        <v>1276</v>
      </c>
      <c r="M4820" s="5">
        <v>45093</v>
      </c>
      <c r="N4820" s="6">
        <v>102.79</v>
      </c>
    </row>
    <row r="4821" spans="1:14" ht="15.5" hidden="1" x14ac:dyDescent="0.35">
      <c r="A4821" s="3" t="s">
        <v>1103</v>
      </c>
      <c r="B4821" s="2" t="s">
        <v>2438</v>
      </c>
      <c r="C4821" s="3">
        <v>3180</v>
      </c>
      <c r="D4821" s="2">
        <v>1021.62</v>
      </c>
      <c r="E4821" s="2">
        <v>813.5</v>
      </c>
      <c r="F4821" s="2">
        <v>830.35</v>
      </c>
      <c r="G4821" s="2">
        <v>0</v>
      </c>
      <c r="H4821" s="2" t="s">
        <v>12</v>
      </c>
      <c r="I4821" s="2">
        <v>5</v>
      </c>
      <c r="J4821" s="2">
        <v>34</v>
      </c>
      <c r="K4821" s="4">
        <v>0</v>
      </c>
      <c r="L4821" s="2" t="s">
        <v>1276</v>
      </c>
      <c r="M4821" s="5">
        <v>45093</v>
      </c>
      <c r="N4821" s="6">
        <v>102.79</v>
      </c>
    </row>
    <row r="4822" spans="1:14" ht="15.5" hidden="1" x14ac:dyDescent="0.35">
      <c r="A4822" s="3" t="s">
        <v>1105</v>
      </c>
      <c r="B4822" s="2" t="s">
        <v>2439</v>
      </c>
      <c r="C4822" s="3">
        <v>3190</v>
      </c>
      <c r="D4822" s="2">
        <v>1072.4000000000001</v>
      </c>
      <c r="E4822" s="2">
        <v>821.5</v>
      </c>
      <c r="F4822" s="2">
        <v>838.25</v>
      </c>
      <c r="G4822" s="2">
        <v>0</v>
      </c>
      <c r="H4822" s="2" t="s">
        <v>12</v>
      </c>
      <c r="I4822" s="2">
        <v>5</v>
      </c>
      <c r="J4822" s="2">
        <v>63</v>
      </c>
      <c r="K4822" s="4">
        <v>0</v>
      </c>
      <c r="L4822" s="2" t="s">
        <v>1276</v>
      </c>
      <c r="M4822" s="5">
        <v>45093</v>
      </c>
      <c r="N4822" s="6">
        <v>102.79</v>
      </c>
    </row>
    <row r="4823" spans="1:14" ht="15.5" hidden="1" x14ac:dyDescent="0.35">
      <c r="A4823" s="3" t="s">
        <v>1107</v>
      </c>
      <c r="B4823" s="2" t="s">
        <v>2440</v>
      </c>
      <c r="C4823" s="3">
        <v>3200</v>
      </c>
      <c r="D4823" s="2">
        <v>840</v>
      </c>
      <c r="E4823" s="2">
        <v>829</v>
      </c>
      <c r="F4823" s="2">
        <v>846.15</v>
      </c>
      <c r="G4823" s="2">
        <v>0</v>
      </c>
      <c r="H4823" s="2" t="s">
        <v>12</v>
      </c>
      <c r="I4823" s="2">
        <v>11</v>
      </c>
      <c r="J4823" s="2">
        <v>239</v>
      </c>
      <c r="K4823" s="4">
        <v>0</v>
      </c>
      <c r="L4823" s="2" t="s">
        <v>1276</v>
      </c>
      <c r="M4823" s="5">
        <v>45093</v>
      </c>
      <c r="N4823" s="6">
        <v>102.79</v>
      </c>
    </row>
    <row r="4824" spans="1:14" ht="15.5" hidden="1" x14ac:dyDescent="0.35">
      <c r="A4824" s="3" t="s">
        <v>1109</v>
      </c>
      <c r="B4824" s="2" t="s">
        <v>2441</v>
      </c>
      <c r="C4824" s="3">
        <v>3210</v>
      </c>
      <c r="D4824" s="2">
        <v>1103.75</v>
      </c>
      <c r="E4824" s="2">
        <v>837.5</v>
      </c>
      <c r="F4824" s="2">
        <v>854.2</v>
      </c>
      <c r="G4824" s="2">
        <v>0</v>
      </c>
      <c r="H4824" s="2" t="s">
        <v>12</v>
      </c>
      <c r="I4824" s="2">
        <v>2</v>
      </c>
      <c r="J4824" s="2">
        <v>12</v>
      </c>
      <c r="K4824" s="4">
        <v>0</v>
      </c>
      <c r="L4824" s="2" t="s">
        <v>1276</v>
      </c>
      <c r="M4824" s="5">
        <v>45093</v>
      </c>
      <c r="N4824" s="6">
        <v>102.79</v>
      </c>
    </row>
    <row r="4825" spans="1:14" ht="15.5" hidden="1" x14ac:dyDescent="0.35">
      <c r="A4825" s="3" t="s">
        <v>1111</v>
      </c>
      <c r="B4825" s="2" t="s">
        <v>2442</v>
      </c>
      <c r="C4825" s="3">
        <v>3220</v>
      </c>
      <c r="D4825" s="2">
        <v>1132.4000000000001</v>
      </c>
      <c r="E4825" s="2">
        <v>845.5</v>
      </c>
      <c r="F4825" s="2">
        <v>862.25</v>
      </c>
      <c r="G4825" s="2">
        <v>0</v>
      </c>
      <c r="H4825" s="2" t="s">
        <v>12</v>
      </c>
      <c r="I4825" s="2">
        <v>2</v>
      </c>
      <c r="J4825" s="2">
        <v>22</v>
      </c>
      <c r="K4825" s="4">
        <v>0</v>
      </c>
      <c r="L4825" s="2" t="s">
        <v>1276</v>
      </c>
      <c r="M4825" s="5">
        <v>45093</v>
      </c>
      <c r="N4825" s="6">
        <v>102.79</v>
      </c>
    </row>
    <row r="4826" spans="1:14" ht="15.5" hidden="1" x14ac:dyDescent="0.35">
      <c r="A4826" s="3" t="s">
        <v>1113</v>
      </c>
      <c r="B4826" s="2" t="s">
        <v>2443</v>
      </c>
      <c r="C4826" s="3">
        <v>3230</v>
      </c>
      <c r="D4826" s="2">
        <v>1161.19</v>
      </c>
      <c r="E4826" s="2">
        <v>853.5</v>
      </c>
      <c r="F4826" s="2">
        <v>870.35</v>
      </c>
      <c r="G4826" s="2">
        <v>0</v>
      </c>
      <c r="H4826" s="2" t="s">
        <v>12</v>
      </c>
      <c r="I4826" s="2">
        <v>5</v>
      </c>
      <c r="J4826" s="2">
        <v>42</v>
      </c>
      <c r="K4826" s="4">
        <v>0</v>
      </c>
      <c r="L4826" s="2" t="s">
        <v>1276</v>
      </c>
      <c r="M4826" s="5">
        <v>45093</v>
      </c>
      <c r="N4826" s="6">
        <v>102.79</v>
      </c>
    </row>
    <row r="4827" spans="1:14" ht="15.5" hidden="1" x14ac:dyDescent="0.35">
      <c r="A4827" s="3" t="s">
        <v>1115</v>
      </c>
      <c r="B4827" s="2" t="s">
        <v>2443</v>
      </c>
      <c r="C4827" s="3">
        <v>3240</v>
      </c>
      <c r="D4827" s="2">
        <v>1170.3399999999999</v>
      </c>
      <c r="E4827" s="2">
        <v>862</v>
      </c>
      <c r="F4827" s="2">
        <v>878.5</v>
      </c>
      <c r="G4827" s="2">
        <v>0</v>
      </c>
      <c r="H4827" s="2" t="s">
        <v>12</v>
      </c>
      <c r="I4827" s="2">
        <v>5</v>
      </c>
      <c r="J4827" s="2">
        <v>40</v>
      </c>
      <c r="K4827" s="4">
        <v>0</v>
      </c>
      <c r="L4827" s="2" t="s">
        <v>1276</v>
      </c>
      <c r="M4827" s="5">
        <v>45093</v>
      </c>
      <c r="N4827" s="6">
        <v>102.79</v>
      </c>
    </row>
    <row r="4828" spans="1:14" ht="15.5" hidden="1" x14ac:dyDescent="0.35">
      <c r="A4828" s="3" t="s">
        <v>1116</v>
      </c>
      <c r="B4828" s="2" t="s">
        <v>2444</v>
      </c>
      <c r="C4828" s="3">
        <v>3250</v>
      </c>
      <c r="D4828" s="2">
        <v>1133.2</v>
      </c>
      <c r="E4828" s="2">
        <v>870</v>
      </c>
      <c r="F4828" s="2">
        <v>886.7</v>
      </c>
      <c r="G4828" s="2">
        <v>0</v>
      </c>
      <c r="H4828" s="2" t="s">
        <v>12</v>
      </c>
      <c r="I4828" s="2">
        <v>2</v>
      </c>
      <c r="J4828" s="2">
        <v>505</v>
      </c>
      <c r="K4828" s="4">
        <v>0</v>
      </c>
      <c r="L4828" s="2" t="s">
        <v>1276</v>
      </c>
      <c r="M4828" s="5">
        <v>45093</v>
      </c>
      <c r="N4828" s="6">
        <v>102.79</v>
      </c>
    </row>
    <row r="4829" spans="1:14" ht="15.5" hidden="1" x14ac:dyDescent="0.35">
      <c r="A4829" s="3" t="s">
        <v>1118</v>
      </c>
      <c r="B4829" s="2" t="s">
        <v>2445</v>
      </c>
      <c r="C4829" s="3">
        <v>3260</v>
      </c>
      <c r="D4829" s="2">
        <v>1211.55</v>
      </c>
      <c r="E4829" s="2">
        <v>878</v>
      </c>
      <c r="F4829" s="2">
        <v>894.9</v>
      </c>
      <c r="G4829" s="2">
        <v>0</v>
      </c>
      <c r="H4829" s="2" t="s">
        <v>12</v>
      </c>
      <c r="I4829" s="2">
        <v>2</v>
      </c>
      <c r="J4829" s="2">
        <v>26</v>
      </c>
      <c r="K4829" s="4">
        <v>0</v>
      </c>
      <c r="L4829" s="2" t="s">
        <v>1276</v>
      </c>
      <c r="M4829" s="5">
        <v>45093</v>
      </c>
      <c r="N4829" s="6">
        <v>102.79</v>
      </c>
    </row>
    <row r="4830" spans="1:14" ht="15.5" hidden="1" x14ac:dyDescent="0.35">
      <c r="A4830" s="3" t="s">
        <v>1120</v>
      </c>
      <c r="B4830" s="2" t="s">
        <v>2446</v>
      </c>
      <c r="C4830" s="3">
        <v>3270</v>
      </c>
      <c r="D4830" s="2">
        <v>1144.2</v>
      </c>
      <c r="E4830" s="2">
        <v>886</v>
      </c>
      <c r="F4830" s="2">
        <v>903.15</v>
      </c>
      <c r="G4830" s="2">
        <v>0</v>
      </c>
      <c r="H4830" s="2" t="s">
        <v>12</v>
      </c>
      <c r="I4830" s="2">
        <v>2</v>
      </c>
      <c r="J4830" s="2">
        <v>26</v>
      </c>
      <c r="K4830" s="4">
        <v>0</v>
      </c>
      <c r="L4830" s="2" t="s">
        <v>1276</v>
      </c>
      <c r="M4830" s="5">
        <v>45093</v>
      </c>
      <c r="N4830" s="6">
        <v>102.79</v>
      </c>
    </row>
    <row r="4831" spans="1:14" ht="15.5" hidden="1" x14ac:dyDescent="0.35">
      <c r="A4831" s="3" t="s">
        <v>1122</v>
      </c>
      <c r="B4831" s="2" t="s">
        <v>2447</v>
      </c>
      <c r="C4831" s="3">
        <v>3280</v>
      </c>
      <c r="D4831" s="2">
        <v>1177.75</v>
      </c>
      <c r="E4831" s="2">
        <v>894.5</v>
      </c>
      <c r="F4831" s="2">
        <v>911.45</v>
      </c>
      <c r="G4831" s="2">
        <v>0</v>
      </c>
      <c r="H4831" s="2" t="s">
        <v>12</v>
      </c>
      <c r="I4831" s="2">
        <v>2</v>
      </c>
      <c r="J4831" s="2">
        <v>66</v>
      </c>
      <c r="K4831" s="4">
        <v>0</v>
      </c>
      <c r="L4831" s="2" t="s">
        <v>1276</v>
      </c>
      <c r="M4831" s="5">
        <v>45093</v>
      </c>
      <c r="N4831" s="6">
        <v>102.79</v>
      </c>
    </row>
    <row r="4832" spans="1:14" ht="15.5" hidden="1" x14ac:dyDescent="0.35">
      <c r="A4832" s="3" t="s">
        <v>1124</v>
      </c>
      <c r="B4832" s="2" t="s">
        <v>2448</v>
      </c>
      <c r="C4832" s="3">
        <v>3290</v>
      </c>
      <c r="D4832" s="2">
        <v>1138.98</v>
      </c>
      <c r="E4832" s="2">
        <v>903</v>
      </c>
      <c r="F4832" s="2">
        <v>919.8</v>
      </c>
      <c r="G4832" s="2">
        <v>0</v>
      </c>
      <c r="H4832" s="2" t="s">
        <v>12</v>
      </c>
      <c r="I4832" s="2">
        <v>10</v>
      </c>
      <c r="J4832" s="2">
        <v>126</v>
      </c>
      <c r="K4832" s="4">
        <v>0</v>
      </c>
      <c r="L4832" s="2" t="s">
        <v>1276</v>
      </c>
      <c r="M4832" s="5">
        <v>45093</v>
      </c>
      <c r="N4832" s="6">
        <v>102.79</v>
      </c>
    </row>
    <row r="4833" spans="1:14" ht="15.5" hidden="1" x14ac:dyDescent="0.35">
      <c r="A4833" s="3" t="s">
        <v>1126</v>
      </c>
      <c r="B4833" s="2" t="s">
        <v>2449</v>
      </c>
      <c r="C4833" s="3">
        <v>3300</v>
      </c>
      <c r="D4833" s="2">
        <v>953.05</v>
      </c>
      <c r="E4833" s="2">
        <v>911.55</v>
      </c>
      <c r="F4833" s="2">
        <v>928.15</v>
      </c>
      <c r="G4833" s="2">
        <v>0</v>
      </c>
      <c r="H4833" s="2" t="s">
        <v>12</v>
      </c>
      <c r="I4833" s="2">
        <v>2</v>
      </c>
      <c r="J4833" s="2">
        <v>780</v>
      </c>
      <c r="K4833" s="4">
        <v>0</v>
      </c>
      <c r="L4833" s="2" t="s">
        <v>1276</v>
      </c>
      <c r="M4833" s="5">
        <v>45093</v>
      </c>
      <c r="N4833" s="6">
        <v>102.79</v>
      </c>
    </row>
    <row r="4834" spans="1:14" ht="15.5" hidden="1" x14ac:dyDescent="0.35">
      <c r="A4834" s="3" t="s">
        <v>1128</v>
      </c>
      <c r="B4834" s="2" t="s">
        <v>2450</v>
      </c>
      <c r="C4834" s="3">
        <v>3310</v>
      </c>
      <c r="D4834" s="2">
        <v>1201.3499999999999</v>
      </c>
      <c r="E4834" s="2">
        <v>920.05</v>
      </c>
      <c r="F4834" s="2">
        <v>936.45</v>
      </c>
      <c r="G4834" s="2">
        <v>0</v>
      </c>
      <c r="H4834" s="2" t="s">
        <v>12</v>
      </c>
      <c r="I4834" s="2">
        <v>6</v>
      </c>
      <c r="J4834" s="2">
        <v>56</v>
      </c>
      <c r="K4834" s="4">
        <v>0</v>
      </c>
      <c r="L4834" s="2" t="s">
        <v>1276</v>
      </c>
      <c r="M4834" s="5">
        <v>45093</v>
      </c>
      <c r="N4834" s="6">
        <v>102.79</v>
      </c>
    </row>
    <row r="4835" spans="1:14" ht="15.5" hidden="1" x14ac:dyDescent="0.35">
      <c r="A4835" s="3" t="s">
        <v>1130</v>
      </c>
      <c r="B4835" s="2" t="s">
        <v>2451</v>
      </c>
      <c r="C4835" s="3">
        <v>3320</v>
      </c>
      <c r="D4835" s="2">
        <v>1075.42</v>
      </c>
      <c r="E4835" s="2">
        <v>928</v>
      </c>
      <c r="F4835" s="2">
        <v>944.8</v>
      </c>
      <c r="G4835" s="2">
        <v>0</v>
      </c>
      <c r="H4835" s="2" t="s">
        <v>12</v>
      </c>
      <c r="I4835" s="2">
        <v>4</v>
      </c>
      <c r="J4835" s="2">
        <v>24</v>
      </c>
      <c r="K4835" s="4">
        <v>0</v>
      </c>
      <c r="L4835" s="2" t="s">
        <v>1276</v>
      </c>
      <c r="M4835" s="5">
        <v>45093</v>
      </c>
      <c r="N4835" s="6">
        <v>102.79</v>
      </c>
    </row>
    <row r="4836" spans="1:14" ht="15.5" hidden="1" x14ac:dyDescent="0.35">
      <c r="A4836" s="3" t="s">
        <v>1132</v>
      </c>
      <c r="B4836" s="2" t="s">
        <v>2452</v>
      </c>
      <c r="C4836" s="3">
        <v>3330</v>
      </c>
      <c r="D4836" s="2">
        <v>1218.5</v>
      </c>
      <c r="E4836" s="2">
        <v>936.45</v>
      </c>
      <c r="F4836" s="2">
        <v>953.15</v>
      </c>
      <c r="G4836" s="2">
        <v>0</v>
      </c>
      <c r="H4836" s="2" t="s">
        <v>12</v>
      </c>
      <c r="I4836" s="2">
        <v>3</v>
      </c>
      <c r="J4836" s="2">
        <v>140</v>
      </c>
      <c r="K4836" s="4">
        <v>0</v>
      </c>
      <c r="L4836" s="2" t="s">
        <v>1276</v>
      </c>
      <c r="M4836" s="5">
        <v>45093</v>
      </c>
      <c r="N4836" s="6">
        <v>102.79</v>
      </c>
    </row>
    <row r="4837" spans="1:14" ht="15.5" hidden="1" x14ac:dyDescent="0.35">
      <c r="A4837" s="3" t="s">
        <v>1134</v>
      </c>
      <c r="B4837" s="2" t="s">
        <v>2453</v>
      </c>
      <c r="C4837" s="3">
        <v>3340</v>
      </c>
      <c r="D4837" s="2">
        <v>1211.4000000000001</v>
      </c>
      <c r="E4837" s="2">
        <v>945</v>
      </c>
      <c r="F4837" s="2">
        <v>961.55</v>
      </c>
      <c r="G4837" s="2">
        <v>0</v>
      </c>
      <c r="H4837" s="2" t="s">
        <v>12</v>
      </c>
      <c r="I4837" s="2">
        <v>24</v>
      </c>
      <c r="J4837" s="2">
        <v>52</v>
      </c>
      <c r="K4837" s="4">
        <v>0</v>
      </c>
      <c r="L4837" s="2" t="s">
        <v>1276</v>
      </c>
      <c r="M4837" s="5">
        <v>45093</v>
      </c>
      <c r="N4837" s="6">
        <v>102.79</v>
      </c>
    </row>
    <row r="4838" spans="1:14" ht="15.5" hidden="1" x14ac:dyDescent="0.35">
      <c r="A4838" s="3" t="s">
        <v>1136</v>
      </c>
      <c r="B4838" s="2" t="s">
        <v>2454</v>
      </c>
      <c r="C4838" s="3">
        <v>3350</v>
      </c>
      <c r="D4838" s="2">
        <v>1158.3699999999999</v>
      </c>
      <c r="E4838" s="2">
        <v>953.6</v>
      </c>
      <c r="F4838" s="2">
        <v>969.85</v>
      </c>
      <c r="G4838" s="2">
        <v>0</v>
      </c>
      <c r="H4838" s="2" t="s">
        <v>12</v>
      </c>
      <c r="I4838" s="2">
        <v>1</v>
      </c>
      <c r="J4838" s="2">
        <v>1543</v>
      </c>
      <c r="K4838" s="4">
        <v>0</v>
      </c>
      <c r="L4838" s="2" t="s">
        <v>1276</v>
      </c>
      <c r="M4838" s="5">
        <v>45093</v>
      </c>
      <c r="N4838" s="6">
        <v>102.79</v>
      </c>
    </row>
    <row r="4839" spans="1:14" ht="15.5" hidden="1" x14ac:dyDescent="0.35">
      <c r="A4839" s="3" t="s">
        <v>1138</v>
      </c>
      <c r="B4839" s="2" t="s">
        <v>2720</v>
      </c>
      <c r="C4839" s="3">
        <v>3360</v>
      </c>
      <c r="D4839" s="2">
        <v>985.55</v>
      </c>
      <c r="E4839" s="2">
        <v>961.5</v>
      </c>
      <c r="F4839" s="2">
        <v>978.45</v>
      </c>
      <c r="G4839" s="2">
        <v>0</v>
      </c>
      <c r="H4839" s="2" t="s">
        <v>12</v>
      </c>
      <c r="I4839" s="2">
        <v>3</v>
      </c>
      <c r="J4839" s="2">
        <v>49</v>
      </c>
      <c r="K4839" s="4">
        <v>0</v>
      </c>
      <c r="L4839" s="2" t="s">
        <v>1276</v>
      </c>
      <c r="M4839" s="5">
        <v>45093</v>
      </c>
      <c r="N4839" s="6">
        <v>102.79</v>
      </c>
    </row>
    <row r="4840" spans="1:14" ht="15.5" hidden="1" x14ac:dyDescent="0.35">
      <c r="A4840" s="3" t="s">
        <v>1140</v>
      </c>
      <c r="B4840" s="2" t="s">
        <v>2456</v>
      </c>
      <c r="C4840" s="3">
        <v>3370</v>
      </c>
      <c r="D4840" s="2">
        <v>1111.69</v>
      </c>
      <c r="E4840" s="2">
        <v>970</v>
      </c>
      <c r="F4840" s="2">
        <v>986.95</v>
      </c>
      <c r="G4840" s="2">
        <v>0</v>
      </c>
      <c r="H4840" s="2" t="s">
        <v>12</v>
      </c>
      <c r="I4840" s="2">
        <v>4</v>
      </c>
      <c r="J4840" s="2">
        <v>14</v>
      </c>
      <c r="K4840" s="4">
        <v>0</v>
      </c>
      <c r="L4840" s="2" t="s">
        <v>1276</v>
      </c>
      <c r="M4840" s="5">
        <v>45093</v>
      </c>
      <c r="N4840" s="6">
        <v>102.79</v>
      </c>
    </row>
    <row r="4841" spans="1:14" ht="15.5" hidden="1" x14ac:dyDescent="0.35">
      <c r="A4841" s="3" t="s">
        <v>1142</v>
      </c>
      <c r="B4841" s="2" t="s">
        <v>2457</v>
      </c>
      <c r="C4841" s="3">
        <v>3380</v>
      </c>
      <c r="D4841" s="2">
        <v>1306.8</v>
      </c>
      <c r="E4841" s="2">
        <v>978.8</v>
      </c>
      <c r="F4841" s="2">
        <v>995.5</v>
      </c>
      <c r="G4841" s="2">
        <v>0</v>
      </c>
      <c r="H4841" s="2" t="s">
        <v>12</v>
      </c>
      <c r="I4841" s="2">
        <v>6</v>
      </c>
      <c r="J4841" s="2">
        <v>19</v>
      </c>
      <c r="K4841" s="4">
        <v>0</v>
      </c>
      <c r="L4841" s="2" t="s">
        <v>1276</v>
      </c>
      <c r="M4841" s="5">
        <v>45093</v>
      </c>
      <c r="N4841" s="6">
        <v>102.79</v>
      </c>
    </row>
    <row r="4842" spans="1:14" ht="15.5" hidden="1" x14ac:dyDescent="0.35">
      <c r="A4842" s="3" t="s">
        <v>1144</v>
      </c>
      <c r="B4842" s="2" t="s">
        <v>2457</v>
      </c>
      <c r="C4842" s="3">
        <v>3390</v>
      </c>
      <c r="D4842" s="2">
        <v>1315.9</v>
      </c>
      <c r="E4842" s="2">
        <v>988.05</v>
      </c>
      <c r="F4842" s="2">
        <v>1004.1</v>
      </c>
      <c r="G4842" s="2">
        <v>0</v>
      </c>
      <c r="H4842" s="2" t="s">
        <v>12</v>
      </c>
      <c r="I4842" s="2">
        <v>2</v>
      </c>
      <c r="J4842" s="2">
        <v>30</v>
      </c>
      <c r="K4842" s="4">
        <v>0</v>
      </c>
      <c r="L4842" s="2" t="s">
        <v>1276</v>
      </c>
      <c r="M4842" s="5">
        <v>45093</v>
      </c>
      <c r="N4842" s="6">
        <v>102.79</v>
      </c>
    </row>
    <row r="4843" spans="1:14" ht="15.5" hidden="1" x14ac:dyDescent="0.35">
      <c r="A4843" s="3" t="s">
        <v>1145</v>
      </c>
      <c r="B4843" s="2" t="s">
        <v>2720</v>
      </c>
      <c r="C4843" s="3">
        <v>3400</v>
      </c>
      <c r="D4843" s="2">
        <v>1019.51</v>
      </c>
      <c r="E4843" s="2">
        <v>996</v>
      </c>
      <c r="F4843" s="2">
        <v>1012.7</v>
      </c>
      <c r="G4843" s="2">
        <v>0</v>
      </c>
      <c r="H4843" s="2" t="s">
        <v>12</v>
      </c>
      <c r="I4843" s="2">
        <v>1</v>
      </c>
      <c r="J4843" s="2">
        <v>121</v>
      </c>
      <c r="K4843" s="4">
        <v>0</v>
      </c>
      <c r="L4843" s="2" t="s">
        <v>1276</v>
      </c>
      <c r="M4843" s="5">
        <v>45093</v>
      </c>
      <c r="N4843" s="6">
        <v>102.79</v>
      </c>
    </row>
    <row r="4844" spans="1:14" ht="15.5" hidden="1" x14ac:dyDescent="0.35">
      <c r="A4844" s="3" t="s">
        <v>1146</v>
      </c>
      <c r="B4844" s="2" t="s">
        <v>2459</v>
      </c>
      <c r="C4844" s="3">
        <v>3410</v>
      </c>
      <c r="D4844" s="2">
        <v>1321</v>
      </c>
      <c r="E4844" s="2">
        <v>1004.55</v>
      </c>
      <c r="F4844" s="2">
        <v>1021.35</v>
      </c>
      <c r="G4844" s="2">
        <v>0</v>
      </c>
      <c r="H4844" s="2" t="s">
        <v>12</v>
      </c>
      <c r="I4844" s="2">
        <v>10</v>
      </c>
      <c r="J4844" s="2">
        <v>56</v>
      </c>
      <c r="K4844" s="4">
        <v>0</v>
      </c>
      <c r="L4844" s="2" t="s">
        <v>1276</v>
      </c>
      <c r="M4844" s="5">
        <v>45093</v>
      </c>
      <c r="N4844" s="6">
        <v>102.79</v>
      </c>
    </row>
    <row r="4845" spans="1:14" ht="15.5" hidden="1" x14ac:dyDescent="0.35">
      <c r="A4845" s="3" t="s">
        <v>1148</v>
      </c>
      <c r="B4845" s="2" t="s">
        <v>2460</v>
      </c>
      <c r="C4845" s="3">
        <v>3420</v>
      </c>
      <c r="D4845" s="2">
        <v>1369.02</v>
      </c>
      <c r="E4845" s="2">
        <v>1013.5</v>
      </c>
      <c r="F4845" s="2">
        <v>1030.05</v>
      </c>
      <c r="G4845" s="2">
        <v>0</v>
      </c>
      <c r="H4845" s="2" t="s">
        <v>12</v>
      </c>
      <c r="I4845" s="2">
        <v>2</v>
      </c>
      <c r="J4845" s="2">
        <v>17</v>
      </c>
      <c r="K4845" s="4">
        <v>0</v>
      </c>
      <c r="L4845" s="2" t="s">
        <v>1276</v>
      </c>
      <c r="M4845" s="5">
        <v>45093</v>
      </c>
      <c r="N4845" s="6">
        <v>102.79</v>
      </c>
    </row>
    <row r="4846" spans="1:14" ht="15.5" hidden="1" x14ac:dyDescent="0.35">
      <c r="A4846" s="3" t="s">
        <v>1150</v>
      </c>
      <c r="B4846" s="2" t="s">
        <v>2461</v>
      </c>
      <c r="C4846" s="3">
        <v>3430</v>
      </c>
      <c r="D4846" s="2">
        <v>1318.7</v>
      </c>
      <c r="E4846" s="2">
        <v>1021.6</v>
      </c>
      <c r="F4846" s="2">
        <v>1038.75</v>
      </c>
      <c r="G4846" s="2">
        <v>0</v>
      </c>
      <c r="H4846" s="2" t="s">
        <v>12</v>
      </c>
      <c r="I4846" s="2">
        <v>12</v>
      </c>
      <c r="J4846" s="2">
        <v>13</v>
      </c>
      <c r="K4846" s="4">
        <v>0</v>
      </c>
      <c r="L4846" s="2" t="s">
        <v>1276</v>
      </c>
      <c r="M4846" s="5">
        <v>45093</v>
      </c>
      <c r="N4846" s="6">
        <v>102.79</v>
      </c>
    </row>
    <row r="4847" spans="1:14" ht="15.5" hidden="1" x14ac:dyDescent="0.35">
      <c r="A4847" s="3" t="s">
        <v>1152</v>
      </c>
      <c r="B4847" s="2" t="s">
        <v>2462</v>
      </c>
      <c r="C4847" s="3">
        <v>3440</v>
      </c>
      <c r="D4847" s="2">
        <v>1346</v>
      </c>
      <c r="E4847" s="2">
        <v>1030.5</v>
      </c>
      <c r="F4847" s="2">
        <v>1047.5</v>
      </c>
      <c r="G4847" s="2">
        <v>0</v>
      </c>
      <c r="H4847" s="2" t="s">
        <v>12</v>
      </c>
      <c r="I4847" s="2">
        <v>12</v>
      </c>
      <c r="J4847" s="2">
        <v>14</v>
      </c>
      <c r="K4847" s="4">
        <v>0</v>
      </c>
      <c r="L4847" s="2" t="s">
        <v>1276</v>
      </c>
      <c r="M4847" s="5">
        <v>45093</v>
      </c>
      <c r="N4847" s="6">
        <v>102.79</v>
      </c>
    </row>
    <row r="4848" spans="1:14" ht="15.5" hidden="1" x14ac:dyDescent="0.35">
      <c r="A4848" s="3" t="s">
        <v>1154</v>
      </c>
      <c r="B4848" s="2" t="s">
        <v>2463</v>
      </c>
      <c r="C4848" s="3">
        <v>3450</v>
      </c>
      <c r="D4848" s="2">
        <v>1390.43</v>
      </c>
      <c r="E4848" s="2">
        <v>1039.5999999999999</v>
      </c>
      <c r="F4848" s="2">
        <v>1056.3</v>
      </c>
      <c r="G4848" s="2">
        <v>0</v>
      </c>
      <c r="H4848" s="2" t="s">
        <v>12</v>
      </c>
      <c r="I4848" s="2">
        <v>2</v>
      </c>
      <c r="J4848" s="2">
        <v>114</v>
      </c>
      <c r="K4848" s="4">
        <v>0</v>
      </c>
      <c r="L4848" s="2" t="s">
        <v>1276</v>
      </c>
      <c r="M4848" s="5">
        <v>45093</v>
      </c>
      <c r="N4848" s="6">
        <v>102.79</v>
      </c>
    </row>
    <row r="4849" spans="1:14" ht="15.5" hidden="1" x14ac:dyDescent="0.35">
      <c r="A4849" s="3" t="s">
        <v>1156</v>
      </c>
      <c r="B4849" s="2" t="s">
        <v>2464</v>
      </c>
      <c r="C4849" s="3">
        <v>3460</v>
      </c>
      <c r="D4849" s="2">
        <v>1074</v>
      </c>
      <c r="E4849" s="2">
        <v>1048</v>
      </c>
      <c r="F4849" s="2">
        <v>1065.2</v>
      </c>
      <c r="G4849" s="2">
        <v>0</v>
      </c>
      <c r="H4849" s="2" t="s">
        <v>12</v>
      </c>
      <c r="I4849" s="2">
        <v>1</v>
      </c>
      <c r="J4849" s="2">
        <v>32</v>
      </c>
      <c r="K4849" s="4">
        <v>0</v>
      </c>
      <c r="L4849" s="2" t="s">
        <v>1276</v>
      </c>
      <c r="M4849" s="5">
        <v>45093</v>
      </c>
      <c r="N4849" s="6">
        <v>102.79</v>
      </c>
    </row>
    <row r="4850" spans="1:14" ht="15.5" hidden="1" x14ac:dyDescent="0.35">
      <c r="A4850" s="3" t="s">
        <v>1158</v>
      </c>
      <c r="B4850" s="2" t="s">
        <v>2465</v>
      </c>
      <c r="C4850" s="3">
        <v>3470</v>
      </c>
      <c r="D4850" s="2">
        <v>1369.2</v>
      </c>
      <c r="E4850" s="2">
        <v>1057.5</v>
      </c>
      <c r="F4850" s="2">
        <v>1073.95</v>
      </c>
      <c r="G4850" s="2">
        <v>0</v>
      </c>
      <c r="H4850" s="2" t="s">
        <v>12</v>
      </c>
      <c r="I4850" s="2">
        <v>14</v>
      </c>
      <c r="J4850" s="2">
        <v>28</v>
      </c>
      <c r="K4850" s="4">
        <v>0</v>
      </c>
      <c r="L4850" s="2" t="s">
        <v>1276</v>
      </c>
      <c r="M4850" s="5">
        <v>45093</v>
      </c>
      <c r="N4850" s="6">
        <v>102.79</v>
      </c>
    </row>
    <row r="4851" spans="1:14" ht="15.5" hidden="1" x14ac:dyDescent="0.35">
      <c r="A4851" s="3" t="s">
        <v>1160</v>
      </c>
      <c r="B4851" s="2" t="s">
        <v>2466</v>
      </c>
      <c r="C4851" s="3">
        <v>3480</v>
      </c>
      <c r="D4851" s="2">
        <v>1372.05</v>
      </c>
      <c r="E4851" s="2">
        <v>1066</v>
      </c>
      <c r="F4851" s="2">
        <v>1082.7</v>
      </c>
      <c r="G4851" s="2">
        <v>0</v>
      </c>
      <c r="H4851" s="2" t="s">
        <v>12</v>
      </c>
      <c r="I4851" s="2">
        <v>3</v>
      </c>
      <c r="J4851" s="2">
        <v>32</v>
      </c>
      <c r="K4851" s="4">
        <v>0</v>
      </c>
      <c r="L4851" s="2" t="s">
        <v>1276</v>
      </c>
      <c r="M4851" s="5">
        <v>45093</v>
      </c>
      <c r="N4851" s="6">
        <v>102.79</v>
      </c>
    </row>
    <row r="4852" spans="1:14" ht="15.5" hidden="1" x14ac:dyDescent="0.35">
      <c r="A4852" s="3" t="s">
        <v>1162</v>
      </c>
      <c r="B4852" s="2" t="s">
        <v>2467</v>
      </c>
      <c r="C4852" s="3">
        <v>3490</v>
      </c>
      <c r="D4852" s="2">
        <v>1084.31</v>
      </c>
      <c r="E4852" s="2">
        <v>1075</v>
      </c>
      <c r="F4852" s="2">
        <v>1091.5</v>
      </c>
      <c r="G4852" s="2">
        <v>0</v>
      </c>
      <c r="H4852" s="2" t="s">
        <v>12</v>
      </c>
      <c r="I4852" s="2">
        <v>5</v>
      </c>
      <c r="J4852" s="2">
        <v>56</v>
      </c>
      <c r="K4852" s="4">
        <v>0</v>
      </c>
      <c r="L4852" s="2" t="s">
        <v>1276</v>
      </c>
      <c r="M4852" s="5">
        <v>45093</v>
      </c>
      <c r="N4852" s="6">
        <v>102.79</v>
      </c>
    </row>
    <row r="4853" spans="1:14" ht="15.5" hidden="1" x14ac:dyDescent="0.35">
      <c r="A4853" s="3" t="s">
        <v>1164</v>
      </c>
      <c r="B4853" s="2" t="s">
        <v>2468</v>
      </c>
      <c r="C4853" s="3">
        <v>3500</v>
      </c>
      <c r="D4853" s="2">
        <v>1099.1300000000001</v>
      </c>
      <c r="E4853" s="2">
        <v>1083.5</v>
      </c>
      <c r="F4853" s="2">
        <v>1100.25</v>
      </c>
      <c r="G4853" s="2">
        <v>0</v>
      </c>
      <c r="H4853" s="2" t="s">
        <v>12</v>
      </c>
      <c r="I4853" s="2">
        <v>1</v>
      </c>
      <c r="J4853" s="2">
        <v>166</v>
      </c>
      <c r="K4853" s="4">
        <v>0</v>
      </c>
      <c r="L4853" s="2" t="s">
        <v>1276</v>
      </c>
      <c r="M4853" s="5">
        <v>45093</v>
      </c>
      <c r="N4853" s="6">
        <v>102.79</v>
      </c>
    </row>
    <row r="4854" spans="1:14" ht="15.5" hidden="1" x14ac:dyDescent="0.35">
      <c r="A4854" s="3" t="s">
        <v>1166</v>
      </c>
      <c r="B4854" s="2" t="s">
        <v>2467</v>
      </c>
      <c r="C4854" s="3">
        <v>3510</v>
      </c>
      <c r="D4854" s="2">
        <v>1102.31</v>
      </c>
      <c r="E4854" s="2">
        <v>1092.5</v>
      </c>
      <c r="F4854" s="2">
        <v>1109.0999999999999</v>
      </c>
      <c r="G4854" s="2">
        <v>0</v>
      </c>
      <c r="H4854" s="2" t="s">
        <v>12</v>
      </c>
      <c r="I4854" s="2">
        <v>5</v>
      </c>
      <c r="J4854" s="2">
        <v>38</v>
      </c>
      <c r="K4854" s="4">
        <v>0</v>
      </c>
      <c r="L4854" s="2" t="s">
        <v>1276</v>
      </c>
      <c r="M4854" s="5">
        <v>45093</v>
      </c>
      <c r="N4854" s="6">
        <v>102.79</v>
      </c>
    </row>
    <row r="4855" spans="1:14" ht="15.5" hidden="1" x14ac:dyDescent="0.35">
      <c r="A4855" s="3" t="s">
        <v>1167</v>
      </c>
      <c r="B4855" s="2" t="s">
        <v>2469</v>
      </c>
      <c r="C4855" s="3">
        <v>3520</v>
      </c>
      <c r="D4855" s="2">
        <v>1380.05</v>
      </c>
      <c r="E4855" s="2">
        <v>1101</v>
      </c>
      <c r="F4855" s="2">
        <v>1118</v>
      </c>
      <c r="G4855" s="2">
        <v>0</v>
      </c>
      <c r="H4855" s="2" t="s">
        <v>12</v>
      </c>
      <c r="I4855" s="2">
        <v>2</v>
      </c>
      <c r="J4855" s="2">
        <v>12</v>
      </c>
      <c r="K4855" s="4">
        <v>0</v>
      </c>
      <c r="L4855" s="2" t="s">
        <v>1276</v>
      </c>
      <c r="M4855" s="5">
        <v>45093</v>
      </c>
      <c r="N4855" s="6">
        <v>102.79</v>
      </c>
    </row>
    <row r="4856" spans="1:14" ht="15.5" hidden="1" x14ac:dyDescent="0.35">
      <c r="A4856" s="3" t="s">
        <v>1169</v>
      </c>
      <c r="B4856" s="2" t="s">
        <v>2470</v>
      </c>
      <c r="C4856" s="3">
        <v>3530</v>
      </c>
      <c r="D4856" s="2">
        <v>1384</v>
      </c>
      <c r="E4856" s="2">
        <v>1110</v>
      </c>
      <c r="F4856" s="2">
        <v>1127</v>
      </c>
      <c r="G4856" s="2">
        <v>0</v>
      </c>
      <c r="H4856" s="2" t="s">
        <v>12</v>
      </c>
      <c r="I4856" s="2">
        <v>6</v>
      </c>
      <c r="J4856" s="2">
        <v>27</v>
      </c>
      <c r="K4856" s="4">
        <v>0</v>
      </c>
      <c r="L4856" s="2" t="s">
        <v>1276</v>
      </c>
      <c r="M4856" s="5">
        <v>45093</v>
      </c>
      <c r="N4856" s="6">
        <v>102.79</v>
      </c>
    </row>
    <row r="4857" spans="1:14" ht="15.5" hidden="1" x14ac:dyDescent="0.35">
      <c r="A4857" s="3" t="s">
        <v>1171</v>
      </c>
      <c r="B4857" s="2" t="s">
        <v>2128</v>
      </c>
      <c r="C4857" s="3">
        <v>3540</v>
      </c>
      <c r="D4857" s="2">
        <v>1122.5</v>
      </c>
      <c r="E4857" s="2">
        <v>1119.5</v>
      </c>
      <c r="F4857" s="2">
        <v>1135.9000000000001</v>
      </c>
      <c r="G4857" s="2">
        <v>421.35</v>
      </c>
      <c r="H4857" s="2">
        <v>0.60089999999999999</v>
      </c>
      <c r="I4857" s="2">
        <v>1</v>
      </c>
      <c r="J4857" s="2">
        <v>26</v>
      </c>
      <c r="K4857" s="4">
        <v>0</v>
      </c>
      <c r="L4857" s="2" t="s">
        <v>1276</v>
      </c>
      <c r="M4857" s="5">
        <v>45093</v>
      </c>
      <c r="N4857" s="6">
        <v>102.79</v>
      </c>
    </row>
    <row r="4858" spans="1:14" ht="15.5" hidden="1" x14ac:dyDescent="0.35">
      <c r="A4858" s="3" t="s">
        <v>1172</v>
      </c>
      <c r="B4858" s="2" t="s">
        <v>2471</v>
      </c>
      <c r="C4858" s="3">
        <v>3550</v>
      </c>
      <c r="D4858" s="2">
        <v>1371.4</v>
      </c>
      <c r="E4858" s="2">
        <v>1128</v>
      </c>
      <c r="F4858" s="2">
        <v>1144.9000000000001</v>
      </c>
      <c r="G4858" s="2">
        <v>0</v>
      </c>
      <c r="H4858" s="2" t="s">
        <v>12</v>
      </c>
      <c r="I4858" s="2">
        <v>6</v>
      </c>
      <c r="J4858" s="2">
        <v>35</v>
      </c>
      <c r="K4858" s="4">
        <v>0</v>
      </c>
      <c r="L4858" s="2" t="s">
        <v>1276</v>
      </c>
      <c r="M4858" s="5">
        <v>45093</v>
      </c>
      <c r="N4858" s="6">
        <v>102.79</v>
      </c>
    </row>
    <row r="4859" spans="1:14" ht="15.5" hidden="1" x14ac:dyDescent="0.35">
      <c r="A4859" s="3" t="s">
        <v>1174</v>
      </c>
      <c r="B4859" s="2" t="s">
        <v>2472</v>
      </c>
      <c r="C4859" s="3">
        <v>3560</v>
      </c>
      <c r="D4859" s="2">
        <v>1461.92</v>
      </c>
      <c r="E4859" s="2">
        <v>1137.5</v>
      </c>
      <c r="F4859" s="2">
        <v>1153.8</v>
      </c>
      <c r="G4859" s="2">
        <v>0</v>
      </c>
      <c r="H4859" s="2" t="s">
        <v>12</v>
      </c>
      <c r="I4859" s="2">
        <v>2</v>
      </c>
      <c r="J4859" s="2">
        <v>14</v>
      </c>
      <c r="K4859" s="4">
        <v>0</v>
      </c>
      <c r="L4859" s="2" t="s">
        <v>1276</v>
      </c>
      <c r="M4859" s="5">
        <v>45093</v>
      </c>
      <c r="N4859" s="6">
        <v>102.79</v>
      </c>
    </row>
    <row r="4860" spans="1:14" ht="15.5" hidden="1" x14ac:dyDescent="0.35">
      <c r="A4860" s="3" t="s">
        <v>1176</v>
      </c>
      <c r="B4860" s="2" t="s">
        <v>2473</v>
      </c>
      <c r="C4860" s="3">
        <v>3570</v>
      </c>
      <c r="D4860" s="2">
        <v>676.66</v>
      </c>
      <c r="E4860" s="2">
        <v>803.15</v>
      </c>
      <c r="F4860" s="2">
        <v>817.5</v>
      </c>
      <c r="G4860" s="2">
        <v>0</v>
      </c>
      <c r="H4860" s="2" t="s">
        <v>12</v>
      </c>
      <c r="I4860" s="2">
        <v>2</v>
      </c>
      <c r="J4860" s="2">
        <v>15</v>
      </c>
      <c r="K4860" s="4">
        <v>0</v>
      </c>
      <c r="L4860" s="2" t="s">
        <v>1276</v>
      </c>
      <c r="M4860" s="5">
        <v>45093</v>
      </c>
      <c r="N4860" s="6">
        <v>102.79</v>
      </c>
    </row>
    <row r="4861" spans="1:14" ht="15.5" hidden="1" x14ac:dyDescent="0.35">
      <c r="A4861" s="3" t="s">
        <v>1178</v>
      </c>
      <c r="B4861" s="2" t="s">
        <v>2474</v>
      </c>
      <c r="C4861" s="3">
        <v>3580</v>
      </c>
      <c r="D4861" s="2">
        <v>653.32000000000005</v>
      </c>
      <c r="E4861" s="2">
        <v>810.5</v>
      </c>
      <c r="F4861" s="2">
        <v>827.35</v>
      </c>
      <c r="G4861" s="2">
        <v>0</v>
      </c>
      <c r="H4861" s="2" t="s">
        <v>12</v>
      </c>
      <c r="I4861" s="2">
        <v>3</v>
      </c>
      <c r="J4861" s="2">
        <v>3</v>
      </c>
      <c r="K4861" s="4">
        <v>0</v>
      </c>
      <c r="L4861" s="2" t="s">
        <v>1276</v>
      </c>
      <c r="M4861" s="5">
        <v>45093</v>
      </c>
      <c r="N4861" s="6">
        <v>102.79</v>
      </c>
    </row>
    <row r="4862" spans="1:14" ht="15.5" hidden="1" x14ac:dyDescent="0.35">
      <c r="A4862" s="3" t="s">
        <v>1180</v>
      </c>
      <c r="B4862" s="2" t="s">
        <v>2475</v>
      </c>
      <c r="C4862" s="3">
        <v>3590</v>
      </c>
      <c r="D4862" s="2">
        <v>943.08</v>
      </c>
      <c r="E4862" s="2">
        <v>818.95</v>
      </c>
      <c r="F4862" s="2">
        <v>833.25</v>
      </c>
      <c r="G4862" s="2">
        <v>0</v>
      </c>
      <c r="H4862" s="2" t="s">
        <v>12</v>
      </c>
      <c r="I4862" s="2">
        <v>1</v>
      </c>
      <c r="J4862" s="2">
        <v>65</v>
      </c>
      <c r="K4862" s="4">
        <v>0</v>
      </c>
      <c r="L4862" s="2" t="s">
        <v>1276</v>
      </c>
      <c r="M4862" s="5">
        <v>45093</v>
      </c>
      <c r="N4862" s="6">
        <v>102.79</v>
      </c>
    </row>
    <row r="4863" spans="1:14" ht="15.5" hidden="1" x14ac:dyDescent="0.35">
      <c r="A4863" s="3" t="s">
        <v>1182</v>
      </c>
      <c r="B4863" s="2" t="s">
        <v>2476</v>
      </c>
      <c r="C4863" s="3">
        <v>3600</v>
      </c>
      <c r="D4863" s="2">
        <v>1173.29</v>
      </c>
      <c r="E4863" s="2">
        <v>1173.5</v>
      </c>
      <c r="F4863" s="2">
        <v>1190.05</v>
      </c>
      <c r="G4863" s="2">
        <v>0</v>
      </c>
      <c r="H4863" s="2" t="s">
        <v>12</v>
      </c>
      <c r="I4863" s="2">
        <v>4</v>
      </c>
      <c r="J4863" s="2">
        <v>401</v>
      </c>
      <c r="K4863" s="4">
        <v>0</v>
      </c>
      <c r="L4863" s="2" t="s">
        <v>1276</v>
      </c>
      <c r="M4863" s="5">
        <v>45093</v>
      </c>
      <c r="N4863" s="6">
        <v>102.79</v>
      </c>
    </row>
    <row r="4864" spans="1:14" ht="15.5" hidden="1" x14ac:dyDescent="0.35">
      <c r="A4864" s="3" t="s">
        <v>1184</v>
      </c>
      <c r="B4864" s="2" t="s">
        <v>2154</v>
      </c>
      <c r="C4864" s="3">
        <v>3610</v>
      </c>
      <c r="D4864" s="2">
        <v>1210</v>
      </c>
      <c r="E4864" s="2">
        <v>1182.5</v>
      </c>
      <c r="F4864" s="2">
        <v>1199.3499999999999</v>
      </c>
      <c r="G4864" s="2">
        <v>0</v>
      </c>
      <c r="H4864" s="2" t="s">
        <v>12</v>
      </c>
      <c r="I4864" s="2">
        <v>5</v>
      </c>
      <c r="J4864" s="2">
        <v>33</v>
      </c>
      <c r="K4864" s="4">
        <v>0</v>
      </c>
      <c r="L4864" s="2" t="s">
        <v>1276</v>
      </c>
      <c r="M4864" s="5">
        <v>45093</v>
      </c>
      <c r="N4864" s="6">
        <v>102.79</v>
      </c>
    </row>
    <row r="4865" spans="1:14" ht="15.5" hidden="1" x14ac:dyDescent="0.35">
      <c r="A4865" s="3" t="s">
        <v>1185</v>
      </c>
      <c r="B4865" s="2" t="s">
        <v>2224</v>
      </c>
      <c r="C4865" s="3">
        <v>3620</v>
      </c>
      <c r="D4865" s="2">
        <v>1202.8</v>
      </c>
      <c r="E4865" s="2">
        <v>1195.5</v>
      </c>
      <c r="F4865" s="2">
        <v>1208.55</v>
      </c>
      <c r="G4865" s="2">
        <v>650.85</v>
      </c>
      <c r="H4865" s="2">
        <v>1.1792</v>
      </c>
      <c r="I4865" s="2">
        <v>2</v>
      </c>
      <c r="J4865" s="2">
        <v>7</v>
      </c>
      <c r="K4865" s="4">
        <v>0</v>
      </c>
      <c r="L4865" s="2" t="s">
        <v>1276</v>
      </c>
      <c r="M4865" s="5">
        <v>45093</v>
      </c>
      <c r="N4865" s="6">
        <v>102.79</v>
      </c>
    </row>
    <row r="4866" spans="1:14" ht="15.5" hidden="1" x14ac:dyDescent="0.35">
      <c r="A4866" s="3" t="s">
        <v>1186</v>
      </c>
      <c r="B4866" s="2" t="s">
        <v>2224</v>
      </c>
      <c r="C4866" s="3">
        <v>3630</v>
      </c>
      <c r="D4866" s="2">
        <v>1209.9000000000001</v>
      </c>
      <c r="E4866" s="2">
        <v>1201.2</v>
      </c>
      <c r="F4866" s="2">
        <v>1217.7</v>
      </c>
      <c r="G4866" s="2">
        <v>673.73</v>
      </c>
      <c r="H4866" s="2">
        <v>1.2565999999999999</v>
      </c>
      <c r="I4866" s="2">
        <v>2</v>
      </c>
      <c r="J4866" s="2">
        <v>7</v>
      </c>
      <c r="K4866" s="4">
        <v>0</v>
      </c>
      <c r="L4866" s="2" t="s">
        <v>1276</v>
      </c>
      <c r="M4866" s="5">
        <v>45093</v>
      </c>
      <c r="N4866" s="6">
        <v>102.79</v>
      </c>
    </row>
    <row r="4867" spans="1:14" ht="15.5" hidden="1" x14ac:dyDescent="0.35">
      <c r="A4867" s="3" t="s">
        <v>1187</v>
      </c>
      <c r="B4867" s="2" t="s">
        <v>2477</v>
      </c>
      <c r="C4867" s="3">
        <v>3640</v>
      </c>
      <c r="D4867" s="2">
        <v>1218.5999999999999</v>
      </c>
      <c r="E4867" s="2">
        <v>1210</v>
      </c>
      <c r="F4867" s="2">
        <v>1226.8</v>
      </c>
      <c r="G4867" s="2">
        <v>-136.9</v>
      </c>
      <c r="H4867" s="2">
        <v>-0.10100000000000001</v>
      </c>
      <c r="I4867" s="2">
        <v>6</v>
      </c>
      <c r="J4867" s="2">
        <v>9</v>
      </c>
      <c r="K4867" s="4">
        <v>0</v>
      </c>
      <c r="L4867" s="2" t="s">
        <v>1276</v>
      </c>
      <c r="M4867" s="5">
        <v>45093</v>
      </c>
      <c r="N4867" s="6">
        <v>102.79</v>
      </c>
    </row>
    <row r="4868" spans="1:14" ht="15.5" hidden="1" x14ac:dyDescent="0.35">
      <c r="A4868" s="3" t="s">
        <v>1189</v>
      </c>
      <c r="B4868" s="2" t="s">
        <v>2477</v>
      </c>
      <c r="C4868" s="3">
        <v>3650</v>
      </c>
      <c r="D4868" s="2">
        <v>1227</v>
      </c>
      <c r="E4868" s="2">
        <v>1220</v>
      </c>
      <c r="F4868" s="2">
        <v>1235.95</v>
      </c>
      <c r="G4868" s="2">
        <v>-256.7</v>
      </c>
      <c r="H4868" s="2">
        <v>-0.17299999999999999</v>
      </c>
      <c r="I4868" s="2">
        <v>4</v>
      </c>
      <c r="J4868" s="2">
        <v>9</v>
      </c>
      <c r="K4868" s="4">
        <v>0</v>
      </c>
      <c r="L4868" s="2" t="s">
        <v>1276</v>
      </c>
      <c r="M4868" s="5">
        <v>45093</v>
      </c>
      <c r="N4868" s="6">
        <v>102.79</v>
      </c>
    </row>
    <row r="4869" spans="1:14" ht="15.5" hidden="1" x14ac:dyDescent="0.35">
      <c r="A4869" s="3" t="s">
        <v>1190</v>
      </c>
      <c r="B4869" s="2" t="s">
        <v>2216</v>
      </c>
      <c r="C4869" s="3">
        <v>3660</v>
      </c>
      <c r="D4869" s="2">
        <v>1236.8</v>
      </c>
      <c r="E4869" s="2">
        <v>1228.5</v>
      </c>
      <c r="F4869" s="2">
        <v>1245.0999999999999</v>
      </c>
      <c r="G4869" s="2">
        <v>-272.7</v>
      </c>
      <c r="H4869" s="2">
        <v>-0.1807</v>
      </c>
      <c r="I4869" s="2">
        <v>2</v>
      </c>
      <c r="J4869" s="2">
        <v>0</v>
      </c>
      <c r="K4869" s="4">
        <v>0</v>
      </c>
      <c r="L4869" s="2" t="s">
        <v>1276</v>
      </c>
      <c r="M4869" s="5">
        <v>45093</v>
      </c>
      <c r="N4869" s="6">
        <v>102.79</v>
      </c>
    </row>
    <row r="4870" spans="1:14" ht="15.5" hidden="1" x14ac:dyDescent="0.35">
      <c r="A4870" s="3" t="s">
        <v>1191</v>
      </c>
      <c r="B4870" s="2" t="s">
        <v>2219</v>
      </c>
      <c r="C4870" s="3">
        <v>3670</v>
      </c>
      <c r="D4870" s="2">
        <v>1247.5999999999999</v>
      </c>
      <c r="E4870" s="2">
        <v>1237.5</v>
      </c>
      <c r="F4870" s="2">
        <v>1254.4000000000001</v>
      </c>
      <c r="G4870" s="2">
        <v>-247.25</v>
      </c>
      <c r="H4870" s="2">
        <v>-0.16539999999999999</v>
      </c>
      <c r="I4870" s="2">
        <v>4</v>
      </c>
      <c r="J4870" s="2">
        <v>5</v>
      </c>
      <c r="K4870" s="4">
        <v>0</v>
      </c>
      <c r="L4870" s="2" t="s">
        <v>1276</v>
      </c>
      <c r="M4870" s="5">
        <v>45093</v>
      </c>
      <c r="N4870" s="6">
        <v>102.79</v>
      </c>
    </row>
    <row r="4871" spans="1:14" ht="15.5" hidden="1" x14ac:dyDescent="0.35">
      <c r="A4871" s="3" t="s">
        <v>1192</v>
      </c>
      <c r="B4871" s="2" t="s">
        <v>2478</v>
      </c>
      <c r="C4871" s="3">
        <v>3680</v>
      </c>
      <c r="D4871" s="2">
        <v>1245.95</v>
      </c>
      <c r="E4871" s="2">
        <v>1246.5</v>
      </c>
      <c r="F4871" s="2">
        <v>1263.5999999999999</v>
      </c>
      <c r="G4871" s="2">
        <v>0</v>
      </c>
      <c r="H4871" s="2" t="s">
        <v>12</v>
      </c>
      <c r="I4871" s="2">
        <v>1</v>
      </c>
      <c r="J4871" s="2">
        <v>33</v>
      </c>
      <c r="K4871" s="4">
        <v>0</v>
      </c>
      <c r="L4871" s="2" t="s">
        <v>1276</v>
      </c>
      <c r="M4871" s="5">
        <v>45093</v>
      </c>
      <c r="N4871" s="6">
        <v>102.79</v>
      </c>
    </row>
    <row r="4872" spans="1:14" ht="15.5" hidden="1" x14ac:dyDescent="0.35">
      <c r="A4872" s="3" t="s">
        <v>1194</v>
      </c>
      <c r="B4872" s="2" t="s">
        <v>2721</v>
      </c>
      <c r="C4872" s="3">
        <v>3690</v>
      </c>
      <c r="D4872" s="2">
        <v>1538.5</v>
      </c>
      <c r="E4872" s="2">
        <v>1256</v>
      </c>
      <c r="F4872" s="2">
        <v>1272.8499999999999</v>
      </c>
      <c r="G4872" s="2">
        <v>0</v>
      </c>
      <c r="H4872" s="2" t="s">
        <v>12</v>
      </c>
      <c r="I4872" s="2">
        <v>1</v>
      </c>
      <c r="J4872" s="2">
        <v>63</v>
      </c>
      <c r="K4872" s="4">
        <v>0</v>
      </c>
      <c r="L4872" s="2" t="s">
        <v>1276</v>
      </c>
      <c r="M4872" s="5">
        <v>45093</v>
      </c>
      <c r="N4872" s="6">
        <v>102.79</v>
      </c>
    </row>
    <row r="4873" spans="1:14" ht="15.5" hidden="1" x14ac:dyDescent="0.35">
      <c r="A4873" s="3" t="s">
        <v>1196</v>
      </c>
      <c r="B4873" s="2" t="s">
        <v>2480</v>
      </c>
      <c r="C4873" s="3">
        <v>3700</v>
      </c>
      <c r="D4873" s="2">
        <v>1546.5</v>
      </c>
      <c r="E4873" s="2">
        <v>1265</v>
      </c>
      <c r="F4873" s="2">
        <v>1282.05</v>
      </c>
      <c r="G4873" s="2">
        <v>0</v>
      </c>
      <c r="H4873" s="2" t="s">
        <v>12</v>
      </c>
      <c r="I4873" s="2">
        <v>1</v>
      </c>
      <c r="J4873" s="2">
        <v>124</v>
      </c>
      <c r="K4873" s="4">
        <v>0</v>
      </c>
      <c r="L4873" s="2" t="s">
        <v>1276</v>
      </c>
      <c r="M4873" s="5">
        <v>45093</v>
      </c>
      <c r="N4873" s="6">
        <v>102.79</v>
      </c>
    </row>
    <row r="4874" spans="1:14" ht="15.5" hidden="1" x14ac:dyDescent="0.35">
      <c r="A4874" s="3" t="s">
        <v>1198</v>
      </c>
      <c r="B4874" s="2" t="s">
        <v>2481</v>
      </c>
      <c r="C4874" s="3">
        <v>3710</v>
      </c>
      <c r="D4874" s="2">
        <v>1242</v>
      </c>
      <c r="E4874" s="2">
        <v>1274.5</v>
      </c>
      <c r="F4874" s="2">
        <v>1291.3</v>
      </c>
      <c r="G4874" s="2">
        <v>0</v>
      </c>
      <c r="H4874" s="2" t="s">
        <v>12</v>
      </c>
      <c r="I4874" s="2">
        <v>1</v>
      </c>
      <c r="J4874" s="2">
        <v>64</v>
      </c>
      <c r="K4874" s="4">
        <v>0</v>
      </c>
      <c r="L4874" s="2" t="s">
        <v>1276</v>
      </c>
      <c r="M4874" s="5">
        <v>45093</v>
      </c>
      <c r="N4874" s="6">
        <v>102.79</v>
      </c>
    </row>
    <row r="4875" spans="1:14" ht="15.5" hidden="1" x14ac:dyDescent="0.35">
      <c r="A4875" s="3" t="s">
        <v>1200</v>
      </c>
      <c r="B4875" s="2" t="s">
        <v>2482</v>
      </c>
      <c r="C4875" s="3">
        <v>3720</v>
      </c>
      <c r="D4875" s="2">
        <v>1010</v>
      </c>
      <c r="E4875" s="2">
        <v>1416</v>
      </c>
      <c r="F4875" s="2">
        <v>1434.5</v>
      </c>
      <c r="G4875" s="2">
        <v>0</v>
      </c>
      <c r="H4875" s="2" t="s">
        <v>12</v>
      </c>
      <c r="I4875" s="2">
        <v>3</v>
      </c>
      <c r="J4875" s="2">
        <v>11</v>
      </c>
      <c r="K4875" s="4">
        <v>0</v>
      </c>
      <c r="L4875" s="2" t="s">
        <v>1276</v>
      </c>
      <c r="M4875" s="5">
        <v>45093</v>
      </c>
      <c r="N4875" s="6">
        <v>102.79</v>
      </c>
    </row>
    <row r="4876" spans="1:14" ht="15.5" hidden="1" x14ac:dyDescent="0.35">
      <c r="A4876" s="3" t="s">
        <v>1202</v>
      </c>
      <c r="B4876" s="2" t="s">
        <v>2483</v>
      </c>
      <c r="C4876" s="3">
        <v>3730</v>
      </c>
      <c r="D4876" s="2">
        <v>706.55</v>
      </c>
      <c r="E4876" s="2">
        <v>939.15</v>
      </c>
      <c r="F4876" s="2">
        <v>952.85</v>
      </c>
      <c r="G4876" s="2">
        <v>0</v>
      </c>
      <c r="H4876" s="2" t="s">
        <v>12</v>
      </c>
      <c r="I4876" s="2">
        <v>1</v>
      </c>
      <c r="J4876" s="2">
        <v>10</v>
      </c>
      <c r="K4876" s="4">
        <v>0</v>
      </c>
      <c r="L4876" s="2" t="s">
        <v>1276</v>
      </c>
      <c r="M4876" s="5">
        <v>45093</v>
      </c>
      <c r="N4876" s="6">
        <v>102.79</v>
      </c>
    </row>
    <row r="4877" spans="1:14" ht="15.5" hidden="1" x14ac:dyDescent="0.35">
      <c r="A4877" s="3" t="s">
        <v>1204</v>
      </c>
      <c r="B4877" s="2" t="s">
        <v>2722</v>
      </c>
      <c r="C4877" s="3">
        <v>3740</v>
      </c>
      <c r="D4877" s="2">
        <v>655.51</v>
      </c>
      <c r="E4877" s="2">
        <v>654.5</v>
      </c>
      <c r="F4877" s="2">
        <v>673.5</v>
      </c>
      <c r="G4877" s="2">
        <v>0</v>
      </c>
      <c r="H4877" s="2" t="s">
        <v>12</v>
      </c>
      <c r="I4877" s="2">
        <v>8</v>
      </c>
      <c r="J4877" s="2">
        <v>6</v>
      </c>
      <c r="K4877" s="4">
        <v>0</v>
      </c>
      <c r="L4877" s="2" t="s">
        <v>1276</v>
      </c>
      <c r="M4877" s="5">
        <v>45093</v>
      </c>
      <c r="N4877" s="6">
        <v>102.79</v>
      </c>
    </row>
    <row r="4878" spans="1:14" ht="15.5" hidden="1" x14ac:dyDescent="0.35">
      <c r="A4878" s="3" t="s">
        <v>1206</v>
      </c>
      <c r="B4878" s="2" t="s">
        <v>2485</v>
      </c>
      <c r="C4878" s="3">
        <v>3750</v>
      </c>
      <c r="D4878" s="2">
        <v>1608.26</v>
      </c>
      <c r="E4878" s="2">
        <v>1311.5</v>
      </c>
      <c r="F4878" s="2">
        <v>1328.75</v>
      </c>
      <c r="G4878" s="2">
        <v>0</v>
      </c>
      <c r="H4878" s="2" t="s">
        <v>12</v>
      </c>
      <c r="I4878" s="2">
        <v>5</v>
      </c>
      <c r="J4878" s="2">
        <v>79</v>
      </c>
      <c r="K4878" s="4">
        <v>0</v>
      </c>
      <c r="L4878" s="2" t="s">
        <v>1276</v>
      </c>
      <c r="M4878" s="5">
        <v>45093</v>
      </c>
      <c r="N4878" s="6">
        <v>102.79</v>
      </c>
    </row>
    <row r="4879" spans="1:14" ht="15.5" hidden="1" x14ac:dyDescent="0.35">
      <c r="A4879" s="3" t="s">
        <v>1208</v>
      </c>
      <c r="B4879" s="2" t="s">
        <v>2485</v>
      </c>
      <c r="C4879" s="3">
        <v>3760</v>
      </c>
      <c r="D4879" s="2">
        <v>1618.24</v>
      </c>
      <c r="E4879" s="2">
        <v>1321</v>
      </c>
      <c r="F4879" s="2">
        <v>1338.2</v>
      </c>
      <c r="G4879" s="2">
        <v>0</v>
      </c>
      <c r="H4879" s="2" t="s">
        <v>12</v>
      </c>
      <c r="I4879" s="2">
        <v>5</v>
      </c>
      <c r="J4879" s="2">
        <v>7</v>
      </c>
      <c r="K4879" s="4">
        <v>0</v>
      </c>
      <c r="L4879" s="2" t="s">
        <v>1276</v>
      </c>
      <c r="M4879" s="5">
        <v>45093</v>
      </c>
      <c r="N4879" s="6">
        <v>102.79</v>
      </c>
    </row>
    <row r="4880" spans="1:14" ht="15.5" hidden="1" x14ac:dyDescent="0.35">
      <c r="A4880" s="3" t="s">
        <v>1209</v>
      </c>
      <c r="B4880" s="2" t="s">
        <v>2486</v>
      </c>
      <c r="C4880" s="3">
        <v>3770</v>
      </c>
      <c r="D4880" s="2">
        <v>674</v>
      </c>
      <c r="E4880" s="2">
        <v>1059.25</v>
      </c>
      <c r="F4880" s="2">
        <v>1076.0999999999999</v>
      </c>
      <c r="G4880" s="2">
        <v>0</v>
      </c>
      <c r="H4880" s="2" t="s">
        <v>12</v>
      </c>
      <c r="I4880" s="2">
        <v>1</v>
      </c>
      <c r="J4880" s="2">
        <v>3</v>
      </c>
      <c r="K4880" s="4">
        <v>0</v>
      </c>
      <c r="L4880" s="2" t="s">
        <v>1276</v>
      </c>
      <c r="M4880" s="5">
        <v>45093</v>
      </c>
      <c r="N4880" s="6">
        <v>102.79</v>
      </c>
    </row>
    <row r="4881" spans="1:14" ht="15.5" hidden="1" x14ac:dyDescent="0.35">
      <c r="A4881" s="3" t="s">
        <v>1211</v>
      </c>
      <c r="B4881" s="2" t="s">
        <v>2487</v>
      </c>
      <c r="C4881" s="3">
        <v>3780</v>
      </c>
      <c r="D4881" s="2">
        <v>1473.55</v>
      </c>
      <c r="E4881" s="2">
        <v>1340</v>
      </c>
      <c r="F4881" s="2">
        <v>1357</v>
      </c>
      <c r="G4881" s="2">
        <v>0</v>
      </c>
      <c r="H4881" s="2" t="s">
        <v>12</v>
      </c>
      <c r="I4881" s="2">
        <v>1</v>
      </c>
      <c r="J4881" s="2">
        <v>7</v>
      </c>
      <c r="K4881" s="4">
        <v>0</v>
      </c>
      <c r="L4881" s="2" t="s">
        <v>1276</v>
      </c>
      <c r="M4881" s="5">
        <v>45093</v>
      </c>
      <c r="N4881" s="6">
        <v>102.79</v>
      </c>
    </row>
    <row r="4882" spans="1:14" ht="15.5" hidden="1" x14ac:dyDescent="0.35">
      <c r="A4882" s="3" t="s">
        <v>1213</v>
      </c>
      <c r="B4882" s="2" t="s">
        <v>2488</v>
      </c>
      <c r="C4882" s="3">
        <v>3790</v>
      </c>
      <c r="D4882" s="2">
        <v>1485</v>
      </c>
      <c r="E4882" s="2">
        <v>1349.5</v>
      </c>
      <c r="F4882" s="2">
        <v>1366.5</v>
      </c>
      <c r="G4882" s="2">
        <v>0</v>
      </c>
      <c r="H4882" s="2" t="s">
        <v>12</v>
      </c>
      <c r="I4882" s="2">
        <v>1</v>
      </c>
      <c r="J4882" s="2">
        <v>3</v>
      </c>
      <c r="K4882" s="4">
        <v>0</v>
      </c>
      <c r="L4882" s="2" t="s">
        <v>1276</v>
      </c>
      <c r="M4882" s="5">
        <v>45093</v>
      </c>
      <c r="N4882" s="6">
        <v>102.79</v>
      </c>
    </row>
    <row r="4883" spans="1:14" ht="15.5" hidden="1" x14ac:dyDescent="0.35">
      <c r="A4883" s="3" t="s">
        <v>1215</v>
      </c>
      <c r="B4883" s="2" t="s">
        <v>2489</v>
      </c>
      <c r="C4883" s="3">
        <v>3800</v>
      </c>
      <c r="D4883" s="2">
        <v>1613.43</v>
      </c>
      <c r="E4883" s="2">
        <v>1359</v>
      </c>
      <c r="F4883" s="2">
        <v>1376.1</v>
      </c>
      <c r="G4883" s="2">
        <v>0</v>
      </c>
      <c r="H4883" s="2" t="s">
        <v>12</v>
      </c>
      <c r="I4883" s="2">
        <v>1</v>
      </c>
      <c r="J4883" s="2">
        <v>53</v>
      </c>
      <c r="K4883" s="4">
        <v>0</v>
      </c>
      <c r="L4883" s="2" t="s">
        <v>1276</v>
      </c>
      <c r="M4883" s="5">
        <v>45093</v>
      </c>
      <c r="N4883" s="6">
        <v>102.79</v>
      </c>
    </row>
    <row r="4884" spans="1:14" ht="15.5" hidden="1" x14ac:dyDescent="0.35">
      <c r="A4884" s="3" t="s">
        <v>1217</v>
      </c>
      <c r="B4884" s="2" t="s">
        <v>2490</v>
      </c>
      <c r="C4884" s="3">
        <v>3820</v>
      </c>
      <c r="D4884" s="2">
        <v>1726</v>
      </c>
      <c r="E4884" s="2">
        <v>1378</v>
      </c>
      <c r="F4884" s="2">
        <v>1395</v>
      </c>
      <c r="G4884" s="2">
        <v>0</v>
      </c>
      <c r="H4884" s="2" t="s">
        <v>12</v>
      </c>
      <c r="I4884" s="2">
        <v>1</v>
      </c>
      <c r="J4884" s="2">
        <v>7</v>
      </c>
      <c r="K4884" s="4">
        <v>0</v>
      </c>
      <c r="L4884" s="2" t="s">
        <v>1276</v>
      </c>
      <c r="M4884" s="5">
        <v>45093</v>
      </c>
      <c r="N4884" s="6">
        <v>102.79</v>
      </c>
    </row>
    <row r="4885" spans="1:14" ht="15.5" hidden="1" x14ac:dyDescent="0.35">
      <c r="A4885" s="3" t="s">
        <v>1219</v>
      </c>
      <c r="B4885" s="2" t="s">
        <v>2723</v>
      </c>
      <c r="C4885" s="3">
        <v>3830</v>
      </c>
      <c r="D4885" s="2">
        <v>752</v>
      </c>
      <c r="E4885" s="2">
        <v>0</v>
      </c>
      <c r="F4885" s="2">
        <v>0</v>
      </c>
      <c r="G4885" s="2">
        <v>0</v>
      </c>
      <c r="H4885" s="2" t="s">
        <v>12</v>
      </c>
      <c r="I4885" s="2" t="s">
        <v>12</v>
      </c>
      <c r="J4885" s="2">
        <v>2</v>
      </c>
      <c r="K4885" s="4">
        <v>0</v>
      </c>
      <c r="L4885" s="2" t="s">
        <v>1276</v>
      </c>
      <c r="M4885" s="5">
        <v>45093</v>
      </c>
      <c r="N4885" s="6">
        <v>102.79</v>
      </c>
    </row>
    <row r="4886" spans="1:14" ht="15.5" hidden="1" x14ac:dyDescent="0.35">
      <c r="A4886" s="3" t="s">
        <v>1221</v>
      </c>
      <c r="B4886" s="2" t="s">
        <v>2492</v>
      </c>
      <c r="C4886" s="3">
        <v>3850</v>
      </c>
      <c r="D4886" s="2">
        <v>1609.5</v>
      </c>
      <c r="E4886" s="2">
        <v>1406</v>
      </c>
      <c r="F4886" s="2">
        <v>1423.25</v>
      </c>
      <c r="G4886" s="2">
        <v>0</v>
      </c>
      <c r="H4886" s="2" t="s">
        <v>12</v>
      </c>
      <c r="I4886" s="2">
        <v>1</v>
      </c>
      <c r="J4886" s="2">
        <v>8</v>
      </c>
      <c r="K4886" s="4">
        <v>0</v>
      </c>
      <c r="L4886" s="2" t="s">
        <v>1276</v>
      </c>
      <c r="M4886" s="5">
        <v>45093</v>
      </c>
      <c r="N4886" s="6">
        <v>102.79</v>
      </c>
    </row>
    <row r="4887" spans="1:14" ht="15.5" hidden="1" x14ac:dyDescent="0.35">
      <c r="A4887" s="3" t="s">
        <v>1223</v>
      </c>
      <c r="B4887" s="2" t="s">
        <v>2493</v>
      </c>
      <c r="C4887" s="3">
        <v>3880</v>
      </c>
      <c r="D4887" s="2">
        <v>700.65</v>
      </c>
      <c r="E4887" s="2">
        <v>737.75</v>
      </c>
      <c r="F4887" s="2">
        <v>749.2</v>
      </c>
      <c r="G4887" s="2">
        <v>0</v>
      </c>
      <c r="H4887" s="2" t="s">
        <v>12</v>
      </c>
      <c r="I4887" s="2">
        <v>1</v>
      </c>
      <c r="J4887" s="2">
        <v>18</v>
      </c>
      <c r="K4887" s="4">
        <v>0</v>
      </c>
      <c r="L4887" s="2" t="s">
        <v>1276</v>
      </c>
      <c r="M4887" s="5">
        <v>45093</v>
      </c>
      <c r="N4887" s="6">
        <v>102.79</v>
      </c>
    </row>
    <row r="4888" spans="1:14" ht="15.5" hidden="1" x14ac:dyDescent="0.35">
      <c r="A4888" s="3" t="s">
        <v>1225</v>
      </c>
      <c r="B4888" s="2" t="s">
        <v>2494</v>
      </c>
      <c r="C4888" s="3">
        <v>3890</v>
      </c>
      <c r="D4888" s="2">
        <v>1363.5</v>
      </c>
      <c r="E4888" s="2">
        <v>1583.5</v>
      </c>
      <c r="F4888" s="2">
        <v>1601.5</v>
      </c>
      <c r="G4888" s="2">
        <v>0</v>
      </c>
      <c r="H4888" s="2" t="s">
        <v>12</v>
      </c>
      <c r="I4888" s="2">
        <v>1</v>
      </c>
      <c r="J4888" s="2">
        <v>10</v>
      </c>
      <c r="K4888" s="4">
        <v>0</v>
      </c>
      <c r="L4888" s="2" t="s">
        <v>1276</v>
      </c>
      <c r="M4888" s="5">
        <v>45093</v>
      </c>
      <c r="N4888" s="6">
        <v>102.79</v>
      </c>
    </row>
    <row r="4889" spans="1:14" ht="15.5" hidden="1" x14ac:dyDescent="0.35">
      <c r="A4889" s="3" t="s">
        <v>1227</v>
      </c>
      <c r="B4889" s="2" t="s">
        <v>2495</v>
      </c>
      <c r="C4889" s="3">
        <v>3900</v>
      </c>
      <c r="D4889" s="2">
        <v>1705.75</v>
      </c>
      <c r="E4889" s="2">
        <v>1455</v>
      </c>
      <c r="F4889" s="2">
        <v>1471.05</v>
      </c>
      <c r="G4889" s="2">
        <v>0</v>
      </c>
      <c r="H4889" s="2" t="s">
        <v>12</v>
      </c>
      <c r="I4889" s="2">
        <v>2</v>
      </c>
      <c r="J4889" s="2">
        <v>4</v>
      </c>
      <c r="K4889" s="4">
        <v>0</v>
      </c>
      <c r="L4889" s="2" t="s">
        <v>1276</v>
      </c>
      <c r="M4889" s="5">
        <v>45093</v>
      </c>
      <c r="N4889" s="6">
        <v>102.79</v>
      </c>
    </row>
    <row r="4890" spans="1:14" ht="15.5" hidden="1" x14ac:dyDescent="0.35">
      <c r="A4890" s="3" t="s">
        <v>1229</v>
      </c>
      <c r="B4890" s="2" t="s">
        <v>2496</v>
      </c>
      <c r="C4890" s="3">
        <v>3910</v>
      </c>
      <c r="D4890" s="2">
        <v>725.95</v>
      </c>
      <c r="E4890" s="2">
        <v>1139.3</v>
      </c>
      <c r="F4890" s="2">
        <v>1154.7</v>
      </c>
      <c r="G4890" s="2">
        <v>0</v>
      </c>
      <c r="H4890" s="2" t="s">
        <v>12</v>
      </c>
      <c r="I4890" s="2" t="s">
        <v>12</v>
      </c>
      <c r="J4890" s="2">
        <v>2</v>
      </c>
      <c r="K4890" s="4">
        <v>0</v>
      </c>
      <c r="L4890" s="2" t="s">
        <v>1276</v>
      </c>
      <c r="M4890" s="5">
        <v>45093</v>
      </c>
      <c r="N4890" s="6">
        <v>102.79</v>
      </c>
    </row>
    <row r="4891" spans="1:14" ht="15.5" hidden="1" x14ac:dyDescent="0.35">
      <c r="A4891" s="3" t="s">
        <v>1231</v>
      </c>
      <c r="B4891" s="2" t="s">
        <v>2497</v>
      </c>
      <c r="C4891" s="3">
        <v>3930</v>
      </c>
      <c r="D4891" s="2">
        <v>821.95</v>
      </c>
      <c r="E4891" s="2">
        <v>960.75</v>
      </c>
      <c r="F4891" s="2">
        <v>977.8</v>
      </c>
      <c r="G4891" s="2">
        <v>0</v>
      </c>
      <c r="H4891" s="2" t="s">
        <v>12</v>
      </c>
      <c r="I4891" s="2">
        <v>1</v>
      </c>
      <c r="J4891" s="2">
        <v>1</v>
      </c>
      <c r="K4891" s="4">
        <v>0</v>
      </c>
      <c r="L4891" s="2" t="s">
        <v>1276</v>
      </c>
      <c r="M4891" s="5">
        <v>45093</v>
      </c>
      <c r="N4891" s="6">
        <v>102.79</v>
      </c>
    </row>
    <row r="4892" spans="1:14" ht="15.5" hidden="1" x14ac:dyDescent="0.35">
      <c r="A4892" s="3" t="s">
        <v>1233</v>
      </c>
      <c r="B4892" s="2" t="s">
        <v>2498</v>
      </c>
      <c r="C4892" s="3">
        <v>3940</v>
      </c>
      <c r="D4892" s="2">
        <v>1758.9</v>
      </c>
      <c r="E4892" s="2">
        <v>1492.5</v>
      </c>
      <c r="F4892" s="2">
        <v>1509.5</v>
      </c>
      <c r="G4892" s="2">
        <v>0</v>
      </c>
      <c r="H4892" s="2" t="s">
        <v>12</v>
      </c>
      <c r="I4892" s="2" t="s">
        <v>12</v>
      </c>
      <c r="J4892" s="2">
        <v>1</v>
      </c>
      <c r="K4892" s="4">
        <v>0</v>
      </c>
      <c r="L4892" s="2" t="s">
        <v>1276</v>
      </c>
      <c r="M4892" s="5">
        <v>45093</v>
      </c>
      <c r="N4892" s="6">
        <v>102.79</v>
      </c>
    </row>
    <row r="4893" spans="1:14" ht="15.5" hidden="1" x14ac:dyDescent="0.35">
      <c r="A4893" s="3" t="s">
        <v>1235</v>
      </c>
      <c r="B4893" s="2" t="s">
        <v>2499</v>
      </c>
      <c r="C4893" s="3">
        <v>3950</v>
      </c>
      <c r="D4893" s="2">
        <v>1772.65</v>
      </c>
      <c r="E4893" s="2">
        <v>1503.5</v>
      </c>
      <c r="F4893" s="2">
        <v>1519.2</v>
      </c>
      <c r="G4893" s="2">
        <v>0</v>
      </c>
      <c r="H4893" s="2" t="s">
        <v>12</v>
      </c>
      <c r="I4893" s="2">
        <v>7</v>
      </c>
      <c r="J4893" s="2">
        <v>8</v>
      </c>
      <c r="K4893" s="4">
        <v>0</v>
      </c>
      <c r="L4893" s="2" t="s">
        <v>1276</v>
      </c>
      <c r="M4893" s="5">
        <v>45093</v>
      </c>
      <c r="N4893" s="6">
        <v>102.79</v>
      </c>
    </row>
    <row r="4894" spans="1:14" ht="15.5" hidden="1" x14ac:dyDescent="0.35">
      <c r="A4894" s="3" t="s">
        <v>1237</v>
      </c>
      <c r="B4894" s="2" t="s">
        <v>2500</v>
      </c>
      <c r="C4894" s="3">
        <v>3960</v>
      </c>
      <c r="D4894" s="2">
        <v>1710</v>
      </c>
      <c r="E4894" s="2">
        <v>1512.5</v>
      </c>
      <c r="F4894" s="2">
        <v>1528.9</v>
      </c>
      <c r="G4894" s="2">
        <v>0</v>
      </c>
      <c r="H4894" s="2" t="s">
        <v>12</v>
      </c>
      <c r="I4894" s="2" t="s">
        <v>12</v>
      </c>
      <c r="J4894" s="2">
        <v>1</v>
      </c>
      <c r="K4894" s="4">
        <v>0</v>
      </c>
      <c r="L4894" s="2" t="s">
        <v>1276</v>
      </c>
      <c r="M4894" s="5">
        <v>45093</v>
      </c>
      <c r="N4894" s="6">
        <v>102.79</v>
      </c>
    </row>
    <row r="4895" spans="1:14" ht="15.5" hidden="1" x14ac:dyDescent="0.35">
      <c r="A4895" s="3" t="s">
        <v>1239</v>
      </c>
      <c r="B4895" s="2" t="s">
        <v>2501</v>
      </c>
      <c r="C4895" s="3">
        <v>3970</v>
      </c>
      <c r="D4895" s="2">
        <v>1517.5</v>
      </c>
      <c r="E4895" s="2">
        <v>1522.5</v>
      </c>
      <c r="F4895" s="2">
        <v>1538.6</v>
      </c>
      <c r="G4895" s="2">
        <v>0</v>
      </c>
      <c r="H4895" s="2" t="s">
        <v>12</v>
      </c>
      <c r="I4895" s="2">
        <v>1</v>
      </c>
      <c r="J4895" s="2">
        <v>1</v>
      </c>
      <c r="K4895" s="4">
        <v>0</v>
      </c>
      <c r="L4895" s="2" t="s">
        <v>1276</v>
      </c>
      <c r="M4895" s="5">
        <v>45093</v>
      </c>
      <c r="N4895" s="6">
        <v>102.79</v>
      </c>
    </row>
    <row r="4896" spans="1:14" ht="15.5" hidden="1" x14ac:dyDescent="0.35">
      <c r="A4896" s="3" t="s">
        <v>1241</v>
      </c>
      <c r="B4896" s="2" t="s">
        <v>2488</v>
      </c>
      <c r="C4896" s="3">
        <v>3980</v>
      </c>
      <c r="D4896" s="2">
        <v>1671</v>
      </c>
      <c r="E4896" s="2">
        <v>1531.5</v>
      </c>
      <c r="F4896" s="2">
        <v>1548.3</v>
      </c>
      <c r="G4896" s="2">
        <v>0</v>
      </c>
      <c r="H4896" s="2" t="s">
        <v>12</v>
      </c>
      <c r="I4896" s="2">
        <v>1</v>
      </c>
      <c r="J4896" s="2">
        <v>2</v>
      </c>
      <c r="K4896" s="4">
        <v>0</v>
      </c>
      <c r="L4896" s="2" t="s">
        <v>1276</v>
      </c>
      <c r="M4896" s="5">
        <v>45093</v>
      </c>
      <c r="N4896" s="6">
        <v>102.79</v>
      </c>
    </row>
    <row r="4897" spans="1:14" ht="15.5" hidden="1" x14ac:dyDescent="0.35">
      <c r="A4897" s="3" t="s">
        <v>1242</v>
      </c>
      <c r="B4897" s="2" t="s">
        <v>2502</v>
      </c>
      <c r="C4897" s="3">
        <v>3990</v>
      </c>
      <c r="D4897" s="2">
        <v>812.93</v>
      </c>
      <c r="E4897" s="2">
        <v>1509.5</v>
      </c>
      <c r="F4897" s="2">
        <v>1528.5</v>
      </c>
      <c r="G4897" s="2">
        <v>0</v>
      </c>
      <c r="H4897" s="2" t="s">
        <v>12</v>
      </c>
      <c r="I4897" s="2">
        <v>63</v>
      </c>
      <c r="J4897" s="2">
        <v>78</v>
      </c>
      <c r="K4897" s="4">
        <v>0</v>
      </c>
      <c r="L4897" s="2" t="s">
        <v>1276</v>
      </c>
      <c r="M4897" s="5">
        <v>45093</v>
      </c>
      <c r="N4897" s="6">
        <v>102.79</v>
      </c>
    </row>
    <row r="4898" spans="1:14" ht="15.5" hidden="1" x14ac:dyDescent="0.35">
      <c r="A4898" s="3" t="s">
        <v>1244</v>
      </c>
      <c r="B4898" s="2" t="s">
        <v>2503</v>
      </c>
      <c r="C4898" s="3">
        <v>4000</v>
      </c>
      <c r="D4898" s="2">
        <v>1813.62</v>
      </c>
      <c r="E4898" s="2">
        <v>1551</v>
      </c>
      <c r="F4898" s="2">
        <v>1567.75</v>
      </c>
      <c r="G4898" s="2">
        <v>0</v>
      </c>
      <c r="H4898" s="2" t="s">
        <v>12</v>
      </c>
      <c r="I4898" s="2">
        <v>3</v>
      </c>
      <c r="J4898" s="2">
        <v>449</v>
      </c>
      <c r="K4898" s="4">
        <v>0</v>
      </c>
      <c r="L4898" s="2" t="s">
        <v>1276</v>
      </c>
      <c r="M4898" s="5">
        <v>45093</v>
      </c>
      <c r="N4898" s="6">
        <v>102.79</v>
      </c>
    </row>
    <row r="4899" spans="1:14" ht="15.5" hidden="1" x14ac:dyDescent="0.35">
      <c r="A4899" s="3" t="s">
        <v>1246</v>
      </c>
      <c r="B4899" s="2" t="s">
        <v>2504</v>
      </c>
      <c r="C4899" s="3">
        <v>4100</v>
      </c>
      <c r="D4899" s="2">
        <v>1681.98</v>
      </c>
      <c r="E4899" s="2">
        <v>1660.7</v>
      </c>
      <c r="F4899" s="2">
        <v>1678.55</v>
      </c>
      <c r="G4899" s="2">
        <v>0</v>
      </c>
      <c r="H4899" s="2" t="s">
        <v>12</v>
      </c>
      <c r="I4899" s="2">
        <v>1</v>
      </c>
      <c r="J4899" s="2">
        <v>0</v>
      </c>
      <c r="K4899" s="4">
        <v>0</v>
      </c>
      <c r="L4899" s="2" t="s">
        <v>1276</v>
      </c>
      <c r="M4899" s="5">
        <v>45093</v>
      </c>
      <c r="N4899" s="6">
        <v>102.79</v>
      </c>
    </row>
    <row r="4900" spans="1:14" ht="15.5" hidden="1" x14ac:dyDescent="0.35">
      <c r="A4900" s="3" t="s">
        <v>1248</v>
      </c>
      <c r="B4900" s="2" t="s">
        <v>2505</v>
      </c>
      <c r="C4900" s="3">
        <v>4200</v>
      </c>
      <c r="D4900" s="2">
        <v>1857.2</v>
      </c>
      <c r="E4900" s="2">
        <v>1747</v>
      </c>
      <c r="F4900" s="2">
        <v>1763.8</v>
      </c>
      <c r="G4900" s="2">
        <v>0</v>
      </c>
      <c r="H4900" s="2" t="s">
        <v>12</v>
      </c>
      <c r="I4900" s="2">
        <v>3</v>
      </c>
      <c r="J4900" s="2">
        <v>0</v>
      </c>
      <c r="K4900" s="4">
        <v>0</v>
      </c>
      <c r="L4900" s="2" t="s">
        <v>1276</v>
      </c>
      <c r="M4900" s="5">
        <v>45093</v>
      </c>
      <c r="N4900" s="6">
        <v>102.79</v>
      </c>
    </row>
    <row r="4901" spans="1:14" ht="15.5" hidden="1" x14ac:dyDescent="0.35">
      <c r="A4901" s="3" t="s">
        <v>1250</v>
      </c>
      <c r="B4901" s="2" t="s">
        <v>2506</v>
      </c>
      <c r="C4901" s="3">
        <v>4300</v>
      </c>
      <c r="D4901" s="2">
        <v>2088.1999999999998</v>
      </c>
      <c r="E4901" s="2">
        <v>1846</v>
      </c>
      <c r="F4901" s="2">
        <v>1862.35</v>
      </c>
      <c r="G4901" s="2">
        <v>0</v>
      </c>
      <c r="H4901" s="2" t="s">
        <v>12</v>
      </c>
      <c r="I4901" s="2">
        <v>2</v>
      </c>
      <c r="J4901" s="2">
        <v>0</v>
      </c>
      <c r="K4901" s="4">
        <v>0</v>
      </c>
      <c r="L4901" s="2" t="s">
        <v>1276</v>
      </c>
      <c r="M4901" s="5">
        <v>45093</v>
      </c>
      <c r="N4901" s="6">
        <v>102.79</v>
      </c>
    </row>
    <row r="4902" spans="1:14" ht="15.5" hidden="1" x14ac:dyDescent="0.35">
      <c r="A4902" s="3" t="s">
        <v>1252</v>
      </c>
      <c r="B4902" s="2" t="s">
        <v>2458</v>
      </c>
      <c r="C4902" s="3">
        <v>4400</v>
      </c>
      <c r="D4902" s="2">
        <v>2240.59</v>
      </c>
      <c r="E4902" s="2">
        <v>1945</v>
      </c>
      <c r="F4902" s="2">
        <v>1962.2</v>
      </c>
      <c r="G4902" s="2">
        <v>0</v>
      </c>
      <c r="H4902" s="2" t="s">
        <v>12</v>
      </c>
      <c r="I4902" s="2">
        <v>2</v>
      </c>
      <c r="J4902" s="2">
        <v>5</v>
      </c>
      <c r="K4902" s="4">
        <v>0</v>
      </c>
      <c r="L4902" s="2" t="s">
        <v>1276</v>
      </c>
      <c r="M4902" s="5">
        <v>45093</v>
      </c>
      <c r="N4902" s="6">
        <v>102.79</v>
      </c>
    </row>
    <row r="4903" spans="1:14" ht="15.5" hidden="1" x14ac:dyDescent="0.35">
      <c r="A4903" s="3" t="s">
        <v>1254</v>
      </c>
      <c r="B4903" s="2" t="s">
        <v>2507</v>
      </c>
      <c r="C4903" s="3">
        <v>4500</v>
      </c>
      <c r="D4903" s="2">
        <v>2413.17</v>
      </c>
      <c r="E4903" s="2">
        <v>2044.5</v>
      </c>
      <c r="F4903" s="2">
        <v>2061.6</v>
      </c>
      <c r="G4903" s="2">
        <v>0</v>
      </c>
      <c r="H4903" s="2" t="s">
        <v>12</v>
      </c>
      <c r="I4903" s="2">
        <v>2</v>
      </c>
      <c r="J4903" s="2">
        <v>497</v>
      </c>
      <c r="K4903" s="4">
        <v>0</v>
      </c>
      <c r="L4903" s="2" t="s">
        <v>1276</v>
      </c>
      <c r="M4903" s="5">
        <v>45093</v>
      </c>
      <c r="N4903" s="6">
        <v>102.79</v>
      </c>
    </row>
    <row r="4904" spans="1:14" ht="15.5" hidden="1" x14ac:dyDescent="0.35">
      <c r="A4904" s="3" t="s">
        <v>1256</v>
      </c>
      <c r="B4904" s="2" t="s">
        <v>2508</v>
      </c>
      <c r="C4904" s="3">
        <v>4600</v>
      </c>
      <c r="D4904" s="2">
        <v>2470.16</v>
      </c>
      <c r="E4904" s="2">
        <v>2144.5</v>
      </c>
      <c r="F4904" s="2">
        <v>2161.75</v>
      </c>
      <c r="G4904" s="2">
        <v>0</v>
      </c>
      <c r="H4904" s="2" t="s">
        <v>12</v>
      </c>
      <c r="I4904" s="2">
        <v>1</v>
      </c>
      <c r="J4904" s="2">
        <v>0</v>
      </c>
      <c r="K4904" s="4">
        <v>0</v>
      </c>
      <c r="L4904" s="2" t="s">
        <v>1276</v>
      </c>
      <c r="M4904" s="5">
        <v>45093</v>
      </c>
      <c r="N4904" s="6">
        <v>102.79</v>
      </c>
    </row>
    <row r="4905" spans="1:14" ht="15.5" hidden="1" x14ac:dyDescent="0.35">
      <c r="A4905" s="3" t="s">
        <v>1258</v>
      </c>
      <c r="B4905" s="2" t="s">
        <v>2509</v>
      </c>
      <c r="C4905" s="3">
        <v>4700</v>
      </c>
      <c r="D4905" s="2">
        <v>2449.5300000000002</v>
      </c>
      <c r="E4905" s="2">
        <v>2244</v>
      </c>
      <c r="F4905" s="2">
        <v>2261.6</v>
      </c>
      <c r="G4905" s="2">
        <v>0</v>
      </c>
      <c r="H4905" s="2" t="s">
        <v>12</v>
      </c>
      <c r="I4905" s="2">
        <v>2</v>
      </c>
      <c r="J4905" s="2">
        <v>0</v>
      </c>
      <c r="K4905" s="4">
        <v>0</v>
      </c>
      <c r="L4905" s="2" t="s">
        <v>1276</v>
      </c>
      <c r="M4905" s="5">
        <v>45093</v>
      </c>
      <c r="N4905" s="6">
        <v>102.79</v>
      </c>
    </row>
    <row r="4906" spans="1:14" ht="15.5" hidden="1" x14ac:dyDescent="0.35">
      <c r="A4906" s="3" t="s">
        <v>1260</v>
      </c>
      <c r="B4906" s="2" t="s">
        <v>2510</v>
      </c>
      <c r="C4906" s="3">
        <v>4800</v>
      </c>
      <c r="D4906" s="2">
        <v>2216.5</v>
      </c>
      <c r="E4906" s="2">
        <v>2488.5</v>
      </c>
      <c r="F4906" s="2">
        <v>2506.5</v>
      </c>
      <c r="G4906" s="2">
        <v>0</v>
      </c>
      <c r="H4906" s="2" t="s">
        <v>12</v>
      </c>
      <c r="I4906" s="2">
        <v>3</v>
      </c>
      <c r="J4906" s="2">
        <v>0</v>
      </c>
      <c r="K4906" s="4">
        <v>0</v>
      </c>
      <c r="L4906" s="2" t="s">
        <v>1276</v>
      </c>
      <c r="M4906" s="5">
        <v>45093</v>
      </c>
      <c r="N4906" s="6">
        <v>102.79</v>
      </c>
    </row>
    <row r="4907" spans="1:14" ht="15.5" hidden="1" x14ac:dyDescent="0.35">
      <c r="A4907" s="3" t="s">
        <v>1262</v>
      </c>
      <c r="B4907" s="2" t="s">
        <v>2511</v>
      </c>
      <c r="C4907" s="3">
        <v>4900</v>
      </c>
      <c r="D4907" s="2">
        <v>1644.12</v>
      </c>
      <c r="E4907" s="2">
        <v>2405.5</v>
      </c>
      <c r="F4907" s="2">
        <v>2424.5</v>
      </c>
      <c r="G4907" s="2">
        <v>0</v>
      </c>
      <c r="H4907" s="2" t="s">
        <v>12</v>
      </c>
      <c r="I4907" s="2">
        <v>2</v>
      </c>
      <c r="J4907" s="2">
        <v>16</v>
      </c>
      <c r="K4907" s="4">
        <v>0</v>
      </c>
      <c r="L4907" s="2" t="s">
        <v>1276</v>
      </c>
      <c r="M4907" s="5">
        <v>45093</v>
      </c>
      <c r="N4907" s="6">
        <v>102.79</v>
      </c>
    </row>
    <row r="4908" spans="1:14" ht="15.5" hidden="1" x14ac:dyDescent="0.35">
      <c r="A4908" s="3" t="s">
        <v>1264</v>
      </c>
      <c r="B4908" s="2" t="s">
        <v>2512</v>
      </c>
      <c r="C4908" s="3">
        <v>5000</v>
      </c>
      <c r="D4908" s="2">
        <v>2756.55</v>
      </c>
      <c r="E4908" s="2">
        <v>2544</v>
      </c>
      <c r="F4908" s="2">
        <v>2561.75</v>
      </c>
      <c r="G4908" s="2">
        <v>0</v>
      </c>
      <c r="H4908" s="2" t="s">
        <v>12</v>
      </c>
      <c r="I4908" s="2">
        <v>2</v>
      </c>
      <c r="J4908" s="2">
        <v>40</v>
      </c>
      <c r="K4908" s="4">
        <v>0</v>
      </c>
      <c r="L4908" s="2" t="s">
        <v>1276</v>
      </c>
      <c r="M4908" s="5">
        <v>45093</v>
      </c>
      <c r="N4908" s="6">
        <v>102.79</v>
      </c>
    </row>
    <row r="4909" spans="1:14" ht="15.5" hidden="1" x14ac:dyDescent="0.35">
      <c r="A4909" s="3" t="s">
        <v>1266</v>
      </c>
      <c r="B4909" s="2" t="s">
        <v>2513</v>
      </c>
      <c r="C4909" s="3">
        <v>5100</v>
      </c>
      <c r="D4909" s="2">
        <v>1728.08</v>
      </c>
      <c r="E4909" s="2">
        <v>2197.5</v>
      </c>
      <c r="F4909" s="2">
        <v>2215.5</v>
      </c>
      <c r="G4909" s="2">
        <v>0</v>
      </c>
      <c r="H4909" s="2" t="s">
        <v>12</v>
      </c>
      <c r="I4909" s="2">
        <v>4</v>
      </c>
      <c r="J4909" s="2">
        <v>2</v>
      </c>
      <c r="K4909" s="4">
        <v>0</v>
      </c>
      <c r="L4909" s="2" t="s">
        <v>1276</v>
      </c>
      <c r="M4909" s="5">
        <v>45093</v>
      </c>
      <c r="N4909" s="6">
        <v>102.79</v>
      </c>
    </row>
    <row r="4910" spans="1:14" ht="15.5" hidden="1" x14ac:dyDescent="0.35">
      <c r="A4910" s="3" t="s">
        <v>1268</v>
      </c>
      <c r="B4910" s="2" t="s">
        <v>2514</v>
      </c>
      <c r="C4910" s="3">
        <v>5200</v>
      </c>
      <c r="D4910" s="2">
        <v>2056.38</v>
      </c>
      <c r="E4910" s="2">
        <v>3044.35</v>
      </c>
      <c r="F4910" s="2">
        <v>3062.2</v>
      </c>
      <c r="G4910" s="2">
        <v>0</v>
      </c>
      <c r="H4910" s="2" t="s">
        <v>12</v>
      </c>
      <c r="I4910" s="2">
        <v>4</v>
      </c>
      <c r="J4910" s="2">
        <v>0</v>
      </c>
      <c r="K4910" s="4">
        <v>0</v>
      </c>
      <c r="L4910" s="2" t="s">
        <v>1276</v>
      </c>
      <c r="M4910" s="5">
        <v>45093</v>
      </c>
      <c r="N4910" s="6">
        <v>102.79</v>
      </c>
    </row>
    <row r="4911" spans="1:14" ht="15.5" hidden="1" x14ac:dyDescent="0.35">
      <c r="A4911" s="3" t="s">
        <v>1270</v>
      </c>
      <c r="B4911" s="2" t="s">
        <v>2515</v>
      </c>
      <c r="C4911" s="3">
        <v>5300</v>
      </c>
      <c r="D4911" s="2">
        <v>2871.5</v>
      </c>
      <c r="E4911" s="2">
        <v>2842.05</v>
      </c>
      <c r="F4911" s="2">
        <v>2867.05</v>
      </c>
      <c r="G4911" s="2">
        <v>0</v>
      </c>
      <c r="H4911" s="2" t="s">
        <v>12</v>
      </c>
      <c r="I4911" s="2">
        <v>2</v>
      </c>
      <c r="J4911" s="2">
        <v>0</v>
      </c>
      <c r="K4911" s="4">
        <v>0</v>
      </c>
      <c r="L4911" s="2" t="s">
        <v>1276</v>
      </c>
      <c r="M4911" s="5">
        <v>45093</v>
      </c>
      <c r="N4911" s="6">
        <v>102.79</v>
      </c>
    </row>
    <row r="4912" spans="1:14" ht="15.5" hidden="1" x14ac:dyDescent="0.35">
      <c r="A4912" s="3" t="s">
        <v>1272</v>
      </c>
      <c r="B4912" s="2" t="s">
        <v>2516</v>
      </c>
      <c r="C4912" s="3">
        <v>5400</v>
      </c>
      <c r="D4912" s="2">
        <v>2930.39</v>
      </c>
      <c r="E4912" s="2">
        <v>3087.5</v>
      </c>
      <c r="F4912" s="2">
        <v>3106.5</v>
      </c>
      <c r="G4912" s="2">
        <v>0</v>
      </c>
      <c r="H4912" s="2" t="s">
        <v>12</v>
      </c>
      <c r="I4912" s="2">
        <v>1</v>
      </c>
      <c r="J4912" s="2">
        <v>0</v>
      </c>
      <c r="K4912" s="4">
        <v>0</v>
      </c>
      <c r="L4912" s="2" t="s">
        <v>1276</v>
      </c>
      <c r="M4912" s="5">
        <v>45093</v>
      </c>
      <c r="N4912" s="6">
        <v>102.79</v>
      </c>
    </row>
    <row r="4913" spans="1:14" ht="15.5" hidden="1" x14ac:dyDescent="0.35">
      <c r="A4913" s="3" t="s">
        <v>1274</v>
      </c>
      <c r="B4913" s="2" t="s">
        <v>2512</v>
      </c>
      <c r="C4913" s="3">
        <v>5500</v>
      </c>
      <c r="D4913" s="2">
        <v>3256.61</v>
      </c>
      <c r="E4913" s="2">
        <v>3044</v>
      </c>
      <c r="F4913" s="2">
        <v>3061.75</v>
      </c>
      <c r="G4913" s="2">
        <v>0</v>
      </c>
      <c r="H4913" s="2" t="s">
        <v>12</v>
      </c>
      <c r="I4913" s="2">
        <v>2</v>
      </c>
      <c r="J4913" s="2">
        <v>0</v>
      </c>
      <c r="K4913" s="4">
        <v>0</v>
      </c>
      <c r="L4913" s="2" t="s">
        <v>1276</v>
      </c>
      <c r="M4913" s="5">
        <v>45093</v>
      </c>
      <c r="N4913" s="6">
        <v>102.79</v>
      </c>
    </row>
    <row r="4914" spans="1:14" ht="15.5" hidden="1" x14ac:dyDescent="0.35">
      <c r="A4914" s="3" t="s">
        <v>10</v>
      </c>
      <c r="B4914" s="2" t="s">
        <v>2590</v>
      </c>
      <c r="C4914" s="3">
        <v>45</v>
      </c>
      <c r="D4914" s="2">
        <v>59.45</v>
      </c>
      <c r="E4914" s="2">
        <v>58.6</v>
      </c>
      <c r="F4914" s="2">
        <v>59.7</v>
      </c>
      <c r="G4914" s="2">
        <v>1.9</v>
      </c>
      <c r="H4914" s="2">
        <v>3.3000000000000002E-2</v>
      </c>
      <c r="I4914" s="2">
        <v>1</v>
      </c>
      <c r="J4914" s="2">
        <v>122</v>
      </c>
      <c r="K4914" s="4">
        <v>1.1211</v>
      </c>
      <c r="L4914" s="2" t="s">
        <v>1929</v>
      </c>
      <c r="M4914" s="5">
        <v>45093</v>
      </c>
      <c r="N4914" s="6">
        <v>103.81</v>
      </c>
    </row>
    <row r="4915" spans="1:14" ht="15.5" hidden="1" x14ac:dyDescent="0.35">
      <c r="A4915" s="3" t="s">
        <v>13</v>
      </c>
      <c r="B4915" s="2" t="s">
        <v>2724</v>
      </c>
      <c r="C4915" s="3">
        <v>50</v>
      </c>
      <c r="D4915" s="2">
        <v>55</v>
      </c>
      <c r="E4915" s="2">
        <v>53.6</v>
      </c>
      <c r="F4915" s="2">
        <v>54.8</v>
      </c>
      <c r="G4915" s="2">
        <v>0</v>
      </c>
      <c r="H4915" s="2" t="s">
        <v>12</v>
      </c>
      <c r="I4915" s="2">
        <v>3</v>
      </c>
      <c r="J4915" s="2">
        <v>715</v>
      </c>
      <c r="K4915" s="4">
        <v>1.0165999999999999</v>
      </c>
      <c r="L4915" s="2" t="s">
        <v>1929</v>
      </c>
      <c r="M4915" s="5">
        <v>45093</v>
      </c>
      <c r="N4915" s="6">
        <v>103.81</v>
      </c>
    </row>
    <row r="4916" spans="1:14" ht="15.5" hidden="1" x14ac:dyDescent="0.35">
      <c r="A4916" s="3" t="s">
        <v>15</v>
      </c>
      <c r="B4916" s="2" t="s">
        <v>2725</v>
      </c>
      <c r="C4916" s="3">
        <v>52</v>
      </c>
      <c r="D4916" s="2">
        <v>53.06</v>
      </c>
      <c r="E4916" s="2">
        <v>51.65</v>
      </c>
      <c r="F4916" s="2">
        <v>52.55</v>
      </c>
      <c r="G4916" s="2">
        <v>0</v>
      </c>
      <c r="H4916" s="2" t="s">
        <v>12</v>
      </c>
      <c r="I4916" s="2">
        <v>1</v>
      </c>
      <c r="J4916" s="2">
        <v>2438</v>
      </c>
      <c r="K4916" s="4">
        <v>0.91890000000000005</v>
      </c>
      <c r="L4916" s="2" t="s">
        <v>1929</v>
      </c>
      <c r="M4916" s="5">
        <v>45093</v>
      </c>
      <c r="N4916" s="6">
        <v>103.81</v>
      </c>
    </row>
    <row r="4917" spans="1:14" ht="15.5" hidden="1" x14ac:dyDescent="0.35">
      <c r="A4917" s="3" t="s">
        <v>17</v>
      </c>
      <c r="B4917" s="2" t="s">
        <v>1933</v>
      </c>
      <c r="C4917" s="3">
        <v>53</v>
      </c>
      <c r="D4917" s="2">
        <v>48.43</v>
      </c>
      <c r="E4917" s="2">
        <v>38.6</v>
      </c>
      <c r="F4917" s="2">
        <v>38.950000000000003</v>
      </c>
      <c r="G4917" s="2">
        <v>0</v>
      </c>
      <c r="H4917" s="2" t="s">
        <v>12</v>
      </c>
      <c r="I4917" s="2">
        <v>2</v>
      </c>
      <c r="J4917" s="2">
        <v>454</v>
      </c>
      <c r="K4917" s="4">
        <v>0</v>
      </c>
      <c r="L4917" s="2" t="s">
        <v>1929</v>
      </c>
      <c r="M4917" s="5">
        <v>45093</v>
      </c>
      <c r="N4917" s="6">
        <v>103.81</v>
      </c>
    </row>
    <row r="4918" spans="1:14" ht="15.5" hidden="1" x14ac:dyDescent="0.35">
      <c r="A4918" s="3" t="s">
        <v>19</v>
      </c>
      <c r="B4918" s="2" t="s">
        <v>1934</v>
      </c>
      <c r="C4918" s="3">
        <v>54</v>
      </c>
      <c r="D4918" s="2">
        <v>40.6</v>
      </c>
      <c r="E4918" s="2">
        <v>45.5</v>
      </c>
      <c r="F4918" s="2">
        <v>47.4</v>
      </c>
      <c r="G4918" s="2">
        <v>0</v>
      </c>
      <c r="H4918" s="2" t="s">
        <v>12</v>
      </c>
      <c r="I4918" s="2">
        <v>1</v>
      </c>
      <c r="J4918" s="2">
        <v>400</v>
      </c>
      <c r="K4918" s="4">
        <v>0</v>
      </c>
      <c r="L4918" s="2" t="s">
        <v>1929</v>
      </c>
      <c r="M4918" s="5">
        <v>45093</v>
      </c>
      <c r="N4918" s="6">
        <v>103.81</v>
      </c>
    </row>
    <row r="4919" spans="1:14" ht="15.5" hidden="1" x14ac:dyDescent="0.35">
      <c r="A4919" s="3" t="s">
        <v>21</v>
      </c>
      <c r="B4919" s="2" t="s">
        <v>2726</v>
      </c>
      <c r="C4919" s="3">
        <v>55</v>
      </c>
      <c r="D4919" s="2">
        <v>49.56</v>
      </c>
      <c r="E4919" s="2">
        <v>48.8</v>
      </c>
      <c r="F4919" s="2">
        <v>49.65</v>
      </c>
      <c r="G4919" s="2">
        <v>0</v>
      </c>
      <c r="H4919" s="2" t="s">
        <v>12</v>
      </c>
      <c r="I4919" s="2">
        <v>1</v>
      </c>
      <c r="J4919" s="2">
        <v>332</v>
      </c>
      <c r="K4919" s="4">
        <v>0.90920000000000001</v>
      </c>
      <c r="L4919" s="2" t="s">
        <v>1929</v>
      </c>
      <c r="M4919" s="5">
        <v>45093</v>
      </c>
      <c r="N4919" s="6">
        <v>103.81</v>
      </c>
    </row>
    <row r="4920" spans="1:14" ht="15.5" hidden="1" x14ac:dyDescent="0.35">
      <c r="A4920" s="3" t="s">
        <v>23</v>
      </c>
      <c r="B4920" s="2" t="s">
        <v>1936</v>
      </c>
      <c r="C4920" s="3">
        <v>56</v>
      </c>
      <c r="D4920" s="2">
        <v>41.2</v>
      </c>
      <c r="E4920" s="2">
        <v>45.45</v>
      </c>
      <c r="F4920" s="2">
        <v>45.75</v>
      </c>
      <c r="G4920" s="2">
        <v>0</v>
      </c>
      <c r="H4920" s="2" t="s">
        <v>12</v>
      </c>
      <c r="I4920" s="2">
        <v>1</v>
      </c>
      <c r="J4920" s="2">
        <v>292</v>
      </c>
      <c r="K4920" s="4">
        <v>0</v>
      </c>
      <c r="L4920" s="2" t="s">
        <v>1929</v>
      </c>
      <c r="M4920" s="5">
        <v>45093</v>
      </c>
      <c r="N4920" s="6">
        <v>103.81</v>
      </c>
    </row>
    <row r="4921" spans="1:14" ht="15.5" hidden="1" x14ac:dyDescent="0.35">
      <c r="A4921" s="3" t="s">
        <v>25</v>
      </c>
      <c r="B4921" s="2" t="s">
        <v>1937</v>
      </c>
      <c r="C4921" s="3">
        <v>57</v>
      </c>
      <c r="D4921" s="2">
        <v>39.200000000000003</v>
      </c>
      <c r="E4921" s="2">
        <v>37.6</v>
      </c>
      <c r="F4921" s="2">
        <v>38</v>
      </c>
      <c r="G4921" s="2">
        <v>0</v>
      </c>
      <c r="H4921" s="2" t="s">
        <v>12</v>
      </c>
      <c r="I4921" s="2">
        <v>2</v>
      </c>
      <c r="J4921" s="2">
        <v>169</v>
      </c>
      <c r="K4921" s="4">
        <v>0</v>
      </c>
      <c r="L4921" s="2" t="s">
        <v>1929</v>
      </c>
      <c r="M4921" s="5">
        <v>45093</v>
      </c>
      <c r="N4921" s="6">
        <v>103.81</v>
      </c>
    </row>
    <row r="4922" spans="1:14" ht="15.5" hidden="1" x14ac:dyDescent="0.35">
      <c r="A4922" s="3" t="s">
        <v>27</v>
      </c>
      <c r="B4922" s="2" t="s">
        <v>1938</v>
      </c>
      <c r="C4922" s="3">
        <v>58</v>
      </c>
      <c r="D4922" s="2">
        <v>34.4</v>
      </c>
      <c r="E4922" s="2">
        <v>39.15</v>
      </c>
      <c r="F4922" s="2">
        <v>39.549999999999997</v>
      </c>
      <c r="G4922" s="2">
        <v>0</v>
      </c>
      <c r="H4922" s="2" t="s">
        <v>12</v>
      </c>
      <c r="I4922" s="2">
        <v>1</v>
      </c>
      <c r="J4922" s="2">
        <v>345</v>
      </c>
      <c r="K4922" s="4">
        <v>0</v>
      </c>
      <c r="L4922" s="2" t="s">
        <v>1929</v>
      </c>
      <c r="M4922" s="5">
        <v>45093</v>
      </c>
      <c r="N4922" s="6">
        <v>103.81</v>
      </c>
    </row>
    <row r="4923" spans="1:14" ht="15.5" hidden="1" x14ac:dyDescent="0.35">
      <c r="A4923" s="3" t="s">
        <v>29</v>
      </c>
      <c r="B4923" s="2" t="s">
        <v>1939</v>
      </c>
      <c r="C4923" s="3">
        <v>59</v>
      </c>
      <c r="D4923" s="2">
        <v>43.85</v>
      </c>
      <c r="E4923" s="2">
        <v>35.35</v>
      </c>
      <c r="F4923" s="2">
        <v>36.15</v>
      </c>
      <c r="G4923" s="2">
        <v>0</v>
      </c>
      <c r="H4923" s="2" t="s">
        <v>12</v>
      </c>
      <c r="I4923" s="2">
        <v>19</v>
      </c>
      <c r="J4923" s="2">
        <v>195</v>
      </c>
      <c r="K4923" s="4">
        <v>0</v>
      </c>
      <c r="L4923" s="2" t="s">
        <v>1929</v>
      </c>
      <c r="M4923" s="5">
        <v>45093</v>
      </c>
      <c r="N4923" s="6">
        <v>103.81</v>
      </c>
    </row>
    <row r="4924" spans="1:14" ht="15.5" hidden="1" x14ac:dyDescent="0.35">
      <c r="A4924" s="3" t="s">
        <v>31</v>
      </c>
      <c r="B4924" s="2" t="s">
        <v>2727</v>
      </c>
      <c r="C4924" s="3">
        <v>60</v>
      </c>
      <c r="D4924" s="2">
        <v>45</v>
      </c>
      <c r="E4924" s="2">
        <v>43.75</v>
      </c>
      <c r="F4924" s="2">
        <v>44.9</v>
      </c>
      <c r="G4924" s="2">
        <v>0</v>
      </c>
      <c r="H4924" s="2" t="s">
        <v>12</v>
      </c>
      <c r="I4924" s="2">
        <v>10</v>
      </c>
      <c r="J4924" s="2">
        <v>1394</v>
      </c>
      <c r="K4924" s="4">
        <v>0.83399999999999996</v>
      </c>
      <c r="L4924" s="2" t="s">
        <v>1929</v>
      </c>
      <c r="M4924" s="5">
        <v>45093</v>
      </c>
      <c r="N4924" s="6">
        <v>103.81</v>
      </c>
    </row>
    <row r="4925" spans="1:14" ht="15.5" hidden="1" x14ac:dyDescent="0.35">
      <c r="A4925" s="3" t="s">
        <v>33</v>
      </c>
      <c r="B4925" s="2" t="s">
        <v>1941</v>
      </c>
      <c r="C4925" s="3">
        <v>61</v>
      </c>
      <c r="D4925" s="2">
        <v>39.299999999999997</v>
      </c>
      <c r="E4925" s="2">
        <v>42.05</v>
      </c>
      <c r="F4925" s="2">
        <v>42.4</v>
      </c>
      <c r="G4925" s="2">
        <v>0</v>
      </c>
      <c r="H4925" s="2" t="s">
        <v>12</v>
      </c>
      <c r="I4925" s="2">
        <v>1</v>
      </c>
      <c r="J4925" s="2">
        <v>156</v>
      </c>
      <c r="K4925" s="4">
        <v>0</v>
      </c>
      <c r="L4925" s="2" t="s">
        <v>1929</v>
      </c>
      <c r="M4925" s="5">
        <v>45093</v>
      </c>
      <c r="N4925" s="6">
        <v>103.81</v>
      </c>
    </row>
    <row r="4926" spans="1:14" ht="15.5" hidden="1" x14ac:dyDescent="0.35">
      <c r="A4926" s="3" t="s">
        <v>35</v>
      </c>
      <c r="B4926" s="2" t="s">
        <v>1942</v>
      </c>
      <c r="C4926" s="3">
        <v>62</v>
      </c>
      <c r="D4926" s="2">
        <v>40.729999999999997</v>
      </c>
      <c r="E4926" s="2">
        <v>41.75</v>
      </c>
      <c r="F4926" s="2">
        <v>42.75</v>
      </c>
      <c r="G4926" s="2">
        <v>0</v>
      </c>
      <c r="H4926" s="2" t="s">
        <v>12</v>
      </c>
      <c r="I4926" s="2">
        <v>2</v>
      </c>
      <c r="J4926" s="2">
        <v>315</v>
      </c>
      <c r="K4926" s="4">
        <v>0.76659999999999995</v>
      </c>
      <c r="L4926" s="2" t="s">
        <v>1929</v>
      </c>
      <c r="M4926" s="5">
        <v>45093</v>
      </c>
      <c r="N4926" s="6">
        <v>103.81</v>
      </c>
    </row>
    <row r="4927" spans="1:14" ht="15.5" hidden="1" x14ac:dyDescent="0.35">
      <c r="A4927" s="3" t="s">
        <v>37</v>
      </c>
      <c r="B4927" s="2" t="s">
        <v>2728</v>
      </c>
      <c r="C4927" s="3">
        <v>63</v>
      </c>
      <c r="D4927" s="2">
        <v>39.5</v>
      </c>
      <c r="E4927" s="2">
        <v>40.9</v>
      </c>
      <c r="F4927" s="2">
        <v>41.65</v>
      </c>
      <c r="G4927" s="2">
        <v>0</v>
      </c>
      <c r="H4927" s="2" t="s">
        <v>12</v>
      </c>
      <c r="I4927" s="2">
        <v>3</v>
      </c>
      <c r="J4927" s="2">
        <v>150</v>
      </c>
      <c r="K4927" s="4">
        <v>0.75439999999999996</v>
      </c>
      <c r="L4927" s="2" t="s">
        <v>1929</v>
      </c>
      <c r="M4927" s="5">
        <v>45093</v>
      </c>
      <c r="N4927" s="6">
        <v>103.81</v>
      </c>
    </row>
    <row r="4928" spans="1:14" ht="15.5" hidden="1" x14ac:dyDescent="0.35">
      <c r="A4928" s="3" t="s">
        <v>39</v>
      </c>
      <c r="B4928" s="2" t="s">
        <v>1944</v>
      </c>
      <c r="C4928" s="3">
        <v>64</v>
      </c>
      <c r="D4928" s="2">
        <v>33.94</v>
      </c>
      <c r="E4928" s="2">
        <v>35.299999999999997</v>
      </c>
      <c r="F4928" s="2">
        <v>35.6</v>
      </c>
      <c r="G4928" s="2">
        <v>0</v>
      </c>
      <c r="H4928" s="2" t="s">
        <v>12</v>
      </c>
      <c r="I4928" s="2">
        <v>6</v>
      </c>
      <c r="J4928" s="2">
        <v>267</v>
      </c>
      <c r="K4928" s="4">
        <v>0</v>
      </c>
      <c r="L4928" s="2" t="s">
        <v>1929</v>
      </c>
      <c r="M4928" s="5">
        <v>45093</v>
      </c>
      <c r="N4928" s="6">
        <v>103.81</v>
      </c>
    </row>
    <row r="4929" spans="1:14" ht="15.5" hidden="1" x14ac:dyDescent="0.35">
      <c r="A4929" s="3" t="s">
        <v>41</v>
      </c>
      <c r="B4929" s="2" t="s">
        <v>2729</v>
      </c>
      <c r="C4929" s="3">
        <v>65</v>
      </c>
      <c r="D4929" s="2">
        <v>39</v>
      </c>
      <c r="E4929" s="2">
        <v>38.85</v>
      </c>
      <c r="F4929" s="2">
        <v>39.85</v>
      </c>
      <c r="G4929" s="2">
        <v>0</v>
      </c>
      <c r="H4929" s="2" t="s">
        <v>12</v>
      </c>
      <c r="I4929" s="2">
        <v>1</v>
      </c>
      <c r="J4929" s="2">
        <v>210</v>
      </c>
      <c r="K4929" s="4">
        <v>0.73629999999999995</v>
      </c>
      <c r="L4929" s="2" t="s">
        <v>1929</v>
      </c>
      <c r="M4929" s="5">
        <v>45093</v>
      </c>
      <c r="N4929" s="6">
        <v>103.81</v>
      </c>
    </row>
    <row r="4930" spans="1:14" ht="15.5" hidden="1" x14ac:dyDescent="0.35">
      <c r="A4930" s="3" t="s">
        <v>43</v>
      </c>
      <c r="B4930" s="2" t="s">
        <v>1946</v>
      </c>
      <c r="C4930" s="3">
        <v>66</v>
      </c>
      <c r="D4930" s="2">
        <v>30.3</v>
      </c>
      <c r="E4930" s="2">
        <v>36.4</v>
      </c>
      <c r="F4930" s="2">
        <v>36.6</v>
      </c>
      <c r="G4930" s="2">
        <v>0</v>
      </c>
      <c r="H4930" s="2" t="s">
        <v>12</v>
      </c>
      <c r="I4930" s="2">
        <v>3</v>
      </c>
      <c r="J4930" s="2">
        <v>226</v>
      </c>
      <c r="K4930" s="4">
        <v>0</v>
      </c>
      <c r="L4930" s="2" t="s">
        <v>1929</v>
      </c>
      <c r="M4930" s="5">
        <v>45093</v>
      </c>
      <c r="N4930" s="6">
        <v>103.81</v>
      </c>
    </row>
    <row r="4931" spans="1:14" ht="15.5" hidden="1" x14ac:dyDescent="0.35">
      <c r="A4931" s="3" t="s">
        <v>45</v>
      </c>
      <c r="B4931" s="2" t="s">
        <v>1947</v>
      </c>
      <c r="C4931" s="3">
        <v>67</v>
      </c>
      <c r="D4931" s="2">
        <v>32.58</v>
      </c>
      <c r="E4931" s="2">
        <v>30.55</v>
      </c>
      <c r="F4931" s="2">
        <v>30.85</v>
      </c>
      <c r="G4931" s="2">
        <v>0</v>
      </c>
      <c r="H4931" s="2" t="s">
        <v>12</v>
      </c>
      <c r="I4931" s="2">
        <v>1</v>
      </c>
      <c r="J4931" s="2">
        <v>1049</v>
      </c>
      <c r="K4931" s="4">
        <v>0</v>
      </c>
      <c r="L4931" s="2" t="s">
        <v>1929</v>
      </c>
      <c r="M4931" s="5">
        <v>45093</v>
      </c>
      <c r="N4931" s="6">
        <v>103.81</v>
      </c>
    </row>
    <row r="4932" spans="1:14" ht="15.5" hidden="1" x14ac:dyDescent="0.35">
      <c r="A4932" s="3" t="s">
        <v>47</v>
      </c>
      <c r="B4932" s="2" t="s">
        <v>2592</v>
      </c>
      <c r="C4932" s="3">
        <v>68</v>
      </c>
      <c r="D4932" s="2">
        <v>31.4</v>
      </c>
      <c r="E4932" s="2">
        <v>36.299999999999997</v>
      </c>
      <c r="F4932" s="2">
        <v>36.75</v>
      </c>
      <c r="G4932" s="2">
        <v>0</v>
      </c>
      <c r="H4932" s="2" t="s">
        <v>12</v>
      </c>
      <c r="I4932" s="2">
        <v>1</v>
      </c>
      <c r="J4932" s="2">
        <v>453</v>
      </c>
      <c r="K4932" s="4">
        <v>0.71919999999999995</v>
      </c>
      <c r="L4932" s="2" t="s">
        <v>1929</v>
      </c>
      <c r="M4932" s="5">
        <v>45093</v>
      </c>
      <c r="N4932" s="6">
        <v>103.81</v>
      </c>
    </row>
    <row r="4933" spans="1:14" ht="15.5" hidden="1" x14ac:dyDescent="0.35">
      <c r="A4933" s="3" t="s">
        <v>49</v>
      </c>
      <c r="B4933" s="2" t="s">
        <v>1949</v>
      </c>
      <c r="C4933" s="3">
        <v>69</v>
      </c>
      <c r="D4933" s="2">
        <v>30.9</v>
      </c>
      <c r="E4933" s="2">
        <v>35.35</v>
      </c>
      <c r="F4933" s="2">
        <v>35.799999999999997</v>
      </c>
      <c r="G4933" s="2">
        <v>0</v>
      </c>
      <c r="H4933" s="2" t="s">
        <v>12</v>
      </c>
      <c r="I4933" s="2">
        <v>1</v>
      </c>
      <c r="J4933" s="2">
        <v>299</v>
      </c>
      <c r="K4933" s="4">
        <v>0.71</v>
      </c>
      <c r="L4933" s="2" t="s">
        <v>1929</v>
      </c>
      <c r="M4933" s="5">
        <v>45093</v>
      </c>
      <c r="N4933" s="6">
        <v>103.81</v>
      </c>
    </row>
    <row r="4934" spans="1:14" ht="15.5" hidden="1" x14ac:dyDescent="0.35">
      <c r="A4934" s="3" t="s">
        <v>51</v>
      </c>
      <c r="B4934" s="2" t="s">
        <v>2730</v>
      </c>
      <c r="C4934" s="3">
        <v>70</v>
      </c>
      <c r="D4934" s="2">
        <v>35.700000000000003</v>
      </c>
      <c r="E4934" s="2">
        <v>34.35</v>
      </c>
      <c r="F4934" s="2">
        <v>34.799999999999997</v>
      </c>
      <c r="G4934" s="2">
        <v>0</v>
      </c>
      <c r="H4934" s="2" t="s">
        <v>12</v>
      </c>
      <c r="I4934" s="2">
        <v>3</v>
      </c>
      <c r="J4934" s="2">
        <v>8456</v>
      </c>
      <c r="K4934" s="4">
        <v>0.6895</v>
      </c>
      <c r="L4934" s="2" t="s">
        <v>1929</v>
      </c>
      <c r="M4934" s="5">
        <v>45093</v>
      </c>
      <c r="N4934" s="6">
        <v>103.81</v>
      </c>
    </row>
    <row r="4935" spans="1:14" ht="15.5" hidden="1" x14ac:dyDescent="0.35">
      <c r="A4935" s="3" t="s">
        <v>53</v>
      </c>
      <c r="B4935" s="2" t="s">
        <v>2594</v>
      </c>
      <c r="C4935" s="3">
        <v>71</v>
      </c>
      <c r="D4935" s="2">
        <v>30.5</v>
      </c>
      <c r="E4935" s="2">
        <v>33.450000000000003</v>
      </c>
      <c r="F4935" s="2">
        <v>33.799999999999997</v>
      </c>
      <c r="G4935" s="2">
        <v>0</v>
      </c>
      <c r="H4935" s="2" t="s">
        <v>12</v>
      </c>
      <c r="I4935" s="2">
        <v>3</v>
      </c>
      <c r="J4935" s="2">
        <v>1008</v>
      </c>
      <c r="K4935" s="4">
        <v>0.67969999999999997</v>
      </c>
      <c r="L4935" s="2" t="s">
        <v>1929</v>
      </c>
      <c r="M4935" s="5">
        <v>45093</v>
      </c>
      <c r="N4935" s="6">
        <v>103.81</v>
      </c>
    </row>
    <row r="4936" spans="1:14" ht="15.5" hidden="1" x14ac:dyDescent="0.35">
      <c r="A4936" s="3" t="s">
        <v>55</v>
      </c>
      <c r="B4936" s="2" t="s">
        <v>1952</v>
      </c>
      <c r="C4936" s="3">
        <v>72</v>
      </c>
      <c r="D4936" s="2">
        <v>31.36</v>
      </c>
      <c r="E4936" s="2">
        <v>32.450000000000003</v>
      </c>
      <c r="F4936" s="2">
        <v>32.9</v>
      </c>
      <c r="G4936" s="2">
        <v>0</v>
      </c>
      <c r="H4936" s="2" t="s">
        <v>12</v>
      </c>
      <c r="I4936" s="2">
        <v>1</v>
      </c>
      <c r="J4936" s="2">
        <v>545</v>
      </c>
      <c r="K4936" s="4">
        <v>0.6694</v>
      </c>
      <c r="L4936" s="2" t="s">
        <v>1929</v>
      </c>
      <c r="M4936" s="5">
        <v>45093</v>
      </c>
      <c r="N4936" s="6">
        <v>103.81</v>
      </c>
    </row>
    <row r="4937" spans="1:14" ht="15.5" hidden="1" x14ac:dyDescent="0.35">
      <c r="A4937" s="3" t="s">
        <v>57</v>
      </c>
      <c r="B4937" s="2" t="s">
        <v>2595</v>
      </c>
      <c r="C4937" s="3">
        <v>72.5</v>
      </c>
      <c r="D4937" s="2">
        <v>26.9</v>
      </c>
      <c r="E4937" s="2">
        <v>31.95</v>
      </c>
      <c r="F4937" s="2">
        <v>32.35</v>
      </c>
      <c r="G4937" s="2">
        <v>0</v>
      </c>
      <c r="H4937" s="2" t="s">
        <v>12</v>
      </c>
      <c r="I4937" s="2">
        <v>1</v>
      </c>
      <c r="J4937" s="2">
        <v>801</v>
      </c>
      <c r="K4937" s="4">
        <v>0.65429999999999999</v>
      </c>
      <c r="L4937" s="2" t="s">
        <v>1929</v>
      </c>
      <c r="M4937" s="5">
        <v>45093</v>
      </c>
      <c r="N4937" s="6">
        <v>103.81</v>
      </c>
    </row>
    <row r="4938" spans="1:14" ht="15.5" hidden="1" x14ac:dyDescent="0.35">
      <c r="A4938" s="3" t="s">
        <v>59</v>
      </c>
      <c r="B4938" s="2" t="s">
        <v>1954</v>
      </c>
      <c r="C4938" s="3">
        <v>73</v>
      </c>
      <c r="D4938" s="2">
        <v>29.49</v>
      </c>
      <c r="E4938" s="2">
        <v>31.45</v>
      </c>
      <c r="F4938" s="2">
        <v>31.9</v>
      </c>
      <c r="G4938" s="2">
        <v>0</v>
      </c>
      <c r="H4938" s="2" t="s">
        <v>12</v>
      </c>
      <c r="I4938" s="2">
        <v>1</v>
      </c>
      <c r="J4938" s="2">
        <v>23059</v>
      </c>
      <c r="K4938" s="4">
        <v>0.64890000000000003</v>
      </c>
      <c r="L4938" s="2" t="s">
        <v>1929</v>
      </c>
      <c r="M4938" s="5">
        <v>45093</v>
      </c>
      <c r="N4938" s="6">
        <v>103.81</v>
      </c>
    </row>
    <row r="4939" spans="1:14" ht="15.5" hidden="1" x14ac:dyDescent="0.35">
      <c r="A4939" s="3" t="s">
        <v>61</v>
      </c>
      <c r="B4939" s="2" t="s">
        <v>1955</v>
      </c>
      <c r="C4939" s="3">
        <v>74</v>
      </c>
      <c r="D4939" s="2">
        <v>27.1</v>
      </c>
      <c r="E4939" s="2">
        <v>30.5</v>
      </c>
      <c r="F4939" s="2">
        <v>30.95</v>
      </c>
      <c r="G4939" s="2">
        <v>0</v>
      </c>
      <c r="H4939" s="2" t="s">
        <v>12</v>
      </c>
      <c r="I4939" s="2">
        <v>1</v>
      </c>
      <c r="J4939" s="2">
        <v>407</v>
      </c>
      <c r="K4939" s="4">
        <v>0.63819999999999999</v>
      </c>
      <c r="L4939" s="2" t="s">
        <v>1929</v>
      </c>
      <c r="M4939" s="5">
        <v>45093</v>
      </c>
      <c r="N4939" s="6">
        <v>103.81</v>
      </c>
    </row>
    <row r="4940" spans="1:14" ht="15.5" hidden="1" x14ac:dyDescent="0.35">
      <c r="A4940" s="3" t="s">
        <v>63</v>
      </c>
      <c r="B4940" s="2" t="s">
        <v>2731</v>
      </c>
      <c r="C4940" s="3">
        <v>75</v>
      </c>
      <c r="D4940" s="2">
        <v>29.95</v>
      </c>
      <c r="E4940" s="2">
        <v>29.55</v>
      </c>
      <c r="F4940" s="2">
        <v>29.95</v>
      </c>
      <c r="G4940" s="2">
        <v>0</v>
      </c>
      <c r="H4940" s="2" t="s">
        <v>12</v>
      </c>
      <c r="I4940" s="2">
        <v>1</v>
      </c>
      <c r="J4940" s="2">
        <v>5237</v>
      </c>
      <c r="K4940" s="4">
        <v>0.62260000000000004</v>
      </c>
      <c r="L4940" s="2" t="s">
        <v>1929</v>
      </c>
      <c r="M4940" s="5">
        <v>45093</v>
      </c>
      <c r="N4940" s="6">
        <v>103.81</v>
      </c>
    </row>
    <row r="4941" spans="1:14" ht="15.5" hidden="1" x14ac:dyDescent="0.35">
      <c r="A4941" s="3" t="s">
        <v>65</v>
      </c>
      <c r="B4941" s="2" t="s">
        <v>2732</v>
      </c>
      <c r="C4941" s="3">
        <v>76</v>
      </c>
      <c r="D4941" s="2">
        <v>29.1</v>
      </c>
      <c r="E4941" s="2">
        <v>28.6</v>
      </c>
      <c r="F4941" s="2">
        <v>29</v>
      </c>
      <c r="G4941" s="2">
        <v>0</v>
      </c>
      <c r="H4941" s="2" t="s">
        <v>12</v>
      </c>
      <c r="I4941" s="2">
        <v>8</v>
      </c>
      <c r="J4941" s="2">
        <v>430</v>
      </c>
      <c r="K4941" s="4">
        <v>0.61080000000000001</v>
      </c>
      <c r="L4941" s="2" t="s">
        <v>1929</v>
      </c>
      <c r="M4941" s="5">
        <v>45093</v>
      </c>
      <c r="N4941" s="6">
        <v>103.81</v>
      </c>
    </row>
    <row r="4942" spans="1:14" ht="15.5" hidden="1" x14ac:dyDescent="0.35">
      <c r="A4942" s="3" t="s">
        <v>67</v>
      </c>
      <c r="B4942" s="2" t="s">
        <v>2519</v>
      </c>
      <c r="C4942" s="3">
        <v>77</v>
      </c>
      <c r="D4942" s="2">
        <v>24.18</v>
      </c>
      <c r="E4942" s="2">
        <v>27.65</v>
      </c>
      <c r="F4942" s="2">
        <v>28.1</v>
      </c>
      <c r="G4942" s="2">
        <v>0</v>
      </c>
      <c r="H4942" s="2" t="s">
        <v>12</v>
      </c>
      <c r="I4942" s="2">
        <v>2</v>
      </c>
      <c r="J4942" s="2">
        <v>192</v>
      </c>
      <c r="K4942" s="4">
        <v>0.60299999999999998</v>
      </c>
      <c r="L4942" s="2" t="s">
        <v>1929</v>
      </c>
      <c r="M4942" s="5">
        <v>45093</v>
      </c>
      <c r="N4942" s="6">
        <v>103.81</v>
      </c>
    </row>
    <row r="4943" spans="1:14" ht="15.5" hidden="1" x14ac:dyDescent="0.35">
      <c r="A4943" s="3" t="s">
        <v>69</v>
      </c>
      <c r="B4943" s="2" t="s">
        <v>1959</v>
      </c>
      <c r="C4943" s="3">
        <v>77.5</v>
      </c>
      <c r="D4943" s="2">
        <v>26.75</v>
      </c>
      <c r="E4943" s="2">
        <v>27.2</v>
      </c>
      <c r="F4943" s="2">
        <v>27.6</v>
      </c>
      <c r="G4943" s="2">
        <v>0</v>
      </c>
      <c r="H4943" s="2" t="s">
        <v>12</v>
      </c>
      <c r="I4943" s="2">
        <v>1</v>
      </c>
      <c r="J4943" s="2">
        <v>673</v>
      </c>
      <c r="K4943" s="4">
        <v>0.59670000000000001</v>
      </c>
      <c r="L4943" s="2" t="s">
        <v>1929</v>
      </c>
      <c r="M4943" s="5">
        <v>45093</v>
      </c>
      <c r="N4943" s="6">
        <v>103.81</v>
      </c>
    </row>
    <row r="4944" spans="1:14" ht="15.5" hidden="1" x14ac:dyDescent="0.35">
      <c r="A4944" s="3" t="s">
        <v>71</v>
      </c>
      <c r="B4944" s="2" t="s">
        <v>2733</v>
      </c>
      <c r="C4944" s="3">
        <v>78</v>
      </c>
      <c r="D4944" s="2">
        <v>27.95</v>
      </c>
      <c r="E4944" s="2">
        <v>26.7</v>
      </c>
      <c r="F4944" s="2">
        <v>27.15</v>
      </c>
      <c r="G4944" s="2">
        <v>0.5</v>
      </c>
      <c r="H4944" s="2">
        <v>1.8200000000000001E-2</v>
      </c>
      <c r="I4944" s="2">
        <v>1</v>
      </c>
      <c r="J4944" s="2">
        <v>564</v>
      </c>
      <c r="K4944" s="4">
        <v>0.59060000000000001</v>
      </c>
      <c r="L4944" s="2" t="s">
        <v>1929</v>
      </c>
      <c r="M4944" s="5">
        <v>45093</v>
      </c>
      <c r="N4944" s="6">
        <v>103.81</v>
      </c>
    </row>
    <row r="4945" spans="1:14" ht="15.5" hidden="1" x14ac:dyDescent="0.35">
      <c r="A4945" s="3" t="s">
        <v>73</v>
      </c>
      <c r="B4945" s="2" t="s">
        <v>1961</v>
      </c>
      <c r="C4945" s="3">
        <v>79</v>
      </c>
      <c r="D4945" s="2">
        <v>21.2</v>
      </c>
      <c r="E4945" s="2">
        <v>25.8</v>
      </c>
      <c r="F4945" s="2">
        <v>26.2</v>
      </c>
      <c r="G4945" s="2">
        <v>0</v>
      </c>
      <c r="H4945" s="2" t="s">
        <v>12</v>
      </c>
      <c r="I4945" s="2">
        <v>33</v>
      </c>
      <c r="J4945" s="2">
        <v>497</v>
      </c>
      <c r="K4945" s="4">
        <v>0.58130000000000004</v>
      </c>
      <c r="L4945" s="2" t="s">
        <v>1929</v>
      </c>
      <c r="M4945" s="5">
        <v>45093</v>
      </c>
      <c r="N4945" s="6">
        <v>103.81</v>
      </c>
    </row>
    <row r="4946" spans="1:14" ht="15.5" hidden="1" x14ac:dyDescent="0.35">
      <c r="A4946" s="3" t="s">
        <v>75</v>
      </c>
      <c r="B4946" s="2" t="s">
        <v>2734</v>
      </c>
      <c r="C4946" s="3">
        <v>80</v>
      </c>
      <c r="D4946" s="2">
        <v>24.7</v>
      </c>
      <c r="E4946" s="2">
        <v>24.85</v>
      </c>
      <c r="F4946" s="2">
        <v>25.25</v>
      </c>
      <c r="G4946" s="2">
        <v>-0.75</v>
      </c>
      <c r="H4946" s="2">
        <v>-2.9499999999999998E-2</v>
      </c>
      <c r="I4946" s="2">
        <v>5</v>
      </c>
      <c r="J4946" s="2">
        <v>3438</v>
      </c>
      <c r="K4946" s="4">
        <v>0.56810000000000005</v>
      </c>
      <c r="L4946" s="2" t="s">
        <v>1929</v>
      </c>
      <c r="M4946" s="5">
        <v>45093</v>
      </c>
      <c r="N4946" s="6">
        <v>103.81</v>
      </c>
    </row>
    <row r="4947" spans="1:14" ht="15.5" hidden="1" x14ac:dyDescent="0.35">
      <c r="A4947" s="3" t="s">
        <v>77</v>
      </c>
      <c r="B4947" s="2" t="s">
        <v>2735</v>
      </c>
      <c r="C4947" s="3">
        <v>81</v>
      </c>
      <c r="D4947" s="2">
        <v>24.35</v>
      </c>
      <c r="E4947" s="2">
        <v>23.9</v>
      </c>
      <c r="F4947" s="2">
        <v>24.3</v>
      </c>
      <c r="G4947" s="2">
        <v>-0.65</v>
      </c>
      <c r="H4947" s="2">
        <v>-2.5999999999999999E-2</v>
      </c>
      <c r="I4947" s="2">
        <v>30</v>
      </c>
      <c r="J4947" s="2">
        <v>634</v>
      </c>
      <c r="K4947" s="4">
        <v>0.55469999999999997</v>
      </c>
      <c r="L4947" s="2" t="s">
        <v>1929</v>
      </c>
      <c r="M4947" s="5">
        <v>45093</v>
      </c>
      <c r="N4947" s="6">
        <v>103.81</v>
      </c>
    </row>
    <row r="4948" spans="1:14" ht="15.5" hidden="1" x14ac:dyDescent="0.35">
      <c r="A4948" s="3" t="s">
        <v>78</v>
      </c>
      <c r="B4948" s="2" t="s">
        <v>2598</v>
      </c>
      <c r="C4948" s="3">
        <v>82</v>
      </c>
      <c r="D4948" s="2">
        <v>18.579999999999998</v>
      </c>
      <c r="E4948" s="2">
        <v>22.95</v>
      </c>
      <c r="F4948" s="2">
        <v>23.35</v>
      </c>
      <c r="G4948" s="2">
        <v>0</v>
      </c>
      <c r="H4948" s="2" t="s">
        <v>12</v>
      </c>
      <c r="I4948" s="2">
        <v>6</v>
      </c>
      <c r="J4948" s="2">
        <v>380</v>
      </c>
      <c r="K4948" s="4">
        <v>0.54079999999999995</v>
      </c>
      <c r="L4948" s="2" t="s">
        <v>1929</v>
      </c>
      <c r="M4948" s="5">
        <v>45093</v>
      </c>
      <c r="N4948" s="6">
        <v>103.81</v>
      </c>
    </row>
    <row r="4949" spans="1:14" ht="15.5" hidden="1" x14ac:dyDescent="0.35">
      <c r="A4949" s="3" t="s">
        <v>80</v>
      </c>
      <c r="B4949" s="2" t="s">
        <v>2736</v>
      </c>
      <c r="C4949" s="3">
        <v>83</v>
      </c>
      <c r="D4949" s="2">
        <v>21.76</v>
      </c>
      <c r="E4949" s="2">
        <v>22.05</v>
      </c>
      <c r="F4949" s="2">
        <v>22.5</v>
      </c>
      <c r="G4949" s="2">
        <v>-0.79</v>
      </c>
      <c r="H4949" s="2">
        <v>-3.5000000000000003E-2</v>
      </c>
      <c r="I4949" s="2">
        <v>4</v>
      </c>
      <c r="J4949" s="2">
        <v>485</v>
      </c>
      <c r="K4949" s="4">
        <v>0.53590000000000004</v>
      </c>
      <c r="L4949" s="2" t="s">
        <v>1929</v>
      </c>
      <c r="M4949" s="5">
        <v>45093</v>
      </c>
      <c r="N4949" s="6">
        <v>103.81</v>
      </c>
    </row>
    <row r="4950" spans="1:14" ht="15.5" hidden="1" x14ac:dyDescent="0.35">
      <c r="A4950" s="3" t="s">
        <v>82</v>
      </c>
      <c r="B4950" s="2" t="s">
        <v>2733</v>
      </c>
      <c r="C4950" s="3">
        <v>84</v>
      </c>
      <c r="D4950" s="2">
        <v>22.35</v>
      </c>
      <c r="E4950" s="2">
        <v>21.1</v>
      </c>
      <c r="F4950" s="2">
        <v>21.55</v>
      </c>
      <c r="G4950" s="2">
        <v>0.8</v>
      </c>
      <c r="H4950" s="2">
        <v>3.7100000000000001E-2</v>
      </c>
      <c r="I4950" s="2">
        <v>1</v>
      </c>
      <c r="J4950" s="2">
        <v>990</v>
      </c>
      <c r="K4950" s="4">
        <v>0.5212</v>
      </c>
      <c r="L4950" s="2" t="s">
        <v>1929</v>
      </c>
      <c r="M4950" s="5">
        <v>45093</v>
      </c>
      <c r="N4950" s="6">
        <v>103.81</v>
      </c>
    </row>
    <row r="4951" spans="1:14" ht="15.5" hidden="1" x14ac:dyDescent="0.35">
      <c r="A4951" s="3" t="s">
        <v>84</v>
      </c>
      <c r="B4951" s="2" t="s">
        <v>2737</v>
      </c>
      <c r="C4951" s="3">
        <v>85</v>
      </c>
      <c r="D4951" s="2">
        <v>20</v>
      </c>
      <c r="E4951" s="2">
        <v>20.25</v>
      </c>
      <c r="F4951" s="2">
        <v>20.65</v>
      </c>
      <c r="G4951" s="2">
        <v>-1.05</v>
      </c>
      <c r="H4951" s="2">
        <v>-4.99E-2</v>
      </c>
      <c r="I4951" s="2">
        <v>27</v>
      </c>
      <c r="J4951" s="2">
        <v>4375</v>
      </c>
      <c r="K4951" s="4">
        <v>0.51470000000000005</v>
      </c>
      <c r="L4951" s="2" t="s">
        <v>1929</v>
      </c>
      <c r="M4951" s="5">
        <v>45093</v>
      </c>
      <c r="N4951" s="6">
        <v>103.81</v>
      </c>
    </row>
    <row r="4952" spans="1:14" ht="15.5" hidden="1" x14ac:dyDescent="0.35">
      <c r="A4952" s="3" t="s">
        <v>86</v>
      </c>
      <c r="B4952" s="2" t="s">
        <v>2738</v>
      </c>
      <c r="C4952" s="3">
        <v>86</v>
      </c>
      <c r="D4952" s="2">
        <v>20.5</v>
      </c>
      <c r="E4952" s="2">
        <v>19.45</v>
      </c>
      <c r="F4952" s="2">
        <v>19.649999999999999</v>
      </c>
      <c r="G4952" s="2">
        <v>0</v>
      </c>
      <c r="H4952" s="2" t="s">
        <v>12</v>
      </c>
      <c r="I4952" s="2">
        <v>2</v>
      </c>
      <c r="J4952" s="2">
        <v>610</v>
      </c>
      <c r="K4952" s="4">
        <v>0.50460000000000005</v>
      </c>
      <c r="L4952" s="2" t="s">
        <v>1929</v>
      </c>
      <c r="M4952" s="5">
        <v>45093</v>
      </c>
      <c r="N4952" s="6">
        <v>103.81</v>
      </c>
    </row>
    <row r="4953" spans="1:14" ht="15.5" hidden="1" x14ac:dyDescent="0.35">
      <c r="A4953" s="3" t="s">
        <v>88</v>
      </c>
      <c r="B4953" s="2" t="s">
        <v>2739</v>
      </c>
      <c r="C4953" s="3">
        <v>87</v>
      </c>
      <c r="D4953" s="2">
        <v>19.45</v>
      </c>
      <c r="E4953" s="2">
        <v>18.45</v>
      </c>
      <c r="F4953" s="2">
        <v>18.8</v>
      </c>
      <c r="G4953" s="2">
        <v>0</v>
      </c>
      <c r="H4953" s="2" t="s">
        <v>12</v>
      </c>
      <c r="I4953" s="2">
        <v>23</v>
      </c>
      <c r="J4953" s="2">
        <v>843</v>
      </c>
      <c r="K4953" s="4">
        <v>0.50880000000000003</v>
      </c>
      <c r="L4953" s="2" t="s">
        <v>1929</v>
      </c>
      <c r="M4953" s="5">
        <v>45093</v>
      </c>
      <c r="N4953" s="6">
        <v>103.81</v>
      </c>
    </row>
    <row r="4954" spans="1:14" ht="15.5" hidden="1" x14ac:dyDescent="0.35">
      <c r="A4954" s="3" t="s">
        <v>90</v>
      </c>
      <c r="B4954" s="2" t="s">
        <v>2740</v>
      </c>
      <c r="C4954" s="3">
        <v>88</v>
      </c>
      <c r="D4954" s="2">
        <v>18.5</v>
      </c>
      <c r="E4954" s="2">
        <v>17.7</v>
      </c>
      <c r="F4954" s="2">
        <v>17.899999999999999</v>
      </c>
      <c r="G4954" s="2">
        <v>-0.05</v>
      </c>
      <c r="H4954" s="2">
        <v>-2.7000000000000001E-3</v>
      </c>
      <c r="I4954" s="2">
        <v>2</v>
      </c>
      <c r="J4954" s="2">
        <v>1263</v>
      </c>
      <c r="K4954" s="4">
        <v>0.49680000000000002</v>
      </c>
      <c r="L4954" s="2" t="s">
        <v>1929</v>
      </c>
      <c r="M4954" s="5">
        <v>45093</v>
      </c>
      <c r="N4954" s="6">
        <v>103.81</v>
      </c>
    </row>
    <row r="4955" spans="1:14" ht="15.5" hidden="1" x14ac:dyDescent="0.35">
      <c r="A4955" s="3" t="s">
        <v>92</v>
      </c>
      <c r="B4955" s="2" t="s">
        <v>2741</v>
      </c>
      <c r="C4955" s="3">
        <v>89</v>
      </c>
      <c r="D4955" s="2">
        <v>16.87</v>
      </c>
      <c r="E4955" s="2">
        <v>16.75</v>
      </c>
      <c r="F4955" s="2">
        <v>17.05</v>
      </c>
      <c r="G4955" s="2">
        <v>0.56999999999999995</v>
      </c>
      <c r="H4955" s="2">
        <v>3.5000000000000003E-2</v>
      </c>
      <c r="I4955" s="2">
        <v>11</v>
      </c>
      <c r="J4955" s="2">
        <v>1085</v>
      </c>
      <c r="K4955" s="4">
        <v>0.4889</v>
      </c>
      <c r="L4955" s="2" t="s">
        <v>1929</v>
      </c>
      <c r="M4955" s="5">
        <v>45093</v>
      </c>
      <c r="N4955" s="6">
        <v>103.81</v>
      </c>
    </row>
    <row r="4956" spans="1:14" ht="15.5" hidden="1" x14ac:dyDescent="0.35">
      <c r="A4956" s="3" t="s">
        <v>94</v>
      </c>
      <c r="B4956" s="2" t="s">
        <v>2742</v>
      </c>
      <c r="C4956" s="3">
        <v>90</v>
      </c>
      <c r="D4956" s="2">
        <v>16</v>
      </c>
      <c r="E4956" s="2">
        <v>16</v>
      </c>
      <c r="F4956" s="2">
        <v>16.25</v>
      </c>
      <c r="G4956" s="2">
        <v>-0.65</v>
      </c>
      <c r="H4956" s="2">
        <v>-3.9E-2</v>
      </c>
      <c r="I4956" s="2">
        <v>8563</v>
      </c>
      <c r="J4956" s="2">
        <v>7006</v>
      </c>
      <c r="K4956" s="4">
        <v>0.4844</v>
      </c>
      <c r="L4956" s="2" t="s">
        <v>1929</v>
      </c>
      <c r="M4956" s="5">
        <v>45093</v>
      </c>
      <c r="N4956" s="6">
        <v>103.81</v>
      </c>
    </row>
    <row r="4957" spans="1:14" ht="15.5" x14ac:dyDescent="0.35">
      <c r="A4957" s="3" t="s">
        <v>96</v>
      </c>
      <c r="B4957" s="2" t="s">
        <v>2743</v>
      </c>
      <c r="C4957" s="3">
        <v>91</v>
      </c>
      <c r="D4957" s="2">
        <v>15.62</v>
      </c>
      <c r="E4957" s="2">
        <v>15.2</v>
      </c>
      <c r="F4957" s="2">
        <v>15.4</v>
      </c>
      <c r="G4957" s="2">
        <v>-0.77</v>
      </c>
      <c r="H4957" s="2">
        <v>-4.7E-2</v>
      </c>
      <c r="I4957" s="2">
        <v>1</v>
      </c>
      <c r="J4957" s="2">
        <v>1008</v>
      </c>
      <c r="K4957" s="4">
        <v>0.47460000000000002</v>
      </c>
      <c r="L4957" s="2" t="s">
        <v>1929</v>
      </c>
      <c r="M4957" s="5">
        <v>45093</v>
      </c>
      <c r="N4957" s="6">
        <v>103.81</v>
      </c>
    </row>
    <row r="4958" spans="1:14" ht="15.5" hidden="1" x14ac:dyDescent="0.35">
      <c r="A4958" s="3" t="s">
        <v>98</v>
      </c>
      <c r="B4958" s="2" t="s">
        <v>2744</v>
      </c>
      <c r="C4958" s="3">
        <v>92</v>
      </c>
      <c r="D4958" s="2">
        <v>14.98</v>
      </c>
      <c r="E4958" s="2">
        <v>14.35</v>
      </c>
      <c r="F4958" s="2">
        <v>14.7</v>
      </c>
      <c r="G4958" s="2">
        <v>-0.22</v>
      </c>
      <c r="H4958" s="2">
        <v>-1.4500000000000001E-2</v>
      </c>
      <c r="I4958" s="2">
        <v>6</v>
      </c>
      <c r="J4958" s="2">
        <v>4378</v>
      </c>
      <c r="K4958" s="4">
        <v>0.47620000000000001</v>
      </c>
      <c r="L4958" s="2" t="s">
        <v>1929</v>
      </c>
      <c r="M4958" s="5">
        <v>45093</v>
      </c>
      <c r="N4958" s="6">
        <v>103.81</v>
      </c>
    </row>
    <row r="4959" spans="1:14" ht="15.5" hidden="1" x14ac:dyDescent="0.35">
      <c r="A4959" s="3" t="s">
        <v>100</v>
      </c>
      <c r="B4959" s="2" t="s">
        <v>2745</v>
      </c>
      <c r="C4959" s="3">
        <v>93</v>
      </c>
      <c r="D4959" s="2">
        <v>14.12</v>
      </c>
      <c r="E4959" s="2">
        <v>13.5</v>
      </c>
      <c r="F4959" s="2">
        <v>13.9</v>
      </c>
      <c r="G4959" s="2">
        <v>-0.53</v>
      </c>
      <c r="H4959" s="2">
        <v>-3.6200000000000003E-2</v>
      </c>
      <c r="I4959" s="2">
        <v>30</v>
      </c>
      <c r="J4959" s="2">
        <v>4144</v>
      </c>
      <c r="K4959" s="4">
        <v>0.46829999999999999</v>
      </c>
      <c r="L4959" s="2" t="s">
        <v>1929</v>
      </c>
      <c r="M4959" s="5">
        <v>45093</v>
      </c>
      <c r="N4959" s="6">
        <v>103.81</v>
      </c>
    </row>
    <row r="4960" spans="1:14" ht="15.5" x14ac:dyDescent="0.35">
      <c r="A4960" s="3" t="s">
        <v>102</v>
      </c>
      <c r="B4960" s="2" t="s">
        <v>2746</v>
      </c>
      <c r="C4960" s="3">
        <v>94</v>
      </c>
      <c r="D4960" s="2">
        <v>12.5</v>
      </c>
      <c r="E4960" s="2">
        <v>12.85</v>
      </c>
      <c r="F4960" s="2">
        <v>13.05</v>
      </c>
      <c r="G4960" s="2">
        <v>-1.35</v>
      </c>
      <c r="H4960" s="2">
        <v>-9.7500000000000003E-2</v>
      </c>
      <c r="I4960" s="2">
        <v>27</v>
      </c>
      <c r="J4960" s="2">
        <v>2928</v>
      </c>
      <c r="K4960" s="4">
        <v>0.45569999999999999</v>
      </c>
      <c r="L4960" s="2" t="s">
        <v>1929</v>
      </c>
      <c r="M4960" s="5">
        <v>45093</v>
      </c>
      <c r="N4960" s="6">
        <v>103.81</v>
      </c>
    </row>
    <row r="4961" spans="1:14" ht="15.5" hidden="1" x14ac:dyDescent="0.35">
      <c r="A4961" s="3" t="s">
        <v>104</v>
      </c>
      <c r="B4961" s="2" t="s">
        <v>2747</v>
      </c>
      <c r="C4961" s="3">
        <v>95</v>
      </c>
      <c r="D4961" s="2">
        <v>12.52</v>
      </c>
      <c r="E4961" s="2">
        <v>12.05</v>
      </c>
      <c r="F4961" s="2">
        <v>12.35</v>
      </c>
      <c r="G4961" s="2">
        <v>-0.18</v>
      </c>
      <c r="H4961" s="2">
        <v>-1.4200000000000001E-2</v>
      </c>
      <c r="I4961" s="2">
        <v>298</v>
      </c>
      <c r="J4961" s="2">
        <v>94829</v>
      </c>
      <c r="K4961" s="4">
        <v>0.45340000000000003</v>
      </c>
      <c r="L4961" s="2" t="s">
        <v>1929</v>
      </c>
      <c r="M4961" s="5">
        <v>45093</v>
      </c>
      <c r="N4961" s="6">
        <v>103.81</v>
      </c>
    </row>
    <row r="4962" spans="1:14" ht="15.5" hidden="1" x14ac:dyDescent="0.35">
      <c r="A4962" s="3" t="s">
        <v>106</v>
      </c>
      <c r="B4962" s="2" t="s">
        <v>2748</v>
      </c>
      <c r="C4962" s="3">
        <v>96</v>
      </c>
      <c r="D4962" s="2">
        <v>11.25</v>
      </c>
      <c r="E4962" s="2">
        <v>11.3</v>
      </c>
      <c r="F4962" s="2">
        <v>11.6</v>
      </c>
      <c r="G4962" s="2">
        <v>-0.65</v>
      </c>
      <c r="H4962" s="2">
        <v>-5.4600000000000003E-2</v>
      </c>
      <c r="I4962" s="2">
        <v>86</v>
      </c>
      <c r="J4962" s="2">
        <v>2777</v>
      </c>
      <c r="K4962" s="4">
        <v>0.4461</v>
      </c>
      <c r="L4962" s="2" t="s">
        <v>1929</v>
      </c>
      <c r="M4962" s="5">
        <v>45093</v>
      </c>
      <c r="N4962" s="6">
        <v>103.81</v>
      </c>
    </row>
    <row r="4963" spans="1:14" ht="15.5" x14ac:dyDescent="0.35">
      <c r="A4963" s="3" t="s">
        <v>108</v>
      </c>
      <c r="B4963" s="2" t="s">
        <v>2749</v>
      </c>
      <c r="C4963" s="3">
        <v>97</v>
      </c>
      <c r="D4963" s="2">
        <v>10.65</v>
      </c>
      <c r="E4963" s="2">
        <v>10.65</v>
      </c>
      <c r="F4963" s="2">
        <v>10.8</v>
      </c>
      <c r="G4963" s="2">
        <v>-0.9</v>
      </c>
      <c r="H4963" s="2">
        <v>-7.7899999999999997E-2</v>
      </c>
      <c r="I4963" s="2">
        <v>43</v>
      </c>
      <c r="J4963" s="2">
        <v>3586</v>
      </c>
      <c r="K4963" s="4">
        <v>0.43430000000000002</v>
      </c>
      <c r="L4963" s="2" t="s">
        <v>1929</v>
      </c>
      <c r="M4963" s="5">
        <v>45093</v>
      </c>
      <c r="N4963" s="6">
        <v>103.81</v>
      </c>
    </row>
    <row r="4964" spans="1:14" ht="15.5" hidden="1" x14ac:dyDescent="0.35">
      <c r="A4964" s="3" t="s">
        <v>110</v>
      </c>
      <c r="B4964" s="2" t="s">
        <v>2750</v>
      </c>
      <c r="C4964" s="3">
        <v>98</v>
      </c>
      <c r="D4964" s="2">
        <v>9.86</v>
      </c>
      <c r="E4964" s="2">
        <v>9.9499999999999993</v>
      </c>
      <c r="F4964" s="2">
        <v>10.050000000000001</v>
      </c>
      <c r="G4964" s="2">
        <v>-1.0900000000000001</v>
      </c>
      <c r="H4964" s="2">
        <v>-9.9500000000000005E-2</v>
      </c>
      <c r="I4964" s="2">
        <v>134</v>
      </c>
      <c r="J4964" s="2">
        <v>6375</v>
      </c>
      <c r="K4964" s="4">
        <v>0.4249</v>
      </c>
      <c r="L4964" s="2" t="s">
        <v>1929</v>
      </c>
      <c r="M4964" s="5">
        <v>45093</v>
      </c>
      <c r="N4964" s="6">
        <v>103.81</v>
      </c>
    </row>
    <row r="4965" spans="1:14" ht="15.5" hidden="1" x14ac:dyDescent="0.35">
      <c r="A4965" s="3" t="s">
        <v>112</v>
      </c>
      <c r="B4965" s="2" t="s">
        <v>2742</v>
      </c>
      <c r="C4965" s="3">
        <v>99</v>
      </c>
      <c r="D4965" s="2">
        <v>9.26</v>
      </c>
      <c r="E4965" s="2">
        <v>9.3000000000000007</v>
      </c>
      <c r="F4965" s="2">
        <v>9.4499999999999993</v>
      </c>
      <c r="G4965" s="2">
        <v>-0.46</v>
      </c>
      <c r="H4965" s="2">
        <v>-4.7300000000000002E-2</v>
      </c>
      <c r="I4965" s="2">
        <v>65</v>
      </c>
      <c r="J4965" s="2">
        <v>3755</v>
      </c>
      <c r="K4965" s="4">
        <v>0.42430000000000001</v>
      </c>
      <c r="L4965" s="2" t="s">
        <v>1929</v>
      </c>
      <c r="M4965" s="5">
        <v>45093</v>
      </c>
      <c r="N4965" s="6">
        <v>103.81</v>
      </c>
    </row>
    <row r="4966" spans="1:14" ht="15.5" x14ac:dyDescent="0.35">
      <c r="A4966" s="3" t="s">
        <v>114</v>
      </c>
      <c r="B4966" s="2" t="s">
        <v>2751</v>
      </c>
      <c r="C4966" s="3">
        <v>100</v>
      </c>
      <c r="D4966" s="2">
        <v>8.75</v>
      </c>
      <c r="E4966" s="2">
        <v>8.65</v>
      </c>
      <c r="F4966" s="2">
        <v>8.8000000000000007</v>
      </c>
      <c r="G4966" s="2">
        <v>-0.35</v>
      </c>
      <c r="H4966" s="2">
        <v>-3.85E-2</v>
      </c>
      <c r="I4966" s="2">
        <v>1017</v>
      </c>
      <c r="J4966" s="2">
        <v>34166</v>
      </c>
      <c r="K4966" s="4">
        <v>0.41899999999999998</v>
      </c>
      <c r="L4966" s="2" t="s">
        <v>1929</v>
      </c>
      <c r="M4966" s="5">
        <v>45093</v>
      </c>
      <c r="N4966" s="6">
        <v>103.81</v>
      </c>
    </row>
    <row r="4967" spans="1:14" ht="15.5" hidden="1" x14ac:dyDescent="0.35">
      <c r="A4967" s="3" t="s">
        <v>116</v>
      </c>
      <c r="B4967" s="2" t="s">
        <v>2752</v>
      </c>
      <c r="C4967" s="3">
        <v>105</v>
      </c>
      <c r="D4967" s="2">
        <v>5.83</v>
      </c>
      <c r="E4967" s="2">
        <v>5.85</v>
      </c>
      <c r="F4967" s="2">
        <v>5.95</v>
      </c>
      <c r="G4967" s="2">
        <v>-0.3</v>
      </c>
      <c r="H4967" s="2">
        <v>-4.8899999999999999E-2</v>
      </c>
      <c r="I4967" s="2">
        <v>15375</v>
      </c>
      <c r="J4967" s="2">
        <v>31537</v>
      </c>
      <c r="K4967" s="4">
        <v>0.39700000000000002</v>
      </c>
      <c r="L4967" s="2" t="s">
        <v>1929</v>
      </c>
      <c r="M4967" s="5">
        <v>45093</v>
      </c>
      <c r="N4967" s="6">
        <v>103.81</v>
      </c>
    </row>
    <row r="4968" spans="1:14" ht="15.5" x14ac:dyDescent="0.35">
      <c r="A4968" s="3" t="s">
        <v>118</v>
      </c>
      <c r="B4968" s="2" t="s">
        <v>2753</v>
      </c>
      <c r="C4968" s="3">
        <v>110</v>
      </c>
      <c r="D4968" s="2">
        <v>3.65</v>
      </c>
      <c r="E4968" s="2">
        <v>3.65</v>
      </c>
      <c r="F4968" s="2">
        <v>3.75</v>
      </c>
      <c r="G4968" s="2">
        <v>-0.25</v>
      </c>
      <c r="H4968" s="2">
        <v>-6.4100000000000004E-2</v>
      </c>
      <c r="I4968" s="2">
        <v>2098</v>
      </c>
      <c r="J4968" s="2">
        <v>38742</v>
      </c>
      <c r="K4968" s="4">
        <v>0.3785</v>
      </c>
      <c r="L4968" s="2" t="s">
        <v>1929</v>
      </c>
      <c r="M4968" s="5">
        <v>45093</v>
      </c>
      <c r="N4968" s="6">
        <v>103.81</v>
      </c>
    </row>
    <row r="4969" spans="1:14" ht="15.5" x14ac:dyDescent="0.35">
      <c r="A4969" s="3" t="s">
        <v>119</v>
      </c>
      <c r="B4969" s="2" t="s">
        <v>2753</v>
      </c>
      <c r="C4969" s="3">
        <v>115</v>
      </c>
      <c r="D4969" s="2">
        <v>2.19</v>
      </c>
      <c r="E4969" s="2">
        <v>2.16</v>
      </c>
      <c r="F4969" s="2">
        <v>2.2400000000000002</v>
      </c>
      <c r="G4969" s="2">
        <v>-0.12</v>
      </c>
      <c r="H4969" s="2">
        <v>-5.1900000000000002E-2</v>
      </c>
      <c r="I4969" s="2">
        <v>663</v>
      </c>
      <c r="J4969" s="2">
        <v>26197</v>
      </c>
      <c r="K4969" s="4">
        <v>0.36709999999999998</v>
      </c>
      <c r="L4969" s="2" t="s">
        <v>1929</v>
      </c>
      <c r="M4969" s="5">
        <v>45093</v>
      </c>
      <c r="N4969" s="6">
        <v>103.81</v>
      </c>
    </row>
    <row r="4970" spans="1:14" ht="15.5" x14ac:dyDescent="0.35">
      <c r="A4970" s="3" t="s">
        <v>121</v>
      </c>
      <c r="B4970" s="2" t="s">
        <v>2752</v>
      </c>
      <c r="C4970" s="3">
        <v>120</v>
      </c>
      <c r="D4970" s="2">
        <v>1.24</v>
      </c>
      <c r="E4970" s="2">
        <v>1.22</v>
      </c>
      <c r="F4970" s="2">
        <v>1.28</v>
      </c>
      <c r="G4970" s="2">
        <v>-0.09</v>
      </c>
      <c r="H4970" s="2">
        <v>-6.7699999999999996E-2</v>
      </c>
      <c r="I4970" s="2">
        <v>662</v>
      </c>
      <c r="J4970" s="2">
        <v>47541</v>
      </c>
      <c r="K4970" s="4">
        <v>0.36059999999999998</v>
      </c>
      <c r="L4970" s="2" t="s">
        <v>1929</v>
      </c>
      <c r="M4970" s="5">
        <v>45093</v>
      </c>
      <c r="N4970" s="6">
        <v>103.81</v>
      </c>
    </row>
    <row r="4971" spans="1:14" ht="15.5" hidden="1" x14ac:dyDescent="0.35">
      <c r="A4971" s="3" t="s">
        <v>123</v>
      </c>
      <c r="B4971" s="2" t="s">
        <v>2753</v>
      </c>
      <c r="C4971" s="3">
        <v>125</v>
      </c>
      <c r="D4971" s="2">
        <v>0.7</v>
      </c>
      <c r="E4971" s="2">
        <v>0.68</v>
      </c>
      <c r="F4971" s="2">
        <v>0.73</v>
      </c>
      <c r="G4971" s="2">
        <v>-0.04</v>
      </c>
      <c r="H4971" s="2">
        <v>-5.4100000000000002E-2</v>
      </c>
      <c r="I4971" s="2">
        <v>702</v>
      </c>
      <c r="J4971" s="2">
        <v>37620</v>
      </c>
      <c r="K4971" s="4">
        <v>0.3604</v>
      </c>
      <c r="L4971" s="2" t="s">
        <v>1929</v>
      </c>
      <c r="M4971" s="5">
        <v>45093</v>
      </c>
      <c r="N4971" s="6">
        <v>103.81</v>
      </c>
    </row>
    <row r="4972" spans="1:14" ht="15.5" x14ac:dyDescent="0.35">
      <c r="A4972" s="3" t="s">
        <v>125</v>
      </c>
      <c r="B4972" s="2" t="s">
        <v>2754</v>
      </c>
      <c r="C4972" s="3">
        <v>130</v>
      </c>
      <c r="D4972" s="2">
        <v>0.39</v>
      </c>
      <c r="E4972" s="2">
        <v>0.39</v>
      </c>
      <c r="F4972" s="2">
        <v>0.42</v>
      </c>
      <c r="G4972" s="2">
        <v>-0.03</v>
      </c>
      <c r="H4972" s="2">
        <v>-7.1400000000000005E-2</v>
      </c>
      <c r="I4972" s="2">
        <v>167</v>
      </c>
      <c r="J4972" s="2">
        <v>28742</v>
      </c>
      <c r="K4972" s="4">
        <v>0.36380000000000001</v>
      </c>
      <c r="L4972" s="2" t="s">
        <v>1929</v>
      </c>
      <c r="M4972" s="5">
        <v>45093</v>
      </c>
      <c r="N4972" s="6">
        <v>103.81</v>
      </c>
    </row>
    <row r="4973" spans="1:14" ht="15.5" hidden="1" x14ac:dyDescent="0.35">
      <c r="A4973" s="3" t="s">
        <v>127</v>
      </c>
      <c r="B4973" s="2" t="s">
        <v>2755</v>
      </c>
      <c r="C4973" s="3">
        <v>135</v>
      </c>
      <c r="D4973" s="2">
        <v>0.24</v>
      </c>
      <c r="E4973" s="2">
        <v>0.23</v>
      </c>
      <c r="F4973" s="2">
        <v>0.26</v>
      </c>
      <c r="G4973" s="2">
        <v>-0.02</v>
      </c>
      <c r="H4973" s="2">
        <v>-7.6899999999999996E-2</v>
      </c>
      <c r="I4973" s="2">
        <v>58</v>
      </c>
      <c r="J4973" s="2">
        <v>18933</v>
      </c>
      <c r="K4973" s="4">
        <v>0.37309999999999999</v>
      </c>
      <c r="L4973" s="2" t="s">
        <v>1929</v>
      </c>
      <c r="M4973" s="5">
        <v>45093</v>
      </c>
      <c r="N4973" s="6">
        <v>103.81</v>
      </c>
    </row>
    <row r="4974" spans="1:14" ht="15.5" x14ac:dyDescent="0.35">
      <c r="A4974" s="3" t="s">
        <v>129</v>
      </c>
      <c r="B4974" s="2" t="s">
        <v>2751</v>
      </c>
      <c r="C4974" s="3">
        <v>140</v>
      </c>
      <c r="D4974" s="2">
        <v>0.15</v>
      </c>
      <c r="E4974" s="2">
        <v>0.14000000000000001</v>
      </c>
      <c r="F4974" s="2">
        <v>0.16</v>
      </c>
      <c r="G4974" s="2">
        <v>-0.02</v>
      </c>
      <c r="H4974" s="2">
        <v>-0.1176</v>
      </c>
      <c r="I4974" s="2">
        <v>162</v>
      </c>
      <c r="J4974" s="2">
        <v>18860</v>
      </c>
      <c r="K4974" s="4">
        <v>0.38090000000000002</v>
      </c>
      <c r="L4974" s="2" t="s">
        <v>1929</v>
      </c>
      <c r="M4974" s="5">
        <v>45093</v>
      </c>
      <c r="N4974" s="6">
        <v>103.81</v>
      </c>
    </row>
    <row r="4975" spans="1:14" ht="15.5" x14ac:dyDescent="0.35">
      <c r="A4975" s="3" t="s">
        <v>131</v>
      </c>
      <c r="B4975" s="2" t="s">
        <v>2756</v>
      </c>
      <c r="C4975" s="3">
        <v>145</v>
      </c>
      <c r="D4975" s="2">
        <v>0.11</v>
      </c>
      <c r="E4975" s="2">
        <v>0.1</v>
      </c>
      <c r="F4975" s="2">
        <v>0.11</v>
      </c>
      <c r="G4975" s="2">
        <v>-0.01</v>
      </c>
      <c r="H4975" s="2">
        <v>-8.3299999999999999E-2</v>
      </c>
      <c r="I4975" s="2">
        <v>83</v>
      </c>
      <c r="J4975" s="2">
        <v>16499</v>
      </c>
      <c r="K4975" s="4">
        <v>0.39450000000000002</v>
      </c>
      <c r="L4975" s="2" t="s">
        <v>1929</v>
      </c>
      <c r="M4975" s="5">
        <v>45093</v>
      </c>
      <c r="N4975" s="6">
        <v>103.81</v>
      </c>
    </row>
    <row r="4976" spans="1:14" ht="15.5" hidden="1" x14ac:dyDescent="0.35">
      <c r="A4976" s="3" t="s">
        <v>133</v>
      </c>
      <c r="B4976" s="2" t="s">
        <v>2757</v>
      </c>
      <c r="C4976" s="3">
        <v>150</v>
      </c>
      <c r="D4976" s="2">
        <v>0.08</v>
      </c>
      <c r="E4976" s="2">
        <v>7.0000000000000007E-2</v>
      </c>
      <c r="F4976" s="2">
        <v>0.08</v>
      </c>
      <c r="G4976" s="2">
        <v>-0.01</v>
      </c>
      <c r="H4976" s="2">
        <v>-0.1111</v>
      </c>
      <c r="I4976" s="2">
        <v>81</v>
      </c>
      <c r="J4976" s="2">
        <v>34170</v>
      </c>
      <c r="K4976" s="4">
        <v>0.41020000000000001</v>
      </c>
      <c r="L4976" s="2" t="s">
        <v>1929</v>
      </c>
      <c r="M4976" s="5">
        <v>45093</v>
      </c>
      <c r="N4976" s="6">
        <v>103.81</v>
      </c>
    </row>
    <row r="4977" spans="1:14" ht="15.5" hidden="1" x14ac:dyDescent="0.35">
      <c r="A4977" s="3" t="s">
        <v>135</v>
      </c>
      <c r="B4977" s="2" t="s">
        <v>2758</v>
      </c>
      <c r="C4977" s="3">
        <v>150.5</v>
      </c>
      <c r="D4977" s="2">
        <v>0.08</v>
      </c>
      <c r="E4977" s="2">
        <v>7.0000000000000007E-2</v>
      </c>
      <c r="F4977" s="2">
        <v>0.08</v>
      </c>
      <c r="G4977" s="2">
        <v>0</v>
      </c>
      <c r="H4977" s="2" t="s">
        <v>12</v>
      </c>
      <c r="I4977" s="2">
        <v>26</v>
      </c>
      <c r="J4977" s="2">
        <v>5268</v>
      </c>
      <c r="K4977" s="4">
        <v>0.41310000000000002</v>
      </c>
      <c r="L4977" s="2" t="s">
        <v>1929</v>
      </c>
      <c r="M4977" s="5">
        <v>45093</v>
      </c>
      <c r="N4977" s="6">
        <v>103.81</v>
      </c>
    </row>
    <row r="4978" spans="1:14" ht="15.5" hidden="1" x14ac:dyDescent="0.35">
      <c r="A4978" s="3" t="s">
        <v>137</v>
      </c>
      <c r="B4978" s="2" t="s">
        <v>2759</v>
      </c>
      <c r="C4978" s="3">
        <v>151</v>
      </c>
      <c r="D4978" s="2">
        <v>0.08</v>
      </c>
      <c r="E4978" s="2">
        <v>0.06</v>
      </c>
      <c r="F4978" s="2">
        <v>0.08</v>
      </c>
      <c r="G4978" s="2">
        <v>0.01</v>
      </c>
      <c r="H4978" s="2">
        <v>0.1429</v>
      </c>
      <c r="I4978" s="2">
        <v>3</v>
      </c>
      <c r="J4978" s="2">
        <v>2813</v>
      </c>
      <c r="K4978" s="4">
        <v>0.41599999999999998</v>
      </c>
      <c r="L4978" s="2" t="s">
        <v>1929</v>
      </c>
      <c r="M4978" s="5">
        <v>45093</v>
      </c>
      <c r="N4978" s="6">
        <v>103.81</v>
      </c>
    </row>
    <row r="4979" spans="1:14" ht="15.5" hidden="1" x14ac:dyDescent="0.35">
      <c r="A4979" s="3" t="s">
        <v>138</v>
      </c>
      <c r="B4979" s="2" t="s">
        <v>2622</v>
      </c>
      <c r="C4979" s="3">
        <v>151.5</v>
      </c>
      <c r="D4979" s="2">
        <v>0.06</v>
      </c>
      <c r="E4979" s="2">
        <v>0.06</v>
      </c>
      <c r="F4979" s="2">
        <v>0.08</v>
      </c>
      <c r="G4979" s="2">
        <v>0</v>
      </c>
      <c r="H4979" s="2" t="s">
        <v>12</v>
      </c>
      <c r="I4979" s="2">
        <v>1</v>
      </c>
      <c r="J4979" s="2">
        <v>1048</v>
      </c>
      <c r="K4979" s="4">
        <v>0.41899999999999998</v>
      </c>
      <c r="L4979" s="2" t="s">
        <v>1929</v>
      </c>
      <c r="M4979" s="5">
        <v>45093</v>
      </c>
      <c r="N4979" s="6">
        <v>103.81</v>
      </c>
    </row>
    <row r="4980" spans="1:14" ht="15.5" hidden="1" x14ac:dyDescent="0.35">
      <c r="A4980" s="3" t="s">
        <v>140</v>
      </c>
      <c r="B4980" s="2" t="s">
        <v>2760</v>
      </c>
      <c r="C4980" s="3">
        <v>152</v>
      </c>
      <c r="D4980" s="2">
        <v>7.0000000000000007E-2</v>
      </c>
      <c r="E4980" s="2">
        <v>0.06</v>
      </c>
      <c r="F4980" s="2">
        <v>0.08</v>
      </c>
      <c r="G4980" s="2">
        <v>-0.01</v>
      </c>
      <c r="H4980" s="2">
        <v>-0.125</v>
      </c>
      <c r="I4980" s="2">
        <v>12</v>
      </c>
      <c r="J4980" s="2">
        <v>938</v>
      </c>
      <c r="K4980" s="4">
        <v>0.4219</v>
      </c>
      <c r="L4980" s="2" t="s">
        <v>1929</v>
      </c>
      <c r="M4980" s="5">
        <v>45093</v>
      </c>
      <c r="N4980" s="6">
        <v>103.81</v>
      </c>
    </row>
    <row r="4981" spans="1:14" ht="15.5" hidden="1" x14ac:dyDescent="0.35">
      <c r="A4981" s="3" t="s">
        <v>142</v>
      </c>
      <c r="B4981" s="2" t="s">
        <v>2624</v>
      </c>
      <c r="C4981" s="3">
        <v>152.5</v>
      </c>
      <c r="D4981" s="2">
        <v>0.08</v>
      </c>
      <c r="E4981" s="2">
        <v>0.06</v>
      </c>
      <c r="F4981" s="2">
        <v>7.0000000000000007E-2</v>
      </c>
      <c r="G4981" s="2">
        <v>0</v>
      </c>
      <c r="H4981" s="2" t="s">
        <v>12</v>
      </c>
      <c r="I4981" s="2">
        <v>2</v>
      </c>
      <c r="J4981" s="2">
        <v>1123</v>
      </c>
      <c r="K4981" s="4">
        <v>0.41799999999999998</v>
      </c>
      <c r="L4981" s="2" t="s">
        <v>1929</v>
      </c>
      <c r="M4981" s="5">
        <v>45093</v>
      </c>
      <c r="N4981" s="6">
        <v>103.81</v>
      </c>
    </row>
    <row r="4982" spans="1:14" ht="15.5" hidden="1" x14ac:dyDescent="0.35">
      <c r="A4982" s="3" t="s">
        <v>143</v>
      </c>
      <c r="B4982" s="2" t="s">
        <v>2761</v>
      </c>
      <c r="C4982" s="3">
        <v>153</v>
      </c>
      <c r="D4982" s="2">
        <v>0.06</v>
      </c>
      <c r="E4982" s="2">
        <v>0.06</v>
      </c>
      <c r="F4982" s="2">
        <v>7.0000000000000007E-2</v>
      </c>
      <c r="G4982" s="2">
        <v>0</v>
      </c>
      <c r="H4982" s="2" t="s">
        <v>12</v>
      </c>
      <c r="I4982" s="2">
        <v>1</v>
      </c>
      <c r="J4982" s="2">
        <v>1638</v>
      </c>
      <c r="K4982" s="4">
        <v>0.4219</v>
      </c>
      <c r="L4982" s="2" t="s">
        <v>1929</v>
      </c>
      <c r="M4982" s="5">
        <v>45093</v>
      </c>
      <c r="N4982" s="6">
        <v>103.81</v>
      </c>
    </row>
    <row r="4983" spans="1:14" ht="15.5" hidden="1" x14ac:dyDescent="0.35">
      <c r="A4983" s="3" t="s">
        <v>145</v>
      </c>
      <c r="B4983" s="2" t="s">
        <v>2620</v>
      </c>
      <c r="C4983" s="3">
        <v>153.5</v>
      </c>
      <c r="D4983" s="2">
        <v>7.0000000000000007E-2</v>
      </c>
      <c r="E4983" s="2">
        <v>0.05</v>
      </c>
      <c r="F4983" s="2">
        <v>7.0000000000000007E-2</v>
      </c>
      <c r="G4983" s="2">
        <v>0</v>
      </c>
      <c r="H4983" s="2" t="s">
        <v>12</v>
      </c>
      <c r="I4983" s="2">
        <v>1</v>
      </c>
      <c r="J4983" s="2">
        <v>5554</v>
      </c>
      <c r="K4983" s="4">
        <v>0.42380000000000001</v>
      </c>
      <c r="L4983" s="2" t="s">
        <v>1929</v>
      </c>
      <c r="M4983" s="5">
        <v>45093</v>
      </c>
      <c r="N4983" s="6">
        <v>103.81</v>
      </c>
    </row>
    <row r="4984" spans="1:14" ht="15.5" hidden="1" x14ac:dyDescent="0.35">
      <c r="A4984" s="3" t="s">
        <v>147</v>
      </c>
      <c r="B4984" s="2" t="s">
        <v>2625</v>
      </c>
      <c r="C4984" s="3">
        <v>154</v>
      </c>
      <c r="D4984" s="2">
        <v>0.08</v>
      </c>
      <c r="E4984" s="2">
        <v>0.05</v>
      </c>
      <c r="F4984" s="2">
        <v>7.0000000000000007E-2</v>
      </c>
      <c r="G4984" s="2">
        <v>0</v>
      </c>
      <c r="H4984" s="2" t="s">
        <v>12</v>
      </c>
      <c r="I4984" s="2">
        <v>200</v>
      </c>
      <c r="J4984" s="2">
        <v>1067</v>
      </c>
      <c r="K4984" s="4">
        <v>0.42770000000000002</v>
      </c>
      <c r="L4984" s="2" t="s">
        <v>1929</v>
      </c>
      <c r="M4984" s="5">
        <v>45093</v>
      </c>
      <c r="N4984" s="6">
        <v>103.81</v>
      </c>
    </row>
    <row r="4985" spans="1:14" ht="15.5" hidden="1" x14ac:dyDescent="0.35">
      <c r="A4985" s="3" t="s">
        <v>149</v>
      </c>
      <c r="B4985" s="2" t="s">
        <v>2622</v>
      </c>
      <c r="C4985" s="3">
        <v>154.5</v>
      </c>
      <c r="D4985" s="2">
        <v>0.05</v>
      </c>
      <c r="E4985" s="2">
        <v>0.05</v>
      </c>
      <c r="F4985" s="2">
        <v>7.0000000000000007E-2</v>
      </c>
      <c r="G4985" s="2">
        <v>0</v>
      </c>
      <c r="H4985" s="2" t="s">
        <v>12</v>
      </c>
      <c r="I4985" s="2">
        <v>1</v>
      </c>
      <c r="J4985" s="2">
        <v>660</v>
      </c>
      <c r="K4985" s="4">
        <v>0.42970000000000003</v>
      </c>
      <c r="L4985" s="2" t="s">
        <v>1929</v>
      </c>
      <c r="M4985" s="5">
        <v>45093</v>
      </c>
      <c r="N4985" s="6">
        <v>103.81</v>
      </c>
    </row>
    <row r="4986" spans="1:14" ht="15.5" hidden="1" x14ac:dyDescent="0.35">
      <c r="A4986" s="3" t="s">
        <v>151</v>
      </c>
      <c r="B4986" s="2" t="s">
        <v>2762</v>
      </c>
      <c r="C4986" s="3">
        <v>155</v>
      </c>
      <c r="D4986" s="2">
        <v>0.06</v>
      </c>
      <c r="E4986" s="2">
        <v>0.05</v>
      </c>
      <c r="F4986" s="2">
        <v>7.0000000000000007E-2</v>
      </c>
      <c r="G4986" s="2">
        <v>0</v>
      </c>
      <c r="H4986" s="2" t="s">
        <v>12</v>
      </c>
      <c r="I4986" s="2">
        <v>51</v>
      </c>
      <c r="J4986" s="2">
        <v>6298</v>
      </c>
      <c r="K4986" s="4">
        <v>0.43359999999999999</v>
      </c>
      <c r="L4986" s="2" t="s">
        <v>1929</v>
      </c>
      <c r="M4986" s="5">
        <v>45093</v>
      </c>
      <c r="N4986" s="6">
        <v>103.81</v>
      </c>
    </row>
    <row r="4987" spans="1:14" ht="15.5" hidden="1" x14ac:dyDescent="0.35">
      <c r="A4987" s="3" t="s">
        <v>152</v>
      </c>
      <c r="B4987" s="2" t="s">
        <v>2763</v>
      </c>
      <c r="C4987" s="3">
        <v>155.5</v>
      </c>
      <c r="D4987" s="2">
        <v>0.06</v>
      </c>
      <c r="E4987" s="2">
        <v>0.06</v>
      </c>
      <c r="F4987" s="2">
        <v>0.06</v>
      </c>
      <c r="G4987" s="2">
        <v>0</v>
      </c>
      <c r="H4987" s="2" t="s">
        <v>12</v>
      </c>
      <c r="I4987" s="2">
        <v>2</v>
      </c>
      <c r="J4987" s="2">
        <v>1345</v>
      </c>
      <c r="K4987" s="4">
        <v>0.42770000000000002</v>
      </c>
      <c r="L4987" s="2" t="s">
        <v>1929</v>
      </c>
      <c r="M4987" s="5">
        <v>45093</v>
      </c>
      <c r="N4987" s="6">
        <v>103.81</v>
      </c>
    </row>
    <row r="4988" spans="1:14" ht="15.5" hidden="1" x14ac:dyDescent="0.35">
      <c r="A4988" s="3" t="s">
        <v>154</v>
      </c>
      <c r="B4988" s="2" t="s">
        <v>2764</v>
      </c>
      <c r="C4988" s="3">
        <v>156</v>
      </c>
      <c r="D4988" s="2">
        <v>0.06</v>
      </c>
      <c r="E4988" s="2">
        <v>0.06</v>
      </c>
      <c r="F4988" s="2">
        <v>0.06</v>
      </c>
      <c r="G4988" s="2">
        <v>0</v>
      </c>
      <c r="H4988" s="2" t="s">
        <v>12</v>
      </c>
      <c r="I4988" s="2">
        <v>2</v>
      </c>
      <c r="J4988" s="2">
        <v>1040</v>
      </c>
      <c r="K4988" s="4">
        <v>0.43070000000000003</v>
      </c>
      <c r="L4988" s="2" t="s">
        <v>1929</v>
      </c>
      <c r="M4988" s="5">
        <v>45093</v>
      </c>
      <c r="N4988" s="6">
        <v>103.81</v>
      </c>
    </row>
    <row r="4989" spans="1:14" ht="15.5" hidden="1" x14ac:dyDescent="0.35">
      <c r="A4989" s="3" t="s">
        <v>156</v>
      </c>
      <c r="B4989" s="2" t="s">
        <v>2764</v>
      </c>
      <c r="C4989" s="3">
        <v>156.5</v>
      </c>
      <c r="D4989" s="2">
        <v>0.06</v>
      </c>
      <c r="E4989" s="2">
        <v>0.04</v>
      </c>
      <c r="F4989" s="2">
        <v>0.06</v>
      </c>
      <c r="G4989" s="2">
        <v>0</v>
      </c>
      <c r="H4989" s="2" t="s">
        <v>12</v>
      </c>
      <c r="I4989" s="2">
        <v>4</v>
      </c>
      <c r="J4989" s="2">
        <v>831</v>
      </c>
      <c r="K4989" s="4">
        <v>0.43359999999999999</v>
      </c>
      <c r="L4989" s="2" t="s">
        <v>1929</v>
      </c>
      <c r="M4989" s="5">
        <v>45093</v>
      </c>
      <c r="N4989" s="6">
        <v>103.81</v>
      </c>
    </row>
    <row r="4990" spans="1:14" ht="15.5" hidden="1" x14ac:dyDescent="0.35">
      <c r="A4990" s="3" t="s">
        <v>158</v>
      </c>
      <c r="B4990" s="2" t="s">
        <v>2765</v>
      </c>
      <c r="C4990" s="3">
        <v>157</v>
      </c>
      <c r="D4990" s="2">
        <v>0.05</v>
      </c>
      <c r="E4990" s="2">
        <v>0.04</v>
      </c>
      <c r="F4990" s="2">
        <v>0.06</v>
      </c>
      <c r="G4990" s="2">
        <v>0</v>
      </c>
      <c r="H4990" s="2" t="s">
        <v>12</v>
      </c>
      <c r="I4990" s="2">
        <v>1</v>
      </c>
      <c r="J4990" s="2">
        <v>1536</v>
      </c>
      <c r="K4990" s="4">
        <v>0.4365</v>
      </c>
      <c r="L4990" s="2" t="s">
        <v>1929</v>
      </c>
      <c r="M4990" s="5">
        <v>45093</v>
      </c>
      <c r="N4990" s="6">
        <v>103.81</v>
      </c>
    </row>
    <row r="4991" spans="1:14" ht="15.5" hidden="1" x14ac:dyDescent="0.35">
      <c r="A4991" s="3" t="s">
        <v>160</v>
      </c>
      <c r="B4991" s="2" t="s">
        <v>2766</v>
      </c>
      <c r="C4991" s="3">
        <v>157.5</v>
      </c>
      <c r="D4991" s="2">
        <v>0.05</v>
      </c>
      <c r="E4991" s="2">
        <v>0.04</v>
      </c>
      <c r="F4991" s="2">
        <v>0.06</v>
      </c>
      <c r="G4991" s="2">
        <v>0</v>
      </c>
      <c r="H4991" s="2" t="s">
        <v>12</v>
      </c>
      <c r="I4991" s="2">
        <v>3</v>
      </c>
      <c r="J4991" s="2">
        <v>3138</v>
      </c>
      <c r="K4991" s="4">
        <v>0.4395</v>
      </c>
      <c r="L4991" s="2" t="s">
        <v>1929</v>
      </c>
      <c r="M4991" s="5">
        <v>45093</v>
      </c>
      <c r="N4991" s="6">
        <v>103.81</v>
      </c>
    </row>
    <row r="4992" spans="1:14" ht="15.5" hidden="1" x14ac:dyDescent="0.35">
      <c r="A4992" s="3" t="s">
        <v>162</v>
      </c>
      <c r="B4992" s="2" t="s">
        <v>1995</v>
      </c>
      <c r="C4992" s="3">
        <v>158</v>
      </c>
      <c r="D4992" s="2">
        <v>0.08</v>
      </c>
      <c r="E4992" s="2">
        <v>0.04</v>
      </c>
      <c r="F4992" s="2">
        <v>0.06</v>
      </c>
      <c r="G4992" s="2">
        <v>0</v>
      </c>
      <c r="H4992" s="2" t="s">
        <v>12</v>
      </c>
      <c r="I4992" s="2">
        <v>7</v>
      </c>
      <c r="J4992" s="2">
        <v>2138</v>
      </c>
      <c r="K4992" s="4">
        <v>0.44140000000000001</v>
      </c>
      <c r="L4992" s="2" t="s">
        <v>1929</v>
      </c>
      <c r="M4992" s="5">
        <v>45093</v>
      </c>
      <c r="N4992" s="6">
        <v>103.81</v>
      </c>
    </row>
    <row r="4993" spans="1:14" ht="15.5" hidden="1" x14ac:dyDescent="0.35">
      <c r="A4993" s="3" t="s">
        <v>164</v>
      </c>
      <c r="B4993" s="2" t="s">
        <v>2630</v>
      </c>
      <c r="C4993" s="3">
        <v>158.5</v>
      </c>
      <c r="D4993" s="2">
        <v>0.06</v>
      </c>
      <c r="E4993" s="2">
        <v>0.04</v>
      </c>
      <c r="F4993" s="2">
        <v>0.06</v>
      </c>
      <c r="G4993" s="2">
        <v>0</v>
      </c>
      <c r="H4993" s="2" t="s">
        <v>12</v>
      </c>
      <c r="I4993" s="2">
        <v>1</v>
      </c>
      <c r="J4993" s="2">
        <v>1395</v>
      </c>
      <c r="K4993" s="4">
        <v>0.44529999999999997</v>
      </c>
      <c r="L4993" s="2" t="s">
        <v>1929</v>
      </c>
      <c r="M4993" s="5">
        <v>45093</v>
      </c>
      <c r="N4993" s="6">
        <v>103.81</v>
      </c>
    </row>
    <row r="4994" spans="1:14" ht="15.5" hidden="1" x14ac:dyDescent="0.35">
      <c r="A4994" s="3" t="s">
        <v>166</v>
      </c>
      <c r="B4994" s="2" t="s">
        <v>2631</v>
      </c>
      <c r="C4994" s="3">
        <v>159</v>
      </c>
      <c r="D4994" s="2">
        <v>0.06</v>
      </c>
      <c r="E4994" s="2">
        <v>0.04</v>
      </c>
      <c r="F4994" s="2">
        <v>0.06</v>
      </c>
      <c r="G4994" s="2">
        <v>0</v>
      </c>
      <c r="H4994" s="2" t="s">
        <v>12</v>
      </c>
      <c r="I4994" s="2">
        <v>5</v>
      </c>
      <c r="J4994" s="2">
        <v>3148</v>
      </c>
      <c r="K4994" s="4">
        <v>0.44729999999999998</v>
      </c>
      <c r="L4994" s="2" t="s">
        <v>1929</v>
      </c>
      <c r="M4994" s="5">
        <v>45093</v>
      </c>
      <c r="N4994" s="6">
        <v>103.81</v>
      </c>
    </row>
    <row r="4995" spans="1:14" ht="15.5" hidden="1" x14ac:dyDescent="0.35">
      <c r="A4995" s="3" t="s">
        <v>168</v>
      </c>
      <c r="B4995" s="2" t="s">
        <v>1998</v>
      </c>
      <c r="C4995" s="3">
        <v>159.5</v>
      </c>
      <c r="D4995" s="2">
        <v>0.08</v>
      </c>
      <c r="E4995" s="2">
        <v>0.04</v>
      </c>
      <c r="F4995" s="2">
        <v>0.05</v>
      </c>
      <c r="G4995" s="2">
        <v>0</v>
      </c>
      <c r="H4995" s="2" t="s">
        <v>12</v>
      </c>
      <c r="I4995" s="2">
        <v>6</v>
      </c>
      <c r="J4995" s="2">
        <v>1028</v>
      </c>
      <c r="K4995" s="4">
        <v>0.44140000000000001</v>
      </c>
      <c r="L4995" s="2" t="s">
        <v>1929</v>
      </c>
      <c r="M4995" s="5">
        <v>45093</v>
      </c>
      <c r="N4995" s="6">
        <v>103.81</v>
      </c>
    </row>
    <row r="4996" spans="1:14" ht="15.5" hidden="1" x14ac:dyDescent="0.35">
      <c r="A4996" s="3" t="s">
        <v>169</v>
      </c>
      <c r="B4996" s="2" t="s">
        <v>2767</v>
      </c>
      <c r="C4996" s="3">
        <v>160</v>
      </c>
      <c r="D4996" s="2">
        <v>0.05</v>
      </c>
      <c r="E4996" s="2">
        <v>0.04</v>
      </c>
      <c r="F4996" s="2">
        <v>0.05</v>
      </c>
      <c r="G4996" s="2">
        <v>0</v>
      </c>
      <c r="H4996" s="2" t="s">
        <v>12</v>
      </c>
      <c r="I4996" s="2">
        <v>79</v>
      </c>
      <c r="J4996" s="2">
        <v>11198</v>
      </c>
      <c r="K4996" s="4">
        <v>0.44340000000000002</v>
      </c>
      <c r="L4996" s="2" t="s">
        <v>1929</v>
      </c>
      <c r="M4996" s="5">
        <v>45093</v>
      </c>
      <c r="N4996" s="6">
        <v>103.81</v>
      </c>
    </row>
    <row r="4997" spans="1:14" ht="15.5" hidden="1" x14ac:dyDescent="0.35">
      <c r="A4997" s="3" t="s">
        <v>171</v>
      </c>
      <c r="B4997" s="2" t="s">
        <v>2000</v>
      </c>
      <c r="C4997" s="3">
        <v>160.5</v>
      </c>
      <c r="D4997" s="2">
        <v>0.06</v>
      </c>
      <c r="E4997" s="2">
        <v>0.03</v>
      </c>
      <c r="F4997" s="2">
        <v>0.05</v>
      </c>
      <c r="G4997" s="2">
        <v>0</v>
      </c>
      <c r="H4997" s="2" t="s">
        <v>12</v>
      </c>
      <c r="I4997" s="2">
        <v>40</v>
      </c>
      <c r="J4997" s="2">
        <v>872</v>
      </c>
      <c r="K4997" s="4">
        <v>0.44729999999999998</v>
      </c>
      <c r="L4997" s="2" t="s">
        <v>1929</v>
      </c>
      <c r="M4997" s="5">
        <v>45093</v>
      </c>
      <c r="N4997" s="6">
        <v>103.81</v>
      </c>
    </row>
    <row r="4998" spans="1:14" ht="15.5" hidden="1" x14ac:dyDescent="0.35">
      <c r="A4998" s="3" t="s">
        <v>172</v>
      </c>
      <c r="B4998" s="2" t="s">
        <v>2766</v>
      </c>
      <c r="C4998" s="3">
        <v>161</v>
      </c>
      <c r="D4998" s="2">
        <v>0.04</v>
      </c>
      <c r="E4998" s="2">
        <v>0.03</v>
      </c>
      <c r="F4998" s="2">
        <v>0.05</v>
      </c>
      <c r="G4998" s="2">
        <v>0</v>
      </c>
      <c r="H4998" s="2" t="s">
        <v>12</v>
      </c>
      <c r="I4998" s="2">
        <v>1</v>
      </c>
      <c r="J4998" s="2">
        <v>1145</v>
      </c>
      <c r="K4998" s="4">
        <v>0.44919999999999999</v>
      </c>
      <c r="L4998" s="2" t="s">
        <v>1929</v>
      </c>
      <c r="M4998" s="5">
        <v>45093</v>
      </c>
      <c r="N4998" s="6">
        <v>103.81</v>
      </c>
    </row>
    <row r="4999" spans="1:14" ht="15.5" hidden="1" x14ac:dyDescent="0.35">
      <c r="A4999" s="3" t="s">
        <v>174</v>
      </c>
      <c r="B4999" s="2" t="s">
        <v>2768</v>
      </c>
      <c r="C4999" s="3">
        <v>161.5</v>
      </c>
      <c r="D4999" s="2">
        <v>0.04</v>
      </c>
      <c r="E4999" s="2">
        <v>0.03</v>
      </c>
      <c r="F4999" s="2">
        <v>0.05</v>
      </c>
      <c r="G4999" s="2">
        <v>-0.01</v>
      </c>
      <c r="H4999" s="2">
        <v>-0.2</v>
      </c>
      <c r="I4999" s="2">
        <v>3</v>
      </c>
      <c r="J4999" s="2">
        <v>749</v>
      </c>
      <c r="K4999" s="4">
        <v>0.45119999999999999</v>
      </c>
      <c r="L4999" s="2" t="s">
        <v>1929</v>
      </c>
      <c r="M4999" s="5">
        <v>45093</v>
      </c>
      <c r="N4999" s="6">
        <v>103.81</v>
      </c>
    </row>
    <row r="5000" spans="1:14" ht="15.5" hidden="1" x14ac:dyDescent="0.35">
      <c r="A5000" s="3" t="s">
        <v>175</v>
      </c>
      <c r="B5000" s="2" t="s">
        <v>2545</v>
      </c>
      <c r="C5000" s="3">
        <v>162</v>
      </c>
      <c r="D5000" s="2">
        <v>0.05</v>
      </c>
      <c r="E5000" s="2">
        <v>0.03</v>
      </c>
      <c r="F5000" s="2">
        <v>0.05</v>
      </c>
      <c r="G5000" s="2">
        <v>0</v>
      </c>
      <c r="H5000" s="2" t="s">
        <v>12</v>
      </c>
      <c r="I5000" s="2">
        <v>6</v>
      </c>
      <c r="J5000" s="2">
        <v>1746</v>
      </c>
      <c r="K5000" s="4">
        <v>0.4551</v>
      </c>
      <c r="L5000" s="2" t="s">
        <v>1929</v>
      </c>
      <c r="M5000" s="5">
        <v>45093</v>
      </c>
      <c r="N5000" s="6">
        <v>103.81</v>
      </c>
    </row>
    <row r="5001" spans="1:14" ht="15.5" hidden="1" x14ac:dyDescent="0.35">
      <c r="A5001" s="3" t="s">
        <v>177</v>
      </c>
      <c r="B5001" s="2" t="s">
        <v>2004</v>
      </c>
      <c r="C5001" s="3">
        <v>162.5</v>
      </c>
      <c r="D5001" s="2">
        <v>0.13</v>
      </c>
      <c r="E5001" s="2">
        <v>0.05</v>
      </c>
      <c r="F5001" s="2">
        <v>7.0000000000000007E-2</v>
      </c>
      <c r="G5001" s="2">
        <v>0</v>
      </c>
      <c r="H5001" s="2" t="s">
        <v>12</v>
      </c>
      <c r="I5001" s="2">
        <v>1</v>
      </c>
      <c r="J5001" s="2">
        <v>1975</v>
      </c>
      <c r="K5001" s="4">
        <v>0.47660000000000002</v>
      </c>
      <c r="L5001" s="2" t="s">
        <v>1929</v>
      </c>
      <c r="M5001" s="5">
        <v>45093</v>
      </c>
      <c r="N5001" s="6">
        <v>103.81</v>
      </c>
    </row>
    <row r="5002" spans="1:14" ht="15.5" hidden="1" x14ac:dyDescent="0.35">
      <c r="A5002" s="3" t="s">
        <v>179</v>
      </c>
      <c r="B5002" s="2" t="s">
        <v>2633</v>
      </c>
      <c r="C5002" s="3">
        <v>163</v>
      </c>
      <c r="D5002" s="2">
        <v>0.04</v>
      </c>
      <c r="E5002" s="2">
        <v>0.03</v>
      </c>
      <c r="F5002" s="2">
        <v>0.05</v>
      </c>
      <c r="G5002" s="2">
        <v>0</v>
      </c>
      <c r="H5002" s="2" t="s">
        <v>12</v>
      </c>
      <c r="I5002" s="2">
        <v>1</v>
      </c>
      <c r="J5002" s="2">
        <v>1418</v>
      </c>
      <c r="K5002" s="4">
        <v>0.46089999999999998</v>
      </c>
      <c r="L5002" s="2" t="s">
        <v>1929</v>
      </c>
      <c r="M5002" s="5">
        <v>45093</v>
      </c>
      <c r="N5002" s="6">
        <v>103.81</v>
      </c>
    </row>
    <row r="5003" spans="1:14" ht="15.5" hidden="1" x14ac:dyDescent="0.35">
      <c r="A5003" s="3" t="s">
        <v>181</v>
      </c>
      <c r="B5003" s="2" t="s">
        <v>2769</v>
      </c>
      <c r="C5003" s="3">
        <v>163.5</v>
      </c>
      <c r="D5003" s="2">
        <v>0.04</v>
      </c>
      <c r="E5003" s="2">
        <v>0.03</v>
      </c>
      <c r="F5003" s="2">
        <v>0.05</v>
      </c>
      <c r="G5003" s="2">
        <v>0</v>
      </c>
      <c r="H5003" s="2" t="s">
        <v>12</v>
      </c>
      <c r="I5003" s="2">
        <v>2</v>
      </c>
      <c r="J5003" s="2">
        <v>414</v>
      </c>
      <c r="K5003" s="4">
        <v>0.46289999999999998</v>
      </c>
      <c r="L5003" s="2" t="s">
        <v>1929</v>
      </c>
      <c r="M5003" s="5">
        <v>45093</v>
      </c>
      <c r="N5003" s="6">
        <v>103.81</v>
      </c>
    </row>
    <row r="5004" spans="1:14" ht="15.5" hidden="1" x14ac:dyDescent="0.35">
      <c r="A5004" s="3" t="s">
        <v>183</v>
      </c>
      <c r="B5004" s="2" t="s">
        <v>2633</v>
      </c>
      <c r="C5004" s="3">
        <v>164</v>
      </c>
      <c r="D5004" s="2">
        <v>0.04</v>
      </c>
      <c r="E5004" s="2">
        <v>0.03</v>
      </c>
      <c r="F5004" s="2">
        <v>0.05</v>
      </c>
      <c r="G5004" s="2">
        <v>0</v>
      </c>
      <c r="H5004" s="2" t="s">
        <v>12</v>
      </c>
      <c r="I5004" s="2">
        <v>1</v>
      </c>
      <c r="J5004" s="2">
        <v>1334</v>
      </c>
      <c r="K5004" s="4">
        <v>0.46479999999999999</v>
      </c>
      <c r="L5004" s="2" t="s">
        <v>1929</v>
      </c>
      <c r="M5004" s="5">
        <v>45093</v>
      </c>
      <c r="N5004" s="6">
        <v>103.81</v>
      </c>
    </row>
    <row r="5005" spans="1:14" ht="15.5" hidden="1" x14ac:dyDescent="0.35">
      <c r="A5005" s="3" t="s">
        <v>185</v>
      </c>
      <c r="B5005" s="2" t="s">
        <v>2008</v>
      </c>
      <c r="C5005" s="3">
        <v>164.5</v>
      </c>
      <c r="D5005" s="2">
        <v>0.06</v>
      </c>
      <c r="E5005" s="2">
        <v>0.04</v>
      </c>
      <c r="F5005" s="2">
        <v>0.05</v>
      </c>
      <c r="G5005" s="2">
        <v>0</v>
      </c>
      <c r="H5005" s="2" t="s">
        <v>12</v>
      </c>
      <c r="I5005" s="2">
        <v>60</v>
      </c>
      <c r="J5005" s="2">
        <v>2150</v>
      </c>
      <c r="K5005" s="4">
        <v>0.46879999999999999</v>
      </c>
      <c r="L5005" s="2" t="s">
        <v>1929</v>
      </c>
      <c r="M5005" s="5">
        <v>45093</v>
      </c>
      <c r="N5005" s="6">
        <v>103.81</v>
      </c>
    </row>
    <row r="5006" spans="1:14" ht="15.5" hidden="1" x14ac:dyDescent="0.35">
      <c r="A5006" s="3" t="s">
        <v>187</v>
      </c>
      <c r="B5006" s="2" t="s">
        <v>2770</v>
      </c>
      <c r="C5006" s="3">
        <v>165</v>
      </c>
      <c r="D5006" s="2">
        <v>0.03</v>
      </c>
      <c r="E5006" s="2">
        <v>0.03</v>
      </c>
      <c r="F5006" s="2">
        <v>0.04</v>
      </c>
      <c r="G5006" s="2">
        <v>-0.01</v>
      </c>
      <c r="H5006" s="2">
        <v>-0.25</v>
      </c>
      <c r="I5006" s="2">
        <v>2</v>
      </c>
      <c r="J5006" s="2">
        <v>7647</v>
      </c>
      <c r="K5006" s="4">
        <v>0.45900000000000002</v>
      </c>
      <c r="L5006" s="2" t="s">
        <v>1929</v>
      </c>
      <c r="M5006" s="5">
        <v>45093</v>
      </c>
      <c r="N5006" s="6">
        <v>103.81</v>
      </c>
    </row>
    <row r="5007" spans="1:14" ht="15.5" hidden="1" x14ac:dyDescent="0.35">
      <c r="A5007" s="3" t="s">
        <v>189</v>
      </c>
      <c r="B5007" s="2" t="s">
        <v>2010</v>
      </c>
      <c r="C5007" s="3">
        <v>165.5</v>
      </c>
      <c r="D5007" s="2">
        <v>0.06</v>
      </c>
      <c r="E5007" s="2">
        <v>0.03</v>
      </c>
      <c r="F5007" s="2">
        <v>0.04</v>
      </c>
      <c r="G5007" s="2">
        <v>0</v>
      </c>
      <c r="H5007" s="2" t="s">
        <v>12</v>
      </c>
      <c r="I5007" s="2">
        <v>51</v>
      </c>
      <c r="J5007" s="2">
        <v>1685</v>
      </c>
      <c r="K5007" s="4">
        <v>0.46089999999999998</v>
      </c>
      <c r="L5007" s="2" t="s">
        <v>1929</v>
      </c>
      <c r="M5007" s="5">
        <v>45093</v>
      </c>
      <c r="N5007" s="6">
        <v>103.81</v>
      </c>
    </row>
    <row r="5008" spans="1:14" ht="15.5" hidden="1" x14ac:dyDescent="0.35">
      <c r="A5008" s="3" t="s">
        <v>191</v>
      </c>
      <c r="B5008" s="2" t="s">
        <v>2011</v>
      </c>
      <c r="C5008" s="3">
        <v>166</v>
      </c>
      <c r="D5008" s="2">
        <v>0.05</v>
      </c>
      <c r="E5008" s="2">
        <v>0.03</v>
      </c>
      <c r="F5008" s="2">
        <v>0.04</v>
      </c>
      <c r="G5008" s="2">
        <v>0</v>
      </c>
      <c r="H5008" s="2" t="s">
        <v>12</v>
      </c>
      <c r="I5008" s="2">
        <v>1</v>
      </c>
      <c r="J5008" s="2">
        <v>1049</v>
      </c>
      <c r="K5008" s="4">
        <v>0.46479999999999999</v>
      </c>
      <c r="L5008" s="2" t="s">
        <v>1929</v>
      </c>
      <c r="M5008" s="5">
        <v>45093</v>
      </c>
      <c r="N5008" s="6">
        <v>103.81</v>
      </c>
    </row>
    <row r="5009" spans="1:14" ht="15.5" hidden="1" x14ac:dyDescent="0.35">
      <c r="A5009" s="3" t="s">
        <v>193</v>
      </c>
      <c r="B5009" s="2" t="s">
        <v>2636</v>
      </c>
      <c r="C5009" s="3">
        <v>166.5</v>
      </c>
      <c r="D5009" s="2">
        <v>0.03</v>
      </c>
      <c r="E5009" s="2">
        <v>0.02</v>
      </c>
      <c r="F5009" s="2">
        <v>0.04</v>
      </c>
      <c r="G5009" s="2">
        <v>0</v>
      </c>
      <c r="H5009" s="2" t="s">
        <v>12</v>
      </c>
      <c r="I5009" s="2">
        <v>300</v>
      </c>
      <c r="J5009" s="2">
        <v>796</v>
      </c>
      <c r="K5009" s="4">
        <v>0.46679999999999999</v>
      </c>
      <c r="L5009" s="2" t="s">
        <v>1929</v>
      </c>
      <c r="M5009" s="5">
        <v>45093</v>
      </c>
      <c r="N5009" s="6">
        <v>103.81</v>
      </c>
    </row>
    <row r="5010" spans="1:14" ht="15.5" hidden="1" x14ac:dyDescent="0.35">
      <c r="A5010" s="3" t="s">
        <v>195</v>
      </c>
      <c r="B5010" s="2" t="s">
        <v>2637</v>
      </c>
      <c r="C5010" s="3">
        <v>167</v>
      </c>
      <c r="D5010" s="2">
        <v>0.04</v>
      </c>
      <c r="E5010" s="2">
        <v>0.02</v>
      </c>
      <c r="F5010" s="2">
        <v>0.04</v>
      </c>
      <c r="G5010" s="2">
        <v>0</v>
      </c>
      <c r="H5010" s="2" t="s">
        <v>12</v>
      </c>
      <c r="I5010" s="2">
        <v>1</v>
      </c>
      <c r="J5010" s="2">
        <v>2031</v>
      </c>
      <c r="K5010" s="4">
        <v>0.46879999999999999</v>
      </c>
      <c r="L5010" s="2" t="s">
        <v>1929</v>
      </c>
      <c r="M5010" s="5">
        <v>45093</v>
      </c>
      <c r="N5010" s="6">
        <v>103.81</v>
      </c>
    </row>
    <row r="5011" spans="1:14" ht="15.5" hidden="1" x14ac:dyDescent="0.35">
      <c r="A5011" s="3" t="s">
        <v>197</v>
      </c>
      <c r="B5011" s="2" t="s">
        <v>2750</v>
      </c>
      <c r="C5011" s="3">
        <v>167.5</v>
      </c>
      <c r="D5011" s="2">
        <v>0.04</v>
      </c>
      <c r="E5011" s="2">
        <v>0.02</v>
      </c>
      <c r="F5011" s="2">
        <v>0.04</v>
      </c>
      <c r="G5011" s="2">
        <v>-0.03</v>
      </c>
      <c r="H5011" s="2">
        <v>-0.42859999999999998</v>
      </c>
      <c r="I5011" s="2">
        <v>301</v>
      </c>
      <c r="J5011" s="2">
        <v>3237</v>
      </c>
      <c r="K5011" s="4">
        <v>0.47270000000000001</v>
      </c>
      <c r="L5011" s="2" t="s">
        <v>1929</v>
      </c>
      <c r="M5011" s="5">
        <v>45093</v>
      </c>
      <c r="N5011" s="6">
        <v>103.81</v>
      </c>
    </row>
    <row r="5012" spans="1:14" ht="15.5" hidden="1" x14ac:dyDescent="0.35">
      <c r="A5012" s="3" t="s">
        <v>199</v>
      </c>
      <c r="B5012" s="2" t="s">
        <v>2771</v>
      </c>
      <c r="C5012" s="3">
        <v>168</v>
      </c>
      <c r="D5012" s="2">
        <v>0.03</v>
      </c>
      <c r="E5012" s="2">
        <v>0.02</v>
      </c>
      <c r="F5012" s="2">
        <v>0.04</v>
      </c>
      <c r="G5012" s="2">
        <v>0</v>
      </c>
      <c r="H5012" s="2" t="s">
        <v>12</v>
      </c>
      <c r="I5012" s="2">
        <v>10</v>
      </c>
      <c r="J5012" s="2">
        <v>1781</v>
      </c>
      <c r="K5012" s="4">
        <v>0.47460000000000002</v>
      </c>
      <c r="L5012" s="2" t="s">
        <v>1929</v>
      </c>
      <c r="M5012" s="5">
        <v>45093</v>
      </c>
      <c r="N5012" s="6">
        <v>103.81</v>
      </c>
    </row>
    <row r="5013" spans="1:14" ht="15.5" hidden="1" x14ac:dyDescent="0.35">
      <c r="A5013" s="3" t="s">
        <v>200</v>
      </c>
      <c r="B5013" s="2" t="s">
        <v>2772</v>
      </c>
      <c r="C5013" s="3">
        <v>168.5</v>
      </c>
      <c r="D5013" s="2">
        <v>0.03</v>
      </c>
      <c r="E5013" s="2">
        <v>0.02</v>
      </c>
      <c r="F5013" s="2">
        <v>0.04</v>
      </c>
      <c r="G5013" s="2">
        <v>0</v>
      </c>
      <c r="H5013" s="2" t="s">
        <v>12</v>
      </c>
      <c r="I5013" s="2">
        <v>41</v>
      </c>
      <c r="J5013" s="2">
        <v>3590</v>
      </c>
      <c r="K5013" s="4">
        <v>0.47660000000000002</v>
      </c>
      <c r="L5013" s="2" t="s">
        <v>1929</v>
      </c>
      <c r="M5013" s="5">
        <v>45093</v>
      </c>
      <c r="N5013" s="6">
        <v>103.81</v>
      </c>
    </row>
    <row r="5014" spans="1:14" ht="15.5" hidden="1" x14ac:dyDescent="0.35">
      <c r="A5014" s="3" t="s">
        <v>202</v>
      </c>
      <c r="B5014" s="2" t="s">
        <v>2773</v>
      </c>
      <c r="C5014" s="3">
        <v>169</v>
      </c>
      <c r="D5014" s="2">
        <v>0.03</v>
      </c>
      <c r="E5014" s="2">
        <v>0.02</v>
      </c>
      <c r="F5014" s="2">
        <v>0.04</v>
      </c>
      <c r="G5014" s="2">
        <v>0</v>
      </c>
      <c r="H5014" s="2" t="s">
        <v>12</v>
      </c>
      <c r="I5014" s="2">
        <v>80</v>
      </c>
      <c r="J5014" s="2">
        <v>2564</v>
      </c>
      <c r="K5014" s="4">
        <v>0.48049999999999998</v>
      </c>
      <c r="L5014" s="2" t="s">
        <v>1929</v>
      </c>
      <c r="M5014" s="5">
        <v>45093</v>
      </c>
      <c r="N5014" s="6">
        <v>103.81</v>
      </c>
    </row>
    <row r="5015" spans="1:14" ht="15.5" hidden="1" x14ac:dyDescent="0.35">
      <c r="A5015" s="3" t="s">
        <v>204</v>
      </c>
      <c r="B5015" s="2" t="s">
        <v>2774</v>
      </c>
      <c r="C5015" s="3">
        <v>169.5</v>
      </c>
      <c r="D5015" s="2">
        <v>0.03</v>
      </c>
      <c r="E5015" s="2">
        <v>0.02</v>
      </c>
      <c r="F5015" s="2">
        <v>0.04</v>
      </c>
      <c r="G5015" s="2">
        <v>0</v>
      </c>
      <c r="H5015" s="2" t="s">
        <v>12</v>
      </c>
      <c r="I5015" s="2">
        <v>9</v>
      </c>
      <c r="J5015" s="2">
        <v>1986</v>
      </c>
      <c r="K5015" s="4">
        <v>0.4824</v>
      </c>
      <c r="L5015" s="2" t="s">
        <v>1929</v>
      </c>
      <c r="M5015" s="5">
        <v>45093</v>
      </c>
      <c r="N5015" s="6">
        <v>103.81</v>
      </c>
    </row>
    <row r="5016" spans="1:14" ht="15.5" hidden="1" x14ac:dyDescent="0.35">
      <c r="A5016" s="3" t="s">
        <v>206</v>
      </c>
      <c r="B5016" s="2" t="s">
        <v>2774</v>
      </c>
      <c r="C5016" s="3">
        <v>170</v>
      </c>
      <c r="D5016" s="2">
        <v>0.03</v>
      </c>
      <c r="E5016" s="2">
        <v>0.02</v>
      </c>
      <c r="F5016" s="2">
        <v>0.04</v>
      </c>
      <c r="G5016" s="2">
        <v>0</v>
      </c>
      <c r="H5016" s="2" t="s">
        <v>12</v>
      </c>
      <c r="I5016" s="2">
        <v>9</v>
      </c>
      <c r="J5016" s="2">
        <v>7473</v>
      </c>
      <c r="K5016" s="4">
        <v>0.4844</v>
      </c>
      <c r="L5016" s="2" t="s">
        <v>1929</v>
      </c>
      <c r="M5016" s="5">
        <v>45093</v>
      </c>
      <c r="N5016" s="6">
        <v>103.81</v>
      </c>
    </row>
    <row r="5017" spans="1:14" ht="15.5" hidden="1" x14ac:dyDescent="0.35">
      <c r="A5017" s="3" t="s">
        <v>208</v>
      </c>
      <c r="B5017" s="2" t="s">
        <v>2775</v>
      </c>
      <c r="C5017" s="3">
        <v>170.5</v>
      </c>
      <c r="D5017" s="2">
        <v>0.03</v>
      </c>
      <c r="E5017" s="2">
        <v>0.02</v>
      </c>
      <c r="F5017" s="2">
        <v>0.04</v>
      </c>
      <c r="G5017" s="2">
        <v>0</v>
      </c>
      <c r="H5017" s="2" t="s">
        <v>12</v>
      </c>
      <c r="I5017" s="2">
        <v>21</v>
      </c>
      <c r="J5017" s="2">
        <v>2119</v>
      </c>
      <c r="K5017" s="4">
        <v>0.48830000000000001</v>
      </c>
      <c r="L5017" s="2" t="s">
        <v>1929</v>
      </c>
      <c r="M5017" s="5">
        <v>45093</v>
      </c>
      <c r="N5017" s="6">
        <v>103.81</v>
      </c>
    </row>
    <row r="5018" spans="1:14" ht="15.5" hidden="1" x14ac:dyDescent="0.35">
      <c r="A5018" s="3" t="s">
        <v>209</v>
      </c>
      <c r="B5018" s="2" t="s">
        <v>2776</v>
      </c>
      <c r="C5018" s="3">
        <v>171</v>
      </c>
      <c r="D5018" s="2">
        <v>0.03</v>
      </c>
      <c r="E5018" s="2">
        <v>0.02</v>
      </c>
      <c r="F5018" s="2">
        <v>0.04</v>
      </c>
      <c r="G5018" s="2">
        <v>0</v>
      </c>
      <c r="H5018" s="2" t="s">
        <v>12</v>
      </c>
      <c r="I5018" s="2">
        <v>1</v>
      </c>
      <c r="J5018" s="2">
        <v>1774</v>
      </c>
      <c r="K5018" s="4">
        <v>0.48830000000000001</v>
      </c>
      <c r="L5018" s="2" t="s">
        <v>1929</v>
      </c>
      <c r="M5018" s="5">
        <v>45093</v>
      </c>
      <c r="N5018" s="6">
        <v>103.81</v>
      </c>
    </row>
    <row r="5019" spans="1:14" ht="15.5" hidden="1" x14ac:dyDescent="0.35">
      <c r="A5019" s="3" t="s">
        <v>211</v>
      </c>
      <c r="B5019" s="2" t="s">
        <v>2777</v>
      </c>
      <c r="C5019" s="3">
        <v>171.5</v>
      </c>
      <c r="D5019" s="2">
        <v>0.03</v>
      </c>
      <c r="E5019" s="2">
        <v>0.02</v>
      </c>
      <c r="F5019" s="2">
        <v>0.04</v>
      </c>
      <c r="G5019" s="2">
        <v>-7.0000000000000007E-2</v>
      </c>
      <c r="H5019" s="2">
        <v>-0.7</v>
      </c>
      <c r="I5019" s="2">
        <v>6</v>
      </c>
      <c r="J5019" s="2">
        <v>876</v>
      </c>
      <c r="K5019" s="4">
        <v>0.49220000000000003</v>
      </c>
      <c r="L5019" s="2" t="s">
        <v>1929</v>
      </c>
      <c r="M5019" s="5">
        <v>45093</v>
      </c>
      <c r="N5019" s="6">
        <v>103.81</v>
      </c>
    </row>
    <row r="5020" spans="1:14" ht="15.5" hidden="1" x14ac:dyDescent="0.35">
      <c r="A5020" s="3" t="s">
        <v>213</v>
      </c>
      <c r="B5020" s="2" t="s">
        <v>2775</v>
      </c>
      <c r="C5020" s="3">
        <v>172</v>
      </c>
      <c r="D5020" s="2">
        <v>0.03</v>
      </c>
      <c r="E5020" s="2">
        <v>0.02</v>
      </c>
      <c r="F5020" s="2">
        <v>0.04</v>
      </c>
      <c r="G5020" s="2">
        <v>0</v>
      </c>
      <c r="H5020" s="2" t="s">
        <v>12</v>
      </c>
      <c r="I5020" s="2">
        <v>100</v>
      </c>
      <c r="J5020" s="2">
        <v>1166</v>
      </c>
      <c r="K5020" s="4">
        <v>0.49409999999999998</v>
      </c>
      <c r="L5020" s="2" t="s">
        <v>1929</v>
      </c>
      <c r="M5020" s="5">
        <v>45093</v>
      </c>
      <c r="N5020" s="6">
        <v>103.81</v>
      </c>
    </row>
    <row r="5021" spans="1:14" ht="15.5" hidden="1" x14ac:dyDescent="0.35">
      <c r="A5021" s="3" t="s">
        <v>215</v>
      </c>
      <c r="B5021" s="2" t="s">
        <v>2778</v>
      </c>
      <c r="C5021" s="3">
        <v>172.5</v>
      </c>
      <c r="D5021" s="2">
        <v>0.03</v>
      </c>
      <c r="E5021" s="2">
        <v>0.02</v>
      </c>
      <c r="F5021" s="2">
        <v>0.04</v>
      </c>
      <c r="G5021" s="2">
        <v>0</v>
      </c>
      <c r="H5021" s="2" t="s">
        <v>12</v>
      </c>
      <c r="I5021" s="2">
        <v>20</v>
      </c>
      <c r="J5021" s="2">
        <v>3047</v>
      </c>
      <c r="K5021" s="4">
        <v>0.49609999999999999</v>
      </c>
      <c r="L5021" s="2" t="s">
        <v>1929</v>
      </c>
      <c r="M5021" s="5">
        <v>45093</v>
      </c>
      <c r="N5021" s="6">
        <v>103.81</v>
      </c>
    </row>
    <row r="5022" spans="1:14" ht="15.5" hidden="1" x14ac:dyDescent="0.35">
      <c r="A5022" s="3" t="s">
        <v>217</v>
      </c>
      <c r="B5022" s="2" t="s">
        <v>2779</v>
      </c>
      <c r="C5022" s="3">
        <v>173</v>
      </c>
      <c r="D5022" s="2">
        <v>0.03</v>
      </c>
      <c r="E5022" s="2">
        <v>0.02</v>
      </c>
      <c r="F5022" s="2">
        <v>0.04</v>
      </c>
      <c r="G5022" s="2">
        <v>0</v>
      </c>
      <c r="H5022" s="2" t="s">
        <v>12</v>
      </c>
      <c r="I5022" s="2">
        <v>200</v>
      </c>
      <c r="J5022" s="2">
        <v>895</v>
      </c>
      <c r="K5022" s="4">
        <v>0.5</v>
      </c>
      <c r="L5022" s="2" t="s">
        <v>1929</v>
      </c>
      <c r="M5022" s="5">
        <v>45093</v>
      </c>
      <c r="N5022" s="6">
        <v>103.81</v>
      </c>
    </row>
    <row r="5023" spans="1:14" ht="15.5" hidden="1" x14ac:dyDescent="0.35">
      <c r="A5023" s="3" t="s">
        <v>219</v>
      </c>
      <c r="B5023" s="2" t="s">
        <v>2644</v>
      </c>
      <c r="C5023" s="3">
        <v>173.5</v>
      </c>
      <c r="D5023" s="2">
        <v>0.04</v>
      </c>
      <c r="E5023" s="2">
        <v>0.02</v>
      </c>
      <c r="F5023" s="2">
        <v>0.04</v>
      </c>
      <c r="G5023" s="2">
        <v>0</v>
      </c>
      <c r="H5023" s="2" t="s">
        <v>12</v>
      </c>
      <c r="I5023" s="2">
        <v>10</v>
      </c>
      <c r="J5023" s="2">
        <v>899</v>
      </c>
      <c r="K5023" s="4">
        <v>0.502</v>
      </c>
      <c r="L5023" s="2" t="s">
        <v>1929</v>
      </c>
      <c r="M5023" s="5">
        <v>45093</v>
      </c>
      <c r="N5023" s="6">
        <v>103.81</v>
      </c>
    </row>
    <row r="5024" spans="1:14" ht="15.5" hidden="1" x14ac:dyDescent="0.35">
      <c r="A5024" s="3" t="s">
        <v>221</v>
      </c>
      <c r="B5024" s="2" t="s">
        <v>2780</v>
      </c>
      <c r="C5024" s="3">
        <v>174</v>
      </c>
      <c r="D5024" s="2">
        <v>0.03</v>
      </c>
      <c r="E5024" s="2">
        <v>0.02</v>
      </c>
      <c r="F5024" s="2">
        <v>0.04</v>
      </c>
      <c r="G5024" s="2">
        <v>0</v>
      </c>
      <c r="H5024" s="2" t="s">
        <v>12</v>
      </c>
      <c r="I5024" s="2">
        <v>100</v>
      </c>
      <c r="J5024" s="2">
        <v>1271</v>
      </c>
      <c r="K5024" s="4">
        <v>0.50390000000000001</v>
      </c>
      <c r="L5024" s="2" t="s">
        <v>1929</v>
      </c>
      <c r="M5024" s="5">
        <v>45093</v>
      </c>
      <c r="N5024" s="6">
        <v>103.81</v>
      </c>
    </row>
    <row r="5025" spans="1:14" ht="15.5" hidden="1" x14ac:dyDescent="0.35">
      <c r="A5025" s="3" t="s">
        <v>222</v>
      </c>
      <c r="B5025" s="2" t="s">
        <v>2781</v>
      </c>
      <c r="C5025" s="3">
        <v>174.5</v>
      </c>
      <c r="D5025" s="2">
        <v>0.03</v>
      </c>
      <c r="E5025" s="2">
        <v>0.02</v>
      </c>
      <c r="F5025" s="2">
        <v>0.03</v>
      </c>
      <c r="G5025" s="2">
        <v>0</v>
      </c>
      <c r="H5025" s="2" t="s">
        <v>12</v>
      </c>
      <c r="I5025" s="2">
        <v>200</v>
      </c>
      <c r="J5025" s="2">
        <v>1420</v>
      </c>
      <c r="K5025" s="4">
        <v>0.49220000000000003</v>
      </c>
      <c r="L5025" s="2" t="s">
        <v>1929</v>
      </c>
      <c r="M5025" s="5">
        <v>45093</v>
      </c>
      <c r="N5025" s="6">
        <v>103.81</v>
      </c>
    </row>
    <row r="5026" spans="1:14" ht="15.5" hidden="1" x14ac:dyDescent="0.35">
      <c r="A5026" s="3" t="s">
        <v>224</v>
      </c>
      <c r="B5026" s="2" t="s">
        <v>2782</v>
      </c>
      <c r="C5026" s="3">
        <v>175</v>
      </c>
      <c r="D5026" s="2">
        <v>0.03</v>
      </c>
      <c r="E5026" s="2">
        <v>0.02</v>
      </c>
      <c r="F5026" s="2">
        <v>0.03</v>
      </c>
      <c r="G5026" s="2">
        <v>0</v>
      </c>
      <c r="H5026" s="2" t="s">
        <v>12</v>
      </c>
      <c r="I5026" s="2">
        <v>63</v>
      </c>
      <c r="J5026" s="2">
        <v>11453</v>
      </c>
      <c r="K5026" s="4">
        <v>0.49220000000000003</v>
      </c>
      <c r="L5026" s="2" t="s">
        <v>1929</v>
      </c>
      <c r="M5026" s="5">
        <v>45093</v>
      </c>
      <c r="N5026" s="6">
        <v>103.81</v>
      </c>
    </row>
    <row r="5027" spans="1:14" ht="15.5" hidden="1" x14ac:dyDescent="0.35">
      <c r="A5027" s="3" t="s">
        <v>226</v>
      </c>
      <c r="B5027" s="2" t="s">
        <v>2647</v>
      </c>
      <c r="C5027" s="3">
        <v>175.5</v>
      </c>
      <c r="D5027" s="2">
        <v>0.02</v>
      </c>
      <c r="E5027" s="2">
        <v>0.02</v>
      </c>
      <c r="F5027" s="2">
        <v>0.03</v>
      </c>
      <c r="G5027" s="2">
        <v>0</v>
      </c>
      <c r="H5027" s="2" t="s">
        <v>12</v>
      </c>
      <c r="I5027" s="2">
        <v>20</v>
      </c>
      <c r="J5027" s="2">
        <v>3844</v>
      </c>
      <c r="K5027" s="4">
        <v>0.49609999999999999</v>
      </c>
      <c r="L5027" s="2" t="s">
        <v>1929</v>
      </c>
      <c r="M5027" s="5">
        <v>45093</v>
      </c>
      <c r="N5027" s="6">
        <v>103.81</v>
      </c>
    </row>
    <row r="5028" spans="1:14" ht="15.5" hidden="1" x14ac:dyDescent="0.35">
      <c r="A5028" s="3" t="s">
        <v>228</v>
      </c>
      <c r="B5028" s="2" t="s">
        <v>2549</v>
      </c>
      <c r="C5028" s="3">
        <v>176</v>
      </c>
      <c r="D5028" s="2">
        <v>0.03</v>
      </c>
      <c r="E5028" s="2">
        <v>0.01</v>
      </c>
      <c r="F5028" s="2">
        <v>0.03</v>
      </c>
      <c r="G5028" s="2">
        <v>0</v>
      </c>
      <c r="H5028" s="2" t="s">
        <v>12</v>
      </c>
      <c r="I5028" s="2">
        <v>1</v>
      </c>
      <c r="J5028" s="2">
        <v>1988</v>
      </c>
      <c r="K5028" s="4">
        <v>0.5</v>
      </c>
      <c r="L5028" s="2" t="s">
        <v>1929</v>
      </c>
      <c r="M5028" s="5">
        <v>45093</v>
      </c>
      <c r="N5028" s="6">
        <v>103.81</v>
      </c>
    </row>
    <row r="5029" spans="1:14" ht="15.5" hidden="1" x14ac:dyDescent="0.35">
      <c r="A5029" s="3" t="s">
        <v>230</v>
      </c>
      <c r="B5029" s="2" t="s">
        <v>2028</v>
      </c>
      <c r="C5029" s="3">
        <v>176.5</v>
      </c>
      <c r="D5029" s="2">
        <v>0.03</v>
      </c>
      <c r="E5029" s="2">
        <v>0.01</v>
      </c>
      <c r="F5029" s="2">
        <v>0</v>
      </c>
      <c r="G5029" s="2">
        <v>0</v>
      </c>
      <c r="H5029" s="2" t="s">
        <v>12</v>
      </c>
      <c r="I5029" s="2">
        <v>1</v>
      </c>
      <c r="J5029" s="2">
        <v>2003</v>
      </c>
      <c r="K5029" s="4">
        <v>0.25</v>
      </c>
      <c r="L5029" s="2" t="s">
        <v>1929</v>
      </c>
      <c r="M5029" s="5">
        <v>45093</v>
      </c>
      <c r="N5029" s="6">
        <v>103.81</v>
      </c>
    </row>
    <row r="5030" spans="1:14" ht="15.5" hidden="1" x14ac:dyDescent="0.35">
      <c r="A5030" s="3" t="s">
        <v>232</v>
      </c>
      <c r="B5030" s="2" t="s">
        <v>2648</v>
      </c>
      <c r="C5030" s="3">
        <v>177</v>
      </c>
      <c r="D5030" s="2">
        <v>0.03</v>
      </c>
      <c r="E5030" s="2">
        <v>0.01</v>
      </c>
      <c r="F5030" s="2">
        <v>0</v>
      </c>
      <c r="G5030" s="2">
        <v>0</v>
      </c>
      <c r="H5030" s="2" t="s">
        <v>12</v>
      </c>
      <c r="I5030" s="2">
        <v>200</v>
      </c>
      <c r="J5030" s="2">
        <v>958</v>
      </c>
      <c r="K5030" s="4">
        <v>0.25</v>
      </c>
      <c r="L5030" s="2" t="s">
        <v>1929</v>
      </c>
      <c r="M5030" s="5">
        <v>45093</v>
      </c>
      <c r="N5030" s="6">
        <v>103.81</v>
      </c>
    </row>
    <row r="5031" spans="1:14" ht="15.5" hidden="1" x14ac:dyDescent="0.35">
      <c r="A5031" s="3" t="s">
        <v>234</v>
      </c>
      <c r="B5031" s="2" t="s">
        <v>2649</v>
      </c>
      <c r="C5031" s="3">
        <v>177.5</v>
      </c>
      <c r="D5031" s="2">
        <v>0.03</v>
      </c>
      <c r="E5031" s="2">
        <v>0.01</v>
      </c>
      <c r="F5031" s="2">
        <v>0.03</v>
      </c>
      <c r="G5031" s="2">
        <v>0</v>
      </c>
      <c r="H5031" s="2" t="s">
        <v>12</v>
      </c>
      <c r="I5031" s="2">
        <v>203</v>
      </c>
      <c r="J5031" s="2">
        <v>2359</v>
      </c>
      <c r="K5031" s="4">
        <v>0.50390000000000001</v>
      </c>
      <c r="L5031" s="2" t="s">
        <v>1929</v>
      </c>
      <c r="M5031" s="5">
        <v>45093</v>
      </c>
      <c r="N5031" s="6">
        <v>103.81</v>
      </c>
    </row>
    <row r="5032" spans="1:14" ht="15.5" hidden="1" x14ac:dyDescent="0.35">
      <c r="A5032" s="3" t="s">
        <v>235</v>
      </c>
      <c r="B5032" s="2" t="s">
        <v>2783</v>
      </c>
      <c r="C5032" s="3">
        <v>178</v>
      </c>
      <c r="D5032" s="2">
        <v>0.03</v>
      </c>
      <c r="E5032" s="2">
        <v>0.01</v>
      </c>
      <c r="F5032" s="2">
        <v>0.03</v>
      </c>
      <c r="G5032" s="2">
        <v>0</v>
      </c>
      <c r="H5032" s="2" t="s">
        <v>12</v>
      </c>
      <c r="I5032" s="2">
        <v>40</v>
      </c>
      <c r="J5032" s="2">
        <v>502</v>
      </c>
      <c r="K5032" s="4">
        <v>0.50780000000000003</v>
      </c>
      <c r="L5032" s="2" t="s">
        <v>1929</v>
      </c>
      <c r="M5032" s="5">
        <v>45093</v>
      </c>
      <c r="N5032" s="6">
        <v>103.81</v>
      </c>
    </row>
    <row r="5033" spans="1:14" ht="15.5" hidden="1" x14ac:dyDescent="0.35">
      <c r="A5033" s="3" t="s">
        <v>237</v>
      </c>
      <c r="B5033" s="2" t="s">
        <v>2784</v>
      </c>
      <c r="C5033" s="3">
        <v>178.5</v>
      </c>
      <c r="D5033" s="2">
        <v>0.03</v>
      </c>
      <c r="E5033" s="2">
        <v>0.01</v>
      </c>
      <c r="F5033" s="2">
        <v>0.03</v>
      </c>
      <c r="G5033" s="2">
        <v>0</v>
      </c>
      <c r="H5033" s="2" t="s">
        <v>12</v>
      </c>
      <c r="I5033" s="2">
        <v>4</v>
      </c>
      <c r="J5033" s="2">
        <v>1869</v>
      </c>
      <c r="K5033" s="4">
        <v>0.51170000000000004</v>
      </c>
      <c r="L5033" s="2" t="s">
        <v>1929</v>
      </c>
      <c r="M5033" s="5">
        <v>45093</v>
      </c>
      <c r="N5033" s="6">
        <v>103.81</v>
      </c>
    </row>
    <row r="5034" spans="1:14" ht="15.5" hidden="1" x14ac:dyDescent="0.35">
      <c r="A5034" s="3" t="s">
        <v>239</v>
      </c>
      <c r="B5034" s="2" t="s">
        <v>2651</v>
      </c>
      <c r="C5034" s="3">
        <v>179</v>
      </c>
      <c r="D5034" s="2">
        <v>0.02</v>
      </c>
      <c r="E5034" s="2">
        <v>0.01</v>
      </c>
      <c r="F5034" s="2">
        <v>0.03</v>
      </c>
      <c r="G5034" s="2">
        <v>0</v>
      </c>
      <c r="H5034" s="2" t="s">
        <v>12</v>
      </c>
      <c r="I5034" s="2">
        <v>10</v>
      </c>
      <c r="J5034" s="2">
        <v>1046</v>
      </c>
      <c r="K5034" s="4">
        <v>0.51170000000000004</v>
      </c>
      <c r="L5034" s="2" t="s">
        <v>1929</v>
      </c>
      <c r="M5034" s="5">
        <v>45093</v>
      </c>
      <c r="N5034" s="6">
        <v>103.81</v>
      </c>
    </row>
    <row r="5035" spans="1:14" ht="15.5" hidden="1" x14ac:dyDescent="0.35">
      <c r="A5035" s="3" t="s">
        <v>241</v>
      </c>
      <c r="B5035" s="2" t="s">
        <v>2033</v>
      </c>
      <c r="C5035" s="3">
        <v>179.5</v>
      </c>
      <c r="D5035" s="2">
        <v>0.05</v>
      </c>
      <c r="E5035" s="2">
        <v>0.01</v>
      </c>
      <c r="F5035" s="2">
        <v>0.03</v>
      </c>
      <c r="G5035" s="2">
        <v>0</v>
      </c>
      <c r="H5035" s="2" t="s">
        <v>12</v>
      </c>
      <c r="I5035" s="2">
        <v>9</v>
      </c>
      <c r="J5035" s="2">
        <v>510</v>
      </c>
      <c r="K5035" s="4">
        <v>0.51559999999999995</v>
      </c>
      <c r="L5035" s="2" t="s">
        <v>1929</v>
      </c>
      <c r="M5035" s="5">
        <v>45093</v>
      </c>
      <c r="N5035" s="6">
        <v>103.81</v>
      </c>
    </row>
    <row r="5036" spans="1:14" ht="15.5" hidden="1" x14ac:dyDescent="0.35">
      <c r="A5036" s="3" t="s">
        <v>242</v>
      </c>
      <c r="B5036" s="2" t="s">
        <v>2785</v>
      </c>
      <c r="C5036" s="3">
        <v>180</v>
      </c>
      <c r="D5036" s="2">
        <v>0.03</v>
      </c>
      <c r="E5036" s="2">
        <v>0.01</v>
      </c>
      <c r="F5036" s="2">
        <v>0.03</v>
      </c>
      <c r="G5036" s="2">
        <v>0.01</v>
      </c>
      <c r="H5036" s="2">
        <v>0.5</v>
      </c>
      <c r="I5036" s="2">
        <v>100</v>
      </c>
      <c r="J5036" s="2">
        <v>14713</v>
      </c>
      <c r="K5036" s="4">
        <v>0.51559999999999995</v>
      </c>
      <c r="L5036" s="2" t="s">
        <v>1929</v>
      </c>
      <c r="M5036" s="5">
        <v>45093</v>
      </c>
      <c r="N5036" s="6">
        <v>103.81</v>
      </c>
    </row>
    <row r="5037" spans="1:14" ht="15.5" hidden="1" x14ac:dyDescent="0.35">
      <c r="A5037" s="3" t="s">
        <v>244</v>
      </c>
      <c r="B5037" s="2" t="s">
        <v>2748</v>
      </c>
      <c r="C5037" s="3">
        <v>180.5</v>
      </c>
      <c r="D5037" s="2">
        <v>0.02</v>
      </c>
      <c r="E5037" s="2">
        <v>0.01</v>
      </c>
      <c r="F5037" s="2">
        <v>0.03</v>
      </c>
      <c r="G5037" s="2">
        <v>0</v>
      </c>
      <c r="H5037" s="2" t="s">
        <v>12</v>
      </c>
      <c r="I5037" s="2">
        <v>125</v>
      </c>
      <c r="J5037" s="2">
        <v>1688</v>
      </c>
      <c r="K5037" s="4">
        <v>0.5</v>
      </c>
      <c r="L5037" s="2" t="s">
        <v>1929</v>
      </c>
      <c r="M5037" s="5">
        <v>45093</v>
      </c>
      <c r="N5037" s="6">
        <v>103.81</v>
      </c>
    </row>
    <row r="5038" spans="1:14" ht="15.5" hidden="1" x14ac:dyDescent="0.35">
      <c r="A5038" s="3" t="s">
        <v>245</v>
      </c>
      <c r="B5038" s="2" t="s">
        <v>2650</v>
      </c>
      <c r="C5038" s="3">
        <v>181</v>
      </c>
      <c r="D5038" s="2">
        <v>0.03</v>
      </c>
      <c r="E5038" s="2">
        <v>0.01</v>
      </c>
      <c r="F5038" s="2">
        <v>0.02</v>
      </c>
      <c r="G5038" s="2">
        <v>0</v>
      </c>
      <c r="H5038" s="2" t="s">
        <v>12</v>
      </c>
      <c r="I5038" s="2">
        <v>46</v>
      </c>
      <c r="J5038" s="2">
        <v>801</v>
      </c>
      <c r="K5038" s="4">
        <v>0.5</v>
      </c>
      <c r="L5038" s="2" t="s">
        <v>1929</v>
      </c>
      <c r="M5038" s="5">
        <v>45093</v>
      </c>
      <c r="N5038" s="6">
        <v>103.81</v>
      </c>
    </row>
    <row r="5039" spans="1:14" ht="15.5" hidden="1" x14ac:dyDescent="0.35">
      <c r="A5039" s="3" t="s">
        <v>247</v>
      </c>
      <c r="B5039" s="2" t="s">
        <v>2743</v>
      </c>
      <c r="C5039" s="3">
        <v>181.5</v>
      </c>
      <c r="D5039" s="2">
        <v>0.02</v>
      </c>
      <c r="E5039" s="2">
        <v>0.01</v>
      </c>
      <c r="F5039" s="2">
        <v>0.03</v>
      </c>
      <c r="G5039" s="2">
        <v>-0.05</v>
      </c>
      <c r="H5039" s="2">
        <v>-0.71430000000000005</v>
      </c>
      <c r="I5039" s="2">
        <v>13</v>
      </c>
      <c r="J5039" s="2">
        <v>1084</v>
      </c>
      <c r="K5039" s="4">
        <v>0.50390000000000001</v>
      </c>
      <c r="L5039" s="2" t="s">
        <v>1929</v>
      </c>
      <c r="M5039" s="5">
        <v>45093</v>
      </c>
      <c r="N5039" s="6">
        <v>103.81</v>
      </c>
    </row>
    <row r="5040" spans="1:14" ht="15.5" hidden="1" x14ac:dyDescent="0.35">
      <c r="A5040" s="3" t="s">
        <v>249</v>
      </c>
      <c r="B5040" s="2" t="s">
        <v>2786</v>
      </c>
      <c r="C5040" s="3">
        <v>182</v>
      </c>
      <c r="D5040" s="2">
        <v>0.02</v>
      </c>
      <c r="E5040" s="2">
        <v>0.01</v>
      </c>
      <c r="F5040" s="2">
        <v>0.02</v>
      </c>
      <c r="G5040" s="2">
        <v>0</v>
      </c>
      <c r="H5040" s="2" t="s">
        <v>12</v>
      </c>
      <c r="I5040" s="2">
        <v>40</v>
      </c>
      <c r="J5040" s="2">
        <v>886</v>
      </c>
      <c r="K5040" s="4">
        <v>0.50390000000000001</v>
      </c>
      <c r="L5040" s="2" t="s">
        <v>1929</v>
      </c>
      <c r="M5040" s="5">
        <v>45093</v>
      </c>
      <c r="N5040" s="6">
        <v>103.81</v>
      </c>
    </row>
    <row r="5041" spans="1:14" ht="15.5" hidden="1" x14ac:dyDescent="0.35">
      <c r="A5041" s="3" t="s">
        <v>251</v>
      </c>
      <c r="B5041" s="2" t="s">
        <v>2787</v>
      </c>
      <c r="C5041" s="3">
        <v>182.5</v>
      </c>
      <c r="D5041" s="2">
        <v>0.02</v>
      </c>
      <c r="E5041" s="2">
        <v>0.01</v>
      </c>
      <c r="F5041" s="2">
        <v>0.02</v>
      </c>
      <c r="G5041" s="2">
        <v>-0.03</v>
      </c>
      <c r="H5041" s="2">
        <v>-0.6</v>
      </c>
      <c r="I5041" s="2">
        <v>46</v>
      </c>
      <c r="J5041" s="2">
        <v>1581</v>
      </c>
      <c r="K5041" s="4">
        <v>0.50780000000000003</v>
      </c>
      <c r="L5041" s="2" t="s">
        <v>1929</v>
      </c>
      <c r="M5041" s="5">
        <v>45093</v>
      </c>
      <c r="N5041" s="6">
        <v>103.81</v>
      </c>
    </row>
    <row r="5042" spans="1:14" ht="15.5" hidden="1" x14ac:dyDescent="0.35">
      <c r="A5042" s="3" t="s">
        <v>252</v>
      </c>
      <c r="B5042" s="2" t="s">
        <v>2787</v>
      </c>
      <c r="C5042" s="3">
        <v>183</v>
      </c>
      <c r="D5042" s="2">
        <v>0.02</v>
      </c>
      <c r="E5042" s="2">
        <v>0.01</v>
      </c>
      <c r="F5042" s="2">
        <v>0.03</v>
      </c>
      <c r="G5042" s="2">
        <v>-0.01</v>
      </c>
      <c r="H5042" s="2">
        <v>-0.33329999999999999</v>
      </c>
      <c r="I5042" s="2">
        <v>19</v>
      </c>
      <c r="J5042" s="2">
        <v>761</v>
      </c>
      <c r="K5042" s="4">
        <v>0.50780000000000003</v>
      </c>
      <c r="L5042" s="2" t="s">
        <v>1929</v>
      </c>
      <c r="M5042" s="5">
        <v>45093</v>
      </c>
      <c r="N5042" s="6">
        <v>103.81</v>
      </c>
    </row>
    <row r="5043" spans="1:14" ht="15.5" hidden="1" x14ac:dyDescent="0.35">
      <c r="A5043" s="3" t="s">
        <v>254</v>
      </c>
      <c r="B5043" s="2" t="s">
        <v>2650</v>
      </c>
      <c r="C5043" s="3">
        <v>183.5</v>
      </c>
      <c r="D5043" s="2">
        <v>0.03</v>
      </c>
      <c r="E5043" s="2">
        <v>0.01</v>
      </c>
      <c r="F5043" s="2">
        <v>0.03</v>
      </c>
      <c r="G5043" s="2">
        <v>0</v>
      </c>
      <c r="H5043" s="2" t="s">
        <v>12</v>
      </c>
      <c r="I5043" s="2">
        <v>45</v>
      </c>
      <c r="J5043" s="2">
        <v>1014</v>
      </c>
      <c r="K5043" s="4">
        <v>0.51170000000000004</v>
      </c>
      <c r="L5043" s="2" t="s">
        <v>1929</v>
      </c>
      <c r="M5043" s="5">
        <v>45093</v>
      </c>
      <c r="N5043" s="6">
        <v>103.81</v>
      </c>
    </row>
    <row r="5044" spans="1:14" ht="15.5" hidden="1" x14ac:dyDescent="0.35">
      <c r="A5044" s="3" t="s">
        <v>256</v>
      </c>
      <c r="B5044" s="2" t="s">
        <v>2041</v>
      </c>
      <c r="C5044" s="3">
        <v>184</v>
      </c>
      <c r="D5044" s="2">
        <v>0.03</v>
      </c>
      <c r="E5044" s="2">
        <v>0.01</v>
      </c>
      <c r="F5044" s="2">
        <v>0.03</v>
      </c>
      <c r="G5044" s="2">
        <v>0</v>
      </c>
      <c r="H5044" s="2" t="s">
        <v>12</v>
      </c>
      <c r="I5044" s="2">
        <v>2</v>
      </c>
      <c r="J5044" s="2">
        <v>284</v>
      </c>
      <c r="K5044" s="4">
        <v>0.51559999999999995</v>
      </c>
      <c r="L5044" s="2" t="s">
        <v>1929</v>
      </c>
      <c r="M5044" s="5">
        <v>45093</v>
      </c>
      <c r="N5044" s="6">
        <v>103.81</v>
      </c>
    </row>
    <row r="5045" spans="1:14" ht="15.5" hidden="1" x14ac:dyDescent="0.35">
      <c r="A5045" s="3" t="s">
        <v>258</v>
      </c>
      <c r="B5045" s="2" t="s">
        <v>2788</v>
      </c>
      <c r="C5045" s="3">
        <v>184.5</v>
      </c>
      <c r="D5045" s="2">
        <v>0.02</v>
      </c>
      <c r="E5045" s="2">
        <v>0.01</v>
      </c>
      <c r="F5045" s="2">
        <v>0.03</v>
      </c>
      <c r="G5045" s="2">
        <v>0</v>
      </c>
      <c r="H5045" s="2" t="s">
        <v>12</v>
      </c>
      <c r="I5045" s="2">
        <v>20</v>
      </c>
      <c r="J5045" s="2">
        <v>1625</v>
      </c>
      <c r="K5045" s="4">
        <v>0.51559999999999995</v>
      </c>
      <c r="L5045" s="2" t="s">
        <v>1929</v>
      </c>
      <c r="M5045" s="5">
        <v>45093</v>
      </c>
      <c r="N5045" s="6">
        <v>103.81</v>
      </c>
    </row>
    <row r="5046" spans="1:14" ht="15.5" hidden="1" x14ac:dyDescent="0.35">
      <c r="A5046" s="3" t="s">
        <v>259</v>
      </c>
      <c r="B5046" s="2" t="s">
        <v>2611</v>
      </c>
      <c r="C5046" s="3">
        <v>185</v>
      </c>
      <c r="D5046" s="2">
        <v>0.03</v>
      </c>
      <c r="E5046" s="2">
        <v>0.01</v>
      </c>
      <c r="F5046" s="2">
        <v>0.03</v>
      </c>
      <c r="G5046" s="2">
        <v>0</v>
      </c>
      <c r="H5046" s="2" t="s">
        <v>12</v>
      </c>
      <c r="I5046" s="2">
        <v>1</v>
      </c>
      <c r="J5046" s="2">
        <v>4323</v>
      </c>
      <c r="K5046" s="4">
        <v>0.51949999999999996</v>
      </c>
      <c r="L5046" s="2" t="s">
        <v>1929</v>
      </c>
      <c r="M5046" s="5">
        <v>45093</v>
      </c>
      <c r="N5046" s="6">
        <v>103.81</v>
      </c>
    </row>
    <row r="5047" spans="1:14" ht="15.5" hidden="1" x14ac:dyDescent="0.35">
      <c r="A5047" s="3" t="s">
        <v>261</v>
      </c>
      <c r="B5047" s="2" t="s">
        <v>2044</v>
      </c>
      <c r="C5047" s="3">
        <v>185.5</v>
      </c>
      <c r="D5047" s="2">
        <v>0.05</v>
      </c>
      <c r="E5047" s="2">
        <v>0.02</v>
      </c>
      <c r="F5047" s="2">
        <v>0.03</v>
      </c>
      <c r="G5047" s="2">
        <v>0</v>
      </c>
      <c r="H5047" s="2" t="s">
        <v>12</v>
      </c>
      <c r="I5047" s="2">
        <v>10</v>
      </c>
      <c r="J5047" s="2">
        <v>1084</v>
      </c>
      <c r="K5047" s="4">
        <v>0.53129999999999999</v>
      </c>
      <c r="L5047" s="2" t="s">
        <v>1929</v>
      </c>
      <c r="M5047" s="5">
        <v>45093</v>
      </c>
      <c r="N5047" s="6">
        <v>103.81</v>
      </c>
    </row>
    <row r="5048" spans="1:14" ht="15.5" hidden="1" x14ac:dyDescent="0.35">
      <c r="A5048" s="3" t="s">
        <v>263</v>
      </c>
      <c r="B5048" s="2" t="s">
        <v>2045</v>
      </c>
      <c r="C5048" s="3">
        <v>186</v>
      </c>
      <c r="D5048" s="2">
        <v>0.03</v>
      </c>
      <c r="E5048" s="2">
        <v>0.01</v>
      </c>
      <c r="F5048" s="2">
        <v>0.03</v>
      </c>
      <c r="G5048" s="2">
        <v>0</v>
      </c>
      <c r="H5048" s="2" t="s">
        <v>12</v>
      </c>
      <c r="I5048" s="2">
        <v>1</v>
      </c>
      <c r="J5048" s="2">
        <v>2850</v>
      </c>
      <c r="K5048" s="4">
        <v>0.52339999999999998</v>
      </c>
      <c r="L5048" s="2" t="s">
        <v>1929</v>
      </c>
      <c r="M5048" s="5">
        <v>45093</v>
      </c>
      <c r="N5048" s="6">
        <v>103.81</v>
      </c>
    </row>
    <row r="5049" spans="1:14" ht="15.5" hidden="1" x14ac:dyDescent="0.35">
      <c r="A5049" s="3" t="s">
        <v>265</v>
      </c>
      <c r="B5049" s="2" t="s">
        <v>2044</v>
      </c>
      <c r="C5049" s="3">
        <v>186.5</v>
      </c>
      <c r="D5049" s="2">
        <v>0.05</v>
      </c>
      <c r="E5049" s="2">
        <v>0.02</v>
      </c>
      <c r="F5049" s="2">
        <v>0.03</v>
      </c>
      <c r="G5049" s="2">
        <v>0</v>
      </c>
      <c r="H5049" s="2" t="s">
        <v>12</v>
      </c>
      <c r="I5049" s="2">
        <v>10</v>
      </c>
      <c r="J5049" s="2">
        <v>2645</v>
      </c>
      <c r="K5049" s="4">
        <v>0.53520000000000001</v>
      </c>
      <c r="L5049" s="2" t="s">
        <v>1929</v>
      </c>
      <c r="M5049" s="5">
        <v>45093</v>
      </c>
      <c r="N5049" s="6">
        <v>103.81</v>
      </c>
    </row>
    <row r="5050" spans="1:14" ht="15.5" hidden="1" x14ac:dyDescent="0.35">
      <c r="A5050" s="3" t="s">
        <v>267</v>
      </c>
      <c r="B5050" s="2" t="s">
        <v>2789</v>
      </c>
      <c r="C5050" s="3">
        <v>187</v>
      </c>
      <c r="D5050" s="2">
        <v>0.02</v>
      </c>
      <c r="E5050" s="2">
        <v>0.01</v>
      </c>
      <c r="F5050" s="2">
        <v>0.03</v>
      </c>
      <c r="G5050" s="2">
        <v>0</v>
      </c>
      <c r="H5050" s="2" t="s">
        <v>12</v>
      </c>
      <c r="I5050" s="2">
        <v>40</v>
      </c>
      <c r="J5050" s="2">
        <v>870</v>
      </c>
      <c r="K5050" s="4">
        <v>0.52729999999999999</v>
      </c>
      <c r="L5050" s="2" t="s">
        <v>1929</v>
      </c>
      <c r="M5050" s="5">
        <v>45093</v>
      </c>
      <c r="N5050" s="6">
        <v>103.81</v>
      </c>
    </row>
    <row r="5051" spans="1:14" ht="15.5" hidden="1" x14ac:dyDescent="0.35">
      <c r="A5051" s="3" t="s">
        <v>269</v>
      </c>
      <c r="B5051" s="2" t="s">
        <v>2784</v>
      </c>
      <c r="C5051" s="3">
        <v>187.5</v>
      </c>
      <c r="D5051" s="2">
        <v>0.02</v>
      </c>
      <c r="E5051" s="2">
        <v>0.01</v>
      </c>
      <c r="F5051" s="2">
        <v>0.03</v>
      </c>
      <c r="G5051" s="2">
        <v>-0.03</v>
      </c>
      <c r="H5051" s="2">
        <v>-0.6</v>
      </c>
      <c r="I5051" s="2">
        <v>1</v>
      </c>
      <c r="J5051" s="2">
        <v>2503</v>
      </c>
      <c r="K5051" s="4">
        <v>0.52729999999999999</v>
      </c>
      <c r="L5051" s="2" t="s">
        <v>1929</v>
      </c>
      <c r="M5051" s="5">
        <v>45093</v>
      </c>
      <c r="N5051" s="6">
        <v>103.81</v>
      </c>
    </row>
    <row r="5052" spans="1:14" ht="15.5" hidden="1" x14ac:dyDescent="0.35">
      <c r="A5052" s="3" t="s">
        <v>271</v>
      </c>
      <c r="B5052" s="2" t="s">
        <v>2048</v>
      </c>
      <c r="C5052" s="3">
        <v>188</v>
      </c>
      <c r="D5052" s="2">
        <v>0.08</v>
      </c>
      <c r="E5052" s="2">
        <v>0.02</v>
      </c>
      <c r="F5052" s="2">
        <v>0.04</v>
      </c>
      <c r="G5052" s="2">
        <v>0</v>
      </c>
      <c r="H5052" s="2" t="s">
        <v>12</v>
      </c>
      <c r="I5052" s="2">
        <v>1</v>
      </c>
      <c r="J5052" s="2">
        <v>1114</v>
      </c>
      <c r="K5052" s="4">
        <v>0.55079999999999996</v>
      </c>
      <c r="L5052" s="2" t="s">
        <v>1929</v>
      </c>
      <c r="M5052" s="5">
        <v>45093</v>
      </c>
      <c r="N5052" s="6">
        <v>103.81</v>
      </c>
    </row>
    <row r="5053" spans="1:14" ht="15.5" hidden="1" x14ac:dyDescent="0.35">
      <c r="A5053" s="3" t="s">
        <v>273</v>
      </c>
      <c r="B5053" s="2" t="s">
        <v>2049</v>
      </c>
      <c r="C5053" s="3">
        <v>188.5</v>
      </c>
      <c r="D5053" s="2">
        <v>0.02</v>
      </c>
      <c r="E5053" s="2">
        <v>0.01</v>
      </c>
      <c r="F5053" s="2">
        <v>0.03</v>
      </c>
      <c r="G5053" s="2">
        <v>0</v>
      </c>
      <c r="H5053" s="2" t="s">
        <v>12</v>
      </c>
      <c r="I5053" s="2">
        <v>60</v>
      </c>
      <c r="J5053" s="2">
        <v>404</v>
      </c>
      <c r="K5053" s="4">
        <v>0.53129999999999999</v>
      </c>
      <c r="L5053" s="2" t="s">
        <v>1929</v>
      </c>
      <c r="M5053" s="5">
        <v>45093</v>
      </c>
      <c r="N5053" s="6">
        <v>103.81</v>
      </c>
    </row>
    <row r="5054" spans="1:14" ht="15.5" hidden="1" x14ac:dyDescent="0.35">
      <c r="A5054" s="3" t="s">
        <v>274</v>
      </c>
      <c r="B5054" s="2" t="s">
        <v>2050</v>
      </c>
      <c r="C5054" s="3">
        <v>189</v>
      </c>
      <c r="D5054" s="2">
        <v>0.03</v>
      </c>
      <c r="E5054" s="2">
        <v>0</v>
      </c>
      <c r="F5054" s="2">
        <v>0.03</v>
      </c>
      <c r="G5054" s="2">
        <v>0</v>
      </c>
      <c r="H5054" s="2" t="s">
        <v>12</v>
      </c>
      <c r="I5054" s="2">
        <v>1</v>
      </c>
      <c r="J5054" s="2">
        <v>360</v>
      </c>
      <c r="K5054" s="4">
        <v>0.52339999999999998</v>
      </c>
      <c r="L5054" s="2" t="s">
        <v>1929</v>
      </c>
      <c r="M5054" s="5">
        <v>45093</v>
      </c>
      <c r="N5054" s="6">
        <v>103.81</v>
      </c>
    </row>
    <row r="5055" spans="1:14" ht="15.5" hidden="1" x14ac:dyDescent="0.35">
      <c r="A5055" s="3" t="s">
        <v>276</v>
      </c>
      <c r="B5055" s="2" t="s">
        <v>2051</v>
      </c>
      <c r="C5055" s="3">
        <v>189.5</v>
      </c>
      <c r="D5055" s="2">
        <v>0.05</v>
      </c>
      <c r="E5055" s="2">
        <v>0.01</v>
      </c>
      <c r="F5055" s="2">
        <v>0.02</v>
      </c>
      <c r="G5055" s="2">
        <v>0</v>
      </c>
      <c r="H5055" s="2" t="s">
        <v>12</v>
      </c>
      <c r="I5055" s="2">
        <v>1</v>
      </c>
      <c r="J5055" s="2">
        <v>468</v>
      </c>
      <c r="K5055" s="4">
        <v>0.52339999999999998</v>
      </c>
      <c r="L5055" s="2" t="s">
        <v>1929</v>
      </c>
      <c r="M5055" s="5">
        <v>45093</v>
      </c>
      <c r="N5055" s="6">
        <v>103.81</v>
      </c>
    </row>
    <row r="5056" spans="1:14" ht="15.5" hidden="1" x14ac:dyDescent="0.35">
      <c r="A5056" s="3" t="s">
        <v>278</v>
      </c>
      <c r="B5056" s="2" t="s">
        <v>2654</v>
      </c>
      <c r="C5056" s="3">
        <v>190</v>
      </c>
      <c r="D5056" s="2">
        <v>0.03</v>
      </c>
      <c r="E5056" s="2">
        <v>0.01</v>
      </c>
      <c r="F5056" s="2">
        <v>0.03</v>
      </c>
      <c r="G5056" s="2">
        <v>0</v>
      </c>
      <c r="H5056" s="2" t="s">
        <v>12</v>
      </c>
      <c r="I5056" s="2">
        <v>1</v>
      </c>
      <c r="J5056" s="2">
        <v>2823</v>
      </c>
      <c r="K5056" s="4">
        <v>0.53910000000000002</v>
      </c>
      <c r="L5056" s="2" t="s">
        <v>1929</v>
      </c>
      <c r="M5056" s="5">
        <v>45093</v>
      </c>
      <c r="N5056" s="6">
        <v>103.81</v>
      </c>
    </row>
    <row r="5057" spans="1:14" ht="15.5" hidden="1" x14ac:dyDescent="0.35">
      <c r="A5057" s="3" t="s">
        <v>280</v>
      </c>
      <c r="B5057" s="2" t="s">
        <v>2655</v>
      </c>
      <c r="C5057" s="3">
        <v>190.5</v>
      </c>
      <c r="D5057" s="2">
        <v>0.02</v>
      </c>
      <c r="E5057" s="2">
        <v>0</v>
      </c>
      <c r="F5057" s="2">
        <v>0.02</v>
      </c>
      <c r="G5057" s="2">
        <v>0</v>
      </c>
      <c r="H5057" s="2" t="s">
        <v>12</v>
      </c>
      <c r="I5057" s="2">
        <v>8</v>
      </c>
      <c r="J5057" s="2">
        <v>2173</v>
      </c>
      <c r="K5057" s="4">
        <v>0.50780000000000003</v>
      </c>
      <c r="L5057" s="2" t="s">
        <v>1929</v>
      </c>
      <c r="M5057" s="5">
        <v>45093</v>
      </c>
      <c r="N5057" s="6">
        <v>103.81</v>
      </c>
    </row>
    <row r="5058" spans="1:14" ht="15.5" hidden="1" x14ac:dyDescent="0.35">
      <c r="A5058" s="3" t="s">
        <v>282</v>
      </c>
      <c r="B5058" s="2" t="s">
        <v>2656</v>
      </c>
      <c r="C5058" s="3">
        <v>191</v>
      </c>
      <c r="D5058" s="2">
        <v>0.02</v>
      </c>
      <c r="E5058" s="2">
        <v>0</v>
      </c>
      <c r="F5058" s="2">
        <v>0.02</v>
      </c>
      <c r="G5058" s="2">
        <v>0</v>
      </c>
      <c r="H5058" s="2" t="s">
        <v>12</v>
      </c>
      <c r="I5058" s="2">
        <v>6</v>
      </c>
      <c r="J5058" s="2">
        <v>508</v>
      </c>
      <c r="K5058" s="4">
        <v>0.50780000000000003</v>
      </c>
      <c r="L5058" s="2" t="s">
        <v>1929</v>
      </c>
      <c r="M5058" s="5">
        <v>45093</v>
      </c>
      <c r="N5058" s="6">
        <v>103.81</v>
      </c>
    </row>
    <row r="5059" spans="1:14" ht="15.5" hidden="1" x14ac:dyDescent="0.35">
      <c r="A5059" s="3" t="s">
        <v>283</v>
      </c>
      <c r="B5059" s="2" t="s">
        <v>2054</v>
      </c>
      <c r="C5059" s="3">
        <v>191.5</v>
      </c>
      <c r="D5059" s="2">
        <v>0.02</v>
      </c>
      <c r="E5059" s="2">
        <v>0</v>
      </c>
      <c r="F5059" s="2">
        <v>0.02</v>
      </c>
      <c r="G5059" s="2">
        <v>0</v>
      </c>
      <c r="H5059" s="2" t="s">
        <v>12</v>
      </c>
      <c r="I5059" s="2">
        <v>2</v>
      </c>
      <c r="J5059" s="2">
        <v>436</v>
      </c>
      <c r="K5059" s="4">
        <v>0.51559999999999995</v>
      </c>
      <c r="L5059" s="2" t="s">
        <v>1929</v>
      </c>
      <c r="M5059" s="5">
        <v>45093</v>
      </c>
      <c r="N5059" s="6">
        <v>103.81</v>
      </c>
    </row>
    <row r="5060" spans="1:14" ht="15.5" hidden="1" x14ac:dyDescent="0.35">
      <c r="A5060" s="3" t="s">
        <v>285</v>
      </c>
      <c r="B5060" s="2" t="s">
        <v>2789</v>
      </c>
      <c r="C5060" s="3">
        <v>192</v>
      </c>
      <c r="D5060" s="2">
        <v>0.02</v>
      </c>
      <c r="E5060" s="2">
        <v>0</v>
      </c>
      <c r="F5060" s="2">
        <v>0.02</v>
      </c>
      <c r="G5060" s="2">
        <v>0</v>
      </c>
      <c r="H5060" s="2" t="s">
        <v>12</v>
      </c>
      <c r="I5060" s="2">
        <v>30</v>
      </c>
      <c r="J5060" s="2">
        <v>531</v>
      </c>
      <c r="K5060" s="4">
        <v>0.51559999999999995</v>
      </c>
      <c r="L5060" s="2" t="s">
        <v>1929</v>
      </c>
      <c r="M5060" s="5">
        <v>45093</v>
      </c>
      <c r="N5060" s="6">
        <v>103.81</v>
      </c>
    </row>
    <row r="5061" spans="1:14" ht="15.5" hidden="1" x14ac:dyDescent="0.35">
      <c r="A5061" s="3" t="s">
        <v>287</v>
      </c>
      <c r="B5061" s="2" t="s">
        <v>2641</v>
      </c>
      <c r="C5061" s="3">
        <v>192.5</v>
      </c>
      <c r="D5061" s="2">
        <v>0.02</v>
      </c>
      <c r="E5061" s="2">
        <v>0</v>
      </c>
      <c r="F5061" s="2">
        <v>0.02</v>
      </c>
      <c r="G5061" s="2">
        <v>0</v>
      </c>
      <c r="H5061" s="2" t="s">
        <v>12</v>
      </c>
      <c r="I5061" s="2">
        <v>20</v>
      </c>
      <c r="J5061" s="2">
        <v>831</v>
      </c>
      <c r="K5061" s="4">
        <v>0.51559999999999995</v>
      </c>
      <c r="L5061" s="2" t="s">
        <v>1929</v>
      </c>
      <c r="M5061" s="5">
        <v>45093</v>
      </c>
      <c r="N5061" s="6">
        <v>103.81</v>
      </c>
    </row>
    <row r="5062" spans="1:14" ht="15.5" hidden="1" x14ac:dyDescent="0.35">
      <c r="A5062" s="3" t="s">
        <v>289</v>
      </c>
      <c r="B5062" s="2" t="s">
        <v>2641</v>
      </c>
      <c r="C5062" s="3">
        <v>193</v>
      </c>
      <c r="D5062" s="2">
        <v>0.02</v>
      </c>
      <c r="E5062" s="2">
        <v>0</v>
      </c>
      <c r="F5062" s="2">
        <v>0</v>
      </c>
      <c r="G5062" s="2">
        <v>0</v>
      </c>
      <c r="H5062" s="2" t="s">
        <v>12</v>
      </c>
      <c r="I5062" s="2">
        <v>74</v>
      </c>
      <c r="J5062" s="2">
        <v>1104</v>
      </c>
      <c r="K5062" s="4">
        <v>0.25</v>
      </c>
      <c r="L5062" s="2" t="s">
        <v>1929</v>
      </c>
      <c r="M5062" s="5">
        <v>45093</v>
      </c>
      <c r="N5062" s="6">
        <v>103.81</v>
      </c>
    </row>
    <row r="5063" spans="1:14" ht="15.5" hidden="1" x14ac:dyDescent="0.35">
      <c r="A5063" s="3" t="s">
        <v>291</v>
      </c>
      <c r="B5063" s="2" t="s">
        <v>2657</v>
      </c>
      <c r="C5063" s="3">
        <v>193.5</v>
      </c>
      <c r="D5063" s="2">
        <v>0.02</v>
      </c>
      <c r="E5063" s="2">
        <v>0</v>
      </c>
      <c r="F5063" s="2">
        <v>0.02</v>
      </c>
      <c r="G5063" s="2">
        <v>0</v>
      </c>
      <c r="H5063" s="2" t="s">
        <v>12</v>
      </c>
      <c r="I5063" s="2">
        <v>40</v>
      </c>
      <c r="J5063" s="2">
        <v>786</v>
      </c>
      <c r="K5063" s="4">
        <v>0.52339999999999998</v>
      </c>
      <c r="L5063" s="2" t="s">
        <v>1929</v>
      </c>
      <c r="M5063" s="5">
        <v>45093</v>
      </c>
      <c r="N5063" s="6">
        <v>103.81</v>
      </c>
    </row>
    <row r="5064" spans="1:14" ht="15.5" hidden="1" x14ac:dyDescent="0.35">
      <c r="A5064" s="3" t="s">
        <v>293</v>
      </c>
      <c r="B5064" s="2" t="s">
        <v>2057</v>
      </c>
      <c r="C5064" s="3">
        <v>194</v>
      </c>
      <c r="D5064" s="2">
        <v>0.06</v>
      </c>
      <c r="E5064" s="2">
        <v>0</v>
      </c>
      <c r="F5064" s="2">
        <v>0.02</v>
      </c>
      <c r="G5064" s="2">
        <v>0</v>
      </c>
      <c r="H5064" s="2" t="s">
        <v>12</v>
      </c>
      <c r="I5064" s="2">
        <v>1</v>
      </c>
      <c r="J5064" s="2">
        <v>1945</v>
      </c>
      <c r="K5064" s="4">
        <v>0.52339999999999998</v>
      </c>
      <c r="L5064" s="2" t="s">
        <v>1929</v>
      </c>
      <c r="M5064" s="5">
        <v>45093</v>
      </c>
      <c r="N5064" s="6">
        <v>103.81</v>
      </c>
    </row>
    <row r="5065" spans="1:14" ht="15.5" hidden="1" x14ac:dyDescent="0.35">
      <c r="A5065" s="3" t="s">
        <v>295</v>
      </c>
      <c r="B5065" s="2" t="s">
        <v>2058</v>
      </c>
      <c r="C5065" s="3">
        <v>194.5</v>
      </c>
      <c r="D5065" s="2">
        <v>0.02</v>
      </c>
      <c r="E5065" s="2">
        <v>0</v>
      </c>
      <c r="F5065" s="2">
        <v>0.02</v>
      </c>
      <c r="G5065" s="2">
        <v>0</v>
      </c>
      <c r="H5065" s="2" t="s">
        <v>12</v>
      </c>
      <c r="I5065" s="2">
        <v>20</v>
      </c>
      <c r="J5065" s="2">
        <v>462</v>
      </c>
      <c r="K5065" s="4">
        <v>0.52339999999999998</v>
      </c>
      <c r="L5065" s="2" t="s">
        <v>1929</v>
      </c>
      <c r="M5065" s="5">
        <v>45093</v>
      </c>
      <c r="N5065" s="6">
        <v>103.81</v>
      </c>
    </row>
    <row r="5066" spans="1:14" ht="15.5" hidden="1" x14ac:dyDescent="0.35">
      <c r="A5066" s="3" t="s">
        <v>297</v>
      </c>
      <c r="B5066" s="2" t="s">
        <v>2059</v>
      </c>
      <c r="C5066" s="3">
        <v>195</v>
      </c>
      <c r="D5066" s="2">
        <v>0.03</v>
      </c>
      <c r="E5066" s="2">
        <v>0</v>
      </c>
      <c r="F5066" s="2">
        <v>0.02</v>
      </c>
      <c r="G5066" s="2">
        <v>0</v>
      </c>
      <c r="H5066" s="2" t="s">
        <v>12</v>
      </c>
      <c r="I5066" s="2">
        <v>4</v>
      </c>
      <c r="J5066" s="2">
        <v>43065</v>
      </c>
      <c r="K5066" s="4">
        <v>0.52339999999999998</v>
      </c>
      <c r="L5066" s="2" t="s">
        <v>1929</v>
      </c>
      <c r="M5066" s="5">
        <v>45093</v>
      </c>
      <c r="N5066" s="6">
        <v>103.81</v>
      </c>
    </row>
    <row r="5067" spans="1:14" ht="15.5" hidden="1" x14ac:dyDescent="0.35">
      <c r="A5067" s="3" t="s">
        <v>299</v>
      </c>
      <c r="B5067" s="2" t="s">
        <v>1917</v>
      </c>
      <c r="C5067" s="3">
        <v>195.5</v>
      </c>
      <c r="D5067" s="2">
        <v>0.03</v>
      </c>
      <c r="E5067" s="2">
        <v>0</v>
      </c>
      <c r="F5067" s="2">
        <v>0.02</v>
      </c>
      <c r="G5067" s="2">
        <v>0</v>
      </c>
      <c r="H5067" s="2" t="s">
        <v>12</v>
      </c>
      <c r="I5067" s="2">
        <v>1</v>
      </c>
      <c r="J5067" s="2">
        <v>598</v>
      </c>
      <c r="K5067" s="4">
        <v>0.53129999999999999</v>
      </c>
      <c r="L5067" s="2" t="s">
        <v>1929</v>
      </c>
      <c r="M5067" s="5">
        <v>45093</v>
      </c>
      <c r="N5067" s="6">
        <v>103.81</v>
      </c>
    </row>
    <row r="5068" spans="1:14" ht="15.5" hidden="1" x14ac:dyDescent="0.35">
      <c r="A5068" s="3" t="s">
        <v>301</v>
      </c>
      <c r="B5068" s="2" t="s">
        <v>1988</v>
      </c>
      <c r="C5068" s="3">
        <v>196</v>
      </c>
      <c r="D5068" s="2">
        <v>0.02</v>
      </c>
      <c r="E5068" s="2">
        <v>0</v>
      </c>
      <c r="F5068" s="2">
        <v>0.02</v>
      </c>
      <c r="G5068" s="2">
        <v>0</v>
      </c>
      <c r="H5068" s="2" t="s">
        <v>12</v>
      </c>
      <c r="I5068" s="2">
        <v>20</v>
      </c>
      <c r="J5068" s="2">
        <v>541</v>
      </c>
      <c r="K5068" s="4">
        <v>0.53129999999999999</v>
      </c>
      <c r="L5068" s="2" t="s">
        <v>1929</v>
      </c>
      <c r="M5068" s="5">
        <v>45093</v>
      </c>
      <c r="N5068" s="6">
        <v>103.81</v>
      </c>
    </row>
    <row r="5069" spans="1:14" ht="15.5" hidden="1" x14ac:dyDescent="0.35">
      <c r="A5069" s="3" t="s">
        <v>303</v>
      </c>
      <c r="B5069" s="2" t="s">
        <v>2060</v>
      </c>
      <c r="C5069" s="3">
        <v>196.5</v>
      </c>
      <c r="D5069" s="2">
        <v>0.11</v>
      </c>
      <c r="E5069" s="2">
        <v>0.03</v>
      </c>
      <c r="F5069" s="2">
        <v>0.05</v>
      </c>
      <c r="G5069" s="2">
        <v>0</v>
      </c>
      <c r="H5069" s="2" t="s">
        <v>12</v>
      </c>
      <c r="I5069" s="2">
        <v>10</v>
      </c>
      <c r="J5069" s="2">
        <v>958</v>
      </c>
      <c r="K5069" s="4">
        <v>0.60550000000000004</v>
      </c>
      <c r="L5069" s="2" t="s">
        <v>1929</v>
      </c>
      <c r="M5069" s="5">
        <v>45093</v>
      </c>
      <c r="N5069" s="6">
        <v>103.81</v>
      </c>
    </row>
    <row r="5070" spans="1:14" ht="15.5" hidden="1" x14ac:dyDescent="0.35">
      <c r="A5070" s="3" t="s">
        <v>305</v>
      </c>
      <c r="B5070" s="2" t="s">
        <v>2061</v>
      </c>
      <c r="C5070" s="3">
        <v>197</v>
      </c>
      <c r="D5070" s="2">
        <v>0.02</v>
      </c>
      <c r="E5070" s="2">
        <v>0.01</v>
      </c>
      <c r="F5070" s="2">
        <v>0.02</v>
      </c>
      <c r="G5070" s="2">
        <v>0</v>
      </c>
      <c r="H5070" s="2" t="s">
        <v>12</v>
      </c>
      <c r="I5070" s="2">
        <v>10</v>
      </c>
      <c r="J5070" s="2">
        <v>613</v>
      </c>
      <c r="K5070" s="4">
        <v>0.55469999999999997</v>
      </c>
      <c r="L5070" s="2" t="s">
        <v>1929</v>
      </c>
      <c r="M5070" s="5">
        <v>45093</v>
      </c>
      <c r="N5070" s="6">
        <v>103.81</v>
      </c>
    </row>
    <row r="5071" spans="1:14" ht="15.5" hidden="1" x14ac:dyDescent="0.35">
      <c r="A5071" s="3" t="s">
        <v>307</v>
      </c>
      <c r="B5071" s="2" t="s">
        <v>2062</v>
      </c>
      <c r="C5071" s="3">
        <v>197.5</v>
      </c>
      <c r="D5071" s="2">
        <v>0.01</v>
      </c>
      <c r="E5071" s="2">
        <v>0</v>
      </c>
      <c r="F5071" s="2">
        <v>0.02</v>
      </c>
      <c r="G5071" s="2">
        <v>0</v>
      </c>
      <c r="H5071" s="2" t="s">
        <v>12</v>
      </c>
      <c r="I5071" s="2">
        <v>100</v>
      </c>
      <c r="J5071" s="2">
        <v>2061</v>
      </c>
      <c r="K5071" s="4">
        <v>0.53129999999999999</v>
      </c>
      <c r="L5071" s="2" t="s">
        <v>1929</v>
      </c>
      <c r="M5071" s="5">
        <v>45093</v>
      </c>
      <c r="N5071" s="6">
        <v>103.81</v>
      </c>
    </row>
    <row r="5072" spans="1:14" ht="15.5" hidden="1" x14ac:dyDescent="0.35">
      <c r="A5072" s="3" t="s">
        <v>309</v>
      </c>
      <c r="B5072" s="2" t="s">
        <v>2063</v>
      </c>
      <c r="C5072" s="3">
        <v>198</v>
      </c>
      <c r="D5072" s="2">
        <v>0.03</v>
      </c>
      <c r="E5072" s="2">
        <v>0.01</v>
      </c>
      <c r="F5072" s="2">
        <v>0.03</v>
      </c>
      <c r="G5072" s="2">
        <v>0</v>
      </c>
      <c r="H5072" s="2" t="s">
        <v>12</v>
      </c>
      <c r="I5072" s="2">
        <v>1</v>
      </c>
      <c r="J5072" s="2">
        <v>521</v>
      </c>
      <c r="K5072" s="4">
        <v>0.57030000000000003</v>
      </c>
      <c r="L5072" s="2" t="s">
        <v>1929</v>
      </c>
      <c r="M5072" s="5">
        <v>45093</v>
      </c>
      <c r="N5072" s="6">
        <v>103.81</v>
      </c>
    </row>
    <row r="5073" spans="1:14" ht="15.5" hidden="1" x14ac:dyDescent="0.35">
      <c r="A5073" s="3" t="s">
        <v>311</v>
      </c>
      <c r="B5073" s="2" t="s">
        <v>2658</v>
      </c>
      <c r="C5073" s="3">
        <v>198.5</v>
      </c>
      <c r="D5073" s="2">
        <v>0.01</v>
      </c>
      <c r="E5073" s="2">
        <v>0</v>
      </c>
      <c r="F5073" s="2">
        <v>0</v>
      </c>
      <c r="G5073" s="2">
        <v>0</v>
      </c>
      <c r="H5073" s="2" t="s">
        <v>12</v>
      </c>
      <c r="I5073" s="2">
        <v>9</v>
      </c>
      <c r="J5073" s="2">
        <v>463</v>
      </c>
      <c r="K5073" s="4">
        <v>0.25</v>
      </c>
      <c r="L5073" s="2" t="s">
        <v>1929</v>
      </c>
      <c r="M5073" s="5">
        <v>45093</v>
      </c>
      <c r="N5073" s="6">
        <v>103.81</v>
      </c>
    </row>
    <row r="5074" spans="1:14" ht="15.5" hidden="1" x14ac:dyDescent="0.35">
      <c r="A5074" s="3" t="s">
        <v>313</v>
      </c>
      <c r="B5074" s="2" t="s">
        <v>2065</v>
      </c>
      <c r="C5074" s="3">
        <v>199</v>
      </c>
      <c r="D5074" s="2">
        <v>0.02</v>
      </c>
      <c r="E5074" s="2">
        <v>0.01</v>
      </c>
      <c r="F5074" s="2">
        <v>0.02</v>
      </c>
      <c r="G5074" s="2">
        <v>0</v>
      </c>
      <c r="H5074" s="2" t="s">
        <v>12</v>
      </c>
      <c r="I5074" s="2">
        <v>39</v>
      </c>
      <c r="J5074" s="2">
        <v>768</v>
      </c>
      <c r="K5074" s="4">
        <v>0.5625</v>
      </c>
      <c r="L5074" s="2" t="s">
        <v>1929</v>
      </c>
      <c r="M5074" s="5">
        <v>45093</v>
      </c>
      <c r="N5074" s="6">
        <v>103.81</v>
      </c>
    </row>
    <row r="5075" spans="1:14" ht="15.5" hidden="1" x14ac:dyDescent="0.35">
      <c r="A5075" s="3" t="s">
        <v>315</v>
      </c>
      <c r="B5075" s="2" t="s">
        <v>2066</v>
      </c>
      <c r="C5075" s="3">
        <v>199.5</v>
      </c>
      <c r="D5075" s="2">
        <v>0.03</v>
      </c>
      <c r="E5075" s="2">
        <v>0</v>
      </c>
      <c r="F5075" s="2">
        <v>0.13</v>
      </c>
      <c r="G5075" s="2">
        <v>0</v>
      </c>
      <c r="H5075" s="2" t="s">
        <v>12</v>
      </c>
      <c r="I5075" s="2">
        <v>50</v>
      </c>
      <c r="J5075" s="2">
        <v>2753</v>
      </c>
      <c r="K5075" s="4">
        <v>0.65039999999999998</v>
      </c>
      <c r="L5075" s="2" t="s">
        <v>1929</v>
      </c>
      <c r="M5075" s="5">
        <v>45093</v>
      </c>
      <c r="N5075" s="6">
        <v>103.81</v>
      </c>
    </row>
    <row r="5076" spans="1:14" ht="15.5" hidden="1" x14ac:dyDescent="0.35">
      <c r="A5076" s="3" t="s">
        <v>316</v>
      </c>
      <c r="B5076" s="2" t="s">
        <v>2790</v>
      </c>
      <c r="C5076" s="3">
        <v>200</v>
      </c>
      <c r="D5076" s="2">
        <v>0.01</v>
      </c>
      <c r="E5076" s="2">
        <v>0</v>
      </c>
      <c r="F5076" s="2">
        <v>0.02</v>
      </c>
      <c r="G5076" s="2">
        <v>0</v>
      </c>
      <c r="H5076" s="2" t="s">
        <v>12</v>
      </c>
      <c r="I5076" s="2">
        <v>68</v>
      </c>
      <c r="J5076" s="2">
        <v>20962</v>
      </c>
      <c r="K5076" s="4">
        <v>0.54690000000000005</v>
      </c>
      <c r="L5076" s="2" t="s">
        <v>1929</v>
      </c>
      <c r="M5076" s="5">
        <v>45093</v>
      </c>
      <c r="N5076" s="6">
        <v>103.81</v>
      </c>
    </row>
    <row r="5077" spans="1:14" ht="15.5" hidden="1" x14ac:dyDescent="0.35">
      <c r="A5077" s="3" t="s">
        <v>317</v>
      </c>
      <c r="B5077" s="2" t="s">
        <v>2791</v>
      </c>
      <c r="C5077" s="3">
        <v>205</v>
      </c>
      <c r="D5077" s="2">
        <v>0.01</v>
      </c>
      <c r="E5077" s="2">
        <v>0</v>
      </c>
      <c r="F5077" s="2">
        <v>0.02</v>
      </c>
      <c r="G5077" s="2">
        <v>0</v>
      </c>
      <c r="H5077" s="2" t="s">
        <v>12</v>
      </c>
      <c r="I5077" s="2">
        <v>1201</v>
      </c>
      <c r="J5077" s="2">
        <v>5596</v>
      </c>
      <c r="K5077" s="4">
        <v>0.5625</v>
      </c>
      <c r="L5077" s="2" t="s">
        <v>1929</v>
      </c>
      <c r="M5077" s="5">
        <v>45093</v>
      </c>
      <c r="N5077" s="6">
        <v>103.81</v>
      </c>
    </row>
    <row r="5078" spans="1:14" ht="15.5" hidden="1" x14ac:dyDescent="0.35">
      <c r="A5078" s="3" t="s">
        <v>319</v>
      </c>
      <c r="B5078" s="2" t="s">
        <v>2792</v>
      </c>
      <c r="C5078" s="3">
        <v>210</v>
      </c>
      <c r="D5078" s="2">
        <v>0.01</v>
      </c>
      <c r="E5078" s="2">
        <v>0</v>
      </c>
      <c r="F5078" s="2">
        <v>0.02</v>
      </c>
      <c r="G5078" s="2">
        <v>0</v>
      </c>
      <c r="H5078" s="2" t="s">
        <v>12</v>
      </c>
      <c r="I5078" s="2">
        <v>300</v>
      </c>
      <c r="J5078" s="2">
        <v>3686</v>
      </c>
      <c r="K5078" s="4">
        <v>0.57809999999999995</v>
      </c>
      <c r="L5078" s="2" t="s">
        <v>1929</v>
      </c>
      <c r="M5078" s="5">
        <v>45093</v>
      </c>
      <c r="N5078" s="6">
        <v>103.81</v>
      </c>
    </row>
    <row r="5079" spans="1:14" ht="15.5" hidden="1" x14ac:dyDescent="0.35">
      <c r="A5079" s="3" t="s">
        <v>320</v>
      </c>
      <c r="B5079" s="2" t="s">
        <v>2793</v>
      </c>
      <c r="C5079" s="3">
        <v>215</v>
      </c>
      <c r="D5079" s="2">
        <v>0.01</v>
      </c>
      <c r="E5079" s="2">
        <v>0</v>
      </c>
      <c r="F5079" s="2">
        <v>0.02</v>
      </c>
      <c r="G5079" s="2">
        <v>0</v>
      </c>
      <c r="H5079" s="2" t="s">
        <v>12</v>
      </c>
      <c r="I5079" s="2">
        <v>400</v>
      </c>
      <c r="J5079" s="2">
        <v>3996</v>
      </c>
      <c r="K5079" s="4">
        <v>0.59379999999999999</v>
      </c>
      <c r="L5079" s="2" t="s">
        <v>1929</v>
      </c>
      <c r="M5079" s="5">
        <v>45093</v>
      </c>
      <c r="N5079" s="6">
        <v>103.81</v>
      </c>
    </row>
    <row r="5080" spans="1:14" ht="15.5" hidden="1" x14ac:dyDescent="0.35">
      <c r="A5080" s="3" t="s">
        <v>322</v>
      </c>
      <c r="B5080" s="2" t="s">
        <v>2794</v>
      </c>
      <c r="C5080" s="3">
        <v>220</v>
      </c>
      <c r="D5080" s="2">
        <v>0.01</v>
      </c>
      <c r="E5080" s="2">
        <v>0</v>
      </c>
      <c r="F5080" s="2">
        <v>0.02</v>
      </c>
      <c r="G5080" s="2">
        <v>0</v>
      </c>
      <c r="H5080" s="2" t="s">
        <v>12</v>
      </c>
      <c r="I5080" s="2">
        <v>200</v>
      </c>
      <c r="J5080" s="2">
        <v>2726</v>
      </c>
      <c r="K5080" s="4">
        <v>0.60940000000000005</v>
      </c>
      <c r="L5080" s="2" t="s">
        <v>1929</v>
      </c>
      <c r="M5080" s="5">
        <v>45093</v>
      </c>
      <c r="N5080" s="6">
        <v>103.81</v>
      </c>
    </row>
    <row r="5081" spans="1:14" ht="15.5" hidden="1" x14ac:dyDescent="0.35">
      <c r="A5081" s="3" t="s">
        <v>324</v>
      </c>
      <c r="B5081" s="2" t="s">
        <v>2795</v>
      </c>
      <c r="C5081" s="3">
        <v>225</v>
      </c>
      <c r="D5081" s="2">
        <v>0.01</v>
      </c>
      <c r="E5081" s="2">
        <v>0</v>
      </c>
      <c r="F5081" s="2">
        <v>0.02</v>
      </c>
      <c r="G5081" s="2">
        <v>0</v>
      </c>
      <c r="H5081" s="2" t="s">
        <v>12</v>
      </c>
      <c r="I5081" s="2">
        <v>600</v>
      </c>
      <c r="J5081" s="2">
        <v>14768</v>
      </c>
      <c r="K5081" s="4">
        <v>0.63280000000000003</v>
      </c>
      <c r="L5081" s="2" t="s">
        <v>1929</v>
      </c>
      <c r="M5081" s="5">
        <v>45093</v>
      </c>
      <c r="N5081" s="6">
        <v>103.81</v>
      </c>
    </row>
    <row r="5082" spans="1:14" ht="15.5" hidden="1" x14ac:dyDescent="0.35">
      <c r="A5082" s="3" t="s">
        <v>326</v>
      </c>
      <c r="B5082" s="2" t="s">
        <v>2796</v>
      </c>
      <c r="C5082" s="3">
        <v>230</v>
      </c>
      <c r="D5082" s="2">
        <v>0.01</v>
      </c>
      <c r="E5082" s="2">
        <v>0</v>
      </c>
      <c r="F5082" s="2">
        <v>0.02</v>
      </c>
      <c r="G5082" s="2">
        <v>0</v>
      </c>
      <c r="H5082" s="2" t="s">
        <v>12</v>
      </c>
      <c r="I5082" s="2">
        <v>400</v>
      </c>
      <c r="J5082" s="2">
        <v>2810</v>
      </c>
      <c r="K5082" s="4">
        <v>0.64839999999999998</v>
      </c>
      <c r="L5082" s="2" t="s">
        <v>1929</v>
      </c>
      <c r="M5082" s="5">
        <v>45093</v>
      </c>
      <c r="N5082" s="6">
        <v>103.81</v>
      </c>
    </row>
    <row r="5083" spans="1:14" ht="15.5" hidden="1" x14ac:dyDescent="0.35">
      <c r="A5083" s="3" t="s">
        <v>328</v>
      </c>
      <c r="B5083" s="2" t="s">
        <v>2797</v>
      </c>
      <c r="C5083" s="3">
        <v>235</v>
      </c>
      <c r="D5083" s="2">
        <v>0.01</v>
      </c>
      <c r="E5083" s="2">
        <v>0</v>
      </c>
      <c r="F5083" s="2">
        <v>0.02</v>
      </c>
      <c r="G5083" s="2">
        <v>0</v>
      </c>
      <c r="H5083" s="2" t="s">
        <v>12</v>
      </c>
      <c r="I5083" s="2">
        <v>200</v>
      </c>
      <c r="J5083" s="2">
        <v>2626</v>
      </c>
      <c r="K5083" s="4">
        <v>0.66410000000000002</v>
      </c>
      <c r="L5083" s="2" t="s">
        <v>1929</v>
      </c>
      <c r="M5083" s="5">
        <v>45093</v>
      </c>
      <c r="N5083" s="6">
        <v>103.81</v>
      </c>
    </row>
    <row r="5084" spans="1:14" ht="15.5" hidden="1" x14ac:dyDescent="0.35">
      <c r="A5084" s="3" t="s">
        <v>330</v>
      </c>
      <c r="B5084" s="2" t="s">
        <v>2797</v>
      </c>
      <c r="C5084" s="3">
        <v>240</v>
      </c>
      <c r="D5084" s="2">
        <v>0.01</v>
      </c>
      <c r="E5084" s="2">
        <v>0</v>
      </c>
      <c r="F5084" s="2">
        <v>0.02</v>
      </c>
      <c r="G5084" s="2">
        <v>0</v>
      </c>
      <c r="H5084" s="2" t="s">
        <v>12</v>
      </c>
      <c r="I5084" s="2">
        <v>200</v>
      </c>
      <c r="J5084" s="2">
        <v>12565</v>
      </c>
      <c r="K5084" s="4">
        <v>0.67190000000000005</v>
      </c>
      <c r="L5084" s="2" t="s">
        <v>1929</v>
      </c>
      <c r="M5084" s="5">
        <v>45093</v>
      </c>
      <c r="N5084" s="6">
        <v>103.81</v>
      </c>
    </row>
    <row r="5085" spans="1:14" ht="15.5" hidden="1" x14ac:dyDescent="0.35">
      <c r="A5085" s="3" t="s">
        <v>331</v>
      </c>
      <c r="B5085" s="2" t="s">
        <v>2665</v>
      </c>
      <c r="C5085" s="3">
        <v>245</v>
      </c>
      <c r="D5085" s="2">
        <v>0.01</v>
      </c>
      <c r="E5085" s="2">
        <v>0</v>
      </c>
      <c r="F5085" s="2">
        <v>0.02</v>
      </c>
      <c r="G5085" s="2">
        <v>0</v>
      </c>
      <c r="H5085" s="2" t="s">
        <v>12</v>
      </c>
      <c r="I5085" s="2">
        <v>801</v>
      </c>
      <c r="J5085" s="2">
        <v>2429</v>
      </c>
      <c r="K5085" s="4">
        <v>0.6875</v>
      </c>
      <c r="L5085" s="2" t="s">
        <v>1929</v>
      </c>
      <c r="M5085" s="5">
        <v>45093</v>
      </c>
      <c r="N5085" s="6">
        <v>103.81</v>
      </c>
    </row>
    <row r="5086" spans="1:14" ht="15.5" hidden="1" x14ac:dyDescent="0.35">
      <c r="A5086" s="3" t="s">
        <v>332</v>
      </c>
      <c r="B5086" s="2" t="s">
        <v>2753</v>
      </c>
      <c r="C5086" s="3">
        <v>250</v>
      </c>
      <c r="D5086" s="2">
        <v>0.01</v>
      </c>
      <c r="E5086" s="2">
        <v>0</v>
      </c>
      <c r="F5086" s="2">
        <v>0.02</v>
      </c>
      <c r="G5086" s="2">
        <v>0</v>
      </c>
      <c r="H5086" s="2" t="s">
        <v>12</v>
      </c>
      <c r="I5086" s="2">
        <v>200</v>
      </c>
      <c r="J5086" s="2">
        <v>16236</v>
      </c>
      <c r="K5086" s="4">
        <v>0.70309999999999995</v>
      </c>
      <c r="L5086" s="2" t="s">
        <v>1929</v>
      </c>
      <c r="M5086" s="5">
        <v>45093</v>
      </c>
      <c r="N5086" s="6">
        <v>103.81</v>
      </c>
    </row>
    <row r="5087" spans="1:14" ht="15.5" hidden="1" x14ac:dyDescent="0.35">
      <c r="A5087" s="3" t="s">
        <v>334</v>
      </c>
      <c r="B5087" s="2" t="s">
        <v>2078</v>
      </c>
      <c r="C5087" s="3">
        <v>255</v>
      </c>
      <c r="D5087" s="2">
        <v>0.01</v>
      </c>
      <c r="E5087" s="2">
        <v>0</v>
      </c>
      <c r="F5087" s="2">
        <v>0.01</v>
      </c>
      <c r="G5087" s="2">
        <v>0</v>
      </c>
      <c r="H5087" s="2" t="s">
        <v>12</v>
      </c>
      <c r="I5087" s="2">
        <v>11</v>
      </c>
      <c r="J5087" s="2">
        <v>3239</v>
      </c>
      <c r="K5087" s="4">
        <v>0.6875</v>
      </c>
      <c r="L5087" s="2" t="s">
        <v>1929</v>
      </c>
      <c r="M5087" s="5">
        <v>45093</v>
      </c>
      <c r="N5087" s="6">
        <v>103.81</v>
      </c>
    </row>
    <row r="5088" spans="1:14" ht="15.5" hidden="1" x14ac:dyDescent="0.35">
      <c r="A5088" s="3" t="s">
        <v>336</v>
      </c>
      <c r="B5088" s="2" t="s">
        <v>2079</v>
      </c>
      <c r="C5088" s="3">
        <v>260</v>
      </c>
      <c r="D5088" s="2">
        <v>0.02</v>
      </c>
      <c r="E5088" s="2">
        <v>0</v>
      </c>
      <c r="F5088" s="2">
        <v>0</v>
      </c>
      <c r="G5088" s="2">
        <v>0</v>
      </c>
      <c r="H5088" s="2" t="s">
        <v>12</v>
      </c>
      <c r="I5088" s="2">
        <v>10</v>
      </c>
      <c r="J5088" s="2">
        <v>5447</v>
      </c>
      <c r="K5088" s="4">
        <v>0.5</v>
      </c>
      <c r="L5088" s="2" t="s">
        <v>1929</v>
      </c>
      <c r="M5088" s="5">
        <v>45093</v>
      </c>
      <c r="N5088" s="6">
        <v>103.81</v>
      </c>
    </row>
    <row r="5089" spans="1:14" ht="15.5" hidden="1" x14ac:dyDescent="0.35">
      <c r="A5089" s="3" t="s">
        <v>338</v>
      </c>
      <c r="B5089" s="2" t="s">
        <v>2667</v>
      </c>
      <c r="C5089" s="3">
        <v>265</v>
      </c>
      <c r="D5089" s="2">
        <v>0.01</v>
      </c>
      <c r="E5089" s="2">
        <v>0</v>
      </c>
      <c r="F5089" s="2">
        <v>0.02</v>
      </c>
      <c r="G5089" s="2">
        <v>0</v>
      </c>
      <c r="H5089" s="2" t="s">
        <v>12</v>
      </c>
      <c r="I5089" s="2">
        <v>28</v>
      </c>
      <c r="J5089" s="2">
        <v>11770</v>
      </c>
      <c r="K5089" s="4">
        <v>0.75</v>
      </c>
      <c r="L5089" s="2" t="s">
        <v>1929</v>
      </c>
      <c r="M5089" s="5">
        <v>45093</v>
      </c>
      <c r="N5089" s="6">
        <v>103.81</v>
      </c>
    </row>
    <row r="5090" spans="1:14" ht="15.5" hidden="1" x14ac:dyDescent="0.35">
      <c r="A5090" s="3" t="s">
        <v>339</v>
      </c>
      <c r="B5090" s="2" t="s">
        <v>2798</v>
      </c>
      <c r="C5090" s="3">
        <v>270</v>
      </c>
      <c r="D5090" s="2">
        <v>0.01</v>
      </c>
      <c r="E5090" s="2">
        <v>0</v>
      </c>
      <c r="F5090" s="2">
        <v>0.02</v>
      </c>
      <c r="G5090" s="2">
        <v>0</v>
      </c>
      <c r="H5090" s="2" t="s">
        <v>12</v>
      </c>
      <c r="I5090" s="2">
        <v>1</v>
      </c>
      <c r="J5090" s="2">
        <v>4169</v>
      </c>
      <c r="K5090" s="4">
        <v>0.76559999999999995</v>
      </c>
      <c r="L5090" s="2" t="s">
        <v>1929</v>
      </c>
      <c r="M5090" s="5">
        <v>45093</v>
      </c>
      <c r="N5090" s="6">
        <v>103.81</v>
      </c>
    </row>
    <row r="5091" spans="1:14" ht="15.5" hidden="1" x14ac:dyDescent="0.35">
      <c r="A5091" s="3" t="s">
        <v>341</v>
      </c>
      <c r="B5091" s="2" t="s">
        <v>2799</v>
      </c>
      <c r="C5091" s="3">
        <v>275</v>
      </c>
      <c r="D5091" s="2">
        <v>0.01</v>
      </c>
      <c r="E5091" s="2">
        <v>0</v>
      </c>
      <c r="F5091" s="2">
        <v>0.01</v>
      </c>
      <c r="G5091" s="2">
        <v>0</v>
      </c>
      <c r="H5091" s="2" t="s">
        <v>12</v>
      </c>
      <c r="I5091" s="2">
        <v>35</v>
      </c>
      <c r="J5091" s="2">
        <v>30136</v>
      </c>
      <c r="K5091" s="4">
        <v>0.73440000000000005</v>
      </c>
      <c r="L5091" s="2" t="s">
        <v>1929</v>
      </c>
      <c r="M5091" s="5">
        <v>45093</v>
      </c>
      <c r="N5091" s="6">
        <v>103.81</v>
      </c>
    </row>
    <row r="5092" spans="1:14" ht="15.5" hidden="1" x14ac:dyDescent="0.35">
      <c r="A5092" s="3" t="s">
        <v>343</v>
      </c>
      <c r="B5092" s="2" t="s">
        <v>2081</v>
      </c>
      <c r="C5092" s="3">
        <v>1200</v>
      </c>
      <c r="D5092" s="2">
        <v>1120.2</v>
      </c>
      <c r="E5092" s="2">
        <v>1306.05</v>
      </c>
      <c r="F5092" s="2">
        <v>1323</v>
      </c>
      <c r="G5092" s="2">
        <v>0</v>
      </c>
      <c r="H5092" s="2" t="s">
        <v>12</v>
      </c>
      <c r="I5092" s="2">
        <v>6</v>
      </c>
      <c r="J5092" s="2">
        <v>7</v>
      </c>
      <c r="K5092" s="4">
        <v>0</v>
      </c>
      <c r="L5092" s="2" t="s">
        <v>1929</v>
      </c>
      <c r="M5092" s="5">
        <v>45093</v>
      </c>
      <c r="N5092" s="6">
        <v>103.81</v>
      </c>
    </row>
    <row r="5093" spans="1:14" ht="15.5" hidden="1" x14ac:dyDescent="0.35">
      <c r="A5093" s="3" t="s">
        <v>345</v>
      </c>
      <c r="B5093" s="2" t="s">
        <v>2082</v>
      </c>
      <c r="C5093" s="3">
        <v>1240</v>
      </c>
      <c r="D5093" s="2">
        <v>1241.1500000000001</v>
      </c>
      <c r="E5093" s="2">
        <v>1270.3499999999999</v>
      </c>
      <c r="F5093" s="2">
        <v>1287.5</v>
      </c>
      <c r="G5093" s="2">
        <v>0</v>
      </c>
      <c r="H5093" s="2" t="s">
        <v>12</v>
      </c>
      <c r="I5093" s="2" t="s">
        <v>12</v>
      </c>
      <c r="J5093" s="2">
        <v>1</v>
      </c>
      <c r="K5093" s="4">
        <v>0</v>
      </c>
      <c r="L5093" s="2" t="s">
        <v>1929</v>
      </c>
      <c r="M5093" s="5">
        <v>45093</v>
      </c>
      <c r="N5093" s="6">
        <v>103.81</v>
      </c>
    </row>
    <row r="5094" spans="1:14" ht="15.5" hidden="1" x14ac:dyDescent="0.35">
      <c r="A5094" s="3" t="s">
        <v>347</v>
      </c>
      <c r="B5094" s="2" t="s">
        <v>2083</v>
      </c>
      <c r="C5094" s="3">
        <v>1280</v>
      </c>
      <c r="D5094" s="2">
        <v>1225.58</v>
      </c>
      <c r="E5094" s="2">
        <v>1234.8</v>
      </c>
      <c r="F5094" s="2">
        <v>1252</v>
      </c>
      <c r="G5094" s="2">
        <v>0</v>
      </c>
      <c r="H5094" s="2" t="s">
        <v>12</v>
      </c>
      <c r="I5094" s="2">
        <v>2</v>
      </c>
      <c r="J5094" s="2">
        <v>5</v>
      </c>
      <c r="K5094" s="4">
        <v>0</v>
      </c>
      <c r="L5094" s="2" t="s">
        <v>1929</v>
      </c>
      <c r="M5094" s="5">
        <v>45093</v>
      </c>
      <c r="N5094" s="6">
        <v>103.81</v>
      </c>
    </row>
    <row r="5095" spans="1:14" ht="15.5" hidden="1" x14ac:dyDescent="0.35">
      <c r="A5095" s="3" t="s">
        <v>349</v>
      </c>
      <c r="B5095" s="2" t="s">
        <v>2084</v>
      </c>
      <c r="C5095" s="3">
        <v>1300</v>
      </c>
      <c r="D5095" s="2">
        <v>1221.3</v>
      </c>
      <c r="E5095" s="2">
        <v>1217.1500000000001</v>
      </c>
      <c r="F5095" s="2">
        <v>1234</v>
      </c>
      <c r="G5095" s="2">
        <v>187.1</v>
      </c>
      <c r="H5095" s="2">
        <v>0.18090000000000001</v>
      </c>
      <c r="I5095" s="2">
        <v>2</v>
      </c>
      <c r="J5095" s="2">
        <v>7</v>
      </c>
      <c r="K5095" s="4">
        <v>0</v>
      </c>
      <c r="L5095" s="2" t="s">
        <v>1929</v>
      </c>
      <c r="M5095" s="5">
        <v>45093</v>
      </c>
      <c r="N5095" s="6">
        <v>103.81</v>
      </c>
    </row>
    <row r="5096" spans="1:14" ht="15.5" hidden="1" x14ac:dyDescent="0.35">
      <c r="A5096" s="3" t="s">
        <v>351</v>
      </c>
      <c r="B5096" s="2" t="s">
        <v>2085</v>
      </c>
      <c r="C5096" s="3">
        <v>1320</v>
      </c>
      <c r="D5096" s="2">
        <v>886.85</v>
      </c>
      <c r="E5096" s="2">
        <v>1199.7</v>
      </c>
      <c r="F5096" s="2">
        <v>1216.5</v>
      </c>
      <c r="G5096" s="2">
        <v>0</v>
      </c>
      <c r="H5096" s="2" t="s">
        <v>12</v>
      </c>
      <c r="I5096" s="2" t="s">
        <v>12</v>
      </c>
      <c r="J5096" s="2">
        <v>1</v>
      </c>
      <c r="K5096" s="4">
        <v>0</v>
      </c>
      <c r="L5096" s="2" t="s">
        <v>1929</v>
      </c>
      <c r="M5096" s="5">
        <v>45093</v>
      </c>
      <c r="N5096" s="6">
        <v>103.81</v>
      </c>
    </row>
    <row r="5097" spans="1:14" ht="15.5" hidden="1" x14ac:dyDescent="0.35">
      <c r="A5097" s="3" t="s">
        <v>353</v>
      </c>
      <c r="B5097" s="2" t="s">
        <v>2085</v>
      </c>
      <c r="C5097" s="3">
        <v>1340</v>
      </c>
      <c r="D5097" s="2">
        <v>872.8</v>
      </c>
      <c r="E5097" s="2">
        <v>1182.2</v>
      </c>
      <c r="F5097" s="2">
        <v>1199</v>
      </c>
      <c r="G5097" s="2">
        <v>0</v>
      </c>
      <c r="H5097" s="2" t="s">
        <v>12</v>
      </c>
      <c r="I5097" s="2" t="s">
        <v>12</v>
      </c>
      <c r="J5097" s="2">
        <v>1</v>
      </c>
      <c r="K5097" s="4">
        <v>0</v>
      </c>
      <c r="L5097" s="2" t="s">
        <v>1929</v>
      </c>
      <c r="M5097" s="5">
        <v>45093</v>
      </c>
      <c r="N5097" s="6">
        <v>103.81</v>
      </c>
    </row>
    <row r="5098" spans="1:14" ht="15.5" hidden="1" x14ac:dyDescent="0.35">
      <c r="A5098" s="3" t="s">
        <v>354</v>
      </c>
      <c r="B5098" s="2" t="s">
        <v>2086</v>
      </c>
      <c r="C5098" s="3">
        <v>1360</v>
      </c>
      <c r="D5098" s="2">
        <v>925.38</v>
      </c>
      <c r="E5098" s="2">
        <v>1164.7</v>
      </c>
      <c r="F5098" s="2">
        <v>1182</v>
      </c>
      <c r="G5098" s="2">
        <v>0</v>
      </c>
      <c r="H5098" s="2" t="s">
        <v>12</v>
      </c>
      <c r="I5098" s="2">
        <v>1</v>
      </c>
      <c r="J5098" s="2">
        <v>4</v>
      </c>
      <c r="K5098" s="4">
        <v>0</v>
      </c>
      <c r="L5098" s="2" t="s">
        <v>1929</v>
      </c>
      <c r="M5098" s="5">
        <v>45093</v>
      </c>
      <c r="N5098" s="6">
        <v>103.81</v>
      </c>
    </row>
    <row r="5099" spans="1:14" ht="15.5" hidden="1" x14ac:dyDescent="0.35">
      <c r="A5099" s="3" t="s">
        <v>356</v>
      </c>
      <c r="B5099" s="2" t="s">
        <v>2087</v>
      </c>
      <c r="C5099" s="3">
        <v>1380</v>
      </c>
      <c r="D5099" s="2">
        <v>911.54</v>
      </c>
      <c r="E5099" s="2">
        <v>1147.5</v>
      </c>
      <c r="F5099" s="2">
        <v>1164</v>
      </c>
      <c r="G5099" s="2">
        <v>0</v>
      </c>
      <c r="H5099" s="2" t="s">
        <v>12</v>
      </c>
      <c r="I5099" s="2">
        <v>2</v>
      </c>
      <c r="J5099" s="2">
        <v>13</v>
      </c>
      <c r="K5099" s="4">
        <v>0</v>
      </c>
      <c r="L5099" s="2" t="s">
        <v>1929</v>
      </c>
      <c r="M5099" s="5">
        <v>45093</v>
      </c>
      <c r="N5099" s="6">
        <v>103.81</v>
      </c>
    </row>
    <row r="5100" spans="1:14" ht="15.5" hidden="1" x14ac:dyDescent="0.35">
      <c r="A5100" s="3" t="s">
        <v>358</v>
      </c>
      <c r="B5100" s="2" t="s">
        <v>2088</v>
      </c>
      <c r="C5100" s="3">
        <v>1400</v>
      </c>
      <c r="D5100" s="2">
        <v>832.85</v>
      </c>
      <c r="E5100" s="2">
        <v>1130.25</v>
      </c>
      <c r="F5100" s="2">
        <v>1147</v>
      </c>
      <c r="G5100" s="2">
        <v>0</v>
      </c>
      <c r="H5100" s="2" t="s">
        <v>12</v>
      </c>
      <c r="I5100" s="2">
        <v>1</v>
      </c>
      <c r="J5100" s="2">
        <v>21</v>
      </c>
      <c r="K5100" s="4">
        <v>0</v>
      </c>
      <c r="L5100" s="2" t="s">
        <v>1929</v>
      </c>
      <c r="M5100" s="5">
        <v>45093</v>
      </c>
      <c r="N5100" s="6">
        <v>103.81</v>
      </c>
    </row>
    <row r="5101" spans="1:14" ht="15.5" hidden="1" x14ac:dyDescent="0.35">
      <c r="A5101" s="3" t="s">
        <v>360</v>
      </c>
      <c r="B5101" s="2" t="s">
        <v>2089</v>
      </c>
      <c r="C5101" s="3">
        <v>1420</v>
      </c>
      <c r="D5101" s="2">
        <v>916.65</v>
      </c>
      <c r="E5101" s="2">
        <v>1113</v>
      </c>
      <c r="F5101" s="2">
        <v>1129.5</v>
      </c>
      <c r="G5101" s="2">
        <v>0</v>
      </c>
      <c r="H5101" s="2" t="s">
        <v>12</v>
      </c>
      <c r="I5101" s="2">
        <v>4</v>
      </c>
      <c r="J5101" s="2">
        <v>43</v>
      </c>
      <c r="K5101" s="4">
        <v>0</v>
      </c>
      <c r="L5101" s="2" t="s">
        <v>1929</v>
      </c>
      <c r="M5101" s="5">
        <v>45093</v>
      </c>
      <c r="N5101" s="6">
        <v>103.81</v>
      </c>
    </row>
    <row r="5102" spans="1:14" ht="15.5" hidden="1" x14ac:dyDescent="0.35">
      <c r="A5102" s="3" t="s">
        <v>362</v>
      </c>
      <c r="B5102" s="2" t="s">
        <v>2090</v>
      </c>
      <c r="C5102" s="3">
        <v>1440</v>
      </c>
      <c r="D5102" s="2">
        <v>1105.22</v>
      </c>
      <c r="E5102" s="2">
        <v>1095.9000000000001</v>
      </c>
      <c r="F5102" s="2">
        <v>1112.5</v>
      </c>
      <c r="G5102" s="2">
        <v>266.12</v>
      </c>
      <c r="H5102" s="2">
        <v>0.31709999999999999</v>
      </c>
      <c r="I5102" s="2">
        <v>4</v>
      </c>
      <c r="J5102" s="2">
        <v>17</v>
      </c>
      <c r="K5102" s="4">
        <v>0</v>
      </c>
      <c r="L5102" s="2" t="s">
        <v>1929</v>
      </c>
      <c r="M5102" s="5">
        <v>45093</v>
      </c>
      <c r="N5102" s="6">
        <v>103.81</v>
      </c>
    </row>
    <row r="5103" spans="1:14" ht="15.5" hidden="1" x14ac:dyDescent="0.35">
      <c r="A5103" s="3" t="s">
        <v>364</v>
      </c>
      <c r="B5103" s="2" t="s">
        <v>2091</v>
      </c>
      <c r="C5103" s="3">
        <v>1450</v>
      </c>
      <c r="D5103" s="2">
        <v>1762.7</v>
      </c>
      <c r="E5103" s="2">
        <v>1639.5</v>
      </c>
      <c r="F5103" s="2">
        <v>1659</v>
      </c>
      <c r="G5103" s="2">
        <v>0</v>
      </c>
      <c r="H5103" s="2" t="s">
        <v>12</v>
      </c>
      <c r="I5103" s="2">
        <v>2</v>
      </c>
      <c r="J5103" s="2">
        <v>20</v>
      </c>
      <c r="K5103" s="4">
        <v>0</v>
      </c>
      <c r="L5103" s="2" t="s">
        <v>1929</v>
      </c>
      <c r="M5103" s="5">
        <v>45093</v>
      </c>
      <c r="N5103" s="6">
        <v>103.81</v>
      </c>
    </row>
    <row r="5104" spans="1:14" ht="15.5" hidden="1" x14ac:dyDescent="0.35">
      <c r="A5104" s="3" t="s">
        <v>366</v>
      </c>
      <c r="B5104" s="2" t="s">
        <v>2092</v>
      </c>
      <c r="C5104" s="3">
        <v>1460</v>
      </c>
      <c r="D5104" s="2">
        <v>787.65</v>
      </c>
      <c r="E5104" s="2">
        <v>1078.9000000000001</v>
      </c>
      <c r="F5104" s="2">
        <v>1095.5</v>
      </c>
      <c r="G5104" s="2">
        <v>0</v>
      </c>
      <c r="H5104" s="2" t="s">
        <v>12</v>
      </c>
      <c r="I5104" s="2">
        <v>10</v>
      </c>
      <c r="J5104" s="2">
        <v>6</v>
      </c>
      <c r="K5104" s="4">
        <v>0</v>
      </c>
      <c r="L5104" s="2" t="s">
        <v>1929</v>
      </c>
      <c r="M5104" s="5">
        <v>45093</v>
      </c>
      <c r="N5104" s="6">
        <v>103.81</v>
      </c>
    </row>
    <row r="5105" spans="1:14" ht="15.5" hidden="1" x14ac:dyDescent="0.35">
      <c r="A5105" s="3" t="s">
        <v>368</v>
      </c>
      <c r="B5105" s="2" t="s">
        <v>2093</v>
      </c>
      <c r="C5105" s="3">
        <v>1480</v>
      </c>
      <c r="D5105" s="2">
        <v>873.7</v>
      </c>
      <c r="E5105" s="2">
        <v>1062</v>
      </c>
      <c r="F5105" s="2">
        <v>1078.5</v>
      </c>
      <c r="G5105" s="2">
        <v>0</v>
      </c>
      <c r="H5105" s="2" t="s">
        <v>12</v>
      </c>
      <c r="I5105" s="2">
        <v>10</v>
      </c>
      <c r="J5105" s="2">
        <v>13</v>
      </c>
      <c r="K5105" s="4">
        <v>0</v>
      </c>
      <c r="L5105" s="2" t="s">
        <v>1929</v>
      </c>
      <c r="M5105" s="5">
        <v>45093</v>
      </c>
      <c r="N5105" s="6">
        <v>103.81</v>
      </c>
    </row>
    <row r="5106" spans="1:14" ht="15.5" hidden="1" x14ac:dyDescent="0.35">
      <c r="A5106" s="3" t="s">
        <v>370</v>
      </c>
      <c r="B5106" s="2" t="s">
        <v>2094</v>
      </c>
      <c r="C5106" s="3">
        <v>1500</v>
      </c>
      <c r="D5106" s="2">
        <v>937.72</v>
      </c>
      <c r="E5106" s="2">
        <v>1045.2</v>
      </c>
      <c r="F5106" s="2">
        <v>1062</v>
      </c>
      <c r="G5106" s="2">
        <v>0</v>
      </c>
      <c r="H5106" s="2" t="s">
        <v>12</v>
      </c>
      <c r="I5106" s="2">
        <v>6</v>
      </c>
      <c r="J5106" s="2">
        <v>40</v>
      </c>
      <c r="K5106" s="4">
        <v>0</v>
      </c>
      <c r="L5106" s="2" t="s">
        <v>1929</v>
      </c>
      <c r="M5106" s="5">
        <v>45093</v>
      </c>
      <c r="N5106" s="6">
        <v>103.81</v>
      </c>
    </row>
    <row r="5107" spans="1:14" ht="15.5" hidden="1" x14ac:dyDescent="0.35">
      <c r="A5107" s="3" t="s">
        <v>372</v>
      </c>
      <c r="B5107" s="2" t="s">
        <v>2095</v>
      </c>
      <c r="C5107" s="3">
        <v>1520</v>
      </c>
      <c r="D5107" s="2">
        <v>1030</v>
      </c>
      <c r="E5107" s="2">
        <v>1028.4000000000001</v>
      </c>
      <c r="F5107" s="2">
        <v>1045</v>
      </c>
      <c r="G5107" s="2">
        <v>142.5</v>
      </c>
      <c r="H5107" s="2">
        <v>0.16059999999999999</v>
      </c>
      <c r="I5107" s="2">
        <v>1</v>
      </c>
      <c r="J5107" s="2">
        <v>27</v>
      </c>
      <c r="K5107" s="4">
        <v>0</v>
      </c>
      <c r="L5107" s="2" t="s">
        <v>1929</v>
      </c>
      <c r="M5107" s="5">
        <v>45093</v>
      </c>
      <c r="N5107" s="6">
        <v>103.81</v>
      </c>
    </row>
    <row r="5108" spans="1:14" ht="15.5" hidden="1" x14ac:dyDescent="0.35">
      <c r="A5108" s="3" t="s">
        <v>374</v>
      </c>
      <c r="B5108" s="2" t="s">
        <v>2096</v>
      </c>
      <c r="C5108" s="3">
        <v>1540</v>
      </c>
      <c r="D5108" s="2">
        <v>830.6</v>
      </c>
      <c r="E5108" s="2">
        <v>1011.85</v>
      </c>
      <c r="F5108" s="2">
        <v>1028.5</v>
      </c>
      <c r="G5108" s="2">
        <v>0</v>
      </c>
      <c r="H5108" s="2" t="s">
        <v>12</v>
      </c>
      <c r="I5108" s="2">
        <v>4</v>
      </c>
      <c r="J5108" s="2">
        <v>7</v>
      </c>
      <c r="K5108" s="4">
        <v>0</v>
      </c>
      <c r="L5108" s="2" t="s">
        <v>1929</v>
      </c>
      <c r="M5108" s="5">
        <v>45093</v>
      </c>
      <c r="N5108" s="6">
        <v>103.81</v>
      </c>
    </row>
    <row r="5109" spans="1:14" ht="15.5" hidden="1" x14ac:dyDescent="0.35">
      <c r="A5109" s="3" t="s">
        <v>376</v>
      </c>
      <c r="B5109" s="2" t="s">
        <v>2097</v>
      </c>
      <c r="C5109" s="3">
        <v>1550</v>
      </c>
      <c r="D5109" s="2">
        <v>744.13</v>
      </c>
      <c r="E5109" s="2">
        <v>1003.65</v>
      </c>
      <c r="F5109" s="2">
        <v>1020</v>
      </c>
      <c r="G5109" s="2">
        <v>0</v>
      </c>
      <c r="H5109" s="2" t="s">
        <v>12</v>
      </c>
      <c r="I5109" s="2">
        <v>16</v>
      </c>
      <c r="J5109" s="2">
        <v>21</v>
      </c>
      <c r="K5109" s="4">
        <v>0</v>
      </c>
      <c r="L5109" s="2" t="s">
        <v>1929</v>
      </c>
      <c r="M5109" s="5">
        <v>45093</v>
      </c>
      <c r="N5109" s="6">
        <v>103.81</v>
      </c>
    </row>
    <row r="5110" spans="1:14" ht="15.5" hidden="1" x14ac:dyDescent="0.35">
      <c r="A5110" s="3" t="s">
        <v>378</v>
      </c>
      <c r="B5110" s="2" t="s">
        <v>2098</v>
      </c>
      <c r="C5110" s="3">
        <v>1560</v>
      </c>
      <c r="D5110" s="2">
        <v>723</v>
      </c>
      <c r="E5110" s="2">
        <v>996.3</v>
      </c>
      <c r="F5110" s="2">
        <v>1012</v>
      </c>
      <c r="G5110" s="2">
        <v>0</v>
      </c>
      <c r="H5110" s="2" t="s">
        <v>12</v>
      </c>
      <c r="I5110" s="2">
        <v>1</v>
      </c>
      <c r="J5110" s="2">
        <v>19</v>
      </c>
      <c r="K5110" s="4">
        <v>0</v>
      </c>
      <c r="L5110" s="2" t="s">
        <v>1929</v>
      </c>
      <c r="M5110" s="5">
        <v>45093</v>
      </c>
      <c r="N5110" s="6">
        <v>103.81</v>
      </c>
    </row>
    <row r="5111" spans="1:14" ht="15.5" hidden="1" x14ac:dyDescent="0.35">
      <c r="A5111" s="3" t="s">
        <v>380</v>
      </c>
      <c r="B5111" s="2" t="s">
        <v>2099</v>
      </c>
      <c r="C5111" s="3">
        <v>1580</v>
      </c>
      <c r="D5111" s="2">
        <v>800.03</v>
      </c>
      <c r="E5111" s="2">
        <v>979.9</v>
      </c>
      <c r="F5111" s="2">
        <v>996</v>
      </c>
      <c r="G5111" s="2">
        <v>0</v>
      </c>
      <c r="H5111" s="2" t="s">
        <v>12</v>
      </c>
      <c r="I5111" s="2">
        <v>2</v>
      </c>
      <c r="J5111" s="2">
        <v>23</v>
      </c>
      <c r="K5111" s="4">
        <v>0</v>
      </c>
      <c r="L5111" s="2" t="s">
        <v>1929</v>
      </c>
      <c r="M5111" s="5">
        <v>45093</v>
      </c>
      <c r="N5111" s="6">
        <v>103.81</v>
      </c>
    </row>
    <row r="5112" spans="1:14" ht="15.5" hidden="1" x14ac:dyDescent="0.35">
      <c r="A5112" s="3" t="s">
        <v>382</v>
      </c>
      <c r="B5112" s="2" t="s">
        <v>2100</v>
      </c>
      <c r="C5112" s="3">
        <v>1600</v>
      </c>
      <c r="D5112" s="2">
        <v>976.06</v>
      </c>
      <c r="E5112" s="2">
        <v>962.7</v>
      </c>
      <c r="F5112" s="2">
        <v>979.5</v>
      </c>
      <c r="G5112" s="2">
        <v>0</v>
      </c>
      <c r="H5112" s="2" t="s">
        <v>12</v>
      </c>
      <c r="I5112" s="2">
        <v>7</v>
      </c>
      <c r="J5112" s="2">
        <v>91</v>
      </c>
      <c r="K5112" s="4">
        <v>0</v>
      </c>
      <c r="L5112" s="2" t="s">
        <v>1929</v>
      </c>
      <c r="M5112" s="5">
        <v>45093</v>
      </c>
      <c r="N5112" s="6">
        <v>103.81</v>
      </c>
    </row>
    <row r="5113" spans="1:14" ht="15.5" hidden="1" x14ac:dyDescent="0.35">
      <c r="A5113" s="3" t="s">
        <v>384</v>
      </c>
      <c r="B5113" s="2" t="s">
        <v>2101</v>
      </c>
      <c r="C5113" s="3">
        <v>1620</v>
      </c>
      <c r="D5113" s="2">
        <v>792.11</v>
      </c>
      <c r="E5113" s="2">
        <v>947.35</v>
      </c>
      <c r="F5113" s="2">
        <v>963</v>
      </c>
      <c r="G5113" s="2">
        <v>0</v>
      </c>
      <c r="H5113" s="2" t="s">
        <v>12</v>
      </c>
      <c r="I5113" s="2">
        <v>2</v>
      </c>
      <c r="J5113" s="2">
        <v>19</v>
      </c>
      <c r="K5113" s="4">
        <v>0</v>
      </c>
      <c r="L5113" s="2" t="s">
        <v>1929</v>
      </c>
      <c r="M5113" s="5">
        <v>45093</v>
      </c>
      <c r="N5113" s="6">
        <v>103.81</v>
      </c>
    </row>
    <row r="5114" spans="1:14" ht="15.5" hidden="1" x14ac:dyDescent="0.35">
      <c r="A5114" s="3" t="s">
        <v>386</v>
      </c>
      <c r="B5114" s="2" t="s">
        <v>2102</v>
      </c>
      <c r="C5114" s="3">
        <v>1640</v>
      </c>
      <c r="D5114" s="2">
        <v>697.48</v>
      </c>
      <c r="E5114" s="2">
        <v>930.6</v>
      </c>
      <c r="F5114" s="2">
        <v>947.5</v>
      </c>
      <c r="G5114" s="2">
        <v>0</v>
      </c>
      <c r="H5114" s="2" t="s">
        <v>12</v>
      </c>
      <c r="I5114" s="2">
        <v>14</v>
      </c>
      <c r="J5114" s="2">
        <v>18</v>
      </c>
      <c r="K5114" s="4">
        <v>0</v>
      </c>
      <c r="L5114" s="2" t="s">
        <v>1929</v>
      </c>
      <c r="M5114" s="5">
        <v>45093</v>
      </c>
      <c r="N5114" s="6">
        <v>103.81</v>
      </c>
    </row>
    <row r="5115" spans="1:14" ht="15.5" hidden="1" x14ac:dyDescent="0.35">
      <c r="A5115" s="3" t="s">
        <v>388</v>
      </c>
      <c r="B5115" s="2" t="s">
        <v>2103</v>
      </c>
      <c r="C5115" s="3">
        <v>1660</v>
      </c>
      <c r="D5115" s="2">
        <v>1473.6</v>
      </c>
      <c r="E5115" s="2">
        <v>1701</v>
      </c>
      <c r="F5115" s="2">
        <v>1720.5</v>
      </c>
      <c r="G5115" s="2">
        <v>0</v>
      </c>
      <c r="H5115" s="2" t="s">
        <v>12</v>
      </c>
      <c r="I5115" s="2">
        <v>2</v>
      </c>
      <c r="J5115" s="2">
        <v>14</v>
      </c>
      <c r="K5115" s="4">
        <v>0</v>
      </c>
      <c r="L5115" s="2" t="s">
        <v>1929</v>
      </c>
      <c r="M5115" s="5">
        <v>45093</v>
      </c>
      <c r="N5115" s="6">
        <v>103.81</v>
      </c>
    </row>
    <row r="5116" spans="1:14" ht="15.5" hidden="1" x14ac:dyDescent="0.35">
      <c r="A5116" s="3" t="s">
        <v>390</v>
      </c>
      <c r="B5116" s="2" t="s">
        <v>2104</v>
      </c>
      <c r="C5116" s="3">
        <v>1680</v>
      </c>
      <c r="D5116" s="2">
        <v>669.05</v>
      </c>
      <c r="E5116" s="2">
        <v>898.95</v>
      </c>
      <c r="F5116" s="2">
        <v>916</v>
      </c>
      <c r="G5116" s="2">
        <v>0</v>
      </c>
      <c r="H5116" s="2" t="s">
        <v>12</v>
      </c>
      <c r="I5116" s="2">
        <v>22</v>
      </c>
      <c r="J5116" s="2">
        <v>27</v>
      </c>
      <c r="K5116" s="4">
        <v>0</v>
      </c>
      <c r="L5116" s="2" t="s">
        <v>1929</v>
      </c>
      <c r="M5116" s="5">
        <v>45093</v>
      </c>
      <c r="N5116" s="6">
        <v>103.81</v>
      </c>
    </row>
    <row r="5117" spans="1:14" ht="15.5" hidden="1" x14ac:dyDescent="0.35">
      <c r="A5117" s="3" t="s">
        <v>392</v>
      </c>
      <c r="B5117" s="2" t="s">
        <v>2094</v>
      </c>
      <c r="C5117" s="3">
        <v>1700</v>
      </c>
      <c r="D5117" s="2">
        <v>779.72</v>
      </c>
      <c r="E5117" s="2">
        <v>883.3</v>
      </c>
      <c r="F5117" s="2">
        <v>900</v>
      </c>
      <c r="G5117" s="2">
        <v>0</v>
      </c>
      <c r="H5117" s="2" t="s">
        <v>12</v>
      </c>
      <c r="I5117" s="2">
        <v>6</v>
      </c>
      <c r="J5117" s="2">
        <v>53</v>
      </c>
      <c r="K5117" s="4">
        <v>0</v>
      </c>
      <c r="L5117" s="2" t="s">
        <v>1929</v>
      </c>
      <c r="M5117" s="5">
        <v>45093</v>
      </c>
      <c r="N5117" s="6">
        <v>103.81</v>
      </c>
    </row>
    <row r="5118" spans="1:14" ht="15.5" hidden="1" x14ac:dyDescent="0.35">
      <c r="A5118" s="3" t="s">
        <v>393</v>
      </c>
      <c r="B5118" s="2" t="s">
        <v>2105</v>
      </c>
      <c r="C5118" s="3">
        <v>1720</v>
      </c>
      <c r="D5118" s="2">
        <v>1512.6</v>
      </c>
      <c r="E5118" s="2">
        <v>1347</v>
      </c>
      <c r="F5118" s="2">
        <v>1365</v>
      </c>
      <c r="G5118" s="2">
        <v>0</v>
      </c>
      <c r="H5118" s="2" t="s">
        <v>12</v>
      </c>
      <c r="I5118" s="2">
        <v>6</v>
      </c>
      <c r="J5118" s="2">
        <v>28</v>
      </c>
      <c r="K5118" s="4">
        <v>0</v>
      </c>
      <c r="L5118" s="2" t="s">
        <v>1929</v>
      </c>
      <c r="M5118" s="5">
        <v>45093</v>
      </c>
      <c r="N5118" s="6">
        <v>103.81</v>
      </c>
    </row>
    <row r="5119" spans="1:14" ht="15.5" hidden="1" x14ac:dyDescent="0.35">
      <c r="A5119" s="3" t="s">
        <v>395</v>
      </c>
      <c r="B5119" s="2" t="s">
        <v>2106</v>
      </c>
      <c r="C5119" s="3">
        <v>1740</v>
      </c>
      <c r="D5119" s="2">
        <v>612.63</v>
      </c>
      <c r="E5119" s="2">
        <v>852.45</v>
      </c>
      <c r="F5119" s="2">
        <v>869</v>
      </c>
      <c r="G5119" s="2">
        <v>0</v>
      </c>
      <c r="H5119" s="2" t="s">
        <v>12</v>
      </c>
      <c r="I5119" s="2">
        <v>4</v>
      </c>
      <c r="J5119" s="2">
        <v>21</v>
      </c>
      <c r="K5119" s="4">
        <v>0</v>
      </c>
      <c r="L5119" s="2" t="s">
        <v>1929</v>
      </c>
      <c r="M5119" s="5">
        <v>45093</v>
      </c>
      <c r="N5119" s="6">
        <v>103.81</v>
      </c>
    </row>
    <row r="5120" spans="1:14" ht="15.5" hidden="1" x14ac:dyDescent="0.35">
      <c r="A5120" s="3" t="s">
        <v>397</v>
      </c>
      <c r="B5120" s="2" t="s">
        <v>2107</v>
      </c>
      <c r="C5120" s="3">
        <v>1760</v>
      </c>
      <c r="D5120" s="2">
        <v>601.74</v>
      </c>
      <c r="E5120" s="2">
        <v>837.9</v>
      </c>
      <c r="F5120" s="2">
        <v>854</v>
      </c>
      <c r="G5120" s="2">
        <v>0</v>
      </c>
      <c r="H5120" s="2" t="s">
        <v>12</v>
      </c>
      <c r="I5120" s="2">
        <v>2</v>
      </c>
      <c r="J5120" s="2">
        <v>25</v>
      </c>
      <c r="K5120" s="4">
        <v>0</v>
      </c>
      <c r="L5120" s="2" t="s">
        <v>1929</v>
      </c>
      <c r="M5120" s="5">
        <v>45093</v>
      </c>
      <c r="N5120" s="6">
        <v>103.81</v>
      </c>
    </row>
    <row r="5121" spans="1:14" ht="15.5" hidden="1" x14ac:dyDescent="0.35">
      <c r="A5121" s="3" t="s">
        <v>399</v>
      </c>
      <c r="B5121" s="2" t="s">
        <v>2098</v>
      </c>
      <c r="C5121" s="3">
        <v>1780</v>
      </c>
      <c r="D5121" s="2">
        <v>573</v>
      </c>
      <c r="E5121" s="2">
        <v>822.05</v>
      </c>
      <c r="F5121" s="2">
        <v>839</v>
      </c>
      <c r="G5121" s="2">
        <v>0</v>
      </c>
      <c r="H5121" s="2" t="s">
        <v>12</v>
      </c>
      <c r="I5121" s="2">
        <v>1</v>
      </c>
      <c r="J5121" s="2">
        <v>24</v>
      </c>
      <c r="K5121" s="4">
        <v>0</v>
      </c>
      <c r="L5121" s="2" t="s">
        <v>1929</v>
      </c>
      <c r="M5121" s="5">
        <v>45093</v>
      </c>
      <c r="N5121" s="6">
        <v>103.81</v>
      </c>
    </row>
    <row r="5122" spans="1:14" ht="15.5" hidden="1" x14ac:dyDescent="0.35">
      <c r="A5122" s="3" t="s">
        <v>400</v>
      </c>
      <c r="B5122" s="2" t="s">
        <v>2108</v>
      </c>
      <c r="C5122" s="3">
        <v>1800</v>
      </c>
      <c r="D5122" s="2">
        <v>543.16</v>
      </c>
      <c r="E5122" s="2">
        <v>807.05</v>
      </c>
      <c r="F5122" s="2">
        <v>824</v>
      </c>
      <c r="G5122" s="2">
        <v>0</v>
      </c>
      <c r="H5122" s="2" t="s">
        <v>12</v>
      </c>
      <c r="I5122" s="2">
        <v>1</v>
      </c>
      <c r="J5122" s="2">
        <v>29</v>
      </c>
      <c r="K5122" s="4">
        <v>0</v>
      </c>
      <c r="L5122" s="2" t="s">
        <v>1929</v>
      </c>
      <c r="M5122" s="5">
        <v>45093</v>
      </c>
      <c r="N5122" s="6">
        <v>103.81</v>
      </c>
    </row>
    <row r="5123" spans="1:14" ht="15.5" hidden="1" x14ac:dyDescent="0.35">
      <c r="A5123" s="3" t="s">
        <v>402</v>
      </c>
      <c r="B5123" s="2" t="s">
        <v>2109</v>
      </c>
      <c r="C5123" s="3">
        <v>1820</v>
      </c>
      <c r="D5123" s="2">
        <v>579.64</v>
      </c>
      <c r="E5123" s="2">
        <v>792.15</v>
      </c>
      <c r="F5123" s="2">
        <v>809</v>
      </c>
      <c r="G5123" s="2">
        <v>0</v>
      </c>
      <c r="H5123" s="2" t="s">
        <v>12</v>
      </c>
      <c r="I5123" s="2">
        <v>20</v>
      </c>
      <c r="J5123" s="2">
        <v>20</v>
      </c>
      <c r="K5123" s="4">
        <v>0</v>
      </c>
      <c r="L5123" s="2" t="s">
        <v>1929</v>
      </c>
      <c r="M5123" s="5">
        <v>45093</v>
      </c>
      <c r="N5123" s="6">
        <v>103.81</v>
      </c>
    </row>
    <row r="5124" spans="1:14" ht="15.5" hidden="1" x14ac:dyDescent="0.35">
      <c r="A5124" s="3" t="s">
        <v>404</v>
      </c>
      <c r="B5124" s="2" t="s">
        <v>2110</v>
      </c>
      <c r="C5124" s="3">
        <v>1840</v>
      </c>
      <c r="D5124" s="2">
        <v>765</v>
      </c>
      <c r="E5124" s="2">
        <v>777.45</v>
      </c>
      <c r="F5124" s="2">
        <v>794.5</v>
      </c>
      <c r="G5124" s="2">
        <v>0</v>
      </c>
      <c r="H5124" s="2" t="s">
        <v>12</v>
      </c>
      <c r="I5124" s="2">
        <v>1</v>
      </c>
      <c r="J5124" s="2">
        <v>29</v>
      </c>
      <c r="K5124" s="4">
        <v>0</v>
      </c>
      <c r="L5124" s="2" t="s">
        <v>1929</v>
      </c>
      <c r="M5124" s="5">
        <v>45093</v>
      </c>
      <c r="N5124" s="6">
        <v>103.81</v>
      </c>
    </row>
    <row r="5125" spans="1:14" ht="15.5" hidden="1" x14ac:dyDescent="0.35">
      <c r="A5125" s="3" t="s">
        <v>406</v>
      </c>
      <c r="B5125" s="2" t="s">
        <v>2111</v>
      </c>
      <c r="C5125" s="3">
        <v>1860</v>
      </c>
      <c r="D5125" s="2">
        <v>511.65</v>
      </c>
      <c r="E5125" s="2">
        <v>762.85</v>
      </c>
      <c r="F5125" s="2">
        <v>780</v>
      </c>
      <c r="G5125" s="2">
        <v>0</v>
      </c>
      <c r="H5125" s="2" t="s">
        <v>12</v>
      </c>
      <c r="I5125" s="2">
        <v>2</v>
      </c>
      <c r="J5125" s="2">
        <v>19</v>
      </c>
      <c r="K5125" s="4">
        <v>0</v>
      </c>
      <c r="L5125" s="2" t="s">
        <v>1929</v>
      </c>
      <c r="M5125" s="5">
        <v>45093</v>
      </c>
      <c r="N5125" s="6">
        <v>103.81</v>
      </c>
    </row>
    <row r="5126" spans="1:14" ht="15.5" hidden="1" x14ac:dyDescent="0.35">
      <c r="A5126" s="3" t="s">
        <v>408</v>
      </c>
      <c r="B5126" s="2" t="s">
        <v>2112</v>
      </c>
      <c r="C5126" s="3">
        <v>1880</v>
      </c>
      <c r="D5126" s="2">
        <v>504.16</v>
      </c>
      <c r="E5126" s="2">
        <v>748.4</v>
      </c>
      <c r="F5126" s="2">
        <v>765.5</v>
      </c>
      <c r="G5126" s="2">
        <v>0</v>
      </c>
      <c r="H5126" s="2" t="s">
        <v>12</v>
      </c>
      <c r="I5126" s="2">
        <v>1</v>
      </c>
      <c r="J5126" s="2">
        <v>44</v>
      </c>
      <c r="K5126" s="4">
        <v>0</v>
      </c>
      <c r="L5126" s="2" t="s">
        <v>1929</v>
      </c>
      <c r="M5126" s="5">
        <v>45093</v>
      </c>
      <c r="N5126" s="6">
        <v>103.81</v>
      </c>
    </row>
    <row r="5127" spans="1:14" ht="15.5" hidden="1" x14ac:dyDescent="0.35">
      <c r="A5127" s="3" t="s">
        <v>410</v>
      </c>
      <c r="B5127" s="2" t="s">
        <v>2113</v>
      </c>
      <c r="C5127" s="3">
        <v>1900</v>
      </c>
      <c r="D5127" s="2">
        <v>735</v>
      </c>
      <c r="E5127" s="2">
        <v>734.15</v>
      </c>
      <c r="F5127" s="2">
        <v>751</v>
      </c>
      <c r="G5127" s="2">
        <v>2.1800000000000002</v>
      </c>
      <c r="H5127" s="2">
        <v>3.0000000000000001E-3</v>
      </c>
      <c r="I5127" s="2">
        <v>1</v>
      </c>
      <c r="J5127" s="2">
        <v>46</v>
      </c>
      <c r="K5127" s="4">
        <v>0</v>
      </c>
      <c r="L5127" s="2" t="s">
        <v>1929</v>
      </c>
      <c r="M5127" s="5">
        <v>45093</v>
      </c>
      <c r="N5127" s="6">
        <v>103.81</v>
      </c>
    </row>
    <row r="5128" spans="1:14" ht="15.5" hidden="1" x14ac:dyDescent="0.35">
      <c r="A5128" s="3" t="s">
        <v>412</v>
      </c>
      <c r="B5128" s="2" t="s">
        <v>2114</v>
      </c>
      <c r="C5128" s="3">
        <v>1920</v>
      </c>
      <c r="D5128" s="2">
        <v>1238</v>
      </c>
      <c r="E5128" s="2">
        <v>0</v>
      </c>
      <c r="F5128" s="2">
        <v>0</v>
      </c>
      <c r="G5128" s="2">
        <v>0</v>
      </c>
      <c r="H5128" s="2" t="s">
        <v>12</v>
      </c>
      <c r="I5128" s="2">
        <v>1</v>
      </c>
      <c r="J5128" s="2">
        <v>36</v>
      </c>
      <c r="K5128" s="4">
        <v>0.5</v>
      </c>
      <c r="L5128" s="2" t="s">
        <v>1929</v>
      </c>
      <c r="M5128" s="5">
        <v>45093</v>
      </c>
      <c r="N5128" s="6">
        <v>103.81</v>
      </c>
    </row>
    <row r="5129" spans="1:14" ht="15.5" hidden="1" x14ac:dyDescent="0.35">
      <c r="A5129" s="3" t="s">
        <v>414</v>
      </c>
      <c r="B5129" s="2" t="s">
        <v>2115</v>
      </c>
      <c r="C5129" s="3">
        <v>1940</v>
      </c>
      <c r="D5129" s="2">
        <v>478.38</v>
      </c>
      <c r="E5129" s="2">
        <v>705.95</v>
      </c>
      <c r="F5129" s="2">
        <v>722.5</v>
      </c>
      <c r="G5129" s="2">
        <v>0</v>
      </c>
      <c r="H5129" s="2" t="s">
        <v>12</v>
      </c>
      <c r="I5129" s="2">
        <v>3</v>
      </c>
      <c r="J5129" s="2">
        <v>32</v>
      </c>
      <c r="K5129" s="4">
        <v>0</v>
      </c>
      <c r="L5129" s="2" t="s">
        <v>1929</v>
      </c>
      <c r="M5129" s="5">
        <v>45093</v>
      </c>
      <c r="N5129" s="6">
        <v>103.81</v>
      </c>
    </row>
    <row r="5130" spans="1:14" ht="15.5" hidden="1" x14ac:dyDescent="0.35">
      <c r="A5130" s="3" t="s">
        <v>416</v>
      </c>
      <c r="B5130" s="2" t="s">
        <v>2116</v>
      </c>
      <c r="C5130" s="3">
        <v>1960</v>
      </c>
      <c r="D5130" s="2">
        <v>701.4</v>
      </c>
      <c r="E5130" s="2">
        <v>692.1</v>
      </c>
      <c r="F5130" s="2">
        <v>709</v>
      </c>
      <c r="G5130" s="2">
        <v>0</v>
      </c>
      <c r="H5130" s="2" t="s">
        <v>12</v>
      </c>
      <c r="I5130" s="2">
        <v>1</v>
      </c>
      <c r="J5130" s="2">
        <v>61</v>
      </c>
      <c r="K5130" s="4">
        <v>0</v>
      </c>
      <c r="L5130" s="2" t="s">
        <v>1929</v>
      </c>
      <c r="M5130" s="5">
        <v>45093</v>
      </c>
      <c r="N5130" s="6">
        <v>103.81</v>
      </c>
    </row>
    <row r="5131" spans="1:14" ht="15.5" hidden="1" x14ac:dyDescent="0.35">
      <c r="A5131" s="3" t="s">
        <v>418</v>
      </c>
      <c r="B5131" s="2" t="s">
        <v>2117</v>
      </c>
      <c r="C5131" s="3">
        <v>1980</v>
      </c>
      <c r="D5131" s="2">
        <v>424.18</v>
      </c>
      <c r="E5131" s="2">
        <v>679.15</v>
      </c>
      <c r="F5131" s="2">
        <v>694.6</v>
      </c>
      <c r="G5131" s="2">
        <v>0</v>
      </c>
      <c r="H5131" s="2" t="s">
        <v>12</v>
      </c>
      <c r="I5131" s="2">
        <v>7</v>
      </c>
      <c r="J5131" s="2">
        <v>44</v>
      </c>
      <c r="K5131" s="4">
        <v>0</v>
      </c>
      <c r="L5131" s="2" t="s">
        <v>1929</v>
      </c>
      <c r="M5131" s="5">
        <v>45093</v>
      </c>
      <c r="N5131" s="6">
        <v>103.81</v>
      </c>
    </row>
    <row r="5132" spans="1:14" ht="15.5" hidden="1" x14ac:dyDescent="0.35">
      <c r="A5132" s="3" t="s">
        <v>420</v>
      </c>
      <c r="B5132" s="2" t="s">
        <v>2118</v>
      </c>
      <c r="C5132" s="3">
        <v>2000</v>
      </c>
      <c r="D5132" s="2">
        <v>666.1</v>
      </c>
      <c r="E5132" s="2">
        <v>665.6</v>
      </c>
      <c r="F5132" s="2">
        <v>680.9</v>
      </c>
      <c r="G5132" s="2">
        <v>-0.25</v>
      </c>
      <c r="H5132" s="2">
        <v>-4.0000000000000002E-4</v>
      </c>
      <c r="I5132" s="2">
        <v>1</v>
      </c>
      <c r="J5132" s="2">
        <v>107</v>
      </c>
      <c r="K5132" s="4">
        <v>0</v>
      </c>
      <c r="L5132" s="2" t="s">
        <v>1929</v>
      </c>
      <c r="M5132" s="5">
        <v>45093</v>
      </c>
      <c r="N5132" s="6">
        <v>103.81</v>
      </c>
    </row>
    <row r="5133" spans="1:14" ht="15.5" hidden="1" x14ac:dyDescent="0.35">
      <c r="A5133" s="3" t="s">
        <v>422</v>
      </c>
      <c r="B5133" s="2" t="s">
        <v>2669</v>
      </c>
      <c r="C5133" s="3">
        <v>2100</v>
      </c>
      <c r="D5133" s="2">
        <v>600.15</v>
      </c>
      <c r="E5133" s="2">
        <v>599.45000000000005</v>
      </c>
      <c r="F5133" s="2">
        <v>614.95000000000005</v>
      </c>
      <c r="G5133" s="2">
        <v>31.29</v>
      </c>
      <c r="H5133" s="2">
        <v>5.5E-2</v>
      </c>
      <c r="I5133" s="2">
        <v>1</v>
      </c>
      <c r="J5133" s="2">
        <v>54</v>
      </c>
      <c r="K5133" s="4">
        <v>0</v>
      </c>
      <c r="L5133" s="2" t="s">
        <v>1929</v>
      </c>
      <c r="M5133" s="5">
        <v>45093</v>
      </c>
      <c r="N5133" s="6">
        <v>103.81</v>
      </c>
    </row>
    <row r="5134" spans="1:14" ht="15.5" hidden="1" x14ac:dyDescent="0.35">
      <c r="A5134" s="3" t="s">
        <v>424</v>
      </c>
      <c r="B5134" s="2" t="s">
        <v>2120</v>
      </c>
      <c r="C5134" s="3">
        <v>2200</v>
      </c>
      <c r="D5134" s="2">
        <v>575</v>
      </c>
      <c r="E5134" s="2">
        <v>538.4</v>
      </c>
      <c r="F5134" s="2">
        <v>553.1</v>
      </c>
      <c r="G5134" s="2">
        <v>0</v>
      </c>
      <c r="H5134" s="2" t="s">
        <v>12</v>
      </c>
      <c r="I5134" s="2">
        <v>10</v>
      </c>
      <c r="J5134" s="2">
        <v>198</v>
      </c>
      <c r="K5134" s="4">
        <v>0</v>
      </c>
      <c r="L5134" s="2" t="s">
        <v>1929</v>
      </c>
      <c r="M5134" s="5">
        <v>45093</v>
      </c>
      <c r="N5134" s="6">
        <v>103.81</v>
      </c>
    </row>
    <row r="5135" spans="1:14" ht="15.5" hidden="1" x14ac:dyDescent="0.35">
      <c r="A5135" s="3" t="s">
        <v>426</v>
      </c>
      <c r="B5135" s="2" t="s">
        <v>2121</v>
      </c>
      <c r="C5135" s="3">
        <v>2300</v>
      </c>
      <c r="D5135" s="2">
        <v>505</v>
      </c>
      <c r="E5135" s="2">
        <v>481.25</v>
      </c>
      <c r="F5135" s="2">
        <v>495.15</v>
      </c>
      <c r="G5135" s="2">
        <v>0</v>
      </c>
      <c r="H5135" s="2" t="s">
        <v>12</v>
      </c>
      <c r="I5135" s="2">
        <v>3</v>
      </c>
      <c r="J5135" s="2">
        <v>200</v>
      </c>
      <c r="K5135" s="4">
        <v>0</v>
      </c>
      <c r="L5135" s="2" t="s">
        <v>1929</v>
      </c>
      <c r="M5135" s="5">
        <v>45093</v>
      </c>
      <c r="N5135" s="6">
        <v>103.81</v>
      </c>
    </row>
    <row r="5136" spans="1:14" ht="15.5" hidden="1" x14ac:dyDescent="0.35">
      <c r="A5136" s="3" t="s">
        <v>428</v>
      </c>
      <c r="B5136" s="2" t="s">
        <v>2122</v>
      </c>
      <c r="C5136" s="3">
        <v>2400</v>
      </c>
      <c r="D5136" s="2">
        <v>427.5</v>
      </c>
      <c r="E5136" s="2">
        <v>426.95</v>
      </c>
      <c r="F5136" s="2">
        <v>441.1</v>
      </c>
      <c r="G5136" s="2">
        <v>7.5</v>
      </c>
      <c r="H5136" s="2">
        <v>1.7899999999999999E-2</v>
      </c>
      <c r="I5136" s="2">
        <v>4</v>
      </c>
      <c r="J5136" s="2">
        <v>133</v>
      </c>
      <c r="K5136" s="4">
        <v>0</v>
      </c>
      <c r="L5136" s="2" t="s">
        <v>1929</v>
      </c>
      <c r="M5136" s="5">
        <v>45093</v>
      </c>
      <c r="N5136" s="6">
        <v>103.81</v>
      </c>
    </row>
    <row r="5137" spans="1:14" ht="15.5" hidden="1" x14ac:dyDescent="0.35">
      <c r="A5137" s="3" t="s">
        <v>430</v>
      </c>
      <c r="B5137" s="2" t="s">
        <v>2123</v>
      </c>
      <c r="C5137" s="3">
        <v>2500</v>
      </c>
      <c r="D5137" s="2">
        <v>385.4</v>
      </c>
      <c r="E5137" s="2">
        <v>377.4</v>
      </c>
      <c r="F5137" s="2">
        <v>391.45</v>
      </c>
      <c r="G5137" s="2">
        <v>-37.4</v>
      </c>
      <c r="H5137" s="2">
        <v>-8.8499999999999995E-2</v>
      </c>
      <c r="I5137" s="2">
        <v>8</v>
      </c>
      <c r="J5137" s="2">
        <v>331</v>
      </c>
      <c r="K5137" s="4">
        <v>0</v>
      </c>
      <c r="L5137" s="2" t="s">
        <v>1929</v>
      </c>
      <c r="M5137" s="5">
        <v>45093</v>
      </c>
      <c r="N5137" s="6">
        <v>103.81</v>
      </c>
    </row>
    <row r="5138" spans="1:14" ht="15.5" hidden="1" x14ac:dyDescent="0.35">
      <c r="A5138" s="3" t="s">
        <v>432</v>
      </c>
      <c r="B5138" s="2" t="s">
        <v>2211</v>
      </c>
      <c r="C5138" s="3">
        <v>2600</v>
      </c>
      <c r="D5138" s="2">
        <v>333.2</v>
      </c>
      <c r="E5138" s="2">
        <v>332.05</v>
      </c>
      <c r="F5138" s="2">
        <v>345.95</v>
      </c>
      <c r="G5138" s="2">
        <v>-42.05</v>
      </c>
      <c r="H5138" s="2">
        <v>-0.11210000000000001</v>
      </c>
      <c r="I5138" s="2">
        <v>2</v>
      </c>
      <c r="J5138" s="2">
        <v>240</v>
      </c>
      <c r="K5138" s="4">
        <v>0</v>
      </c>
      <c r="L5138" s="2" t="s">
        <v>1929</v>
      </c>
      <c r="M5138" s="5">
        <v>45093</v>
      </c>
      <c r="N5138" s="6">
        <v>103.81</v>
      </c>
    </row>
    <row r="5139" spans="1:14" ht="15.5" hidden="1" x14ac:dyDescent="0.35">
      <c r="A5139" s="3" t="s">
        <v>434</v>
      </c>
      <c r="B5139" s="2" t="s">
        <v>2125</v>
      </c>
      <c r="C5139" s="3">
        <v>2700</v>
      </c>
      <c r="D5139" s="2">
        <v>291.39999999999998</v>
      </c>
      <c r="E5139" s="2">
        <v>291.3</v>
      </c>
      <c r="F5139" s="2">
        <v>304.55</v>
      </c>
      <c r="G5139" s="2">
        <v>-9.51</v>
      </c>
      <c r="H5139" s="2">
        <v>-3.1600000000000003E-2</v>
      </c>
      <c r="I5139" s="2">
        <v>15</v>
      </c>
      <c r="J5139" s="2">
        <v>140</v>
      </c>
      <c r="K5139" s="4">
        <v>0</v>
      </c>
      <c r="L5139" s="2" t="s">
        <v>1929</v>
      </c>
      <c r="M5139" s="5">
        <v>45093</v>
      </c>
      <c r="N5139" s="6">
        <v>103.81</v>
      </c>
    </row>
    <row r="5140" spans="1:14" ht="15.5" hidden="1" x14ac:dyDescent="0.35">
      <c r="A5140" s="3" t="s">
        <v>436</v>
      </c>
      <c r="B5140" s="2" t="s">
        <v>2126</v>
      </c>
      <c r="C5140" s="3">
        <v>2800</v>
      </c>
      <c r="D5140" s="2">
        <v>265</v>
      </c>
      <c r="E5140" s="2">
        <v>253.6</v>
      </c>
      <c r="F5140" s="2">
        <v>267.10000000000002</v>
      </c>
      <c r="G5140" s="2">
        <v>13</v>
      </c>
      <c r="H5140" s="2">
        <v>5.16E-2</v>
      </c>
      <c r="I5140" s="2">
        <v>6</v>
      </c>
      <c r="J5140" s="2">
        <v>194</v>
      </c>
      <c r="K5140" s="4">
        <v>0</v>
      </c>
      <c r="L5140" s="2" t="s">
        <v>1929</v>
      </c>
      <c r="M5140" s="5">
        <v>45093</v>
      </c>
      <c r="N5140" s="6">
        <v>103.81</v>
      </c>
    </row>
    <row r="5141" spans="1:14" ht="15.5" hidden="1" x14ac:dyDescent="0.35">
      <c r="A5141" s="3" t="s">
        <v>438</v>
      </c>
      <c r="B5141" s="2" t="s">
        <v>2127</v>
      </c>
      <c r="C5141" s="3">
        <v>2900</v>
      </c>
      <c r="D5141" s="2">
        <v>217.94</v>
      </c>
      <c r="E5141" s="2">
        <v>219.6</v>
      </c>
      <c r="F5141" s="2">
        <v>234.05</v>
      </c>
      <c r="G5141" s="2">
        <v>-21.54</v>
      </c>
      <c r="H5141" s="2">
        <v>-8.9899999999999994E-2</v>
      </c>
      <c r="I5141" s="2">
        <v>2</v>
      </c>
      <c r="J5141" s="2">
        <v>368</v>
      </c>
      <c r="K5141" s="4">
        <v>0</v>
      </c>
      <c r="L5141" s="2" t="s">
        <v>1929</v>
      </c>
      <c r="M5141" s="5">
        <v>45093</v>
      </c>
      <c r="N5141" s="6">
        <v>103.81</v>
      </c>
    </row>
    <row r="5142" spans="1:14" ht="15.5" hidden="1" x14ac:dyDescent="0.35">
      <c r="A5142" s="3" t="s">
        <v>440</v>
      </c>
      <c r="B5142" s="2" t="s">
        <v>2128</v>
      </c>
      <c r="C5142" s="3">
        <v>3000</v>
      </c>
      <c r="D5142" s="2">
        <v>199</v>
      </c>
      <c r="E5142" s="2">
        <v>189.9</v>
      </c>
      <c r="F5142" s="2">
        <v>204.35</v>
      </c>
      <c r="G5142" s="2">
        <v>-18.760000000000002</v>
      </c>
      <c r="H5142" s="2">
        <v>-8.6099999999999996E-2</v>
      </c>
      <c r="I5142" s="2">
        <v>111</v>
      </c>
      <c r="J5142" s="2">
        <v>543</v>
      </c>
      <c r="K5142" s="4">
        <v>0</v>
      </c>
      <c r="L5142" s="2" t="s">
        <v>1929</v>
      </c>
      <c r="M5142" s="5">
        <v>45093</v>
      </c>
      <c r="N5142" s="6">
        <v>103.81</v>
      </c>
    </row>
    <row r="5143" spans="1:14" ht="15.5" hidden="1" x14ac:dyDescent="0.35">
      <c r="A5143" s="3" t="s">
        <v>442</v>
      </c>
      <c r="B5143" s="2" t="s">
        <v>2129</v>
      </c>
      <c r="C5143" s="3">
        <v>3010</v>
      </c>
      <c r="D5143" s="2">
        <v>189.54</v>
      </c>
      <c r="E5143" s="2">
        <v>187</v>
      </c>
      <c r="F5143" s="2">
        <v>201.5</v>
      </c>
      <c r="G5143" s="2">
        <v>5.7</v>
      </c>
      <c r="H5143" s="2">
        <v>3.1E-2</v>
      </c>
      <c r="I5143" s="2">
        <v>1</v>
      </c>
      <c r="J5143" s="2">
        <v>166</v>
      </c>
      <c r="K5143" s="4">
        <v>0</v>
      </c>
      <c r="L5143" s="2" t="s">
        <v>1929</v>
      </c>
      <c r="M5143" s="5">
        <v>45093</v>
      </c>
      <c r="N5143" s="6">
        <v>103.81</v>
      </c>
    </row>
    <row r="5144" spans="1:14" ht="15.5" hidden="1" x14ac:dyDescent="0.35">
      <c r="A5144" s="3" t="s">
        <v>444</v>
      </c>
      <c r="B5144" s="2" t="s">
        <v>2130</v>
      </c>
      <c r="C5144" s="3">
        <v>3020</v>
      </c>
      <c r="D5144" s="2">
        <v>196</v>
      </c>
      <c r="E5144" s="2">
        <v>184.35</v>
      </c>
      <c r="F5144" s="2">
        <v>198.85</v>
      </c>
      <c r="G5144" s="2">
        <v>-6.49</v>
      </c>
      <c r="H5144" s="2">
        <v>-3.2099999999999997E-2</v>
      </c>
      <c r="I5144" s="2">
        <v>6</v>
      </c>
      <c r="J5144" s="2">
        <v>135</v>
      </c>
      <c r="K5144" s="4">
        <v>0</v>
      </c>
      <c r="L5144" s="2" t="s">
        <v>1929</v>
      </c>
      <c r="M5144" s="5">
        <v>45093</v>
      </c>
      <c r="N5144" s="6">
        <v>103.81</v>
      </c>
    </row>
    <row r="5145" spans="1:14" ht="15.5" hidden="1" x14ac:dyDescent="0.35">
      <c r="A5145" s="3" t="s">
        <v>446</v>
      </c>
      <c r="B5145" s="2" t="s">
        <v>2130</v>
      </c>
      <c r="C5145" s="3">
        <v>3030</v>
      </c>
      <c r="D5145" s="2">
        <v>193.2</v>
      </c>
      <c r="E5145" s="2">
        <v>181.55</v>
      </c>
      <c r="F5145" s="2">
        <v>196</v>
      </c>
      <c r="G5145" s="2">
        <v>-15.61</v>
      </c>
      <c r="H5145" s="2">
        <v>-7.4800000000000005E-2</v>
      </c>
      <c r="I5145" s="2">
        <v>5</v>
      </c>
      <c r="J5145" s="2">
        <v>48</v>
      </c>
      <c r="K5145" s="4">
        <v>0</v>
      </c>
      <c r="L5145" s="2" t="s">
        <v>1929</v>
      </c>
      <c r="M5145" s="5">
        <v>45093</v>
      </c>
      <c r="N5145" s="6">
        <v>103.81</v>
      </c>
    </row>
    <row r="5146" spans="1:14" ht="15.5" hidden="1" x14ac:dyDescent="0.35">
      <c r="A5146" s="3" t="s">
        <v>447</v>
      </c>
      <c r="B5146" s="2" t="s">
        <v>2131</v>
      </c>
      <c r="C5146" s="3">
        <v>3040</v>
      </c>
      <c r="D5146" s="2">
        <v>77.2</v>
      </c>
      <c r="E5146" s="2">
        <v>179.45</v>
      </c>
      <c r="F5146" s="2">
        <v>193.25</v>
      </c>
      <c r="G5146" s="2">
        <v>0</v>
      </c>
      <c r="H5146" s="2" t="s">
        <v>12</v>
      </c>
      <c r="I5146" s="2">
        <v>1</v>
      </c>
      <c r="J5146" s="2">
        <v>22</v>
      </c>
      <c r="K5146" s="4">
        <v>0</v>
      </c>
      <c r="L5146" s="2" t="s">
        <v>1929</v>
      </c>
      <c r="M5146" s="5">
        <v>45093</v>
      </c>
      <c r="N5146" s="6">
        <v>103.81</v>
      </c>
    </row>
    <row r="5147" spans="1:14" ht="15.5" hidden="1" x14ac:dyDescent="0.35">
      <c r="A5147" s="3" t="s">
        <v>449</v>
      </c>
      <c r="B5147" s="2" t="s">
        <v>2132</v>
      </c>
      <c r="C5147" s="3">
        <v>3050</v>
      </c>
      <c r="D5147" s="2">
        <v>183.26</v>
      </c>
      <c r="E5147" s="2">
        <v>177.1</v>
      </c>
      <c r="F5147" s="2">
        <v>188.75</v>
      </c>
      <c r="G5147" s="2">
        <v>0</v>
      </c>
      <c r="H5147" s="2" t="s">
        <v>12</v>
      </c>
      <c r="I5147" s="2">
        <v>1</v>
      </c>
      <c r="J5147" s="2">
        <v>34</v>
      </c>
      <c r="K5147" s="4">
        <v>0</v>
      </c>
      <c r="L5147" s="2" t="s">
        <v>1929</v>
      </c>
      <c r="M5147" s="5">
        <v>45093</v>
      </c>
      <c r="N5147" s="6">
        <v>103.81</v>
      </c>
    </row>
    <row r="5148" spans="1:14" ht="15.5" hidden="1" x14ac:dyDescent="0.35">
      <c r="A5148" s="3" t="s">
        <v>451</v>
      </c>
      <c r="B5148" s="2" t="s">
        <v>2133</v>
      </c>
      <c r="C5148" s="3">
        <v>3060</v>
      </c>
      <c r="D5148" s="2">
        <v>173.33</v>
      </c>
      <c r="E5148" s="2">
        <v>173.65</v>
      </c>
      <c r="F5148" s="2">
        <v>188.15</v>
      </c>
      <c r="G5148" s="2">
        <v>0</v>
      </c>
      <c r="H5148" s="2" t="s">
        <v>12</v>
      </c>
      <c r="I5148" s="2">
        <v>2</v>
      </c>
      <c r="J5148" s="2">
        <v>20</v>
      </c>
      <c r="K5148" s="4">
        <v>0</v>
      </c>
      <c r="L5148" s="2" t="s">
        <v>1929</v>
      </c>
      <c r="M5148" s="5">
        <v>45093</v>
      </c>
      <c r="N5148" s="6">
        <v>103.81</v>
      </c>
    </row>
    <row r="5149" spans="1:14" ht="15.5" hidden="1" x14ac:dyDescent="0.35">
      <c r="A5149" s="3" t="s">
        <v>453</v>
      </c>
      <c r="B5149" s="2" t="s">
        <v>2134</v>
      </c>
      <c r="C5149" s="3">
        <v>3070</v>
      </c>
      <c r="D5149" s="2">
        <v>383.35</v>
      </c>
      <c r="E5149" s="2">
        <v>117.25</v>
      </c>
      <c r="F5149" s="2">
        <v>126.6</v>
      </c>
      <c r="G5149" s="2">
        <v>0</v>
      </c>
      <c r="H5149" s="2" t="s">
        <v>12</v>
      </c>
      <c r="I5149" s="2">
        <v>1</v>
      </c>
      <c r="J5149" s="2">
        <v>21</v>
      </c>
      <c r="K5149" s="4">
        <v>0</v>
      </c>
      <c r="L5149" s="2" t="s">
        <v>1929</v>
      </c>
      <c r="M5149" s="5">
        <v>45093</v>
      </c>
      <c r="N5149" s="6">
        <v>103.81</v>
      </c>
    </row>
    <row r="5150" spans="1:14" ht="15.5" hidden="1" x14ac:dyDescent="0.35">
      <c r="A5150" s="3" t="s">
        <v>455</v>
      </c>
      <c r="B5150" s="2" t="s">
        <v>2135</v>
      </c>
      <c r="C5150" s="3">
        <v>3080</v>
      </c>
      <c r="D5150" s="2">
        <v>194.02</v>
      </c>
      <c r="E5150" s="2">
        <v>168.4</v>
      </c>
      <c r="F5150" s="2">
        <v>182.9</v>
      </c>
      <c r="G5150" s="2">
        <v>0</v>
      </c>
      <c r="H5150" s="2" t="s">
        <v>12</v>
      </c>
      <c r="I5150" s="2">
        <v>2</v>
      </c>
      <c r="J5150" s="2">
        <v>24</v>
      </c>
      <c r="K5150" s="4">
        <v>0</v>
      </c>
      <c r="L5150" s="2" t="s">
        <v>1929</v>
      </c>
      <c r="M5150" s="5">
        <v>45093</v>
      </c>
      <c r="N5150" s="6">
        <v>103.81</v>
      </c>
    </row>
    <row r="5151" spans="1:14" ht="15.5" hidden="1" x14ac:dyDescent="0.35">
      <c r="A5151" s="3" t="s">
        <v>457</v>
      </c>
      <c r="B5151" s="2" t="s">
        <v>2136</v>
      </c>
      <c r="C5151" s="3">
        <v>3090</v>
      </c>
      <c r="D5151" s="2">
        <v>192.21</v>
      </c>
      <c r="E5151" s="2">
        <v>169</v>
      </c>
      <c r="F5151" s="2">
        <v>180.3</v>
      </c>
      <c r="G5151" s="2">
        <v>0</v>
      </c>
      <c r="H5151" s="2" t="s">
        <v>12</v>
      </c>
      <c r="I5151" s="2">
        <v>2</v>
      </c>
      <c r="J5151" s="2">
        <v>20</v>
      </c>
      <c r="K5151" s="4">
        <v>0</v>
      </c>
      <c r="L5151" s="2" t="s">
        <v>1929</v>
      </c>
      <c r="M5151" s="5">
        <v>45093</v>
      </c>
      <c r="N5151" s="6">
        <v>103.81</v>
      </c>
    </row>
    <row r="5152" spans="1:14" ht="15.5" hidden="1" x14ac:dyDescent="0.35">
      <c r="A5152" s="3" t="s">
        <v>459</v>
      </c>
      <c r="B5152" s="2" t="s">
        <v>2137</v>
      </c>
      <c r="C5152" s="3">
        <v>3100</v>
      </c>
      <c r="D5152" s="2">
        <v>189.63</v>
      </c>
      <c r="E5152" s="2">
        <v>163.44999999999999</v>
      </c>
      <c r="F5152" s="2">
        <v>178</v>
      </c>
      <c r="G5152" s="2">
        <v>0</v>
      </c>
      <c r="H5152" s="2" t="s">
        <v>12</v>
      </c>
      <c r="I5152" s="2">
        <v>4</v>
      </c>
      <c r="J5152" s="2">
        <v>147</v>
      </c>
      <c r="K5152" s="4">
        <v>0</v>
      </c>
      <c r="L5152" s="2" t="s">
        <v>1929</v>
      </c>
      <c r="M5152" s="5">
        <v>45093</v>
      </c>
      <c r="N5152" s="6">
        <v>103.81</v>
      </c>
    </row>
    <row r="5153" spans="1:14" ht="15.5" hidden="1" x14ac:dyDescent="0.35">
      <c r="A5153" s="3" t="s">
        <v>461</v>
      </c>
      <c r="B5153" s="2" t="s">
        <v>2138</v>
      </c>
      <c r="C5153" s="3">
        <v>3110</v>
      </c>
      <c r="D5153" s="2">
        <v>165.88</v>
      </c>
      <c r="E5153" s="2">
        <v>161.4</v>
      </c>
      <c r="F5153" s="2">
        <v>175.4</v>
      </c>
      <c r="G5153" s="2">
        <v>32.94</v>
      </c>
      <c r="H5153" s="2">
        <v>0.24779999999999999</v>
      </c>
      <c r="I5153" s="2">
        <v>2</v>
      </c>
      <c r="J5153" s="2">
        <v>46</v>
      </c>
      <c r="K5153" s="4">
        <v>0</v>
      </c>
      <c r="L5153" s="2" t="s">
        <v>1929</v>
      </c>
      <c r="M5153" s="5">
        <v>45093</v>
      </c>
      <c r="N5153" s="6">
        <v>103.81</v>
      </c>
    </row>
    <row r="5154" spans="1:14" ht="15.5" hidden="1" x14ac:dyDescent="0.35">
      <c r="A5154" s="3" t="s">
        <v>463</v>
      </c>
      <c r="B5154" s="2" t="s">
        <v>2139</v>
      </c>
      <c r="C5154" s="3">
        <v>3120</v>
      </c>
      <c r="D5154" s="2">
        <v>130.94</v>
      </c>
      <c r="E5154" s="2">
        <v>158.75</v>
      </c>
      <c r="F5154" s="2">
        <v>173.3</v>
      </c>
      <c r="G5154" s="2">
        <v>0</v>
      </c>
      <c r="H5154" s="2" t="s">
        <v>12</v>
      </c>
      <c r="I5154" s="2">
        <v>20</v>
      </c>
      <c r="J5154" s="2">
        <v>47</v>
      </c>
      <c r="K5154" s="4">
        <v>0</v>
      </c>
      <c r="L5154" s="2" t="s">
        <v>1929</v>
      </c>
      <c r="M5154" s="5">
        <v>45093</v>
      </c>
      <c r="N5154" s="6">
        <v>103.81</v>
      </c>
    </row>
    <row r="5155" spans="1:14" ht="15.5" hidden="1" x14ac:dyDescent="0.35">
      <c r="A5155" s="3" t="s">
        <v>465</v>
      </c>
      <c r="B5155" s="2" t="s">
        <v>2140</v>
      </c>
      <c r="C5155" s="3">
        <v>3130</v>
      </c>
      <c r="D5155" s="2">
        <v>81.53</v>
      </c>
      <c r="E5155" s="2">
        <v>158.85</v>
      </c>
      <c r="F5155" s="2">
        <v>170.9</v>
      </c>
      <c r="G5155" s="2">
        <v>0</v>
      </c>
      <c r="H5155" s="2" t="s">
        <v>12</v>
      </c>
      <c r="I5155" s="2">
        <v>1</v>
      </c>
      <c r="J5155" s="2">
        <v>17</v>
      </c>
      <c r="K5155" s="4">
        <v>0</v>
      </c>
      <c r="L5155" s="2" t="s">
        <v>1929</v>
      </c>
      <c r="M5155" s="5">
        <v>45093</v>
      </c>
      <c r="N5155" s="6">
        <v>103.81</v>
      </c>
    </row>
    <row r="5156" spans="1:14" ht="15.5" hidden="1" x14ac:dyDescent="0.35">
      <c r="A5156" s="3" t="s">
        <v>467</v>
      </c>
      <c r="B5156" s="2" t="s">
        <v>2141</v>
      </c>
      <c r="C5156" s="3">
        <v>3140</v>
      </c>
      <c r="D5156" s="2">
        <v>159.91</v>
      </c>
      <c r="E5156" s="2">
        <v>154.30000000000001</v>
      </c>
      <c r="F5156" s="2">
        <v>168.45</v>
      </c>
      <c r="G5156" s="2">
        <v>0</v>
      </c>
      <c r="H5156" s="2" t="s">
        <v>12</v>
      </c>
      <c r="I5156" s="2">
        <v>15</v>
      </c>
      <c r="J5156" s="2">
        <v>66</v>
      </c>
      <c r="K5156" s="4">
        <v>0</v>
      </c>
      <c r="L5156" s="2" t="s">
        <v>1929</v>
      </c>
      <c r="M5156" s="5">
        <v>45093</v>
      </c>
      <c r="N5156" s="6">
        <v>103.81</v>
      </c>
    </row>
    <row r="5157" spans="1:14" ht="15.5" hidden="1" x14ac:dyDescent="0.35">
      <c r="A5157" s="3" t="s">
        <v>469</v>
      </c>
      <c r="B5157" s="2" t="s">
        <v>2141</v>
      </c>
      <c r="C5157" s="3">
        <v>3150</v>
      </c>
      <c r="D5157" s="2">
        <v>157.82</v>
      </c>
      <c r="E5157" s="2">
        <v>154.19999999999999</v>
      </c>
      <c r="F5157" s="2">
        <v>165.95</v>
      </c>
      <c r="G5157" s="2">
        <v>0</v>
      </c>
      <c r="H5157" s="2" t="s">
        <v>12</v>
      </c>
      <c r="I5157" s="2">
        <v>15</v>
      </c>
      <c r="J5157" s="2">
        <v>70</v>
      </c>
      <c r="K5157" s="4">
        <v>0</v>
      </c>
      <c r="L5157" s="2" t="s">
        <v>1929</v>
      </c>
      <c r="M5157" s="5">
        <v>45093</v>
      </c>
      <c r="N5157" s="6">
        <v>103.81</v>
      </c>
    </row>
    <row r="5158" spans="1:14" ht="15.5" hidden="1" x14ac:dyDescent="0.35">
      <c r="A5158" s="3" t="s">
        <v>470</v>
      </c>
      <c r="B5158" s="2" t="s">
        <v>2142</v>
      </c>
      <c r="C5158" s="3">
        <v>3160</v>
      </c>
      <c r="D5158" s="2">
        <v>79.099999999999994</v>
      </c>
      <c r="E5158" s="2">
        <v>151.9</v>
      </c>
      <c r="F5158" s="2">
        <v>163.75</v>
      </c>
      <c r="G5158" s="2">
        <v>0</v>
      </c>
      <c r="H5158" s="2" t="s">
        <v>12</v>
      </c>
      <c r="I5158" s="2">
        <v>4</v>
      </c>
      <c r="J5158" s="2">
        <v>48</v>
      </c>
      <c r="K5158" s="4">
        <v>0</v>
      </c>
      <c r="L5158" s="2" t="s">
        <v>1929</v>
      </c>
      <c r="M5158" s="5">
        <v>45093</v>
      </c>
      <c r="N5158" s="6">
        <v>103.81</v>
      </c>
    </row>
    <row r="5159" spans="1:14" ht="15.5" hidden="1" x14ac:dyDescent="0.35">
      <c r="A5159" s="3" t="s">
        <v>472</v>
      </c>
      <c r="B5159" s="2" t="s">
        <v>2143</v>
      </c>
      <c r="C5159" s="3">
        <v>3170</v>
      </c>
      <c r="D5159" s="2">
        <v>100</v>
      </c>
      <c r="E5159" s="2">
        <v>147.19999999999999</v>
      </c>
      <c r="F5159" s="2">
        <v>161.35</v>
      </c>
      <c r="G5159" s="2">
        <v>0</v>
      </c>
      <c r="H5159" s="2" t="s">
        <v>12</v>
      </c>
      <c r="I5159" s="2">
        <v>1</v>
      </c>
      <c r="J5159" s="2">
        <v>64</v>
      </c>
      <c r="K5159" s="4">
        <v>0</v>
      </c>
      <c r="L5159" s="2" t="s">
        <v>1929</v>
      </c>
      <c r="M5159" s="5">
        <v>45093</v>
      </c>
      <c r="N5159" s="6">
        <v>103.81</v>
      </c>
    </row>
    <row r="5160" spans="1:14" ht="15.5" hidden="1" x14ac:dyDescent="0.35">
      <c r="A5160" s="3" t="s">
        <v>474</v>
      </c>
      <c r="B5160" s="2" t="s">
        <v>2144</v>
      </c>
      <c r="C5160" s="3">
        <v>3180</v>
      </c>
      <c r="D5160" s="2">
        <v>93.56</v>
      </c>
      <c r="E5160" s="2">
        <v>147.4</v>
      </c>
      <c r="F5160" s="2">
        <v>159.25</v>
      </c>
      <c r="G5160" s="2">
        <v>0</v>
      </c>
      <c r="H5160" s="2" t="s">
        <v>12</v>
      </c>
      <c r="I5160" s="2">
        <v>1</v>
      </c>
      <c r="J5160" s="2">
        <v>136</v>
      </c>
      <c r="K5160" s="4">
        <v>0</v>
      </c>
      <c r="L5160" s="2" t="s">
        <v>1929</v>
      </c>
      <c r="M5160" s="5">
        <v>45093</v>
      </c>
      <c r="N5160" s="6">
        <v>103.81</v>
      </c>
    </row>
    <row r="5161" spans="1:14" ht="15.5" hidden="1" x14ac:dyDescent="0.35">
      <c r="A5161" s="3" t="s">
        <v>476</v>
      </c>
      <c r="B5161" s="2" t="s">
        <v>2145</v>
      </c>
      <c r="C5161" s="3">
        <v>3190</v>
      </c>
      <c r="D5161" s="2">
        <v>84</v>
      </c>
      <c r="E5161" s="2">
        <v>142.94999999999999</v>
      </c>
      <c r="F5161" s="2">
        <v>157.05000000000001</v>
      </c>
      <c r="G5161" s="2">
        <v>0</v>
      </c>
      <c r="H5161" s="2" t="s">
        <v>12</v>
      </c>
      <c r="I5161" s="2">
        <v>1</v>
      </c>
      <c r="J5161" s="2">
        <v>31</v>
      </c>
      <c r="K5161" s="4">
        <v>0</v>
      </c>
      <c r="L5161" s="2" t="s">
        <v>1929</v>
      </c>
      <c r="M5161" s="5">
        <v>45093</v>
      </c>
      <c r="N5161" s="6">
        <v>103.81</v>
      </c>
    </row>
    <row r="5162" spans="1:14" ht="15.5" hidden="1" x14ac:dyDescent="0.35">
      <c r="A5162" s="3" t="s">
        <v>478</v>
      </c>
      <c r="B5162" s="2" t="s">
        <v>2146</v>
      </c>
      <c r="C5162" s="3">
        <v>3200</v>
      </c>
      <c r="D5162" s="2">
        <v>149</v>
      </c>
      <c r="E5162" s="2">
        <v>140.69999999999999</v>
      </c>
      <c r="F5162" s="2">
        <v>154.69999999999999</v>
      </c>
      <c r="G5162" s="2">
        <v>-11.75</v>
      </c>
      <c r="H5162" s="2">
        <v>-7.3099999999999998E-2</v>
      </c>
      <c r="I5162" s="2">
        <v>2</v>
      </c>
      <c r="J5162" s="2">
        <v>238</v>
      </c>
      <c r="K5162" s="4">
        <v>0</v>
      </c>
      <c r="L5162" s="2" t="s">
        <v>1929</v>
      </c>
      <c r="M5162" s="5">
        <v>45093</v>
      </c>
      <c r="N5162" s="6">
        <v>103.81</v>
      </c>
    </row>
    <row r="5163" spans="1:14" ht="15.5" hidden="1" x14ac:dyDescent="0.35">
      <c r="A5163" s="3" t="s">
        <v>480</v>
      </c>
      <c r="B5163" s="2" t="s">
        <v>2147</v>
      </c>
      <c r="C5163" s="3">
        <v>3210</v>
      </c>
      <c r="D5163" s="2">
        <v>123.5</v>
      </c>
      <c r="E5163" s="2">
        <v>140.75</v>
      </c>
      <c r="F5163" s="2">
        <v>152.55000000000001</v>
      </c>
      <c r="G5163" s="2">
        <v>0</v>
      </c>
      <c r="H5163" s="2" t="s">
        <v>12</v>
      </c>
      <c r="I5163" s="2">
        <v>2</v>
      </c>
      <c r="J5163" s="2">
        <v>27</v>
      </c>
      <c r="K5163" s="4">
        <v>0</v>
      </c>
      <c r="L5163" s="2" t="s">
        <v>1929</v>
      </c>
      <c r="M5163" s="5">
        <v>45093</v>
      </c>
      <c r="N5163" s="6">
        <v>103.81</v>
      </c>
    </row>
    <row r="5164" spans="1:14" ht="15.5" hidden="1" x14ac:dyDescent="0.35">
      <c r="A5164" s="3" t="s">
        <v>482</v>
      </c>
      <c r="B5164" s="2" t="s">
        <v>2148</v>
      </c>
      <c r="C5164" s="3">
        <v>3220</v>
      </c>
      <c r="D5164" s="2">
        <v>105</v>
      </c>
      <c r="E5164" s="2">
        <v>138.75</v>
      </c>
      <c r="F5164" s="2">
        <v>150.44999999999999</v>
      </c>
      <c r="G5164" s="2">
        <v>0</v>
      </c>
      <c r="H5164" s="2" t="s">
        <v>12</v>
      </c>
      <c r="I5164" s="2">
        <v>1</v>
      </c>
      <c r="J5164" s="2">
        <v>38</v>
      </c>
      <c r="K5164" s="4">
        <v>0</v>
      </c>
      <c r="L5164" s="2" t="s">
        <v>1929</v>
      </c>
      <c r="M5164" s="5">
        <v>45093</v>
      </c>
      <c r="N5164" s="6">
        <v>103.81</v>
      </c>
    </row>
    <row r="5165" spans="1:14" ht="15.5" hidden="1" x14ac:dyDescent="0.35">
      <c r="A5165" s="3" t="s">
        <v>484</v>
      </c>
      <c r="B5165" s="2" t="s">
        <v>2149</v>
      </c>
      <c r="C5165" s="3">
        <v>3230</v>
      </c>
      <c r="D5165" s="2">
        <v>168.13</v>
      </c>
      <c r="E5165" s="2">
        <v>89.3</v>
      </c>
      <c r="F5165" s="2">
        <v>98.15</v>
      </c>
      <c r="G5165" s="2">
        <v>0</v>
      </c>
      <c r="H5165" s="2" t="s">
        <v>12</v>
      </c>
      <c r="I5165" s="2">
        <v>8</v>
      </c>
      <c r="J5165" s="2">
        <v>29</v>
      </c>
      <c r="K5165" s="4">
        <v>11.6196</v>
      </c>
      <c r="L5165" s="2" t="s">
        <v>1929</v>
      </c>
      <c r="M5165" s="5">
        <v>45093</v>
      </c>
      <c r="N5165" s="6">
        <v>103.81</v>
      </c>
    </row>
    <row r="5166" spans="1:14" ht="15.5" hidden="1" x14ac:dyDescent="0.35">
      <c r="A5166" s="3" t="s">
        <v>486</v>
      </c>
      <c r="B5166" s="2" t="s">
        <v>2150</v>
      </c>
      <c r="C5166" s="3">
        <v>3240</v>
      </c>
      <c r="D5166" s="2">
        <v>140</v>
      </c>
      <c r="E5166" s="2">
        <v>134.44999999999999</v>
      </c>
      <c r="F5166" s="2">
        <v>146.25</v>
      </c>
      <c r="G5166" s="2">
        <v>49.87</v>
      </c>
      <c r="H5166" s="2">
        <v>0.55330000000000001</v>
      </c>
      <c r="I5166" s="2">
        <v>1</v>
      </c>
      <c r="J5166" s="2">
        <v>65</v>
      </c>
      <c r="K5166" s="4">
        <v>0</v>
      </c>
      <c r="L5166" s="2" t="s">
        <v>1929</v>
      </c>
      <c r="M5166" s="5">
        <v>45093</v>
      </c>
      <c r="N5166" s="6">
        <v>103.81</v>
      </c>
    </row>
    <row r="5167" spans="1:14" ht="15.5" hidden="1" x14ac:dyDescent="0.35">
      <c r="A5167" s="3" t="s">
        <v>488</v>
      </c>
      <c r="B5167" s="2" t="s">
        <v>2151</v>
      </c>
      <c r="C5167" s="3">
        <v>3250</v>
      </c>
      <c r="D5167" s="2">
        <v>134</v>
      </c>
      <c r="E5167" s="2">
        <v>132.35</v>
      </c>
      <c r="F5167" s="2">
        <v>144.15</v>
      </c>
      <c r="G5167" s="2">
        <v>0</v>
      </c>
      <c r="H5167" s="2" t="s">
        <v>12</v>
      </c>
      <c r="I5167" s="2">
        <v>1</v>
      </c>
      <c r="J5167" s="2">
        <v>112</v>
      </c>
      <c r="K5167" s="4">
        <v>0</v>
      </c>
      <c r="L5167" s="2" t="s">
        <v>1929</v>
      </c>
      <c r="M5167" s="5">
        <v>45093</v>
      </c>
      <c r="N5167" s="6">
        <v>103.81</v>
      </c>
    </row>
    <row r="5168" spans="1:14" ht="15.5" hidden="1" x14ac:dyDescent="0.35">
      <c r="A5168" s="3" t="s">
        <v>490</v>
      </c>
      <c r="B5168" s="2" t="s">
        <v>2152</v>
      </c>
      <c r="C5168" s="3">
        <v>3260</v>
      </c>
      <c r="D5168" s="2">
        <v>136.22</v>
      </c>
      <c r="E5168" s="2">
        <v>128.25</v>
      </c>
      <c r="F5168" s="2">
        <v>142.19999999999999</v>
      </c>
      <c r="G5168" s="2">
        <v>0</v>
      </c>
      <c r="H5168" s="2" t="s">
        <v>12</v>
      </c>
      <c r="I5168" s="2">
        <v>2</v>
      </c>
      <c r="J5168" s="2">
        <v>15</v>
      </c>
      <c r="K5168" s="4">
        <v>0</v>
      </c>
      <c r="L5168" s="2" t="s">
        <v>1929</v>
      </c>
      <c r="M5168" s="5">
        <v>45093</v>
      </c>
      <c r="N5168" s="6">
        <v>103.81</v>
      </c>
    </row>
    <row r="5169" spans="1:14" ht="15.5" hidden="1" x14ac:dyDescent="0.35">
      <c r="A5169" s="3" t="s">
        <v>492</v>
      </c>
      <c r="B5169" s="2" t="s">
        <v>2153</v>
      </c>
      <c r="C5169" s="3">
        <v>3270</v>
      </c>
      <c r="D5169" s="2">
        <v>74</v>
      </c>
      <c r="E5169" s="2">
        <v>126.35</v>
      </c>
      <c r="F5169" s="2">
        <v>140.4</v>
      </c>
      <c r="G5169" s="2">
        <v>0</v>
      </c>
      <c r="H5169" s="2" t="s">
        <v>12</v>
      </c>
      <c r="I5169" s="2">
        <v>1</v>
      </c>
      <c r="J5169" s="2">
        <v>13</v>
      </c>
      <c r="K5169" s="4">
        <v>0</v>
      </c>
      <c r="L5169" s="2" t="s">
        <v>1929</v>
      </c>
      <c r="M5169" s="5">
        <v>45093</v>
      </c>
      <c r="N5169" s="6">
        <v>103.81</v>
      </c>
    </row>
    <row r="5170" spans="1:14" ht="15.5" hidden="1" x14ac:dyDescent="0.35">
      <c r="A5170" s="3" t="s">
        <v>494</v>
      </c>
      <c r="B5170" s="2" t="s">
        <v>2152</v>
      </c>
      <c r="C5170" s="3">
        <v>3280</v>
      </c>
      <c r="D5170" s="2">
        <v>132.36000000000001</v>
      </c>
      <c r="E5170" s="2">
        <v>126.6</v>
      </c>
      <c r="F5170" s="2">
        <v>138.35</v>
      </c>
      <c r="G5170" s="2">
        <v>0</v>
      </c>
      <c r="H5170" s="2" t="s">
        <v>12</v>
      </c>
      <c r="I5170" s="2">
        <v>4</v>
      </c>
      <c r="J5170" s="2">
        <v>47</v>
      </c>
      <c r="K5170" s="4">
        <v>0</v>
      </c>
      <c r="L5170" s="2" t="s">
        <v>1929</v>
      </c>
      <c r="M5170" s="5">
        <v>45093</v>
      </c>
      <c r="N5170" s="6">
        <v>103.81</v>
      </c>
    </row>
    <row r="5171" spans="1:14" ht="15.5" hidden="1" x14ac:dyDescent="0.35">
      <c r="A5171" s="3" t="s">
        <v>495</v>
      </c>
      <c r="B5171" s="2" t="s">
        <v>2154</v>
      </c>
      <c r="C5171" s="3">
        <v>3290</v>
      </c>
      <c r="D5171" s="2">
        <v>133.94999999999999</v>
      </c>
      <c r="E5171" s="2">
        <v>124.55</v>
      </c>
      <c r="F5171" s="2">
        <v>136.25</v>
      </c>
      <c r="G5171" s="2">
        <v>0</v>
      </c>
      <c r="H5171" s="2" t="s">
        <v>12</v>
      </c>
      <c r="I5171" s="2">
        <v>1</v>
      </c>
      <c r="J5171" s="2">
        <v>96</v>
      </c>
      <c r="K5171" s="4">
        <v>0</v>
      </c>
      <c r="L5171" s="2" t="s">
        <v>1929</v>
      </c>
      <c r="M5171" s="5">
        <v>45093</v>
      </c>
      <c r="N5171" s="6">
        <v>103.81</v>
      </c>
    </row>
    <row r="5172" spans="1:14" ht="15.5" hidden="1" x14ac:dyDescent="0.35">
      <c r="A5172" s="3" t="s">
        <v>497</v>
      </c>
      <c r="B5172" s="2" t="s">
        <v>2155</v>
      </c>
      <c r="C5172" s="3">
        <v>3300</v>
      </c>
      <c r="D5172" s="2">
        <v>130</v>
      </c>
      <c r="E5172" s="2">
        <v>120.6</v>
      </c>
      <c r="F5172" s="2">
        <v>134.5</v>
      </c>
      <c r="G5172" s="2">
        <v>0.5</v>
      </c>
      <c r="H5172" s="2">
        <v>3.8999999999999998E-3</v>
      </c>
      <c r="I5172" s="2">
        <v>7</v>
      </c>
      <c r="J5172" s="2">
        <v>400</v>
      </c>
      <c r="K5172" s="4">
        <v>0</v>
      </c>
      <c r="L5172" s="2" t="s">
        <v>1929</v>
      </c>
      <c r="M5172" s="5">
        <v>45093</v>
      </c>
      <c r="N5172" s="6">
        <v>103.81</v>
      </c>
    </row>
    <row r="5173" spans="1:14" ht="15.5" hidden="1" x14ac:dyDescent="0.35">
      <c r="A5173" s="3" t="s">
        <v>499</v>
      </c>
      <c r="B5173" s="2" t="s">
        <v>2156</v>
      </c>
      <c r="C5173" s="3">
        <v>3310</v>
      </c>
      <c r="D5173" s="2">
        <v>76</v>
      </c>
      <c r="E5173" s="2">
        <v>118.5</v>
      </c>
      <c r="F5173" s="2">
        <v>132.6</v>
      </c>
      <c r="G5173" s="2">
        <v>0</v>
      </c>
      <c r="H5173" s="2" t="s">
        <v>12</v>
      </c>
      <c r="I5173" s="2">
        <v>1</v>
      </c>
      <c r="J5173" s="2">
        <v>82</v>
      </c>
      <c r="K5173" s="4">
        <v>0</v>
      </c>
      <c r="L5173" s="2" t="s">
        <v>1929</v>
      </c>
      <c r="M5173" s="5">
        <v>45093</v>
      </c>
      <c r="N5173" s="6">
        <v>103.81</v>
      </c>
    </row>
    <row r="5174" spans="1:14" ht="15.5" hidden="1" x14ac:dyDescent="0.35">
      <c r="A5174" s="3" t="s">
        <v>501</v>
      </c>
      <c r="B5174" s="2" t="s">
        <v>2135</v>
      </c>
      <c r="C5174" s="3">
        <v>3320</v>
      </c>
      <c r="D5174" s="2">
        <v>137.99</v>
      </c>
      <c r="E5174" s="2">
        <v>118.8</v>
      </c>
      <c r="F5174" s="2">
        <v>130.69999999999999</v>
      </c>
      <c r="G5174" s="2">
        <v>0</v>
      </c>
      <c r="H5174" s="2" t="s">
        <v>12</v>
      </c>
      <c r="I5174" s="2">
        <v>2</v>
      </c>
      <c r="J5174" s="2">
        <v>39</v>
      </c>
      <c r="K5174" s="4">
        <v>0</v>
      </c>
      <c r="L5174" s="2" t="s">
        <v>1929</v>
      </c>
      <c r="M5174" s="5">
        <v>45093</v>
      </c>
      <c r="N5174" s="6">
        <v>103.81</v>
      </c>
    </row>
    <row r="5175" spans="1:14" ht="15.5" hidden="1" x14ac:dyDescent="0.35">
      <c r="A5175" s="3" t="s">
        <v>502</v>
      </c>
      <c r="B5175" s="2" t="s">
        <v>2136</v>
      </c>
      <c r="C5175" s="3">
        <v>3330</v>
      </c>
      <c r="D5175" s="2">
        <v>136.88</v>
      </c>
      <c r="E5175" s="2">
        <v>117</v>
      </c>
      <c r="F5175" s="2">
        <v>128.85</v>
      </c>
      <c r="G5175" s="2">
        <v>0</v>
      </c>
      <c r="H5175" s="2" t="s">
        <v>12</v>
      </c>
      <c r="I5175" s="2">
        <v>2</v>
      </c>
      <c r="J5175" s="2">
        <v>64</v>
      </c>
      <c r="K5175" s="4">
        <v>0</v>
      </c>
      <c r="L5175" s="2" t="s">
        <v>1929</v>
      </c>
      <c r="M5175" s="5">
        <v>45093</v>
      </c>
      <c r="N5175" s="6">
        <v>103.81</v>
      </c>
    </row>
    <row r="5176" spans="1:14" ht="15.5" hidden="1" x14ac:dyDescent="0.35">
      <c r="A5176" s="3" t="s">
        <v>503</v>
      </c>
      <c r="B5176" s="2" t="s">
        <v>2137</v>
      </c>
      <c r="C5176" s="3">
        <v>3340</v>
      </c>
      <c r="D5176" s="2">
        <v>134.94999999999999</v>
      </c>
      <c r="E5176" s="2">
        <v>115.35</v>
      </c>
      <c r="F5176" s="2">
        <v>126.95</v>
      </c>
      <c r="G5176" s="2">
        <v>0</v>
      </c>
      <c r="H5176" s="2" t="s">
        <v>12</v>
      </c>
      <c r="I5176" s="2">
        <v>2</v>
      </c>
      <c r="J5176" s="2">
        <v>35</v>
      </c>
      <c r="K5176" s="4">
        <v>0</v>
      </c>
      <c r="L5176" s="2" t="s">
        <v>1929</v>
      </c>
      <c r="M5176" s="5">
        <v>45093</v>
      </c>
      <c r="N5176" s="6">
        <v>103.81</v>
      </c>
    </row>
    <row r="5177" spans="1:14" ht="15.5" hidden="1" x14ac:dyDescent="0.35">
      <c r="A5177" s="3" t="s">
        <v>504</v>
      </c>
      <c r="B5177" s="2" t="s">
        <v>2157</v>
      </c>
      <c r="C5177" s="3">
        <v>3350</v>
      </c>
      <c r="D5177" s="2">
        <v>109.82</v>
      </c>
      <c r="E5177" s="2">
        <v>111.6</v>
      </c>
      <c r="F5177" s="2">
        <v>125.3</v>
      </c>
      <c r="G5177" s="2">
        <v>0</v>
      </c>
      <c r="H5177" s="2" t="s">
        <v>12</v>
      </c>
      <c r="I5177" s="2">
        <v>5</v>
      </c>
      <c r="J5177" s="2">
        <v>148</v>
      </c>
      <c r="K5177" s="4">
        <v>0</v>
      </c>
      <c r="L5177" s="2" t="s">
        <v>1929</v>
      </c>
      <c r="M5177" s="5">
        <v>45093</v>
      </c>
      <c r="N5177" s="6">
        <v>103.81</v>
      </c>
    </row>
    <row r="5178" spans="1:14" ht="15.5" hidden="1" x14ac:dyDescent="0.35">
      <c r="A5178" s="3" t="s">
        <v>506</v>
      </c>
      <c r="B5178" s="2" t="s">
        <v>2158</v>
      </c>
      <c r="C5178" s="3">
        <v>3360</v>
      </c>
      <c r="D5178" s="2">
        <v>87.59</v>
      </c>
      <c r="E5178" s="2">
        <v>111.9</v>
      </c>
      <c r="F5178" s="2">
        <v>123.5</v>
      </c>
      <c r="G5178" s="2">
        <v>0</v>
      </c>
      <c r="H5178" s="2" t="s">
        <v>12</v>
      </c>
      <c r="I5178" s="2">
        <v>1</v>
      </c>
      <c r="J5178" s="2">
        <v>73</v>
      </c>
      <c r="K5178" s="4">
        <v>0</v>
      </c>
      <c r="L5178" s="2" t="s">
        <v>1929</v>
      </c>
      <c r="M5178" s="5">
        <v>45093</v>
      </c>
      <c r="N5178" s="6">
        <v>103.81</v>
      </c>
    </row>
    <row r="5179" spans="1:14" ht="15.5" hidden="1" x14ac:dyDescent="0.35">
      <c r="A5179" s="3" t="s">
        <v>508</v>
      </c>
      <c r="B5179" s="2" t="s">
        <v>2159</v>
      </c>
      <c r="C5179" s="3">
        <v>3370</v>
      </c>
      <c r="D5179" s="2">
        <v>109</v>
      </c>
      <c r="E5179" s="2">
        <v>110.05</v>
      </c>
      <c r="F5179" s="2">
        <v>121.75</v>
      </c>
      <c r="G5179" s="2">
        <v>0</v>
      </c>
      <c r="H5179" s="2" t="s">
        <v>12</v>
      </c>
      <c r="I5179" s="2">
        <v>3</v>
      </c>
      <c r="J5179" s="2">
        <v>147</v>
      </c>
      <c r="K5179" s="4">
        <v>0</v>
      </c>
      <c r="L5179" s="2" t="s">
        <v>1929</v>
      </c>
      <c r="M5179" s="5">
        <v>45093</v>
      </c>
      <c r="N5179" s="6">
        <v>103.81</v>
      </c>
    </row>
    <row r="5180" spans="1:14" ht="15.5" hidden="1" x14ac:dyDescent="0.35">
      <c r="A5180" s="3" t="s">
        <v>510</v>
      </c>
      <c r="B5180" s="2" t="s">
        <v>2160</v>
      </c>
      <c r="C5180" s="3">
        <v>3380</v>
      </c>
      <c r="D5180" s="2">
        <v>85.62</v>
      </c>
      <c r="E5180" s="2">
        <v>106.15</v>
      </c>
      <c r="F5180" s="2">
        <v>120</v>
      </c>
      <c r="G5180" s="2">
        <v>0</v>
      </c>
      <c r="H5180" s="2" t="s">
        <v>12</v>
      </c>
      <c r="I5180" s="2">
        <v>1</v>
      </c>
      <c r="J5180" s="2">
        <v>120</v>
      </c>
      <c r="K5180" s="4">
        <v>0</v>
      </c>
      <c r="L5180" s="2" t="s">
        <v>1929</v>
      </c>
      <c r="M5180" s="5">
        <v>45093</v>
      </c>
      <c r="N5180" s="6">
        <v>103.81</v>
      </c>
    </row>
    <row r="5181" spans="1:14" ht="15.5" hidden="1" x14ac:dyDescent="0.35">
      <c r="A5181" s="3" t="s">
        <v>512</v>
      </c>
      <c r="B5181" s="2" t="s">
        <v>2161</v>
      </c>
      <c r="C5181" s="3">
        <v>3390</v>
      </c>
      <c r="D5181" s="2">
        <v>43.3</v>
      </c>
      <c r="E5181" s="2">
        <v>106.75</v>
      </c>
      <c r="F5181" s="2">
        <v>118.35</v>
      </c>
      <c r="G5181" s="2">
        <v>0</v>
      </c>
      <c r="H5181" s="2" t="s">
        <v>12</v>
      </c>
      <c r="I5181" s="2">
        <v>1</v>
      </c>
      <c r="J5181" s="2">
        <v>62</v>
      </c>
      <c r="K5181" s="4">
        <v>0</v>
      </c>
      <c r="L5181" s="2" t="s">
        <v>1929</v>
      </c>
      <c r="M5181" s="5">
        <v>45093</v>
      </c>
      <c r="N5181" s="6">
        <v>103.81</v>
      </c>
    </row>
    <row r="5182" spans="1:14" ht="15.5" hidden="1" x14ac:dyDescent="0.35">
      <c r="A5182" s="3" t="s">
        <v>514</v>
      </c>
      <c r="B5182" s="2" t="s">
        <v>2162</v>
      </c>
      <c r="C5182" s="3">
        <v>3400</v>
      </c>
      <c r="D5182" s="2">
        <v>110.56</v>
      </c>
      <c r="E5182" s="2">
        <v>105.05</v>
      </c>
      <c r="F5182" s="2">
        <v>116.75</v>
      </c>
      <c r="G5182" s="2">
        <v>-5.44</v>
      </c>
      <c r="H5182" s="2">
        <v>-4.6899999999999997E-2</v>
      </c>
      <c r="I5182" s="2">
        <v>8</v>
      </c>
      <c r="J5182" s="2">
        <v>388</v>
      </c>
      <c r="K5182" s="4">
        <v>0</v>
      </c>
      <c r="L5182" s="2" t="s">
        <v>1929</v>
      </c>
      <c r="M5182" s="5">
        <v>45093</v>
      </c>
      <c r="N5182" s="6">
        <v>103.81</v>
      </c>
    </row>
    <row r="5183" spans="1:14" ht="15.5" hidden="1" x14ac:dyDescent="0.35">
      <c r="A5183" s="3" t="s">
        <v>516</v>
      </c>
      <c r="B5183" s="2" t="s">
        <v>2163</v>
      </c>
      <c r="C5183" s="3">
        <v>3410</v>
      </c>
      <c r="D5183" s="2">
        <v>323.39999999999998</v>
      </c>
      <c r="E5183" s="2">
        <v>46.5</v>
      </c>
      <c r="F5183" s="2">
        <v>55.3</v>
      </c>
      <c r="G5183" s="2">
        <v>0</v>
      </c>
      <c r="H5183" s="2" t="s">
        <v>12</v>
      </c>
      <c r="I5183" s="2">
        <v>1</v>
      </c>
      <c r="J5183" s="2">
        <v>33</v>
      </c>
      <c r="K5183" s="4">
        <v>7.4951999999999996</v>
      </c>
      <c r="L5183" s="2" t="s">
        <v>1929</v>
      </c>
      <c r="M5183" s="5">
        <v>45093</v>
      </c>
      <c r="N5183" s="6">
        <v>103.81</v>
      </c>
    </row>
    <row r="5184" spans="1:14" ht="15.5" hidden="1" x14ac:dyDescent="0.35">
      <c r="A5184" s="3" t="s">
        <v>518</v>
      </c>
      <c r="B5184" s="2" t="s">
        <v>2164</v>
      </c>
      <c r="C5184" s="3">
        <v>3420</v>
      </c>
      <c r="D5184" s="2">
        <v>75.849999999999994</v>
      </c>
      <c r="E5184" s="2">
        <v>101.75</v>
      </c>
      <c r="F5184" s="2">
        <v>113.45</v>
      </c>
      <c r="G5184" s="2">
        <v>0</v>
      </c>
      <c r="H5184" s="2" t="s">
        <v>12</v>
      </c>
      <c r="I5184" s="2">
        <v>10</v>
      </c>
      <c r="J5184" s="2">
        <v>41</v>
      </c>
      <c r="K5184" s="4">
        <v>0</v>
      </c>
      <c r="L5184" s="2" t="s">
        <v>1929</v>
      </c>
      <c r="M5184" s="5">
        <v>45093</v>
      </c>
      <c r="N5184" s="6">
        <v>103.81</v>
      </c>
    </row>
    <row r="5185" spans="1:14" ht="15.5" hidden="1" x14ac:dyDescent="0.35">
      <c r="A5185" s="3" t="s">
        <v>520</v>
      </c>
      <c r="B5185" s="2" t="s">
        <v>2165</v>
      </c>
      <c r="C5185" s="3">
        <v>3430</v>
      </c>
      <c r="D5185" s="2">
        <v>266.82</v>
      </c>
      <c r="E5185" s="2">
        <v>44.5</v>
      </c>
      <c r="F5185" s="2">
        <v>54.5</v>
      </c>
      <c r="G5185" s="2">
        <v>0</v>
      </c>
      <c r="H5185" s="2" t="s">
        <v>12</v>
      </c>
      <c r="I5185" s="2">
        <v>18</v>
      </c>
      <c r="J5185" s="2">
        <v>37</v>
      </c>
      <c r="K5185" s="4">
        <v>7.4111000000000002</v>
      </c>
      <c r="L5185" s="2" t="s">
        <v>1929</v>
      </c>
      <c r="M5185" s="5">
        <v>45093</v>
      </c>
      <c r="N5185" s="6">
        <v>103.81</v>
      </c>
    </row>
    <row r="5186" spans="1:14" ht="15.5" hidden="1" x14ac:dyDescent="0.35">
      <c r="A5186" s="3" t="s">
        <v>522</v>
      </c>
      <c r="B5186" s="2" t="s">
        <v>2166</v>
      </c>
      <c r="C5186" s="3">
        <v>3440</v>
      </c>
      <c r="D5186" s="2">
        <v>231.73</v>
      </c>
      <c r="E5186" s="2">
        <v>62.65</v>
      </c>
      <c r="F5186" s="2">
        <v>70.45</v>
      </c>
      <c r="G5186" s="2">
        <v>0</v>
      </c>
      <c r="H5186" s="2" t="s">
        <v>12</v>
      </c>
      <c r="I5186" s="2">
        <v>3</v>
      </c>
      <c r="J5186" s="2">
        <v>55</v>
      </c>
      <c r="K5186" s="4">
        <v>8.5835000000000008</v>
      </c>
      <c r="L5186" s="2" t="s">
        <v>1929</v>
      </c>
      <c r="M5186" s="5">
        <v>45093</v>
      </c>
      <c r="N5186" s="6">
        <v>103.81</v>
      </c>
    </row>
    <row r="5187" spans="1:14" ht="15.5" hidden="1" x14ac:dyDescent="0.35">
      <c r="A5187" s="3" t="s">
        <v>524</v>
      </c>
      <c r="B5187" s="2" t="s">
        <v>2167</v>
      </c>
      <c r="C5187" s="3">
        <v>3450</v>
      </c>
      <c r="D5187" s="2">
        <v>104.3</v>
      </c>
      <c r="E5187" s="2">
        <v>97</v>
      </c>
      <c r="F5187" s="2">
        <v>107</v>
      </c>
      <c r="G5187" s="2">
        <v>0</v>
      </c>
      <c r="H5187" s="2" t="s">
        <v>12</v>
      </c>
      <c r="I5187" s="2">
        <v>4</v>
      </c>
      <c r="J5187" s="2">
        <v>149</v>
      </c>
      <c r="K5187" s="4">
        <v>14.769500000000001</v>
      </c>
      <c r="L5187" s="2" t="s">
        <v>1929</v>
      </c>
      <c r="M5187" s="5">
        <v>45093</v>
      </c>
      <c r="N5187" s="6">
        <v>103.81</v>
      </c>
    </row>
    <row r="5188" spans="1:14" ht="15.5" hidden="1" x14ac:dyDescent="0.35">
      <c r="A5188" s="3" t="s">
        <v>526</v>
      </c>
      <c r="B5188" s="2" t="s">
        <v>2168</v>
      </c>
      <c r="C5188" s="3">
        <v>3460</v>
      </c>
      <c r="D5188" s="2">
        <v>107.7</v>
      </c>
      <c r="E5188" s="2">
        <v>110.6</v>
      </c>
      <c r="F5188" s="2">
        <v>121</v>
      </c>
      <c r="G5188" s="2">
        <v>0</v>
      </c>
      <c r="H5188" s="2" t="s">
        <v>12</v>
      </c>
      <c r="I5188" s="2">
        <v>1</v>
      </c>
      <c r="J5188" s="2">
        <v>40</v>
      </c>
      <c r="K5188" s="4">
        <v>0</v>
      </c>
      <c r="L5188" s="2" t="s">
        <v>1929</v>
      </c>
      <c r="M5188" s="5">
        <v>45093</v>
      </c>
      <c r="N5188" s="6">
        <v>103.81</v>
      </c>
    </row>
    <row r="5189" spans="1:14" ht="15.5" hidden="1" x14ac:dyDescent="0.35">
      <c r="A5189" s="3" t="s">
        <v>528</v>
      </c>
      <c r="B5189" s="2" t="s">
        <v>2169</v>
      </c>
      <c r="C5189" s="3">
        <v>3470</v>
      </c>
      <c r="D5189" s="2">
        <v>58</v>
      </c>
      <c r="E5189" s="2">
        <v>94</v>
      </c>
      <c r="F5189" s="2">
        <v>104</v>
      </c>
      <c r="G5189" s="2">
        <v>0</v>
      </c>
      <c r="H5189" s="2" t="s">
        <v>12</v>
      </c>
      <c r="I5189" s="2">
        <v>1</v>
      </c>
      <c r="J5189" s="2">
        <v>21</v>
      </c>
      <c r="K5189" s="4">
        <v>13.0967</v>
      </c>
      <c r="L5189" s="2" t="s">
        <v>1929</v>
      </c>
      <c r="M5189" s="5">
        <v>45093</v>
      </c>
      <c r="N5189" s="6">
        <v>103.81</v>
      </c>
    </row>
    <row r="5190" spans="1:14" ht="15.5" hidden="1" x14ac:dyDescent="0.35">
      <c r="A5190" s="3" t="s">
        <v>530</v>
      </c>
      <c r="B5190" s="2" t="s">
        <v>2170</v>
      </c>
      <c r="C5190" s="3">
        <v>3480</v>
      </c>
      <c r="D5190" s="2">
        <v>55.55</v>
      </c>
      <c r="E5190" s="2">
        <v>92.55</v>
      </c>
      <c r="F5190" s="2">
        <v>102.5</v>
      </c>
      <c r="G5190" s="2">
        <v>0</v>
      </c>
      <c r="H5190" s="2" t="s">
        <v>12</v>
      </c>
      <c r="I5190" s="2">
        <v>3</v>
      </c>
      <c r="J5190" s="2">
        <v>55</v>
      </c>
      <c r="K5190" s="4">
        <v>12.602499999999999</v>
      </c>
      <c r="L5190" s="2" t="s">
        <v>1929</v>
      </c>
      <c r="M5190" s="5">
        <v>45093</v>
      </c>
      <c r="N5190" s="6">
        <v>103.81</v>
      </c>
    </row>
    <row r="5191" spans="1:14" ht="15.5" hidden="1" x14ac:dyDescent="0.35">
      <c r="A5191" s="3" t="s">
        <v>532</v>
      </c>
      <c r="B5191" s="2" t="s">
        <v>2171</v>
      </c>
      <c r="C5191" s="3">
        <v>3490</v>
      </c>
      <c r="D5191" s="2">
        <v>55</v>
      </c>
      <c r="E5191" s="2">
        <v>91</v>
      </c>
      <c r="F5191" s="2">
        <v>101</v>
      </c>
      <c r="G5191" s="2">
        <v>0</v>
      </c>
      <c r="H5191" s="2" t="s">
        <v>12</v>
      </c>
      <c r="I5191" s="2">
        <v>1</v>
      </c>
      <c r="J5191" s="2">
        <v>56</v>
      </c>
      <c r="K5191" s="4">
        <v>12.188000000000001</v>
      </c>
      <c r="L5191" s="2" t="s">
        <v>1929</v>
      </c>
      <c r="M5191" s="5">
        <v>45093</v>
      </c>
      <c r="N5191" s="6">
        <v>103.81</v>
      </c>
    </row>
    <row r="5192" spans="1:14" ht="15.5" hidden="1" x14ac:dyDescent="0.35">
      <c r="A5192" s="3" t="s">
        <v>534</v>
      </c>
      <c r="B5192" s="2" t="s">
        <v>2172</v>
      </c>
      <c r="C5192" s="3">
        <v>3500</v>
      </c>
      <c r="D5192" s="2">
        <v>108</v>
      </c>
      <c r="E5192" s="2">
        <v>89.5</v>
      </c>
      <c r="F5192" s="2">
        <v>99.5</v>
      </c>
      <c r="G5192" s="2">
        <v>0</v>
      </c>
      <c r="H5192" s="2" t="s">
        <v>12</v>
      </c>
      <c r="I5192" s="2">
        <v>12</v>
      </c>
      <c r="J5192" s="2">
        <v>683</v>
      </c>
      <c r="K5192" s="4">
        <v>11.8423</v>
      </c>
      <c r="L5192" s="2" t="s">
        <v>1929</v>
      </c>
      <c r="M5192" s="5">
        <v>45093</v>
      </c>
      <c r="N5192" s="6">
        <v>103.81</v>
      </c>
    </row>
    <row r="5193" spans="1:14" ht="15.5" hidden="1" x14ac:dyDescent="0.35">
      <c r="A5193" s="3" t="s">
        <v>536</v>
      </c>
      <c r="B5193" s="2" t="s">
        <v>2173</v>
      </c>
      <c r="C5193" s="3">
        <v>3510</v>
      </c>
      <c r="D5193" s="2">
        <v>42.76</v>
      </c>
      <c r="E5193" s="2">
        <v>88.5</v>
      </c>
      <c r="F5193" s="2">
        <v>98</v>
      </c>
      <c r="G5193" s="2">
        <v>0</v>
      </c>
      <c r="H5193" s="2" t="s">
        <v>12</v>
      </c>
      <c r="I5193" s="2">
        <v>2</v>
      </c>
      <c r="J5193" s="2">
        <v>89</v>
      </c>
      <c r="K5193" s="4">
        <v>11.588900000000001</v>
      </c>
      <c r="L5193" s="2" t="s">
        <v>1929</v>
      </c>
      <c r="M5193" s="5">
        <v>45093</v>
      </c>
      <c r="N5193" s="6">
        <v>103.81</v>
      </c>
    </row>
    <row r="5194" spans="1:14" ht="15.5" hidden="1" x14ac:dyDescent="0.35">
      <c r="A5194" s="3" t="s">
        <v>538</v>
      </c>
      <c r="B5194" s="2" t="s">
        <v>2174</v>
      </c>
      <c r="C5194" s="3">
        <v>3520</v>
      </c>
      <c r="D5194" s="2">
        <v>52.7</v>
      </c>
      <c r="E5194" s="2">
        <v>87</v>
      </c>
      <c r="F5194" s="2">
        <v>96.5</v>
      </c>
      <c r="G5194" s="2">
        <v>0</v>
      </c>
      <c r="H5194" s="2" t="s">
        <v>12</v>
      </c>
      <c r="I5194" s="2">
        <v>3</v>
      </c>
      <c r="J5194" s="2">
        <v>82</v>
      </c>
      <c r="K5194" s="4">
        <v>11.315200000000001</v>
      </c>
      <c r="L5194" s="2" t="s">
        <v>1929</v>
      </c>
      <c r="M5194" s="5">
        <v>45093</v>
      </c>
      <c r="N5194" s="6">
        <v>103.81</v>
      </c>
    </row>
    <row r="5195" spans="1:14" ht="15.5" hidden="1" x14ac:dyDescent="0.35">
      <c r="A5195" s="3" t="s">
        <v>540</v>
      </c>
      <c r="B5195" s="2" t="s">
        <v>2175</v>
      </c>
      <c r="C5195" s="3">
        <v>3530</v>
      </c>
      <c r="D5195" s="2">
        <v>101.52</v>
      </c>
      <c r="E5195" s="2">
        <v>54.2</v>
      </c>
      <c r="F5195" s="2">
        <v>61</v>
      </c>
      <c r="G5195" s="2">
        <v>0</v>
      </c>
      <c r="H5195" s="2" t="s">
        <v>12</v>
      </c>
      <c r="I5195" s="2">
        <v>1</v>
      </c>
      <c r="J5195" s="2">
        <v>82</v>
      </c>
      <c r="K5195" s="4">
        <v>7.9646999999999997</v>
      </c>
      <c r="L5195" s="2" t="s">
        <v>1929</v>
      </c>
      <c r="M5195" s="5">
        <v>45093</v>
      </c>
      <c r="N5195" s="6">
        <v>103.81</v>
      </c>
    </row>
    <row r="5196" spans="1:14" ht="15.5" hidden="1" x14ac:dyDescent="0.35">
      <c r="A5196" s="3" t="s">
        <v>542</v>
      </c>
      <c r="B5196" s="2" t="s">
        <v>2176</v>
      </c>
      <c r="C5196" s="3">
        <v>3540</v>
      </c>
      <c r="D5196" s="2">
        <v>52.66</v>
      </c>
      <c r="E5196" s="2">
        <v>84</v>
      </c>
      <c r="F5196" s="2">
        <v>94</v>
      </c>
      <c r="G5196" s="2">
        <v>0</v>
      </c>
      <c r="H5196" s="2" t="s">
        <v>12</v>
      </c>
      <c r="I5196" s="2">
        <v>5</v>
      </c>
      <c r="J5196" s="2">
        <v>25</v>
      </c>
      <c r="K5196" s="4">
        <v>10.8794</v>
      </c>
      <c r="L5196" s="2" t="s">
        <v>1929</v>
      </c>
      <c r="M5196" s="5">
        <v>45093</v>
      </c>
      <c r="N5196" s="6">
        <v>103.81</v>
      </c>
    </row>
    <row r="5197" spans="1:14" ht="15.5" hidden="1" x14ac:dyDescent="0.35">
      <c r="A5197" s="3" t="s">
        <v>544</v>
      </c>
      <c r="B5197" s="2" t="s">
        <v>2176</v>
      </c>
      <c r="C5197" s="3">
        <v>3550</v>
      </c>
      <c r="D5197" s="2">
        <v>51.66</v>
      </c>
      <c r="E5197" s="2">
        <v>83</v>
      </c>
      <c r="F5197" s="2">
        <v>93</v>
      </c>
      <c r="G5197" s="2">
        <v>0</v>
      </c>
      <c r="H5197" s="2" t="s">
        <v>12</v>
      </c>
      <c r="I5197" s="2">
        <v>5</v>
      </c>
      <c r="J5197" s="2">
        <v>148</v>
      </c>
      <c r="K5197" s="4">
        <v>10.7376</v>
      </c>
      <c r="L5197" s="2" t="s">
        <v>1929</v>
      </c>
      <c r="M5197" s="5">
        <v>45093</v>
      </c>
      <c r="N5197" s="6">
        <v>103.81</v>
      </c>
    </row>
    <row r="5198" spans="1:14" ht="15.5" hidden="1" x14ac:dyDescent="0.35">
      <c r="A5198" s="3" t="s">
        <v>545</v>
      </c>
      <c r="B5198" s="2" t="s">
        <v>2177</v>
      </c>
      <c r="C5198" s="3">
        <v>3560</v>
      </c>
      <c r="D5198" s="2">
        <v>49.83</v>
      </c>
      <c r="E5198" s="2">
        <v>81.5</v>
      </c>
      <c r="F5198" s="2">
        <v>91.5</v>
      </c>
      <c r="G5198" s="2">
        <v>0</v>
      </c>
      <c r="H5198" s="2" t="s">
        <v>12</v>
      </c>
      <c r="I5198" s="2">
        <v>5</v>
      </c>
      <c r="J5198" s="2">
        <v>16</v>
      </c>
      <c r="K5198" s="4">
        <v>10.5366</v>
      </c>
      <c r="L5198" s="2" t="s">
        <v>1929</v>
      </c>
      <c r="M5198" s="5">
        <v>45093</v>
      </c>
      <c r="N5198" s="6">
        <v>103.81</v>
      </c>
    </row>
    <row r="5199" spans="1:14" ht="15.5" hidden="1" x14ac:dyDescent="0.35">
      <c r="A5199" s="3" t="s">
        <v>547</v>
      </c>
      <c r="B5199" s="2" t="s">
        <v>2178</v>
      </c>
      <c r="C5199" s="3">
        <v>3570</v>
      </c>
      <c r="D5199" s="2">
        <v>364.1</v>
      </c>
      <c r="E5199" s="2">
        <v>213.5</v>
      </c>
      <c r="F5199" s="2">
        <v>224.85</v>
      </c>
      <c r="G5199" s="2">
        <v>0</v>
      </c>
      <c r="H5199" s="2" t="s">
        <v>12</v>
      </c>
      <c r="I5199" s="2">
        <v>7</v>
      </c>
      <c r="J5199" s="2">
        <v>29</v>
      </c>
      <c r="K5199" s="4">
        <v>0</v>
      </c>
      <c r="L5199" s="2" t="s">
        <v>1929</v>
      </c>
      <c r="M5199" s="5">
        <v>45093</v>
      </c>
      <c r="N5199" s="6">
        <v>103.81</v>
      </c>
    </row>
    <row r="5200" spans="1:14" ht="15.5" hidden="1" x14ac:dyDescent="0.35">
      <c r="A5200" s="3" t="s">
        <v>549</v>
      </c>
      <c r="B5200" s="2" t="s">
        <v>2179</v>
      </c>
      <c r="C5200" s="3">
        <v>3580</v>
      </c>
      <c r="D5200" s="2">
        <v>46.07</v>
      </c>
      <c r="E5200" s="2">
        <v>79.5</v>
      </c>
      <c r="F5200" s="2">
        <v>89</v>
      </c>
      <c r="G5200" s="2">
        <v>0</v>
      </c>
      <c r="H5200" s="2" t="s">
        <v>12</v>
      </c>
      <c r="I5200" s="2">
        <v>18</v>
      </c>
      <c r="J5200" s="2">
        <v>28</v>
      </c>
      <c r="K5200" s="4">
        <v>10.260899999999999</v>
      </c>
      <c r="L5200" s="2" t="s">
        <v>1929</v>
      </c>
      <c r="M5200" s="5">
        <v>45093</v>
      </c>
      <c r="N5200" s="6">
        <v>103.81</v>
      </c>
    </row>
    <row r="5201" spans="1:14" ht="15.5" hidden="1" x14ac:dyDescent="0.35">
      <c r="A5201" s="3" t="s">
        <v>551</v>
      </c>
      <c r="B5201" s="2" t="s">
        <v>2180</v>
      </c>
      <c r="C5201" s="3">
        <v>3590</v>
      </c>
      <c r="D5201" s="2">
        <v>47.08</v>
      </c>
      <c r="E5201" s="2">
        <v>78</v>
      </c>
      <c r="F5201" s="2">
        <v>87.5</v>
      </c>
      <c r="G5201" s="2">
        <v>0</v>
      </c>
      <c r="H5201" s="2" t="s">
        <v>12</v>
      </c>
      <c r="I5201" s="2">
        <v>2</v>
      </c>
      <c r="J5201" s="2">
        <v>18</v>
      </c>
      <c r="K5201" s="4">
        <v>10.089600000000001</v>
      </c>
      <c r="L5201" s="2" t="s">
        <v>1929</v>
      </c>
      <c r="M5201" s="5">
        <v>45093</v>
      </c>
      <c r="N5201" s="6">
        <v>103.81</v>
      </c>
    </row>
    <row r="5202" spans="1:14" ht="15.5" hidden="1" x14ac:dyDescent="0.35">
      <c r="A5202" s="3" t="s">
        <v>553</v>
      </c>
      <c r="B5202" s="2" t="s">
        <v>2181</v>
      </c>
      <c r="C5202" s="3">
        <v>3600</v>
      </c>
      <c r="D5202" s="2">
        <v>92.55</v>
      </c>
      <c r="E5202" s="2">
        <v>76.5</v>
      </c>
      <c r="F5202" s="2">
        <v>86.5</v>
      </c>
      <c r="G5202" s="2">
        <v>0</v>
      </c>
      <c r="H5202" s="2" t="s">
        <v>12</v>
      </c>
      <c r="I5202" s="2">
        <v>3</v>
      </c>
      <c r="J5202" s="2">
        <v>417</v>
      </c>
      <c r="K5202" s="4">
        <v>9.9542000000000002</v>
      </c>
      <c r="L5202" s="2" t="s">
        <v>1929</v>
      </c>
      <c r="M5202" s="5">
        <v>45093</v>
      </c>
      <c r="N5202" s="6">
        <v>103.81</v>
      </c>
    </row>
    <row r="5203" spans="1:14" ht="15.5" hidden="1" x14ac:dyDescent="0.35">
      <c r="A5203" s="3" t="s">
        <v>555</v>
      </c>
      <c r="B5203" s="2" t="s">
        <v>2182</v>
      </c>
      <c r="C5203" s="3">
        <v>3610</v>
      </c>
      <c r="D5203" s="2">
        <v>41.4</v>
      </c>
      <c r="E5203" s="2">
        <v>75.5</v>
      </c>
      <c r="F5203" s="2">
        <v>85</v>
      </c>
      <c r="G5203" s="2">
        <v>0</v>
      </c>
      <c r="H5203" s="2" t="s">
        <v>12</v>
      </c>
      <c r="I5203" s="2">
        <v>42</v>
      </c>
      <c r="J5203" s="2">
        <v>66</v>
      </c>
      <c r="K5203" s="4">
        <v>9.8245000000000005</v>
      </c>
      <c r="L5203" s="2" t="s">
        <v>1929</v>
      </c>
      <c r="M5203" s="5">
        <v>45093</v>
      </c>
      <c r="N5203" s="6">
        <v>103.81</v>
      </c>
    </row>
    <row r="5204" spans="1:14" ht="15.5" hidden="1" x14ac:dyDescent="0.35">
      <c r="A5204" s="3" t="s">
        <v>557</v>
      </c>
      <c r="B5204" s="2" t="s">
        <v>2182</v>
      </c>
      <c r="C5204" s="3">
        <v>3620</v>
      </c>
      <c r="D5204" s="2">
        <v>40.9</v>
      </c>
      <c r="E5204" s="2">
        <v>74.5</v>
      </c>
      <c r="F5204" s="2">
        <v>84</v>
      </c>
      <c r="G5204" s="2">
        <v>0</v>
      </c>
      <c r="H5204" s="2" t="s">
        <v>12</v>
      </c>
      <c r="I5204" s="2">
        <v>42</v>
      </c>
      <c r="J5204" s="2">
        <v>34</v>
      </c>
      <c r="K5204" s="4">
        <v>9.7246000000000006</v>
      </c>
      <c r="L5204" s="2" t="s">
        <v>1929</v>
      </c>
      <c r="M5204" s="5">
        <v>45093</v>
      </c>
      <c r="N5204" s="6">
        <v>103.81</v>
      </c>
    </row>
    <row r="5205" spans="1:14" ht="15.5" hidden="1" x14ac:dyDescent="0.35">
      <c r="A5205" s="3" t="s">
        <v>558</v>
      </c>
      <c r="B5205" s="2" t="s">
        <v>2183</v>
      </c>
      <c r="C5205" s="3">
        <v>3630</v>
      </c>
      <c r="D5205" s="2">
        <v>85</v>
      </c>
      <c r="E5205" s="2">
        <v>73</v>
      </c>
      <c r="F5205" s="2">
        <v>83</v>
      </c>
      <c r="G5205" s="2">
        <v>0</v>
      </c>
      <c r="H5205" s="2" t="s">
        <v>12</v>
      </c>
      <c r="I5205" s="2">
        <v>1</v>
      </c>
      <c r="J5205" s="2">
        <v>13</v>
      </c>
      <c r="K5205" s="4">
        <v>9.6035000000000004</v>
      </c>
      <c r="L5205" s="2" t="s">
        <v>1929</v>
      </c>
      <c r="M5205" s="5">
        <v>45093</v>
      </c>
      <c r="N5205" s="6">
        <v>103.81</v>
      </c>
    </row>
    <row r="5206" spans="1:14" ht="15.5" hidden="1" x14ac:dyDescent="0.35">
      <c r="A5206" s="3" t="s">
        <v>560</v>
      </c>
      <c r="B5206" s="2" t="s">
        <v>2184</v>
      </c>
      <c r="C5206" s="3">
        <v>3640</v>
      </c>
      <c r="D5206" s="2">
        <v>46.57</v>
      </c>
      <c r="E5206" s="2">
        <v>72</v>
      </c>
      <c r="F5206" s="2">
        <v>82</v>
      </c>
      <c r="G5206" s="2">
        <v>0</v>
      </c>
      <c r="H5206" s="2" t="s">
        <v>12</v>
      </c>
      <c r="I5206" s="2">
        <v>2</v>
      </c>
      <c r="J5206" s="2">
        <v>28</v>
      </c>
      <c r="K5206" s="4">
        <v>9.51</v>
      </c>
      <c r="L5206" s="2" t="s">
        <v>1929</v>
      </c>
      <c r="M5206" s="5">
        <v>45093</v>
      </c>
      <c r="N5206" s="6">
        <v>103.81</v>
      </c>
    </row>
    <row r="5207" spans="1:14" ht="15.5" hidden="1" x14ac:dyDescent="0.35">
      <c r="A5207" s="3" t="s">
        <v>562</v>
      </c>
      <c r="B5207" s="2" t="s">
        <v>2185</v>
      </c>
      <c r="C5207" s="3">
        <v>3650</v>
      </c>
      <c r="D5207" s="2">
        <v>84.49</v>
      </c>
      <c r="E5207" s="2">
        <v>71</v>
      </c>
      <c r="F5207" s="2">
        <v>80.5</v>
      </c>
      <c r="G5207" s="2">
        <v>0</v>
      </c>
      <c r="H5207" s="2" t="s">
        <v>12</v>
      </c>
      <c r="I5207" s="2">
        <v>1</v>
      </c>
      <c r="J5207" s="2">
        <v>85</v>
      </c>
      <c r="K5207" s="4">
        <v>9.3962000000000003</v>
      </c>
      <c r="L5207" s="2" t="s">
        <v>1929</v>
      </c>
      <c r="M5207" s="5">
        <v>45093</v>
      </c>
      <c r="N5207" s="6">
        <v>103.81</v>
      </c>
    </row>
    <row r="5208" spans="1:14" ht="15.5" hidden="1" x14ac:dyDescent="0.35">
      <c r="A5208" s="3" t="s">
        <v>564</v>
      </c>
      <c r="B5208" s="2" t="s">
        <v>2186</v>
      </c>
      <c r="C5208" s="3">
        <v>3660</v>
      </c>
      <c r="D5208" s="2">
        <v>82.5</v>
      </c>
      <c r="E5208" s="2">
        <v>74</v>
      </c>
      <c r="F5208" s="2">
        <v>81.400000000000006</v>
      </c>
      <c r="G5208" s="2">
        <v>0</v>
      </c>
      <c r="H5208" s="2" t="s">
        <v>12</v>
      </c>
      <c r="I5208" s="2">
        <v>2</v>
      </c>
      <c r="J5208" s="2">
        <v>14</v>
      </c>
      <c r="K5208" s="4">
        <v>9.5813000000000006</v>
      </c>
      <c r="L5208" s="2" t="s">
        <v>1929</v>
      </c>
      <c r="M5208" s="5">
        <v>45093</v>
      </c>
      <c r="N5208" s="6">
        <v>103.81</v>
      </c>
    </row>
    <row r="5209" spans="1:14" ht="15.5" hidden="1" x14ac:dyDescent="0.35">
      <c r="A5209" s="3" t="s">
        <v>566</v>
      </c>
      <c r="B5209" s="2" t="s">
        <v>2182</v>
      </c>
      <c r="C5209" s="3">
        <v>3670</v>
      </c>
      <c r="D5209" s="2">
        <v>37.799999999999997</v>
      </c>
      <c r="E5209" s="2">
        <v>68.5</v>
      </c>
      <c r="F5209" s="2">
        <v>78.5</v>
      </c>
      <c r="G5209" s="2">
        <v>0</v>
      </c>
      <c r="H5209" s="2" t="s">
        <v>12</v>
      </c>
      <c r="I5209" s="2">
        <v>2</v>
      </c>
      <c r="J5209" s="2">
        <v>10</v>
      </c>
      <c r="K5209" s="4">
        <v>9.2003000000000004</v>
      </c>
      <c r="L5209" s="2" t="s">
        <v>1929</v>
      </c>
      <c r="M5209" s="5">
        <v>45093</v>
      </c>
      <c r="N5209" s="6">
        <v>103.81</v>
      </c>
    </row>
    <row r="5210" spans="1:14" ht="15.5" hidden="1" x14ac:dyDescent="0.35">
      <c r="A5210" s="3" t="s">
        <v>567</v>
      </c>
      <c r="B5210" s="2" t="s">
        <v>2182</v>
      </c>
      <c r="C5210" s="3">
        <v>3680</v>
      </c>
      <c r="D5210" s="2">
        <v>37.299999999999997</v>
      </c>
      <c r="E5210" s="2">
        <v>68</v>
      </c>
      <c r="F5210" s="2">
        <v>77.5</v>
      </c>
      <c r="G5210" s="2">
        <v>0</v>
      </c>
      <c r="H5210" s="2" t="s">
        <v>12</v>
      </c>
      <c r="I5210" s="2">
        <v>2</v>
      </c>
      <c r="J5210" s="2">
        <v>7</v>
      </c>
      <c r="K5210" s="4">
        <v>9.1380999999999997</v>
      </c>
      <c r="L5210" s="2" t="s">
        <v>1929</v>
      </c>
      <c r="M5210" s="5">
        <v>45093</v>
      </c>
      <c r="N5210" s="6">
        <v>103.81</v>
      </c>
    </row>
    <row r="5211" spans="1:14" ht="15.5" hidden="1" x14ac:dyDescent="0.35">
      <c r="A5211" s="3" t="s">
        <v>568</v>
      </c>
      <c r="B5211" s="2" t="s">
        <v>2187</v>
      </c>
      <c r="C5211" s="3">
        <v>3690</v>
      </c>
      <c r="D5211" s="2">
        <v>29.45</v>
      </c>
      <c r="E5211" s="2">
        <v>67</v>
      </c>
      <c r="F5211" s="2">
        <v>76</v>
      </c>
      <c r="G5211" s="2">
        <v>0</v>
      </c>
      <c r="H5211" s="2" t="s">
        <v>12</v>
      </c>
      <c r="I5211" s="2">
        <v>1</v>
      </c>
      <c r="J5211" s="2">
        <v>33</v>
      </c>
      <c r="K5211" s="4">
        <v>9.0349000000000004</v>
      </c>
      <c r="L5211" s="2" t="s">
        <v>1929</v>
      </c>
      <c r="M5211" s="5">
        <v>45093</v>
      </c>
      <c r="N5211" s="6">
        <v>103.81</v>
      </c>
    </row>
    <row r="5212" spans="1:14" ht="15.5" hidden="1" x14ac:dyDescent="0.35">
      <c r="A5212" s="3" t="s">
        <v>570</v>
      </c>
      <c r="B5212" s="2" t="s">
        <v>2188</v>
      </c>
      <c r="C5212" s="3">
        <v>3700</v>
      </c>
      <c r="D5212" s="2">
        <v>30.48</v>
      </c>
      <c r="E5212" s="2">
        <v>66</v>
      </c>
      <c r="F5212" s="2">
        <v>75</v>
      </c>
      <c r="G5212" s="2">
        <v>0</v>
      </c>
      <c r="H5212" s="2" t="s">
        <v>12</v>
      </c>
      <c r="I5212" s="2">
        <v>8</v>
      </c>
      <c r="J5212" s="2">
        <v>131</v>
      </c>
      <c r="K5212" s="4">
        <v>8.9548000000000005</v>
      </c>
      <c r="L5212" s="2" t="s">
        <v>1929</v>
      </c>
      <c r="M5212" s="5">
        <v>45093</v>
      </c>
      <c r="N5212" s="6">
        <v>103.81</v>
      </c>
    </row>
    <row r="5213" spans="1:14" ht="15.5" hidden="1" x14ac:dyDescent="0.35">
      <c r="A5213" s="3" t="s">
        <v>572</v>
      </c>
      <c r="B5213" s="2" t="s">
        <v>2189</v>
      </c>
      <c r="C5213" s="3">
        <v>3710</v>
      </c>
      <c r="D5213" s="2">
        <v>71.38</v>
      </c>
      <c r="E5213" s="2">
        <v>64.5</v>
      </c>
      <c r="F5213" s="2">
        <v>74</v>
      </c>
      <c r="G5213" s="2">
        <v>-6.17</v>
      </c>
      <c r="H5213" s="2">
        <v>-7.9600000000000004E-2</v>
      </c>
      <c r="I5213" s="2">
        <v>1</v>
      </c>
      <c r="J5213" s="2">
        <v>46</v>
      </c>
      <c r="K5213" s="4">
        <v>8.8562999999999992</v>
      </c>
      <c r="L5213" s="2" t="s">
        <v>1929</v>
      </c>
      <c r="M5213" s="5">
        <v>45093</v>
      </c>
      <c r="N5213" s="6">
        <v>103.81</v>
      </c>
    </row>
    <row r="5214" spans="1:14" ht="15.5" hidden="1" x14ac:dyDescent="0.35">
      <c r="A5214" s="3" t="s">
        <v>574</v>
      </c>
      <c r="B5214" s="2" t="s">
        <v>2190</v>
      </c>
      <c r="C5214" s="3">
        <v>3720</v>
      </c>
      <c r="D5214" s="2">
        <v>35.200000000000003</v>
      </c>
      <c r="E5214" s="2">
        <v>63.55</v>
      </c>
      <c r="F5214" s="2">
        <v>73</v>
      </c>
      <c r="G5214" s="2">
        <v>0</v>
      </c>
      <c r="H5214" s="2" t="s">
        <v>12</v>
      </c>
      <c r="I5214" s="2">
        <v>2</v>
      </c>
      <c r="J5214" s="2">
        <v>120</v>
      </c>
      <c r="K5214" s="4">
        <v>8.7815999999999992</v>
      </c>
      <c r="L5214" s="2" t="s">
        <v>1929</v>
      </c>
      <c r="M5214" s="5">
        <v>45093</v>
      </c>
      <c r="N5214" s="6">
        <v>103.81</v>
      </c>
    </row>
    <row r="5215" spans="1:14" ht="15.5" hidden="1" x14ac:dyDescent="0.35">
      <c r="A5215" s="3" t="s">
        <v>576</v>
      </c>
      <c r="B5215" s="2" t="s">
        <v>2191</v>
      </c>
      <c r="C5215" s="3">
        <v>3730</v>
      </c>
      <c r="D5215" s="2">
        <v>33.25</v>
      </c>
      <c r="E5215" s="2">
        <v>63</v>
      </c>
      <c r="F5215" s="2">
        <v>72</v>
      </c>
      <c r="G5215" s="2">
        <v>0</v>
      </c>
      <c r="H5215" s="2" t="s">
        <v>12</v>
      </c>
      <c r="I5215" s="2">
        <v>2</v>
      </c>
      <c r="J5215" s="2">
        <v>135</v>
      </c>
      <c r="K5215" s="4">
        <v>8.7234999999999996</v>
      </c>
      <c r="L5215" s="2" t="s">
        <v>1929</v>
      </c>
      <c r="M5215" s="5">
        <v>45093</v>
      </c>
      <c r="N5215" s="6">
        <v>103.81</v>
      </c>
    </row>
    <row r="5216" spans="1:14" ht="15.5" hidden="1" x14ac:dyDescent="0.35">
      <c r="A5216" s="3" t="s">
        <v>578</v>
      </c>
      <c r="B5216" s="2" t="s">
        <v>2192</v>
      </c>
      <c r="C5216" s="3">
        <v>3740</v>
      </c>
      <c r="D5216" s="2">
        <v>35.93</v>
      </c>
      <c r="E5216" s="2">
        <v>62.05</v>
      </c>
      <c r="F5216" s="2">
        <v>71</v>
      </c>
      <c r="G5216" s="2">
        <v>0</v>
      </c>
      <c r="H5216" s="2" t="s">
        <v>12</v>
      </c>
      <c r="I5216" s="2">
        <v>8</v>
      </c>
      <c r="J5216" s="2">
        <v>20</v>
      </c>
      <c r="K5216" s="4">
        <v>8.6510999999999996</v>
      </c>
      <c r="L5216" s="2" t="s">
        <v>1929</v>
      </c>
      <c r="M5216" s="5">
        <v>45093</v>
      </c>
      <c r="N5216" s="6">
        <v>103.81</v>
      </c>
    </row>
    <row r="5217" spans="1:14" ht="15.5" hidden="1" x14ac:dyDescent="0.35">
      <c r="A5217" s="3" t="s">
        <v>580</v>
      </c>
      <c r="B5217" s="2" t="s">
        <v>2193</v>
      </c>
      <c r="C5217" s="3">
        <v>3750</v>
      </c>
      <c r="D5217" s="2">
        <v>35.65</v>
      </c>
      <c r="E5217" s="2">
        <v>60.5</v>
      </c>
      <c r="F5217" s="2">
        <v>70</v>
      </c>
      <c r="G5217" s="2">
        <v>0</v>
      </c>
      <c r="H5217" s="2" t="s">
        <v>12</v>
      </c>
      <c r="I5217" s="2">
        <v>4</v>
      </c>
      <c r="J5217" s="2">
        <v>113</v>
      </c>
      <c r="K5217" s="4">
        <v>8.5573999999999995</v>
      </c>
      <c r="L5217" s="2" t="s">
        <v>1929</v>
      </c>
      <c r="M5217" s="5">
        <v>45093</v>
      </c>
      <c r="N5217" s="6">
        <v>103.81</v>
      </c>
    </row>
    <row r="5218" spans="1:14" ht="15.5" hidden="1" x14ac:dyDescent="0.35">
      <c r="A5218" s="3" t="s">
        <v>582</v>
      </c>
      <c r="B5218" s="2" t="s">
        <v>2194</v>
      </c>
      <c r="C5218" s="3">
        <v>3760</v>
      </c>
      <c r="D5218" s="2">
        <v>25.1</v>
      </c>
      <c r="E5218" s="2">
        <v>59.5</v>
      </c>
      <c r="F5218" s="2">
        <v>69.5</v>
      </c>
      <c r="G5218" s="2">
        <v>0</v>
      </c>
      <c r="H5218" s="2" t="s">
        <v>12</v>
      </c>
      <c r="I5218" s="2">
        <v>2</v>
      </c>
      <c r="J5218" s="2">
        <v>52</v>
      </c>
      <c r="K5218" s="4">
        <v>8.5038999999999998</v>
      </c>
      <c r="L5218" s="2" t="s">
        <v>1929</v>
      </c>
      <c r="M5218" s="5">
        <v>45093</v>
      </c>
      <c r="N5218" s="6">
        <v>103.81</v>
      </c>
    </row>
    <row r="5219" spans="1:14" ht="15.5" hidden="1" x14ac:dyDescent="0.35">
      <c r="A5219" s="3" t="s">
        <v>584</v>
      </c>
      <c r="B5219" s="2" t="s">
        <v>2195</v>
      </c>
      <c r="C5219" s="3">
        <v>3770</v>
      </c>
      <c r="D5219" s="2">
        <v>63</v>
      </c>
      <c r="E5219" s="2">
        <v>60.7</v>
      </c>
      <c r="F5219" s="2">
        <v>69</v>
      </c>
      <c r="G5219" s="2">
        <v>0</v>
      </c>
      <c r="H5219" s="2" t="s">
        <v>12</v>
      </c>
      <c r="I5219" s="2">
        <v>1</v>
      </c>
      <c r="J5219" s="2">
        <v>13</v>
      </c>
      <c r="K5219" s="4">
        <v>8.532</v>
      </c>
      <c r="L5219" s="2" t="s">
        <v>1929</v>
      </c>
      <c r="M5219" s="5">
        <v>45093</v>
      </c>
      <c r="N5219" s="6">
        <v>103.81</v>
      </c>
    </row>
    <row r="5220" spans="1:14" ht="15.5" hidden="1" x14ac:dyDescent="0.35">
      <c r="A5220" s="3" t="s">
        <v>586</v>
      </c>
      <c r="B5220" s="2" t="s">
        <v>2187</v>
      </c>
      <c r="C5220" s="3">
        <v>3780</v>
      </c>
      <c r="D5220" s="2">
        <v>25.75</v>
      </c>
      <c r="E5220" s="2">
        <v>57.5</v>
      </c>
      <c r="F5220" s="2">
        <v>67.5</v>
      </c>
      <c r="G5220" s="2">
        <v>0</v>
      </c>
      <c r="H5220" s="2" t="s">
        <v>12</v>
      </c>
      <c r="I5220" s="2">
        <v>1</v>
      </c>
      <c r="J5220" s="2">
        <v>10</v>
      </c>
      <c r="K5220" s="4">
        <v>8.3629999999999995</v>
      </c>
      <c r="L5220" s="2" t="s">
        <v>1929</v>
      </c>
      <c r="M5220" s="5">
        <v>45093</v>
      </c>
      <c r="N5220" s="6">
        <v>103.81</v>
      </c>
    </row>
    <row r="5221" spans="1:14" ht="15.5" hidden="1" x14ac:dyDescent="0.35">
      <c r="A5221" s="3" t="s">
        <v>587</v>
      </c>
      <c r="B5221" s="2" t="s">
        <v>2196</v>
      </c>
      <c r="C5221" s="3">
        <v>3790</v>
      </c>
      <c r="D5221" s="2">
        <v>27.31</v>
      </c>
      <c r="E5221" s="2">
        <v>57.75</v>
      </c>
      <c r="F5221" s="2">
        <v>66.5</v>
      </c>
      <c r="G5221" s="2">
        <v>0</v>
      </c>
      <c r="H5221" s="2" t="s">
        <v>12</v>
      </c>
      <c r="I5221" s="2">
        <v>5</v>
      </c>
      <c r="J5221" s="2">
        <v>17</v>
      </c>
      <c r="K5221" s="4">
        <v>8.3384</v>
      </c>
      <c r="L5221" s="2" t="s">
        <v>1929</v>
      </c>
      <c r="M5221" s="5">
        <v>45093</v>
      </c>
      <c r="N5221" s="6">
        <v>103.81</v>
      </c>
    </row>
    <row r="5222" spans="1:14" ht="15.5" hidden="1" x14ac:dyDescent="0.35">
      <c r="A5222" s="3" t="s">
        <v>589</v>
      </c>
      <c r="B5222" s="2" t="s">
        <v>2084</v>
      </c>
      <c r="C5222" s="3">
        <v>3800</v>
      </c>
      <c r="D5222" s="2">
        <v>62.13</v>
      </c>
      <c r="E5222" s="2">
        <v>55.75</v>
      </c>
      <c r="F5222" s="2">
        <v>65.5</v>
      </c>
      <c r="G5222" s="2">
        <v>-7.49</v>
      </c>
      <c r="H5222" s="2">
        <v>-0.1076</v>
      </c>
      <c r="I5222" s="2">
        <v>1</v>
      </c>
      <c r="J5222" s="2">
        <v>183</v>
      </c>
      <c r="K5222" s="4">
        <v>8.2346000000000004</v>
      </c>
      <c r="L5222" s="2" t="s">
        <v>1929</v>
      </c>
      <c r="M5222" s="5">
        <v>45093</v>
      </c>
      <c r="N5222" s="6">
        <v>103.81</v>
      </c>
    </row>
    <row r="5223" spans="1:14" ht="15.5" hidden="1" x14ac:dyDescent="0.35">
      <c r="A5223" s="3" t="s">
        <v>590</v>
      </c>
      <c r="B5223" s="2" t="s">
        <v>2197</v>
      </c>
      <c r="C5223" s="3">
        <v>3810</v>
      </c>
      <c r="D5223" s="2">
        <v>61.35</v>
      </c>
      <c r="E5223" s="2">
        <v>55</v>
      </c>
      <c r="F5223" s="2">
        <v>65</v>
      </c>
      <c r="G5223" s="2">
        <v>0</v>
      </c>
      <c r="H5223" s="2" t="s">
        <v>12</v>
      </c>
      <c r="I5223" s="2">
        <v>1</v>
      </c>
      <c r="J5223" s="2">
        <v>24</v>
      </c>
      <c r="K5223" s="4">
        <v>8.1931999999999992</v>
      </c>
      <c r="L5223" s="2" t="s">
        <v>1929</v>
      </c>
      <c r="M5223" s="5">
        <v>45093</v>
      </c>
      <c r="N5223" s="6">
        <v>103.81</v>
      </c>
    </row>
    <row r="5224" spans="1:14" ht="15.5" hidden="1" x14ac:dyDescent="0.35">
      <c r="A5224" s="3" t="s">
        <v>592</v>
      </c>
      <c r="B5224" s="2" t="s">
        <v>2198</v>
      </c>
      <c r="C5224" s="3">
        <v>3820</v>
      </c>
      <c r="D5224" s="2">
        <v>22.6</v>
      </c>
      <c r="E5224" s="2">
        <v>54.2</v>
      </c>
      <c r="F5224" s="2">
        <v>64</v>
      </c>
      <c r="G5224" s="2">
        <v>0</v>
      </c>
      <c r="H5224" s="2" t="s">
        <v>12</v>
      </c>
      <c r="I5224" s="2">
        <v>1</v>
      </c>
      <c r="J5224" s="2">
        <v>30</v>
      </c>
      <c r="K5224" s="4">
        <v>8.1333000000000002</v>
      </c>
      <c r="L5224" s="2" t="s">
        <v>1929</v>
      </c>
      <c r="M5224" s="5">
        <v>45093</v>
      </c>
      <c r="N5224" s="6">
        <v>103.81</v>
      </c>
    </row>
    <row r="5225" spans="1:14" ht="15.5" hidden="1" x14ac:dyDescent="0.35">
      <c r="A5225" s="3" t="s">
        <v>594</v>
      </c>
      <c r="B5225" s="2" t="s">
        <v>2199</v>
      </c>
      <c r="C5225" s="3">
        <v>3830</v>
      </c>
      <c r="D5225" s="2">
        <v>47.25</v>
      </c>
      <c r="E5225" s="2">
        <v>53.25</v>
      </c>
      <c r="F5225" s="2">
        <v>63</v>
      </c>
      <c r="G5225" s="2">
        <v>0</v>
      </c>
      <c r="H5225" s="2" t="s">
        <v>12</v>
      </c>
      <c r="I5225" s="2">
        <v>3</v>
      </c>
      <c r="J5225" s="2">
        <v>16</v>
      </c>
      <c r="K5225" s="4">
        <v>8.0688999999999993</v>
      </c>
      <c r="L5225" s="2" t="s">
        <v>1929</v>
      </c>
      <c r="M5225" s="5">
        <v>45093</v>
      </c>
      <c r="N5225" s="6">
        <v>103.81</v>
      </c>
    </row>
    <row r="5226" spans="1:14" ht="15.5" hidden="1" x14ac:dyDescent="0.35">
      <c r="A5226" s="3" t="s">
        <v>596</v>
      </c>
      <c r="B5226" s="2" t="s">
        <v>2200</v>
      </c>
      <c r="C5226" s="3">
        <v>3840</v>
      </c>
      <c r="D5226" s="2">
        <v>31.24</v>
      </c>
      <c r="E5226" s="2">
        <v>52.7</v>
      </c>
      <c r="F5226" s="2">
        <v>62</v>
      </c>
      <c r="G5226" s="2">
        <v>0</v>
      </c>
      <c r="H5226" s="2" t="s">
        <v>12</v>
      </c>
      <c r="I5226" s="2">
        <v>5</v>
      </c>
      <c r="J5226" s="2">
        <v>23</v>
      </c>
      <c r="K5226" s="4">
        <v>8.0185999999999993</v>
      </c>
      <c r="L5226" s="2" t="s">
        <v>1929</v>
      </c>
      <c r="M5226" s="5">
        <v>45093</v>
      </c>
      <c r="N5226" s="6">
        <v>103.81</v>
      </c>
    </row>
    <row r="5227" spans="1:14" ht="15.5" hidden="1" x14ac:dyDescent="0.35">
      <c r="A5227" s="3" t="s">
        <v>598</v>
      </c>
      <c r="B5227" s="2" t="s">
        <v>2201</v>
      </c>
      <c r="C5227" s="3">
        <v>3850</v>
      </c>
      <c r="D5227" s="2">
        <v>33.06</v>
      </c>
      <c r="E5227" s="2">
        <v>52</v>
      </c>
      <c r="F5227" s="2">
        <v>61.5</v>
      </c>
      <c r="G5227" s="2">
        <v>0</v>
      </c>
      <c r="H5227" s="2" t="s">
        <v>12</v>
      </c>
      <c r="I5227" s="2">
        <v>1</v>
      </c>
      <c r="J5227" s="2">
        <v>38</v>
      </c>
      <c r="K5227" s="4">
        <v>7.9802999999999997</v>
      </c>
      <c r="L5227" s="2" t="s">
        <v>1929</v>
      </c>
      <c r="M5227" s="5">
        <v>45093</v>
      </c>
      <c r="N5227" s="6">
        <v>103.81</v>
      </c>
    </row>
    <row r="5228" spans="1:14" ht="15.5" hidden="1" x14ac:dyDescent="0.35">
      <c r="A5228" s="3" t="s">
        <v>600</v>
      </c>
      <c r="B5228" s="2" t="s">
        <v>2202</v>
      </c>
      <c r="C5228" s="3">
        <v>3860</v>
      </c>
      <c r="D5228" s="2">
        <v>234</v>
      </c>
      <c r="E5228" s="2">
        <v>35.950000000000003</v>
      </c>
      <c r="F5228" s="2">
        <v>43.2</v>
      </c>
      <c r="G5228" s="2">
        <v>0</v>
      </c>
      <c r="H5228" s="2" t="s">
        <v>12</v>
      </c>
      <c r="I5228" s="2">
        <v>35</v>
      </c>
      <c r="J5228" s="2">
        <v>46</v>
      </c>
      <c r="K5228" s="4">
        <v>6.8963999999999999</v>
      </c>
      <c r="L5228" s="2" t="s">
        <v>1929</v>
      </c>
      <c r="M5228" s="5">
        <v>45093</v>
      </c>
      <c r="N5228" s="6">
        <v>103.81</v>
      </c>
    </row>
    <row r="5229" spans="1:14" ht="15.5" hidden="1" x14ac:dyDescent="0.35">
      <c r="A5229" s="3" t="s">
        <v>602</v>
      </c>
      <c r="B5229" s="2" t="s">
        <v>2203</v>
      </c>
      <c r="C5229" s="3">
        <v>3870</v>
      </c>
      <c r="D5229" s="2">
        <v>193.6</v>
      </c>
      <c r="E5229" s="2">
        <v>232</v>
      </c>
      <c r="F5229" s="2">
        <v>249.7</v>
      </c>
      <c r="G5229" s="2">
        <v>0</v>
      </c>
      <c r="H5229" s="2" t="s">
        <v>12</v>
      </c>
      <c r="I5229" s="2">
        <v>1</v>
      </c>
      <c r="J5229" s="2">
        <v>20</v>
      </c>
      <c r="K5229" s="4">
        <v>0</v>
      </c>
      <c r="L5229" s="2" t="s">
        <v>1929</v>
      </c>
      <c r="M5229" s="5">
        <v>45093</v>
      </c>
      <c r="N5229" s="6">
        <v>103.81</v>
      </c>
    </row>
    <row r="5230" spans="1:14" ht="15.5" hidden="1" x14ac:dyDescent="0.35">
      <c r="A5230" s="3" t="s">
        <v>604</v>
      </c>
      <c r="B5230" s="2" t="s">
        <v>2204</v>
      </c>
      <c r="C5230" s="3">
        <v>3880</v>
      </c>
      <c r="D5230" s="2">
        <v>26.7</v>
      </c>
      <c r="E5230" s="2">
        <v>49.4</v>
      </c>
      <c r="F5230" s="2">
        <v>59</v>
      </c>
      <c r="G5230" s="2">
        <v>0</v>
      </c>
      <c r="H5230" s="2" t="s">
        <v>12</v>
      </c>
      <c r="I5230" s="2">
        <v>1</v>
      </c>
      <c r="J5230" s="2">
        <v>70</v>
      </c>
      <c r="K5230" s="4">
        <v>7.8178999999999998</v>
      </c>
      <c r="L5230" s="2" t="s">
        <v>1929</v>
      </c>
      <c r="M5230" s="5">
        <v>45093</v>
      </c>
      <c r="N5230" s="6">
        <v>103.81</v>
      </c>
    </row>
    <row r="5231" spans="1:14" ht="15.5" hidden="1" x14ac:dyDescent="0.35">
      <c r="A5231" s="3" t="s">
        <v>606</v>
      </c>
      <c r="B5231" s="2" t="s">
        <v>2205</v>
      </c>
      <c r="C5231" s="3">
        <v>3890</v>
      </c>
      <c r="D5231" s="2">
        <v>40.72</v>
      </c>
      <c r="E5231" s="2">
        <v>48.85</v>
      </c>
      <c r="F5231" s="2">
        <v>58</v>
      </c>
      <c r="G5231" s="2">
        <v>0</v>
      </c>
      <c r="H5231" s="2" t="s">
        <v>12</v>
      </c>
      <c r="I5231" s="2">
        <v>2</v>
      </c>
      <c r="J5231" s="2">
        <v>15</v>
      </c>
      <c r="K5231" s="4">
        <v>7.7694000000000001</v>
      </c>
      <c r="L5231" s="2" t="s">
        <v>1929</v>
      </c>
      <c r="M5231" s="5">
        <v>45093</v>
      </c>
      <c r="N5231" s="6">
        <v>103.81</v>
      </c>
    </row>
    <row r="5232" spans="1:14" ht="15.5" hidden="1" x14ac:dyDescent="0.35">
      <c r="A5232" s="3" t="s">
        <v>608</v>
      </c>
      <c r="B5232" s="2" t="s">
        <v>2146</v>
      </c>
      <c r="C5232" s="3">
        <v>3900</v>
      </c>
      <c r="D5232" s="2">
        <v>54.4</v>
      </c>
      <c r="E5232" s="2">
        <v>49.05</v>
      </c>
      <c r="F5232" s="2">
        <v>57.5</v>
      </c>
      <c r="G5232" s="2">
        <v>-0.95</v>
      </c>
      <c r="H5232" s="2">
        <v>-1.72E-2</v>
      </c>
      <c r="I5232" s="2">
        <v>2</v>
      </c>
      <c r="J5232" s="2">
        <v>1836</v>
      </c>
      <c r="K5232" s="4">
        <v>7.7618</v>
      </c>
      <c r="L5232" s="2" t="s">
        <v>1929</v>
      </c>
      <c r="M5232" s="5">
        <v>45093</v>
      </c>
      <c r="N5232" s="6">
        <v>103.81</v>
      </c>
    </row>
    <row r="5233" spans="1:14" ht="15.5" hidden="1" x14ac:dyDescent="0.35">
      <c r="A5233" s="3" t="s">
        <v>609</v>
      </c>
      <c r="B5233" s="2" t="s">
        <v>2206</v>
      </c>
      <c r="C5233" s="3">
        <v>3910</v>
      </c>
      <c r="D5233" s="2">
        <v>47.79</v>
      </c>
      <c r="E5233" s="2">
        <v>48</v>
      </c>
      <c r="F5233" s="2">
        <v>57</v>
      </c>
      <c r="G5233" s="2">
        <v>0</v>
      </c>
      <c r="H5233" s="2" t="s">
        <v>12</v>
      </c>
      <c r="I5233" s="2">
        <v>10</v>
      </c>
      <c r="J5233" s="2">
        <v>15</v>
      </c>
      <c r="K5233" s="4">
        <v>7.7137000000000002</v>
      </c>
      <c r="L5233" s="2" t="s">
        <v>1929</v>
      </c>
      <c r="M5233" s="5">
        <v>45093</v>
      </c>
      <c r="N5233" s="6">
        <v>103.81</v>
      </c>
    </row>
    <row r="5234" spans="1:14" ht="15.5" hidden="1" x14ac:dyDescent="0.35">
      <c r="A5234" s="3" t="s">
        <v>611</v>
      </c>
      <c r="B5234" s="2" t="s">
        <v>2207</v>
      </c>
      <c r="C5234" s="3">
        <v>3920</v>
      </c>
      <c r="D5234" s="2">
        <v>260</v>
      </c>
      <c r="E5234" s="2">
        <v>161.05000000000001</v>
      </c>
      <c r="F5234" s="2">
        <v>171.55</v>
      </c>
      <c r="G5234" s="2">
        <v>0</v>
      </c>
      <c r="H5234" s="2" t="s">
        <v>12</v>
      </c>
      <c r="I5234" s="2">
        <v>1</v>
      </c>
      <c r="J5234" s="2">
        <v>4</v>
      </c>
      <c r="K5234" s="4">
        <v>0</v>
      </c>
      <c r="L5234" s="2" t="s">
        <v>1929</v>
      </c>
      <c r="M5234" s="5">
        <v>45093</v>
      </c>
      <c r="N5234" s="6">
        <v>103.81</v>
      </c>
    </row>
    <row r="5235" spans="1:14" ht="15.5" hidden="1" x14ac:dyDescent="0.35">
      <c r="A5235" s="3" t="s">
        <v>613</v>
      </c>
      <c r="B5235" s="2" t="s">
        <v>2208</v>
      </c>
      <c r="C5235" s="3">
        <v>3930</v>
      </c>
      <c r="D5235" s="2">
        <v>58.35</v>
      </c>
      <c r="E5235" s="2">
        <v>46.15</v>
      </c>
      <c r="F5235" s="2">
        <v>55.5</v>
      </c>
      <c r="G5235" s="2">
        <v>34.590000000000003</v>
      </c>
      <c r="H5235" s="2">
        <v>1.4558</v>
      </c>
      <c r="I5235" s="2">
        <v>1</v>
      </c>
      <c r="J5235" s="2">
        <v>31</v>
      </c>
      <c r="K5235" s="4">
        <v>7.6105</v>
      </c>
      <c r="L5235" s="2" t="s">
        <v>1929</v>
      </c>
      <c r="M5235" s="5">
        <v>45093</v>
      </c>
      <c r="N5235" s="6">
        <v>103.81</v>
      </c>
    </row>
    <row r="5236" spans="1:14" ht="15.5" hidden="1" x14ac:dyDescent="0.35">
      <c r="A5236" s="3" t="s">
        <v>615</v>
      </c>
      <c r="B5236" s="2" t="s">
        <v>2209</v>
      </c>
      <c r="C5236" s="3">
        <v>3940</v>
      </c>
      <c r="D5236" s="2">
        <v>23.42</v>
      </c>
      <c r="E5236" s="2">
        <v>45.5</v>
      </c>
      <c r="F5236" s="2">
        <v>54.5</v>
      </c>
      <c r="G5236" s="2">
        <v>0</v>
      </c>
      <c r="H5236" s="2" t="s">
        <v>12</v>
      </c>
      <c r="I5236" s="2">
        <v>2</v>
      </c>
      <c r="J5236" s="2">
        <v>6</v>
      </c>
      <c r="K5236" s="4">
        <v>7.5601000000000003</v>
      </c>
      <c r="L5236" s="2" t="s">
        <v>1929</v>
      </c>
      <c r="M5236" s="5">
        <v>45093</v>
      </c>
      <c r="N5236" s="6">
        <v>103.81</v>
      </c>
    </row>
    <row r="5237" spans="1:14" ht="15.5" hidden="1" x14ac:dyDescent="0.35">
      <c r="A5237" s="3" t="s">
        <v>617</v>
      </c>
      <c r="B5237" s="2" t="s">
        <v>2210</v>
      </c>
      <c r="C5237" s="3">
        <v>3950</v>
      </c>
      <c r="D5237" s="2">
        <v>36.119999999999997</v>
      </c>
      <c r="E5237" s="2">
        <v>44.8</v>
      </c>
      <c r="F5237" s="2">
        <v>54</v>
      </c>
      <c r="G5237" s="2">
        <v>0</v>
      </c>
      <c r="H5237" s="2" t="s">
        <v>12</v>
      </c>
      <c r="I5237" s="2">
        <v>5</v>
      </c>
      <c r="J5237" s="2">
        <v>38</v>
      </c>
      <c r="K5237" s="4">
        <v>7.5242000000000004</v>
      </c>
      <c r="L5237" s="2" t="s">
        <v>1929</v>
      </c>
      <c r="M5237" s="5">
        <v>45093</v>
      </c>
      <c r="N5237" s="6">
        <v>103.81</v>
      </c>
    </row>
    <row r="5238" spans="1:14" ht="15.5" hidden="1" x14ac:dyDescent="0.35">
      <c r="A5238" s="3" t="s">
        <v>619</v>
      </c>
      <c r="B5238" s="2" t="s">
        <v>2211</v>
      </c>
      <c r="C5238" s="3">
        <v>3960</v>
      </c>
      <c r="D5238" s="2">
        <v>56.6</v>
      </c>
      <c r="E5238" s="2">
        <v>44.15</v>
      </c>
      <c r="F5238" s="2">
        <v>53</v>
      </c>
      <c r="G5238" s="2">
        <v>0</v>
      </c>
      <c r="H5238" s="2" t="s">
        <v>12</v>
      </c>
      <c r="I5238" s="2">
        <v>1</v>
      </c>
      <c r="J5238" s="2">
        <v>11</v>
      </c>
      <c r="K5238" s="4">
        <v>7.4741999999999997</v>
      </c>
      <c r="L5238" s="2" t="s">
        <v>1929</v>
      </c>
      <c r="M5238" s="5">
        <v>45093</v>
      </c>
      <c r="N5238" s="6">
        <v>103.81</v>
      </c>
    </row>
    <row r="5239" spans="1:14" ht="15.5" hidden="1" x14ac:dyDescent="0.35">
      <c r="A5239" s="3" t="s">
        <v>620</v>
      </c>
      <c r="B5239" s="2" t="s">
        <v>2212</v>
      </c>
      <c r="C5239" s="3">
        <v>3970</v>
      </c>
      <c r="D5239" s="2">
        <v>20.440000000000001</v>
      </c>
      <c r="E5239" s="2">
        <v>43.5</v>
      </c>
      <c r="F5239" s="2">
        <v>52.5</v>
      </c>
      <c r="G5239" s="2">
        <v>0</v>
      </c>
      <c r="H5239" s="2" t="s">
        <v>12</v>
      </c>
      <c r="I5239" s="2">
        <v>1</v>
      </c>
      <c r="J5239" s="2">
        <v>10</v>
      </c>
      <c r="K5239" s="4">
        <v>7.4402999999999997</v>
      </c>
      <c r="L5239" s="2" t="s">
        <v>1929</v>
      </c>
      <c r="M5239" s="5">
        <v>45093</v>
      </c>
      <c r="N5239" s="6">
        <v>103.81</v>
      </c>
    </row>
    <row r="5240" spans="1:14" ht="15.5" hidden="1" x14ac:dyDescent="0.35">
      <c r="A5240" s="3" t="s">
        <v>622</v>
      </c>
      <c r="B5240" s="2" t="s">
        <v>2213</v>
      </c>
      <c r="C5240" s="3">
        <v>3980</v>
      </c>
      <c r="D5240" s="2">
        <v>55.9</v>
      </c>
      <c r="E5240" s="2">
        <v>26.3</v>
      </c>
      <c r="F5240" s="2">
        <v>31.5</v>
      </c>
      <c r="G5240" s="2">
        <v>0</v>
      </c>
      <c r="H5240" s="2" t="s">
        <v>12</v>
      </c>
      <c r="I5240" s="2">
        <v>1</v>
      </c>
      <c r="J5240" s="2">
        <v>18</v>
      </c>
      <c r="K5240" s="4">
        <v>6.2648000000000001</v>
      </c>
      <c r="L5240" s="2" t="s">
        <v>1929</v>
      </c>
      <c r="M5240" s="5">
        <v>45093</v>
      </c>
      <c r="N5240" s="6">
        <v>103.81</v>
      </c>
    </row>
    <row r="5241" spans="1:14" ht="15.5" hidden="1" x14ac:dyDescent="0.35">
      <c r="A5241" s="3" t="s">
        <v>624</v>
      </c>
      <c r="B5241" s="2" t="s">
        <v>2212</v>
      </c>
      <c r="C5241" s="3">
        <v>3990</v>
      </c>
      <c r="D5241" s="2">
        <v>19.940000000000001</v>
      </c>
      <c r="E5241" s="2">
        <v>42.3</v>
      </c>
      <c r="F5241" s="2">
        <v>51</v>
      </c>
      <c r="G5241" s="2">
        <v>0</v>
      </c>
      <c r="H5241" s="2" t="s">
        <v>12</v>
      </c>
      <c r="I5241" s="2">
        <v>2</v>
      </c>
      <c r="J5241" s="2">
        <v>72</v>
      </c>
      <c r="K5241" s="4">
        <v>7.3601000000000001</v>
      </c>
      <c r="L5241" s="2" t="s">
        <v>1929</v>
      </c>
      <c r="M5241" s="5">
        <v>45093</v>
      </c>
      <c r="N5241" s="6">
        <v>103.81</v>
      </c>
    </row>
    <row r="5242" spans="1:14" ht="15.5" hidden="1" x14ac:dyDescent="0.35">
      <c r="A5242" s="3" t="s">
        <v>625</v>
      </c>
      <c r="B5242" s="2" t="s">
        <v>2214</v>
      </c>
      <c r="C5242" s="3">
        <v>4000</v>
      </c>
      <c r="D5242" s="2">
        <v>46</v>
      </c>
      <c r="E5242" s="2">
        <v>42</v>
      </c>
      <c r="F5242" s="2">
        <v>50.5</v>
      </c>
      <c r="G5242" s="2">
        <v>-7.6</v>
      </c>
      <c r="H5242" s="2">
        <v>-0.14180000000000001</v>
      </c>
      <c r="I5242" s="2">
        <v>103</v>
      </c>
      <c r="J5242" s="2">
        <v>896</v>
      </c>
      <c r="K5242" s="4">
        <v>7.3372999999999999</v>
      </c>
      <c r="L5242" s="2" t="s">
        <v>1929</v>
      </c>
      <c r="M5242" s="5">
        <v>45093</v>
      </c>
      <c r="N5242" s="6">
        <v>103.81</v>
      </c>
    </row>
    <row r="5243" spans="1:14" ht="15.5" hidden="1" x14ac:dyDescent="0.35">
      <c r="A5243" s="3" t="s">
        <v>627</v>
      </c>
      <c r="B5243" s="2" t="s">
        <v>2215</v>
      </c>
      <c r="C5243" s="3">
        <v>4100</v>
      </c>
      <c r="D5243" s="2">
        <v>45.07</v>
      </c>
      <c r="E5243" s="2">
        <v>36.200000000000003</v>
      </c>
      <c r="F5243" s="2">
        <v>44.5</v>
      </c>
      <c r="G5243" s="2">
        <v>0</v>
      </c>
      <c r="H5243" s="2" t="s">
        <v>12</v>
      </c>
      <c r="I5243" s="2">
        <v>1</v>
      </c>
      <c r="J5243" s="2">
        <v>343</v>
      </c>
      <c r="K5243" s="4">
        <v>6.9945000000000004</v>
      </c>
      <c r="L5243" s="2" t="s">
        <v>1929</v>
      </c>
      <c r="M5243" s="5">
        <v>45093</v>
      </c>
      <c r="N5243" s="6">
        <v>103.81</v>
      </c>
    </row>
    <row r="5244" spans="1:14" ht="15.5" hidden="1" x14ac:dyDescent="0.35">
      <c r="A5244" s="3" t="s">
        <v>629</v>
      </c>
      <c r="B5244" s="2" t="s">
        <v>2216</v>
      </c>
      <c r="C5244" s="3">
        <v>4200</v>
      </c>
      <c r="D5244" s="2">
        <v>38</v>
      </c>
      <c r="E5244" s="2">
        <v>31.95</v>
      </c>
      <c r="F5244" s="2">
        <v>40</v>
      </c>
      <c r="G5244" s="2">
        <v>-3</v>
      </c>
      <c r="H5244" s="2">
        <v>-7.3200000000000001E-2</v>
      </c>
      <c r="I5244" s="2">
        <v>2</v>
      </c>
      <c r="J5244" s="2">
        <v>98</v>
      </c>
      <c r="K5244" s="4">
        <v>6.7472000000000003</v>
      </c>
      <c r="L5244" s="2" t="s">
        <v>1929</v>
      </c>
      <c r="M5244" s="5">
        <v>45093</v>
      </c>
      <c r="N5244" s="6">
        <v>103.81</v>
      </c>
    </row>
    <row r="5245" spans="1:14" ht="15.5" hidden="1" x14ac:dyDescent="0.35">
      <c r="A5245" s="3" t="s">
        <v>631</v>
      </c>
      <c r="B5245" s="2" t="s">
        <v>2217</v>
      </c>
      <c r="C5245" s="3">
        <v>4300</v>
      </c>
      <c r="D5245" s="2">
        <v>34</v>
      </c>
      <c r="E5245" s="2">
        <v>27.4</v>
      </c>
      <c r="F5245" s="2">
        <v>35.5</v>
      </c>
      <c r="G5245" s="2">
        <v>0</v>
      </c>
      <c r="H5245" s="2" t="s">
        <v>12</v>
      </c>
      <c r="I5245" s="2">
        <v>25</v>
      </c>
      <c r="J5245" s="2">
        <v>205</v>
      </c>
      <c r="K5245" s="4">
        <v>6.4885000000000002</v>
      </c>
      <c r="L5245" s="2" t="s">
        <v>1929</v>
      </c>
      <c r="M5245" s="5">
        <v>45093</v>
      </c>
      <c r="N5245" s="6">
        <v>103.81</v>
      </c>
    </row>
    <row r="5246" spans="1:14" ht="15.5" hidden="1" x14ac:dyDescent="0.35">
      <c r="A5246" s="3" t="s">
        <v>633</v>
      </c>
      <c r="B5246" s="2" t="s">
        <v>2670</v>
      </c>
      <c r="C5246" s="3">
        <v>4400</v>
      </c>
      <c r="D5246" s="2">
        <v>27.25</v>
      </c>
      <c r="E5246" s="2">
        <v>23.9</v>
      </c>
      <c r="F5246" s="2">
        <v>31.9</v>
      </c>
      <c r="G5246" s="2">
        <v>-2.37</v>
      </c>
      <c r="H5246" s="2">
        <v>-0.08</v>
      </c>
      <c r="I5246" s="2">
        <v>2</v>
      </c>
      <c r="J5246" s="2">
        <v>116</v>
      </c>
      <c r="K5246" s="4">
        <v>6.2854000000000001</v>
      </c>
      <c r="L5246" s="2" t="s">
        <v>1929</v>
      </c>
      <c r="M5246" s="5">
        <v>45093</v>
      </c>
      <c r="N5246" s="6">
        <v>103.81</v>
      </c>
    </row>
    <row r="5247" spans="1:14" ht="15.5" hidden="1" x14ac:dyDescent="0.35">
      <c r="A5247" s="3" t="s">
        <v>635</v>
      </c>
      <c r="B5247" s="2" t="s">
        <v>2219</v>
      </c>
      <c r="C5247" s="3">
        <v>4500</v>
      </c>
      <c r="D5247" s="2">
        <v>25</v>
      </c>
      <c r="E5247" s="2">
        <v>21.2</v>
      </c>
      <c r="F5247" s="2">
        <v>28.75</v>
      </c>
      <c r="G5247" s="2">
        <v>-2.89</v>
      </c>
      <c r="H5247" s="2">
        <v>-0.1036</v>
      </c>
      <c r="I5247" s="2">
        <v>6</v>
      </c>
      <c r="J5247" s="2">
        <v>810</v>
      </c>
      <c r="K5247" s="4">
        <v>6.1165000000000003</v>
      </c>
      <c r="L5247" s="2" t="s">
        <v>1929</v>
      </c>
      <c r="M5247" s="5">
        <v>45093</v>
      </c>
      <c r="N5247" s="6">
        <v>103.81</v>
      </c>
    </row>
    <row r="5248" spans="1:14" ht="15.5" hidden="1" x14ac:dyDescent="0.35">
      <c r="A5248" s="3" t="s">
        <v>637</v>
      </c>
      <c r="B5248" s="2" t="s">
        <v>2220</v>
      </c>
      <c r="C5248" s="3">
        <v>4600</v>
      </c>
      <c r="D5248" s="2">
        <v>22</v>
      </c>
      <c r="E5248" s="2">
        <v>18.350000000000001</v>
      </c>
      <c r="F5248" s="2">
        <v>25.85</v>
      </c>
      <c r="G5248" s="2">
        <v>-2.5</v>
      </c>
      <c r="H5248" s="2">
        <v>-0.10199999999999999</v>
      </c>
      <c r="I5248" s="2">
        <v>1</v>
      </c>
      <c r="J5248" s="2">
        <v>71</v>
      </c>
      <c r="K5248" s="4">
        <v>5.9446000000000003</v>
      </c>
      <c r="L5248" s="2" t="s">
        <v>1929</v>
      </c>
      <c r="M5248" s="5">
        <v>45093</v>
      </c>
      <c r="N5248" s="6">
        <v>103.81</v>
      </c>
    </row>
    <row r="5249" spans="1:14" ht="15.5" hidden="1" x14ac:dyDescent="0.35">
      <c r="A5249" s="3" t="s">
        <v>639</v>
      </c>
      <c r="B5249" s="2" t="s">
        <v>2671</v>
      </c>
      <c r="C5249" s="3">
        <v>4700</v>
      </c>
      <c r="D5249" s="2">
        <v>19.5</v>
      </c>
      <c r="E5249" s="2">
        <v>16.399999999999999</v>
      </c>
      <c r="F5249" s="2">
        <v>23.4</v>
      </c>
      <c r="G5249" s="2">
        <v>0</v>
      </c>
      <c r="H5249" s="2" t="s">
        <v>12</v>
      </c>
      <c r="I5249" s="2">
        <v>5</v>
      </c>
      <c r="J5249" s="2">
        <v>98</v>
      </c>
      <c r="K5249" s="4">
        <v>5.8116000000000003</v>
      </c>
      <c r="L5249" s="2" t="s">
        <v>1929</v>
      </c>
      <c r="M5249" s="5">
        <v>45093</v>
      </c>
      <c r="N5249" s="6">
        <v>103.81</v>
      </c>
    </row>
    <row r="5250" spans="1:14" ht="15.5" hidden="1" x14ac:dyDescent="0.35">
      <c r="A5250" s="3" t="s">
        <v>641</v>
      </c>
      <c r="B5250" s="2" t="s">
        <v>2222</v>
      </c>
      <c r="C5250" s="3">
        <v>4800</v>
      </c>
      <c r="D5250" s="2">
        <v>18.2</v>
      </c>
      <c r="E5250" s="2">
        <v>16.5</v>
      </c>
      <c r="F5250" s="2">
        <v>21.3</v>
      </c>
      <c r="G5250" s="2">
        <v>-0.14000000000000001</v>
      </c>
      <c r="H5250" s="2">
        <v>-7.6E-3</v>
      </c>
      <c r="I5250" s="2">
        <v>8</v>
      </c>
      <c r="J5250" s="2">
        <v>599</v>
      </c>
      <c r="K5250" s="4">
        <v>5.7584999999999997</v>
      </c>
      <c r="L5250" s="2" t="s">
        <v>1929</v>
      </c>
      <c r="M5250" s="5">
        <v>45093</v>
      </c>
      <c r="N5250" s="6">
        <v>103.81</v>
      </c>
    </row>
    <row r="5251" spans="1:14" ht="15.5" hidden="1" x14ac:dyDescent="0.35">
      <c r="A5251" s="3" t="s">
        <v>643</v>
      </c>
      <c r="B5251" s="2" t="s">
        <v>2223</v>
      </c>
      <c r="C5251" s="3">
        <v>4900</v>
      </c>
      <c r="D5251" s="2">
        <v>15.95</v>
      </c>
      <c r="E5251" s="2">
        <v>12.75</v>
      </c>
      <c r="F5251" s="2">
        <v>19.5</v>
      </c>
      <c r="G5251" s="2">
        <v>-1.1100000000000001</v>
      </c>
      <c r="H5251" s="2">
        <v>-6.5100000000000005E-2</v>
      </c>
      <c r="I5251" s="2">
        <v>7</v>
      </c>
      <c r="J5251" s="2">
        <v>99</v>
      </c>
      <c r="K5251" s="4">
        <v>5.5724</v>
      </c>
      <c r="L5251" s="2" t="s">
        <v>1929</v>
      </c>
      <c r="M5251" s="5">
        <v>45093</v>
      </c>
      <c r="N5251" s="6">
        <v>103.81</v>
      </c>
    </row>
    <row r="5252" spans="1:14" ht="15.5" hidden="1" x14ac:dyDescent="0.35">
      <c r="A5252" s="3" t="s">
        <v>645</v>
      </c>
      <c r="B5252" s="2" t="s">
        <v>2224</v>
      </c>
      <c r="C5252" s="3">
        <v>5000</v>
      </c>
      <c r="D5252" s="2">
        <v>14.83</v>
      </c>
      <c r="E5252" s="2">
        <v>12.3</v>
      </c>
      <c r="F5252" s="2">
        <v>18</v>
      </c>
      <c r="G5252" s="2">
        <v>-0.17</v>
      </c>
      <c r="H5252" s="2">
        <v>-1.1299999999999999E-2</v>
      </c>
      <c r="I5252" s="2">
        <v>49</v>
      </c>
      <c r="J5252" s="2">
        <v>730</v>
      </c>
      <c r="K5252" s="4">
        <v>5.5140000000000002</v>
      </c>
      <c r="L5252" s="2" t="s">
        <v>1929</v>
      </c>
      <c r="M5252" s="5">
        <v>45093</v>
      </c>
      <c r="N5252" s="6">
        <v>103.81</v>
      </c>
    </row>
    <row r="5253" spans="1:14" ht="15.5" hidden="1" x14ac:dyDescent="0.35">
      <c r="A5253" s="3" t="s">
        <v>647</v>
      </c>
      <c r="B5253" s="2" t="s">
        <v>2225</v>
      </c>
      <c r="C5253" s="3">
        <v>5100</v>
      </c>
      <c r="D5253" s="2">
        <v>13.3</v>
      </c>
      <c r="E5253" s="2">
        <v>10.050000000000001</v>
      </c>
      <c r="F5253" s="2">
        <v>16.55</v>
      </c>
      <c r="G5253" s="2">
        <v>-1.5</v>
      </c>
      <c r="H5253" s="2">
        <v>-0.1014</v>
      </c>
      <c r="I5253" s="2">
        <v>2</v>
      </c>
      <c r="J5253" s="2">
        <v>91</v>
      </c>
      <c r="K5253" s="4">
        <v>5.3826000000000001</v>
      </c>
      <c r="L5253" s="2" t="s">
        <v>1929</v>
      </c>
      <c r="M5253" s="5">
        <v>45093</v>
      </c>
      <c r="N5253" s="6">
        <v>103.81</v>
      </c>
    </row>
    <row r="5254" spans="1:14" ht="15.5" hidden="1" x14ac:dyDescent="0.35">
      <c r="A5254" s="3" t="s">
        <v>649</v>
      </c>
      <c r="B5254" s="2" t="s">
        <v>2226</v>
      </c>
      <c r="C5254" s="3">
        <v>5200</v>
      </c>
      <c r="D5254" s="2">
        <v>13.45</v>
      </c>
      <c r="E5254" s="2">
        <v>9.1</v>
      </c>
      <c r="F5254" s="2">
        <v>15.4</v>
      </c>
      <c r="G5254" s="2">
        <v>0</v>
      </c>
      <c r="H5254" s="2" t="s">
        <v>12</v>
      </c>
      <c r="I5254" s="2">
        <v>1</v>
      </c>
      <c r="J5254" s="2">
        <v>250</v>
      </c>
      <c r="K5254" s="4">
        <v>5.3101000000000003</v>
      </c>
      <c r="L5254" s="2" t="s">
        <v>1929</v>
      </c>
      <c r="M5254" s="5">
        <v>45093</v>
      </c>
      <c r="N5254" s="6">
        <v>103.81</v>
      </c>
    </row>
    <row r="5255" spans="1:14" ht="15.5" hidden="1" x14ac:dyDescent="0.35">
      <c r="A5255" s="3" t="s">
        <v>651</v>
      </c>
      <c r="B5255" s="2" t="s">
        <v>2227</v>
      </c>
      <c r="C5255" s="3">
        <v>5300</v>
      </c>
      <c r="D5255" s="2">
        <v>11.6</v>
      </c>
      <c r="E5255" s="2">
        <v>10</v>
      </c>
      <c r="F5255" s="2">
        <v>12</v>
      </c>
      <c r="G5255" s="2">
        <v>-0.7</v>
      </c>
      <c r="H5255" s="2">
        <v>-5.6899999999999999E-2</v>
      </c>
      <c r="I5255" s="2">
        <v>3</v>
      </c>
      <c r="J5255" s="2">
        <v>593</v>
      </c>
      <c r="K5255" s="4">
        <v>5.2157999999999998</v>
      </c>
      <c r="L5255" s="2" t="s">
        <v>1929</v>
      </c>
      <c r="M5255" s="5">
        <v>45093</v>
      </c>
      <c r="N5255" s="6">
        <v>103.81</v>
      </c>
    </row>
    <row r="5256" spans="1:14" ht="15.5" hidden="1" x14ac:dyDescent="0.35">
      <c r="A5256" s="3" t="s">
        <v>653</v>
      </c>
      <c r="B5256" s="2" t="s">
        <v>2224</v>
      </c>
      <c r="C5256" s="3">
        <v>5400</v>
      </c>
      <c r="D5256" s="2">
        <v>10.63</v>
      </c>
      <c r="E5256" s="2">
        <v>7.3</v>
      </c>
      <c r="F5256" s="2">
        <v>13.55</v>
      </c>
      <c r="G5256" s="2">
        <v>-0.37</v>
      </c>
      <c r="H5256" s="2">
        <v>-3.3599999999999998E-2</v>
      </c>
      <c r="I5256" s="2">
        <v>47</v>
      </c>
      <c r="J5256" s="2">
        <v>138</v>
      </c>
      <c r="K5256" s="4">
        <v>5.1782000000000004</v>
      </c>
      <c r="L5256" s="2" t="s">
        <v>1929</v>
      </c>
      <c r="M5256" s="5">
        <v>45093</v>
      </c>
      <c r="N5256" s="6">
        <v>103.81</v>
      </c>
    </row>
    <row r="5257" spans="1:14" ht="15.5" hidden="1" x14ac:dyDescent="0.35">
      <c r="A5257" s="3" t="s">
        <v>654</v>
      </c>
      <c r="B5257" s="2" t="s">
        <v>2224</v>
      </c>
      <c r="C5257" s="3">
        <v>5500</v>
      </c>
      <c r="D5257" s="2">
        <v>9.1999999999999993</v>
      </c>
      <c r="E5257" s="2">
        <v>8</v>
      </c>
      <c r="F5257" s="2">
        <v>9.1999999999999993</v>
      </c>
      <c r="G5257" s="2">
        <v>-1.5</v>
      </c>
      <c r="H5257" s="2">
        <v>-0.14019999999999999</v>
      </c>
      <c r="I5257" s="2">
        <v>9</v>
      </c>
      <c r="J5257" s="2">
        <v>1249</v>
      </c>
      <c r="K5257" s="4">
        <v>5.0156000000000001</v>
      </c>
      <c r="L5257" s="2" t="s">
        <v>1929</v>
      </c>
      <c r="M5257" s="5">
        <v>45093</v>
      </c>
      <c r="N5257" s="6">
        <v>103.81</v>
      </c>
    </row>
    <row r="5258" spans="1:14" ht="15.5" hidden="1" x14ac:dyDescent="0.35">
      <c r="A5258" s="3" t="s">
        <v>655</v>
      </c>
      <c r="B5258" s="2" t="s">
        <v>2800</v>
      </c>
      <c r="C5258" s="3">
        <v>45</v>
      </c>
      <c r="D5258" s="2">
        <v>0.01</v>
      </c>
      <c r="E5258" s="2">
        <v>0</v>
      </c>
      <c r="F5258" s="2">
        <v>0.03</v>
      </c>
      <c r="G5258" s="2">
        <v>0</v>
      </c>
      <c r="H5258" s="2" t="s">
        <v>12</v>
      </c>
      <c r="I5258" s="2">
        <v>1001</v>
      </c>
      <c r="J5258" s="2">
        <v>6660</v>
      </c>
      <c r="K5258" s="4">
        <v>0.75</v>
      </c>
      <c r="L5258" s="2" t="s">
        <v>1276</v>
      </c>
      <c r="M5258" s="5">
        <v>45093</v>
      </c>
      <c r="N5258" s="6">
        <v>103.81</v>
      </c>
    </row>
    <row r="5259" spans="1:14" ht="15.5" hidden="1" x14ac:dyDescent="0.35">
      <c r="A5259" s="3" t="s">
        <v>657</v>
      </c>
      <c r="B5259" s="2" t="s">
        <v>2801</v>
      </c>
      <c r="C5259" s="3">
        <v>50</v>
      </c>
      <c r="D5259" s="2">
        <v>0.03</v>
      </c>
      <c r="E5259" s="2">
        <v>0.02</v>
      </c>
      <c r="F5259" s="2">
        <v>0.04</v>
      </c>
      <c r="G5259" s="2">
        <v>0</v>
      </c>
      <c r="H5259" s="2" t="s">
        <v>12</v>
      </c>
      <c r="I5259" s="2">
        <v>16</v>
      </c>
      <c r="J5259" s="2">
        <v>2089</v>
      </c>
      <c r="K5259" s="4">
        <v>0.71089999999999998</v>
      </c>
      <c r="L5259" s="2" t="s">
        <v>1276</v>
      </c>
      <c r="M5259" s="5">
        <v>45093</v>
      </c>
      <c r="N5259" s="6">
        <v>103.81</v>
      </c>
    </row>
    <row r="5260" spans="1:14" ht="15.5" hidden="1" x14ac:dyDescent="0.35">
      <c r="A5260" s="3" t="s">
        <v>659</v>
      </c>
      <c r="B5260" s="2" t="s">
        <v>2802</v>
      </c>
      <c r="C5260" s="3">
        <v>52</v>
      </c>
      <c r="D5260" s="2">
        <v>0.03</v>
      </c>
      <c r="E5260" s="2">
        <v>0.02</v>
      </c>
      <c r="F5260" s="2">
        <v>0.04</v>
      </c>
      <c r="G5260" s="2">
        <v>0</v>
      </c>
      <c r="H5260" s="2" t="s">
        <v>12</v>
      </c>
      <c r="I5260" s="2">
        <v>1</v>
      </c>
      <c r="J5260" s="2">
        <v>2750</v>
      </c>
      <c r="K5260" s="4">
        <v>0.67579999999999996</v>
      </c>
      <c r="L5260" s="2" t="s">
        <v>1276</v>
      </c>
      <c r="M5260" s="5">
        <v>45093</v>
      </c>
      <c r="N5260" s="6">
        <v>103.81</v>
      </c>
    </row>
    <row r="5261" spans="1:14" ht="15.5" hidden="1" x14ac:dyDescent="0.35">
      <c r="A5261" s="3" t="s">
        <v>660</v>
      </c>
      <c r="B5261" s="2" t="s">
        <v>2803</v>
      </c>
      <c r="C5261" s="3">
        <v>53</v>
      </c>
      <c r="D5261" s="2">
        <v>0.03</v>
      </c>
      <c r="E5261" s="2">
        <v>0.02</v>
      </c>
      <c r="F5261" s="2">
        <v>0.04</v>
      </c>
      <c r="G5261" s="2">
        <v>0</v>
      </c>
      <c r="H5261" s="2" t="s">
        <v>12</v>
      </c>
      <c r="I5261" s="2">
        <v>37</v>
      </c>
      <c r="J5261" s="2">
        <v>1831</v>
      </c>
      <c r="K5261" s="4">
        <v>0.66020000000000001</v>
      </c>
      <c r="L5261" s="2" t="s">
        <v>1276</v>
      </c>
      <c r="M5261" s="5">
        <v>45093</v>
      </c>
      <c r="N5261" s="6">
        <v>103.81</v>
      </c>
    </row>
    <row r="5262" spans="1:14" ht="15.5" hidden="1" x14ac:dyDescent="0.35">
      <c r="A5262" s="3" t="s">
        <v>662</v>
      </c>
      <c r="B5262" s="2" t="s">
        <v>2676</v>
      </c>
      <c r="C5262" s="3">
        <v>54</v>
      </c>
      <c r="D5262" s="2">
        <v>0.05</v>
      </c>
      <c r="E5262" s="2">
        <v>0.02</v>
      </c>
      <c r="F5262" s="2">
        <v>0.05</v>
      </c>
      <c r="G5262" s="2">
        <v>0</v>
      </c>
      <c r="H5262" s="2" t="s">
        <v>12</v>
      </c>
      <c r="I5262" s="2">
        <v>1</v>
      </c>
      <c r="J5262" s="2">
        <v>885</v>
      </c>
      <c r="K5262" s="4">
        <v>0.65229999999999999</v>
      </c>
      <c r="L5262" s="2" t="s">
        <v>1276</v>
      </c>
      <c r="M5262" s="5">
        <v>45093</v>
      </c>
      <c r="N5262" s="6">
        <v>103.81</v>
      </c>
    </row>
    <row r="5263" spans="1:14" ht="15.5" hidden="1" x14ac:dyDescent="0.35">
      <c r="A5263" s="3" t="s">
        <v>664</v>
      </c>
      <c r="B5263" s="2" t="s">
        <v>2804</v>
      </c>
      <c r="C5263" s="3">
        <v>55</v>
      </c>
      <c r="D5263" s="2">
        <v>0.04</v>
      </c>
      <c r="E5263" s="2">
        <v>0.03</v>
      </c>
      <c r="F5263" s="2">
        <v>0.05</v>
      </c>
      <c r="G5263" s="2">
        <v>-0.01</v>
      </c>
      <c r="H5263" s="2">
        <v>-0.2</v>
      </c>
      <c r="I5263" s="2">
        <v>93</v>
      </c>
      <c r="J5263" s="2">
        <v>2019</v>
      </c>
      <c r="K5263" s="4">
        <v>0.64449999999999996</v>
      </c>
      <c r="L5263" s="2" t="s">
        <v>1276</v>
      </c>
      <c r="M5263" s="5">
        <v>45093</v>
      </c>
      <c r="N5263" s="6">
        <v>103.81</v>
      </c>
    </row>
    <row r="5264" spans="1:14" ht="15.5" hidden="1" x14ac:dyDescent="0.35">
      <c r="A5264" s="3" t="s">
        <v>666</v>
      </c>
      <c r="B5264" s="2" t="s">
        <v>2805</v>
      </c>
      <c r="C5264" s="3">
        <v>56</v>
      </c>
      <c r="D5264" s="2">
        <v>0.04</v>
      </c>
      <c r="E5264" s="2">
        <v>0.04</v>
      </c>
      <c r="F5264" s="2">
        <v>0.05</v>
      </c>
      <c r="G5264" s="2">
        <v>-0.02</v>
      </c>
      <c r="H5264" s="2">
        <v>-0.33329999999999999</v>
      </c>
      <c r="I5264" s="2">
        <v>18</v>
      </c>
      <c r="J5264" s="2">
        <v>10975</v>
      </c>
      <c r="K5264" s="4">
        <v>0.63670000000000004</v>
      </c>
      <c r="L5264" s="2" t="s">
        <v>1276</v>
      </c>
      <c r="M5264" s="5">
        <v>45093</v>
      </c>
      <c r="N5264" s="6">
        <v>103.81</v>
      </c>
    </row>
    <row r="5265" spans="1:14" ht="15.5" hidden="1" x14ac:dyDescent="0.35">
      <c r="A5265" s="3" t="s">
        <v>668</v>
      </c>
      <c r="B5265" s="2" t="s">
        <v>2726</v>
      </c>
      <c r="C5265" s="3">
        <v>57</v>
      </c>
      <c r="D5265" s="2">
        <v>0.05</v>
      </c>
      <c r="E5265" s="2">
        <v>0.04</v>
      </c>
      <c r="F5265" s="2">
        <v>0.06</v>
      </c>
      <c r="G5265" s="2">
        <v>0</v>
      </c>
      <c r="H5265" s="2" t="s">
        <v>12</v>
      </c>
      <c r="I5265" s="2">
        <v>1</v>
      </c>
      <c r="J5265" s="2">
        <v>1289</v>
      </c>
      <c r="K5265" s="4">
        <v>0.62890000000000001</v>
      </c>
      <c r="L5265" s="2" t="s">
        <v>1276</v>
      </c>
      <c r="M5265" s="5">
        <v>45093</v>
      </c>
      <c r="N5265" s="6">
        <v>103.81</v>
      </c>
    </row>
    <row r="5266" spans="1:14" ht="15.5" hidden="1" x14ac:dyDescent="0.35">
      <c r="A5266" s="3" t="s">
        <v>670</v>
      </c>
      <c r="B5266" s="2" t="s">
        <v>2806</v>
      </c>
      <c r="C5266" s="3">
        <v>58</v>
      </c>
      <c r="D5266" s="2">
        <v>0.04</v>
      </c>
      <c r="E5266" s="2">
        <v>0.04</v>
      </c>
      <c r="F5266" s="2">
        <v>0.06</v>
      </c>
      <c r="G5266" s="2">
        <v>0</v>
      </c>
      <c r="H5266" s="2" t="s">
        <v>12</v>
      </c>
      <c r="I5266" s="2">
        <v>1</v>
      </c>
      <c r="J5266" s="2">
        <v>1658</v>
      </c>
      <c r="K5266" s="4">
        <v>0.61329999999999996</v>
      </c>
      <c r="L5266" s="2" t="s">
        <v>1276</v>
      </c>
      <c r="M5266" s="5">
        <v>45093</v>
      </c>
      <c r="N5266" s="6">
        <v>103.81</v>
      </c>
    </row>
    <row r="5267" spans="1:14" ht="15.5" hidden="1" x14ac:dyDescent="0.35">
      <c r="A5267" s="3" t="s">
        <v>672</v>
      </c>
      <c r="B5267" s="2" t="s">
        <v>2807</v>
      </c>
      <c r="C5267" s="3">
        <v>59</v>
      </c>
      <c r="D5267" s="2">
        <v>0.05</v>
      </c>
      <c r="E5267" s="2">
        <v>0.05</v>
      </c>
      <c r="F5267" s="2">
        <v>7.0000000000000007E-2</v>
      </c>
      <c r="G5267" s="2">
        <v>0</v>
      </c>
      <c r="H5267" s="2" t="s">
        <v>12</v>
      </c>
      <c r="I5267" s="2">
        <v>30</v>
      </c>
      <c r="J5267" s="2">
        <v>1573</v>
      </c>
      <c r="K5267" s="4">
        <v>0.60940000000000005</v>
      </c>
      <c r="L5267" s="2" t="s">
        <v>1276</v>
      </c>
      <c r="M5267" s="5">
        <v>45093</v>
      </c>
      <c r="N5267" s="6">
        <v>103.81</v>
      </c>
    </row>
    <row r="5268" spans="1:14" ht="15.5" hidden="1" x14ac:dyDescent="0.35">
      <c r="A5268" s="3" t="s">
        <v>674</v>
      </c>
      <c r="B5268" s="2" t="s">
        <v>2808</v>
      </c>
      <c r="C5268" s="3">
        <v>60</v>
      </c>
      <c r="D5268" s="2">
        <v>0.06</v>
      </c>
      <c r="E5268" s="2">
        <v>0.05</v>
      </c>
      <c r="F5268" s="2">
        <v>7.0000000000000007E-2</v>
      </c>
      <c r="G5268" s="2">
        <v>0.01</v>
      </c>
      <c r="H5268" s="2">
        <v>0.2</v>
      </c>
      <c r="I5268" s="2">
        <v>6</v>
      </c>
      <c r="J5268" s="2">
        <v>6362</v>
      </c>
      <c r="K5268" s="4">
        <v>0.59379999999999999</v>
      </c>
      <c r="L5268" s="2" t="s">
        <v>1276</v>
      </c>
      <c r="M5268" s="5">
        <v>45093</v>
      </c>
      <c r="N5268" s="6">
        <v>103.81</v>
      </c>
    </row>
    <row r="5269" spans="1:14" ht="15.5" hidden="1" x14ac:dyDescent="0.35">
      <c r="A5269" s="3" t="s">
        <v>675</v>
      </c>
      <c r="B5269" s="2" t="s">
        <v>2809</v>
      </c>
      <c r="C5269" s="3">
        <v>61</v>
      </c>
      <c r="D5269" s="2">
        <v>0.06</v>
      </c>
      <c r="E5269" s="2">
        <v>0.06</v>
      </c>
      <c r="F5269" s="2">
        <v>0.08</v>
      </c>
      <c r="G5269" s="2">
        <v>-0.01</v>
      </c>
      <c r="H5269" s="2">
        <v>-0.1429</v>
      </c>
      <c r="I5269" s="2">
        <v>1</v>
      </c>
      <c r="J5269" s="2">
        <v>3333</v>
      </c>
      <c r="K5269" s="4">
        <v>0.58789999999999998</v>
      </c>
      <c r="L5269" s="2" t="s">
        <v>1276</v>
      </c>
      <c r="M5269" s="5">
        <v>45093</v>
      </c>
      <c r="N5269" s="6">
        <v>103.81</v>
      </c>
    </row>
    <row r="5270" spans="1:14" ht="15.5" hidden="1" x14ac:dyDescent="0.35">
      <c r="A5270" s="3" t="s">
        <v>677</v>
      </c>
      <c r="B5270" s="2" t="s">
        <v>2803</v>
      </c>
      <c r="C5270" s="3">
        <v>62</v>
      </c>
      <c r="D5270" s="2">
        <v>7.0000000000000007E-2</v>
      </c>
      <c r="E5270" s="2">
        <v>0.06</v>
      </c>
      <c r="F5270" s="2">
        <v>0.09</v>
      </c>
      <c r="G5270" s="2">
        <v>0</v>
      </c>
      <c r="H5270" s="2" t="s">
        <v>12</v>
      </c>
      <c r="I5270" s="2">
        <v>1583</v>
      </c>
      <c r="J5270" s="2">
        <v>4953</v>
      </c>
      <c r="K5270" s="4">
        <v>0.57809999999999995</v>
      </c>
      <c r="L5270" s="2" t="s">
        <v>1276</v>
      </c>
      <c r="M5270" s="5">
        <v>45093</v>
      </c>
      <c r="N5270" s="6">
        <v>103.81</v>
      </c>
    </row>
    <row r="5271" spans="1:14" ht="15.5" hidden="1" x14ac:dyDescent="0.35">
      <c r="A5271" s="3" t="s">
        <v>679</v>
      </c>
      <c r="B5271" s="2" t="s">
        <v>2810</v>
      </c>
      <c r="C5271" s="3">
        <v>63</v>
      </c>
      <c r="D5271" s="2">
        <v>0.09</v>
      </c>
      <c r="E5271" s="2">
        <v>7.0000000000000007E-2</v>
      </c>
      <c r="F5271" s="2">
        <v>0.09</v>
      </c>
      <c r="G5271" s="2">
        <v>-0.01</v>
      </c>
      <c r="H5271" s="2">
        <v>-0.1</v>
      </c>
      <c r="I5271" s="2">
        <v>1</v>
      </c>
      <c r="J5271" s="2">
        <v>1580</v>
      </c>
      <c r="K5271" s="4">
        <v>0.56640000000000001</v>
      </c>
      <c r="L5271" s="2" t="s">
        <v>1276</v>
      </c>
      <c r="M5271" s="5">
        <v>45093</v>
      </c>
      <c r="N5271" s="6">
        <v>103.81</v>
      </c>
    </row>
    <row r="5272" spans="1:14" ht="15.5" hidden="1" x14ac:dyDescent="0.35">
      <c r="A5272" s="3" t="s">
        <v>681</v>
      </c>
      <c r="B5272" s="2" t="s">
        <v>2727</v>
      </c>
      <c r="C5272" s="3">
        <v>64</v>
      </c>
      <c r="D5272" s="2">
        <v>0.1</v>
      </c>
      <c r="E5272" s="2">
        <v>0.08</v>
      </c>
      <c r="F5272" s="2">
        <v>0.1</v>
      </c>
      <c r="G5272" s="2">
        <v>0</v>
      </c>
      <c r="H5272" s="2" t="s">
        <v>12</v>
      </c>
      <c r="I5272" s="2">
        <v>1</v>
      </c>
      <c r="J5272" s="2">
        <v>1507</v>
      </c>
      <c r="K5272" s="4">
        <v>0.55859999999999999</v>
      </c>
      <c r="L5272" s="2" t="s">
        <v>1276</v>
      </c>
      <c r="M5272" s="5">
        <v>45093</v>
      </c>
      <c r="N5272" s="6">
        <v>103.81</v>
      </c>
    </row>
    <row r="5273" spans="1:14" ht="15.5" hidden="1" x14ac:dyDescent="0.35">
      <c r="A5273" s="3" t="s">
        <v>683</v>
      </c>
      <c r="B5273" s="2" t="s">
        <v>2811</v>
      </c>
      <c r="C5273" s="3">
        <v>65</v>
      </c>
      <c r="D5273" s="2">
        <v>0.1</v>
      </c>
      <c r="E5273" s="2">
        <v>0.09</v>
      </c>
      <c r="F5273" s="2">
        <v>0.11</v>
      </c>
      <c r="G5273" s="2">
        <v>0</v>
      </c>
      <c r="H5273" s="2" t="s">
        <v>12</v>
      </c>
      <c r="I5273" s="2">
        <v>25</v>
      </c>
      <c r="J5273" s="2">
        <v>6547</v>
      </c>
      <c r="K5273" s="4">
        <v>0.55079999999999996</v>
      </c>
      <c r="L5273" s="2" t="s">
        <v>1276</v>
      </c>
      <c r="M5273" s="5">
        <v>45093</v>
      </c>
      <c r="N5273" s="6">
        <v>103.81</v>
      </c>
    </row>
    <row r="5274" spans="1:14" ht="15.5" hidden="1" x14ac:dyDescent="0.35">
      <c r="A5274" s="3" t="s">
        <v>685</v>
      </c>
      <c r="B5274" s="2" t="s">
        <v>2812</v>
      </c>
      <c r="C5274" s="3">
        <v>66</v>
      </c>
      <c r="D5274" s="2">
        <v>0.11</v>
      </c>
      <c r="E5274" s="2">
        <v>0.1</v>
      </c>
      <c r="F5274" s="2">
        <v>0.12</v>
      </c>
      <c r="G5274" s="2">
        <v>0</v>
      </c>
      <c r="H5274" s="2" t="s">
        <v>12</v>
      </c>
      <c r="I5274" s="2">
        <v>4</v>
      </c>
      <c r="J5274" s="2">
        <v>2393</v>
      </c>
      <c r="K5274" s="4">
        <v>0.54300000000000004</v>
      </c>
      <c r="L5274" s="2" t="s">
        <v>1276</v>
      </c>
      <c r="M5274" s="5">
        <v>45093</v>
      </c>
      <c r="N5274" s="6">
        <v>103.81</v>
      </c>
    </row>
    <row r="5275" spans="1:14" ht="15.5" hidden="1" x14ac:dyDescent="0.35">
      <c r="A5275" s="3" t="s">
        <v>687</v>
      </c>
      <c r="B5275" s="2" t="s">
        <v>2813</v>
      </c>
      <c r="C5275" s="3">
        <v>67</v>
      </c>
      <c r="D5275" s="2">
        <v>0.11</v>
      </c>
      <c r="E5275" s="2">
        <v>0.11</v>
      </c>
      <c r="F5275" s="2">
        <v>0.13</v>
      </c>
      <c r="G5275" s="2">
        <v>0</v>
      </c>
      <c r="H5275" s="2" t="s">
        <v>12</v>
      </c>
      <c r="I5275" s="2">
        <v>2</v>
      </c>
      <c r="J5275" s="2">
        <v>2030</v>
      </c>
      <c r="K5275" s="4">
        <v>0.53320000000000001</v>
      </c>
      <c r="L5275" s="2" t="s">
        <v>1276</v>
      </c>
      <c r="M5275" s="5">
        <v>45093</v>
      </c>
      <c r="N5275" s="6">
        <v>103.81</v>
      </c>
    </row>
    <row r="5276" spans="1:14" ht="15.5" hidden="1" x14ac:dyDescent="0.35">
      <c r="A5276" s="3" t="s">
        <v>689</v>
      </c>
      <c r="B5276" s="2" t="s">
        <v>2814</v>
      </c>
      <c r="C5276" s="3">
        <v>68</v>
      </c>
      <c r="D5276" s="2">
        <v>0.13</v>
      </c>
      <c r="E5276" s="2">
        <v>0.13</v>
      </c>
      <c r="F5276" s="2">
        <v>0.15</v>
      </c>
      <c r="G5276" s="2">
        <v>0</v>
      </c>
      <c r="H5276" s="2" t="s">
        <v>12</v>
      </c>
      <c r="I5276" s="2">
        <v>2</v>
      </c>
      <c r="J5276" s="2">
        <v>4057</v>
      </c>
      <c r="K5276" s="4">
        <v>0.52929999999999999</v>
      </c>
      <c r="L5276" s="2" t="s">
        <v>1276</v>
      </c>
      <c r="M5276" s="5">
        <v>45093</v>
      </c>
      <c r="N5276" s="6">
        <v>103.81</v>
      </c>
    </row>
    <row r="5277" spans="1:14" ht="15.5" hidden="1" x14ac:dyDescent="0.35">
      <c r="A5277" s="3" t="s">
        <v>691</v>
      </c>
      <c r="B5277" s="2" t="s">
        <v>2815</v>
      </c>
      <c r="C5277" s="3">
        <v>69</v>
      </c>
      <c r="D5277" s="2">
        <v>0.15</v>
      </c>
      <c r="E5277" s="2">
        <v>0.14000000000000001</v>
      </c>
      <c r="F5277" s="2">
        <v>0.16</v>
      </c>
      <c r="G5277" s="2">
        <v>0</v>
      </c>
      <c r="H5277" s="2" t="s">
        <v>12</v>
      </c>
      <c r="I5277" s="2">
        <v>24</v>
      </c>
      <c r="J5277" s="2">
        <v>7205</v>
      </c>
      <c r="K5277" s="4">
        <v>0.51859999999999995</v>
      </c>
      <c r="L5277" s="2" t="s">
        <v>1276</v>
      </c>
      <c r="M5277" s="5">
        <v>45093</v>
      </c>
      <c r="N5277" s="6">
        <v>103.81</v>
      </c>
    </row>
    <row r="5278" spans="1:14" ht="15.5" hidden="1" x14ac:dyDescent="0.35">
      <c r="A5278" s="3" t="s">
        <v>693</v>
      </c>
      <c r="B5278" s="2" t="s">
        <v>2748</v>
      </c>
      <c r="C5278" s="3">
        <v>70</v>
      </c>
      <c r="D5278" s="2">
        <v>0.18</v>
      </c>
      <c r="E5278" s="2">
        <v>0.17</v>
      </c>
      <c r="F5278" s="2">
        <v>0.18</v>
      </c>
      <c r="G5278" s="2">
        <v>0.02</v>
      </c>
      <c r="H5278" s="2">
        <v>0.125</v>
      </c>
      <c r="I5278" s="2">
        <v>61</v>
      </c>
      <c r="J5278" s="2">
        <v>10586</v>
      </c>
      <c r="K5278" s="4">
        <v>0.51559999999999995</v>
      </c>
      <c r="L5278" s="2" t="s">
        <v>1276</v>
      </c>
      <c r="M5278" s="5">
        <v>45093</v>
      </c>
      <c r="N5278" s="6">
        <v>103.81</v>
      </c>
    </row>
    <row r="5279" spans="1:14" ht="15.5" hidden="1" x14ac:dyDescent="0.35">
      <c r="A5279" s="3" t="s">
        <v>694</v>
      </c>
      <c r="B5279" s="2" t="s">
        <v>2816</v>
      </c>
      <c r="C5279" s="3">
        <v>71</v>
      </c>
      <c r="D5279" s="2">
        <v>0.18</v>
      </c>
      <c r="E5279" s="2">
        <v>0.18</v>
      </c>
      <c r="F5279" s="2">
        <v>0.2</v>
      </c>
      <c r="G5279" s="2">
        <v>-0.04</v>
      </c>
      <c r="H5279" s="2">
        <v>-0.18179999999999999</v>
      </c>
      <c r="I5279" s="2">
        <v>15</v>
      </c>
      <c r="J5279" s="2">
        <v>2224</v>
      </c>
      <c r="K5279" s="4">
        <v>0.50680000000000003</v>
      </c>
      <c r="L5279" s="2" t="s">
        <v>1276</v>
      </c>
      <c r="M5279" s="5">
        <v>45093</v>
      </c>
      <c r="N5279" s="6">
        <v>103.81</v>
      </c>
    </row>
    <row r="5280" spans="1:14" ht="15.5" hidden="1" x14ac:dyDescent="0.35">
      <c r="A5280" s="3" t="s">
        <v>696</v>
      </c>
      <c r="B5280" s="2" t="s">
        <v>2817</v>
      </c>
      <c r="C5280" s="3">
        <v>72</v>
      </c>
      <c r="D5280" s="2">
        <v>0.2</v>
      </c>
      <c r="E5280" s="2">
        <v>0.2</v>
      </c>
      <c r="F5280" s="2">
        <v>0.22</v>
      </c>
      <c r="G5280" s="2">
        <v>-0.01</v>
      </c>
      <c r="H5280" s="2">
        <v>-4.7600000000000003E-2</v>
      </c>
      <c r="I5280" s="2">
        <v>2</v>
      </c>
      <c r="J5280" s="2">
        <v>1392</v>
      </c>
      <c r="K5280" s="4">
        <v>0.50290000000000001</v>
      </c>
      <c r="L5280" s="2" t="s">
        <v>1276</v>
      </c>
      <c r="M5280" s="5">
        <v>45093</v>
      </c>
      <c r="N5280" s="6">
        <v>103.81</v>
      </c>
    </row>
    <row r="5281" spans="1:14" ht="15.5" hidden="1" x14ac:dyDescent="0.35">
      <c r="A5281" s="3" t="s">
        <v>697</v>
      </c>
      <c r="B5281" s="2" t="s">
        <v>2818</v>
      </c>
      <c r="C5281" s="3">
        <v>72.5</v>
      </c>
      <c r="D5281" s="2">
        <v>0.22</v>
      </c>
      <c r="E5281" s="2">
        <v>0.2</v>
      </c>
      <c r="F5281" s="2">
        <v>0.23</v>
      </c>
      <c r="G5281" s="2">
        <v>-0.02</v>
      </c>
      <c r="H5281" s="2">
        <v>-8.3299999999999999E-2</v>
      </c>
      <c r="I5281" s="2">
        <v>15</v>
      </c>
      <c r="J5281" s="2">
        <v>720</v>
      </c>
      <c r="K5281" s="4">
        <v>0.4985</v>
      </c>
      <c r="L5281" s="2" t="s">
        <v>1276</v>
      </c>
      <c r="M5281" s="5">
        <v>45093</v>
      </c>
      <c r="N5281" s="6">
        <v>103.81</v>
      </c>
    </row>
    <row r="5282" spans="1:14" ht="15.5" hidden="1" x14ac:dyDescent="0.35">
      <c r="A5282" s="3" t="s">
        <v>699</v>
      </c>
      <c r="B5282" s="2" t="s">
        <v>2691</v>
      </c>
      <c r="C5282" s="3">
        <v>73</v>
      </c>
      <c r="D5282" s="2">
        <v>0.34</v>
      </c>
      <c r="E5282" s="2">
        <v>0.22</v>
      </c>
      <c r="F5282" s="2">
        <v>0.25</v>
      </c>
      <c r="G5282" s="2">
        <v>0</v>
      </c>
      <c r="H5282" s="2" t="s">
        <v>12</v>
      </c>
      <c r="I5282" s="2">
        <v>4</v>
      </c>
      <c r="J5282" s="2">
        <v>2847</v>
      </c>
      <c r="K5282" s="4">
        <v>0.49809999999999999</v>
      </c>
      <c r="L5282" s="2" t="s">
        <v>1276</v>
      </c>
      <c r="M5282" s="5">
        <v>45093</v>
      </c>
      <c r="N5282" s="6">
        <v>103.81</v>
      </c>
    </row>
    <row r="5283" spans="1:14" ht="15.5" hidden="1" x14ac:dyDescent="0.35">
      <c r="A5283" s="3" t="s">
        <v>700</v>
      </c>
      <c r="B5283" s="2" t="s">
        <v>2819</v>
      </c>
      <c r="C5283" s="3">
        <v>74</v>
      </c>
      <c r="D5283" s="2">
        <v>0.25</v>
      </c>
      <c r="E5283" s="2">
        <v>0.24</v>
      </c>
      <c r="F5283" s="2">
        <v>0.28000000000000003</v>
      </c>
      <c r="G5283" s="2">
        <v>-0.06</v>
      </c>
      <c r="H5283" s="2">
        <v>-0.19350000000000001</v>
      </c>
      <c r="I5283" s="2">
        <v>49</v>
      </c>
      <c r="J5283" s="2">
        <v>5652</v>
      </c>
      <c r="K5283" s="4">
        <v>0.49170000000000003</v>
      </c>
      <c r="L5283" s="2" t="s">
        <v>1276</v>
      </c>
      <c r="M5283" s="5">
        <v>45093</v>
      </c>
      <c r="N5283" s="6">
        <v>103.81</v>
      </c>
    </row>
    <row r="5284" spans="1:14" ht="15.5" hidden="1" x14ac:dyDescent="0.35">
      <c r="A5284" s="3" t="s">
        <v>701</v>
      </c>
      <c r="B5284" s="2" t="s">
        <v>2820</v>
      </c>
      <c r="C5284" s="3">
        <v>75</v>
      </c>
      <c r="D5284" s="2">
        <v>0.3</v>
      </c>
      <c r="E5284" s="2">
        <v>0.27</v>
      </c>
      <c r="F5284" s="2">
        <v>0.31</v>
      </c>
      <c r="G5284" s="2">
        <v>0.04</v>
      </c>
      <c r="H5284" s="2">
        <v>0.15379999999999999</v>
      </c>
      <c r="I5284" s="2">
        <v>109</v>
      </c>
      <c r="J5284" s="2">
        <v>11238</v>
      </c>
      <c r="K5284" s="4">
        <v>0.4844</v>
      </c>
      <c r="L5284" s="2" t="s">
        <v>1276</v>
      </c>
      <c r="M5284" s="5">
        <v>45093</v>
      </c>
      <c r="N5284" s="6">
        <v>103.81</v>
      </c>
    </row>
    <row r="5285" spans="1:14" ht="15.5" hidden="1" x14ac:dyDescent="0.35">
      <c r="A5285" s="3" t="s">
        <v>702</v>
      </c>
      <c r="B5285" s="2" t="s">
        <v>2821</v>
      </c>
      <c r="C5285" s="3">
        <v>76</v>
      </c>
      <c r="D5285" s="2">
        <v>0.3</v>
      </c>
      <c r="E5285" s="2">
        <v>0.32</v>
      </c>
      <c r="F5285" s="2">
        <v>0.34</v>
      </c>
      <c r="G5285" s="2">
        <v>-0.02</v>
      </c>
      <c r="H5285" s="2">
        <v>-6.25E-2</v>
      </c>
      <c r="I5285" s="2">
        <v>3</v>
      </c>
      <c r="J5285" s="2">
        <v>1616</v>
      </c>
      <c r="K5285" s="4">
        <v>0.47660000000000002</v>
      </c>
      <c r="L5285" s="2" t="s">
        <v>1276</v>
      </c>
      <c r="M5285" s="5">
        <v>45093</v>
      </c>
      <c r="N5285" s="6">
        <v>103.81</v>
      </c>
    </row>
    <row r="5286" spans="1:14" ht="15.5" hidden="1" x14ac:dyDescent="0.35">
      <c r="A5286" s="3" t="s">
        <v>704</v>
      </c>
      <c r="B5286" s="2" t="s">
        <v>2822</v>
      </c>
      <c r="C5286" s="3">
        <v>77</v>
      </c>
      <c r="D5286" s="2">
        <v>0.33</v>
      </c>
      <c r="E5286" s="2">
        <v>0.36</v>
      </c>
      <c r="F5286" s="2">
        <v>0.38</v>
      </c>
      <c r="G5286" s="2">
        <v>-0.01</v>
      </c>
      <c r="H5286" s="2">
        <v>-2.9399999999999999E-2</v>
      </c>
      <c r="I5286" s="2">
        <v>103</v>
      </c>
      <c r="J5286" s="2">
        <v>5493</v>
      </c>
      <c r="K5286" s="4">
        <v>0.47070000000000001</v>
      </c>
      <c r="L5286" s="2" t="s">
        <v>1276</v>
      </c>
      <c r="M5286" s="5">
        <v>45093</v>
      </c>
      <c r="N5286" s="6">
        <v>103.81</v>
      </c>
    </row>
    <row r="5287" spans="1:14" ht="15.5" hidden="1" x14ac:dyDescent="0.35">
      <c r="A5287" s="3" t="s">
        <v>705</v>
      </c>
      <c r="B5287" s="2" t="s">
        <v>2823</v>
      </c>
      <c r="C5287" s="3">
        <v>77.5</v>
      </c>
      <c r="D5287" s="2">
        <v>0.37</v>
      </c>
      <c r="E5287" s="2">
        <v>0.37</v>
      </c>
      <c r="F5287" s="2">
        <v>0.4</v>
      </c>
      <c r="G5287" s="2">
        <v>0</v>
      </c>
      <c r="H5287" s="2" t="s">
        <v>12</v>
      </c>
      <c r="I5287" s="2">
        <v>30</v>
      </c>
      <c r="J5287" s="2">
        <v>1305</v>
      </c>
      <c r="K5287" s="4">
        <v>0.46729999999999999</v>
      </c>
      <c r="L5287" s="2" t="s">
        <v>1276</v>
      </c>
      <c r="M5287" s="5">
        <v>45093</v>
      </c>
      <c r="N5287" s="6">
        <v>103.81</v>
      </c>
    </row>
    <row r="5288" spans="1:14" ht="15.5" hidden="1" x14ac:dyDescent="0.35">
      <c r="A5288" s="3" t="s">
        <v>706</v>
      </c>
      <c r="B5288" s="2" t="s">
        <v>2824</v>
      </c>
      <c r="C5288" s="3">
        <v>78</v>
      </c>
      <c r="D5288" s="2">
        <v>0.4</v>
      </c>
      <c r="E5288" s="2">
        <v>0.4</v>
      </c>
      <c r="F5288" s="2">
        <v>0.43</v>
      </c>
      <c r="G5288" s="2">
        <v>0.02</v>
      </c>
      <c r="H5288" s="2">
        <v>5.2600000000000001E-2</v>
      </c>
      <c r="I5288" s="2">
        <v>1</v>
      </c>
      <c r="J5288" s="2">
        <v>2326</v>
      </c>
      <c r="K5288" s="4">
        <v>0.46629999999999999</v>
      </c>
      <c r="L5288" s="2" t="s">
        <v>1276</v>
      </c>
      <c r="M5288" s="5">
        <v>45093</v>
      </c>
      <c r="N5288" s="6">
        <v>103.81</v>
      </c>
    </row>
    <row r="5289" spans="1:14" ht="15.5" hidden="1" x14ac:dyDescent="0.35">
      <c r="A5289" s="3" t="s">
        <v>708</v>
      </c>
      <c r="B5289" s="2" t="s">
        <v>2825</v>
      </c>
      <c r="C5289" s="3">
        <v>79</v>
      </c>
      <c r="D5289" s="2">
        <v>0.42</v>
      </c>
      <c r="E5289" s="2">
        <v>0.44</v>
      </c>
      <c r="F5289" s="2">
        <v>0.48</v>
      </c>
      <c r="G5289" s="2">
        <v>-0.06</v>
      </c>
      <c r="H5289" s="2">
        <v>-0.125</v>
      </c>
      <c r="I5289" s="2">
        <v>18</v>
      </c>
      <c r="J5289" s="2">
        <v>2319</v>
      </c>
      <c r="K5289" s="4">
        <v>0.46050000000000002</v>
      </c>
      <c r="L5289" s="2" t="s">
        <v>1276</v>
      </c>
      <c r="M5289" s="5">
        <v>45093</v>
      </c>
      <c r="N5289" s="6">
        <v>103.81</v>
      </c>
    </row>
    <row r="5290" spans="1:14" ht="15.5" hidden="1" x14ac:dyDescent="0.35">
      <c r="A5290" s="3" t="s">
        <v>709</v>
      </c>
      <c r="B5290" s="2" t="s">
        <v>2734</v>
      </c>
      <c r="C5290" s="3">
        <v>80</v>
      </c>
      <c r="D5290" s="2">
        <v>0.54</v>
      </c>
      <c r="E5290" s="2">
        <v>0.5</v>
      </c>
      <c r="F5290" s="2">
        <v>0.53</v>
      </c>
      <c r="G5290" s="2">
        <v>0.04</v>
      </c>
      <c r="H5290" s="2">
        <v>0.08</v>
      </c>
      <c r="I5290" s="2">
        <v>226</v>
      </c>
      <c r="J5290" s="2">
        <v>16607</v>
      </c>
      <c r="K5290" s="4">
        <v>0.4536</v>
      </c>
      <c r="L5290" s="2" t="s">
        <v>1276</v>
      </c>
      <c r="M5290" s="5">
        <v>45093</v>
      </c>
      <c r="N5290" s="6">
        <v>103.81</v>
      </c>
    </row>
    <row r="5291" spans="1:14" ht="15.5" hidden="1" x14ac:dyDescent="0.35">
      <c r="A5291" s="3" t="s">
        <v>710</v>
      </c>
      <c r="B5291" s="2" t="s">
        <v>2826</v>
      </c>
      <c r="C5291" s="3">
        <v>81</v>
      </c>
      <c r="D5291" s="2">
        <v>0.6</v>
      </c>
      <c r="E5291" s="2">
        <v>0.55000000000000004</v>
      </c>
      <c r="F5291" s="2">
        <v>0.59</v>
      </c>
      <c r="G5291" s="2">
        <v>7.0000000000000007E-2</v>
      </c>
      <c r="H5291" s="2">
        <v>0.1321</v>
      </c>
      <c r="I5291" s="2">
        <v>40</v>
      </c>
      <c r="J5291" s="2">
        <v>4652</v>
      </c>
      <c r="K5291" s="4">
        <v>0.44779999999999998</v>
      </c>
      <c r="L5291" s="2" t="s">
        <v>1276</v>
      </c>
      <c r="M5291" s="5">
        <v>45093</v>
      </c>
      <c r="N5291" s="6">
        <v>103.81</v>
      </c>
    </row>
    <row r="5292" spans="1:14" ht="15.5" hidden="1" x14ac:dyDescent="0.35">
      <c r="A5292" s="3" t="s">
        <v>711</v>
      </c>
      <c r="B5292" s="2" t="s">
        <v>2827</v>
      </c>
      <c r="C5292" s="3">
        <v>82</v>
      </c>
      <c r="D5292" s="2">
        <v>0.57999999999999996</v>
      </c>
      <c r="E5292" s="2">
        <v>0.62</v>
      </c>
      <c r="F5292" s="2">
        <v>0.66</v>
      </c>
      <c r="G5292" s="2">
        <v>-0.02</v>
      </c>
      <c r="H5292" s="2">
        <v>-3.3300000000000003E-2</v>
      </c>
      <c r="I5292" s="2">
        <v>62</v>
      </c>
      <c r="J5292" s="2">
        <v>5807</v>
      </c>
      <c r="K5292" s="4">
        <v>0.44240000000000002</v>
      </c>
      <c r="L5292" s="2" t="s">
        <v>1276</v>
      </c>
      <c r="M5292" s="5">
        <v>45093</v>
      </c>
      <c r="N5292" s="6">
        <v>103.81</v>
      </c>
    </row>
    <row r="5293" spans="1:14" ht="15.5" hidden="1" x14ac:dyDescent="0.35">
      <c r="A5293" s="3" t="s">
        <v>713</v>
      </c>
      <c r="B5293" s="2" t="s">
        <v>2828</v>
      </c>
      <c r="C5293" s="3">
        <v>83</v>
      </c>
      <c r="D5293" s="2">
        <v>0.67</v>
      </c>
      <c r="E5293" s="2">
        <v>0.69</v>
      </c>
      <c r="F5293" s="2">
        <v>0.74</v>
      </c>
      <c r="G5293" s="2">
        <v>0</v>
      </c>
      <c r="H5293" s="2" t="s">
        <v>12</v>
      </c>
      <c r="I5293" s="2">
        <v>66</v>
      </c>
      <c r="J5293" s="2">
        <v>2437</v>
      </c>
      <c r="K5293" s="4">
        <v>0.43769999999999998</v>
      </c>
      <c r="L5293" s="2" t="s">
        <v>1276</v>
      </c>
      <c r="M5293" s="5">
        <v>45093</v>
      </c>
      <c r="N5293" s="6">
        <v>103.81</v>
      </c>
    </row>
    <row r="5294" spans="1:14" ht="15.5" hidden="1" x14ac:dyDescent="0.35">
      <c r="A5294" s="3" t="s">
        <v>714</v>
      </c>
      <c r="B5294" s="2" t="s">
        <v>2829</v>
      </c>
      <c r="C5294" s="3">
        <v>84</v>
      </c>
      <c r="D5294" s="2">
        <v>0.76</v>
      </c>
      <c r="E5294" s="2">
        <v>0.78</v>
      </c>
      <c r="F5294" s="2">
        <v>0.82</v>
      </c>
      <c r="G5294" s="2">
        <v>0.02</v>
      </c>
      <c r="H5294" s="2">
        <v>2.7E-2</v>
      </c>
      <c r="I5294" s="2">
        <v>51</v>
      </c>
      <c r="J5294" s="2">
        <v>2485</v>
      </c>
      <c r="K5294" s="4">
        <v>0.43190000000000001</v>
      </c>
      <c r="L5294" s="2" t="s">
        <v>1276</v>
      </c>
      <c r="M5294" s="5">
        <v>45093</v>
      </c>
      <c r="N5294" s="6">
        <v>103.81</v>
      </c>
    </row>
    <row r="5295" spans="1:14" ht="15.5" hidden="1" x14ac:dyDescent="0.35">
      <c r="A5295" s="3" t="s">
        <v>716</v>
      </c>
      <c r="B5295" s="2" t="s">
        <v>2754</v>
      </c>
      <c r="C5295" s="3">
        <v>85</v>
      </c>
      <c r="D5295" s="2">
        <v>0.93</v>
      </c>
      <c r="E5295" s="2">
        <v>0.88</v>
      </c>
      <c r="F5295" s="2">
        <v>0.95</v>
      </c>
      <c r="G5295" s="2">
        <v>0.09</v>
      </c>
      <c r="H5295" s="2">
        <v>0.1071</v>
      </c>
      <c r="I5295" s="2">
        <v>364</v>
      </c>
      <c r="J5295" s="2">
        <v>18102</v>
      </c>
      <c r="K5295" s="4">
        <v>0.43159999999999998</v>
      </c>
      <c r="L5295" s="2" t="s">
        <v>1276</v>
      </c>
      <c r="M5295" s="5">
        <v>45093</v>
      </c>
      <c r="N5295" s="6">
        <v>103.81</v>
      </c>
    </row>
    <row r="5296" spans="1:14" ht="15.5" hidden="1" x14ac:dyDescent="0.35">
      <c r="A5296" s="3" t="s">
        <v>717</v>
      </c>
      <c r="B5296" s="2" t="s">
        <v>2826</v>
      </c>
      <c r="C5296" s="3">
        <v>86</v>
      </c>
      <c r="D5296" s="2">
        <v>1.03</v>
      </c>
      <c r="E5296" s="2">
        <v>0.96</v>
      </c>
      <c r="F5296" s="2">
        <v>1.03</v>
      </c>
      <c r="G5296" s="2">
        <v>0.09</v>
      </c>
      <c r="H5296" s="2">
        <v>9.5699999999999993E-2</v>
      </c>
      <c r="I5296" s="2">
        <v>10</v>
      </c>
      <c r="J5296" s="2">
        <v>2758</v>
      </c>
      <c r="K5296" s="4">
        <v>0.42330000000000001</v>
      </c>
      <c r="L5296" s="2" t="s">
        <v>1276</v>
      </c>
      <c r="M5296" s="5">
        <v>45093</v>
      </c>
      <c r="N5296" s="6">
        <v>103.81</v>
      </c>
    </row>
    <row r="5297" spans="1:14" ht="15.5" hidden="1" x14ac:dyDescent="0.35">
      <c r="A5297" s="3" t="s">
        <v>719</v>
      </c>
      <c r="B5297" s="2" t="s">
        <v>2830</v>
      </c>
      <c r="C5297" s="3">
        <v>87</v>
      </c>
      <c r="D5297" s="2">
        <v>1.1200000000000001</v>
      </c>
      <c r="E5297" s="2">
        <v>1.0900000000000001</v>
      </c>
      <c r="F5297" s="2">
        <v>1.1499999999999999</v>
      </c>
      <c r="G5297" s="2">
        <v>0.04</v>
      </c>
      <c r="H5297" s="2">
        <v>3.6999999999999998E-2</v>
      </c>
      <c r="I5297" s="2">
        <v>27</v>
      </c>
      <c r="J5297" s="2">
        <v>5162</v>
      </c>
      <c r="K5297" s="4">
        <v>0.41899999999999998</v>
      </c>
      <c r="L5297" s="2" t="s">
        <v>1276</v>
      </c>
      <c r="M5297" s="5">
        <v>45093</v>
      </c>
      <c r="N5297" s="6">
        <v>103.81</v>
      </c>
    </row>
    <row r="5298" spans="1:14" ht="15.5" hidden="1" x14ac:dyDescent="0.35">
      <c r="A5298" s="3" t="s">
        <v>721</v>
      </c>
      <c r="B5298" s="2" t="s">
        <v>2831</v>
      </c>
      <c r="C5298" s="3">
        <v>88</v>
      </c>
      <c r="D5298" s="2">
        <v>1.27</v>
      </c>
      <c r="E5298" s="2">
        <v>1.22</v>
      </c>
      <c r="F5298" s="2">
        <v>1.28</v>
      </c>
      <c r="G5298" s="2">
        <v>0.09</v>
      </c>
      <c r="H5298" s="2">
        <v>7.6300000000000007E-2</v>
      </c>
      <c r="I5298" s="2">
        <v>26</v>
      </c>
      <c r="J5298" s="2">
        <v>7147</v>
      </c>
      <c r="K5298" s="4">
        <v>0.41460000000000002</v>
      </c>
      <c r="L5298" s="2" t="s">
        <v>1276</v>
      </c>
      <c r="M5298" s="5">
        <v>45093</v>
      </c>
      <c r="N5298" s="6">
        <v>103.81</v>
      </c>
    </row>
    <row r="5299" spans="1:14" ht="15.5" hidden="1" x14ac:dyDescent="0.35">
      <c r="A5299" s="3" t="s">
        <v>722</v>
      </c>
      <c r="B5299" s="2" t="s">
        <v>2755</v>
      </c>
      <c r="C5299" s="3">
        <v>89</v>
      </c>
      <c r="D5299" s="2">
        <v>1.46</v>
      </c>
      <c r="E5299" s="2">
        <v>1.36</v>
      </c>
      <c r="F5299" s="2">
        <v>1.42</v>
      </c>
      <c r="G5299" s="2">
        <v>0.16</v>
      </c>
      <c r="H5299" s="2">
        <v>0.1231</v>
      </c>
      <c r="I5299" s="2">
        <v>13</v>
      </c>
      <c r="J5299" s="2">
        <v>7550</v>
      </c>
      <c r="K5299" s="4">
        <v>0.40970000000000001</v>
      </c>
      <c r="L5299" s="2" t="s">
        <v>1276</v>
      </c>
      <c r="M5299" s="5">
        <v>45093</v>
      </c>
      <c r="N5299" s="6">
        <v>103.81</v>
      </c>
    </row>
    <row r="5300" spans="1:14" ht="15.5" hidden="1" x14ac:dyDescent="0.35">
      <c r="A5300" s="3" t="s">
        <v>724</v>
      </c>
      <c r="B5300" s="2" t="s">
        <v>2832</v>
      </c>
      <c r="C5300" s="3">
        <v>90</v>
      </c>
      <c r="D5300" s="2">
        <v>1.53</v>
      </c>
      <c r="E5300" s="2">
        <v>1.51</v>
      </c>
      <c r="F5300" s="2">
        <v>1.58</v>
      </c>
      <c r="G5300" s="2">
        <v>7.0000000000000007E-2</v>
      </c>
      <c r="H5300" s="2">
        <v>4.7899999999999998E-2</v>
      </c>
      <c r="I5300" s="2">
        <v>8816</v>
      </c>
      <c r="J5300" s="2">
        <v>26333</v>
      </c>
      <c r="K5300" s="4">
        <v>0.40560000000000002</v>
      </c>
      <c r="L5300" s="2" t="s">
        <v>1276</v>
      </c>
      <c r="M5300" s="5">
        <v>45093</v>
      </c>
      <c r="N5300" s="6">
        <v>103.81</v>
      </c>
    </row>
    <row r="5301" spans="1:14" ht="15.5" x14ac:dyDescent="0.35">
      <c r="A5301" s="3" t="s">
        <v>726</v>
      </c>
      <c r="B5301" s="2" t="s">
        <v>2746</v>
      </c>
      <c r="C5301" s="3">
        <v>91</v>
      </c>
      <c r="D5301" s="2">
        <v>1.82</v>
      </c>
      <c r="E5301" s="2">
        <v>1.68</v>
      </c>
      <c r="F5301" s="2">
        <v>1.77</v>
      </c>
      <c r="G5301" s="2">
        <v>0.24</v>
      </c>
      <c r="H5301" s="2">
        <v>0.15190000000000001</v>
      </c>
      <c r="I5301" s="2">
        <v>65</v>
      </c>
      <c r="J5301" s="2">
        <v>5667</v>
      </c>
      <c r="K5301" s="4">
        <v>0.40310000000000001</v>
      </c>
      <c r="L5301" s="2" t="s">
        <v>1276</v>
      </c>
      <c r="M5301" s="5">
        <v>45093</v>
      </c>
      <c r="N5301" s="6">
        <v>103.81</v>
      </c>
    </row>
    <row r="5302" spans="1:14" ht="15.5" hidden="1" x14ac:dyDescent="0.35">
      <c r="A5302" s="3" t="s">
        <v>728</v>
      </c>
      <c r="B5302" s="2" t="s">
        <v>2830</v>
      </c>
      <c r="C5302" s="3">
        <v>92</v>
      </c>
      <c r="D5302" s="2">
        <v>1.88</v>
      </c>
      <c r="E5302" s="2">
        <v>1.87</v>
      </c>
      <c r="F5302" s="2">
        <v>1.94</v>
      </c>
      <c r="G5302" s="2">
        <v>7.0000000000000007E-2</v>
      </c>
      <c r="H5302" s="2">
        <v>3.8699999999999998E-2</v>
      </c>
      <c r="I5302" s="2">
        <v>150</v>
      </c>
      <c r="J5302" s="2">
        <v>5173</v>
      </c>
      <c r="K5302" s="4">
        <v>0.39710000000000001</v>
      </c>
      <c r="L5302" s="2" t="s">
        <v>1276</v>
      </c>
      <c r="M5302" s="5">
        <v>45093</v>
      </c>
      <c r="N5302" s="6">
        <v>103.81</v>
      </c>
    </row>
    <row r="5303" spans="1:14" ht="15.5" hidden="1" x14ac:dyDescent="0.35">
      <c r="A5303" s="3" t="s">
        <v>729</v>
      </c>
      <c r="B5303" s="2" t="s">
        <v>2792</v>
      </c>
      <c r="C5303" s="3">
        <v>93</v>
      </c>
      <c r="D5303" s="2">
        <v>1.9</v>
      </c>
      <c r="E5303" s="2">
        <v>2.0699999999999998</v>
      </c>
      <c r="F5303" s="2">
        <v>2.15</v>
      </c>
      <c r="G5303" s="2">
        <v>-0.03</v>
      </c>
      <c r="H5303" s="2">
        <v>-1.55E-2</v>
      </c>
      <c r="I5303" s="2">
        <v>191</v>
      </c>
      <c r="J5303" s="2">
        <v>6758</v>
      </c>
      <c r="K5303" s="4">
        <v>0.39329999999999998</v>
      </c>
      <c r="L5303" s="2" t="s">
        <v>1276</v>
      </c>
      <c r="M5303" s="5">
        <v>45093</v>
      </c>
      <c r="N5303" s="6">
        <v>103.81</v>
      </c>
    </row>
    <row r="5304" spans="1:14" ht="15.5" x14ac:dyDescent="0.35">
      <c r="A5304" s="3" t="s">
        <v>731</v>
      </c>
      <c r="B5304" s="2" t="s">
        <v>2833</v>
      </c>
      <c r="C5304" s="3">
        <v>94</v>
      </c>
      <c r="D5304" s="2">
        <v>2.4</v>
      </c>
      <c r="E5304" s="2">
        <v>2.29</v>
      </c>
      <c r="F5304" s="2">
        <v>2.39</v>
      </c>
      <c r="G5304" s="2">
        <v>0.23</v>
      </c>
      <c r="H5304" s="2">
        <v>0.106</v>
      </c>
      <c r="I5304" s="2">
        <v>220</v>
      </c>
      <c r="J5304" s="2">
        <v>4944</v>
      </c>
      <c r="K5304" s="4">
        <v>0.39040000000000002</v>
      </c>
      <c r="L5304" s="2" t="s">
        <v>1276</v>
      </c>
      <c r="M5304" s="5">
        <v>45093</v>
      </c>
      <c r="N5304" s="6">
        <v>103.81</v>
      </c>
    </row>
    <row r="5305" spans="1:14" ht="15.5" hidden="1" x14ac:dyDescent="0.35">
      <c r="A5305" s="3" t="s">
        <v>733</v>
      </c>
      <c r="B5305" s="2" t="s">
        <v>2832</v>
      </c>
      <c r="C5305" s="3">
        <v>95</v>
      </c>
      <c r="D5305" s="2">
        <v>2.6</v>
      </c>
      <c r="E5305" s="2">
        <v>2.5299999999999998</v>
      </c>
      <c r="F5305" s="2">
        <v>2.64</v>
      </c>
      <c r="G5305" s="2">
        <v>0.12</v>
      </c>
      <c r="H5305" s="2">
        <v>4.8399999999999999E-2</v>
      </c>
      <c r="I5305" s="2">
        <v>181</v>
      </c>
      <c r="J5305" s="2">
        <v>23562</v>
      </c>
      <c r="K5305" s="4">
        <v>0.38679999999999998</v>
      </c>
      <c r="L5305" s="2" t="s">
        <v>1276</v>
      </c>
      <c r="M5305" s="5">
        <v>45093</v>
      </c>
      <c r="N5305" s="6">
        <v>103.81</v>
      </c>
    </row>
    <row r="5306" spans="1:14" ht="15.5" hidden="1" x14ac:dyDescent="0.35">
      <c r="A5306" s="3" t="s">
        <v>734</v>
      </c>
      <c r="B5306" s="2" t="s">
        <v>2792</v>
      </c>
      <c r="C5306" s="3">
        <v>96</v>
      </c>
      <c r="D5306" s="2">
        <v>2.58</v>
      </c>
      <c r="E5306" s="2">
        <v>2.79</v>
      </c>
      <c r="F5306" s="2">
        <v>2.91</v>
      </c>
      <c r="G5306" s="2">
        <v>-0.13</v>
      </c>
      <c r="H5306" s="2">
        <v>-4.8000000000000001E-2</v>
      </c>
      <c r="I5306" s="2">
        <v>237</v>
      </c>
      <c r="J5306" s="2">
        <v>5524</v>
      </c>
      <c r="K5306" s="4">
        <v>0.38329999999999997</v>
      </c>
      <c r="L5306" s="2" t="s">
        <v>1276</v>
      </c>
      <c r="M5306" s="5">
        <v>45093</v>
      </c>
      <c r="N5306" s="6">
        <v>103.81</v>
      </c>
    </row>
    <row r="5307" spans="1:14" ht="15.5" x14ac:dyDescent="0.35">
      <c r="A5307" s="3" t="s">
        <v>736</v>
      </c>
      <c r="B5307" s="2" t="s">
        <v>2832</v>
      </c>
      <c r="C5307" s="3">
        <v>97</v>
      </c>
      <c r="D5307" s="2">
        <v>3.1</v>
      </c>
      <c r="E5307" s="2">
        <v>3.05</v>
      </c>
      <c r="F5307" s="2">
        <v>3.2</v>
      </c>
      <c r="G5307" s="2">
        <v>0.1</v>
      </c>
      <c r="H5307" s="2">
        <v>3.3300000000000003E-2</v>
      </c>
      <c r="I5307" s="2">
        <v>231</v>
      </c>
      <c r="J5307" s="2">
        <v>7714</v>
      </c>
      <c r="K5307" s="4">
        <v>0.37959999999999999</v>
      </c>
      <c r="L5307" s="2" t="s">
        <v>1276</v>
      </c>
      <c r="M5307" s="5">
        <v>45093</v>
      </c>
      <c r="N5307" s="6">
        <v>103.81</v>
      </c>
    </row>
    <row r="5308" spans="1:14" ht="15.5" hidden="1" x14ac:dyDescent="0.35">
      <c r="A5308" s="3" t="s">
        <v>738</v>
      </c>
      <c r="B5308" s="2" t="s">
        <v>2834</v>
      </c>
      <c r="C5308" s="3">
        <v>98</v>
      </c>
      <c r="D5308" s="2">
        <v>3.5</v>
      </c>
      <c r="E5308" s="2">
        <v>3.35</v>
      </c>
      <c r="F5308" s="2">
        <v>3.5</v>
      </c>
      <c r="G5308" s="2">
        <v>0.2</v>
      </c>
      <c r="H5308" s="2">
        <v>6.0600000000000001E-2</v>
      </c>
      <c r="I5308" s="2">
        <v>115</v>
      </c>
      <c r="J5308" s="2">
        <v>5727</v>
      </c>
      <c r="K5308" s="4">
        <v>0.37509999999999999</v>
      </c>
      <c r="L5308" s="2" t="s">
        <v>1276</v>
      </c>
      <c r="M5308" s="5">
        <v>45093</v>
      </c>
      <c r="N5308" s="6">
        <v>103.81</v>
      </c>
    </row>
    <row r="5309" spans="1:14" ht="15.5" hidden="1" x14ac:dyDescent="0.35">
      <c r="A5309" s="3" t="s">
        <v>740</v>
      </c>
      <c r="B5309" s="2" t="s">
        <v>2835</v>
      </c>
      <c r="C5309" s="3">
        <v>99</v>
      </c>
      <c r="D5309" s="2">
        <v>3.83</v>
      </c>
      <c r="E5309" s="2">
        <v>3.7</v>
      </c>
      <c r="F5309" s="2">
        <v>3.85</v>
      </c>
      <c r="G5309" s="2">
        <v>0.31</v>
      </c>
      <c r="H5309" s="2">
        <v>8.8099999999999998E-2</v>
      </c>
      <c r="I5309" s="2">
        <v>270</v>
      </c>
      <c r="J5309" s="2">
        <v>6082</v>
      </c>
      <c r="K5309" s="4">
        <v>0.37259999999999999</v>
      </c>
      <c r="L5309" s="2" t="s">
        <v>1276</v>
      </c>
      <c r="M5309" s="5">
        <v>45093</v>
      </c>
      <c r="N5309" s="6">
        <v>103.81</v>
      </c>
    </row>
    <row r="5310" spans="1:14" ht="15.5" x14ac:dyDescent="0.35">
      <c r="A5310" s="3" t="s">
        <v>741</v>
      </c>
      <c r="B5310" s="2" t="s">
        <v>2748</v>
      </c>
      <c r="C5310" s="3">
        <v>100</v>
      </c>
      <c r="D5310" s="2">
        <v>4.2</v>
      </c>
      <c r="E5310" s="2">
        <v>4.05</v>
      </c>
      <c r="F5310" s="2">
        <v>4.2</v>
      </c>
      <c r="G5310" s="2">
        <v>0.25</v>
      </c>
      <c r="H5310" s="2">
        <v>6.3299999999999995E-2</v>
      </c>
      <c r="I5310" s="2">
        <v>572</v>
      </c>
      <c r="J5310" s="2">
        <v>34204</v>
      </c>
      <c r="K5310" s="4">
        <v>0.36830000000000002</v>
      </c>
      <c r="L5310" s="2" t="s">
        <v>1276</v>
      </c>
      <c r="M5310" s="5">
        <v>45093</v>
      </c>
      <c r="N5310" s="6">
        <v>103.81</v>
      </c>
    </row>
    <row r="5311" spans="1:14" ht="15.5" hidden="1" x14ac:dyDescent="0.35">
      <c r="A5311" s="3" t="s">
        <v>743</v>
      </c>
      <c r="B5311" s="2" t="s">
        <v>2832</v>
      </c>
      <c r="C5311" s="3">
        <v>105</v>
      </c>
      <c r="D5311" s="2">
        <v>6.26</v>
      </c>
      <c r="E5311" s="2">
        <v>6.2</v>
      </c>
      <c r="F5311" s="2">
        <v>6.4</v>
      </c>
      <c r="G5311" s="2">
        <v>0.26</v>
      </c>
      <c r="H5311" s="2">
        <v>4.3299999999999998E-2</v>
      </c>
      <c r="I5311" s="2">
        <v>11460</v>
      </c>
      <c r="J5311" s="2">
        <v>23134</v>
      </c>
      <c r="K5311" s="4">
        <v>0.3518</v>
      </c>
      <c r="L5311" s="2" t="s">
        <v>1276</v>
      </c>
      <c r="M5311" s="5">
        <v>45093</v>
      </c>
      <c r="N5311" s="6">
        <v>103.81</v>
      </c>
    </row>
    <row r="5312" spans="1:14" ht="15.5" x14ac:dyDescent="0.35">
      <c r="A5312" s="3" t="s">
        <v>745</v>
      </c>
      <c r="B5312" s="2" t="s">
        <v>2787</v>
      </c>
      <c r="C5312" s="3">
        <v>110</v>
      </c>
      <c r="D5312" s="2">
        <v>9.1</v>
      </c>
      <c r="E5312" s="2">
        <v>9.0500000000000007</v>
      </c>
      <c r="F5312" s="2">
        <v>9.25</v>
      </c>
      <c r="G5312" s="2">
        <v>0.35</v>
      </c>
      <c r="H5312" s="2">
        <v>0.04</v>
      </c>
      <c r="I5312" s="2">
        <v>140</v>
      </c>
      <c r="J5312" s="2">
        <v>18484</v>
      </c>
      <c r="K5312" s="4">
        <v>0.33400000000000002</v>
      </c>
      <c r="L5312" s="2" t="s">
        <v>1276</v>
      </c>
      <c r="M5312" s="5">
        <v>45093</v>
      </c>
      <c r="N5312" s="6">
        <v>103.81</v>
      </c>
    </row>
    <row r="5313" spans="1:14" ht="15.5" x14ac:dyDescent="0.35">
      <c r="A5313" s="3" t="s">
        <v>747</v>
      </c>
      <c r="B5313" s="2" t="s">
        <v>2836</v>
      </c>
      <c r="C5313" s="3">
        <v>115</v>
      </c>
      <c r="D5313" s="2">
        <v>12.14</v>
      </c>
      <c r="E5313" s="2">
        <v>12.5</v>
      </c>
      <c r="F5313" s="2">
        <v>13</v>
      </c>
      <c r="G5313" s="2">
        <v>0.28999999999999998</v>
      </c>
      <c r="H5313" s="2">
        <v>2.4500000000000001E-2</v>
      </c>
      <c r="I5313" s="2">
        <v>4</v>
      </c>
      <c r="J5313" s="2">
        <v>29114</v>
      </c>
      <c r="K5313" s="4">
        <v>0.33439999999999998</v>
      </c>
      <c r="L5313" s="2" t="s">
        <v>1276</v>
      </c>
      <c r="M5313" s="5">
        <v>45093</v>
      </c>
      <c r="N5313" s="6">
        <v>103.81</v>
      </c>
    </row>
    <row r="5314" spans="1:14" ht="15.5" x14ac:dyDescent="0.35">
      <c r="A5314" s="3" t="s">
        <v>749</v>
      </c>
      <c r="B5314" s="2" t="s">
        <v>2837</v>
      </c>
      <c r="C5314" s="3">
        <v>120</v>
      </c>
      <c r="D5314" s="2">
        <v>17.34</v>
      </c>
      <c r="E5314" s="2">
        <v>16.45</v>
      </c>
      <c r="F5314" s="2">
        <v>17.149999999999999</v>
      </c>
      <c r="G5314" s="2">
        <v>0.94</v>
      </c>
      <c r="H5314" s="2">
        <v>5.7299999999999997E-2</v>
      </c>
      <c r="I5314" s="2">
        <v>34</v>
      </c>
      <c r="J5314" s="2">
        <v>17043</v>
      </c>
      <c r="K5314" s="4">
        <v>0.3286</v>
      </c>
      <c r="L5314" s="2" t="s">
        <v>1276</v>
      </c>
      <c r="M5314" s="5">
        <v>45093</v>
      </c>
      <c r="N5314" s="6">
        <v>103.81</v>
      </c>
    </row>
    <row r="5315" spans="1:14" ht="15.5" hidden="1" x14ac:dyDescent="0.35">
      <c r="A5315" s="3" t="s">
        <v>751</v>
      </c>
      <c r="B5315" s="2" t="s">
        <v>2838</v>
      </c>
      <c r="C5315" s="3">
        <v>125</v>
      </c>
      <c r="D5315" s="2">
        <v>21.05</v>
      </c>
      <c r="E5315" s="2">
        <v>20.8</v>
      </c>
      <c r="F5315" s="2">
        <v>21.75</v>
      </c>
      <c r="G5315" s="2">
        <v>0.66</v>
      </c>
      <c r="H5315" s="2">
        <v>3.2399999999999998E-2</v>
      </c>
      <c r="I5315" s="2">
        <v>1</v>
      </c>
      <c r="J5315" s="2">
        <v>17855</v>
      </c>
      <c r="K5315" s="4">
        <v>0.33689999999999998</v>
      </c>
      <c r="L5315" s="2" t="s">
        <v>1276</v>
      </c>
      <c r="M5315" s="5">
        <v>45093</v>
      </c>
      <c r="N5315" s="6">
        <v>103.81</v>
      </c>
    </row>
    <row r="5316" spans="1:14" ht="15.5" x14ac:dyDescent="0.35">
      <c r="A5316" s="3" t="s">
        <v>752</v>
      </c>
      <c r="B5316" s="2" t="s">
        <v>2839</v>
      </c>
      <c r="C5316" s="3">
        <v>130</v>
      </c>
      <c r="D5316" s="2">
        <v>26.05</v>
      </c>
      <c r="E5316" s="2">
        <v>25.6</v>
      </c>
      <c r="F5316" s="2">
        <v>26.8</v>
      </c>
      <c r="G5316" s="2">
        <v>1.04</v>
      </c>
      <c r="H5316" s="2">
        <v>4.1599999999999998E-2</v>
      </c>
      <c r="I5316" s="2">
        <v>5</v>
      </c>
      <c r="J5316" s="2">
        <v>3292</v>
      </c>
      <c r="K5316" s="4">
        <v>0.39600000000000002</v>
      </c>
      <c r="L5316" s="2" t="s">
        <v>1276</v>
      </c>
      <c r="M5316" s="5">
        <v>45093</v>
      </c>
      <c r="N5316" s="6">
        <v>103.81</v>
      </c>
    </row>
    <row r="5317" spans="1:14" ht="15.5" hidden="1" x14ac:dyDescent="0.35">
      <c r="A5317" s="3" t="s">
        <v>754</v>
      </c>
      <c r="B5317" s="2" t="s">
        <v>2835</v>
      </c>
      <c r="C5317" s="3">
        <v>135</v>
      </c>
      <c r="D5317" s="2">
        <v>31.42</v>
      </c>
      <c r="E5317" s="2">
        <v>30.65</v>
      </c>
      <c r="F5317" s="2">
        <v>31.65</v>
      </c>
      <c r="G5317" s="2">
        <v>1.42</v>
      </c>
      <c r="H5317" s="2">
        <v>4.7300000000000002E-2</v>
      </c>
      <c r="I5317" s="2">
        <v>352</v>
      </c>
      <c r="J5317" s="2">
        <v>266</v>
      </c>
      <c r="K5317" s="4">
        <v>0.41770000000000002</v>
      </c>
      <c r="L5317" s="2" t="s">
        <v>1276</v>
      </c>
      <c r="M5317" s="5">
        <v>45093</v>
      </c>
      <c r="N5317" s="6">
        <v>103.81</v>
      </c>
    </row>
    <row r="5318" spans="1:14" ht="15.5" x14ac:dyDescent="0.35">
      <c r="A5318" s="3" t="s">
        <v>756</v>
      </c>
      <c r="B5318" s="2" t="s">
        <v>2835</v>
      </c>
      <c r="C5318" s="3">
        <v>140</v>
      </c>
      <c r="D5318" s="2">
        <v>36.4</v>
      </c>
      <c r="E5318" s="2">
        <v>35.9</v>
      </c>
      <c r="F5318" s="2">
        <v>36.6</v>
      </c>
      <c r="G5318" s="2">
        <v>1.3</v>
      </c>
      <c r="H5318" s="2">
        <v>3.6999999999999998E-2</v>
      </c>
      <c r="I5318" s="2">
        <v>2228</v>
      </c>
      <c r="J5318" s="2">
        <v>1065</v>
      </c>
      <c r="K5318" s="4">
        <v>0.45069999999999999</v>
      </c>
      <c r="L5318" s="2" t="s">
        <v>1276</v>
      </c>
      <c r="M5318" s="5">
        <v>45093</v>
      </c>
      <c r="N5318" s="6">
        <v>103.81</v>
      </c>
    </row>
    <row r="5319" spans="1:14" ht="15.5" x14ac:dyDescent="0.35">
      <c r="A5319" s="3" t="s">
        <v>758</v>
      </c>
      <c r="B5319" s="2" t="s">
        <v>2840</v>
      </c>
      <c r="C5319" s="3">
        <v>145</v>
      </c>
      <c r="D5319" s="2">
        <v>41.4</v>
      </c>
      <c r="E5319" s="2">
        <v>40.9</v>
      </c>
      <c r="F5319" s="2">
        <v>41.55</v>
      </c>
      <c r="G5319" s="2">
        <v>1.45</v>
      </c>
      <c r="H5319" s="2">
        <v>3.6299999999999999E-2</v>
      </c>
      <c r="I5319" s="2">
        <v>206</v>
      </c>
      <c r="J5319" s="2">
        <v>103</v>
      </c>
      <c r="K5319" s="4">
        <v>0.47949999999999998</v>
      </c>
      <c r="L5319" s="2" t="s">
        <v>1276</v>
      </c>
      <c r="M5319" s="5">
        <v>45093</v>
      </c>
      <c r="N5319" s="6">
        <v>103.81</v>
      </c>
    </row>
    <row r="5320" spans="1:14" ht="15.5" hidden="1" x14ac:dyDescent="0.35">
      <c r="A5320" s="3" t="s">
        <v>759</v>
      </c>
      <c r="B5320" s="2" t="s">
        <v>2841</v>
      </c>
      <c r="C5320" s="3">
        <v>150</v>
      </c>
      <c r="D5320" s="2">
        <v>47.06</v>
      </c>
      <c r="E5320" s="2">
        <v>45.6</v>
      </c>
      <c r="F5320" s="2">
        <v>46.7</v>
      </c>
      <c r="G5320" s="2">
        <v>1.45</v>
      </c>
      <c r="H5320" s="2">
        <v>3.1800000000000002E-2</v>
      </c>
      <c r="I5320" s="2">
        <v>8310</v>
      </c>
      <c r="J5320" s="2">
        <v>2439</v>
      </c>
      <c r="K5320" s="4">
        <v>0.55230000000000001</v>
      </c>
      <c r="L5320" s="2" t="s">
        <v>1276</v>
      </c>
      <c r="M5320" s="5">
        <v>45093</v>
      </c>
      <c r="N5320" s="6">
        <v>103.81</v>
      </c>
    </row>
    <row r="5321" spans="1:14" ht="15.5" hidden="1" x14ac:dyDescent="0.35">
      <c r="A5321" s="3" t="s">
        <v>760</v>
      </c>
      <c r="B5321" s="2" t="s">
        <v>2275</v>
      </c>
      <c r="C5321" s="3">
        <v>150.5</v>
      </c>
      <c r="D5321" s="2">
        <v>48.05</v>
      </c>
      <c r="E5321" s="2">
        <v>46.2</v>
      </c>
      <c r="F5321" s="2">
        <v>47.25</v>
      </c>
      <c r="G5321" s="2">
        <v>0</v>
      </c>
      <c r="H5321" s="2" t="s">
        <v>12</v>
      </c>
      <c r="I5321" s="2">
        <v>5</v>
      </c>
      <c r="J5321" s="2">
        <v>3</v>
      </c>
      <c r="K5321" s="4">
        <v>0.56640000000000001</v>
      </c>
      <c r="L5321" s="2" t="s">
        <v>1276</v>
      </c>
      <c r="M5321" s="5">
        <v>45093</v>
      </c>
      <c r="N5321" s="6">
        <v>103.81</v>
      </c>
    </row>
    <row r="5322" spans="1:14" ht="15.5" hidden="1" x14ac:dyDescent="0.35">
      <c r="A5322" s="3" t="s">
        <v>762</v>
      </c>
      <c r="B5322" s="2" t="s">
        <v>2276</v>
      </c>
      <c r="C5322" s="3">
        <v>151</v>
      </c>
      <c r="D5322" s="2">
        <v>45.76</v>
      </c>
      <c r="E5322" s="2">
        <v>55.45</v>
      </c>
      <c r="F5322" s="2">
        <v>56.75</v>
      </c>
      <c r="G5322" s="2">
        <v>0</v>
      </c>
      <c r="H5322" s="2" t="s">
        <v>12</v>
      </c>
      <c r="I5322" s="2">
        <v>1</v>
      </c>
      <c r="J5322" s="2">
        <v>2</v>
      </c>
      <c r="K5322" s="4">
        <v>1.3228</v>
      </c>
      <c r="L5322" s="2" t="s">
        <v>1276</v>
      </c>
      <c r="M5322" s="5">
        <v>45093</v>
      </c>
      <c r="N5322" s="6">
        <v>103.81</v>
      </c>
    </row>
    <row r="5323" spans="1:14" ht="15.5" hidden="1" x14ac:dyDescent="0.35">
      <c r="A5323" s="3" t="s">
        <v>763</v>
      </c>
      <c r="B5323" s="2" t="s">
        <v>2277</v>
      </c>
      <c r="C5323" s="3">
        <v>151.5</v>
      </c>
      <c r="D5323" s="2">
        <v>51.15</v>
      </c>
      <c r="E5323" s="2">
        <v>60.45</v>
      </c>
      <c r="F5323" s="2">
        <v>61.1</v>
      </c>
      <c r="G5323" s="2">
        <v>0</v>
      </c>
      <c r="H5323" s="2" t="s">
        <v>12</v>
      </c>
      <c r="I5323" s="2">
        <v>650</v>
      </c>
      <c r="J5323" s="2">
        <v>2</v>
      </c>
      <c r="K5323" s="4">
        <v>1.6012999999999999</v>
      </c>
      <c r="L5323" s="2" t="s">
        <v>1276</v>
      </c>
      <c r="M5323" s="5">
        <v>45093</v>
      </c>
      <c r="N5323" s="6">
        <v>103.81</v>
      </c>
    </row>
    <row r="5324" spans="1:14" ht="15.5" hidden="1" x14ac:dyDescent="0.35">
      <c r="A5324" s="3" t="s">
        <v>764</v>
      </c>
      <c r="B5324" s="2" t="s">
        <v>2278</v>
      </c>
      <c r="C5324" s="3">
        <v>152</v>
      </c>
      <c r="D5324" s="2">
        <v>39.42</v>
      </c>
      <c r="E5324" s="2">
        <v>56.45</v>
      </c>
      <c r="F5324" s="2">
        <v>57.75</v>
      </c>
      <c r="G5324" s="2">
        <v>0</v>
      </c>
      <c r="H5324" s="2" t="s">
        <v>12</v>
      </c>
      <c r="I5324" s="2">
        <v>1032</v>
      </c>
      <c r="J5324" s="2">
        <v>1</v>
      </c>
      <c r="K5324" s="4">
        <v>1.3337000000000001</v>
      </c>
      <c r="L5324" s="2" t="s">
        <v>1276</v>
      </c>
      <c r="M5324" s="5">
        <v>45093</v>
      </c>
      <c r="N5324" s="6">
        <v>103.81</v>
      </c>
    </row>
    <row r="5325" spans="1:14" ht="15.5" hidden="1" x14ac:dyDescent="0.35">
      <c r="A5325" s="3" t="s">
        <v>766</v>
      </c>
      <c r="B5325" s="2" t="s">
        <v>2279</v>
      </c>
      <c r="C5325" s="3">
        <v>152.5</v>
      </c>
      <c r="D5325" s="2">
        <v>41.11</v>
      </c>
      <c r="E5325" s="2">
        <v>56.95</v>
      </c>
      <c r="F5325" s="2">
        <v>58.25</v>
      </c>
      <c r="G5325" s="2">
        <v>0</v>
      </c>
      <c r="H5325" s="2" t="s">
        <v>12</v>
      </c>
      <c r="I5325" s="2">
        <v>1030</v>
      </c>
      <c r="J5325" s="2">
        <v>0</v>
      </c>
      <c r="K5325" s="4">
        <v>1.3391999999999999</v>
      </c>
      <c r="L5325" s="2" t="s">
        <v>1276</v>
      </c>
      <c r="M5325" s="5">
        <v>45093</v>
      </c>
      <c r="N5325" s="6">
        <v>103.81</v>
      </c>
    </row>
    <row r="5326" spans="1:14" ht="15.5" hidden="1" x14ac:dyDescent="0.35">
      <c r="A5326" s="3" t="s">
        <v>768</v>
      </c>
      <c r="B5326" s="2" t="s">
        <v>2280</v>
      </c>
      <c r="C5326" s="3">
        <v>153</v>
      </c>
      <c r="D5326" s="2">
        <v>41.6</v>
      </c>
      <c r="E5326" s="2">
        <v>57.45</v>
      </c>
      <c r="F5326" s="2">
        <v>58.75</v>
      </c>
      <c r="G5326" s="2">
        <v>0</v>
      </c>
      <c r="H5326" s="2" t="s">
        <v>12</v>
      </c>
      <c r="I5326" s="2">
        <v>630</v>
      </c>
      <c r="J5326" s="2">
        <v>0</v>
      </c>
      <c r="K5326" s="4">
        <v>1.3447</v>
      </c>
      <c r="L5326" s="2" t="s">
        <v>1276</v>
      </c>
      <c r="M5326" s="5">
        <v>45093</v>
      </c>
      <c r="N5326" s="6">
        <v>103.81</v>
      </c>
    </row>
    <row r="5327" spans="1:14" ht="15.5" hidden="1" x14ac:dyDescent="0.35">
      <c r="A5327" s="3" t="s">
        <v>770</v>
      </c>
      <c r="B5327" s="2" t="s">
        <v>2281</v>
      </c>
      <c r="C5327" s="3">
        <v>153.5</v>
      </c>
      <c r="D5327" s="2">
        <v>42.17</v>
      </c>
      <c r="E5327" s="2">
        <v>57.95</v>
      </c>
      <c r="F5327" s="2">
        <v>59.25</v>
      </c>
      <c r="G5327" s="2">
        <v>0</v>
      </c>
      <c r="H5327" s="2" t="s">
        <v>12</v>
      </c>
      <c r="I5327" s="2">
        <v>630</v>
      </c>
      <c r="J5327" s="2">
        <v>0</v>
      </c>
      <c r="K5327" s="4">
        <v>1.3501000000000001</v>
      </c>
      <c r="L5327" s="2" t="s">
        <v>1276</v>
      </c>
      <c r="M5327" s="5">
        <v>45093</v>
      </c>
      <c r="N5327" s="6">
        <v>103.81</v>
      </c>
    </row>
    <row r="5328" spans="1:14" ht="15.5" hidden="1" x14ac:dyDescent="0.35">
      <c r="A5328" s="3" t="s">
        <v>772</v>
      </c>
      <c r="B5328" s="2" t="s">
        <v>2842</v>
      </c>
      <c r="C5328" s="3">
        <v>154</v>
      </c>
      <c r="D5328" s="2">
        <v>50.7</v>
      </c>
      <c r="E5328" s="2">
        <v>49.55</v>
      </c>
      <c r="F5328" s="2">
        <v>50.75</v>
      </c>
      <c r="G5328" s="2">
        <v>1.75</v>
      </c>
      <c r="H5328" s="2">
        <v>3.5799999999999998E-2</v>
      </c>
      <c r="I5328" s="2">
        <v>26</v>
      </c>
      <c r="J5328" s="2">
        <v>15</v>
      </c>
      <c r="K5328" s="4">
        <v>0.59330000000000005</v>
      </c>
      <c r="L5328" s="2" t="s">
        <v>1276</v>
      </c>
      <c r="M5328" s="5">
        <v>45093</v>
      </c>
      <c r="N5328" s="6">
        <v>103.81</v>
      </c>
    </row>
    <row r="5329" spans="1:14" ht="15.5" hidden="1" x14ac:dyDescent="0.35">
      <c r="A5329" s="3" t="s">
        <v>773</v>
      </c>
      <c r="B5329" s="2" t="s">
        <v>2282</v>
      </c>
      <c r="C5329" s="3">
        <v>154.5</v>
      </c>
      <c r="D5329" s="2">
        <v>43.02</v>
      </c>
      <c r="E5329" s="2">
        <v>59</v>
      </c>
      <c r="F5329" s="2">
        <v>60.25</v>
      </c>
      <c r="G5329" s="2">
        <v>0</v>
      </c>
      <c r="H5329" s="2" t="s">
        <v>12</v>
      </c>
      <c r="I5329" s="2">
        <v>430</v>
      </c>
      <c r="J5329" s="2">
        <v>0</v>
      </c>
      <c r="K5329" s="4">
        <v>1.3626</v>
      </c>
      <c r="L5329" s="2" t="s">
        <v>1276</v>
      </c>
      <c r="M5329" s="5">
        <v>45093</v>
      </c>
      <c r="N5329" s="6">
        <v>103.81</v>
      </c>
    </row>
    <row r="5330" spans="1:14" ht="15.5" hidden="1" x14ac:dyDescent="0.35">
      <c r="A5330" s="3" t="s">
        <v>775</v>
      </c>
      <c r="B5330" s="2" t="s">
        <v>2715</v>
      </c>
      <c r="C5330" s="3">
        <v>155</v>
      </c>
      <c r="D5330" s="2">
        <v>53.4</v>
      </c>
      <c r="E5330" s="2">
        <v>50.5</v>
      </c>
      <c r="F5330" s="2">
        <v>51.75</v>
      </c>
      <c r="G5330" s="2">
        <v>0</v>
      </c>
      <c r="H5330" s="2" t="s">
        <v>12</v>
      </c>
      <c r="I5330" s="2">
        <v>1</v>
      </c>
      <c r="J5330" s="2">
        <v>0</v>
      </c>
      <c r="K5330" s="4">
        <v>0.60060000000000002</v>
      </c>
      <c r="L5330" s="2" t="s">
        <v>1276</v>
      </c>
      <c r="M5330" s="5">
        <v>45093</v>
      </c>
      <c r="N5330" s="6">
        <v>103.81</v>
      </c>
    </row>
    <row r="5331" spans="1:14" ht="15.5" hidden="1" x14ac:dyDescent="0.35">
      <c r="A5331" s="3" t="s">
        <v>777</v>
      </c>
      <c r="B5331" s="2" t="s">
        <v>2284</v>
      </c>
      <c r="C5331" s="3">
        <v>155.5</v>
      </c>
      <c r="D5331" s="2">
        <v>44.47</v>
      </c>
      <c r="E5331" s="2">
        <v>60.05</v>
      </c>
      <c r="F5331" s="2">
        <v>61.2</v>
      </c>
      <c r="G5331" s="2">
        <v>0</v>
      </c>
      <c r="H5331" s="2" t="s">
        <v>12</v>
      </c>
      <c r="I5331" s="2">
        <v>200</v>
      </c>
      <c r="J5331" s="2">
        <v>0</v>
      </c>
      <c r="K5331" s="4">
        <v>1.3733</v>
      </c>
      <c r="L5331" s="2" t="s">
        <v>1276</v>
      </c>
      <c r="M5331" s="5">
        <v>45093</v>
      </c>
      <c r="N5331" s="6">
        <v>103.81</v>
      </c>
    </row>
    <row r="5332" spans="1:14" ht="15.5" hidden="1" x14ac:dyDescent="0.35">
      <c r="A5332" s="3" t="s">
        <v>778</v>
      </c>
      <c r="B5332" s="2" t="s">
        <v>2285</v>
      </c>
      <c r="C5332" s="3">
        <v>156</v>
      </c>
      <c r="D5332" s="2">
        <v>44.45</v>
      </c>
      <c r="E5332" s="2">
        <v>60.55</v>
      </c>
      <c r="F5332" s="2">
        <v>61.7</v>
      </c>
      <c r="G5332" s="2">
        <v>0</v>
      </c>
      <c r="H5332" s="2" t="s">
        <v>12</v>
      </c>
      <c r="I5332" s="2">
        <v>202</v>
      </c>
      <c r="J5332" s="2">
        <v>0</v>
      </c>
      <c r="K5332" s="4">
        <v>1.3785000000000001</v>
      </c>
      <c r="L5332" s="2" t="s">
        <v>1276</v>
      </c>
      <c r="M5332" s="5">
        <v>45093</v>
      </c>
      <c r="N5332" s="6">
        <v>103.81</v>
      </c>
    </row>
    <row r="5333" spans="1:14" ht="15.5" hidden="1" x14ac:dyDescent="0.35">
      <c r="A5333" s="3" t="s">
        <v>780</v>
      </c>
      <c r="B5333" s="2" t="s">
        <v>2286</v>
      </c>
      <c r="C5333" s="3">
        <v>156.5</v>
      </c>
      <c r="D5333" s="2">
        <v>45.51</v>
      </c>
      <c r="E5333" s="2">
        <v>61.05</v>
      </c>
      <c r="F5333" s="2">
        <v>62.2</v>
      </c>
      <c r="G5333" s="2">
        <v>0</v>
      </c>
      <c r="H5333" s="2" t="s">
        <v>12</v>
      </c>
      <c r="I5333" s="2">
        <v>200</v>
      </c>
      <c r="J5333" s="2">
        <v>0</v>
      </c>
      <c r="K5333" s="4">
        <v>1.3837999999999999</v>
      </c>
      <c r="L5333" s="2" t="s">
        <v>1276</v>
      </c>
      <c r="M5333" s="5">
        <v>45093</v>
      </c>
      <c r="N5333" s="6">
        <v>103.81</v>
      </c>
    </row>
    <row r="5334" spans="1:14" ht="15.5" hidden="1" x14ac:dyDescent="0.35">
      <c r="A5334" s="3" t="s">
        <v>781</v>
      </c>
      <c r="B5334" s="2" t="s">
        <v>2287</v>
      </c>
      <c r="C5334" s="3">
        <v>157</v>
      </c>
      <c r="D5334" s="2">
        <v>64.69</v>
      </c>
      <c r="E5334" s="2">
        <v>58</v>
      </c>
      <c r="F5334" s="2">
        <v>58.55</v>
      </c>
      <c r="G5334" s="2">
        <v>0</v>
      </c>
      <c r="H5334" s="2" t="s">
        <v>12</v>
      </c>
      <c r="I5334" s="2">
        <v>2</v>
      </c>
      <c r="J5334" s="2">
        <v>0</v>
      </c>
      <c r="K5334" s="4">
        <v>1.1076999999999999</v>
      </c>
      <c r="L5334" s="2" t="s">
        <v>1276</v>
      </c>
      <c r="M5334" s="5">
        <v>45093</v>
      </c>
      <c r="N5334" s="6">
        <v>103.81</v>
      </c>
    </row>
    <row r="5335" spans="1:14" ht="15.5" hidden="1" x14ac:dyDescent="0.35">
      <c r="A5335" s="3" t="s">
        <v>783</v>
      </c>
      <c r="B5335" s="2" t="s">
        <v>2288</v>
      </c>
      <c r="C5335" s="3">
        <v>157.5</v>
      </c>
      <c r="D5335" s="2">
        <v>55.4</v>
      </c>
      <c r="E5335" s="2">
        <v>63.6</v>
      </c>
      <c r="F5335" s="2">
        <v>64.349999999999994</v>
      </c>
      <c r="G5335" s="2">
        <v>0</v>
      </c>
      <c r="H5335" s="2" t="s">
        <v>12</v>
      </c>
      <c r="I5335" s="2">
        <v>260</v>
      </c>
      <c r="J5335" s="2">
        <v>0</v>
      </c>
      <c r="K5335" s="4">
        <v>1.4855</v>
      </c>
      <c r="L5335" s="2" t="s">
        <v>1276</v>
      </c>
      <c r="M5335" s="5">
        <v>45093</v>
      </c>
      <c r="N5335" s="6">
        <v>103.81</v>
      </c>
    </row>
    <row r="5336" spans="1:14" ht="15.5" hidden="1" x14ac:dyDescent="0.35">
      <c r="A5336" s="3" t="s">
        <v>784</v>
      </c>
      <c r="B5336" s="2" t="s">
        <v>2289</v>
      </c>
      <c r="C5336" s="3">
        <v>158</v>
      </c>
      <c r="D5336" s="2">
        <v>64.2</v>
      </c>
      <c r="E5336" s="2">
        <v>69.650000000000006</v>
      </c>
      <c r="F5336" s="2">
        <v>70.7</v>
      </c>
      <c r="G5336" s="2">
        <v>0</v>
      </c>
      <c r="H5336" s="2" t="s">
        <v>12</v>
      </c>
      <c r="I5336" s="2">
        <v>40</v>
      </c>
      <c r="J5336" s="2">
        <v>0</v>
      </c>
      <c r="K5336" s="4">
        <v>1.8563000000000001</v>
      </c>
      <c r="L5336" s="2" t="s">
        <v>1276</v>
      </c>
      <c r="M5336" s="5">
        <v>45093</v>
      </c>
      <c r="N5336" s="6">
        <v>103.81</v>
      </c>
    </row>
    <row r="5337" spans="1:14" ht="15.5" hidden="1" x14ac:dyDescent="0.35">
      <c r="A5337" s="3" t="s">
        <v>786</v>
      </c>
      <c r="B5337" s="2" t="s">
        <v>2290</v>
      </c>
      <c r="C5337" s="3">
        <v>158.5</v>
      </c>
      <c r="D5337" s="2">
        <v>68.55</v>
      </c>
      <c r="E5337" s="2">
        <v>64.099999999999994</v>
      </c>
      <c r="F5337" s="2">
        <v>64.7</v>
      </c>
      <c r="G5337" s="2">
        <v>0</v>
      </c>
      <c r="H5337" s="2" t="s">
        <v>12</v>
      </c>
      <c r="I5337" s="2">
        <v>43</v>
      </c>
      <c r="J5337" s="2">
        <v>0</v>
      </c>
      <c r="K5337" s="4">
        <v>1.4573</v>
      </c>
      <c r="L5337" s="2" t="s">
        <v>1276</v>
      </c>
      <c r="M5337" s="5">
        <v>45093</v>
      </c>
      <c r="N5337" s="6">
        <v>103.81</v>
      </c>
    </row>
    <row r="5338" spans="1:14" ht="15.5" hidden="1" x14ac:dyDescent="0.35">
      <c r="A5338" s="3" t="s">
        <v>787</v>
      </c>
      <c r="B5338" s="2" t="s">
        <v>2291</v>
      </c>
      <c r="C5338" s="3">
        <v>159</v>
      </c>
      <c r="D5338" s="2">
        <v>64.25</v>
      </c>
      <c r="E5338" s="2">
        <v>73.349999999999994</v>
      </c>
      <c r="F5338" s="2">
        <v>74.25</v>
      </c>
      <c r="G5338" s="2">
        <v>0</v>
      </c>
      <c r="H5338" s="2" t="s">
        <v>12</v>
      </c>
      <c r="I5338" s="2">
        <v>194</v>
      </c>
      <c r="J5338" s="2">
        <v>0</v>
      </c>
      <c r="K5338" s="4">
        <v>2.0299</v>
      </c>
      <c r="L5338" s="2" t="s">
        <v>1276</v>
      </c>
      <c r="M5338" s="5">
        <v>45093</v>
      </c>
      <c r="N5338" s="6">
        <v>103.81</v>
      </c>
    </row>
    <row r="5339" spans="1:14" ht="15.5" hidden="1" x14ac:dyDescent="0.35">
      <c r="A5339" s="3" t="s">
        <v>789</v>
      </c>
      <c r="B5339" s="2" t="s">
        <v>2292</v>
      </c>
      <c r="C5339" s="3">
        <v>159.5</v>
      </c>
      <c r="D5339" s="2">
        <v>65.45</v>
      </c>
      <c r="E5339" s="2">
        <v>73.849999999999994</v>
      </c>
      <c r="F5339" s="2">
        <v>74.650000000000006</v>
      </c>
      <c r="G5339" s="2">
        <v>0</v>
      </c>
      <c r="H5339" s="2" t="s">
        <v>12</v>
      </c>
      <c r="I5339" s="2">
        <v>33</v>
      </c>
      <c r="J5339" s="2">
        <v>0</v>
      </c>
      <c r="K5339" s="4">
        <v>2.0322</v>
      </c>
      <c r="L5339" s="2" t="s">
        <v>1276</v>
      </c>
      <c r="M5339" s="5">
        <v>45093</v>
      </c>
      <c r="N5339" s="6">
        <v>103.81</v>
      </c>
    </row>
    <row r="5340" spans="1:14" ht="15.5" hidden="1" x14ac:dyDescent="0.35">
      <c r="A5340" s="3" t="s">
        <v>791</v>
      </c>
      <c r="B5340" s="2" t="s">
        <v>2842</v>
      </c>
      <c r="C5340" s="3">
        <v>160</v>
      </c>
      <c r="D5340" s="2">
        <v>56.75</v>
      </c>
      <c r="E5340" s="2">
        <v>55.85</v>
      </c>
      <c r="F5340" s="2">
        <v>56.35</v>
      </c>
      <c r="G5340" s="2">
        <v>1.75</v>
      </c>
      <c r="H5340" s="2">
        <v>3.1800000000000002E-2</v>
      </c>
      <c r="I5340" s="2">
        <v>30</v>
      </c>
      <c r="J5340" s="2">
        <v>20</v>
      </c>
      <c r="K5340" s="4">
        <v>0.51759999999999995</v>
      </c>
      <c r="L5340" s="2" t="s">
        <v>1276</v>
      </c>
      <c r="M5340" s="5">
        <v>45093</v>
      </c>
      <c r="N5340" s="6">
        <v>103.81</v>
      </c>
    </row>
    <row r="5341" spans="1:14" ht="15.5" hidden="1" x14ac:dyDescent="0.35">
      <c r="A5341" s="3" t="s">
        <v>793</v>
      </c>
      <c r="B5341" s="2" t="s">
        <v>2294</v>
      </c>
      <c r="C5341" s="3">
        <v>160.5</v>
      </c>
      <c r="D5341" s="2">
        <v>65.900000000000006</v>
      </c>
      <c r="E5341" s="2">
        <v>74.900000000000006</v>
      </c>
      <c r="F5341" s="2">
        <v>75.599999999999994</v>
      </c>
      <c r="G5341" s="2">
        <v>0</v>
      </c>
      <c r="H5341" s="2" t="s">
        <v>12</v>
      </c>
      <c r="I5341" s="2">
        <v>109</v>
      </c>
      <c r="J5341" s="2">
        <v>0</v>
      </c>
      <c r="K5341" s="4">
        <v>2.0430000000000001</v>
      </c>
      <c r="L5341" s="2" t="s">
        <v>1276</v>
      </c>
      <c r="M5341" s="5">
        <v>45093</v>
      </c>
      <c r="N5341" s="6">
        <v>103.81</v>
      </c>
    </row>
    <row r="5342" spans="1:14" ht="15.5" hidden="1" x14ac:dyDescent="0.35">
      <c r="A5342" s="3" t="s">
        <v>795</v>
      </c>
      <c r="B5342" s="2" t="s">
        <v>2291</v>
      </c>
      <c r="C5342" s="3">
        <v>161</v>
      </c>
      <c r="D5342" s="2">
        <v>66.25</v>
      </c>
      <c r="E5342" s="2">
        <v>75.400000000000006</v>
      </c>
      <c r="F5342" s="2">
        <v>76.099999999999994</v>
      </c>
      <c r="G5342" s="2">
        <v>0</v>
      </c>
      <c r="H5342" s="2" t="s">
        <v>12</v>
      </c>
      <c r="I5342" s="2">
        <v>76</v>
      </c>
      <c r="J5342" s="2">
        <v>0</v>
      </c>
      <c r="K5342" s="4">
        <v>2.0482</v>
      </c>
      <c r="L5342" s="2" t="s">
        <v>1276</v>
      </c>
      <c r="M5342" s="5">
        <v>45093</v>
      </c>
      <c r="N5342" s="6">
        <v>103.81</v>
      </c>
    </row>
    <row r="5343" spans="1:14" ht="15.5" hidden="1" x14ac:dyDescent="0.35">
      <c r="A5343" s="3" t="s">
        <v>796</v>
      </c>
      <c r="B5343" s="2" t="s">
        <v>2295</v>
      </c>
      <c r="C5343" s="3">
        <v>161.5</v>
      </c>
      <c r="D5343" s="2">
        <v>50.56</v>
      </c>
      <c r="E5343" s="2">
        <v>66</v>
      </c>
      <c r="F5343" s="2">
        <v>67.2</v>
      </c>
      <c r="G5343" s="2">
        <v>0</v>
      </c>
      <c r="H5343" s="2" t="s">
        <v>12</v>
      </c>
      <c r="I5343" s="2">
        <v>2</v>
      </c>
      <c r="J5343" s="2">
        <v>0</v>
      </c>
      <c r="K5343" s="4">
        <v>1.4331</v>
      </c>
      <c r="L5343" s="2" t="s">
        <v>1276</v>
      </c>
      <c r="M5343" s="5">
        <v>45093</v>
      </c>
      <c r="N5343" s="6">
        <v>103.81</v>
      </c>
    </row>
    <row r="5344" spans="1:14" ht="15.5" hidden="1" x14ac:dyDescent="0.35">
      <c r="A5344" s="3" t="s">
        <v>797</v>
      </c>
      <c r="B5344" s="2" t="s">
        <v>2296</v>
      </c>
      <c r="C5344" s="3">
        <v>162</v>
      </c>
      <c r="D5344" s="2">
        <v>67.900000000000006</v>
      </c>
      <c r="E5344" s="2">
        <v>76.45</v>
      </c>
      <c r="F5344" s="2">
        <v>77.150000000000006</v>
      </c>
      <c r="G5344" s="2">
        <v>0</v>
      </c>
      <c r="H5344" s="2" t="s">
        <v>12</v>
      </c>
      <c r="I5344" s="2">
        <v>2</v>
      </c>
      <c r="J5344" s="2">
        <v>0</v>
      </c>
      <c r="K5344" s="4">
        <v>2.0619000000000001</v>
      </c>
      <c r="L5344" s="2" t="s">
        <v>1276</v>
      </c>
      <c r="M5344" s="5">
        <v>45093</v>
      </c>
      <c r="N5344" s="6">
        <v>103.81</v>
      </c>
    </row>
    <row r="5345" spans="1:14" ht="15.5" hidden="1" x14ac:dyDescent="0.35">
      <c r="A5345" s="3" t="s">
        <v>799</v>
      </c>
      <c r="B5345" s="2" t="s">
        <v>2297</v>
      </c>
      <c r="C5345" s="3">
        <v>162.5</v>
      </c>
      <c r="D5345" s="2">
        <v>64.16</v>
      </c>
      <c r="E5345" s="2">
        <v>64.349999999999994</v>
      </c>
      <c r="F5345" s="2">
        <v>65.349999999999994</v>
      </c>
      <c r="G5345" s="2">
        <v>0</v>
      </c>
      <c r="H5345" s="2" t="s">
        <v>12</v>
      </c>
      <c r="I5345" s="2">
        <v>1</v>
      </c>
      <c r="J5345" s="2">
        <v>0</v>
      </c>
      <c r="K5345" s="4">
        <v>1.244</v>
      </c>
      <c r="L5345" s="2" t="s">
        <v>1276</v>
      </c>
      <c r="M5345" s="5">
        <v>45093</v>
      </c>
      <c r="N5345" s="6">
        <v>103.81</v>
      </c>
    </row>
    <row r="5346" spans="1:14" ht="15.5" hidden="1" x14ac:dyDescent="0.35">
      <c r="A5346" s="3" t="s">
        <v>801</v>
      </c>
      <c r="B5346" s="2" t="s">
        <v>2298</v>
      </c>
      <c r="C5346" s="3">
        <v>163</v>
      </c>
      <c r="D5346" s="2">
        <v>69.150000000000006</v>
      </c>
      <c r="E5346" s="2">
        <v>79</v>
      </c>
      <c r="F5346" s="2">
        <v>79.7</v>
      </c>
      <c r="G5346" s="2">
        <v>0</v>
      </c>
      <c r="H5346" s="2" t="s">
        <v>12</v>
      </c>
      <c r="I5346" s="2">
        <v>10</v>
      </c>
      <c r="J5346" s="2">
        <v>0</v>
      </c>
      <c r="K5346" s="4">
        <v>2.1677</v>
      </c>
      <c r="L5346" s="2" t="s">
        <v>1276</v>
      </c>
      <c r="M5346" s="5">
        <v>45093</v>
      </c>
      <c r="N5346" s="6">
        <v>103.81</v>
      </c>
    </row>
    <row r="5347" spans="1:14" ht="15.5" hidden="1" x14ac:dyDescent="0.35">
      <c r="A5347" s="3" t="s">
        <v>803</v>
      </c>
      <c r="B5347" s="2" t="s">
        <v>2299</v>
      </c>
      <c r="C5347" s="3">
        <v>163.5</v>
      </c>
      <c r="D5347" s="2">
        <v>59</v>
      </c>
      <c r="E5347" s="2">
        <v>68</v>
      </c>
      <c r="F5347" s="2">
        <v>69.25</v>
      </c>
      <c r="G5347" s="2">
        <v>0</v>
      </c>
      <c r="H5347" s="2" t="s">
        <v>12</v>
      </c>
      <c r="I5347" s="2">
        <v>35</v>
      </c>
      <c r="J5347" s="2">
        <v>0</v>
      </c>
      <c r="K5347" s="4">
        <v>1.4544999999999999</v>
      </c>
      <c r="L5347" s="2" t="s">
        <v>1276</v>
      </c>
      <c r="M5347" s="5">
        <v>45093</v>
      </c>
      <c r="N5347" s="6">
        <v>103.81</v>
      </c>
    </row>
    <row r="5348" spans="1:14" ht="15.5" hidden="1" x14ac:dyDescent="0.35">
      <c r="A5348" s="3" t="s">
        <v>805</v>
      </c>
      <c r="B5348" s="2" t="s">
        <v>2300</v>
      </c>
      <c r="C5348" s="3">
        <v>164</v>
      </c>
      <c r="D5348" s="2">
        <v>58.25</v>
      </c>
      <c r="E5348" s="2">
        <v>68.5</v>
      </c>
      <c r="F5348" s="2">
        <v>69.75</v>
      </c>
      <c r="G5348" s="2">
        <v>0</v>
      </c>
      <c r="H5348" s="2" t="s">
        <v>12</v>
      </c>
      <c r="I5348" s="2">
        <v>52</v>
      </c>
      <c r="J5348" s="2">
        <v>0</v>
      </c>
      <c r="K5348" s="4">
        <v>1.4594</v>
      </c>
      <c r="L5348" s="2" t="s">
        <v>1276</v>
      </c>
      <c r="M5348" s="5">
        <v>45093</v>
      </c>
      <c r="N5348" s="6">
        <v>103.81</v>
      </c>
    </row>
    <row r="5349" spans="1:14" ht="15.5" hidden="1" x14ac:dyDescent="0.35">
      <c r="A5349" s="3" t="s">
        <v>807</v>
      </c>
      <c r="B5349" s="2" t="s">
        <v>2301</v>
      </c>
      <c r="C5349" s="3">
        <v>164.5</v>
      </c>
      <c r="D5349" s="2">
        <v>70.099999999999994</v>
      </c>
      <c r="E5349" s="2">
        <v>60.55</v>
      </c>
      <c r="F5349" s="2">
        <v>61.85</v>
      </c>
      <c r="G5349" s="2">
        <v>0</v>
      </c>
      <c r="H5349" s="2" t="s">
        <v>12</v>
      </c>
      <c r="I5349" s="2">
        <v>84</v>
      </c>
      <c r="J5349" s="2">
        <v>0</v>
      </c>
      <c r="K5349" s="4">
        <v>0.65629999999999999</v>
      </c>
      <c r="L5349" s="2" t="s">
        <v>1276</v>
      </c>
      <c r="M5349" s="5">
        <v>45093</v>
      </c>
      <c r="N5349" s="6">
        <v>103.81</v>
      </c>
    </row>
    <row r="5350" spans="1:14" ht="15.5" hidden="1" x14ac:dyDescent="0.35">
      <c r="A5350" s="3" t="s">
        <v>809</v>
      </c>
      <c r="B5350" s="2" t="s">
        <v>2302</v>
      </c>
      <c r="C5350" s="3">
        <v>165</v>
      </c>
      <c r="D5350" s="2">
        <v>66.849999999999994</v>
      </c>
      <c r="E5350" s="2">
        <v>60.75</v>
      </c>
      <c r="F5350" s="2">
        <v>61.75</v>
      </c>
      <c r="G5350" s="2">
        <v>0</v>
      </c>
      <c r="H5350" s="2" t="s">
        <v>12</v>
      </c>
      <c r="I5350" s="2">
        <v>92</v>
      </c>
      <c r="J5350" s="2">
        <v>0</v>
      </c>
      <c r="K5350" s="4">
        <v>0.6714</v>
      </c>
      <c r="L5350" s="2" t="s">
        <v>1276</v>
      </c>
      <c r="M5350" s="5">
        <v>45093</v>
      </c>
      <c r="N5350" s="6">
        <v>103.81</v>
      </c>
    </row>
    <row r="5351" spans="1:14" ht="15.5" hidden="1" x14ac:dyDescent="0.35">
      <c r="A5351" s="3" t="s">
        <v>810</v>
      </c>
      <c r="B5351" s="2" t="s">
        <v>2300</v>
      </c>
      <c r="C5351" s="3">
        <v>165.5</v>
      </c>
      <c r="D5351" s="2">
        <v>59.75</v>
      </c>
      <c r="E5351" s="2">
        <v>70</v>
      </c>
      <c r="F5351" s="2">
        <v>71.25</v>
      </c>
      <c r="G5351" s="2">
        <v>0</v>
      </c>
      <c r="H5351" s="2" t="s">
        <v>12</v>
      </c>
      <c r="I5351" s="2">
        <v>50</v>
      </c>
      <c r="J5351" s="2">
        <v>0</v>
      </c>
      <c r="K5351" s="4">
        <v>1.4738</v>
      </c>
      <c r="L5351" s="2" t="s">
        <v>1276</v>
      </c>
      <c r="M5351" s="5">
        <v>45093</v>
      </c>
      <c r="N5351" s="6">
        <v>103.81</v>
      </c>
    </row>
    <row r="5352" spans="1:14" ht="15.5" hidden="1" x14ac:dyDescent="0.35">
      <c r="A5352" s="3" t="s">
        <v>811</v>
      </c>
      <c r="B5352" s="2" t="s">
        <v>2299</v>
      </c>
      <c r="C5352" s="3">
        <v>166</v>
      </c>
      <c r="D5352" s="2">
        <v>60.89</v>
      </c>
      <c r="E5352" s="2">
        <v>70.5</v>
      </c>
      <c r="F5352" s="2">
        <v>71.75</v>
      </c>
      <c r="G5352" s="2">
        <v>0</v>
      </c>
      <c r="H5352" s="2" t="s">
        <v>12</v>
      </c>
      <c r="I5352" s="2">
        <v>35</v>
      </c>
      <c r="J5352" s="2">
        <v>0</v>
      </c>
      <c r="K5352" s="4">
        <v>1.4784999999999999</v>
      </c>
      <c r="L5352" s="2" t="s">
        <v>1276</v>
      </c>
      <c r="M5352" s="5">
        <v>45093</v>
      </c>
      <c r="N5352" s="6">
        <v>103.81</v>
      </c>
    </row>
    <row r="5353" spans="1:14" ht="15.5" hidden="1" x14ac:dyDescent="0.35">
      <c r="A5353" s="3" t="s">
        <v>813</v>
      </c>
      <c r="B5353" s="2" t="s">
        <v>2299</v>
      </c>
      <c r="C5353" s="3">
        <v>166.5</v>
      </c>
      <c r="D5353" s="2">
        <v>62</v>
      </c>
      <c r="E5353" s="2">
        <v>71</v>
      </c>
      <c r="F5353" s="2">
        <v>72.25</v>
      </c>
      <c r="G5353" s="2">
        <v>0</v>
      </c>
      <c r="H5353" s="2" t="s">
        <v>12</v>
      </c>
      <c r="I5353" s="2">
        <v>40</v>
      </c>
      <c r="J5353" s="2">
        <v>0</v>
      </c>
      <c r="K5353" s="4">
        <v>1.4833000000000001</v>
      </c>
      <c r="L5353" s="2" t="s">
        <v>1276</v>
      </c>
      <c r="M5353" s="5">
        <v>45093</v>
      </c>
      <c r="N5353" s="6">
        <v>103.81</v>
      </c>
    </row>
    <row r="5354" spans="1:14" ht="15.5" hidden="1" x14ac:dyDescent="0.35">
      <c r="A5354" s="3" t="s">
        <v>814</v>
      </c>
      <c r="B5354" s="2" t="s">
        <v>2303</v>
      </c>
      <c r="C5354" s="3">
        <v>167</v>
      </c>
      <c r="D5354" s="2">
        <v>73.62</v>
      </c>
      <c r="E5354" s="2">
        <v>64.650000000000006</v>
      </c>
      <c r="F5354" s="2">
        <v>65.25</v>
      </c>
      <c r="G5354" s="2">
        <v>0</v>
      </c>
      <c r="H5354" s="2" t="s">
        <v>12</v>
      </c>
      <c r="I5354" s="2">
        <v>4</v>
      </c>
      <c r="J5354" s="2">
        <v>0</v>
      </c>
      <c r="K5354" s="4">
        <v>0.87719999999999998</v>
      </c>
      <c r="L5354" s="2" t="s">
        <v>1276</v>
      </c>
      <c r="M5354" s="5">
        <v>45093</v>
      </c>
      <c r="N5354" s="6">
        <v>103.81</v>
      </c>
    </row>
    <row r="5355" spans="1:14" ht="15.5" hidden="1" x14ac:dyDescent="0.35">
      <c r="A5355" s="3" t="s">
        <v>815</v>
      </c>
      <c r="B5355" s="2" t="s">
        <v>2843</v>
      </c>
      <c r="C5355" s="3">
        <v>167.5</v>
      </c>
      <c r="D5355" s="2">
        <v>65.45</v>
      </c>
      <c r="E5355" s="2">
        <v>63.2</v>
      </c>
      <c r="F5355" s="2">
        <v>64.25</v>
      </c>
      <c r="G5355" s="2">
        <v>0</v>
      </c>
      <c r="H5355" s="2" t="s">
        <v>12</v>
      </c>
      <c r="I5355" s="2">
        <v>5</v>
      </c>
      <c r="J5355" s="2">
        <v>4</v>
      </c>
      <c r="K5355" s="4">
        <v>0.68799999999999994</v>
      </c>
      <c r="L5355" s="2" t="s">
        <v>1276</v>
      </c>
      <c r="M5355" s="5">
        <v>45093</v>
      </c>
      <c r="N5355" s="6">
        <v>103.81</v>
      </c>
    </row>
    <row r="5356" spans="1:14" ht="15.5" hidden="1" x14ac:dyDescent="0.35">
      <c r="A5356" s="3" t="s">
        <v>816</v>
      </c>
      <c r="B5356" s="2" t="s">
        <v>2533</v>
      </c>
      <c r="C5356" s="3">
        <v>168</v>
      </c>
      <c r="D5356" s="2">
        <v>68.099999999999994</v>
      </c>
      <c r="E5356" s="2">
        <v>63.8</v>
      </c>
      <c r="F5356" s="2">
        <v>64.7</v>
      </c>
      <c r="G5356" s="2">
        <v>0</v>
      </c>
      <c r="H5356" s="2" t="s">
        <v>12</v>
      </c>
      <c r="I5356" s="2">
        <v>20</v>
      </c>
      <c r="J5356" s="2">
        <v>0</v>
      </c>
      <c r="K5356" s="4">
        <v>0.5</v>
      </c>
      <c r="L5356" s="2" t="s">
        <v>1276</v>
      </c>
      <c r="M5356" s="5">
        <v>45093</v>
      </c>
      <c r="N5356" s="6">
        <v>103.81</v>
      </c>
    </row>
    <row r="5357" spans="1:14" ht="15.5" hidden="1" x14ac:dyDescent="0.35">
      <c r="A5357" s="3" t="s">
        <v>818</v>
      </c>
      <c r="B5357" s="2" t="s">
        <v>2304</v>
      </c>
      <c r="C5357" s="3">
        <v>168.5</v>
      </c>
      <c r="D5357" s="2">
        <v>64.37</v>
      </c>
      <c r="E5357" s="2">
        <v>64.099999999999994</v>
      </c>
      <c r="F5357" s="2">
        <v>65.25</v>
      </c>
      <c r="G5357" s="2">
        <v>0</v>
      </c>
      <c r="H5357" s="2" t="s">
        <v>12</v>
      </c>
      <c r="I5357" s="2">
        <v>4</v>
      </c>
      <c r="J5357" s="2">
        <v>0</v>
      </c>
      <c r="K5357" s="4">
        <v>0.69479999999999997</v>
      </c>
      <c r="L5357" s="2" t="s">
        <v>1276</v>
      </c>
      <c r="M5357" s="5">
        <v>45093</v>
      </c>
      <c r="N5357" s="6">
        <v>103.81</v>
      </c>
    </row>
    <row r="5358" spans="1:14" ht="15.5" hidden="1" x14ac:dyDescent="0.35">
      <c r="A5358" s="3" t="s">
        <v>819</v>
      </c>
      <c r="B5358" s="2" t="s">
        <v>2305</v>
      </c>
      <c r="C5358" s="3">
        <v>169</v>
      </c>
      <c r="D5358" s="2">
        <v>72.45</v>
      </c>
      <c r="E5358" s="2">
        <v>75.099999999999994</v>
      </c>
      <c r="F5358" s="2">
        <v>75.849999999999994</v>
      </c>
      <c r="G5358" s="2">
        <v>0</v>
      </c>
      <c r="H5358" s="2" t="s">
        <v>12</v>
      </c>
      <c r="I5358" s="2">
        <v>159</v>
      </c>
      <c r="J5358" s="2">
        <v>0</v>
      </c>
      <c r="K5358" s="4">
        <v>1.5995999999999999</v>
      </c>
      <c r="L5358" s="2" t="s">
        <v>1276</v>
      </c>
      <c r="M5358" s="5">
        <v>45093</v>
      </c>
      <c r="N5358" s="6">
        <v>103.81</v>
      </c>
    </row>
    <row r="5359" spans="1:14" ht="15.5" hidden="1" x14ac:dyDescent="0.35">
      <c r="A5359" s="3" t="s">
        <v>820</v>
      </c>
      <c r="B5359" s="2" t="s">
        <v>2306</v>
      </c>
      <c r="C5359" s="3">
        <v>169.5</v>
      </c>
      <c r="D5359" s="2">
        <v>72.91</v>
      </c>
      <c r="E5359" s="2">
        <v>75.599999999999994</v>
      </c>
      <c r="F5359" s="2">
        <v>76.349999999999994</v>
      </c>
      <c r="G5359" s="2">
        <v>0</v>
      </c>
      <c r="H5359" s="2" t="s">
        <v>12</v>
      </c>
      <c r="I5359" s="2">
        <v>176</v>
      </c>
      <c r="J5359" s="2">
        <v>0</v>
      </c>
      <c r="K5359" s="4">
        <v>1.6043000000000001</v>
      </c>
      <c r="L5359" s="2" t="s">
        <v>1276</v>
      </c>
      <c r="M5359" s="5">
        <v>45093</v>
      </c>
      <c r="N5359" s="6">
        <v>103.81</v>
      </c>
    </row>
    <row r="5360" spans="1:14" ht="15.5" hidden="1" x14ac:dyDescent="0.35">
      <c r="A5360" s="3" t="s">
        <v>822</v>
      </c>
      <c r="B5360" s="2" t="s">
        <v>2737</v>
      </c>
      <c r="C5360" s="3">
        <v>170</v>
      </c>
      <c r="D5360" s="2">
        <v>67.14</v>
      </c>
      <c r="E5360" s="2">
        <v>65.8</v>
      </c>
      <c r="F5360" s="2">
        <v>66.7</v>
      </c>
      <c r="G5360" s="2">
        <v>1.54</v>
      </c>
      <c r="H5360" s="2">
        <v>2.35E-2</v>
      </c>
      <c r="I5360" s="2">
        <v>950</v>
      </c>
      <c r="J5360" s="2">
        <v>200</v>
      </c>
      <c r="K5360" s="4">
        <v>0.50980000000000003</v>
      </c>
      <c r="L5360" s="2" t="s">
        <v>1276</v>
      </c>
      <c r="M5360" s="5">
        <v>45093</v>
      </c>
      <c r="N5360" s="6">
        <v>103.81</v>
      </c>
    </row>
    <row r="5361" spans="1:14" ht="15.5" hidden="1" x14ac:dyDescent="0.35">
      <c r="A5361" s="3" t="s">
        <v>823</v>
      </c>
      <c r="B5361" s="2" t="s">
        <v>2307</v>
      </c>
      <c r="C5361" s="3">
        <v>170.5</v>
      </c>
      <c r="D5361" s="2">
        <v>73.2</v>
      </c>
      <c r="E5361" s="2">
        <v>79.45</v>
      </c>
      <c r="F5361" s="2">
        <v>80.05</v>
      </c>
      <c r="G5361" s="2">
        <v>0</v>
      </c>
      <c r="H5361" s="2" t="s">
        <v>12</v>
      </c>
      <c r="I5361" s="2">
        <v>20</v>
      </c>
      <c r="J5361" s="2">
        <v>0</v>
      </c>
      <c r="K5361" s="4">
        <v>1.7974000000000001</v>
      </c>
      <c r="L5361" s="2" t="s">
        <v>1276</v>
      </c>
      <c r="M5361" s="5">
        <v>45093</v>
      </c>
      <c r="N5361" s="6">
        <v>103.81</v>
      </c>
    </row>
    <row r="5362" spans="1:14" ht="15.5" hidden="1" x14ac:dyDescent="0.35">
      <c r="A5362" s="3" t="s">
        <v>824</v>
      </c>
      <c r="B5362" s="2" t="s">
        <v>2308</v>
      </c>
      <c r="C5362" s="3">
        <v>171</v>
      </c>
      <c r="D5362" s="2">
        <v>81.45</v>
      </c>
      <c r="E5362" s="2">
        <v>80.349999999999994</v>
      </c>
      <c r="F5362" s="2">
        <v>81.05</v>
      </c>
      <c r="G5362" s="2">
        <v>0</v>
      </c>
      <c r="H5362" s="2" t="s">
        <v>12</v>
      </c>
      <c r="I5362" s="2">
        <v>83</v>
      </c>
      <c r="J5362" s="2">
        <v>0</v>
      </c>
      <c r="K5362" s="4">
        <v>1.8311999999999999</v>
      </c>
      <c r="L5362" s="2" t="s">
        <v>1276</v>
      </c>
      <c r="M5362" s="5">
        <v>45093</v>
      </c>
      <c r="N5362" s="6">
        <v>103.81</v>
      </c>
    </row>
    <row r="5363" spans="1:14" ht="15.5" hidden="1" x14ac:dyDescent="0.35">
      <c r="A5363" s="3" t="s">
        <v>826</v>
      </c>
      <c r="B5363" s="2" t="s">
        <v>2307</v>
      </c>
      <c r="C5363" s="3">
        <v>171.5</v>
      </c>
      <c r="D5363" s="2">
        <v>74.2</v>
      </c>
      <c r="E5363" s="2">
        <v>80.45</v>
      </c>
      <c r="F5363" s="2">
        <v>81.099999999999994</v>
      </c>
      <c r="G5363" s="2">
        <v>0</v>
      </c>
      <c r="H5363" s="2" t="s">
        <v>12</v>
      </c>
      <c r="I5363" s="2">
        <v>20</v>
      </c>
      <c r="J5363" s="2">
        <v>0</v>
      </c>
      <c r="K5363" s="4">
        <v>1.8084</v>
      </c>
      <c r="L5363" s="2" t="s">
        <v>1276</v>
      </c>
      <c r="M5363" s="5">
        <v>45093</v>
      </c>
      <c r="N5363" s="6">
        <v>103.81</v>
      </c>
    </row>
    <row r="5364" spans="1:14" ht="15.5" hidden="1" x14ac:dyDescent="0.35">
      <c r="A5364" s="3" t="s">
        <v>827</v>
      </c>
      <c r="B5364" s="2" t="s">
        <v>2309</v>
      </c>
      <c r="C5364" s="3">
        <v>172</v>
      </c>
      <c r="D5364" s="2">
        <v>74.37</v>
      </c>
      <c r="E5364" s="2">
        <v>74.5</v>
      </c>
      <c r="F5364" s="2">
        <v>75.150000000000006</v>
      </c>
      <c r="G5364" s="2">
        <v>0</v>
      </c>
      <c r="H5364" s="2" t="s">
        <v>12</v>
      </c>
      <c r="I5364" s="2">
        <v>80</v>
      </c>
      <c r="J5364" s="2">
        <v>0</v>
      </c>
      <c r="K5364" s="4">
        <v>1.3662000000000001</v>
      </c>
      <c r="L5364" s="2" t="s">
        <v>1276</v>
      </c>
      <c r="M5364" s="5">
        <v>45093</v>
      </c>
      <c r="N5364" s="6">
        <v>103.81</v>
      </c>
    </row>
    <row r="5365" spans="1:14" ht="15.5" hidden="1" x14ac:dyDescent="0.35">
      <c r="A5365" s="3" t="s">
        <v>829</v>
      </c>
      <c r="B5365" s="2" t="s">
        <v>2841</v>
      </c>
      <c r="C5365" s="3">
        <v>172.5</v>
      </c>
      <c r="D5365" s="2">
        <v>69.25</v>
      </c>
      <c r="E5365" s="2">
        <v>68.400000000000006</v>
      </c>
      <c r="F5365" s="2">
        <v>69.25</v>
      </c>
      <c r="G5365" s="2">
        <v>1.1000000000000001</v>
      </c>
      <c r="H5365" s="2">
        <v>1.61E-2</v>
      </c>
      <c r="I5365" s="2">
        <v>2050</v>
      </c>
      <c r="J5365" s="2">
        <v>400</v>
      </c>
      <c r="K5365" s="4">
        <v>0.57720000000000005</v>
      </c>
      <c r="L5365" s="2" t="s">
        <v>1276</v>
      </c>
      <c r="M5365" s="5">
        <v>45093</v>
      </c>
      <c r="N5365" s="6">
        <v>103.81</v>
      </c>
    </row>
    <row r="5366" spans="1:14" ht="15.5" hidden="1" x14ac:dyDescent="0.35">
      <c r="A5366" s="3" t="s">
        <v>830</v>
      </c>
      <c r="B5366" s="2" t="s">
        <v>2310</v>
      </c>
      <c r="C5366" s="3">
        <v>173</v>
      </c>
      <c r="D5366" s="2">
        <v>86.25</v>
      </c>
      <c r="E5366" s="2">
        <v>75.3</v>
      </c>
      <c r="F5366" s="2">
        <v>76.2</v>
      </c>
      <c r="G5366" s="2">
        <v>0</v>
      </c>
      <c r="H5366" s="2" t="s">
        <v>12</v>
      </c>
      <c r="I5366" s="2">
        <v>2</v>
      </c>
      <c r="J5366" s="2">
        <v>0</v>
      </c>
      <c r="K5366" s="4">
        <v>1.3691</v>
      </c>
      <c r="L5366" s="2" t="s">
        <v>1276</v>
      </c>
      <c r="M5366" s="5">
        <v>45093</v>
      </c>
      <c r="N5366" s="6">
        <v>103.81</v>
      </c>
    </row>
    <row r="5367" spans="1:14" ht="15.5" hidden="1" x14ac:dyDescent="0.35">
      <c r="A5367" s="3" t="s">
        <v>832</v>
      </c>
      <c r="B5367" s="2" t="s">
        <v>2737</v>
      </c>
      <c r="C5367" s="3">
        <v>173.5</v>
      </c>
      <c r="D5367" s="2">
        <v>69.599999999999994</v>
      </c>
      <c r="E5367" s="2">
        <v>69.05</v>
      </c>
      <c r="F5367" s="2">
        <v>70.150000000000006</v>
      </c>
      <c r="G5367" s="2">
        <v>0.53</v>
      </c>
      <c r="H5367" s="2">
        <v>7.7000000000000002E-3</v>
      </c>
      <c r="I5367" s="2">
        <v>900</v>
      </c>
      <c r="J5367" s="2">
        <v>180</v>
      </c>
      <c r="K5367" s="4">
        <v>0.70220000000000005</v>
      </c>
      <c r="L5367" s="2" t="s">
        <v>1276</v>
      </c>
      <c r="M5367" s="5">
        <v>45093</v>
      </c>
      <c r="N5367" s="6">
        <v>103.81</v>
      </c>
    </row>
    <row r="5368" spans="1:14" ht="15.5" hidden="1" x14ac:dyDescent="0.35">
      <c r="A5368" s="3" t="s">
        <v>833</v>
      </c>
      <c r="B5368" s="2" t="s">
        <v>2311</v>
      </c>
      <c r="C5368" s="3">
        <v>174</v>
      </c>
      <c r="D5368" s="2">
        <v>85.75</v>
      </c>
      <c r="E5368" s="2">
        <v>73.5</v>
      </c>
      <c r="F5368" s="2">
        <v>74.3</v>
      </c>
      <c r="G5368" s="2">
        <v>0</v>
      </c>
      <c r="H5368" s="2" t="s">
        <v>12</v>
      </c>
      <c r="I5368" s="2">
        <v>2</v>
      </c>
      <c r="J5368" s="2">
        <v>0</v>
      </c>
      <c r="K5368" s="4">
        <v>1.1389</v>
      </c>
      <c r="L5368" s="2" t="s">
        <v>1276</v>
      </c>
      <c r="M5368" s="5">
        <v>45093</v>
      </c>
      <c r="N5368" s="6">
        <v>103.81</v>
      </c>
    </row>
    <row r="5369" spans="1:14" ht="15.5" hidden="1" x14ac:dyDescent="0.35">
      <c r="A5369" s="3" t="s">
        <v>835</v>
      </c>
      <c r="B5369" s="2" t="s">
        <v>2312</v>
      </c>
      <c r="C5369" s="3">
        <v>174.5</v>
      </c>
      <c r="D5369" s="2">
        <v>75.58</v>
      </c>
      <c r="E5369" s="2">
        <v>85.7</v>
      </c>
      <c r="F5369" s="2">
        <v>86.4</v>
      </c>
      <c r="G5369" s="2">
        <v>0</v>
      </c>
      <c r="H5369" s="2" t="s">
        <v>12</v>
      </c>
      <c r="I5369" s="2">
        <v>150</v>
      </c>
      <c r="J5369" s="2">
        <v>0</v>
      </c>
      <c r="K5369" s="4">
        <v>1.9822</v>
      </c>
      <c r="L5369" s="2" t="s">
        <v>1276</v>
      </c>
      <c r="M5369" s="5">
        <v>45093</v>
      </c>
      <c r="N5369" s="6">
        <v>103.81</v>
      </c>
    </row>
    <row r="5370" spans="1:14" ht="15.5" hidden="1" x14ac:dyDescent="0.35">
      <c r="A5370" s="3" t="s">
        <v>837</v>
      </c>
      <c r="B5370" s="2" t="s">
        <v>2313</v>
      </c>
      <c r="C5370" s="3">
        <v>175</v>
      </c>
      <c r="D5370" s="2">
        <v>76.92</v>
      </c>
      <c r="E5370" s="2">
        <v>70.650000000000006</v>
      </c>
      <c r="F5370" s="2">
        <v>71.75</v>
      </c>
      <c r="G5370" s="2">
        <v>0</v>
      </c>
      <c r="H5370" s="2" t="s">
        <v>12</v>
      </c>
      <c r="I5370" s="2">
        <v>1</v>
      </c>
      <c r="J5370" s="2">
        <v>0</v>
      </c>
      <c r="K5370" s="4">
        <v>0.73629999999999995</v>
      </c>
      <c r="L5370" s="2" t="s">
        <v>1276</v>
      </c>
      <c r="M5370" s="5">
        <v>45093</v>
      </c>
      <c r="N5370" s="6">
        <v>103.81</v>
      </c>
    </row>
    <row r="5371" spans="1:14" ht="15.5" hidden="1" x14ac:dyDescent="0.35">
      <c r="A5371" s="3" t="s">
        <v>839</v>
      </c>
      <c r="B5371" s="2" t="s">
        <v>2314</v>
      </c>
      <c r="C5371" s="3">
        <v>175.5</v>
      </c>
      <c r="D5371" s="2">
        <v>81.709999999999994</v>
      </c>
      <c r="E5371" s="2">
        <v>87.15</v>
      </c>
      <c r="F5371" s="2">
        <v>88.15</v>
      </c>
      <c r="G5371" s="2">
        <v>0</v>
      </c>
      <c r="H5371" s="2" t="s">
        <v>12</v>
      </c>
      <c r="I5371" s="2">
        <v>20</v>
      </c>
      <c r="J5371" s="2">
        <v>0</v>
      </c>
      <c r="K5371" s="4">
        <v>2.0293000000000001</v>
      </c>
      <c r="L5371" s="2" t="s">
        <v>1276</v>
      </c>
      <c r="M5371" s="5">
        <v>45093</v>
      </c>
      <c r="N5371" s="6">
        <v>103.81</v>
      </c>
    </row>
    <row r="5372" spans="1:14" ht="15.5" hidden="1" x14ac:dyDescent="0.35">
      <c r="A5372" s="3" t="s">
        <v>840</v>
      </c>
      <c r="B5372" s="2" t="s">
        <v>2315</v>
      </c>
      <c r="C5372" s="3">
        <v>176</v>
      </c>
      <c r="D5372" s="2">
        <v>78.510000000000005</v>
      </c>
      <c r="E5372" s="2">
        <v>87.65</v>
      </c>
      <c r="F5372" s="2">
        <v>88.7</v>
      </c>
      <c r="G5372" s="2">
        <v>0</v>
      </c>
      <c r="H5372" s="2" t="s">
        <v>12</v>
      </c>
      <c r="I5372" s="2">
        <v>140</v>
      </c>
      <c r="J5372" s="2">
        <v>0</v>
      </c>
      <c r="K5372" s="4">
        <v>2.0354000000000001</v>
      </c>
      <c r="L5372" s="2" t="s">
        <v>1276</v>
      </c>
      <c r="M5372" s="5">
        <v>45093</v>
      </c>
      <c r="N5372" s="6">
        <v>103.81</v>
      </c>
    </row>
    <row r="5373" spans="1:14" ht="15.5" hidden="1" x14ac:dyDescent="0.35">
      <c r="A5373" s="3" t="s">
        <v>842</v>
      </c>
      <c r="B5373" s="2" t="s">
        <v>2316</v>
      </c>
      <c r="C5373" s="3">
        <v>176.5</v>
      </c>
      <c r="D5373" s="2">
        <v>78.67</v>
      </c>
      <c r="E5373" s="2">
        <v>87.65</v>
      </c>
      <c r="F5373" s="2">
        <v>88.4</v>
      </c>
      <c r="G5373" s="2">
        <v>0</v>
      </c>
      <c r="H5373" s="2" t="s">
        <v>12</v>
      </c>
      <c r="I5373" s="2">
        <v>50</v>
      </c>
      <c r="J5373" s="2">
        <v>0</v>
      </c>
      <c r="K5373" s="4">
        <v>1.9988999999999999</v>
      </c>
      <c r="L5373" s="2" t="s">
        <v>1276</v>
      </c>
      <c r="M5373" s="5">
        <v>45093</v>
      </c>
      <c r="N5373" s="6">
        <v>103.81</v>
      </c>
    </row>
    <row r="5374" spans="1:14" ht="15.5" hidden="1" x14ac:dyDescent="0.35">
      <c r="A5374" s="3" t="s">
        <v>844</v>
      </c>
      <c r="B5374" s="2" t="s">
        <v>2317</v>
      </c>
      <c r="C5374" s="3">
        <v>177</v>
      </c>
      <c r="D5374" s="2">
        <v>79.5</v>
      </c>
      <c r="E5374" s="2">
        <v>88.65</v>
      </c>
      <c r="F5374" s="2">
        <v>89.65</v>
      </c>
      <c r="G5374" s="2">
        <v>0</v>
      </c>
      <c r="H5374" s="2" t="s">
        <v>12</v>
      </c>
      <c r="I5374" s="2">
        <v>140</v>
      </c>
      <c r="J5374" s="2">
        <v>0</v>
      </c>
      <c r="K5374" s="4">
        <v>2.0430000000000001</v>
      </c>
      <c r="L5374" s="2" t="s">
        <v>1276</v>
      </c>
      <c r="M5374" s="5">
        <v>45093</v>
      </c>
      <c r="N5374" s="6">
        <v>103.81</v>
      </c>
    </row>
    <row r="5375" spans="1:14" ht="15.5" hidden="1" x14ac:dyDescent="0.35">
      <c r="A5375" s="3" t="s">
        <v>846</v>
      </c>
      <c r="B5375" s="2" t="s">
        <v>2318</v>
      </c>
      <c r="C5375" s="3">
        <v>177.5</v>
      </c>
      <c r="D5375" s="2">
        <v>83.25</v>
      </c>
      <c r="E5375" s="2">
        <v>93.15</v>
      </c>
      <c r="F5375" s="2">
        <v>94.05</v>
      </c>
      <c r="G5375" s="2">
        <v>0</v>
      </c>
      <c r="H5375" s="2" t="s">
        <v>12</v>
      </c>
      <c r="I5375" s="2">
        <v>28</v>
      </c>
      <c r="J5375" s="2">
        <v>0</v>
      </c>
      <c r="K5375" s="4">
        <v>2.2936999999999999</v>
      </c>
      <c r="L5375" s="2" t="s">
        <v>1276</v>
      </c>
      <c r="M5375" s="5">
        <v>45093</v>
      </c>
      <c r="N5375" s="6">
        <v>103.81</v>
      </c>
    </row>
    <row r="5376" spans="1:14" ht="15.5" hidden="1" x14ac:dyDescent="0.35">
      <c r="A5376" s="3" t="s">
        <v>848</v>
      </c>
      <c r="B5376" s="2" t="s">
        <v>2319</v>
      </c>
      <c r="C5376" s="3">
        <v>178</v>
      </c>
      <c r="D5376" s="2">
        <v>81.400000000000006</v>
      </c>
      <c r="E5376" s="2">
        <v>89.7</v>
      </c>
      <c r="F5376" s="2">
        <v>90.7</v>
      </c>
      <c r="G5376" s="2">
        <v>0</v>
      </c>
      <c r="H5376" s="2" t="s">
        <v>12</v>
      </c>
      <c r="I5376" s="2">
        <v>122</v>
      </c>
      <c r="J5376" s="2">
        <v>0</v>
      </c>
      <c r="K5376" s="4">
        <v>2.0552000000000001</v>
      </c>
      <c r="L5376" s="2" t="s">
        <v>1276</v>
      </c>
      <c r="M5376" s="5">
        <v>45093</v>
      </c>
      <c r="N5376" s="6">
        <v>103.81</v>
      </c>
    </row>
    <row r="5377" spans="1:14" ht="15.5" hidden="1" x14ac:dyDescent="0.35">
      <c r="A5377" s="3" t="s">
        <v>850</v>
      </c>
      <c r="B5377" s="2" t="s">
        <v>2320</v>
      </c>
      <c r="C5377" s="3">
        <v>178.5</v>
      </c>
      <c r="D5377" s="2">
        <v>80.150000000000006</v>
      </c>
      <c r="E5377" s="2">
        <v>90.05</v>
      </c>
      <c r="F5377" s="2">
        <v>90.7</v>
      </c>
      <c r="G5377" s="2">
        <v>0</v>
      </c>
      <c r="H5377" s="2" t="s">
        <v>12</v>
      </c>
      <c r="I5377" s="2">
        <v>100</v>
      </c>
      <c r="J5377" s="2">
        <v>0</v>
      </c>
      <c r="K5377" s="4">
        <v>2.0390999999999999</v>
      </c>
      <c r="L5377" s="2" t="s">
        <v>1276</v>
      </c>
      <c r="M5377" s="5">
        <v>45093</v>
      </c>
      <c r="N5377" s="6">
        <v>103.81</v>
      </c>
    </row>
    <row r="5378" spans="1:14" ht="15.5" hidden="1" x14ac:dyDescent="0.35">
      <c r="A5378" s="3" t="s">
        <v>852</v>
      </c>
      <c r="B5378" s="2" t="s">
        <v>2321</v>
      </c>
      <c r="C5378" s="3">
        <v>179</v>
      </c>
      <c r="D5378" s="2">
        <v>81.5</v>
      </c>
      <c r="E5378" s="2">
        <v>90.7</v>
      </c>
      <c r="F5378" s="2">
        <v>91.65</v>
      </c>
      <c r="G5378" s="2">
        <v>0</v>
      </c>
      <c r="H5378" s="2" t="s">
        <v>12</v>
      </c>
      <c r="I5378" s="2">
        <v>120</v>
      </c>
      <c r="J5378" s="2">
        <v>0</v>
      </c>
      <c r="K5378" s="4">
        <v>2.0625</v>
      </c>
      <c r="L5378" s="2" t="s">
        <v>1276</v>
      </c>
      <c r="M5378" s="5">
        <v>45093</v>
      </c>
      <c r="N5378" s="6">
        <v>103.81</v>
      </c>
    </row>
    <row r="5379" spans="1:14" ht="15.5" hidden="1" x14ac:dyDescent="0.35">
      <c r="A5379" s="3" t="s">
        <v>854</v>
      </c>
      <c r="B5379" s="2" t="s">
        <v>2322</v>
      </c>
      <c r="C5379" s="3">
        <v>179.5</v>
      </c>
      <c r="D5379" s="2">
        <v>81.209999999999994</v>
      </c>
      <c r="E5379" s="2">
        <v>91.05</v>
      </c>
      <c r="F5379" s="2">
        <v>91.95</v>
      </c>
      <c r="G5379" s="2">
        <v>0</v>
      </c>
      <c r="H5379" s="2" t="s">
        <v>12</v>
      </c>
      <c r="I5379" s="2">
        <v>60</v>
      </c>
      <c r="J5379" s="2">
        <v>0</v>
      </c>
      <c r="K5379" s="4">
        <v>2.0558999999999998</v>
      </c>
      <c r="L5379" s="2" t="s">
        <v>1276</v>
      </c>
      <c r="M5379" s="5">
        <v>45093</v>
      </c>
      <c r="N5379" s="6">
        <v>103.81</v>
      </c>
    </row>
    <row r="5380" spans="1:14" ht="15.5" hidden="1" x14ac:dyDescent="0.35">
      <c r="A5380" s="3" t="s">
        <v>856</v>
      </c>
      <c r="B5380" s="2" t="s">
        <v>2323</v>
      </c>
      <c r="C5380" s="3">
        <v>180</v>
      </c>
      <c r="D5380" s="2">
        <v>89.48</v>
      </c>
      <c r="E5380" s="2">
        <v>77.650000000000006</v>
      </c>
      <c r="F5380" s="2">
        <v>78.25</v>
      </c>
      <c r="G5380" s="2">
        <v>0</v>
      </c>
      <c r="H5380" s="2" t="s">
        <v>12</v>
      </c>
      <c r="I5380" s="2">
        <v>2</v>
      </c>
      <c r="J5380" s="2">
        <v>0</v>
      </c>
      <c r="K5380" s="4">
        <v>0.97140000000000004</v>
      </c>
      <c r="L5380" s="2" t="s">
        <v>1276</v>
      </c>
      <c r="M5380" s="5">
        <v>45093</v>
      </c>
      <c r="N5380" s="6">
        <v>103.81</v>
      </c>
    </row>
    <row r="5381" spans="1:14" ht="15.5" hidden="1" x14ac:dyDescent="0.35">
      <c r="A5381" s="3" t="s">
        <v>858</v>
      </c>
      <c r="B5381" s="2" t="s">
        <v>2324</v>
      </c>
      <c r="C5381" s="3">
        <v>180.5</v>
      </c>
      <c r="D5381" s="2">
        <v>82.78</v>
      </c>
      <c r="E5381" s="2">
        <v>92.2</v>
      </c>
      <c r="F5381" s="2">
        <v>93.25</v>
      </c>
      <c r="G5381" s="2">
        <v>0</v>
      </c>
      <c r="H5381" s="2" t="s">
        <v>12</v>
      </c>
      <c r="I5381" s="2">
        <v>240</v>
      </c>
      <c r="J5381" s="2">
        <v>0</v>
      </c>
      <c r="K5381" s="4">
        <v>2.0790000000000002</v>
      </c>
      <c r="L5381" s="2" t="s">
        <v>1276</v>
      </c>
      <c r="M5381" s="5">
        <v>45093</v>
      </c>
      <c r="N5381" s="6">
        <v>103.81</v>
      </c>
    </row>
    <row r="5382" spans="1:14" ht="15.5" hidden="1" x14ac:dyDescent="0.35">
      <c r="A5382" s="3" t="s">
        <v>860</v>
      </c>
      <c r="B5382" s="2" t="s">
        <v>2325</v>
      </c>
      <c r="C5382" s="3">
        <v>181</v>
      </c>
      <c r="D5382" s="2">
        <v>83.69</v>
      </c>
      <c r="E5382" s="2">
        <v>92.65</v>
      </c>
      <c r="F5382" s="2">
        <v>93.7</v>
      </c>
      <c r="G5382" s="2">
        <v>0</v>
      </c>
      <c r="H5382" s="2" t="s">
        <v>12</v>
      </c>
      <c r="I5382" s="2">
        <v>100</v>
      </c>
      <c r="J5382" s="2">
        <v>0</v>
      </c>
      <c r="K5382" s="4">
        <v>2.0802</v>
      </c>
      <c r="L5382" s="2" t="s">
        <v>1276</v>
      </c>
      <c r="M5382" s="5">
        <v>45093</v>
      </c>
      <c r="N5382" s="6">
        <v>103.81</v>
      </c>
    </row>
    <row r="5383" spans="1:14" ht="15.5" hidden="1" x14ac:dyDescent="0.35">
      <c r="A5383" s="3" t="s">
        <v>862</v>
      </c>
      <c r="B5383" s="2" t="s">
        <v>2326</v>
      </c>
      <c r="C5383" s="3">
        <v>181.5</v>
      </c>
      <c r="D5383" s="2">
        <v>88.3</v>
      </c>
      <c r="E5383" s="2">
        <v>97.15</v>
      </c>
      <c r="F5383" s="2">
        <v>98.15</v>
      </c>
      <c r="G5383" s="2">
        <v>0</v>
      </c>
      <c r="H5383" s="2" t="s">
        <v>12</v>
      </c>
      <c r="I5383" s="2">
        <v>83</v>
      </c>
      <c r="J5383" s="2">
        <v>0</v>
      </c>
      <c r="K5383" s="4">
        <v>2.3328000000000002</v>
      </c>
      <c r="L5383" s="2" t="s">
        <v>1276</v>
      </c>
      <c r="M5383" s="5">
        <v>45093</v>
      </c>
      <c r="N5383" s="6">
        <v>103.81</v>
      </c>
    </row>
    <row r="5384" spans="1:14" ht="15.5" hidden="1" x14ac:dyDescent="0.35">
      <c r="A5384" s="3" t="s">
        <v>864</v>
      </c>
      <c r="B5384" s="2" t="s">
        <v>2327</v>
      </c>
      <c r="C5384" s="3">
        <v>182</v>
      </c>
      <c r="D5384" s="2">
        <v>85</v>
      </c>
      <c r="E5384" s="2">
        <v>93.7</v>
      </c>
      <c r="F5384" s="2">
        <v>94.65</v>
      </c>
      <c r="G5384" s="2">
        <v>0</v>
      </c>
      <c r="H5384" s="2" t="s">
        <v>12</v>
      </c>
      <c r="I5384" s="2">
        <v>50</v>
      </c>
      <c r="J5384" s="2">
        <v>0</v>
      </c>
      <c r="K5384" s="4">
        <v>2.0889000000000002</v>
      </c>
      <c r="L5384" s="2" t="s">
        <v>1276</v>
      </c>
      <c r="M5384" s="5">
        <v>45093</v>
      </c>
      <c r="N5384" s="6">
        <v>103.81</v>
      </c>
    </row>
    <row r="5385" spans="1:14" ht="15.5" hidden="1" x14ac:dyDescent="0.35">
      <c r="A5385" s="3" t="s">
        <v>866</v>
      </c>
      <c r="B5385" s="2" t="s">
        <v>2328</v>
      </c>
      <c r="C5385" s="3">
        <v>182.5</v>
      </c>
      <c r="D5385" s="2">
        <v>85.18</v>
      </c>
      <c r="E5385" s="2">
        <v>94.15</v>
      </c>
      <c r="F5385" s="2">
        <v>95.2</v>
      </c>
      <c r="G5385" s="2">
        <v>0</v>
      </c>
      <c r="H5385" s="2" t="s">
        <v>12</v>
      </c>
      <c r="I5385" s="2">
        <v>242</v>
      </c>
      <c r="J5385" s="2">
        <v>0</v>
      </c>
      <c r="K5385" s="4">
        <v>2.0933000000000002</v>
      </c>
      <c r="L5385" s="2" t="s">
        <v>1276</v>
      </c>
      <c r="M5385" s="5">
        <v>45093</v>
      </c>
      <c r="N5385" s="6">
        <v>103.81</v>
      </c>
    </row>
    <row r="5386" spans="1:14" ht="15.5" hidden="1" x14ac:dyDescent="0.35">
      <c r="A5386" s="3" t="s">
        <v>868</v>
      </c>
      <c r="B5386" s="2" t="s">
        <v>2329</v>
      </c>
      <c r="C5386" s="3">
        <v>183</v>
      </c>
      <c r="D5386" s="2">
        <v>89</v>
      </c>
      <c r="E5386" s="2">
        <v>97.4</v>
      </c>
      <c r="F5386" s="2">
        <v>98.1</v>
      </c>
      <c r="G5386" s="2">
        <v>0</v>
      </c>
      <c r="H5386" s="2" t="s">
        <v>12</v>
      </c>
      <c r="I5386" s="2">
        <v>33</v>
      </c>
      <c r="J5386" s="2">
        <v>0</v>
      </c>
      <c r="K5386" s="4">
        <v>2.2591999999999999</v>
      </c>
      <c r="L5386" s="2" t="s">
        <v>1276</v>
      </c>
      <c r="M5386" s="5">
        <v>45093</v>
      </c>
      <c r="N5386" s="6">
        <v>103.81</v>
      </c>
    </row>
    <row r="5387" spans="1:14" ht="15.5" hidden="1" x14ac:dyDescent="0.35">
      <c r="A5387" s="3" t="s">
        <v>870</v>
      </c>
      <c r="B5387" s="2" t="s">
        <v>2328</v>
      </c>
      <c r="C5387" s="3">
        <v>183.5</v>
      </c>
      <c r="D5387" s="2">
        <v>86.21</v>
      </c>
      <c r="E5387" s="2">
        <v>95.2</v>
      </c>
      <c r="F5387" s="2">
        <v>96</v>
      </c>
      <c r="G5387" s="2">
        <v>0</v>
      </c>
      <c r="H5387" s="2" t="s">
        <v>12</v>
      </c>
      <c r="I5387" s="2">
        <v>260</v>
      </c>
      <c r="J5387" s="2">
        <v>0</v>
      </c>
      <c r="K5387" s="4">
        <v>2.0972</v>
      </c>
      <c r="L5387" s="2" t="s">
        <v>1276</v>
      </c>
      <c r="M5387" s="5">
        <v>45093</v>
      </c>
      <c r="N5387" s="6">
        <v>103.81</v>
      </c>
    </row>
    <row r="5388" spans="1:14" ht="15.5" hidden="1" x14ac:dyDescent="0.35">
      <c r="A5388" s="3" t="s">
        <v>871</v>
      </c>
      <c r="B5388" s="2" t="s">
        <v>2330</v>
      </c>
      <c r="C5388" s="3">
        <v>184</v>
      </c>
      <c r="D5388" s="2">
        <v>89.02</v>
      </c>
      <c r="E5388" s="2">
        <v>95.65</v>
      </c>
      <c r="F5388" s="2">
        <v>96.8</v>
      </c>
      <c r="G5388" s="2">
        <v>0</v>
      </c>
      <c r="H5388" s="2" t="s">
        <v>12</v>
      </c>
      <c r="I5388" s="2">
        <v>41</v>
      </c>
      <c r="J5388" s="2">
        <v>0</v>
      </c>
      <c r="K5388" s="4">
        <v>2.1093999999999999</v>
      </c>
      <c r="L5388" s="2" t="s">
        <v>1276</v>
      </c>
      <c r="M5388" s="5">
        <v>45093</v>
      </c>
      <c r="N5388" s="6">
        <v>103.81</v>
      </c>
    </row>
    <row r="5389" spans="1:14" ht="15.5" hidden="1" x14ac:dyDescent="0.35">
      <c r="A5389" s="3" t="s">
        <v>873</v>
      </c>
      <c r="B5389" s="2" t="s">
        <v>2328</v>
      </c>
      <c r="C5389" s="3">
        <v>184.5</v>
      </c>
      <c r="D5389" s="2">
        <v>87.21</v>
      </c>
      <c r="E5389" s="2">
        <v>96.15</v>
      </c>
      <c r="F5389" s="2">
        <v>97.2</v>
      </c>
      <c r="G5389" s="2">
        <v>0</v>
      </c>
      <c r="H5389" s="2" t="s">
        <v>12</v>
      </c>
      <c r="I5389" s="2">
        <v>250</v>
      </c>
      <c r="J5389" s="2">
        <v>0</v>
      </c>
      <c r="K5389" s="4">
        <v>2.1105</v>
      </c>
      <c r="L5389" s="2" t="s">
        <v>1276</v>
      </c>
      <c r="M5389" s="5">
        <v>45093</v>
      </c>
      <c r="N5389" s="6">
        <v>103.81</v>
      </c>
    </row>
    <row r="5390" spans="1:14" ht="15.5" hidden="1" x14ac:dyDescent="0.35">
      <c r="A5390" s="3" t="s">
        <v>874</v>
      </c>
      <c r="B5390" s="2" t="s">
        <v>2331</v>
      </c>
      <c r="C5390" s="3">
        <v>185</v>
      </c>
      <c r="D5390" s="2">
        <v>91.48</v>
      </c>
      <c r="E5390" s="2">
        <v>84.9</v>
      </c>
      <c r="F5390" s="2">
        <v>85.9</v>
      </c>
      <c r="G5390" s="2">
        <v>0</v>
      </c>
      <c r="H5390" s="2" t="s">
        <v>12</v>
      </c>
      <c r="I5390" s="2">
        <v>4</v>
      </c>
      <c r="J5390" s="2">
        <v>0</v>
      </c>
      <c r="K5390" s="4">
        <v>1.2694000000000001</v>
      </c>
      <c r="L5390" s="2" t="s">
        <v>1276</v>
      </c>
      <c r="M5390" s="5">
        <v>45093</v>
      </c>
      <c r="N5390" s="6">
        <v>103.81</v>
      </c>
    </row>
    <row r="5391" spans="1:14" ht="15.5" hidden="1" x14ac:dyDescent="0.35">
      <c r="A5391" s="3" t="s">
        <v>876</v>
      </c>
      <c r="B5391" s="2" t="s">
        <v>2717</v>
      </c>
      <c r="C5391" s="3">
        <v>185.5</v>
      </c>
      <c r="D5391" s="2">
        <v>82.4</v>
      </c>
      <c r="E5391" s="2">
        <v>81.099999999999994</v>
      </c>
      <c r="F5391" s="2">
        <v>82.25</v>
      </c>
      <c r="G5391" s="2">
        <v>0</v>
      </c>
      <c r="H5391" s="2" t="s">
        <v>12</v>
      </c>
      <c r="I5391" s="2">
        <v>1</v>
      </c>
      <c r="J5391" s="2">
        <v>0</v>
      </c>
      <c r="K5391" s="4">
        <v>0.79930000000000001</v>
      </c>
      <c r="L5391" s="2" t="s">
        <v>1276</v>
      </c>
      <c r="M5391" s="5">
        <v>45093</v>
      </c>
      <c r="N5391" s="6">
        <v>103.81</v>
      </c>
    </row>
    <row r="5392" spans="1:14" ht="15.5" hidden="1" x14ac:dyDescent="0.35">
      <c r="A5392" s="3" t="s">
        <v>878</v>
      </c>
      <c r="B5392" s="2" t="s">
        <v>2333</v>
      </c>
      <c r="C5392" s="3">
        <v>186</v>
      </c>
      <c r="D5392" s="2">
        <v>88.9</v>
      </c>
      <c r="E5392" s="2">
        <v>97.7</v>
      </c>
      <c r="F5392" s="2">
        <v>98.7</v>
      </c>
      <c r="G5392" s="2">
        <v>0</v>
      </c>
      <c r="H5392" s="2" t="s">
        <v>12</v>
      </c>
      <c r="I5392" s="2">
        <v>180</v>
      </c>
      <c r="J5392" s="2">
        <v>0</v>
      </c>
      <c r="K5392" s="4">
        <v>2.1248</v>
      </c>
      <c r="L5392" s="2" t="s">
        <v>1276</v>
      </c>
      <c r="M5392" s="5">
        <v>45093</v>
      </c>
      <c r="N5392" s="6">
        <v>103.81</v>
      </c>
    </row>
    <row r="5393" spans="1:14" ht="15.5" hidden="1" x14ac:dyDescent="0.35">
      <c r="A5393" s="3" t="s">
        <v>880</v>
      </c>
      <c r="B5393" s="2" t="s">
        <v>2334</v>
      </c>
      <c r="C5393" s="3">
        <v>186.5</v>
      </c>
      <c r="D5393" s="2">
        <v>89.21</v>
      </c>
      <c r="E5393" s="2">
        <v>98.15</v>
      </c>
      <c r="F5393" s="2">
        <v>99.25</v>
      </c>
      <c r="G5393" s="2">
        <v>0</v>
      </c>
      <c r="H5393" s="2" t="s">
        <v>12</v>
      </c>
      <c r="I5393" s="2">
        <v>280</v>
      </c>
      <c r="J5393" s="2">
        <v>0</v>
      </c>
      <c r="K5393" s="4">
        <v>2.1288999999999998</v>
      </c>
      <c r="L5393" s="2" t="s">
        <v>1276</v>
      </c>
      <c r="M5393" s="5">
        <v>45093</v>
      </c>
      <c r="N5393" s="6">
        <v>103.81</v>
      </c>
    </row>
    <row r="5394" spans="1:14" ht="15.5" hidden="1" x14ac:dyDescent="0.35">
      <c r="A5394" s="3" t="s">
        <v>882</v>
      </c>
      <c r="B5394" s="2" t="s">
        <v>2335</v>
      </c>
      <c r="C5394" s="3">
        <v>187</v>
      </c>
      <c r="D5394" s="2">
        <v>90.23</v>
      </c>
      <c r="E5394" s="2">
        <v>98.7</v>
      </c>
      <c r="F5394" s="2">
        <v>99.7</v>
      </c>
      <c r="G5394" s="2">
        <v>0</v>
      </c>
      <c r="H5394" s="2" t="s">
        <v>12</v>
      </c>
      <c r="I5394" s="2">
        <v>224</v>
      </c>
      <c r="J5394" s="2">
        <v>0</v>
      </c>
      <c r="K5394" s="4">
        <v>2.1331000000000002</v>
      </c>
      <c r="L5394" s="2" t="s">
        <v>1276</v>
      </c>
      <c r="M5394" s="5">
        <v>45093</v>
      </c>
      <c r="N5394" s="6">
        <v>103.81</v>
      </c>
    </row>
    <row r="5395" spans="1:14" ht="15.5" hidden="1" x14ac:dyDescent="0.35">
      <c r="A5395" s="3" t="s">
        <v>884</v>
      </c>
      <c r="B5395" s="2" t="s">
        <v>2334</v>
      </c>
      <c r="C5395" s="3">
        <v>187.5</v>
      </c>
      <c r="D5395" s="2">
        <v>90.31</v>
      </c>
      <c r="E5395" s="2">
        <v>99.15</v>
      </c>
      <c r="F5395" s="2">
        <v>100.05</v>
      </c>
      <c r="G5395" s="2">
        <v>0</v>
      </c>
      <c r="H5395" s="2" t="s">
        <v>12</v>
      </c>
      <c r="I5395" s="2">
        <v>280</v>
      </c>
      <c r="J5395" s="2">
        <v>0</v>
      </c>
      <c r="K5395" s="4">
        <v>2.1309</v>
      </c>
      <c r="L5395" s="2" t="s">
        <v>1276</v>
      </c>
      <c r="M5395" s="5">
        <v>45093</v>
      </c>
      <c r="N5395" s="6">
        <v>103.81</v>
      </c>
    </row>
    <row r="5396" spans="1:14" ht="15.5" hidden="1" x14ac:dyDescent="0.35">
      <c r="A5396" s="3" t="s">
        <v>885</v>
      </c>
      <c r="B5396" s="2" t="s">
        <v>2336</v>
      </c>
      <c r="C5396" s="3">
        <v>188</v>
      </c>
      <c r="D5396" s="2">
        <v>94.25</v>
      </c>
      <c r="E5396" s="2">
        <v>102.35</v>
      </c>
      <c r="F5396" s="2">
        <v>103.2</v>
      </c>
      <c r="G5396" s="2">
        <v>0</v>
      </c>
      <c r="H5396" s="2" t="s">
        <v>12</v>
      </c>
      <c r="I5396" s="2">
        <v>1</v>
      </c>
      <c r="J5396" s="2">
        <v>0</v>
      </c>
      <c r="K5396" s="4">
        <v>2.3031999999999999</v>
      </c>
      <c r="L5396" s="2" t="s">
        <v>1276</v>
      </c>
      <c r="M5396" s="5">
        <v>45093</v>
      </c>
      <c r="N5396" s="6">
        <v>103.81</v>
      </c>
    </row>
    <row r="5397" spans="1:14" ht="15.5" hidden="1" x14ac:dyDescent="0.35">
      <c r="A5397" s="3" t="s">
        <v>887</v>
      </c>
      <c r="B5397" s="2" t="s">
        <v>2337</v>
      </c>
      <c r="C5397" s="3">
        <v>188.5</v>
      </c>
      <c r="D5397" s="2">
        <v>91.36</v>
      </c>
      <c r="E5397" s="2">
        <v>100.1</v>
      </c>
      <c r="F5397" s="2">
        <v>101.25</v>
      </c>
      <c r="G5397" s="2">
        <v>0</v>
      </c>
      <c r="H5397" s="2" t="s">
        <v>12</v>
      </c>
      <c r="I5397" s="2">
        <v>200</v>
      </c>
      <c r="J5397" s="2">
        <v>0</v>
      </c>
      <c r="K5397" s="4">
        <v>2.1438999999999999</v>
      </c>
      <c r="L5397" s="2" t="s">
        <v>1276</v>
      </c>
      <c r="M5397" s="5">
        <v>45093</v>
      </c>
      <c r="N5397" s="6">
        <v>103.81</v>
      </c>
    </row>
    <row r="5398" spans="1:14" ht="15.5" hidden="1" x14ac:dyDescent="0.35">
      <c r="A5398" s="3" t="s">
        <v>889</v>
      </c>
      <c r="B5398" s="2" t="s">
        <v>2338</v>
      </c>
      <c r="C5398" s="3">
        <v>189</v>
      </c>
      <c r="D5398" s="2">
        <v>93.2</v>
      </c>
      <c r="E5398" s="2">
        <v>100.65</v>
      </c>
      <c r="F5398" s="2">
        <v>101.7</v>
      </c>
      <c r="G5398" s="2">
        <v>0</v>
      </c>
      <c r="H5398" s="2" t="s">
        <v>12</v>
      </c>
      <c r="I5398" s="2">
        <v>4</v>
      </c>
      <c r="J5398" s="2">
        <v>0</v>
      </c>
      <c r="K5398" s="4">
        <v>2.1480999999999999</v>
      </c>
      <c r="L5398" s="2" t="s">
        <v>1276</v>
      </c>
      <c r="M5398" s="5">
        <v>45093</v>
      </c>
      <c r="N5398" s="6">
        <v>103.81</v>
      </c>
    </row>
    <row r="5399" spans="1:14" ht="15.5" hidden="1" x14ac:dyDescent="0.35">
      <c r="A5399" s="3" t="s">
        <v>891</v>
      </c>
      <c r="B5399" s="2" t="s">
        <v>2339</v>
      </c>
      <c r="C5399" s="3">
        <v>189.5</v>
      </c>
      <c r="D5399" s="2">
        <v>96.65</v>
      </c>
      <c r="E5399" s="2">
        <v>91.05</v>
      </c>
      <c r="F5399" s="2">
        <v>91.65</v>
      </c>
      <c r="G5399" s="2">
        <v>0</v>
      </c>
      <c r="H5399" s="2" t="s">
        <v>12</v>
      </c>
      <c r="I5399" s="2">
        <v>500</v>
      </c>
      <c r="J5399" s="2">
        <v>0</v>
      </c>
      <c r="K5399" s="4">
        <v>1.4287000000000001</v>
      </c>
      <c r="L5399" s="2" t="s">
        <v>1276</v>
      </c>
      <c r="M5399" s="5">
        <v>45093</v>
      </c>
      <c r="N5399" s="6">
        <v>103.81</v>
      </c>
    </row>
    <row r="5400" spans="1:14" ht="15.5" hidden="1" x14ac:dyDescent="0.35">
      <c r="A5400" s="3" t="s">
        <v>893</v>
      </c>
      <c r="B5400" s="2" t="s">
        <v>2737</v>
      </c>
      <c r="C5400" s="3">
        <v>190</v>
      </c>
      <c r="D5400" s="2">
        <v>86.73</v>
      </c>
      <c r="E5400" s="2">
        <v>85.55</v>
      </c>
      <c r="F5400" s="2">
        <v>86.45</v>
      </c>
      <c r="G5400" s="2">
        <v>1.1399999999999999</v>
      </c>
      <c r="H5400" s="2">
        <v>1.3299999999999999E-2</v>
      </c>
      <c r="I5400" s="2">
        <v>4940</v>
      </c>
      <c r="J5400" s="2">
        <v>1000</v>
      </c>
      <c r="K5400" s="4">
        <v>0.72950000000000004</v>
      </c>
      <c r="L5400" s="2" t="s">
        <v>1276</v>
      </c>
      <c r="M5400" s="5">
        <v>45093</v>
      </c>
      <c r="N5400" s="6">
        <v>103.81</v>
      </c>
    </row>
    <row r="5401" spans="1:14" ht="15.5" hidden="1" x14ac:dyDescent="0.35">
      <c r="A5401" s="3" t="s">
        <v>894</v>
      </c>
      <c r="B5401" s="2" t="s">
        <v>2340</v>
      </c>
      <c r="C5401" s="3">
        <v>190.5</v>
      </c>
      <c r="D5401" s="2">
        <v>92.95</v>
      </c>
      <c r="E5401" s="2">
        <v>86.1</v>
      </c>
      <c r="F5401" s="2">
        <v>87.2</v>
      </c>
      <c r="G5401" s="2">
        <v>0</v>
      </c>
      <c r="H5401" s="2" t="s">
        <v>12</v>
      </c>
      <c r="I5401" s="2">
        <v>10</v>
      </c>
      <c r="J5401" s="2">
        <v>0</v>
      </c>
      <c r="K5401" s="4">
        <v>0.8145</v>
      </c>
      <c r="L5401" s="2" t="s">
        <v>1276</v>
      </c>
      <c r="M5401" s="5">
        <v>45093</v>
      </c>
      <c r="N5401" s="6">
        <v>103.81</v>
      </c>
    </row>
    <row r="5402" spans="1:14" ht="15.5" hidden="1" x14ac:dyDescent="0.35">
      <c r="A5402" s="3" t="s">
        <v>896</v>
      </c>
      <c r="B5402" s="2" t="s">
        <v>2341</v>
      </c>
      <c r="C5402" s="3">
        <v>191</v>
      </c>
      <c r="D5402" s="2">
        <v>93.92</v>
      </c>
      <c r="E5402" s="2">
        <v>102.7</v>
      </c>
      <c r="F5402" s="2">
        <v>103.7</v>
      </c>
      <c r="G5402" s="2">
        <v>0</v>
      </c>
      <c r="H5402" s="2" t="s">
        <v>12</v>
      </c>
      <c r="I5402" s="2">
        <v>420</v>
      </c>
      <c r="J5402" s="2">
        <v>0</v>
      </c>
      <c r="K5402" s="4">
        <v>2.1659000000000002</v>
      </c>
      <c r="L5402" s="2" t="s">
        <v>1276</v>
      </c>
      <c r="M5402" s="5">
        <v>45093</v>
      </c>
      <c r="N5402" s="6">
        <v>103.81</v>
      </c>
    </row>
    <row r="5403" spans="1:14" ht="15.5" hidden="1" x14ac:dyDescent="0.35">
      <c r="A5403" s="3" t="s">
        <v>898</v>
      </c>
      <c r="B5403" s="2" t="s">
        <v>2342</v>
      </c>
      <c r="C5403" s="3">
        <v>191.5</v>
      </c>
      <c r="D5403" s="2">
        <v>94.36</v>
      </c>
      <c r="E5403" s="2">
        <v>103.1</v>
      </c>
      <c r="F5403" s="2">
        <v>104.25</v>
      </c>
      <c r="G5403" s="2">
        <v>0</v>
      </c>
      <c r="H5403" s="2" t="s">
        <v>12</v>
      </c>
      <c r="I5403" s="2">
        <v>300</v>
      </c>
      <c r="J5403" s="2">
        <v>0</v>
      </c>
      <c r="K5403" s="4">
        <v>2.1684999999999999</v>
      </c>
      <c r="L5403" s="2" t="s">
        <v>1276</v>
      </c>
      <c r="M5403" s="5">
        <v>45093</v>
      </c>
      <c r="N5403" s="6">
        <v>103.81</v>
      </c>
    </row>
    <row r="5404" spans="1:14" ht="15.5" hidden="1" x14ac:dyDescent="0.35">
      <c r="A5404" s="3" t="s">
        <v>900</v>
      </c>
      <c r="B5404" s="2" t="s">
        <v>2343</v>
      </c>
      <c r="C5404" s="3">
        <v>192</v>
      </c>
      <c r="D5404" s="2">
        <v>98.1</v>
      </c>
      <c r="E5404" s="2">
        <v>103.6</v>
      </c>
      <c r="F5404" s="2">
        <v>104.7</v>
      </c>
      <c r="G5404" s="2">
        <v>0</v>
      </c>
      <c r="H5404" s="2" t="s">
        <v>12</v>
      </c>
      <c r="I5404" s="2">
        <v>101</v>
      </c>
      <c r="J5404" s="2">
        <v>0</v>
      </c>
      <c r="K5404" s="4">
        <v>2.1707999999999998</v>
      </c>
      <c r="L5404" s="2" t="s">
        <v>1276</v>
      </c>
      <c r="M5404" s="5">
        <v>45093</v>
      </c>
      <c r="N5404" s="6">
        <v>103.81</v>
      </c>
    </row>
    <row r="5405" spans="1:14" ht="15.5" hidden="1" x14ac:dyDescent="0.35">
      <c r="A5405" s="3" t="s">
        <v>902</v>
      </c>
      <c r="B5405" s="2" t="s">
        <v>2344</v>
      </c>
      <c r="C5405" s="3">
        <v>192.5</v>
      </c>
      <c r="D5405" s="2">
        <v>97.52</v>
      </c>
      <c r="E5405" s="2">
        <v>104.1</v>
      </c>
      <c r="F5405" s="2">
        <v>105.15</v>
      </c>
      <c r="G5405" s="2">
        <v>0</v>
      </c>
      <c r="H5405" s="2" t="s">
        <v>12</v>
      </c>
      <c r="I5405" s="2">
        <v>114</v>
      </c>
      <c r="J5405" s="2">
        <v>0</v>
      </c>
      <c r="K5405" s="4">
        <v>2.1732</v>
      </c>
      <c r="L5405" s="2" t="s">
        <v>1276</v>
      </c>
      <c r="M5405" s="5">
        <v>45093</v>
      </c>
      <c r="N5405" s="6">
        <v>103.81</v>
      </c>
    </row>
    <row r="5406" spans="1:14" ht="15.5" hidden="1" x14ac:dyDescent="0.35">
      <c r="A5406" s="3" t="s">
        <v>904</v>
      </c>
      <c r="B5406" s="2" t="s">
        <v>2345</v>
      </c>
      <c r="C5406" s="3">
        <v>193</v>
      </c>
      <c r="D5406" s="2">
        <v>97.38</v>
      </c>
      <c r="E5406" s="2">
        <v>104.65</v>
      </c>
      <c r="F5406" s="2">
        <v>105.5</v>
      </c>
      <c r="G5406" s="2">
        <v>0</v>
      </c>
      <c r="H5406" s="2" t="s">
        <v>12</v>
      </c>
      <c r="I5406" s="2">
        <v>100</v>
      </c>
      <c r="J5406" s="2">
        <v>0</v>
      </c>
      <c r="K5406" s="4">
        <v>2.1741000000000001</v>
      </c>
      <c r="L5406" s="2" t="s">
        <v>1276</v>
      </c>
      <c r="M5406" s="5">
        <v>45093</v>
      </c>
      <c r="N5406" s="6">
        <v>103.81</v>
      </c>
    </row>
    <row r="5407" spans="1:14" ht="15.5" hidden="1" x14ac:dyDescent="0.35">
      <c r="A5407" s="3" t="s">
        <v>906</v>
      </c>
      <c r="B5407" s="2" t="s">
        <v>2346</v>
      </c>
      <c r="C5407" s="3">
        <v>193.5</v>
      </c>
      <c r="D5407" s="2">
        <v>83.21</v>
      </c>
      <c r="E5407" s="2">
        <v>98</v>
      </c>
      <c r="F5407" s="2">
        <v>99.25</v>
      </c>
      <c r="G5407" s="2">
        <v>0</v>
      </c>
      <c r="H5407" s="2" t="s">
        <v>12</v>
      </c>
      <c r="I5407" s="2">
        <v>2</v>
      </c>
      <c r="J5407" s="2">
        <v>0</v>
      </c>
      <c r="K5407" s="4">
        <v>1.7109000000000001</v>
      </c>
      <c r="L5407" s="2" t="s">
        <v>1276</v>
      </c>
      <c r="M5407" s="5">
        <v>45093</v>
      </c>
      <c r="N5407" s="6">
        <v>103.81</v>
      </c>
    </row>
    <row r="5408" spans="1:14" ht="15.5" hidden="1" x14ac:dyDescent="0.35">
      <c r="A5408" s="3" t="s">
        <v>908</v>
      </c>
      <c r="B5408" s="2" t="s">
        <v>2347</v>
      </c>
      <c r="C5408" s="3">
        <v>194</v>
      </c>
      <c r="D5408" s="2">
        <v>98.9</v>
      </c>
      <c r="E5408" s="2">
        <v>105.6</v>
      </c>
      <c r="F5408" s="2">
        <v>106.65</v>
      </c>
      <c r="G5408" s="2">
        <v>0</v>
      </c>
      <c r="H5408" s="2" t="s">
        <v>12</v>
      </c>
      <c r="I5408" s="2">
        <v>4</v>
      </c>
      <c r="J5408" s="2">
        <v>0</v>
      </c>
      <c r="K5408" s="4">
        <v>2.1852</v>
      </c>
      <c r="L5408" s="2" t="s">
        <v>1276</v>
      </c>
      <c r="M5408" s="5">
        <v>45093</v>
      </c>
      <c r="N5408" s="6">
        <v>103.81</v>
      </c>
    </row>
    <row r="5409" spans="1:14" ht="15.5" hidden="1" x14ac:dyDescent="0.35">
      <c r="A5409" s="3" t="s">
        <v>910</v>
      </c>
      <c r="B5409" s="2" t="s">
        <v>2348</v>
      </c>
      <c r="C5409" s="3">
        <v>194.5</v>
      </c>
      <c r="D5409" s="2">
        <v>83.14</v>
      </c>
      <c r="E5409" s="2">
        <v>99</v>
      </c>
      <c r="F5409" s="2">
        <v>100.25</v>
      </c>
      <c r="G5409" s="2">
        <v>0</v>
      </c>
      <c r="H5409" s="2" t="s">
        <v>12</v>
      </c>
      <c r="I5409" s="2">
        <v>4</v>
      </c>
      <c r="J5409" s="2">
        <v>0</v>
      </c>
      <c r="K5409" s="4">
        <v>1.7183999999999999</v>
      </c>
      <c r="L5409" s="2" t="s">
        <v>1276</v>
      </c>
      <c r="M5409" s="5">
        <v>45093</v>
      </c>
      <c r="N5409" s="6">
        <v>103.81</v>
      </c>
    </row>
    <row r="5410" spans="1:14" ht="15.5" hidden="1" x14ac:dyDescent="0.35">
      <c r="A5410" s="3" t="s">
        <v>912</v>
      </c>
      <c r="B5410" s="2" t="s">
        <v>2349</v>
      </c>
      <c r="C5410" s="3">
        <v>195</v>
      </c>
      <c r="D5410" s="2">
        <v>96.4</v>
      </c>
      <c r="E5410" s="2">
        <v>96.9</v>
      </c>
      <c r="F5410" s="2">
        <v>97.5</v>
      </c>
      <c r="G5410" s="2">
        <v>0</v>
      </c>
      <c r="H5410" s="2" t="s">
        <v>12</v>
      </c>
      <c r="I5410" s="2">
        <v>2</v>
      </c>
      <c r="J5410" s="2">
        <v>0</v>
      </c>
      <c r="K5410" s="4">
        <v>1.4976</v>
      </c>
      <c r="L5410" s="2" t="s">
        <v>1276</v>
      </c>
      <c r="M5410" s="5">
        <v>45093</v>
      </c>
      <c r="N5410" s="6">
        <v>103.81</v>
      </c>
    </row>
    <row r="5411" spans="1:14" ht="15.5" hidden="1" x14ac:dyDescent="0.35">
      <c r="A5411" s="3" t="s">
        <v>914</v>
      </c>
      <c r="B5411" s="2" t="s">
        <v>2350</v>
      </c>
      <c r="C5411" s="3">
        <v>195.5</v>
      </c>
      <c r="D5411" s="2">
        <v>84.12</v>
      </c>
      <c r="E5411" s="2">
        <v>100</v>
      </c>
      <c r="F5411" s="2">
        <v>101.25</v>
      </c>
      <c r="G5411" s="2">
        <v>0</v>
      </c>
      <c r="H5411" s="2" t="s">
        <v>12</v>
      </c>
      <c r="I5411" s="2">
        <v>404</v>
      </c>
      <c r="J5411" s="2">
        <v>0</v>
      </c>
      <c r="K5411" s="4">
        <v>1.7258</v>
      </c>
      <c r="L5411" s="2" t="s">
        <v>1276</v>
      </c>
      <c r="M5411" s="5">
        <v>45093</v>
      </c>
      <c r="N5411" s="6">
        <v>103.81</v>
      </c>
    </row>
    <row r="5412" spans="1:14" ht="15.5" hidden="1" x14ac:dyDescent="0.35">
      <c r="A5412" s="3" t="s">
        <v>916</v>
      </c>
      <c r="B5412" s="2" t="s">
        <v>2351</v>
      </c>
      <c r="C5412" s="3">
        <v>196</v>
      </c>
      <c r="D5412" s="2">
        <v>92.75</v>
      </c>
      <c r="E5412" s="2">
        <v>100.5</v>
      </c>
      <c r="F5412" s="2">
        <v>101.75</v>
      </c>
      <c r="G5412" s="2">
        <v>0</v>
      </c>
      <c r="H5412" s="2" t="s">
        <v>12</v>
      </c>
      <c r="I5412" s="2">
        <v>598</v>
      </c>
      <c r="J5412" s="2">
        <v>0</v>
      </c>
      <c r="K5412" s="4">
        <v>1.7295</v>
      </c>
      <c r="L5412" s="2" t="s">
        <v>1276</v>
      </c>
      <c r="M5412" s="5">
        <v>45093</v>
      </c>
      <c r="N5412" s="6">
        <v>103.81</v>
      </c>
    </row>
    <row r="5413" spans="1:14" ht="15.5" hidden="1" x14ac:dyDescent="0.35">
      <c r="A5413" s="3" t="s">
        <v>918</v>
      </c>
      <c r="B5413" s="2" t="s">
        <v>2352</v>
      </c>
      <c r="C5413" s="3">
        <v>196.5</v>
      </c>
      <c r="D5413" s="2">
        <v>93.48</v>
      </c>
      <c r="E5413" s="2">
        <v>101</v>
      </c>
      <c r="F5413" s="2">
        <v>102.25</v>
      </c>
      <c r="G5413" s="2">
        <v>0</v>
      </c>
      <c r="H5413" s="2" t="s">
        <v>12</v>
      </c>
      <c r="I5413" s="2">
        <v>960</v>
      </c>
      <c r="J5413" s="2">
        <v>0</v>
      </c>
      <c r="K5413" s="4">
        <v>1.7332000000000001</v>
      </c>
      <c r="L5413" s="2" t="s">
        <v>1276</v>
      </c>
      <c r="M5413" s="5">
        <v>45093</v>
      </c>
      <c r="N5413" s="6">
        <v>103.81</v>
      </c>
    </row>
    <row r="5414" spans="1:14" ht="15.5" hidden="1" x14ac:dyDescent="0.35">
      <c r="A5414" s="3" t="s">
        <v>920</v>
      </c>
      <c r="B5414" s="2" t="s">
        <v>2351</v>
      </c>
      <c r="C5414" s="3">
        <v>197</v>
      </c>
      <c r="D5414" s="2">
        <v>93.75</v>
      </c>
      <c r="E5414" s="2">
        <v>101.5</v>
      </c>
      <c r="F5414" s="2">
        <v>102.75</v>
      </c>
      <c r="G5414" s="2">
        <v>0</v>
      </c>
      <c r="H5414" s="2" t="s">
        <v>12</v>
      </c>
      <c r="I5414" s="2">
        <v>985</v>
      </c>
      <c r="J5414" s="2">
        <v>0</v>
      </c>
      <c r="K5414" s="4">
        <v>1.7369000000000001</v>
      </c>
      <c r="L5414" s="2" t="s">
        <v>1276</v>
      </c>
      <c r="M5414" s="5">
        <v>45093</v>
      </c>
      <c r="N5414" s="6">
        <v>103.81</v>
      </c>
    </row>
    <row r="5415" spans="1:14" ht="15.5" hidden="1" x14ac:dyDescent="0.35">
      <c r="A5415" s="3" t="s">
        <v>922</v>
      </c>
      <c r="B5415" s="2" t="s">
        <v>2353</v>
      </c>
      <c r="C5415" s="3">
        <v>197.5</v>
      </c>
      <c r="D5415" s="2">
        <v>85.73</v>
      </c>
      <c r="E5415" s="2">
        <v>102.05</v>
      </c>
      <c r="F5415" s="2">
        <v>103.2</v>
      </c>
      <c r="G5415" s="2">
        <v>0</v>
      </c>
      <c r="H5415" s="2" t="s">
        <v>12</v>
      </c>
      <c r="I5415" s="2">
        <v>2</v>
      </c>
      <c r="J5415" s="2">
        <v>0</v>
      </c>
      <c r="K5415" s="4">
        <v>1.7405999999999999</v>
      </c>
      <c r="L5415" s="2" t="s">
        <v>1276</v>
      </c>
      <c r="M5415" s="5">
        <v>45093</v>
      </c>
      <c r="N5415" s="6">
        <v>103.81</v>
      </c>
    </row>
    <row r="5416" spans="1:14" ht="15.5" hidden="1" x14ac:dyDescent="0.35">
      <c r="A5416" s="3" t="s">
        <v>924</v>
      </c>
      <c r="B5416" s="2" t="s">
        <v>2354</v>
      </c>
      <c r="C5416" s="3">
        <v>198</v>
      </c>
      <c r="D5416" s="2">
        <v>85.29</v>
      </c>
      <c r="E5416" s="2">
        <v>102.55</v>
      </c>
      <c r="F5416" s="2">
        <v>103.7</v>
      </c>
      <c r="G5416" s="2">
        <v>0</v>
      </c>
      <c r="H5416" s="2" t="s">
        <v>12</v>
      </c>
      <c r="I5416" s="2">
        <v>42</v>
      </c>
      <c r="J5416" s="2">
        <v>0</v>
      </c>
      <c r="K5416" s="4">
        <v>1.7441</v>
      </c>
      <c r="L5416" s="2" t="s">
        <v>1276</v>
      </c>
      <c r="M5416" s="5">
        <v>45093</v>
      </c>
      <c r="N5416" s="6">
        <v>103.81</v>
      </c>
    </row>
    <row r="5417" spans="1:14" ht="15.5" hidden="1" x14ac:dyDescent="0.35">
      <c r="A5417" s="3" t="s">
        <v>925</v>
      </c>
      <c r="B5417" s="2" t="s">
        <v>2355</v>
      </c>
      <c r="C5417" s="3">
        <v>198.5</v>
      </c>
      <c r="D5417" s="2">
        <v>87.23</v>
      </c>
      <c r="E5417" s="2">
        <v>103.05</v>
      </c>
      <c r="F5417" s="2">
        <v>104.2</v>
      </c>
      <c r="G5417" s="2">
        <v>0</v>
      </c>
      <c r="H5417" s="2" t="s">
        <v>12</v>
      </c>
      <c r="I5417" s="2">
        <v>4</v>
      </c>
      <c r="J5417" s="2">
        <v>0</v>
      </c>
      <c r="K5417" s="4">
        <v>1.7478</v>
      </c>
      <c r="L5417" s="2" t="s">
        <v>1276</v>
      </c>
      <c r="M5417" s="5">
        <v>45093</v>
      </c>
      <c r="N5417" s="6">
        <v>103.81</v>
      </c>
    </row>
    <row r="5418" spans="1:14" ht="15.5" hidden="1" x14ac:dyDescent="0.35">
      <c r="A5418" s="3" t="s">
        <v>927</v>
      </c>
      <c r="B5418" s="2" t="s">
        <v>2356</v>
      </c>
      <c r="C5418" s="3">
        <v>199</v>
      </c>
      <c r="D5418" s="2">
        <v>101.96</v>
      </c>
      <c r="E5418" s="2">
        <v>102.35</v>
      </c>
      <c r="F5418" s="2">
        <v>104</v>
      </c>
      <c r="G5418" s="2">
        <v>0</v>
      </c>
      <c r="H5418" s="2" t="s">
        <v>12</v>
      </c>
      <c r="I5418" s="2">
        <v>3</v>
      </c>
      <c r="J5418" s="2">
        <v>0</v>
      </c>
      <c r="K5418" s="4">
        <v>1.6812</v>
      </c>
      <c r="L5418" s="2" t="s">
        <v>1276</v>
      </c>
      <c r="M5418" s="5">
        <v>45093</v>
      </c>
      <c r="N5418" s="6">
        <v>103.81</v>
      </c>
    </row>
    <row r="5419" spans="1:14" ht="15.5" hidden="1" x14ac:dyDescent="0.35">
      <c r="A5419" s="3" t="s">
        <v>928</v>
      </c>
      <c r="B5419" s="2" t="s">
        <v>2357</v>
      </c>
      <c r="C5419" s="3">
        <v>199.5</v>
      </c>
      <c r="D5419" s="2">
        <v>104.75</v>
      </c>
      <c r="E5419" s="2">
        <v>111.05</v>
      </c>
      <c r="F5419" s="2">
        <v>112.25</v>
      </c>
      <c r="G5419" s="2">
        <v>0</v>
      </c>
      <c r="H5419" s="2" t="s">
        <v>12</v>
      </c>
      <c r="I5419" s="2">
        <v>4</v>
      </c>
      <c r="J5419" s="2">
        <v>0</v>
      </c>
      <c r="K5419" s="4">
        <v>2.2294</v>
      </c>
      <c r="L5419" s="2" t="s">
        <v>1276</v>
      </c>
      <c r="M5419" s="5">
        <v>45093</v>
      </c>
      <c r="N5419" s="6">
        <v>103.81</v>
      </c>
    </row>
    <row r="5420" spans="1:14" ht="15.5" hidden="1" x14ac:dyDescent="0.35">
      <c r="A5420" s="3" t="s">
        <v>930</v>
      </c>
      <c r="B5420" s="2" t="s">
        <v>2844</v>
      </c>
      <c r="C5420" s="3">
        <v>200</v>
      </c>
      <c r="D5420" s="2">
        <v>97.95</v>
      </c>
      <c r="E5420" s="2">
        <v>95.7</v>
      </c>
      <c r="F5420" s="2">
        <v>96.7</v>
      </c>
      <c r="G5420" s="2">
        <v>0</v>
      </c>
      <c r="H5420" s="2" t="s">
        <v>12</v>
      </c>
      <c r="I5420" s="2">
        <v>2</v>
      </c>
      <c r="J5420" s="2">
        <v>1</v>
      </c>
      <c r="K5420" s="4">
        <v>0.55469999999999997</v>
      </c>
      <c r="L5420" s="2" t="s">
        <v>1276</v>
      </c>
      <c r="M5420" s="5">
        <v>45093</v>
      </c>
      <c r="N5420" s="6">
        <v>103.81</v>
      </c>
    </row>
    <row r="5421" spans="1:14" ht="15.5" hidden="1" x14ac:dyDescent="0.35">
      <c r="A5421" s="3" t="s">
        <v>932</v>
      </c>
      <c r="B5421" s="2" t="s">
        <v>2282</v>
      </c>
      <c r="C5421" s="3">
        <v>205</v>
      </c>
      <c r="D5421" s="2">
        <v>93.14</v>
      </c>
      <c r="E5421" s="2">
        <v>109.5</v>
      </c>
      <c r="F5421" s="2">
        <v>110.75</v>
      </c>
      <c r="G5421" s="2">
        <v>0</v>
      </c>
      <c r="H5421" s="2" t="s">
        <v>12</v>
      </c>
      <c r="I5421" s="2">
        <v>3106</v>
      </c>
      <c r="J5421" s="2">
        <v>0</v>
      </c>
      <c r="K5421" s="4">
        <v>1.7939000000000001</v>
      </c>
      <c r="L5421" s="2" t="s">
        <v>1276</v>
      </c>
      <c r="M5421" s="5">
        <v>45093</v>
      </c>
      <c r="N5421" s="6">
        <v>103.81</v>
      </c>
    </row>
    <row r="5422" spans="1:14" ht="15.5" hidden="1" x14ac:dyDescent="0.35">
      <c r="A5422" s="3" t="s">
        <v>934</v>
      </c>
      <c r="B5422" s="2" t="s">
        <v>2845</v>
      </c>
      <c r="C5422" s="3">
        <v>210</v>
      </c>
      <c r="D5422" s="2">
        <v>105.5</v>
      </c>
      <c r="E5422" s="2">
        <v>105.8</v>
      </c>
      <c r="F5422" s="2">
        <v>106.75</v>
      </c>
      <c r="G5422" s="2">
        <v>-4.38</v>
      </c>
      <c r="H5422" s="2">
        <v>-3.9899999999999998E-2</v>
      </c>
      <c r="I5422" s="2">
        <v>2</v>
      </c>
      <c r="J5422" s="2">
        <v>0</v>
      </c>
      <c r="K5422" s="4">
        <v>0.71879999999999999</v>
      </c>
      <c r="L5422" s="2" t="s">
        <v>1276</v>
      </c>
      <c r="M5422" s="5">
        <v>45093</v>
      </c>
      <c r="N5422" s="6">
        <v>103.81</v>
      </c>
    </row>
    <row r="5423" spans="1:14" ht="15.5" hidden="1" x14ac:dyDescent="0.35">
      <c r="A5423" s="3" t="s">
        <v>936</v>
      </c>
      <c r="B5423" s="2" t="s">
        <v>2285</v>
      </c>
      <c r="C5423" s="3">
        <v>215</v>
      </c>
      <c r="D5423" s="2">
        <v>103.2</v>
      </c>
      <c r="E5423" s="2">
        <v>119.45</v>
      </c>
      <c r="F5423" s="2">
        <v>120.75</v>
      </c>
      <c r="G5423" s="2">
        <v>0</v>
      </c>
      <c r="H5423" s="2" t="s">
        <v>12</v>
      </c>
      <c r="I5423" s="2">
        <v>1184</v>
      </c>
      <c r="J5423" s="2">
        <v>0</v>
      </c>
      <c r="K5423" s="4">
        <v>1.859</v>
      </c>
      <c r="L5423" s="2" t="s">
        <v>1276</v>
      </c>
      <c r="M5423" s="5">
        <v>45093</v>
      </c>
      <c r="N5423" s="6">
        <v>103.81</v>
      </c>
    </row>
    <row r="5424" spans="1:14" ht="15.5" hidden="1" x14ac:dyDescent="0.35">
      <c r="A5424" s="3" t="s">
        <v>938</v>
      </c>
      <c r="B5424" s="2" t="s">
        <v>2360</v>
      </c>
      <c r="C5424" s="3">
        <v>220</v>
      </c>
      <c r="D5424" s="2">
        <v>122.3</v>
      </c>
      <c r="E5424" s="2">
        <v>117.25</v>
      </c>
      <c r="F5424" s="2">
        <v>117.65</v>
      </c>
      <c r="G5424" s="2">
        <v>0</v>
      </c>
      <c r="H5424" s="2" t="s">
        <v>12</v>
      </c>
      <c r="I5424" s="2">
        <v>6</v>
      </c>
      <c r="J5424" s="2">
        <v>0</v>
      </c>
      <c r="K5424" s="4">
        <v>1.1295999999999999</v>
      </c>
      <c r="L5424" s="2" t="s">
        <v>1276</v>
      </c>
      <c r="M5424" s="5">
        <v>45093</v>
      </c>
      <c r="N5424" s="6">
        <v>103.81</v>
      </c>
    </row>
    <row r="5425" spans="1:14" ht="15.5" hidden="1" x14ac:dyDescent="0.35">
      <c r="A5425" s="3" t="s">
        <v>940</v>
      </c>
      <c r="B5425" s="2" t="s">
        <v>2361</v>
      </c>
      <c r="C5425" s="3">
        <v>225</v>
      </c>
      <c r="D5425" s="2">
        <v>130.68</v>
      </c>
      <c r="E5425" s="2">
        <v>122.65</v>
      </c>
      <c r="F5425" s="2">
        <v>123.25</v>
      </c>
      <c r="G5425" s="2">
        <v>0</v>
      </c>
      <c r="H5425" s="2" t="s">
        <v>12</v>
      </c>
      <c r="I5425" s="2">
        <v>1</v>
      </c>
      <c r="J5425" s="2">
        <v>0</v>
      </c>
      <c r="K5425" s="4">
        <v>1.2358</v>
      </c>
      <c r="L5425" s="2" t="s">
        <v>1276</v>
      </c>
      <c r="M5425" s="5">
        <v>45093</v>
      </c>
      <c r="N5425" s="6">
        <v>103.81</v>
      </c>
    </row>
    <row r="5426" spans="1:14" ht="15.5" hidden="1" x14ac:dyDescent="0.35">
      <c r="A5426" s="3" t="s">
        <v>942</v>
      </c>
      <c r="B5426" s="2" t="s">
        <v>2362</v>
      </c>
      <c r="C5426" s="3">
        <v>230</v>
      </c>
      <c r="D5426" s="2">
        <v>131.47</v>
      </c>
      <c r="E5426" s="2">
        <v>138.9</v>
      </c>
      <c r="F5426" s="2">
        <v>139.55000000000001</v>
      </c>
      <c r="G5426" s="2">
        <v>0</v>
      </c>
      <c r="H5426" s="2" t="s">
        <v>12</v>
      </c>
      <c r="I5426" s="2">
        <v>2</v>
      </c>
      <c r="J5426" s="2">
        <v>0</v>
      </c>
      <c r="K5426" s="4">
        <v>2.2444999999999999</v>
      </c>
      <c r="L5426" s="2" t="s">
        <v>1276</v>
      </c>
      <c r="M5426" s="5">
        <v>45093</v>
      </c>
      <c r="N5426" s="6">
        <v>103.81</v>
      </c>
    </row>
    <row r="5427" spans="1:14" ht="15.5" hidden="1" x14ac:dyDescent="0.35">
      <c r="A5427" s="3" t="s">
        <v>944</v>
      </c>
      <c r="B5427" s="2" t="s">
        <v>2363</v>
      </c>
      <c r="C5427" s="3">
        <v>235</v>
      </c>
      <c r="D5427" s="2">
        <v>137.09</v>
      </c>
      <c r="E5427" s="2">
        <v>146.44999999999999</v>
      </c>
      <c r="F5427" s="2">
        <v>147.69999999999999</v>
      </c>
      <c r="G5427" s="2">
        <v>0</v>
      </c>
      <c r="H5427" s="2" t="s">
        <v>12</v>
      </c>
      <c r="I5427" s="2">
        <v>2</v>
      </c>
      <c r="J5427" s="2">
        <v>0</v>
      </c>
      <c r="K5427" s="4">
        <v>2.4636999999999998</v>
      </c>
      <c r="L5427" s="2" t="s">
        <v>1276</v>
      </c>
      <c r="M5427" s="5">
        <v>45093</v>
      </c>
      <c r="N5427" s="6">
        <v>103.81</v>
      </c>
    </row>
    <row r="5428" spans="1:14" ht="15.5" hidden="1" x14ac:dyDescent="0.35">
      <c r="A5428" s="3" t="s">
        <v>946</v>
      </c>
      <c r="B5428" s="2" t="s">
        <v>2364</v>
      </c>
      <c r="C5428" s="3">
        <v>240</v>
      </c>
      <c r="D5428" s="2">
        <v>128.91999999999999</v>
      </c>
      <c r="E5428" s="2">
        <v>145.85</v>
      </c>
      <c r="F5428" s="2">
        <v>147</v>
      </c>
      <c r="G5428" s="2">
        <v>0</v>
      </c>
      <c r="H5428" s="2" t="s">
        <v>12</v>
      </c>
      <c r="I5428" s="2">
        <v>2</v>
      </c>
      <c r="J5428" s="2">
        <v>0</v>
      </c>
      <c r="K5428" s="4">
        <v>2.1072000000000002</v>
      </c>
      <c r="L5428" s="2" t="s">
        <v>1276</v>
      </c>
      <c r="M5428" s="5">
        <v>45093</v>
      </c>
      <c r="N5428" s="6">
        <v>103.81</v>
      </c>
    </row>
    <row r="5429" spans="1:14" ht="15.5" hidden="1" x14ac:dyDescent="0.35">
      <c r="A5429" s="3" t="s">
        <v>948</v>
      </c>
      <c r="B5429" s="2" t="s">
        <v>2365</v>
      </c>
      <c r="C5429" s="3">
        <v>245</v>
      </c>
      <c r="D5429" s="2">
        <v>133.91999999999999</v>
      </c>
      <c r="E5429" s="2">
        <v>150.9</v>
      </c>
      <c r="F5429" s="2">
        <v>152.05000000000001</v>
      </c>
      <c r="G5429" s="2">
        <v>0</v>
      </c>
      <c r="H5429" s="2" t="s">
        <v>12</v>
      </c>
      <c r="I5429" s="2">
        <v>12</v>
      </c>
      <c r="J5429" s="2">
        <v>0</v>
      </c>
      <c r="K5429" s="4">
        <v>2.1385999999999998</v>
      </c>
      <c r="L5429" s="2" t="s">
        <v>1276</v>
      </c>
      <c r="M5429" s="5">
        <v>45093</v>
      </c>
      <c r="N5429" s="6">
        <v>103.81</v>
      </c>
    </row>
    <row r="5430" spans="1:14" ht="15.5" hidden="1" x14ac:dyDescent="0.35">
      <c r="A5430" s="3" t="s">
        <v>950</v>
      </c>
      <c r="B5430" s="2" t="s">
        <v>2366</v>
      </c>
      <c r="C5430" s="3">
        <v>250</v>
      </c>
      <c r="D5430" s="2">
        <v>158.69</v>
      </c>
      <c r="E5430" s="2">
        <v>162.80000000000001</v>
      </c>
      <c r="F5430" s="2">
        <v>163.75</v>
      </c>
      <c r="G5430" s="2">
        <v>0</v>
      </c>
      <c r="H5430" s="2" t="s">
        <v>12</v>
      </c>
      <c r="I5430" s="2">
        <v>40</v>
      </c>
      <c r="J5430" s="2">
        <v>0</v>
      </c>
      <c r="K5430" s="4">
        <v>2.6278999999999999</v>
      </c>
      <c r="L5430" s="2" t="s">
        <v>1276</v>
      </c>
      <c r="M5430" s="5">
        <v>45093</v>
      </c>
      <c r="N5430" s="6">
        <v>103.81</v>
      </c>
    </row>
    <row r="5431" spans="1:14" ht="15.5" hidden="1" x14ac:dyDescent="0.35">
      <c r="A5431" s="3" t="s">
        <v>952</v>
      </c>
      <c r="B5431" s="2" t="s">
        <v>2367</v>
      </c>
      <c r="C5431" s="3">
        <v>255</v>
      </c>
      <c r="D5431" s="2">
        <v>143.96</v>
      </c>
      <c r="E5431" s="2">
        <v>160.9</v>
      </c>
      <c r="F5431" s="2">
        <v>162</v>
      </c>
      <c r="G5431" s="2">
        <v>0</v>
      </c>
      <c r="H5431" s="2" t="s">
        <v>12</v>
      </c>
      <c r="I5431" s="2">
        <v>2</v>
      </c>
      <c r="J5431" s="2">
        <v>0</v>
      </c>
      <c r="K5431" s="4">
        <v>2.1899000000000002</v>
      </c>
      <c r="L5431" s="2" t="s">
        <v>1276</v>
      </c>
      <c r="M5431" s="5">
        <v>45093</v>
      </c>
      <c r="N5431" s="6">
        <v>103.81</v>
      </c>
    </row>
    <row r="5432" spans="1:14" ht="15.5" hidden="1" x14ac:dyDescent="0.35">
      <c r="A5432" s="3" t="s">
        <v>954</v>
      </c>
      <c r="B5432" s="2" t="s">
        <v>2368</v>
      </c>
      <c r="C5432" s="3">
        <v>260</v>
      </c>
      <c r="D5432" s="2">
        <v>102.82</v>
      </c>
      <c r="E5432" s="2">
        <v>149.94999999999999</v>
      </c>
      <c r="F5432" s="2">
        <v>150.65</v>
      </c>
      <c r="G5432" s="2">
        <v>0</v>
      </c>
      <c r="H5432" s="2" t="s">
        <v>12</v>
      </c>
      <c r="I5432" s="2" t="s">
        <v>12</v>
      </c>
      <c r="J5432" s="2" t="s">
        <v>12</v>
      </c>
      <c r="K5432" s="4">
        <v>0</v>
      </c>
      <c r="L5432" s="2" t="s">
        <v>1276</v>
      </c>
      <c r="M5432" s="5">
        <v>45093</v>
      </c>
      <c r="N5432" s="6">
        <v>103.81</v>
      </c>
    </row>
    <row r="5433" spans="1:14" ht="15.5" hidden="1" x14ac:dyDescent="0.35">
      <c r="A5433" s="3" t="s">
        <v>956</v>
      </c>
      <c r="B5433" s="2" t="s">
        <v>2369</v>
      </c>
      <c r="C5433" s="3">
        <v>265</v>
      </c>
      <c r="D5433" s="2">
        <v>123.08</v>
      </c>
      <c r="E5433" s="2">
        <v>137.5</v>
      </c>
      <c r="F5433" s="2">
        <v>147.1</v>
      </c>
      <c r="G5433" s="2">
        <v>0</v>
      </c>
      <c r="H5433" s="2" t="s">
        <v>12</v>
      </c>
      <c r="I5433" s="2">
        <v>1</v>
      </c>
      <c r="J5433" s="2">
        <v>0</v>
      </c>
      <c r="K5433" s="4">
        <v>0</v>
      </c>
      <c r="L5433" s="2" t="s">
        <v>1276</v>
      </c>
      <c r="M5433" s="5">
        <v>45093</v>
      </c>
      <c r="N5433" s="6">
        <v>103.81</v>
      </c>
    </row>
    <row r="5434" spans="1:14" ht="15.5" hidden="1" x14ac:dyDescent="0.35">
      <c r="A5434" s="3" t="s">
        <v>958</v>
      </c>
      <c r="B5434" s="2" t="s">
        <v>2370</v>
      </c>
      <c r="C5434" s="3">
        <v>270</v>
      </c>
      <c r="D5434" s="2">
        <v>167.5</v>
      </c>
      <c r="E5434" s="2">
        <v>176.1</v>
      </c>
      <c r="F5434" s="2">
        <v>176.85</v>
      </c>
      <c r="G5434" s="2">
        <v>0</v>
      </c>
      <c r="H5434" s="2" t="s">
        <v>12</v>
      </c>
      <c r="I5434" s="2">
        <v>2</v>
      </c>
      <c r="J5434" s="2">
        <v>0</v>
      </c>
      <c r="K5434" s="4">
        <v>2.2667000000000002</v>
      </c>
      <c r="L5434" s="2" t="s">
        <v>1276</v>
      </c>
      <c r="M5434" s="5">
        <v>45093</v>
      </c>
      <c r="N5434" s="6">
        <v>103.81</v>
      </c>
    </row>
    <row r="5435" spans="1:14" ht="15.5" hidden="1" x14ac:dyDescent="0.35">
      <c r="A5435" s="3" t="s">
        <v>959</v>
      </c>
      <c r="B5435" s="2" t="s">
        <v>2371</v>
      </c>
      <c r="C5435" s="3">
        <v>275</v>
      </c>
      <c r="D5435" s="2">
        <v>184.25</v>
      </c>
      <c r="E5435" s="2">
        <v>188.55</v>
      </c>
      <c r="F5435" s="2">
        <v>189.4</v>
      </c>
      <c r="G5435" s="2">
        <v>0</v>
      </c>
      <c r="H5435" s="2" t="s">
        <v>12</v>
      </c>
      <c r="I5435" s="2">
        <v>2</v>
      </c>
      <c r="J5435" s="2">
        <v>0</v>
      </c>
      <c r="K5435" s="4">
        <v>2.8031999999999999</v>
      </c>
      <c r="L5435" s="2" t="s">
        <v>1276</v>
      </c>
      <c r="M5435" s="5">
        <v>45093</v>
      </c>
      <c r="N5435" s="6">
        <v>103.81</v>
      </c>
    </row>
    <row r="5436" spans="1:14" ht="15.5" hidden="1" x14ac:dyDescent="0.35">
      <c r="A5436" s="3" t="s">
        <v>961</v>
      </c>
      <c r="B5436" s="2" t="s">
        <v>2372</v>
      </c>
      <c r="C5436" s="3">
        <v>1060</v>
      </c>
      <c r="D5436" s="2">
        <v>29.61</v>
      </c>
      <c r="E5436" s="2">
        <v>16.05</v>
      </c>
      <c r="F5436" s="2">
        <v>22.15</v>
      </c>
      <c r="G5436" s="2">
        <v>0</v>
      </c>
      <c r="H5436" s="2" t="s">
        <v>12</v>
      </c>
      <c r="I5436" s="2" t="s">
        <v>12</v>
      </c>
      <c r="J5436" s="2">
        <v>6</v>
      </c>
      <c r="K5436" s="4">
        <v>0</v>
      </c>
      <c r="L5436" s="2" t="s">
        <v>1276</v>
      </c>
      <c r="M5436" s="5">
        <v>45093</v>
      </c>
      <c r="N5436" s="6">
        <v>103.81</v>
      </c>
    </row>
    <row r="5437" spans="1:14" ht="15.5" hidden="1" x14ac:dyDescent="0.35">
      <c r="A5437" s="3" t="s">
        <v>963</v>
      </c>
      <c r="B5437" s="2" t="s">
        <v>2373</v>
      </c>
      <c r="C5437" s="3">
        <v>1080</v>
      </c>
      <c r="D5437" s="2">
        <v>22.6</v>
      </c>
      <c r="E5437" s="2">
        <v>17.100000000000001</v>
      </c>
      <c r="F5437" s="2">
        <v>23.35</v>
      </c>
      <c r="G5437" s="2">
        <v>0</v>
      </c>
      <c r="H5437" s="2" t="s">
        <v>12</v>
      </c>
      <c r="I5437" s="2">
        <v>4</v>
      </c>
      <c r="J5437" s="2">
        <v>21</v>
      </c>
      <c r="K5437" s="4">
        <v>0</v>
      </c>
      <c r="L5437" s="2" t="s">
        <v>1276</v>
      </c>
      <c r="M5437" s="5">
        <v>45093</v>
      </c>
      <c r="N5437" s="6">
        <v>103.81</v>
      </c>
    </row>
    <row r="5438" spans="1:14" ht="15.5" hidden="1" x14ac:dyDescent="0.35">
      <c r="A5438" s="3" t="s">
        <v>965</v>
      </c>
      <c r="B5438" s="2" t="s">
        <v>2374</v>
      </c>
      <c r="C5438" s="3">
        <v>1100</v>
      </c>
      <c r="D5438" s="2">
        <v>24.7</v>
      </c>
      <c r="E5438" s="2">
        <v>17.95</v>
      </c>
      <c r="F5438" s="2">
        <v>24.75</v>
      </c>
      <c r="G5438" s="2">
        <v>0</v>
      </c>
      <c r="H5438" s="2" t="s">
        <v>12</v>
      </c>
      <c r="I5438" s="2">
        <v>5</v>
      </c>
      <c r="J5438" s="2">
        <v>26</v>
      </c>
      <c r="K5438" s="4">
        <v>0</v>
      </c>
      <c r="L5438" s="2" t="s">
        <v>1276</v>
      </c>
      <c r="M5438" s="5">
        <v>45093</v>
      </c>
      <c r="N5438" s="6">
        <v>103.81</v>
      </c>
    </row>
    <row r="5439" spans="1:14" ht="15.5" hidden="1" x14ac:dyDescent="0.35">
      <c r="A5439" s="3" t="s">
        <v>967</v>
      </c>
      <c r="B5439" s="2" t="s">
        <v>2375</v>
      </c>
      <c r="C5439" s="3">
        <v>1120</v>
      </c>
      <c r="D5439" s="2">
        <v>39.229999999999997</v>
      </c>
      <c r="E5439" s="2">
        <v>19.45</v>
      </c>
      <c r="F5439" s="2">
        <v>25.85</v>
      </c>
      <c r="G5439" s="2">
        <v>0</v>
      </c>
      <c r="H5439" s="2" t="s">
        <v>12</v>
      </c>
      <c r="I5439" s="2">
        <v>16</v>
      </c>
      <c r="J5439" s="2">
        <v>16</v>
      </c>
      <c r="K5439" s="4">
        <v>0</v>
      </c>
      <c r="L5439" s="2" t="s">
        <v>1276</v>
      </c>
      <c r="M5439" s="5">
        <v>45093</v>
      </c>
      <c r="N5439" s="6">
        <v>103.81</v>
      </c>
    </row>
    <row r="5440" spans="1:14" ht="15.5" hidden="1" x14ac:dyDescent="0.35">
      <c r="A5440" s="3" t="s">
        <v>969</v>
      </c>
      <c r="B5440" s="2" t="s">
        <v>2376</v>
      </c>
      <c r="C5440" s="3">
        <v>1140</v>
      </c>
      <c r="D5440" s="2">
        <v>37.75</v>
      </c>
      <c r="E5440" s="2">
        <v>20.7</v>
      </c>
      <c r="F5440" s="2">
        <v>27.2</v>
      </c>
      <c r="G5440" s="2">
        <v>0</v>
      </c>
      <c r="H5440" s="2" t="s">
        <v>12</v>
      </c>
      <c r="I5440" s="2">
        <v>18</v>
      </c>
      <c r="J5440" s="2">
        <v>20</v>
      </c>
      <c r="K5440" s="4">
        <v>0</v>
      </c>
      <c r="L5440" s="2" t="s">
        <v>1276</v>
      </c>
      <c r="M5440" s="5">
        <v>45093</v>
      </c>
      <c r="N5440" s="6">
        <v>103.81</v>
      </c>
    </row>
    <row r="5441" spans="1:14" ht="15.5" hidden="1" x14ac:dyDescent="0.35">
      <c r="A5441" s="3" t="s">
        <v>971</v>
      </c>
      <c r="B5441" s="2" t="s">
        <v>2377</v>
      </c>
      <c r="C5441" s="3">
        <v>1160</v>
      </c>
      <c r="D5441" s="2">
        <v>26.35</v>
      </c>
      <c r="E5441" s="2">
        <v>22</v>
      </c>
      <c r="F5441" s="2">
        <v>28.6</v>
      </c>
      <c r="G5441" s="2">
        <v>0</v>
      </c>
      <c r="H5441" s="2" t="s">
        <v>12</v>
      </c>
      <c r="I5441" s="2">
        <v>10</v>
      </c>
      <c r="J5441" s="2">
        <v>80</v>
      </c>
      <c r="K5441" s="4">
        <v>0</v>
      </c>
      <c r="L5441" s="2" t="s">
        <v>1276</v>
      </c>
      <c r="M5441" s="5">
        <v>45093</v>
      </c>
      <c r="N5441" s="6">
        <v>103.81</v>
      </c>
    </row>
    <row r="5442" spans="1:14" ht="15.5" hidden="1" x14ac:dyDescent="0.35">
      <c r="A5442" s="3" t="s">
        <v>973</v>
      </c>
      <c r="B5442" s="2" t="s">
        <v>2378</v>
      </c>
      <c r="C5442" s="3">
        <v>1180</v>
      </c>
      <c r="D5442" s="2">
        <v>40.450000000000003</v>
      </c>
      <c r="E5442" s="2">
        <v>23.35</v>
      </c>
      <c r="F5442" s="2">
        <v>30</v>
      </c>
      <c r="G5442" s="2">
        <v>0</v>
      </c>
      <c r="H5442" s="2" t="s">
        <v>12</v>
      </c>
      <c r="I5442" s="2">
        <v>1</v>
      </c>
      <c r="J5442" s="2">
        <v>32</v>
      </c>
      <c r="K5442" s="4">
        <v>0</v>
      </c>
      <c r="L5442" s="2" t="s">
        <v>1276</v>
      </c>
      <c r="M5442" s="5">
        <v>45093</v>
      </c>
      <c r="N5442" s="6">
        <v>103.81</v>
      </c>
    </row>
    <row r="5443" spans="1:14" ht="15.5" hidden="1" x14ac:dyDescent="0.35">
      <c r="A5443" s="3" t="s">
        <v>975</v>
      </c>
      <c r="B5443" s="2" t="s">
        <v>2379</v>
      </c>
      <c r="C5443" s="3">
        <v>1200</v>
      </c>
      <c r="D5443" s="2">
        <v>27.7</v>
      </c>
      <c r="E5443" s="2">
        <v>24.4</v>
      </c>
      <c r="F5443" s="2">
        <v>31.65</v>
      </c>
      <c r="G5443" s="2">
        <v>-12.4</v>
      </c>
      <c r="H5443" s="2">
        <v>-0.30919999999999997</v>
      </c>
      <c r="I5443" s="2">
        <v>17</v>
      </c>
      <c r="J5443" s="2">
        <v>34</v>
      </c>
      <c r="K5443" s="4">
        <v>0</v>
      </c>
      <c r="L5443" s="2" t="s">
        <v>1276</v>
      </c>
      <c r="M5443" s="5">
        <v>45093</v>
      </c>
      <c r="N5443" s="6">
        <v>103.81</v>
      </c>
    </row>
    <row r="5444" spans="1:14" ht="15.5" hidden="1" x14ac:dyDescent="0.35">
      <c r="A5444" s="3" t="s">
        <v>977</v>
      </c>
      <c r="B5444" s="2" t="s">
        <v>2380</v>
      </c>
      <c r="C5444" s="3">
        <v>1220</v>
      </c>
      <c r="D5444" s="2">
        <v>42.48</v>
      </c>
      <c r="E5444" s="2">
        <v>27.05</v>
      </c>
      <c r="F5444" s="2">
        <v>33</v>
      </c>
      <c r="G5444" s="2">
        <v>0</v>
      </c>
      <c r="H5444" s="2" t="s">
        <v>12</v>
      </c>
      <c r="I5444" s="2" t="s">
        <v>12</v>
      </c>
      <c r="J5444" s="2">
        <v>2</v>
      </c>
      <c r="K5444" s="4">
        <v>0</v>
      </c>
      <c r="L5444" s="2" t="s">
        <v>1276</v>
      </c>
      <c r="M5444" s="5">
        <v>45093</v>
      </c>
      <c r="N5444" s="6">
        <v>103.81</v>
      </c>
    </row>
    <row r="5445" spans="1:14" ht="15.5" hidden="1" x14ac:dyDescent="0.35">
      <c r="A5445" s="3" t="s">
        <v>979</v>
      </c>
      <c r="B5445" s="2" t="s">
        <v>2381</v>
      </c>
      <c r="C5445" s="3">
        <v>1240</v>
      </c>
      <c r="D5445" s="2">
        <v>45.11</v>
      </c>
      <c r="E5445" s="2">
        <v>27.8</v>
      </c>
      <c r="F5445" s="2">
        <v>34.799999999999997</v>
      </c>
      <c r="G5445" s="2">
        <v>0</v>
      </c>
      <c r="H5445" s="2" t="s">
        <v>12</v>
      </c>
      <c r="I5445" s="2">
        <v>2</v>
      </c>
      <c r="J5445" s="2">
        <v>120</v>
      </c>
      <c r="K5445" s="4">
        <v>0</v>
      </c>
      <c r="L5445" s="2" t="s">
        <v>1276</v>
      </c>
      <c r="M5445" s="5">
        <v>45093</v>
      </c>
      <c r="N5445" s="6">
        <v>103.81</v>
      </c>
    </row>
    <row r="5446" spans="1:14" ht="15.5" hidden="1" x14ac:dyDescent="0.35">
      <c r="A5446" s="3" t="s">
        <v>981</v>
      </c>
      <c r="B5446" s="2" t="s">
        <v>2382</v>
      </c>
      <c r="C5446" s="3">
        <v>1260</v>
      </c>
      <c r="D5446" s="2">
        <v>44.85</v>
      </c>
      <c r="E5446" s="2">
        <v>29.6</v>
      </c>
      <c r="F5446" s="2">
        <v>36.5</v>
      </c>
      <c r="G5446" s="2">
        <v>0</v>
      </c>
      <c r="H5446" s="2" t="s">
        <v>12</v>
      </c>
      <c r="I5446" s="2">
        <v>12</v>
      </c>
      <c r="J5446" s="2">
        <v>42</v>
      </c>
      <c r="K5446" s="4">
        <v>0</v>
      </c>
      <c r="L5446" s="2" t="s">
        <v>1276</v>
      </c>
      <c r="M5446" s="5">
        <v>45093</v>
      </c>
      <c r="N5446" s="6">
        <v>103.81</v>
      </c>
    </row>
    <row r="5447" spans="1:14" ht="15.5" hidden="1" x14ac:dyDescent="0.35">
      <c r="A5447" s="3" t="s">
        <v>983</v>
      </c>
      <c r="B5447" s="2" t="s">
        <v>2383</v>
      </c>
      <c r="C5447" s="3">
        <v>1280</v>
      </c>
      <c r="D5447" s="2">
        <v>38.96</v>
      </c>
      <c r="E5447" s="2">
        <v>30.75</v>
      </c>
      <c r="F5447" s="2">
        <v>38.25</v>
      </c>
      <c r="G5447" s="2">
        <v>0</v>
      </c>
      <c r="H5447" s="2" t="s">
        <v>12</v>
      </c>
      <c r="I5447" s="2">
        <v>45</v>
      </c>
      <c r="J5447" s="2">
        <v>24</v>
      </c>
      <c r="K5447" s="4">
        <v>0</v>
      </c>
      <c r="L5447" s="2" t="s">
        <v>1276</v>
      </c>
      <c r="M5447" s="5">
        <v>45093</v>
      </c>
      <c r="N5447" s="6">
        <v>103.81</v>
      </c>
    </row>
    <row r="5448" spans="1:14" ht="15.5" hidden="1" x14ac:dyDescent="0.35">
      <c r="A5448" s="3" t="s">
        <v>985</v>
      </c>
      <c r="B5448" s="2" t="s">
        <v>2384</v>
      </c>
      <c r="C5448" s="3">
        <v>1300</v>
      </c>
      <c r="D5448" s="2">
        <v>48</v>
      </c>
      <c r="E5448" s="2">
        <v>32.450000000000003</v>
      </c>
      <c r="F5448" s="2">
        <v>40.1</v>
      </c>
      <c r="G5448" s="2">
        <v>0</v>
      </c>
      <c r="H5448" s="2" t="s">
        <v>12</v>
      </c>
      <c r="I5448" s="2">
        <v>1</v>
      </c>
      <c r="J5448" s="2">
        <v>47</v>
      </c>
      <c r="K5448" s="4">
        <v>0</v>
      </c>
      <c r="L5448" s="2" t="s">
        <v>1276</v>
      </c>
      <c r="M5448" s="5">
        <v>45093</v>
      </c>
      <c r="N5448" s="6">
        <v>103.81</v>
      </c>
    </row>
    <row r="5449" spans="1:14" ht="15.5" hidden="1" x14ac:dyDescent="0.35">
      <c r="A5449" s="3" t="s">
        <v>987</v>
      </c>
      <c r="B5449" s="2" t="s">
        <v>2385</v>
      </c>
      <c r="C5449" s="3">
        <v>1320</v>
      </c>
      <c r="D5449" s="2">
        <v>43</v>
      </c>
      <c r="E5449" s="2">
        <v>34.25</v>
      </c>
      <c r="F5449" s="2">
        <v>41.5</v>
      </c>
      <c r="G5449" s="2">
        <v>0</v>
      </c>
      <c r="H5449" s="2" t="s">
        <v>12</v>
      </c>
      <c r="I5449" s="2">
        <v>109</v>
      </c>
      <c r="J5449" s="2">
        <v>46</v>
      </c>
      <c r="K5449" s="4">
        <v>0</v>
      </c>
      <c r="L5449" s="2" t="s">
        <v>1276</v>
      </c>
      <c r="M5449" s="5">
        <v>45093</v>
      </c>
      <c r="N5449" s="6">
        <v>103.81</v>
      </c>
    </row>
    <row r="5450" spans="1:14" ht="15.5" hidden="1" x14ac:dyDescent="0.35">
      <c r="A5450" s="3" t="s">
        <v>989</v>
      </c>
      <c r="B5450" s="2" t="s">
        <v>2386</v>
      </c>
      <c r="C5450" s="3">
        <v>1340</v>
      </c>
      <c r="D5450" s="2">
        <v>77</v>
      </c>
      <c r="E5450" s="2">
        <v>36.15</v>
      </c>
      <c r="F5450" s="2">
        <v>43.9</v>
      </c>
      <c r="G5450" s="2">
        <v>0</v>
      </c>
      <c r="H5450" s="2" t="s">
        <v>12</v>
      </c>
      <c r="I5450" s="2">
        <v>1</v>
      </c>
      <c r="J5450" s="2">
        <v>41</v>
      </c>
      <c r="K5450" s="4">
        <v>0</v>
      </c>
      <c r="L5450" s="2" t="s">
        <v>1276</v>
      </c>
      <c r="M5450" s="5">
        <v>45093</v>
      </c>
      <c r="N5450" s="6">
        <v>103.81</v>
      </c>
    </row>
    <row r="5451" spans="1:14" ht="15.5" hidden="1" x14ac:dyDescent="0.35">
      <c r="A5451" s="3" t="s">
        <v>991</v>
      </c>
      <c r="B5451" s="2" t="s">
        <v>2387</v>
      </c>
      <c r="C5451" s="3">
        <v>1360</v>
      </c>
      <c r="D5451" s="2">
        <v>71.95</v>
      </c>
      <c r="E5451" s="2">
        <v>38.25</v>
      </c>
      <c r="F5451" s="2">
        <v>45.95</v>
      </c>
      <c r="G5451" s="2">
        <v>0</v>
      </c>
      <c r="H5451" s="2" t="s">
        <v>12</v>
      </c>
      <c r="I5451" s="2">
        <v>50</v>
      </c>
      <c r="J5451" s="2">
        <v>134</v>
      </c>
      <c r="K5451" s="4">
        <v>0</v>
      </c>
      <c r="L5451" s="2" t="s">
        <v>1276</v>
      </c>
      <c r="M5451" s="5">
        <v>45093</v>
      </c>
      <c r="N5451" s="6">
        <v>103.81</v>
      </c>
    </row>
    <row r="5452" spans="1:14" ht="15.5" hidden="1" x14ac:dyDescent="0.35">
      <c r="A5452" s="3" t="s">
        <v>993</v>
      </c>
      <c r="B5452" s="2" t="s">
        <v>2388</v>
      </c>
      <c r="C5452" s="3">
        <v>1380</v>
      </c>
      <c r="D5452" s="2">
        <v>65.84</v>
      </c>
      <c r="E5452" s="2">
        <v>40.200000000000003</v>
      </c>
      <c r="F5452" s="2">
        <v>48.1</v>
      </c>
      <c r="G5452" s="2">
        <v>0</v>
      </c>
      <c r="H5452" s="2" t="s">
        <v>12</v>
      </c>
      <c r="I5452" s="2">
        <v>156</v>
      </c>
      <c r="J5452" s="2">
        <v>158</v>
      </c>
      <c r="K5452" s="4">
        <v>0</v>
      </c>
      <c r="L5452" s="2" t="s">
        <v>1276</v>
      </c>
      <c r="M5452" s="5">
        <v>45093</v>
      </c>
      <c r="N5452" s="6">
        <v>103.81</v>
      </c>
    </row>
    <row r="5453" spans="1:14" ht="15.5" hidden="1" x14ac:dyDescent="0.35">
      <c r="A5453" s="3" t="s">
        <v>995</v>
      </c>
      <c r="B5453" s="2" t="s">
        <v>2389</v>
      </c>
      <c r="C5453" s="3">
        <v>1400</v>
      </c>
      <c r="D5453" s="2">
        <v>75.5</v>
      </c>
      <c r="E5453" s="2">
        <v>42.5</v>
      </c>
      <c r="F5453" s="2">
        <v>50.35</v>
      </c>
      <c r="G5453" s="2">
        <v>0</v>
      </c>
      <c r="H5453" s="2" t="s">
        <v>12</v>
      </c>
      <c r="I5453" s="2">
        <v>2</v>
      </c>
      <c r="J5453" s="2">
        <v>246</v>
      </c>
      <c r="K5453" s="4">
        <v>0</v>
      </c>
      <c r="L5453" s="2" t="s">
        <v>1276</v>
      </c>
      <c r="M5453" s="5">
        <v>45093</v>
      </c>
      <c r="N5453" s="6">
        <v>103.81</v>
      </c>
    </row>
    <row r="5454" spans="1:14" ht="15.5" hidden="1" x14ac:dyDescent="0.35">
      <c r="A5454" s="3" t="s">
        <v>997</v>
      </c>
      <c r="B5454" s="2" t="s">
        <v>2390</v>
      </c>
      <c r="C5454" s="3">
        <v>1420</v>
      </c>
      <c r="D5454" s="2">
        <v>81.34</v>
      </c>
      <c r="E5454" s="2">
        <v>44.55</v>
      </c>
      <c r="F5454" s="2">
        <v>52.65</v>
      </c>
      <c r="G5454" s="2">
        <v>0</v>
      </c>
      <c r="H5454" s="2" t="s">
        <v>12</v>
      </c>
      <c r="I5454" s="2">
        <v>2</v>
      </c>
      <c r="J5454" s="2">
        <v>23</v>
      </c>
      <c r="K5454" s="4">
        <v>0</v>
      </c>
      <c r="L5454" s="2" t="s">
        <v>1276</v>
      </c>
      <c r="M5454" s="5">
        <v>45093</v>
      </c>
      <c r="N5454" s="6">
        <v>103.81</v>
      </c>
    </row>
    <row r="5455" spans="1:14" ht="15.5" hidden="1" x14ac:dyDescent="0.35">
      <c r="A5455" s="3" t="s">
        <v>999</v>
      </c>
      <c r="B5455" s="2" t="s">
        <v>2391</v>
      </c>
      <c r="C5455" s="3">
        <v>1440</v>
      </c>
      <c r="D5455" s="2">
        <v>86.39</v>
      </c>
      <c r="E5455" s="2">
        <v>47.1</v>
      </c>
      <c r="F5455" s="2">
        <v>55</v>
      </c>
      <c r="G5455" s="2">
        <v>0</v>
      </c>
      <c r="H5455" s="2" t="s">
        <v>12</v>
      </c>
      <c r="I5455" s="2">
        <v>1</v>
      </c>
      <c r="J5455" s="2">
        <v>24</v>
      </c>
      <c r="K5455" s="4">
        <v>0</v>
      </c>
      <c r="L5455" s="2" t="s">
        <v>1276</v>
      </c>
      <c r="M5455" s="5">
        <v>45093</v>
      </c>
      <c r="N5455" s="6">
        <v>103.81</v>
      </c>
    </row>
    <row r="5456" spans="1:14" ht="15.5" hidden="1" x14ac:dyDescent="0.35">
      <c r="A5456" s="3" t="s">
        <v>1001</v>
      </c>
      <c r="B5456" s="2" t="s">
        <v>2392</v>
      </c>
      <c r="C5456" s="3">
        <v>1450</v>
      </c>
      <c r="D5456" s="2">
        <v>82.48</v>
      </c>
      <c r="E5456" s="2">
        <v>48.05</v>
      </c>
      <c r="F5456" s="2">
        <v>56.3</v>
      </c>
      <c r="G5456" s="2">
        <v>0</v>
      </c>
      <c r="H5456" s="2" t="s">
        <v>12</v>
      </c>
      <c r="I5456" s="2">
        <v>1</v>
      </c>
      <c r="J5456" s="2">
        <v>8</v>
      </c>
      <c r="K5456" s="4">
        <v>0</v>
      </c>
      <c r="L5456" s="2" t="s">
        <v>1276</v>
      </c>
      <c r="M5456" s="5">
        <v>45093</v>
      </c>
      <c r="N5456" s="6">
        <v>103.81</v>
      </c>
    </row>
    <row r="5457" spans="1:14" ht="15.5" hidden="1" x14ac:dyDescent="0.35">
      <c r="A5457" s="3" t="s">
        <v>1003</v>
      </c>
      <c r="B5457" s="2" t="s">
        <v>2393</v>
      </c>
      <c r="C5457" s="3">
        <v>1460</v>
      </c>
      <c r="D5457" s="2">
        <v>67.239999999999995</v>
      </c>
      <c r="E5457" s="2">
        <v>49.5</v>
      </c>
      <c r="F5457" s="2">
        <v>57.5</v>
      </c>
      <c r="G5457" s="2">
        <v>0</v>
      </c>
      <c r="H5457" s="2" t="s">
        <v>12</v>
      </c>
      <c r="I5457" s="2">
        <v>1</v>
      </c>
      <c r="J5457" s="2">
        <v>22</v>
      </c>
      <c r="K5457" s="4">
        <v>0</v>
      </c>
      <c r="L5457" s="2" t="s">
        <v>1276</v>
      </c>
      <c r="M5457" s="5">
        <v>45093</v>
      </c>
      <c r="N5457" s="6">
        <v>103.81</v>
      </c>
    </row>
    <row r="5458" spans="1:14" ht="15.5" hidden="1" x14ac:dyDescent="0.35">
      <c r="A5458" s="3" t="s">
        <v>1005</v>
      </c>
      <c r="B5458" s="2" t="s">
        <v>2394</v>
      </c>
      <c r="C5458" s="3">
        <v>1480</v>
      </c>
      <c r="D5458" s="2">
        <v>93.51</v>
      </c>
      <c r="E5458" s="2">
        <v>52</v>
      </c>
      <c r="F5458" s="2">
        <v>60</v>
      </c>
      <c r="G5458" s="2">
        <v>0</v>
      </c>
      <c r="H5458" s="2" t="s">
        <v>12</v>
      </c>
      <c r="I5458" s="2">
        <v>4</v>
      </c>
      <c r="J5458" s="2">
        <v>20</v>
      </c>
      <c r="K5458" s="4">
        <v>0</v>
      </c>
      <c r="L5458" s="2" t="s">
        <v>1276</v>
      </c>
      <c r="M5458" s="5">
        <v>45093</v>
      </c>
      <c r="N5458" s="6">
        <v>103.81</v>
      </c>
    </row>
    <row r="5459" spans="1:14" ht="15.5" hidden="1" x14ac:dyDescent="0.35">
      <c r="A5459" s="3" t="s">
        <v>1007</v>
      </c>
      <c r="B5459" s="2" t="s">
        <v>2395</v>
      </c>
      <c r="C5459" s="3">
        <v>1500</v>
      </c>
      <c r="D5459" s="2">
        <v>59.48</v>
      </c>
      <c r="E5459" s="2">
        <v>54.6</v>
      </c>
      <c r="F5459" s="2">
        <v>62.5</v>
      </c>
      <c r="G5459" s="2">
        <v>4.2300000000000004</v>
      </c>
      <c r="H5459" s="2">
        <v>7.6600000000000001E-2</v>
      </c>
      <c r="I5459" s="2">
        <v>2</v>
      </c>
      <c r="J5459" s="2">
        <v>129</v>
      </c>
      <c r="K5459" s="4">
        <v>0</v>
      </c>
      <c r="L5459" s="2" t="s">
        <v>1276</v>
      </c>
      <c r="M5459" s="5">
        <v>45093</v>
      </c>
      <c r="N5459" s="6">
        <v>103.81</v>
      </c>
    </row>
    <row r="5460" spans="1:14" ht="15.5" hidden="1" x14ac:dyDescent="0.35">
      <c r="A5460" s="3" t="s">
        <v>1009</v>
      </c>
      <c r="B5460" s="2" t="s">
        <v>2395</v>
      </c>
      <c r="C5460" s="3">
        <v>1520</v>
      </c>
      <c r="D5460" s="2">
        <v>62.57</v>
      </c>
      <c r="E5460" s="2">
        <v>57.25</v>
      </c>
      <c r="F5460" s="2">
        <v>65.5</v>
      </c>
      <c r="G5460" s="2">
        <v>39.93</v>
      </c>
      <c r="H5460" s="2">
        <v>1.7637</v>
      </c>
      <c r="I5460" s="2">
        <v>2</v>
      </c>
      <c r="J5460" s="2">
        <v>10</v>
      </c>
      <c r="K5460" s="4">
        <v>0</v>
      </c>
      <c r="L5460" s="2" t="s">
        <v>1276</v>
      </c>
      <c r="M5460" s="5">
        <v>45093</v>
      </c>
      <c r="N5460" s="6">
        <v>103.81</v>
      </c>
    </row>
    <row r="5461" spans="1:14" ht="15.5" hidden="1" x14ac:dyDescent="0.35">
      <c r="A5461" s="3" t="s">
        <v>1010</v>
      </c>
      <c r="B5461" s="2" t="s">
        <v>2396</v>
      </c>
      <c r="C5461" s="3">
        <v>1540</v>
      </c>
      <c r="D5461" s="2">
        <v>54.5</v>
      </c>
      <c r="E5461" s="2">
        <v>61.9</v>
      </c>
      <c r="F5461" s="2">
        <v>69.150000000000006</v>
      </c>
      <c r="G5461" s="2">
        <v>0</v>
      </c>
      <c r="H5461" s="2" t="s">
        <v>12</v>
      </c>
      <c r="I5461" s="2">
        <v>2</v>
      </c>
      <c r="J5461" s="2">
        <v>5</v>
      </c>
      <c r="K5461" s="4">
        <v>0</v>
      </c>
      <c r="L5461" s="2" t="s">
        <v>1276</v>
      </c>
      <c r="M5461" s="5">
        <v>45093</v>
      </c>
      <c r="N5461" s="6">
        <v>103.81</v>
      </c>
    </row>
    <row r="5462" spans="1:14" ht="15.5" hidden="1" x14ac:dyDescent="0.35">
      <c r="A5462" s="3" t="s">
        <v>1012</v>
      </c>
      <c r="B5462" s="2" t="s">
        <v>2397</v>
      </c>
      <c r="C5462" s="3">
        <v>1550</v>
      </c>
      <c r="D5462" s="2">
        <v>111.65</v>
      </c>
      <c r="E5462" s="2">
        <v>62.4</v>
      </c>
      <c r="F5462" s="2">
        <v>70.25</v>
      </c>
      <c r="G5462" s="2">
        <v>0</v>
      </c>
      <c r="H5462" s="2" t="s">
        <v>12</v>
      </c>
      <c r="I5462" s="2">
        <v>1</v>
      </c>
      <c r="J5462" s="2">
        <v>29</v>
      </c>
      <c r="K5462" s="4">
        <v>0</v>
      </c>
      <c r="L5462" s="2" t="s">
        <v>1276</v>
      </c>
      <c r="M5462" s="5">
        <v>45093</v>
      </c>
      <c r="N5462" s="6">
        <v>103.81</v>
      </c>
    </row>
    <row r="5463" spans="1:14" ht="15.5" hidden="1" x14ac:dyDescent="0.35">
      <c r="A5463" s="3" t="s">
        <v>1014</v>
      </c>
      <c r="B5463" s="2" t="s">
        <v>2398</v>
      </c>
      <c r="C5463" s="3">
        <v>1560</v>
      </c>
      <c r="D5463" s="2">
        <v>71.5</v>
      </c>
      <c r="E5463" s="2">
        <v>63.75</v>
      </c>
      <c r="F5463" s="2">
        <v>71.8</v>
      </c>
      <c r="G5463" s="2">
        <v>0</v>
      </c>
      <c r="H5463" s="2" t="s">
        <v>12</v>
      </c>
      <c r="I5463" s="2">
        <v>8</v>
      </c>
      <c r="J5463" s="2">
        <v>39</v>
      </c>
      <c r="K5463" s="4">
        <v>0</v>
      </c>
      <c r="L5463" s="2" t="s">
        <v>1276</v>
      </c>
      <c r="M5463" s="5">
        <v>45093</v>
      </c>
      <c r="N5463" s="6">
        <v>103.81</v>
      </c>
    </row>
    <row r="5464" spans="1:14" ht="15.5" hidden="1" x14ac:dyDescent="0.35">
      <c r="A5464" s="3" t="s">
        <v>1016</v>
      </c>
      <c r="B5464" s="2" t="s">
        <v>2399</v>
      </c>
      <c r="C5464" s="3">
        <v>1580</v>
      </c>
      <c r="D5464" s="2">
        <v>71.209999999999994</v>
      </c>
      <c r="E5464" s="2">
        <v>66.05</v>
      </c>
      <c r="F5464" s="2">
        <v>74.5</v>
      </c>
      <c r="G5464" s="2">
        <v>-55.24</v>
      </c>
      <c r="H5464" s="2">
        <v>-0.43690000000000001</v>
      </c>
      <c r="I5464" s="2">
        <v>2</v>
      </c>
      <c r="J5464" s="2">
        <v>150</v>
      </c>
      <c r="K5464" s="4">
        <v>0</v>
      </c>
      <c r="L5464" s="2" t="s">
        <v>1276</v>
      </c>
      <c r="M5464" s="5">
        <v>45093</v>
      </c>
      <c r="N5464" s="6">
        <v>103.81</v>
      </c>
    </row>
    <row r="5465" spans="1:14" ht="15.5" hidden="1" x14ac:dyDescent="0.35">
      <c r="A5465" s="3" t="s">
        <v>1018</v>
      </c>
      <c r="B5465" s="2" t="s">
        <v>2399</v>
      </c>
      <c r="C5465" s="3">
        <v>1600</v>
      </c>
      <c r="D5465" s="2">
        <v>74.91</v>
      </c>
      <c r="E5465" s="2">
        <v>69.25</v>
      </c>
      <c r="F5465" s="2">
        <v>77.5</v>
      </c>
      <c r="G5465" s="2">
        <v>5.56</v>
      </c>
      <c r="H5465" s="2">
        <v>8.0199999999999994E-2</v>
      </c>
      <c r="I5465" s="2">
        <v>2</v>
      </c>
      <c r="J5465" s="2">
        <v>204</v>
      </c>
      <c r="K5465" s="4">
        <v>0</v>
      </c>
      <c r="L5465" s="2" t="s">
        <v>1276</v>
      </c>
      <c r="M5465" s="5">
        <v>45093</v>
      </c>
      <c r="N5465" s="6">
        <v>103.81</v>
      </c>
    </row>
    <row r="5466" spans="1:14" ht="15.5" hidden="1" x14ac:dyDescent="0.35">
      <c r="A5466" s="3" t="s">
        <v>1019</v>
      </c>
      <c r="B5466" s="2" t="s">
        <v>2147</v>
      </c>
      <c r="C5466" s="3">
        <v>1620</v>
      </c>
      <c r="D5466" s="2">
        <v>82.8</v>
      </c>
      <c r="E5466" s="2">
        <v>72.650000000000006</v>
      </c>
      <c r="F5466" s="2">
        <v>81</v>
      </c>
      <c r="G5466" s="2">
        <v>0</v>
      </c>
      <c r="H5466" s="2" t="s">
        <v>12</v>
      </c>
      <c r="I5466" s="2">
        <v>6</v>
      </c>
      <c r="J5466" s="2">
        <v>24</v>
      </c>
      <c r="K5466" s="4">
        <v>0</v>
      </c>
      <c r="L5466" s="2" t="s">
        <v>1276</v>
      </c>
      <c r="M5466" s="5">
        <v>45093</v>
      </c>
      <c r="N5466" s="6">
        <v>103.81</v>
      </c>
    </row>
    <row r="5467" spans="1:14" ht="15.5" hidden="1" x14ac:dyDescent="0.35">
      <c r="A5467" s="3" t="s">
        <v>1020</v>
      </c>
      <c r="B5467" s="2" t="s">
        <v>2400</v>
      </c>
      <c r="C5467" s="3">
        <v>1640</v>
      </c>
      <c r="D5467" s="2">
        <v>126.59</v>
      </c>
      <c r="E5467" s="2">
        <v>76.05</v>
      </c>
      <c r="F5467" s="2">
        <v>84.5</v>
      </c>
      <c r="G5467" s="2">
        <v>0</v>
      </c>
      <c r="H5467" s="2" t="s">
        <v>12</v>
      </c>
      <c r="I5467" s="2">
        <v>3</v>
      </c>
      <c r="J5467" s="2">
        <v>18</v>
      </c>
      <c r="K5467" s="4">
        <v>0</v>
      </c>
      <c r="L5467" s="2" t="s">
        <v>1276</v>
      </c>
      <c r="M5467" s="5">
        <v>45093</v>
      </c>
      <c r="N5467" s="6">
        <v>103.81</v>
      </c>
    </row>
    <row r="5468" spans="1:14" ht="15.5" hidden="1" x14ac:dyDescent="0.35">
      <c r="A5468" s="3" t="s">
        <v>1022</v>
      </c>
      <c r="B5468" s="2" t="s">
        <v>2401</v>
      </c>
      <c r="C5468" s="3">
        <v>1660</v>
      </c>
      <c r="D5468" s="2">
        <v>126.2</v>
      </c>
      <c r="E5468" s="2">
        <v>80</v>
      </c>
      <c r="F5468" s="2">
        <v>88</v>
      </c>
      <c r="G5468" s="2">
        <v>0</v>
      </c>
      <c r="H5468" s="2" t="s">
        <v>12</v>
      </c>
      <c r="I5468" s="2">
        <v>5</v>
      </c>
      <c r="J5468" s="2">
        <v>24</v>
      </c>
      <c r="K5468" s="4">
        <v>0</v>
      </c>
      <c r="L5468" s="2" t="s">
        <v>1276</v>
      </c>
      <c r="M5468" s="5">
        <v>45093</v>
      </c>
      <c r="N5468" s="6">
        <v>103.81</v>
      </c>
    </row>
    <row r="5469" spans="1:14" ht="15.5" hidden="1" x14ac:dyDescent="0.35">
      <c r="A5469" s="3" t="s">
        <v>1024</v>
      </c>
      <c r="B5469" s="2" t="s">
        <v>2402</v>
      </c>
      <c r="C5469" s="3">
        <v>1680</v>
      </c>
      <c r="D5469" s="2">
        <v>87</v>
      </c>
      <c r="E5469" s="2">
        <v>83.25</v>
      </c>
      <c r="F5469" s="2">
        <v>91.5</v>
      </c>
      <c r="G5469" s="2">
        <v>0</v>
      </c>
      <c r="H5469" s="2" t="s">
        <v>12</v>
      </c>
      <c r="I5469" s="2">
        <v>1</v>
      </c>
      <c r="J5469" s="2">
        <v>80</v>
      </c>
      <c r="K5469" s="4">
        <v>0</v>
      </c>
      <c r="L5469" s="2" t="s">
        <v>1276</v>
      </c>
      <c r="M5469" s="5">
        <v>45093</v>
      </c>
      <c r="N5469" s="6">
        <v>103.81</v>
      </c>
    </row>
    <row r="5470" spans="1:14" ht="15.5" hidden="1" x14ac:dyDescent="0.35">
      <c r="A5470" s="3" t="s">
        <v>1026</v>
      </c>
      <c r="B5470" s="2" t="s">
        <v>2403</v>
      </c>
      <c r="C5470" s="3">
        <v>1700</v>
      </c>
      <c r="D5470" s="2">
        <v>91.09</v>
      </c>
      <c r="E5470" s="2">
        <v>87.3</v>
      </c>
      <c r="F5470" s="2">
        <v>95</v>
      </c>
      <c r="G5470" s="2">
        <v>-18.88</v>
      </c>
      <c r="H5470" s="2">
        <v>-0.17169999999999999</v>
      </c>
      <c r="I5470" s="2">
        <v>10</v>
      </c>
      <c r="J5470" s="2">
        <v>229</v>
      </c>
      <c r="K5470" s="4">
        <v>0</v>
      </c>
      <c r="L5470" s="2" t="s">
        <v>1276</v>
      </c>
      <c r="M5470" s="5">
        <v>45093</v>
      </c>
      <c r="N5470" s="6">
        <v>103.81</v>
      </c>
    </row>
    <row r="5471" spans="1:14" ht="15.5" hidden="1" x14ac:dyDescent="0.35">
      <c r="A5471" s="3" t="s">
        <v>1028</v>
      </c>
      <c r="B5471" s="2" t="s">
        <v>2403</v>
      </c>
      <c r="C5471" s="3">
        <v>1720</v>
      </c>
      <c r="D5471" s="2">
        <v>95.04</v>
      </c>
      <c r="E5471" s="2">
        <v>91.05</v>
      </c>
      <c r="F5471" s="2">
        <v>99.5</v>
      </c>
      <c r="G5471" s="2">
        <v>-17.760000000000002</v>
      </c>
      <c r="H5471" s="2">
        <v>-0.15740000000000001</v>
      </c>
      <c r="I5471" s="2">
        <v>2</v>
      </c>
      <c r="J5471" s="2">
        <v>80</v>
      </c>
      <c r="K5471" s="4">
        <v>0</v>
      </c>
      <c r="L5471" s="2" t="s">
        <v>1276</v>
      </c>
      <c r="M5471" s="5">
        <v>45093</v>
      </c>
      <c r="N5471" s="6">
        <v>103.81</v>
      </c>
    </row>
    <row r="5472" spans="1:14" ht="15.5" hidden="1" x14ac:dyDescent="0.35">
      <c r="A5472" s="3" t="s">
        <v>1029</v>
      </c>
      <c r="B5472" s="2" t="s">
        <v>2404</v>
      </c>
      <c r="C5472" s="3">
        <v>1740</v>
      </c>
      <c r="D5472" s="2">
        <v>101.83</v>
      </c>
      <c r="E5472" s="2">
        <v>95</v>
      </c>
      <c r="F5472" s="2">
        <v>103</v>
      </c>
      <c r="G5472" s="2">
        <v>-58.42</v>
      </c>
      <c r="H5472" s="2">
        <v>-0.36459999999999998</v>
      </c>
      <c r="I5472" s="2">
        <v>1</v>
      </c>
      <c r="J5472" s="2">
        <v>61</v>
      </c>
      <c r="K5472" s="4">
        <v>0</v>
      </c>
      <c r="L5472" s="2" t="s">
        <v>1276</v>
      </c>
      <c r="M5472" s="5">
        <v>45093</v>
      </c>
      <c r="N5472" s="6">
        <v>103.81</v>
      </c>
    </row>
    <row r="5473" spans="1:14" ht="15.5" hidden="1" x14ac:dyDescent="0.35">
      <c r="A5473" s="3" t="s">
        <v>1031</v>
      </c>
      <c r="B5473" s="2" t="s">
        <v>2404</v>
      </c>
      <c r="C5473" s="3">
        <v>1760</v>
      </c>
      <c r="D5473" s="2">
        <v>106.4</v>
      </c>
      <c r="E5473" s="2">
        <v>99.25</v>
      </c>
      <c r="F5473" s="2">
        <v>107.5</v>
      </c>
      <c r="G5473" s="2">
        <v>8.6999999999999993</v>
      </c>
      <c r="H5473" s="2">
        <v>8.8999999999999996E-2</v>
      </c>
      <c r="I5473" s="2">
        <v>1</v>
      </c>
      <c r="J5473" s="2">
        <v>117</v>
      </c>
      <c r="K5473" s="4">
        <v>0</v>
      </c>
      <c r="L5473" s="2" t="s">
        <v>1276</v>
      </c>
      <c r="M5473" s="5">
        <v>45093</v>
      </c>
      <c r="N5473" s="6">
        <v>103.81</v>
      </c>
    </row>
    <row r="5474" spans="1:14" ht="15.5" hidden="1" x14ac:dyDescent="0.35">
      <c r="A5474" s="3" t="s">
        <v>1032</v>
      </c>
      <c r="B5474" s="2" t="s">
        <v>2376</v>
      </c>
      <c r="C5474" s="3">
        <v>1780</v>
      </c>
      <c r="D5474" s="2">
        <v>167.52</v>
      </c>
      <c r="E5474" s="2">
        <v>103.95</v>
      </c>
      <c r="F5474" s="2">
        <v>113.75</v>
      </c>
      <c r="G5474" s="2">
        <v>0</v>
      </c>
      <c r="H5474" s="2" t="s">
        <v>12</v>
      </c>
      <c r="I5474" s="2">
        <v>6</v>
      </c>
      <c r="J5474" s="2">
        <v>22</v>
      </c>
      <c r="K5474" s="4">
        <v>0</v>
      </c>
      <c r="L5474" s="2" t="s">
        <v>1276</v>
      </c>
      <c r="M5474" s="5">
        <v>45093</v>
      </c>
      <c r="N5474" s="6">
        <v>103.81</v>
      </c>
    </row>
    <row r="5475" spans="1:14" ht="15.5" hidden="1" x14ac:dyDescent="0.35">
      <c r="A5475" s="3" t="s">
        <v>1033</v>
      </c>
      <c r="B5475" s="2" t="s">
        <v>2405</v>
      </c>
      <c r="C5475" s="3">
        <v>1800</v>
      </c>
      <c r="D5475" s="2">
        <v>112.63</v>
      </c>
      <c r="E5475" s="2">
        <v>108.35</v>
      </c>
      <c r="F5475" s="2">
        <v>118.35</v>
      </c>
      <c r="G5475" s="2">
        <v>-1.0900000000000001</v>
      </c>
      <c r="H5475" s="2">
        <v>-9.5999999999999992E-3</v>
      </c>
      <c r="I5475" s="2">
        <v>2</v>
      </c>
      <c r="J5475" s="2">
        <v>130</v>
      </c>
      <c r="K5475" s="4">
        <v>0</v>
      </c>
      <c r="L5475" s="2" t="s">
        <v>1276</v>
      </c>
      <c r="M5475" s="5">
        <v>45093</v>
      </c>
      <c r="N5475" s="6">
        <v>103.81</v>
      </c>
    </row>
    <row r="5476" spans="1:14" ht="15.5" hidden="1" x14ac:dyDescent="0.35">
      <c r="A5476" s="3" t="s">
        <v>1035</v>
      </c>
      <c r="B5476" s="2" t="s">
        <v>2406</v>
      </c>
      <c r="C5476" s="3">
        <v>1820</v>
      </c>
      <c r="D5476" s="2">
        <v>120.86</v>
      </c>
      <c r="E5476" s="2">
        <v>113.1</v>
      </c>
      <c r="F5476" s="2">
        <v>123.1</v>
      </c>
      <c r="G5476" s="2">
        <v>-76.22</v>
      </c>
      <c r="H5476" s="2">
        <v>-0.38669999999999999</v>
      </c>
      <c r="I5476" s="2">
        <v>5</v>
      </c>
      <c r="J5476" s="2">
        <v>18</v>
      </c>
      <c r="K5476" s="4">
        <v>0</v>
      </c>
      <c r="L5476" s="2" t="s">
        <v>1276</v>
      </c>
      <c r="M5476" s="5">
        <v>45093</v>
      </c>
      <c r="N5476" s="6">
        <v>103.81</v>
      </c>
    </row>
    <row r="5477" spans="1:14" ht="15.5" hidden="1" x14ac:dyDescent="0.35">
      <c r="A5477" s="3" t="s">
        <v>1037</v>
      </c>
      <c r="B5477" s="2" t="s">
        <v>2407</v>
      </c>
      <c r="C5477" s="3">
        <v>1840</v>
      </c>
      <c r="D5477" s="2">
        <v>124.35</v>
      </c>
      <c r="E5477" s="2">
        <v>117.65</v>
      </c>
      <c r="F5477" s="2">
        <v>127.95</v>
      </c>
      <c r="G5477" s="2">
        <v>-60.7</v>
      </c>
      <c r="H5477" s="2">
        <v>-0.32800000000000001</v>
      </c>
      <c r="I5477" s="2">
        <v>6</v>
      </c>
      <c r="J5477" s="2">
        <v>47</v>
      </c>
      <c r="K5477" s="4">
        <v>0</v>
      </c>
      <c r="L5477" s="2" t="s">
        <v>1276</v>
      </c>
      <c r="M5477" s="5">
        <v>45093</v>
      </c>
      <c r="N5477" s="6">
        <v>103.81</v>
      </c>
    </row>
    <row r="5478" spans="1:14" ht="15.5" hidden="1" x14ac:dyDescent="0.35">
      <c r="A5478" s="3" t="s">
        <v>1039</v>
      </c>
      <c r="B5478" s="2" t="s">
        <v>2408</v>
      </c>
      <c r="C5478" s="3">
        <v>1860</v>
      </c>
      <c r="D5478" s="2">
        <v>127.37</v>
      </c>
      <c r="E5478" s="2">
        <v>122.7</v>
      </c>
      <c r="F5478" s="2">
        <v>133.19999999999999</v>
      </c>
      <c r="G5478" s="2">
        <v>-4.63</v>
      </c>
      <c r="H5478" s="2">
        <v>-3.5099999999999999E-2</v>
      </c>
      <c r="I5478" s="2">
        <v>2</v>
      </c>
      <c r="J5478" s="2">
        <v>5</v>
      </c>
      <c r="K5478" s="4">
        <v>0</v>
      </c>
      <c r="L5478" s="2" t="s">
        <v>1276</v>
      </c>
      <c r="M5478" s="5">
        <v>45093</v>
      </c>
      <c r="N5478" s="6">
        <v>103.81</v>
      </c>
    </row>
    <row r="5479" spans="1:14" ht="15.5" hidden="1" x14ac:dyDescent="0.35">
      <c r="A5479" s="3" t="s">
        <v>1041</v>
      </c>
      <c r="B5479" s="2" t="s">
        <v>2408</v>
      </c>
      <c r="C5479" s="3">
        <v>1880</v>
      </c>
      <c r="D5479" s="2">
        <v>132.46</v>
      </c>
      <c r="E5479" s="2">
        <v>128.75</v>
      </c>
      <c r="F5479" s="2">
        <v>138.19999999999999</v>
      </c>
      <c r="G5479" s="2">
        <v>-1.66</v>
      </c>
      <c r="H5479" s="2">
        <v>-1.24E-2</v>
      </c>
      <c r="I5479" s="2">
        <v>2</v>
      </c>
      <c r="J5479" s="2">
        <v>16</v>
      </c>
      <c r="K5479" s="4">
        <v>0</v>
      </c>
      <c r="L5479" s="2" t="s">
        <v>1276</v>
      </c>
      <c r="M5479" s="5">
        <v>45093</v>
      </c>
      <c r="N5479" s="6">
        <v>103.81</v>
      </c>
    </row>
    <row r="5480" spans="1:14" ht="15.5" hidden="1" x14ac:dyDescent="0.35">
      <c r="A5480" s="3" t="s">
        <v>1042</v>
      </c>
      <c r="B5480" s="2" t="s">
        <v>2404</v>
      </c>
      <c r="C5480" s="3">
        <v>1900</v>
      </c>
      <c r="D5480" s="2">
        <v>141.25</v>
      </c>
      <c r="E5480" s="2">
        <v>132.94999999999999</v>
      </c>
      <c r="F5480" s="2">
        <v>143.44999999999999</v>
      </c>
      <c r="G5480" s="2">
        <v>5.25</v>
      </c>
      <c r="H5480" s="2">
        <v>3.8600000000000002E-2</v>
      </c>
      <c r="I5480" s="2">
        <v>10</v>
      </c>
      <c r="J5480" s="2">
        <v>249</v>
      </c>
      <c r="K5480" s="4">
        <v>0</v>
      </c>
      <c r="L5480" s="2" t="s">
        <v>1276</v>
      </c>
      <c r="M5480" s="5">
        <v>45093</v>
      </c>
      <c r="N5480" s="6">
        <v>103.81</v>
      </c>
    </row>
    <row r="5481" spans="1:14" ht="15.5" hidden="1" x14ac:dyDescent="0.35">
      <c r="A5481" s="3" t="s">
        <v>1043</v>
      </c>
      <c r="B5481" s="2" t="s">
        <v>2409</v>
      </c>
      <c r="C5481" s="3">
        <v>1920</v>
      </c>
      <c r="D5481" s="2">
        <v>134.69999999999999</v>
      </c>
      <c r="E5481" s="2">
        <v>139.44999999999999</v>
      </c>
      <c r="F5481" s="2">
        <v>149.1</v>
      </c>
      <c r="G5481" s="2">
        <v>0</v>
      </c>
      <c r="H5481" s="2" t="s">
        <v>12</v>
      </c>
      <c r="I5481" s="2">
        <v>1</v>
      </c>
      <c r="J5481" s="2">
        <v>24</v>
      </c>
      <c r="K5481" s="4">
        <v>0</v>
      </c>
      <c r="L5481" s="2" t="s">
        <v>1276</v>
      </c>
      <c r="M5481" s="5">
        <v>45093</v>
      </c>
      <c r="N5481" s="6">
        <v>103.81</v>
      </c>
    </row>
    <row r="5482" spans="1:14" ht="15.5" hidden="1" x14ac:dyDescent="0.35">
      <c r="A5482" s="3" t="s">
        <v>1045</v>
      </c>
      <c r="B5482" s="2" t="s">
        <v>2410</v>
      </c>
      <c r="C5482" s="3">
        <v>1940</v>
      </c>
      <c r="D5482" s="2">
        <v>246.1</v>
      </c>
      <c r="E5482" s="2">
        <v>143.85</v>
      </c>
      <c r="F5482" s="2">
        <v>154.80000000000001</v>
      </c>
      <c r="G5482" s="2">
        <v>0</v>
      </c>
      <c r="H5482" s="2" t="s">
        <v>12</v>
      </c>
      <c r="I5482" s="2">
        <v>1</v>
      </c>
      <c r="J5482" s="2">
        <v>106</v>
      </c>
      <c r="K5482" s="4">
        <v>0</v>
      </c>
      <c r="L5482" s="2" t="s">
        <v>1276</v>
      </c>
      <c r="M5482" s="5">
        <v>45093</v>
      </c>
      <c r="N5482" s="6">
        <v>103.81</v>
      </c>
    </row>
    <row r="5483" spans="1:14" ht="15.5" hidden="1" x14ac:dyDescent="0.35">
      <c r="A5483" s="3" t="s">
        <v>1047</v>
      </c>
      <c r="B5483" s="2" t="s">
        <v>2411</v>
      </c>
      <c r="C5483" s="3">
        <v>1960</v>
      </c>
      <c r="D5483" s="2">
        <v>188.7</v>
      </c>
      <c r="E5483" s="2">
        <v>149.5</v>
      </c>
      <c r="F5483" s="2">
        <v>160.5</v>
      </c>
      <c r="G5483" s="2">
        <v>0</v>
      </c>
      <c r="H5483" s="2" t="s">
        <v>12</v>
      </c>
      <c r="I5483" s="2">
        <v>2</v>
      </c>
      <c r="J5483" s="2">
        <v>42</v>
      </c>
      <c r="K5483" s="4">
        <v>0</v>
      </c>
      <c r="L5483" s="2" t="s">
        <v>1276</v>
      </c>
      <c r="M5483" s="5">
        <v>45093</v>
      </c>
      <c r="N5483" s="6">
        <v>103.81</v>
      </c>
    </row>
    <row r="5484" spans="1:14" ht="15.5" hidden="1" x14ac:dyDescent="0.35">
      <c r="A5484" s="3" t="s">
        <v>1049</v>
      </c>
      <c r="B5484" s="2" t="s">
        <v>2412</v>
      </c>
      <c r="C5484" s="3">
        <v>1980</v>
      </c>
      <c r="D5484" s="2">
        <v>163.80000000000001</v>
      </c>
      <c r="E5484" s="2">
        <v>156.35</v>
      </c>
      <c r="F5484" s="2">
        <v>166.45</v>
      </c>
      <c r="G5484" s="2">
        <v>-32.56</v>
      </c>
      <c r="H5484" s="2">
        <v>-0.1658</v>
      </c>
      <c r="I5484" s="2">
        <v>4</v>
      </c>
      <c r="J5484" s="2">
        <v>117</v>
      </c>
      <c r="K5484" s="4">
        <v>0</v>
      </c>
      <c r="L5484" s="2" t="s">
        <v>1276</v>
      </c>
      <c r="M5484" s="5">
        <v>45093</v>
      </c>
      <c r="N5484" s="6">
        <v>103.81</v>
      </c>
    </row>
    <row r="5485" spans="1:14" ht="15.5" hidden="1" x14ac:dyDescent="0.35">
      <c r="A5485" s="3" t="s">
        <v>1051</v>
      </c>
      <c r="B5485" s="2" t="s">
        <v>2405</v>
      </c>
      <c r="C5485" s="3">
        <v>2000</v>
      </c>
      <c r="D5485" s="2">
        <v>165.63</v>
      </c>
      <c r="E5485" s="2">
        <v>166</v>
      </c>
      <c r="F5485" s="2">
        <v>171.8</v>
      </c>
      <c r="G5485" s="2">
        <v>-1.52</v>
      </c>
      <c r="H5485" s="2">
        <v>-9.1000000000000004E-3</v>
      </c>
      <c r="I5485" s="2">
        <v>47</v>
      </c>
      <c r="J5485" s="2">
        <v>489</v>
      </c>
      <c r="K5485" s="4">
        <v>0</v>
      </c>
      <c r="L5485" s="2" t="s">
        <v>1276</v>
      </c>
      <c r="M5485" s="5">
        <v>45093</v>
      </c>
      <c r="N5485" s="6">
        <v>103.81</v>
      </c>
    </row>
    <row r="5486" spans="1:14" ht="15.5" hidden="1" x14ac:dyDescent="0.35">
      <c r="A5486" s="3" t="s">
        <v>1052</v>
      </c>
      <c r="B5486" s="2" t="s">
        <v>2162</v>
      </c>
      <c r="C5486" s="3">
        <v>2100</v>
      </c>
      <c r="D5486" s="2">
        <v>198</v>
      </c>
      <c r="E5486" s="2">
        <v>193.5</v>
      </c>
      <c r="F5486" s="2">
        <v>205</v>
      </c>
      <c r="G5486" s="2">
        <v>-8.3000000000000007</v>
      </c>
      <c r="H5486" s="2">
        <v>-4.02E-2</v>
      </c>
      <c r="I5486" s="2">
        <v>14</v>
      </c>
      <c r="J5486" s="2">
        <v>387</v>
      </c>
      <c r="K5486" s="4">
        <v>0</v>
      </c>
      <c r="L5486" s="2" t="s">
        <v>1276</v>
      </c>
      <c r="M5486" s="5">
        <v>45093</v>
      </c>
      <c r="N5486" s="6">
        <v>103.81</v>
      </c>
    </row>
    <row r="5487" spans="1:14" ht="15.5" hidden="1" x14ac:dyDescent="0.35">
      <c r="A5487" s="3" t="s">
        <v>1053</v>
      </c>
      <c r="B5487" s="2" t="s">
        <v>2718</v>
      </c>
      <c r="C5487" s="3">
        <v>2200</v>
      </c>
      <c r="D5487" s="2">
        <v>234.65</v>
      </c>
      <c r="E5487" s="2">
        <v>229.7</v>
      </c>
      <c r="F5487" s="2">
        <v>241.85</v>
      </c>
      <c r="G5487" s="2">
        <v>16.7</v>
      </c>
      <c r="H5487" s="2">
        <v>7.6600000000000001E-2</v>
      </c>
      <c r="I5487" s="2">
        <v>3</v>
      </c>
      <c r="J5487" s="2">
        <v>468</v>
      </c>
      <c r="K5487" s="4">
        <v>0</v>
      </c>
      <c r="L5487" s="2" t="s">
        <v>1276</v>
      </c>
      <c r="M5487" s="5">
        <v>45093</v>
      </c>
      <c r="N5487" s="6">
        <v>103.81</v>
      </c>
    </row>
    <row r="5488" spans="1:14" ht="15.5" hidden="1" x14ac:dyDescent="0.35">
      <c r="A5488" s="3" t="s">
        <v>1055</v>
      </c>
      <c r="B5488" s="2" t="s">
        <v>2719</v>
      </c>
      <c r="C5488" s="3">
        <v>2300</v>
      </c>
      <c r="D5488" s="2">
        <v>266.26</v>
      </c>
      <c r="E5488" s="2">
        <v>270.5</v>
      </c>
      <c r="F5488" s="2">
        <v>282.8</v>
      </c>
      <c r="G5488" s="2">
        <v>0</v>
      </c>
      <c r="H5488" s="2" t="s">
        <v>12</v>
      </c>
      <c r="I5488" s="2">
        <v>2</v>
      </c>
      <c r="J5488" s="2">
        <v>1387</v>
      </c>
      <c r="K5488" s="4">
        <v>0</v>
      </c>
      <c r="L5488" s="2" t="s">
        <v>1276</v>
      </c>
      <c r="M5488" s="5">
        <v>45093</v>
      </c>
      <c r="N5488" s="6">
        <v>103.81</v>
      </c>
    </row>
    <row r="5489" spans="1:14" ht="15.5" hidden="1" x14ac:dyDescent="0.35">
      <c r="A5489" s="3" t="s">
        <v>1057</v>
      </c>
      <c r="B5489" s="2" t="s">
        <v>2416</v>
      </c>
      <c r="C5489" s="3">
        <v>2400</v>
      </c>
      <c r="D5489" s="2">
        <v>327.41000000000003</v>
      </c>
      <c r="E5489" s="2">
        <v>314.8</v>
      </c>
      <c r="F5489" s="2">
        <v>327.8</v>
      </c>
      <c r="G5489" s="2">
        <v>22.8</v>
      </c>
      <c r="H5489" s="2">
        <v>7.4800000000000005E-2</v>
      </c>
      <c r="I5489" s="2">
        <v>8</v>
      </c>
      <c r="J5489" s="2">
        <v>636</v>
      </c>
      <c r="K5489" s="4">
        <v>0</v>
      </c>
      <c r="L5489" s="2" t="s">
        <v>1276</v>
      </c>
      <c r="M5489" s="5">
        <v>45093</v>
      </c>
      <c r="N5489" s="6">
        <v>103.81</v>
      </c>
    </row>
    <row r="5490" spans="1:14" ht="15.5" hidden="1" x14ac:dyDescent="0.35">
      <c r="A5490" s="3" t="s">
        <v>1059</v>
      </c>
      <c r="B5490" s="2" t="s">
        <v>2417</v>
      </c>
      <c r="C5490" s="3">
        <v>2500</v>
      </c>
      <c r="D5490" s="2">
        <v>374.91</v>
      </c>
      <c r="E5490" s="2">
        <v>364.3</v>
      </c>
      <c r="F5490" s="2">
        <v>377.65</v>
      </c>
      <c r="G5490" s="2">
        <v>-11.63</v>
      </c>
      <c r="H5490" s="2">
        <v>-3.0099999999999998E-2</v>
      </c>
      <c r="I5490" s="2">
        <v>8</v>
      </c>
      <c r="J5490" s="2">
        <v>739</v>
      </c>
      <c r="K5490" s="4">
        <v>0</v>
      </c>
      <c r="L5490" s="2" t="s">
        <v>1276</v>
      </c>
      <c r="M5490" s="5">
        <v>45093</v>
      </c>
      <c r="N5490" s="6">
        <v>103.81</v>
      </c>
    </row>
    <row r="5491" spans="1:14" ht="15.5" hidden="1" x14ac:dyDescent="0.35">
      <c r="A5491" s="3" t="s">
        <v>1061</v>
      </c>
      <c r="B5491" s="2" t="s">
        <v>2418</v>
      </c>
      <c r="C5491" s="3">
        <v>2600</v>
      </c>
      <c r="D5491" s="2">
        <v>416.59</v>
      </c>
      <c r="E5491" s="2">
        <v>418.05</v>
      </c>
      <c r="F5491" s="2">
        <v>431.95</v>
      </c>
      <c r="G5491" s="2">
        <v>-27.16</v>
      </c>
      <c r="H5491" s="2">
        <v>-6.1199999999999997E-2</v>
      </c>
      <c r="I5491" s="2">
        <v>1</v>
      </c>
      <c r="J5491" s="2">
        <v>846</v>
      </c>
      <c r="K5491" s="4">
        <v>0</v>
      </c>
      <c r="L5491" s="2" t="s">
        <v>1276</v>
      </c>
      <c r="M5491" s="5">
        <v>45093</v>
      </c>
      <c r="N5491" s="6">
        <v>103.81</v>
      </c>
    </row>
    <row r="5492" spans="1:14" ht="15.5" hidden="1" x14ac:dyDescent="0.35">
      <c r="A5492" s="3" t="s">
        <v>1063</v>
      </c>
      <c r="B5492" s="2" t="s">
        <v>2416</v>
      </c>
      <c r="C5492" s="3">
        <v>2700</v>
      </c>
      <c r="D5492" s="2">
        <v>493.35</v>
      </c>
      <c r="E5492" s="2">
        <v>475.95</v>
      </c>
      <c r="F5492" s="2">
        <v>490.65</v>
      </c>
      <c r="G5492" s="2">
        <v>28.85</v>
      </c>
      <c r="H5492" s="2">
        <v>6.2100000000000002E-2</v>
      </c>
      <c r="I5492" s="2">
        <v>2</v>
      </c>
      <c r="J5492" s="2">
        <v>1156</v>
      </c>
      <c r="K5492" s="4">
        <v>0</v>
      </c>
      <c r="L5492" s="2" t="s">
        <v>1276</v>
      </c>
      <c r="M5492" s="5">
        <v>45093</v>
      </c>
      <c r="N5492" s="6">
        <v>103.81</v>
      </c>
    </row>
    <row r="5493" spans="1:14" ht="15.5" hidden="1" x14ac:dyDescent="0.35">
      <c r="A5493" s="3" t="s">
        <v>1064</v>
      </c>
      <c r="B5493" s="2" t="s">
        <v>2419</v>
      </c>
      <c r="C5493" s="3">
        <v>2800</v>
      </c>
      <c r="D5493" s="2">
        <v>537.99</v>
      </c>
      <c r="E5493" s="2">
        <v>538.54999999999995</v>
      </c>
      <c r="F5493" s="2">
        <v>553.75</v>
      </c>
      <c r="G5493" s="2">
        <v>0</v>
      </c>
      <c r="H5493" s="2" t="s">
        <v>12</v>
      </c>
      <c r="I5493" s="2">
        <v>13</v>
      </c>
      <c r="J5493" s="2">
        <v>565</v>
      </c>
      <c r="K5493" s="4">
        <v>0</v>
      </c>
      <c r="L5493" s="2" t="s">
        <v>1276</v>
      </c>
      <c r="M5493" s="5">
        <v>45093</v>
      </c>
      <c r="N5493" s="6">
        <v>103.81</v>
      </c>
    </row>
    <row r="5494" spans="1:14" ht="15.5" hidden="1" x14ac:dyDescent="0.35">
      <c r="A5494" s="3" t="s">
        <v>1066</v>
      </c>
      <c r="B5494" s="2" t="s">
        <v>2420</v>
      </c>
      <c r="C5494" s="3">
        <v>2900</v>
      </c>
      <c r="D5494" s="2">
        <v>616.35</v>
      </c>
      <c r="E5494" s="2">
        <v>606.79999999999995</v>
      </c>
      <c r="F5494" s="2">
        <v>621.20000000000005</v>
      </c>
      <c r="G5494" s="2">
        <v>0</v>
      </c>
      <c r="H5494" s="2" t="s">
        <v>12</v>
      </c>
      <c r="I5494" s="2">
        <v>3</v>
      </c>
      <c r="J5494" s="2">
        <v>616</v>
      </c>
      <c r="K5494" s="4">
        <v>0</v>
      </c>
      <c r="L5494" s="2" t="s">
        <v>1276</v>
      </c>
      <c r="M5494" s="5">
        <v>45093</v>
      </c>
      <c r="N5494" s="6">
        <v>103.81</v>
      </c>
    </row>
    <row r="5495" spans="1:14" ht="15.5" hidden="1" x14ac:dyDescent="0.35">
      <c r="A5495" s="3" t="s">
        <v>1068</v>
      </c>
      <c r="B5495" s="2" t="s">
        <v>2421</v>
      </c>
      <c r="C5495" s="3">
        <v>3000</v>
      </c>
      <c r="D5495" s="2">
        <v>700</v>
      </c>
      <c r="E5495" s="2">
        <v>676.6</v>
      </c>
      <c r="F5495" s="2">
        <v>693.05</v>
      </c>
      <c r="G5495" s="2">
        <v>46.6</v>
      </c>
      <c r="H5495" s="2">
        <v>7.1300000000000002E-2</v>
      </c>
      <c r="I5495" s="2">
        <v>1</v>
      </c>
      <c r="J5495" s="2">
        <v>1571</v>
      </c>
      <c r="K5495" s="4">
        <v>0</v>
      </c>
      <c r="L5495" s="2" t="s">
        <v>1276</v>
      </c>
      <c r="M5495" s="5">
        <v>45093</v>
      </c>
      <c r="N5495" s="6">
        <v>103.81</v>
      </c>
    </row>
    <row r="5496" spans="1:14" ht="15.5" hidden="1" x14ac:dyDescent="0.35">
      <c r="A5496" s="3" t="s">
        <v>1070</v>
      </c>
      <c r="B5496" s="2" t="s">
        <v>2422</v>
      </c>
      <c r="C5496" s="3">
        <v>3010</v>
      </c>
      <c r="D5496" s="2">
        <v>696.83</v>
      </c>
      <c r="E5496" s="2">
        <v>684.5</v>
      </c>
      <c r="F5496" s="2">
        <v>700.25</v>
      </c>
      <c r="G5496" s="2">
        <v>0</v>
      </c>
      <c r="H5496" s="2" t="s">
        <v>12</v>
      </c>
      <c r="I5496" s="2">
        <v>5</v>
      </c>
      <c r="J5496" s="2">
        <v>148</v>
      </c>
      <c r="K5496" s="4">
        <v>0</v>
      </c>
      <c r="L5496" s="2" t="s">
        <v>1276</v>
      </c>
      <c r="M5496" s="5">
        <v>45093</v>
      </c>
      <c r="N5496" s="6">
        <v>103.81</v>
      </c>
    </row>
    <row r="5497" spans="1:14" ht="15.5" hidden="1" x14ac:dyDescent="0.35">
      <c r="A5497" s="3" t="s">
        <v>1072</v>
      </c>
      <c r="B5497" s="2" t="s">
        <v>2423</v>
      </c>
      <c r="C5497" s="3">
        <v>3020</v>
      </c>
      <c r="D5497" s="2">
        <v>907.75</v>
      </c>
      <c r="E5497" s="2">
        <v>691</v>
      </c>
      <c r="F5497" s="2">
        <v>707.6</v>
      </c>
      <c r="G5497" s="2">
        <v>0</v>
      </c>
      <c r="H5497" s="2" t="s">
        <v>12</v>
      </c>
      <c r="I5497" s="2">
        <v>1</v>
      </c>
      <c r="J5497" s="2">
        <v>58</v>
      </c>
      <c r="K5497" s="4">
        <v>0</v>
      </c>
      <c r="L5497" s="2" t="s">
        <v>1276</v>
      </c>
      <c r="M5497" s="5">
        <v>45093</v>
      </c>
      <c r="N5497" s="6">
        <v>103.81</v>
      </c>
    </row>
    <row r="5498" spans="1:14" ht="15.5" hidden="1" x14ac:dyDescent="0.35">
      <c r="A5498" s="3" t="s">
        <v>1074</v>
      </c>
      <c r="B5498" s="2" t="s">
        <v>2424</v>
      </c>
      <c r="C5498" s="3">
        <v>3030</v>
      </c>
      <c r="D5498" s="2">
        <v>997.8</v>
      </c>
      <c r="E5498" s="2">
        <v>698.5</v>
      </c>
      <c r="F5498" s="2">
        <v>715</v>
      </c>
      <c r="G5498" s="2">
        <v>0</v>
      </c>
      <c r="H5498" s="2" t="s">
        <v>12</v>
      </c>
      <c r="I5498" s="2">
        <v>10</v>
      </c>
      <c r="J5498" s="2">
        <v>29</v>
      </c>
      <c r="K5498" s="4">
        <v>0</v>
      </c>
      <c r="L5498" s="2" t="s">
        <v>1276</v>
      </c>
      <c r="M5498" s="5">
        <v>45093</v>
      </c>
      <c r="N5498" s="6">
        <v>103.81</v>
      </c>
    </row>
    <row r="5499" spans="1:14" ht="15.5" hidden="1" x14ac:dyDescent="0.35">
      <c r="A5499" s="3" t="s">
        <v>1076</v>
      </c>
      <c r="B5499" s="2" t="s">
        <v>2425</v>
      </c>
      <c r="C5499" s="3">
        <v>3040</v>
      </c>
      <c r="D5499" s="2">
        <v>720</v>
      </c>
      <c r="E5499" s="2">
        <v>705.5</v>
      </c>
      <c r="F5499" s="2">
        <v>722.15</v>
      </c>
      <c r="G5499" s="2">
        <v>336.32</v>
      </c>
      <c r="H5499" s="2">
        <v>0.87660000000000005</v>
      </c>
      <c r="I5499" s="2">
        <v>2</v>
      </c>
      <c r="J5499" s="2">
        <v>7</v>
      </c>
      <c r="K5499" s="4">
        <v>0</v>
      </c>
      <c r="L5499" s="2" t="s">
        <v>1276</v>
      </c>
      <c r="M5499" s="5">
        <v>45093</v>
      </c>
      <c r="N5499" s="6">
        <v>103.81</v>
      </c>
    </row>
    <row r="5500" spans="1:14" ht="15.5" hidden="1" x14ac:dyDescent="0.35">
      <c r="A5500" s="3" t="s">
        <v>1078</v>
      </c>
      <c r="B5500" s="2" t="s">
        <v>2426</v>
      </c>
      <c r="C5500" s="3">
        <v>3050</v>
      </c>
      <c r="D5500" s="2">
        <v>715</v>
      </c>
      <c r="E5500" s="2">
        <v>713.35</v>
      </c>
      <c r="F5500" s="2">
        <v>729.95</v>
      </c>
      <c r="G5500" s="2">
        <v>-76.56</v>
      </c>
      <c r="H5500" s="2">
        <v>-9.6699999999999994E-2</v>
      </c>
      <c r="I5500" s="2">
        <v>1</v>
      </c>
      <c r="J5500" s="2">
        <v>70</v>
      </c>
      <c r="K5500" s="4">
        <v>0</v>
      </c>
      <c r="L5500" s="2" t="s">
        <v>1276</v>
      </c>
      <c r="M5500" s="5">
        <v>45093</v>
      </c>
      <c r="N5500" s="6">
        <v>103.81</v>
      </c>
    </row>
    <row r="5501" spans="1:14" ht="15.5" hidden="1" x14ac:dyDescent="0.35">
      <c r="A5501" s="3" t="s">
        <v>1080</v>
      </c>
      <c r="B5501" s="2" t="s">
        <v>2427</v>
      </c>
      <c r="C5501" s="3">
        <v>3060</v>
      </c>
      <c r="D5501" s="2">
        <v>785</v>
      </c>
      <c r="E5501" s="2">
        <v>721</v>
      </c>
      <c r="F5501" s="2">
        <v>737.25</v>
      </c>
      <c r="G5501" s="2">
        <v>0</v>
      </c>
      <c r="H5501" s="2" t="s">
        <v>12</v>
      </c>
      <c r="I5501" s="2">
        <v>1</v>
      </c>
      <c r="J5501" s="2">
        <v>41</v>
      </c>
      <c r="K5501" s="4">
        <v>0</v>
      </c>
      <c r="L5501" s="2" t="s">
        <v>1276</v>
      </c>
      <c r="M5501" s="5">
        <v>45093</v>
      </c>
      <c r="N5501" s="6">
        <v>103.81</v>
      </c>
    </row>
    <row r="5502" spans="1:14" ht="15.5" hidden="1" x14ac:dyDescent="0.35">
      <c r="A5502" s="3" t="s">
        <v>1082</v>
      </c>
      <c r="B5502" s="2" t="s">
        <v>2428</v>
      </c>
      <c r="C5502" s="3">
        <v>3070</v>
      </c>
      <c r="D5502" s="2">
        <v>1039.7</v>
      </c>
      <c r="E5502" s="2">
        <v>728.5</v>
      </c>
      <c r="F5502" s="2">
        <v>744.85</v>
      </c>
      <c r="G5502" s="2">
        <v>0</v>
      </c>
      <c r="H5502" s="2" t="s">
        <v>12</v>
      </c>
      <c r="I5502" s="2">
        <v>8</v>
      </c>
      <c r="J5502" s="2">
        <v>21</v>
      </c>
      <c r="K5502" s="4">
        <v>0</v>
      </c>
      <c r="L5502" s="2" t="s">
        <v>1276</v>
      </c>
      <c r="M5502" s="5">
        <v>45093</v>
      </c>
      <c r="N5502" s="6">
        <v>103.81</v>
      </c>
    </row>
    <row r="5503" spans="1:14" ht="15.5" hidden="1" x14ac:dyDescent="0.35">
      <c r="A5503" s="3" t="s">
        <v>1084</v>
      </c>
      <c r="B5503" s="2" t="s">
        <v>2428</v>
      </c>
      <c r="C5503" s="3">
        <v>3080</v>
      </c>
      <c r="D5503" s="2">
        <v>1047.3499999999999</v>
      </c>
      <c r="E5503" s="2">
        <v>735.95</v>
      </c>
      <c r="F5503" s="2">
        <v>752.65</v>
      </c>
      <c r="G5503" s="2">
        <v>0</v>
      </c>
      <c r="H5503" s="2" t="s">
        <v>12</v>
      </c>
      <c r="I5503" s="2">
        <v>10</v>
      </c>
      <c r="J5503" s="2">
        <v>13</v>
      </c>
      <c r="K5503" s="4">
        <v>0</v>
      </c>
      <c r="L5503" s="2" t="s">
        <v>1276</v>
      </c>
      <c r="M5503" s="5">
        <v>45093</v>
      </c>
      <c r="N5503" s="6">
        <v>103.81</v>
      </c>
    </row>
    <row r="5504" spans="1:14" ht="15.5" hidden="1" x14ac:dyDescent="0.35">
      <c r="A5504" s="3" t="s">
        <v>1085</v>
      </c>
      <c r="B5504" s="2" t="s">
        <v>2429</v>
      </c>
      <c r="C5504" s="3">
        <v>3090</v>
      </c>
      <c r="D5504" s="2">
        <v>906.35</v>
      </c>
      <c r="E5504" s="2">
        <v>743.1</v>
      </c>
      <c r="F5504" s="2">
        <v>760.1</v>
      </c>
      <c r="G5504" s="2">
        <v>0</v>
      </c>
      <c r="H5504" s="2" t="s">
        <v>12</v>
      </c>
      <c r="I5504" s="2">
        <v>1</v>
      </c>
      <c r="J5504" s="2">
        <v>31</v>
      </c>
      <c r="K5504" s="4">
        <v>0</v>
      </c>
      <c r="L5504" s="2" t="s">
        <v>1276</v>
      </c>
      <c r="M5504" s="5">
        <v>45093</v>
      </c>
      <c r="N5504" s="6">
        <v>103.81</v>
      </c>
    </row>
    <row r="5505" spans="1:14" ht="15.5" hidden="1" x14ac:dyDescent="0.35">
      <c r="A5505" s="3" t="s">
        <v>1087</v>
      </c>
      <c r="B5505" s="2" t="s">
        <v>2430</v>
      </c>
      <c r="C5505" s="3">
        <v>3100</v>
      </c>
      <c r="D5505" s="2">
        <v>1031.8499999999999</v>
      </c>
      <c r="E5505" s="2">
        <v>751</v>
      </c>
      <c r="F5505" s="2">
        <v>768.15</v>
      </c>
      <c r="G5505" s="2">
        <v>0</v>
      </c>
      <c r="H5505" s="2" t="s">
        <v>12</v>
      </c>
      <c r="I5505" s="2">
        <v>1</v>
      </c>
      <c r="J5505" s="2">
        <v>140</v>
      </c>
      <c r="K5505" s="4">
        <v>0</v>
      </c>
      <c r="L5505" s="2" t="s">
        <v>1276</v>
      </c>
      <c r="M5505" s="5">
        <v>45093</v>
      </c>
      <c r="N5505" s="6">
        <v>103.81</v>
      </c>
    </row>
    <row r="5506" spans="1:14" ht="15.5" hidden="1" x14ac:dyDescent="0.35">
      <c r="A5506" s="3" t="s">
        <v>1089</v>
      </c>
      <c r="B5506" s="2" t="s">
        <v>2431</v>
      </c>
      <c r="C5506" s="3">
        <v>3110</v>
      </c>
      <c r="D5506" s="2">
        <v>898.25</v>
      </c>
      <c r="E5506" s="2">
        <v>758.85</v>
      </c>
      <c r="F5506" s="2">
        <v>775.6</v>
      </c>
      <c r="G5506" s="2">
        <v>0</v>
      </c>
      <c r="H5506" s="2" t="s">
        <v>12</v>
      </c>
      <c r="I5506" s="2">
        <v>1</v>
      </c>
      <c r="J5506" s="2">
        <v>27</v>
      </c>
      <c r="K5506" s="4">
        <v>0</v>
      </c>
      <c r="L5506" s="2" t="s">
        <v>1276</v>
      </c>
      <c r="M5506" s="5">
        <v>45093</v>
      </c>
      <c r="N5506" s="6">
        <v>103.81</v>
      </c>
    </row>
    <row r="5507" spans="1:14" ht="15.5" hidden="1" x14ac:dyDescent="0.35">
      <c r="A5507" s="3" t="s">
        <v>1091</v>
      </c>
      <c r="B5507" s="2" t="s">
        <v>2432</v>
      </c>
      <c r="C5507" s="3">
        <v>3120</v>
      </c>
      <c r="D5507" s="2">
        <v>1079.1500000000001</v>
      </c>
      <c r="E5507" s="2">
        <v>766.5</v>
      </c>
      <c r="F5507" s="2">
        <v>783.6</v>
      </c>
      <c r="G5507" s="2">
        <v>0</v>
      </c>
      <c r="H5507" s="2" t="s">
        <v>12</v>
      </c>
      <c r="I5507" s="2">
        <v>2</v>
      </c>
      <c r="J5507" s="2">
        <v>61</v>
      </c>
      <c r="K5507" s="4">
        <v>0</v>
      </c>
      <c r="L5507" s="2" t="s">
        <v>1276</v>
      </c>
      <c r="M5507" s="5">
        <v>45093</v>
      </c>
      <c r="N5507" s="6">
        <v>103.81</v>
      </c>
    </row>
    <row r="5508" spans="1:14" ht="15.5" hidden="1" x14ac:dyDescent="0.35">
      <c r="A5508" s="3" t="s">
        <v>1093</v>
      </c>
      <c r="B5508" s="2" t="s">
        <v>2433</v>
      </c>
      <c r="C5508" s="3">
        <v>3130</v>
      </c>
      <c r="D5508" s="2">
        <v>1049.07</v>
      </c>
      <c r="E5508" s="2">
        <v>774.2</v>
      </c>
      <c r="F5508" s="2">
        <v>791.4</v>
      </c>
      <c r="G5508" s="2">
        <v>0</v>
      </c>
      <c r="H5508" s="2" t="s">
        <v>12</v>
      </c>
      <c r="I5508" s="2">
        <v>1</v>
      </c>
      <c r="J5508" s="2">
        <v>16</v>
      </c>
      <c r="K5508" s="4">
        <v>0</v>
      </c>
      <c r="L5508" s="2" t="s">
        <v>1276</v>
      </c>
      <c r="M5508" s="5">
        <v>45093</v>
      </c>
      <c r="N5508" s="6">
        <v>103.81</v>
      </c>
    </row>
    <row r="5509" spans="1:14" ht="15.5" hidden="1" x14ac:dyDescent="0.35">
      <c r="A5509" s="3" t="s">
        <v>1095</v>
      </c>
      <c r="B5509" s="2" t="s">
        <v>2434</v>
      </c>
      <c r="C5509" s="3">
        <v>3140</v>
      </c>
      <c r="D5509" s="2">
        <v>1098.05</v>
      </c>
      <c r="E5509" s="2">
        <v>782.15</v>
      </c>
      <c r="F5509" s="2">
        <v>799.05</v>
      </c>
      <c r="G5509" s="2">
        <v>0</v>
      </c>
      <c r="H5509" s="2" t="s">
        <v>12</v>
      </c>
      <c r="I5509" s="2">
        <v>9</v>
      </c>
      <c r="J5509" s="2">
        <v>26</v>
      </c>
      <c r="K5509" s="4">
        <v>0</v>
      </c>
      <c r="L5509" s="2" t="s">
        <v>1276</v>
      </c>
      <c r="M5509" s="5">
        <v>45093</v>
      </c>
      <c r="N5509" s="6">
        <v>103.81</v>
      </c>
    </row>
    <row r="5510" spans="1:14" ht="15.5" hidden="1" x14ac:dyDescent="0.35">
      <c r="A5510" s="3" t="s">
        <v>1097</v>
      </c>
      <c r="B5510" s="2" t="s">
        <v>2435</v>
      </c>
      <c r="C5510" s="3">
        <v>3150</v>
      </c>
      <c r="D5510" s="2">
        <v>955.95</v>
      </c>
      <c r="E5510" s="2">
        <v>790</v>
      </c>
      <c r="F5510" s="2">
        <v>806.85</v>
      </c>
      <c r="G5510" s="2">
        <v>0</v>
      </c>
      <c r="H5510" s="2" t="s">
        <v>12</v>
      </c>
      <c r="I5510" s="2">
        <v>1</v>
      </c>
      <c r="J5510" s="2">
        <v>132</v>
      </c>
      <c r="K5510" s="4">
        <v>0</v>
      </c>
      <c r="L5510" s="2" t="s">
        <v>1276</v>
      </c>
      <c r="M5510" s="5">
        <v>45093</v>
      </c>
      <c r="N5510" s="6">
        <v>103.81</v>
      </c>
    </row>
    <row r="5511" spans="1:14" ht="15.5" hidden="1" x14ac:dyDescent="0.35">
      <c r="A5511" s="3" t="s">
        <v>1099</v>
      </c>
      <c r="B5511" s="2" t="s">
        <v>2436</v>
      </c>
      <c r="C5511" s="3">
        <v>3160</v>
      </c>
      <c r="D5511" s="2">
        <v>1120.5</v>
      </c>
      <c r="E5511" s="2">
        <v>797.5</v>
      </c>
      <c r="F5511" s="2">
        <v>814.8</v>
      </c>
      <c r="G5511" s="2">
        <v>0</v>
      </c>
      <c r="H5511" s="2" t="s">
        <v>12</v>
      </c>
      <c r="I5511" s="2">
        <v>10</v>
      </c>
      <c r="J5511" s="2">
        <v>12</v>
      </c>
      <c r="K5511" s="4">
        <v>0</v>
      </c>
      <c r="L5511" s="2" t="s">
        <v>1276</v>
      </c>
      <c r="M5511" s="5">
        <v>45093</v>
      </c>
      <c r="N5511" s="6">
        <v>103.81</v>
      </c>
    </row>
    <row r="5512" spans="1:14" ht="15.5" hidden="1" x14ac:dyDescent="0.35">
      <c r="A5512" s="3" t="s">
        <v>1101</v>
      </c>
      <c r="B5512" s="2" t="s">
        <v>2437</v>
      </c>
      <c r="C5512" s="3">
        <v>3170</v>
      </c>
      <c r="D5512" s="2">
        <v>1104.4000000000001</v>
      </c>
      <c r="E5512" s="2">
        <v>805.5</v>
      </c>
      <c r="F5512" s="2">
        <v>822.45</v>
      </c>
      <c r="G5512" s="2">
        <v>0</v>
      </c>
      <c r="H5512" s="2" t="s">
        <v>12</v>
      </c>
      <c r="I5512" s="2">
        <v>8</v>
      </c>
      <c r="J5512" s="2">
        <v>27</v>
      </c>
      <c r="K5512" s="4">
        <v>0</v>
      </c>
      <c r="L5512" s="2" t="s">
        <v>1276</v>
      </c>
      <c r="M5512" s="5">
        <v>45093</v>
      </c>
      <c r="N5512" s="6">
        <v>103.81</v>
      </c>
    </row>
    <row r="5513" spans="1:14" ht="15.5" hidden="1" x14ac:dyDescent="0.35">
      <c r="A5513" s="3" t="s">
        <v>1103</v>
      </c>
      <c r="B5513" s="2" t="s">
        <v>2438</v>
      </c>
      <c r="C5513" s="3">
        <v>3180</v>
      </c>
      <c r="D5513" s="2">
        <v>1021.62</v>
      </c>
      <c r="E5513" s="2">
        <v>813.5</v>
      </c>
      <c r="F5513" s="2">
        <v>830.35</v>
      </c>
      <c r="G5513" s="2">
        <v>0</v>
      </c>
      <c r="H5513" s="2" t="s">
        <v>12</v>
      </c>
      <c r="I5513" s="2">
        <v>5</v>
      </c>
      <c r="J5513" s="2">
        <v>34</v>
      </c>
      <c r="K5513" s="4">
        <v>0</v>
      </c>
      <c r="L5513" s="2" t="s">
        <v>1276</v>
      </c>
      <c r="M5513" s="5">
        <v>45093</v>
      </c>
      <c r="N5513" s="6">
        <v>103.81</v>
      </c>
    </row>
    <row r="5514" spans="1:14" ht="15.5" hidden="1" x14ac:dyDescent="0.35">
      <c r="A5514" s="3" t="s">
        <v>1105</v>
      </c>
      <c r="B5514" s="2" t="s">
        <v>2439</v>
      </c>
      <c r="C5514" s="3">
        <v>3190</v>
      </c>
      <c r="D5514" s="2">
        <v>1072.4000000000001</v>
      </c>
      <c r="E5514" s="2">
        <v>821.5</v>
      </c>
      <c r="F5514" s="2">
        <v>838.25</v>
      </c>
      <c r="G5514" s="2">
        <v>0</v>
      </c>
      <c r="H5514" s="2" t="s">
        <v>12</v>
      </c>
      <c r="I5514" s="2">
        <v>5</v>
      </c>
      <c r="J5514" s="2">
        <v>63</v>
      </c>
      <c r="K5514" s="4">
        <v>0</v>
      </c>
      <c r="L5514" s="2" t="s">
        <v>1276</v>
      </c>
      <c r="M5514" s="5">
        <v>45093</v>
      </c>
      <c r="N5514" s="6">
        <v>103.81</v>
      </c>
    </row>
    <row r="5515" spans="1:14" ht="15.5" hidden="1" x14ac:dyDescent="0.35">
      <c r="A5515" s="3" t="s">
        <v>1107</v>
      </c>
      <c r="B5515" s="2" t="s">
        <v>2440</v>
      </c>
      <c r="C5515" s="3">
        <v>3200</v>
      </c>
      <c r="D5515" s="2">
        <v>840</v>
      </c>
      <c r="E5515" s="2">
        <v>829</v>
      </c>
      <c r="F5515" s="2">
        <v>846.15</v>
      </c>
      <c r="G5515" s="2">
        <v>0</v>
      </c>
      <c r="H5515" s="2" t="s">
        <v>12</v>
      </c>
      <c r="I5515" s="2">
        <v>11</v>
      </c>
      <c r="J5515" s="2">
        <v>239</v>
      </c>
      <c r="K5515" s="4">
        <v>0</v>
      </c>
      <c r="L5515" s="2" t="s">
        <v>1276</v>
      </c>
      <c r="M5515" s="5">
        <v>45093</v>
      </c>
      <c r="N5515" s="6">
        <v>103.81</v>
      </c>
    </row>
    <row r="5516" spans="1:14" ht="15.5" hidden="1" x14ac:dyDescent="0.35">
      <c r="A5516" s="3" t="s">
        <v>1109</v>
      </c>
      <c r="B5516" s="2" t="s">
        <v>2441</v>
      </c>
      <c r="C5516" s="3">
        <v>3210</v>
      </c>
      <c r="D5516" s="2">
        <v>1103.75</v>
      </c>
      <c r="E5516" s="2">
        <v>837.5</v>
      </c>
      <c r="F5516" s="2">
        <v>854.2</v>
      </c>
      <c r="G5516" s="2">
        <v>0</v>
      </c>
      <c r="H5516" s="2" t="s">
        <v>12</v>
      </c>
      <c r="I5516" s="2">
        <v>2</v>
      </c>
      <c r="J5516" s="2">
        <v>12</v>
      </c>
      <c r="K5516" s="4">
        <v>0</v>
      </c>
      <c r="L5516" s="2" t="s">
        <v>1276</v>
      </c>
      <c r="M5516" s="5">
        <v>45093</v>
      </c>
      <c r="N5516" s="6">
        <v>103.81</v>
      </c>
    </row>
    <row r="5517" spans="1:14" ht="15.5" hidden="1" x14ac:dyDescent="0.35">
      <c r="A5517" s="3" t="s">
        <v>1111</v>
      </c>
      <c r="B5517" s="2" t="s">
        <v>2442</v>
      </c>
      <c r="C5517" s="3">
        <v>3220</v>
      </c>
      <c r="D5517" s="2">
        <v>1132.4000000000001</v>
      </c>
      <c r="E5517" s="2">
        <v>845.5</v>
      </c>
      <c r="F5517" s="2">
        <v>862.25</v>
      </c>
      <c r="G5517" s="2">
        <v>0</v>
      </c>
      <c r="H5517" s="2" t="s">
        <v>12</v>
      </c>
      <c r="I5517" s="2">
        <v>2</v>
      </c>
      <c r="J5517" s="2">
        <v>22</v>
      </c>
      <c r="K5517" s="4">
        <v>0</v>
      </c>
      <c r="L5517" s="2" t="s">
        <v>1276</v>
      </c>
      <c r="M5517" s="5">
        <v>45093</v>
      </c>
      <c r="N5517" s="6">
        <v>103.81</v>
      </c>
    </row>
    <row r="5518" spans="1:14" ht="15.5" hidden="1" x14ac:dyDescent="0.35">
      <c r="A5518" s="3" t="s">
        <v>1113</v>
      </c>
      <c r="B5518" s="2" t="s">
        <v>2443</v>
      </c>
      <c r="C5518" s="3">
        <v>3230</v>
      </c>
      <c r="D5518" s="2">
        <v>1161.19</v>
      </c>
      <c r="E5518" s="2">
        <v>853.5</v>
      </c>
      <c r="F5518" s="2">
        <v>870.35</v>
      </c>
      <c r="G5518" s="2">
        <v>0</v>
      </c>
      <c r="H5518" s="2" t="s">
        <v>12</v>
      </c>
      <c r="I5518" s="2">
        <v>5</v>
      </c>
      <c r="J5518" s="2">
        <v>42</v>
      </c>
      <c r="K5518" s="4">
        <v>0</v>
      </c>
      <c r="L5518" s="2" t="s">
        <v>1276</v>
      </c>
      <c r="M5518" s="5">
        <v>45093</v>
      </c>
      <c r="N5518" s="6">
        <v>103.81</v>
      </c>
    </row>
    <row r="5519" spans="1:14" ht="15.5" hidden="1" x14ac:dyDescent="0.35">
      <c r="A5519" s="3" t="s">
        <v>1115</v>
      </c>
      <c r="B5519" s="2" t="s">
        <v>2443</v>
      </c>
      <c r="C5519" s="3">
        <v>3240</v>
      </c>
      <c r="D5519" s="2">
        <v>1170.3399999999999</v>
      </c>
      <c r="E5519" s="2">
        <v>862</v>
      </c>
      <c r="F5519" s="2">
        <v>878.5</v>
      </c>
      <c r="G5519" s="2">
        <v>0</v>
      </c>
      <c r="H5519" s="2" t="s">
        <v>12</v>
      </c>
      <c r="I5519" s="2">
        <v>5</v>
      </c>
      <c r="J5519" s="2">
        <v>40</v>
      </c>
      <c r="K5519" s="4">
        <v>0</v>
      </c>
      <c r="L5519" s="2" t="s">
        <v>1276</v>
      </c>
      <c r="M5519" s="5">
        <v>45093</v>
      </c>
      <c r="N5519" s="6">
        <v>103.81</v>
      </c>
    </row>
    <row r="5520" spans="1:14" ht="15.5" hidden="1" x14ac:dyDescent="0.35">
      <c r="A5520" s="3" t="s">
        <v>1116</v>
      </c>
      <c r="B5520" s="2" t="s">
        <v>2444</v>
      </c>
      <c r="C5520" s="3">
        <v>3250</v>
      </c>
      <c r="D5520" s="2">
        <v>1133.2</v>
      </c>
      <c r="E5520" s="2">
        <v>870</v>
      </c>
      <c r="F5520" s="2">
        <v>886.7</v>
      </c>
      <c r="G5520" s="2">
        <v>0</v>
      </c>
      <c r="H5520" s="2" t="s">
        <v>12</v>
      </c>
      <c r="I5520" s="2">
        <v>2</v>
      </c>
      <c r="J5520" s="2">
        <v>505</v>
      </c>
      <c r="K5520" s="4">
        <v>0</v>
      </c>
      <c r="L5520" s="2" t="s">
        <v>1276</v>
      </c>
      <c r="M5520" s="5">
        <v>45093</v>
      </c>
      <c r="N5520" s="6">
        <v>103.81</v>
      </c>
    </row>
    <row r="5521" spans="1:14" ht="15.5" hidden="1" x14ac:dyDescent="0.35">
      <c r="A5521" s="3" t="s">
        <v>1118</v>
      </c>
      <c r="B5521" s="2" t="s">
        <v>2445</v>
      </c>
      <c r="C5521" s="3">
        <v>3260</v>
      </c>
      <c r="D5521" s="2">
        <v>1211.55</v>
      </c>
      <c r="E5521" s="2">
        <v>878</v>
      </c>
      <c r="F5521" s="2">
        <v>894.9</v>
      </c>
      <c r="G5521" s="2">
        <v>0</v>
      </c>
      <c r="H5521" s="2" t="s">
        <v>12</v>
      </c>
      <c r="I5521" s="2">
        <v>2</v>
      </c>
      <c r="J5521" s="2">
        <v>26</v>
      </c>
      <c r="K5521" s="4">
        <v>0</v>
      </c>
      <c r="L5521" s="2" t="s">
        <v>1276</v>
      </c>
      <c r="M5521" s="5">
        <v>45093</v>
      </c>
      <c r="N5521" s="6">
        <v>103.81</v>
      </c>
    </row>
    <row r="5522" spans="1:14" ht="15.5" hidden="1" x14ac:dyDescent="0.35">
      <c r="A5522" s="3" t="s">
        <v>1120</v>
      </c>
      <c r="B5522" s="2" t="s">
        <v>2446</v>
      </c>
      <c r="C5522" s="3">
        <v>3270</v>
      </c>
      <c r="D5522" s="2">
        <v>1144.2</v>
      </c>
      <c r="E5522" s="2">
        <v>886</v>
      </c>
      <c r="F5522" s="2">
        <v>903.15</v>
      </c>
      <c r="G5522" s="2">
        <v>0</v>
      </c>
      <c r="H5522" s="2" t="s">
        <v>12</v>
      </c>
      <c r="I5522" s="2">
        <v>2</v>
      </c>
      <c r="J5522" s="2">
        <v>26</v>
      </c>
      <c r="K5522" s="4">
        <v>0</v>
      </c>
      <c r="L5522" s="2" t="s">
        <v>1276</v>
      </c>
      <c r="M5522" s="5">
        <v>45093</v>
      </c>
      <c r="N5522" s="6">
        <v>103.81</v>
      </c>
    </row>
    <row r="5523" spans="1:14" ht="15.5" hidden="1" x14ac:dyDescent="0.35">
      <c r="A5523" s="3" t="s">
        <v>1122</v>
      </c>
      <c r="B5523" s="2" t="s">
        <v>2447</v>
      </c>
      <c r="C5523" s="3">
        <v>3280</v>
      </c>
      <c r="D5523" s="2">
        <v>1177.75</v>
      </c>
      <c r="E5523" s="2">
        <v>894.5</v>
      </c>
      <c r="F5523" s="2">
        <v>911.45</v>
      </c>
      <c r="G5523" s="2">
        <v>0</v>
      </c>
      <c r="H5523" s="2" t="s">
        <v>12</v>
      </c>
      <c r="I5523" s="2">
        <v>2</v>
      </c>
      <c r="J5523" s="2">
        <v>66</v>
      </c>
      <c r="K5523" s="4">
        <v>0</v>
      </c>
      <c r="L5523" s="2" t="s">
        <v>1276</v>
      </c>
      <c r="M5523" s="5">
        <v>45093</v>
      </c>
      <c r="N5523" s="6">
        <v>103.81</v>
      </c>
    </row>
    <row r="5524" spans="1:14" ht="15.5" hidden="1" x14ac:dyDescent="0.35">
      <c r="A5524" s="3" t="s">
        <v>1124</v>
      </c>
      <c r="B5524" s="2" t="s">
        <v>2448</v>
      </c>
      <c r="C5524" s="3">
        <v>3290</v>
      </c>
      <c r="D5524" s="2">
        <v>1138.98</v>
      </c>
      <c r="E5524" s="2">
        <v>903</v>
      </c>
      <c r="F5524" s="2">
        <v>919.8</v>
      </c>
      <c r="G5524" s="2">
        <v>0</v>
      </c>
      <c r="H5524" s="2" t="s">
        <v>12</v>
      </c>
      <c r="I5524" s="2">
        <v>10</v>
      </c>
      <c r="J5524" s="2">
        <v>126</v>
      </c>
      <c r="K5524" s="4">
        <v>0</v>
      </c>
      <c r="L5524" s="2" t="s">
        <v>1276</v>
      </c>
      <c r="M5524" s="5">
        <v>45093</v>
      </c>
      <c r="N5524" s="6">
        <v>103.81</v>
      </c>
    </row>
    <row r="5525" spans="1:14" ht="15.5" hidden="1" x14ac:dyDescent="0.35">
      <c r="A5525" s="3" t="s">
        <v>1126</v>
      </c>
      <c r="B5525" s="2" t="s">
        <v>2449</v>
      </c>
      <c r="C5525" s="3">
        <v>3300</v>
      </c>
      <c r="D5525" s="2">
        <v>953.05</v>
      </c>
      <c r="E5525" s="2">
        <v>911.55</v>
      </c>
      <c r="F5525" s="2">
        <v>928.15</v>
      </c>
      <c r="G5525" s="2">
        <v>0</v>
      </c>
      <c r="H5525" s="2" t="s">
        <v>12</v>
      </c>
      <c r="I5525" s="2">
        <v>2</v>
      </c>
      <c r="J5525" s="2">
        <v>780</v>
      </c>
      <c r="K5525" s="4">
        <v>0</v>
      </c>
      <c r="L5525" s="2" t="s">
        <v>1276</v>
      </c>
      <c r="M5525" s="5">
        <v>45093</v>
      </c>
      <c r="N5525" s="6">
        <v>103.81</v>
      </c>
    </row>
    <row r="5526" spans="1:14" ht="15.5" hidden="1" x14ac:dyDescent="0.35">
      <c r="A5526" s="3" t="s">
        <v>1128</v>
      </c>
      <c r="B5526" s="2" t="s">
        <v>2450</v>
      </c>
      <c r="C5526" s="3">
        <v>3310</v>
      </c>
      <c r="D5526" s="2">
        <v>1201.3499999999999</v>
      </c>
      <c r="E5526" s="2">
        <v>920.05</v>
      </c>
      <c r="F5526" s="2">
        <v>936.45</v>
      </c>
      <c r="G5526" s="2">
        <v>0</v>
      </c>
      <c r="H5526" s="2" t="s">
        <v>12</v>
      </c>
      <c r="I5526" s="2">
        <v>6</v>
      </c>
      <c r="J5526" s="2">
        <v>56</v>
      </c>
      <c r="K5526" s="4">
        <v>0</v>
      </c>
      <c r="L5526" s="2" t="s">
        <v>1276</v>
      </c>
      <c r="M5526" s="5">
        <v>45093</v>
      </c>
      <c r="N5526" s="6">
        <v>103.81</v>
      </c>
    </row>
    <row r="5527" spans="1:14" ht="15.5" hidden="1" x14ac:dyDescent="0.35">
      <c r="A5527" s="3" t="s">
        <v>1130</v>
      </c>
      <c r="B5527" s="2" t="s">
        <v>2451</v>
      </c>
      <c r="C5527" s="3">
        <v>3320</v>
      </c>
      <c r="D5527" s="2">
        <v>1075.42</v>
      </c>
      <c r="E5527" s="2">
        <v>928</v>
      </c>
      <c r="F5527" s="2">
        <v>944.8</v>
      </c>
      <c r="G5527" s="2">
        <v>0</v>
      </c>
      <c r="H5527" s="2" t="s">
        <v>12</v>
      </c>
      <c r="I5527" s="2">
        <v>4</v>
      </c>
      <c r="J5527" s="2">
        <v>24</v>
      </c>
      <c r="K5527" s="4">
        <v>0</v>
      </c>
      <c r="L5527" s="2" t="s">
        <v>1276</v>
      </c>
      <c r="M5527" s="5">
        <v>45093</v>
      </c>
      <c r="N5527" s="6">
        <v>103.81</v>
      </c>
    </row>
    <row r="5528" spans="1:14" ht="15.5" hidden="1" x14ac:dyDescent="0.35">
      <c r="A5528" s="3" t="s">
        <v>1132</v>
      </c>
      <c r="B5528" s="2" t="s">
        <v>2452</v>
      </c>
      <c r="C5528" s="3">
        <v>3330</v>
      </c>
      <c r="D5528" s="2">
        <v>1218.5</v>
      </c>
      <c r="E5528" s="2">
        <v>936.45</v>
      </c>
      <c r="F5528" s="2">
        <v>953.15</v>
      </c>
      <c r="G5528" s="2">
        <v>0</v>
      </c>
      <c r="H5528" s="2" t="s">
        <v>12</v>
      </c>
      <c r="I5528" s="2">
        <v>3</v>
      </c>
      <c r="J5528" s="2">
        <v>140</v>
      </c>
      <c r="K5528" s="4">
        <v>0</v>
      </c>
      <c r="L5528" s="2" t="s">
        <v>1276</v>
      </c>
      <c r="M5528" s="5">
        <v>45093</v>
      </c>
      <c r="N5528" s="6">
        <v>103.81</v>
      </c>
    </row>
    <row r="5529" spans="1:14" ht="15.5" hidden="1" x14ac:dyDescent="0.35">
      <c r="A5529" s="3" t="s">
        <v>1134</v>
      </c>
      <c r="B5529" s="2" t="s">
        <v>2453</v>
      </c>
      <c r="C5529" s="3">
        <v>3340</v>
      </c>
      <c r="D5529" s="2">
        <v>1211.4000000000001</v>
      </c>
      <c r="E5529" s="2">
        <v>945</v>
      </c>
      <c r="F5529" s="2">
        <v>961.55</v>
      </c>
      <c r="G5529" s="2">
        <v>0</v>
      </c>
      <c r="H5529" s="2" t="s">
        <v>12</v>
      </c>
      <c r="I5529" s="2">
        <v>24</v>
      </c>
      <c r="J5529" s="2">
        <v>52</v>
      </c>
      <c r="K5529" s="4">
        <v>0</v>
      </c>
      <c r="L5529" s="2" t="s">
        <v>1276</v>
      </c>
      <c r="M5529" s="5">
        <v>45093</v>
      </c>
      <c r="N5529" s="6">
        <v>103.81</v>
      </c>
    </row>
    <row r="5530" spans="1:14" ht="15.5" hidden="1" x14ac:dyDescent="0.35">
      <c r="A5530" s="3" t="s">
        <v>1136</v>
      </c>
      <c r="B5530" s="2" t="s">
        <v>2454</v>
      </c>
      <c r="C5530" s="3">
        <v>3350</v>
      </c>
      <c r="D5530" s="2">
        <v>1158.3699999999999</v>
      </c>
      <c r="E5530" s="2">
        <v>953.6</v>
      </c>
      <c r="F5530" s="2">
        <v>969.85</v>
      </c>
      <c r="G5530" s="2">
        <v>0</v>
      </c>
      <c r="H5530" s="2" t="s">
        <v>12</v>
      </c>
      <c r="I5530" s="2">
        <v>1</v>
      </c>
      <c r="J5530" s="2">
        <v>1543</v>
      </c>
      <c r="K5530" s="4">
        <v>0</v>
      </c>
      <c r="L5530" s="2" t="s">
        <v>1276</v>
      </c>
      <c r="M5530" s="5">
        <v>45093</v>
      </c>
      <c r="N5530" s="6">
        <v>103.81</v>
      </c>
    </row>
    <row r="5531" spans="1:14" ht="15.5" hidden="1" x14ac:dyDescent="0.35">
      <c r="A5531" s="3" t="s">
        <v>1138</v>
      </c>
      <c r="B5531" s="2" t="s">
        <v>2720</v>
      </c>
      <c r="C5531" s="3">
        <v>3360</v>
      </c>
      <c r="D5531" s="2">
        <v>985.55</v>
      </c>
      <c r="E5531" s="2">
        <v>961.5</v>
      </c>
      <c r="F5531" s="2">
        <v>978.45</v>
      </c>
      <c r="G5531" s="2">
        <v>0</v>
      </c>
      <c r="H5531" s="2" t="s">
        <v>12</v>
      </c>
      <c r="I5531" s="2">
        <v>3</v>
      </c>
      <c r="J5531" s="2">
        <v>49</v>
      </c>
      <c r="K5531" s="4">
        <v>0</v>
      </c>
      <c r="L5531" s="2" t="s">
        <v>1276</v>
      </c>
      <c r="M5531" s="5">
        <v>45093</v>
      </c>
      <c r="N5531" s="6">
        <v>103.81</v>
      </c>
    </row>
    <row r="5532" spans="1:14" ht="15.5" hidden="1" x14ac:dyDescent="0.35">
      <c r="A5532" s="3" t="s">
        <v>1140</v>
      </c>
      <c r="B5532" s="2" t="s">
        <v>2456</v>
      </c>
      <c r="C5532" s="3">
        <v>3370</v>
      </c>
      <c r="D5532" s="2">
        <v>1111.69</v>
      </c>
      <c r="E5532" s="2">
        <v>970</v>
      </c>
      <c r="F5532" s="2">
        <v>986.95</v>
      </c>
      <c r="G5532" s="2">
        <v>0</v>
      </c>
      <c r="H5532" s="2" t="s">
        <v>12</v>
      </c>
      <c r="I5532" s="2">
        <v>4</v>
      </c>
      <c r="J5532" s="2">
        <v>14</v>
      </c>
      <c r="K5532" s="4">
        <v>0</v>
      </c>
      <c r="L5532" s="2" t="s">
        <v>1276</v>
      </c>
      <c r="M5532" s="5">
        <v>45093</v>
      </c>
      <c r="N5532" s="6">
        <v>103.81</v>
      </c>
    </row>
    <row r="5533" spans="1:14" ht="15.5" hidden="1" x14ac:dyDescent="0.35">
      <c r="A5533" s="3" t="s">
        <v>1142</v>
      </c>
      <c r="B5533" s="2" t="s">
        <v>2457</v>
      </c>
      <c r="C5533" s="3">
        <v>3380</v>
      </c>
      <c r="D5533" s="2">
        <v>1306.8</v>
      </c>
      <c r="E5533" s="2">
        <v>978.8</v>
      </c>
      <c r="F5533" s="2">
        <v>995.5</v>
      </c>
      <c r="G5533" s="2">
        <v>0</v>
      </c>
      <c r="H5533" s="2" t="s">
        <v>12</v>
      </c>
      <c r="I5533" s="2">
        <v>6</v>
      </c>
      <c r="J5533" s="2">
        <v>19</v>
      </c>
      <c r="K5533" s="4">
        <v>0</v>
      </c>
      <c r="L5533" s="2" t="s">
        <v>1276</v>
      </c>
      <c r="M5533" s="5">
        <v>45093</v>
      </c>
      <c r="N5533" s="6">
        <v>103.81</v>
      </c>
    </row>
    <row r="5534" spans="1:14" ht="15.5" hidden="1" x14ac:dyDescent="0.35">
      <c r="A5534" s="3" t="s">
        <v>1144</v>
      </c>
      <c r="B5534" s="2" t="s">
        <v>2457</v>
      </c>
      <c r="C5534" s="3">
        <v>3390</v>
      </c>
      <c r="D5534" s="2">
        <v>1315.9</v>
      </c>
      <c r="E5534" s="2">
        <v>988.05</v>
      </c>
      <c r="F5534" s="2">
        <v>1004.1</v>
      </c>
      <c r="G5534" s="2">
        <v>0</v>
      </c>
      <c r="H5534" s="2" t="s">
        <v>12</v>
      </c>
      <c r="I5534" s="2">
        <v>2</v>
      </c>
      <c r="J5534" s="2">
        <v>30</v>
      </c>
      <c r="K5534" s="4">
        <v>0</v>
      </c>
      <c r="L5534" s="2" t="s">
        <v>1276</v>
      </c>
      <c r="M5534" s="5">
        <v>45093</v>
      </c>
      <c r="N5534" s="6">
        <v>103.81</v>
      </c>
    </row>
    <row r="5535" spans="1:14" ht="15.5" hidden="1" x14ac:dyDescent="0.35">
      <c r="A5535" s="3" t="s">
        <v>1145</v>
      </c>
      <c r="B5535" s="2" t="s">
        <v>2720</v>
      </c>
      <c r="C5535" s="3">
        <v>3400</v>
      </c>
      <c r="D5535" s="2">
        <v>1019.51</v>
      </c>
      <c r="E5535" s="2">
        <v>996</v>
      </c>
      <c r="F5535" s="2">
        <v>1012.7</v>
      </c>
      <c r="G5535" s="2">
        <v>0</v>
      </c>
      <c r="H5535" s="2" t="s">
        <v>12</v>
      </c>
      <c r="I5535" s="2">
        <v>1</v>
      </c>
      <c r="J5535" s="2">
        <v>121</v>
      </c>
      <c r="K5535" s="4">
        <v>0</v>
      </c>
      <c r="L5535" s="2" t="s">
        <v>1276</v>
      </c>
      <c r="M5535" s="5">
        <v>45093</v>
      </c>
      <c r="N5535" s="6">
        <v>103.81</v>
      </c>
    </row>
    <row r="5536" spans="1:14" ht="15.5" hidden="1" x14ac:dyDescent="0.35">
      <c r="A5536" s="3" t="s">
        <v>1146</v>
      </c>
      <c r="B5536" s="2" t="s">
        <v>2459</v>
      </c>
      <c r="C5536" s="3">
        <v>3410</v>
      </c>
      <c r="D5536" s="2">
        <v>1321</v>
      </c>
      <c r="E5536" s="2">
        <v>1004.55</v>
      </c>
      <c r="F5536" s="2">
        <v>1021.35</v>
      </c>
      <c r="G5536" s="2">
        <v>0</v>
      </c>
      <c r="H5536" s="2" t="s">
        <v>12</v>
      </c>
      <c r="I5536" s="2">
        <v>10</v>
      </c>
      <c r="J5536" s="2">
        <v>56</v>
      </c>
      <c r="K5536" s="4">
        <v>0</v>
      </c>
      <c r="L5536" s="2" t="s">
        <v>1276</v>
      </c>
      <c r="M5536" s="5">
        <v>45093</v>
      </c>
      <c r="N5536" s="6">
        <v>103.81</v>
      </c>
    </row>
    <row r="5537" spans="1:14" ht="15.5" hidden="1" x14ac:dyDescent="0.35">
      <c r="A5537" s="3" t="s">
        <v>1148</v>
      </c>
      <c r="B5537" s="2" t="s">
        <v>2460</v>
      </c>
      <c r="C5537" s="3">
        <v>3420</v>
      </c>
      <c r="D5537" s="2">
        <v>1369.02</v>
      </c>
      <c r="E5537" s="2">
        <v>1013.5</v>
      </c>
      <c r="F5537" s="2">
        <v>1030.05</v>
      </c>
      <c r="G5537" s="2">
        <v>0</v>
      </c>
      <c r="H5537" s="2" t="s">
        <v>12</v>
      </c>
      <c r="I5537" s="2">
        <v>2</v>
      </c>
      <c r="J5537" s="2">
        <v>17</v>
      </c>
      <c r="K5537" s="4">
        <v>0</v>
      </c>
      <c r="L5537" s="2" t="s">
        <v>1276</v>
      </c>
      <c r="M5537" s="5">
        <v>45093</v>
      </c>
      <c r="N5537" s="6">
        <v>103.81</v>
      </c>
    </row>
    <row r="5538" spans="1:14" ht="15.5" hidden="1" x14ac:dyDescent="0.35">
      <c r="A5538" s="3" t="s">
        <v>1150</v>
      </c>
      <c r="B5538" s="2" t="s">
        <v>2461</v>
      </c>
      <c r="C5538" s="3">
        <v>3430</v>
      </c>
      <c r="D5538" s="2">
        <v>1318.7</v>
      </c>
      <c r="E5538" s="2">
        <v>1021.6</v>
      </c>
      <c r="F5538" s="2">
        <v>1038.75</v>
      </c>
      <c r="G5538" s="2">
        <v>0</v>
      </c>
      <c r="H5538" s="2" t="s">
        <v>12</v>
      </c>
      <c r="I5538" s="2">
        <v>12</v>
      </c>
      <c r="J5538" s="2">
        <v>13</v>
      </c>
      <c r="K5538" s="4">
        <v>0</v>
      </c>
      <c r="L5538" s="2" t="s">
        <v>1276</v>
      </c>
      <c r="M5538" s="5">
        <v>45093</v>
      </c>
      <c r="N5538" s="6">
        <v>103.81</v>
      </c>
    </row>
    <row r="5539" spans="1:14" ht="15.5" hidden="1" x14ac:dyDescent="0.35">
      <c r="A5539" s="3" t="s">
        <v>1152</v>
      </c>
      <c r="B5539" s="2" t="s">
        <v>2462</v>
      </c>
      <c r="C5539" s="3">
        <v>3440</v>
      </c>
      <c r="D5539" s="2">
        <v>1346</v>
      </c>
      <c r="E5539" s="2">
        <v>1030.5</v>
      </c>
      <c r="F5539" s="2">
        <v>1047.5</v>
      </c>
      <c r="G5539" s="2">
        <v>0</v>
      </c>
      <c r="H5539" s="2" t="s">
        <v>12</v>
      </c>
      <c r="I5539" s="2">
        <v>12</v>
      </c>
      <c r="J5539" s="2">
        <v>14</v>
      </c>
      <c r="K5539" s="4">
        <v>0</v>
      </c>
      <c r="L5539" s="2" t="s">
        <v>1276</v>
      </c>
      <c r="M5539" s="5">
        <v>45093</v>
      </c>
      <c r="N5539" s="6">
        <v>103.81</v>
      </c>
    </row>
    <row r="5540" spans="1:14" ht="15.5" hidden="1" x14ac:dyDescent="0.35">
      <c r="A5540" s="3" t="s">
        <v>1154</v>
      </c>
      <c r="B5540" s="2" t="s">
        <v>2463</v>
      </c>
      <c r="C5540" s="3">
        <v>3450</v>
      </c>
      <c r="D5540" s="2">
        <v>1390.43</v>
      </c>
      <c r="E5540" s="2">
        <v>1039.5999999999999</v>
      </c>
      <c r="F5540" s="2">
        <v>1056.3</v>
      </c>
      <c r="G5540" s="2">
        <v>0</v>
      </c>
      <c r="H5540" s="2" t="s">
        <v>12</v>
      </c>
      <c r="I5540" s="2">
        <v>2</v>
      </c>
      <c r="J5540" s="2">
        <v>114</v>
      </c>
      <c r="K5540" s="4">
        <v>0</v>
      </c>
      <c r="L5540" s="2" t="s">
        <v>1276</v>
      </c>
      <c r="M5540" s="5">
        <v>45093</v>
      </c>
      <c r="N5540" s="6">
        <v>103.81</v>
      </c>
    </row>
    <row r="5541" spans="1:14" ht="15.5" hidden="1" x14ac:dyDescent="0.35">
      <c r="A5541" s="3" t="s">
        <v>1156</v>
      </c>
      <c r="B5541" s="2" t="s">
        <v>2464</v>
      </c>
      <c r="C5541" s="3">
        <v>3460</v>
      </c>
      <c r="D5541" s="2">
        <v>1074</v>
      </c>
      <c r="E5541" s="2">
        <v>1048</v>
      </c>
      <c r="F5541" s="2">
        <v>1065.2</v>
      </c>
      <c r="G5541" s="2">
        <v>0</v>
      </c>
      <c r="H5541" s="2" t="s">
        <v>12</v>
      </c>
      <c r="I5541" s="2">
        <v>1</v>
      </c>
      <c r="J5541" s="2">
        <v>32</v>
      </c>
      <c r="K5541" s="4">
        <v>0</v>
      </c>
      <c r="L5541" s="2" t="s">
        <v>1276</v>
      </c>
      <c r="M5541" s="5">
        <v>45093</v>
      </c>
      <c r="N5541" s="6">
        <v>103.81</v>
      </c>
    </row>
    <row r="5542" spans="1:14" ht="15.5" hidden="1" x14ac:dyDescent="0.35">
      <c r="A5542" s="3" t="s">
        <v>1158</v>
      </c>
      <c r="B5542" s="2" t="s">
        <v>2465</v>
      </c>
      <c r="C5542" s="3">
        <v>3470</v>
      </c>
      <c r="D5542" s="2">
        <v>1369.2</v>
      </c>
      <c r="E5542" s="2">
        <v>1057.5</v>
      </c>
      <c r="F5542" s="2">
        <v>1073.95</v>
      </c>
      <c r="G5542" s="2">
        <v>0</v>
      </c>
      <c r="H5542" s="2" t="s">
        <v>12</v>
      </c>
      <c r="I5542" s="2">
        <v>14</v>
      </c>
      <c r="J5542" s="2">
        <v>28</v>
      </c>
      <c r="K5542" s="4">
        <v>0</v>
      </c>
      <c r="L5542" s="2" t="s">
        <v>1276</v>
      </c>
      <c r="M5542" s="5">
        <v>45093</v>
      </c>
      <c r="N5542" s="6">
        <v>103.81</v>
      </c>
    </row>
    <row r="5543" spans="1:14" ht="15.5" hidden="1" x14ac:dyDescent="0.35">
      <c r="A5543" s="3" t="s">
        <v>1160</v>
      </c>
      <c r="B5543" s="2" t="s">
        <v>2466</v>
      </c>
      <c r="C5543" s="3">
        <v>3480</v>
      </c>
      <c r="D5543" s="2">
        <v>1372.05</v>
      </c>
      <c r="E5543" s="2">
        <v>1066</v>
      </c>
      <c r="F5543" s="2">
        <v>1082.7</v>
      </c>
      <c r="G5543" s="2">
        <v>0</v>
      </c>
      <c r="H5543" s="2" t="s">
        <v>12</v>
      </c>
      <c r="I5543" s="2">
        <v>3</v>
      </c>
      <c r="J5543" s="2">
        <v>32</v>
      </c>
      <c r="K5543" s="4">
        <v>0</v>
      </c>
      <c r="L5543" s="2" t="s">
        <v>1276</v>
      </c>
      <c r="M5543" s="5">
        <v>45093</v>
      </c>
      <c r="N5543" s="6">
        <v>103.81</v>
      </c>
    </row>
    <row r="5544" spans="1:14" ht="15.5" hidden="1" x14ac:dyDescent="0.35">
      <c r="A5544" s="3" t="s">
        <v>1162</v>
      </c>
      <c r="B5544" s="2" t="s">
        <v>2467</v>
      </c>
      <c r="C5544" s="3">
        <v>3490</v>
      </c>
      <c r="D5544" s="2">
        <v>1084.31</v>
      </c>
      <c r="E5544" s="2">
        <v>1075</v>
      </c>
      <c r="F5544" s="2">
        <v>1091.5</v>
      </c>
      <c r="G5544" s="2">
        <v>0</v>
      </c>
      <c r="H5544" s="2" t="s">
        <v>12</v>
      </c>
      <c r="I5544" s="2">
        <v>5</v>
      </c>
      <c r="J5544" s="2">
        <v>56</v>
      </c>
      <c r="K5544" s="4">
        <v>0</v>
      </c>
      <c r="L5544" s="2" t="s">
        <v>1276</v>
      </c>
      <c r="M5544" s="5">
        <v>45093</v>
      </c>
      <c r="N5544" s="6">
        <v>103.81</v>
      </c>
    </row>
    <row r="5545" spans="1:14" ht="15.5" hidden="1" x14ac:dyDescent="0.35">
      <c r="A5545" s="3" t="s">
        <v>1164</v>
      </c>
      <c r="B5545" s="2" t="s">
        <v>2468</v>
      </c>
      <c r="C5545" s="3">
        <v>3500</v>
      </c>
      <c r="D5545" s="2">
        <v>1099.1300000000001</v>
      </c>
      <c r="E5545" s="2">
        <v>1083.5</v>
      </c>
      <c r="F5545" s="2">
        <v>1100.25</v>
      </c>
      <c r="G5545" s="2">
        <v>0</v>
      </c>
      <c r="H5545" s="2" t="s">
        <v>12</v>
      </c>
      <c r="I5545" s="2">
        <v>1</v>
      </c>
      <c r="J5545" s="2">
        <v>166</v>
      </c>
      <c r="K5545" s="4">
        <v>0</v>
      </c>
      <c r="L5545" s="2" t="s">
        <v>1276</v>
      </c>
      <c r="M5545" s="5">
        <v>45093</v>
      </c>
      <c r="N5545" s="6">
        <v>103.81</v>
      </c>
    </row>
    <row r="5546" spans="1:14" ht="15.5" hidden="1" x14ac:dyDescent="0.35">
      <c r="A5546" s="3" t="s">
        <v>1166</v>
      </c>
      <c r="B5546" s="2" t="s">
        <v>2467</v>
      </c>
      <c r="C5546" s="3">
        <v>3510</v>
      </c>
      <c r="D5546" s="2">
        <v>1102.31</v>
      </c>
      <c r="E5546" s="2">
        <v>1092.5</v>
      </c>
      <c r="F5546" s="2">
        <v>1109.0999999999999</v>
      </c>
      <c r="G5546" s="2">
        <v>0</v>
      </c>
      <c r="H5546" s="2" t="s">
        <v>12</v>
      </c>
      <c r="I5546" s="2">
        <v>5</v>
      </c>
      <c r="J5546" s="2">
        <v>38</v>
      </c>
      <c r="K5546" s="4">
        <v>0</v>
      </c>
      <c r="L5546" s="2" t="s">
        <v>1276</v>
      </c>
      <c r="M5546" s="5">
        <v>45093</v>
      </c>
      <c r="N5546" s="6">
        <v>103.81</v>
      </c>
    </row>
    <row r="5547" spans="1:14" ht="15.5" hidden="1" x14ac:dyDescent="0.35">
      <c r="A5547" s="3" t="s">
        <v>1167</v>
      </c>
      <c r="B5547" s="2" t="s">
        <v>2469</v>
      </c>
      <c r="C5547" s="3">
        <v>3520</v>
      </c>
      <c r="D5547" s="2">
        <v>1380.05</v>
      </c>
      <c r="E5547" s="2">
        <v>1101</v>
      </c>
      <c r="F5547" s="2">
        <v>1118</v>
      </c>
      <c r="G5547" s="2">
        <v>0</v>
      </c>
      <c r="H5547" s="2" t="s">
        <v>12</v>
      </c>
      <c r="I5547" s="2">
        <v>2</v>
      </c>
      <c r="J5547" s="2">
        <v>12</v>
      </c>
      <c r="K5547" s="4">
        <v>0</v>
      </c>
      <c r="L5547" s="2" t="s">
        <v>1276</v>
      </c>
      <c r="M5547" s="5">
        <v>45093</v>
      </c>
      <c r="N5547" s="6">
        <v>103.81</v>
      </c>
    </row>
    <row r="5548" spans="1:14" ht="15.5" hidden="1" x14ac:dyDescent="0.35">
      <c r="A5548" s="3" t="s">
        <v>1169</v>
      </c>
      <c r="B5548" s="2" t="s">
        <v>2470</v>
      </c>
      <c r="C5548" s="3">
        <v>3530</v>
      </c>
      <c r="D5548" s="2">
        <v>1384</v>
      </c>
      <c r="E5548" s="2">
        <v>1110</v>
      </c>
      <c r="F5548" s="2">
        <v>1127</v>
      </c>
      <c r="G5548" s="2">
        <v>0</v>
      </c>
      <c r="H5548" s="2" t="s">
        <v>12</v>
      </c>
      <c r="I5548" s="2">
        <v>6</v>
      </c>
      <c r="J5548" s="2">
        <v>27</v>
      </c>
      <c r="K5548" s="4">
        <v>0</v>
      </c>
      <c r="L5548" s="2" t="s">
        <v>1276</v>
      </c>
      <c r="M5548" s="5">
        <v>45093</v>
      </c>
      <c r="N5548" s="6">
        <v>103.81</v>
      </c>
    </row>
    <row r="5549" spans="1:14" ht="15.5" hidden="1" x14ac:dyDescent="0.35">
      <c r="A5549" s="3" t="s">
        <v>1171</v>
      </c>
      <c r="B5549" s="2" t="s">
        <v>2128</v>
      </c>
      <c r="C5549" s="3">
        <v>3540</v>
      </c>
      <c r="D5549" s="2">
        <v>1122.5</v>
      </c>
      <c r="E5549" s="2">
        <v>1119.5</v>
      </c>
      <c r="F5549" s="2">
        <v>1135.9000000000001</v>
      </c>
      <c r="G5549" s="2">
        <v>421.35</v>
      </c>
      <c r="H5549" s="2">
        <v>0.60089999999999999</v>
      </c>
      <c r="I5549" s="2">
        <v>1</v>
      </c>
      <c r="J5549" s="2">
        <v>26</v>
      </c>
      <c r="K5549" s="4">
        <v>0</v>
      </c>
      <c r="L5549" s="2" t="s">
        <v>1276</v>
      </c>
      <c r="M5549" s="5">
        <v>45093</v>
      </c>
      <c r="N5549" s="6">
        <v>103.81</v>
      </c>
    </row>
    <row r="5550" spans="1:14" ht="15.5" hidden="1" x14ac:dyDescent="0.35">
      <c r="A5550" s="3" t="s">
        <v>1172</v>
      </c>
      <c r="B5550" s="2" t="s">
        <v>2471</v>
      </c>
      <c r="C5550" s="3">
        <v>3550</v>
      </c>
      <c r="D5550" s="2">
        <v>1371.4</v>
      </c>
      <c r="E5550" s="2">
        <v>1128</v>
      </c>
      <c r="F5550" s="2">
        <v>1144.9000000000001</v>
      </c>
      <c r="G5550" s="2">
        <v>0</v>
      </c>
      <c r="H5550" s="2" t="s">
        <v>12</v>
      </c>
      <c r="I5550" s="2">
        <v>6</v>
      </c>
      <c r="J5550" s="2">
        <v>35</v>
      </c>
      <c r="K5550" s="4">
        <v>0</v>
      </c>
      <c r="L5550" s="2" t="s">
        <v>1276</v>
      </c>
      <c r="M5550" s="5">
        <v>45093</v>
      </c>
      <c r="N5550" s="6">
        <v>103.81</v>
      </c>
    </row>
    <row r="5551" spans="1:14" ht="15.5" hidden="1" x14ac:dyDescent="0.35">
      <c r="A5551" s="3" t="s">
        <v>1174</v>
      </c>
      <c r="B5551" s="2" t="s">
        <v>2472</v>
      </c>
      <c r="C5551" s="3">
        <v>3560</v>
      </c>
      <c r="D5551" s="2">
        <v>1461.92</v>
      </c>
      <c r="E5551" s="2">
        <v>1137.5</v>
      </c>
      <c r="F5551" s="2">
        <v>1153.8</v>
      </c>
      <c r="G5551" s="2">
        <v>0</v>
      </c>
      <c r="H5551" s="2" t="s">
        <v>12</v>
      </c>
      <c r="I5551" s="2">
        <v>2</v>
      </c>
      <c r="J5551" s="2">
        <v>14</v>
      </c>
      <c r="K5551" s="4">
        <v>0</v>
      </c>
      <c r="L5551" s="2" t="s">
        <v>1276</v>
      </c>
      <c r="M5551" s="5">
        <v>45093</v>
      </c>
      <c r="N5551" s="6">
        <v>103.81</v>
      </c>
    </row>
    <row r="5552" spans="1:14" ht="15.5" hidden="1" x14ac:dyDescent="0.35">
      <c r="A5552" s="3" t="s">
        <v>1176</v>
      </c>
      <c r="B5552" s="2" t="s">
        <v>2473</v>
      </c>
      <c r="C5552" s="3">
        <v>3570</v>
      </c>
      <c r="D5552" s="2">
        <v>676.66</v>
      </c>
      <c r="E5552" s="2">
        <v>803.15</v>
      </c>
      <c r="F5552" s="2">
        <v>817.5</v>
      </c>
      <c r="G5552" s="2">
        <v>0</v>
      </c>
      <c r="H5552" s="2" t="s">
        <v>12</v>
      </c>
      <c r="I5552" s="2">
        <v>2</v>
      </c>
      <c r="J5552" s="2">
        <v>15</v>
      </c>
      <c r="K5552" s="4">
        <v>0</v>
      </c>
      <c r="L5552" s="2" t="s">
        <v>1276</v>
      </c>
      <c r="M5552" s="5">
        <v>45093</v>
      </c>
      <c r="N5552" s="6">
        <v>103.81</v>
      </c>
    </row>
    <row r="5553" spans="1:14" ht="15.5" hidden="1" x14ac:dyDescent="0.35">
      <c r="A5553" s="3" t="s">
        <v>1178</v>
      </c>
      <c r="B5553" s="2" t="s">
        <v>2474</v>
      </c>
      <c r="C5553" s="3">
        <v>3580</v>
      </c>
      <c r="D5553" s="2">
        <v>653.32000000000005</v>
      </c>
      <c r="E5553" s="2">
        <v>810.5</v>
      </c>
      <c r="F5553" s="2">
        <v>827.35</v>
      </c>
      <c r="G5553" s="2">
        <v>0</v>
      </c>
      <c r="H5553" s="2" t="s">
        <v>12</v>
      </c>
      <c r="I5553" s="2">
        <v>3</v>
      </c>
      <c r="J5553" s="2">
        <v>3</v>
      </c>
      <c r="K5553" s="4">
        <v>0</v>
      </c>
      <c r="L5553" s="2" t="s">
        <v>1276</v>
      </c>
      <c r="M5553" s="5">
        <v>45093</v>
      </c>
      <c r="N5553" s="6">
        <v>103.81</v>
      </c>
    </row>
    <row r="5554" spans="1:14" ht="15.5" hidden="1" x14ac:dyDescent="0.35">
      <c r="A5554" s="3" t="s">
        <v>1180</v>
      </c>
      <c r="B5554" s="2" t="s">
        <v>2475</v>
      </c>
      <c r="C5554" s="3">
        <v>3590</v>
      </c>
      <c r="D5554" s="2">
        <v>943.08</v>
      </c>
      <c r="E5554" s="2">
        <v>818.95</v>
      </c>
      <c r="F5554" s="2">
        <v>833.25</v>
      </c>
      <c r="G5554" s="2">
        <v>0</v>
      </c>
      <c r="H5554" s="2" t="s">
        <v>12</v>
      </c>
      <c r="I5554" s="2">
        <v>1</v>
      </c>
      <c r="J5554" s="2">
        <v>65</v>
      </c>
      <c r="K5554" s="4">
        <v>0</v>
      </c>
      <c r="L5554" s="2" t="s">
        <v>1276</v>
      </c>
      <c r="M5554" s="5">
        <v>45093</v>
      </c>
      <c r="N5554" s="6">
        <v>103.81</v>
      </c>
    </row>
    <row r="5555" spans="1:14" ht="15.5" hidden="1" x14ac:dyDescent="0.35">
      <c r="A5555" s="3" t="s">
        <v>1182</v>
      </c>
      <c r="B5555" s="2" t="s">
        <v>2476</v>
      </c>
      <c r="C5555" s="3">
        <v>3600</v>
      </c>
      <c r="D5555" s="2">
        <v>1173.29</v>
      </c>
      <c r="E5555" s="2">
        <v>1173.5</v>
      </c>
      <c r="F5555" s="2">
        <v>1190.05</v>
      </c>
      <c r="G5555" s="2">
        <v>0</v>
      </c>
      <c r="H5555" s="2" t="s">
        <v>12</v>
      </c>
      <c r="I5555" s="2">
        <v>4</v>
      </c>
      <c r="J5555" s="2">
        <v>401</v>
      </c>
      <c r="K5555" s="4">
        <v>0</v>
      </c>
      <c r="L5555" s="2" t="s">
        <v>1276</v>
      </c>
      <c r="M5555" s="5">
        <v>45093</v>
      </c>
      <c r="N5555" s="6">
        <v>103.81</v>
      </c>
    </row>
    <row r="5556" spans="1:14" ht="15.5" hidden="1" x14ac:dyDescent="0.35">
      <c r="A5556" s="3" t="s">
        <v>1184</v>
      </c>
      <c r="B5556" s="2" t="s">
        <v>2154</v>
      </c>
      <c r="C5556" s="3">
        <v>3610</v>
      </c>
      <c r="D5556" s="2">
        <v>1210</v>
      </c>
      <c r="E5556" s="2">
        <v>1182.5</v>
      </c>
      <c r="F5556" s="2">
        <v>1199.3499999999999</v>
      </c>
      <c r="G5556" s="2">
        <v>0</v>
      </c>
      <c r="H5556" s="2" t="s">
        <v>12</v>
      </c>
      <c r="I5556" s="2">
        <v>5</v>
      </c>
      <c r="J5556" s="2">
        <v>33</v>
      </c>
      <c r="K5556" s="4">
        <v>0</v>
      </c>
      <c r="L5556" s="2" t="s">
        <v>1276</v>
      </c>
      <c r="M5556" s="5">
        <v>45093</v>
      </c>
      <c r="N5556" s="6">
        <v>103.81</v>
      </c>
    </row>
    <row r="5557" spans="1:14" ht="15.5" hidden="1" x14ac:dyDescent="0.35">
      <c r="A5557" s="3" t="s">
        <v>1185</v>
      </c>
      <c r="B5557" s="2" t="s">
        <v>2224</v>
      </c>
      <c r="C5557" s="3">
        <v>3620</v>
      </c>
      <c r="D5557" s="2">
        <v>1202.8</v>
      </c>
      <c r="E5557" s="2">
        <v>1195.5</v>
      </c>
      <c r="F5557" s="2">
        <v>1208.55</v>
      </c>
      <c r="G5557" s="2">
        <v>650.85</v>
      </c>
      <c r="H5557" s="2">
        <v>1.1792</v>
      </c>
      <c r="I5557" s="2">
        <v>2</v>
      </c>
      <c r="J5557" s="2">
        <v>7</v>
      </c>
      <c r="K5557" s="4">
        <v>0</v>
      </c>
      <c r="L5557" s="2" t="s">
        <v>1276</v>
      </c>
      <c r="M5557" s="5">
        <v>45093</v>
      </c>
      <c r="N5557" s="6">
        <v>103.81</v>
      </c>
    </row>
    <row r="5558" spans="1:14" ht="15.5" hidden="1" x14ac:dyDescent="0.35">
      <c r="A5558" s="3" t="s">
        <v>1186</v>
      </c>
      <c r="B5558" s="2" t="s">
        <v>2224</v>
      </c>
      <c r="C5558" s="3">
        <v>3630</v>
      </c>
      <c r="D5558" s="2">
        <v>1209.9000000000001</v>
      </c>
      <c r="E5558" s="2">
        <v>1201.2</v>
      </c>
      <c r="F5558" s="2">
        <v>1217.7</v>
      </c>
      <c r="G5558" s="2">
        <v>673.73</v>
      </c>
      <c r="H5558" s="2">
        <v>1.2565999999999999</v>
      </c>
      <c r="I5558" s="2">
        <v>2</v>
      </c>
      <c r="J5558" s="2">
        <v>7</v>
      </c>
      <c r="K5558" s="4">
        <v>0</v>
      </c>
      <c r="L5558" s="2" t="s">
        <v>1276</v>
      </c>
      <c r="M5558" s="5">
        <v>45093</v>
      </c>
      <c r="N5558" s="6">
        <v>103.81</v>
      </c>
    </row>
    <row r="5559" spans="1:14" ht="15.5" hidden="1" x14ac:dyDescent="0.35">
      <c r="A5559" s="3" t="s">
        <v>1187</v>
      </c>
      <c r="B5559" s="2" t="s">
        <v>2477</v>
      </c>
      <c r="C5559" s="3">
        <v>3640</v>
      </c>
      <c r="D5559" s="2">
        <v>1218.5999999999999</v>
      </c>
      <c r="E5559" s="2">
        <v>1210</v>
      </c>
      <c r="F5559" s="2">
        <v>1226.8</v>
      </c>
      <c r="G5559" s="2">
        <v>-136.9</v>
      </c>
      <c r="H5559" s="2">
        <v>-0.10100000000000001</v>
      </c>
      <c r="I5559" s="2">
        <v>6</v>
      </c>
      <c r="J5559" s="2">
        <v>9</v>
      </c>
      <c r="K5559" s="4">
        <v>0</v>
      </c>
      <c r="L5559" s="2" t="s">
        <v>1276</v>
      </c>
      <c r="M5559" s="5">
        <v>45093</v>
      </c>
      <c r="N5559" s="6">
        <v>103.81</v>
      </c>
    </row>
    <row r="5560" spans="1:14" ht="15.5" hidden="1" x14ac:dyDescent="0.35">
      <c r="A5560" s="3" t="s">
        <v>1189</v>
      </c>
      <c r="B5560" s="2" t="s">
        <v>2477</v>
      </c>
      <c r="C5560" s="3">
        <v>3650</v>
      </c>
      <c r="D5560" s="2">
        <v>1227</v>
      </c>
      <c r="E5560" s="2">
        <v>1220</v>
      </c>
      <c r="F5560" s="2">
        <v>1235.95</v>
      </c>
      <c r="G5560" s="2">
        <v>-256.7</v>
      </c>
      <c r="H5560" s="2">
        <v>-0.17299999999999999</v>
      </c>
      <c r="I5560" s="2">
        <v>4</v>
      </c>
      <c r="J5560" s="2">
        <v>9</v>
      </c>
      <c r="K5560" s="4">
        <v>0</v>
      </c>
      <c r="L5560" s="2" t="s">
        <v>1276</v>
      </c>
      <c r="M5560" s="5">
        <v>45093</v>
      </c>
      <c r="N5560" s="6">
        <v>103.81</v>
      </c>
    </row>
    <row r="5561" spans="1:14" ht="15.5" hidden="1" x14ac:dyDescent="0.35">
      <c r="A5561" s="3" t="s">
        <v>1190</v>
      </c>
      <c r="B5561" s="2" t="s">
        <v>2216</v>
      </c>
      <c r="C5561" s="3">
        <v>3660</v>
      </c>
      <c r="D5561" s="2">
        <v>1236.8</v>
      </c>
      <c r="E5561" s="2">
        <v>1228.5</v>
      </c>
      <c r="F5561" s="2">
        <v>1245.0999999999999</v>
      </c>
      <c r="G5561" s="2">
        <v>-272.7</v>
      </c>
      <c r="H5561" s="2">
        <v>-0.1807</v>
      </c>
      <c r="I5561" s="2">
        <v>2</v>
      </c>
      <c r="J5561" s="2">
        <v>0</v>
      </c>
      <c r="K5561" s="4">
        <v>0</v>
      </c>
      <c r="L5561" s="2" t="s">
        <v>1276</v>
      </c>
      <c r="M5561" s="5">
        <v>45093</v>
      </c>
      <c r="N5561" s="6">
        <v>103.81</v>
      </c>
    </row>
    <row r="5562" spans="1:14" ht="15.5" hidden="1" x14ac:dyDescent="0.35">
      <c r="A5562" s="3" t="s">
        <v>1191</v>
      </c>
      <c r="B5562" s="2" t="s">
        <v>2219</v>
      </c>
      <c r="C5562" s="3">
        <v>3670</v>
      </c>
      <c r="D5562" s="2">
        <v>1247.5999999999999</v>
      </c>
      <c r="E5562" s="2">
        <v>1237.5</v>
      </c>
      <c r="F5562" s="2">
        <v>1254.4000000000001</v>
      </c>
      <c r="G5562" s="2">
        <v>-247.25</v>
      </c>
      <c r="H5562" s="2">
        <v>-0.16539999999999999</v>
      </c>
      <c r="I5562" s="2">
        <v>4</v>
      </c>
      <c r="J5562" s="2">
        <v>5</v>
      </c>
      <c r="K5562" s="4">
        <v>0</v>
      </c>
      <c r="L5562" s="2" t="s">
        <v>1276</v>
      </c>
      <c r="M5562" s="5">
        <v>45093</v>
      </c>
      <c r="N5562" s="6">
        <v>103.81</v>
      </c>
    </row>
    <row r="5563" spans="1:14" ht="15.5" hidden="1" x14ac:dyDescent="0.35">
      <c r="A5563" s="3" t="s">
        <v>1192</v>
      </c>
      <c r="B5563" s="2" t="s">
        <v>2478</v>
      </c>
      <c r="C5563" s="3">
        <v>3680</v>
      </c>
      <c r="D5563" s="2">
        <v>1245.95</v>
      </c>
      <c r="E5563" s="2">
        <v>1246.5</v>
      </c>
      <c r="F5563" s="2">
        <v>1263.5999999999999</v>
      </c>
      <c r="G5563" s="2">
        <v>0</v>
      </c>
      <c r="H5563" s="2" t="s">
        <v>12</v>
      </c>
      <c r="I5563" s="2">
        <v>1</v>
      </c>
      <c r="J5563" s="2">
        <v>33</v>
      </c>
      <c r="K5563" s="4">
        <v>0</v>
      </c>
      <c r="L5563" s="2" t="s">
        <v>1276</v>
      </c>
      <c r="M5563" s="5">
        <v>45093</v>
      </c>
      <c r="N5563" s="6">
        <v>103.81</v>
      </c>
    </row>
    <row r="5564" spans="1:14" ht="15.5" hidden="1" x14ac:dyDescent="0.35">
      <c r="A5564" s="3" t="s">
        <v>1194</v>
      </c>
      <c r="B5564" s="2" t="s">
        <v>2721</v>
      </c>
      <c r="C5564" s="3">
        <v>3690</v>
      </c>
      <c r="D5564" s="2">
        <v>1538.5</v>
      </c>
      <c r="E5564" s="2">
        <v>1256</v>
      </c>
      <c r="F5564" s="2">
        <v>1272.8499999999999</v>
      </c>
      <c r="G5564" s="2">
        <v>0</v>
      </c>
      <c r="H5564" s="2" t="s">
        <v>12</v>
      </c>
      <c r="I5564" s="2">
        <v>1</v>
      </c>
      <c r="J5564" s="2">
        <v>63</v>
      </c>
      <c r="K5564" s="4">
        <v>0</v>
      </c>
      <c r="L5564" s="2" t="s">
        <v>1276</v>
      </c>
      <c r="M5564" s="5">
        <v>45093</v>
      </c>
      <c r="N5564" s="6">
        <v>103.81</v>
      </c>
    </row>
    <row r="5565" spans="1:14" ht="15.5" hidden="1" x14ac:dyDescent="0.35">
      <c r="A5565" s="3" t="s">
        <v>1196</v>
      </c>
      <c r="B5565" s="2" t="s">
        <v>2480</v>
      </c>
      <c r="C5565" s="3">
        <v>3700</v>
      </c>
      <c r="D5565" s="2">
        <v>1546.5</v>
      </c>
      <c r="E5565" s="2">
        <v>1265</v>
      </c>
      <c r="F5565" s="2">
        <v>1282.05</v>
      </c>
      <c r="G5565" s="2">
        <v>0</v>
      </c>
      <c r="H5565" s="2" t="s">
        <v>12</v>
      </c>
      <c r="I5565" s="2">
        <v>1</v>
      </c>
      <c r="J5565" s="2">
        <v>124</v>
      </c>
      <c r="K5565" s="4">
        <v>0</v>
      </c>
      <c r="L5565" s="2" t="s">
        <v>1276</v>
      </c>
      <c r="M5565" s="5">
        <v>45093</v>
      </c>
      <c r="N5565" s="6">
        <v>103.81</v>
      </c>
    </row>
    <row r="5566" spans="1:14" ht="15.5" hidden="1" x14ac:dyDescent="0.35">
      <c r="A5566" s="3" t="s">
        <v>1198</v>
      </c>
      <c r="B5566" s="2" t="s">
        <v>2481</v>
      </c>
      <c r="C5566" s="3">
        <v>3710</v>
      </c>
      <c r="D5566" s="2">
        <v>1242</v>
      </c>
      <c r="E5566" s="2">
        <v>1274.5</v>
      </c>
      <c r="F5566" s="2">
        <v>1291.3</v>
      </c>
      <c r="G5566" s="2">
        <v>0</v>
      </c>
      <c r="H5566" s="2" t="s">
        <v>12</v>
      </c>
      <c r="I5566" s="2">
        <v>1</v>
      </c>
      <c r="J5566" s="2">
        <v>64</v>
      </c>
      <c r="K5566" s="4">
        <v>0</v>
      </c>
      <c r="L5566" s="2" t="s">
        <v>1276</v>
      </c>
      <c r="M5566" s="5">
        <v>45093</v>
      </c>
      <c r="N5566" s="6">
        <v>103.81</v>
      </c>
    </row>
    <row r="5567" spans="1:14" ht="15.5" hidden="1" x14ac:dyDescent="0.35">
      <c r="A5567" s="3" t="s">
        <v>1200</v>
      </c>
      <c r="B5567" s="2" t="s">
        <v>2482</v>
      </c>
      <c r="C5567" s="3">
        <v>3720</v>
      </c>
      <c r="D5567" s="2">
        <v>1010</v>
      </c>
      <c r="E5567" s="2">
        <v>1416</v>
      </c>
      <c r="F5567" s="2">
        <v>1434.5</v>
      </c>
      <c r="G5567" s="2">
        <v>0</v>
      </c>
      <c r="H5567" s="2" t="s">
        <v>12</v>
      </c>
      <c r="I5567" s="2">
        <v>3</v>
      </c>
      <c r="J5567" s="2">
        <v>11</v>
      </c>
      <c r="K5567" s="4">
        <v>0</v>
      </c>
      <c r="L5567" s="2" t="s">
        <v>1276</v>
      </c>
      <c r="M5567" s="5">
        <v>45093</v>
      </c>
      <c r="N5567" s="6">
        <v>103.81</v>
      </c>
    </row>
    <row r="5568" spans="1:14" ht="15.5" hidden="1" x14ac:dyDescent="0.35">
      <c r="A5568" s="3" t="s">
        <v>1202</v>
      </c>
      <c r="B5568" s="2" t="s">
        <v>2483</v>
      </c>
      <c r="C5568" s="3">
        <v>3730</v>
      </c>
      <c r="D5568" s="2">
        <v>706.55</v>
      </c>
      <c r="E5568" s="2">
        <v>939.15</v>
      </c>
      <c r="F5568" s="2">
        <v>952.85</v>
      </c>
      <c r="G5568" s="2">
        <v>0</v>
      </c>
      <c r="H5568" s="2" t="s">
        <v>12</v>
      </c>
      <c r="I5568" s="2">
        <v>1</v>
      </c>
      <c r="J5568" s="2">
        <v>10</v>
      </c>
      <c r="K5568" s="4">
        <v>0</v>
      </c>
      <c r="L5568" s="2" t="s">
        <v>1276</v>
      </c>
      <c r="M5568" s="5">
        <v>45093</v>
      </c>
      <c r="N5568" s="6">
        <v>103.81</v>
      </c>
    </row>
    <row r="5569" spans="1:14" ht="15.5" hidden="1" x14ac:dyDescent="0.35">
      <c r="A5569" s="3" t="s">
        <v>1204</v>
      </c>
      <c r="B5569" s="2" t="s">
        <v>2722</v>
      </c>
      <c r="C5569" s="3">
        <v>3740</v>
      </c>
      <c r="D5569" s="2">
        <v>655.51</v>
      </c>
      <c r="E5569" s="2">
        <v>654.5</v>
      </c>
      <c r="F5569" s="2">
        <v>673.5</v>
      </c>
      <c r="G5569" s="2">
        <v>0</v>
      </c>
      <c r="H5569" s="2" t="s">
        <v>12</v>
      </c>
      <c r="I5569" s="2">
        <v>8</v>
      </c>
      <c r="J5569" s="2">
        <v>6</v>
      </c>
      <c r="K5569" s="4">
        <v>0</v>
      </c>
      <c r="L5569" s="2" t="s">
        <v>1276</v>
      </c>
      <c r="M5569" s="5">
        <v>45093</v>
      </c>
      <c r="N5569" s="6">
        <v>103.81</v>
      </c>
    </row>
    <row r="5570" spans="1:14" ht="15.5" hidden="1" x14ac:dyDescent="0.35">
      <c r="A5570" s="3" t="s">
        <v>1206</v>
      </c>
      <c r="B5570" s="2" t="s">
        <v>2485</v>
      </c>
      <c r="C5570" s="3">
        <v>3750</v>
      </c>
      <c r="D5570" s="2">
        <v>1608.26</v>
      </c>
      <c r="E5570" s="2">
        <v>1311.5</v>
      </c>
      <c r="F5570" s="2">
        <v>1328.75</v>
      </c>
      <c r="G5570" s="2">
        <v>0</v>
      </c>
      <c r="H5570" s="2" t="s">
        <v>12</v>
      </c>
      <c r="I5570" s="2">
        <v>5</v>
      </c>
      <c r="J5570" s="2">
        <v>79</v>
      </c>
      <c r="K5570" s="4">
        <v>0</v>
      </c>
      <c r="L5570" s="2" t="s">
        <v>1276</v>
      </c>
      <c r="M5570" s="5">
        <v>45093</v>
      </c>
      <c r="N5570" s="6">
        <v>103.81</v>
      </c>
    </row>
    <row r="5571" spans="1:14" ht="15.5" hidden="1" x14ac:dyDescent="0.35">
      <c r="A5571" s="3" t="s">
        <v>1208</v>
      </c>
      <c r="B5571" s="2" t="s">
        <v>2485</v>
      </c>
      <c r="C5571" s="3">
        <v>3760</v>
      </c>
      <c r="D5571" s="2">
        <v>1618.24</v>
      </c>
      <c r="E5571" s="2">
        <v>1321</v>
      </c>
      <c r="F5571" s="2">
        <v>1338.2</v>
      </c>
      <c r="G5571" s="2">
        <v>0</v>
      </c>
      <c r="H5571" s="2" t="s">
        <v>12</v>
      </c>
      <c r="I5571" s="2">
        <v>5</v>
      </c>
      <c r="J5571" s="2">
        <v>7</v>
      </c>
      <c r="K5571" s="4">
        <v>0</v>
      </c>
      <c r="L5571" s="2" t="s">
        <v>1276</v>
      </c>
      <c r="M5571" s="5">
        <v>45093</v>
      </c>
      <c r="N5571" s="6">
        <v>103.81</v>
      </c>
    </row>
    <row r="5572" spans="1:14" ht="15.5" hidden="1" x14ac:dyDescent="0.35">
      <c r="A5572" s="3" t="s">
        <v>1209</v>
      </c>
      <c r="B5572" s="2" t="s">
        <v>2486</v>
      </c>
      <c r="C5572" s="3">
        <v>3770</v>
      </c>
      <c r="D5572" s="2">
        <v>674</v>
      </c>
      <c r="E5572" s="2">
        <v>1059.25</v>
      </c>
      <c r="F5572" s="2">
        <v>1076.0999999999999</v>
      </c>
      <c r="G5572" s="2">
        <v>0</v>
      </c>
      <c r="H5572" s="2" t="s">
        <v>12</v>
      </c>
      <c r="I5572" s="2">
        <v>1</v>
      </c>
      <c r="J5572" s="2">
        <v>3</v>
      </c>
      <c r="K5572" s="4">
        <v>0</v>
      </c>
      <c r="L5572" s="2" t="s">
        <v>1276</v>
      </c>
      <c r="M5572" s="5">
        <v>45093</v>
      </c>
      <c r="N5572" s="6">
        <v>103.81</v>
      </c>
    </row>
    <row r="5573" spans="1:14" ht="15.5" hidden="1" x14ac:dyDescent="0.35">
      <c r="A5573" s="3" t="s">
        <v>1211</v>
      </c>
      <c r="B5573" s="2" t="s">
        <v>2487</v>
      </c>
      <c r="C5573" s="3">
        <v>3780</v>
      </c>
      <c r="D5573" s="2">
        <v>1473.55</v>
      </c>
      <c r="E5573" s="2">
        <v>1340</v>
      </c>
      <c r="F5573" s="2">
        <v>1357</v>
      </c>
      <c r="G5573" s="2">
        <v>0</v>
      </c>
      <c r="H5573" s="2" t="s">
        <v>12</v>
      </c>
      <c r="I5573" s="2">
        <v>1</v>
      </c>
      <c r="J5573" s="2">
        <v>7</v>
      </c>
      <c r="K5573" s="4">
        <v>0</v>
      </c>
      <c r="L5573" s="2" t="s">
        <v>1276</v>
      </c>
      <c r="M5573" s="5">
        <v>45093</v>
      </c>
      <c r="N5573" s="6">
        <v>103.81</v>
      </c>
    </row>
    <row r="5574" spans="1:14" ht="15.5" hidden="1" x14ac:dyDescent="0.35">
      <c r="A5574" s="3" t="s">
        <v>1213</v>
      </c>
      <c r="B5574" s="2" t="s">
        <v>2488</v>
      </c>
      <c r="C5574" s="3">
        <v>3790</v>
      </c>
      <c r="D5574" s="2">
        <v>1485</v>
      </c>
      <c r="E5574" s="2">
        <v>1349.5</v>
      </c>
      <c r="F5574" s="2">
        <v>1366.5</v>
      </c>
      <c r="G5574" s="2">
        <v>0</v>
      </c>
      <c r="H5574" s="2" t="s">
        <v>12</v>
      </c>
      <c r="I5574" s="2">
        <v>1</v>
      </c>
      <c r="J5574" s="2">
        <v>3</v>
      </c>
      <c r="K5574" s="4">
        <v>0</v>
      </c>
      <c r="L5574" s="2" t="s">
        <v>1276</v>
      </c>
      <c r="M5574" s="5">
        <v>45093</v>
      </c>
      <c r="N5574" s="6">
        <v>103.81</v>
      </c>
    </row>
    <row r="5575" spans="1:14" ht="15.5" hidden="1" x14ac:dyDescent="0.35">
      <c r="A5575" s="3" t="s">
        <v>1215</v>
      </c>
      <c r="B5575" s="2" t="s">
        <v>2489</v>
      </c>
      <c r="C5575" s="3">
        <v>3800</v>
      </c>
      <c r="D5575" s="2">
        <v>1613.43</v>
      </c>
      <c r="E5575" s="2">
        <v>1359</v>
      </c>
      <c r="F5575" s="2">
        <v>1376.1</v>
      </c>
      <c r="G5575" s="2">
        <v>0</v>
      </c>
      <c r="H5575" s="2" t="s">
        <v>12</v>
      </c>
      <c r="I5575" s="2">
        <v>1</v>
      </c>
      <c r="J5575" s="2">
        <v>53</v>
      </c>
      <c r="K5575" s="4">
        <v>0</v>
      </c>
      <c r="L5575" s="2" t="s">
        <v>1276</v>
      </c>
      <c r="M5575" s="5">
        <v>45093</v>
      </c>
      <c r="N5575" s="6">
        <v>103.81</v>
      </c>
    </row>
    <row r="5576" spans="1:14" ht="15.5" hidden="1" x14ac:dyDescent="0.35">
      <c r="A5576" s="3" t="s">
        <v>1217</v>
      </c>
      <c r="B5576" s="2" t="s">
        <v>2490</v>
      </c>
      <c r="C5576" s="3">
        <v>3820</v>
      </c>
      <c r="D5576" s="2">
        <v>1726</v>
      </c>
      <c r="E5576" s="2">
        <v>1378</v>
      </c>
      <c r="F5576" s="2">
        <v>1395</v>
      </c>
      <c r="G5576" s="2">
        <v>0</v>
      </c>
      <c r="H5576" s="2" t="s">
        <v>12</v>
      </c>
      <c r="I5576" s="2">
        <v>1</v>
      </c>
      <c r="J5576" s="2">
        <v>7</v>
      </c>
      <c r="K5576" s="4">
        <v>0</v>
      </c>
      <c r="L5576" s="2" t="s">
        <v>1276</v>
      </c>
      <c r="M5576" s="5">
        <v>45093</v>
      </c>
      <c r="N5576" s="6">
        <v>103.81</v>
      </c>
    </row>
    <row r="5577" spans="1:14" ht="15.5" hidden="1" x14ac:dyDescent="0.35">
      <c r="A5577" s="3" t="s">
        <v>1219</v>
      </c>
      <c r="B5577" s="2" t="s">
        <v>2723</v>
      </c>
      <c r="C5577" s="3">
        <v>3830</v>
      </c>
      <c r="D5577" s="2">
        <v>752</v>
      </c>
      <c r="E5577" s="2">
        <v>0</v>
      </c>
      <c r="F5577" s="2">
        <v>0</v>
      </c>
      <c r="G5577" s="2">
        <v>0</v>
      </c>
      <c r="H5577" s="2" t="s">
        <v>12</v>
      </c>
      <c r="I5577" s="2" t="s">
        <v>12</v>
      </c>
      <c r="J5577" s="2">
        <v>2</v>
      </c>
      <c r="K5577" s="4">
        <v>0</v>
      </c>
      <c r="L5577" s="2" t="s">
        <v>1276</v>
      </c>
      <c r="M5577" s="5">
        <v>45093</v>
      </c>
      <c r="N5577" s="6">
        <v>103.81</v>
      </c>
    </row>
    <row r="5578" spans="1:14" ht="15.5" hidden="1" x14ac:dyDescent="0.35">
      <c r="A5578" s="3" t="s">
        <v>1221</v>
      </c>
      <c r="B5578" s="2" t="s">
        <v>2492</v>
      </c>
      <c r="C5578" s="3">
        <v>3850</v>
      </c>
      <c r="D5578" s="2">
        <v>1609.5</v>
      </c>
      <c r="E5578" s="2">
        <v>1406</v>
      </c>
      <c r="F5578" s="2">
        <v>1423.25</v>
      </c>
      <c r="G5578" s="2">
        <v>0</v>
      </c>
      <c r="H5578" s="2" t="s">
        <v>12</v>
      </c>
      <c r="I5578" s="2">
        <v>1</v>
      </c>
      <c r="J5578" s="2">
        <v>8</v>
      </c>
      <c r="K5578" s="4">
        <v>0</v>
      </c>
      <c r="L5578" s="2" t="s">
        <v>1276</v>
      </c>
      <c r="M5578" s="5">
        <v>45093</v>
      </c>
      <c r="N5578" s="6">
        <v>103.81</v>
      </c>
    </row>
    <row r="5579" spans="1:14" ht="15.5" hidden="1" x14ac:dyDescent="0.35">
      <c r="A5579" s="3" t="s">
        <v>1223</v>
      </c>
      <c r="B5579" s="2" t="s">
        <v>2493</v>
      </c>
      <c r="C5579" s="3">
        <v>3880</v>
      </c>
      <c r="D5579" s="2">
        <v>700.65</v>
      </c>
      <c r="E5579" s="2">
        <v>737.75</v>
      </c>
      <c r="F5579" s="2">
        <v>749.2</v>
      </c>
      <c r="G5579" s="2">
        <v>0</v>
      </c>
      <c r="H5579" s="2" t="s">
        <v>12</v>
      </c>
      <c r="I5579" s="2">
        <v>1</v>
      </c>
      <c r="J5579" s="2">
        <v>18</v>
      </c>
      <c r="K5579" s="4">
        <v>0</v>
      </c>
      <c r="L5579" s="2" t="s">
        <v>1276</v>
      </c>
      <c r="M5579" s="5">
        <v>45093</v>
      </c>
      <c r="N5579" s="6">
        <v>103.81</v>
      </c>
    </row>
    <row r="5580" spans="1:14" ht="15.5" hidden="1" x14ac:dyDescent="0.35">
      <c r="A5580" s="3" t="s">
        <v>1225</v>
      </c>
      <c r="B5580" s="2" t="s">
        <v>2494</v>
      </c>
      <c r="C5580" s="3">
        <v>3890</v>
      </c>
      <c r="D5580" s="2">
        <v>1363.5</v>
      </c>
      <c r="E5580" s="2">
        <v>1583.5</v>
      </c>
      <c r="F5580" s="2">
        <v>1601.5</v>
      </c>
      <c r="G5580" s="2">
        <v>0</v>
      </c>
      <c r="H5580" s="2" t="s">
        <v>12</v>
      </c>
      <c r="I5580" s="2">
        <v>1</v>
      </c>
      <c r="J5580" s="2">
        <v>10</v>
      </c>
      <c r="K5580" s="4">
        <v>0</v>
      </c>
      <c r="L5580" s="2" t="s">
        <v>1276</v>
      </c>
      <c r="M5580" s="5">
        <v>45093</v>
      </c>
      <c r="N5580" s="6">
        <v>103.81</v>
      </c>
    </row>
    <row r="5581" spans="1:14" ht="15.5" hidden="1" x14ac:dyDescent="0.35">
      <c r="A5581" s="3" t="s">
        <v>1227</v>
      </c>
      <c r="B5581" s="2" t="s">
        <v>2495</v>
      </c>
      <c r="C5581" s="3">
        <v>3900</v>
      </c>
      <c r="D5581" s="2">
        <v>1705.75</v>
      </c>
      <c r="E5581" s="2">
        <v>1455</v>
      </c>
      <c r="F5581" s="2">
        <v>1471.05</v>
      </c>
      <c r="G5581" s="2">
        <v>0</v>
      </c>
      <c r="H5581" s="2" t="s">
        <v>12</v>
      </c>
      <c r="I5581" s="2">
        <v>2</v>
      </c>
      <c r="J5581" s="2">
        <v>4</v>
      </c>
      <c r="K5581" s="4">
        <v>0</v>
      </c>
      <c r="L5581" s="2" t="s">
        <v>1276</v>
      </c>
      <c r="M5581" s="5">
        <v>45093</v>
      </c>
      <c r="N5581" s="6">
        <v>103.81</v>
      </c>
    </row>
    <row r="5582" spans="1:14" ht="15.5" hidden="1" x14ac:dyDescent="0.35">
      <c r="A5582" s="3" t="s">
        <v>1229</v>
      </c>
      <c r="B5582" s="2" t="s">
        <v>2496</v>
      </c>
      <c r="C5582" s="3">
        <v>3910</v>
      </c>
      <c r="D5582" s="2">
        <v>725.95</v>
      </c>
      <c r="E5582" s="2">
        <v>1139.3</v>
      </c>
      <c r="F5582" s="2">
        <v>1154.7</v>
      </c>
      <c r="G5582" s="2">
        <v>0</v>
      </c>
      <c r="H5582" s="2" t="s">
        <v>12</v>
      </c>
      <c r="I5582" s="2" t="s">
        <v>12</v>
      </c>
      <c r="J5582" s="2">
        <v>2</v>
      </c>
      <c r="K5582" s="4">
        <v>0</v>
      </c>
      <c r="L5582" s="2" t="s">
        <v>1276</v>
      </c>
      <c r="M5582" s="5">
        <v>45093</v>
      </c>
      <c r="N5582" s="6">
        <v>103.81</v>
      </c>
    </row>
    <row r="5583" spans="1:14" ht="15.5" hidden="1" x14ac:dyDescent="0.35">
      <c r="A5583" s="3" t="s">
        <v>1231</v>
      </c>
      <c r="B5583" s="2" t="s">
        <v>2497</v>
      </c>
      <c r="C5583" s="3">
        <v>3930</v>
      </c>
      <c r="D5583" s="2">
        <v>821.95</v>
      </c>
      <c r="E5583" s="2">
        <v>960.75</v>
      </c>
      <c r="F5583" s="2">
        <v>977.8</v>
      </c>
      <c r="G5583" s="2">
        <v>0</v>
      </c>
      <c r="H5583" s="2" t="s">
        <v>12</v>
      </c>
      <c r="I5583" s="2">
        <v>1</v>
      </c>
      <c r="J5583" s="2">
        <v>1</v>
      </c>
      <c r="K5583" s="4">
        <v>0</v>
      </c>
      <c r="L5583" s="2" t="s">
        <v>1276</v>
      </c>
      <c r="M5583" s="5">
        <v>45093</v>
      </c>
      <c r="N5583" s="6">
        <v>103.81</v>
      </c>
    </row>
    <row r="5584" spans="1:14" ht="15.5" hidden="1" x14ac:dyDescent="0.35">
      <c r="A5584" s="3" t="s">
        <v>1233</v>
      </c>
      <c r="B5584" s="2" t="s">
        <v>2498</v>
      </c>
      <c r="C5584" s="3">
        <v>3940</v>
      </c>
      <c r="D5584" s="2">
        <v>1758.9</v>
      </c>
      <c r="E5584" s="2">
        <v>1492.5</v>
      </c>
      <c r="F5584" s="2">
        <v>1509.5</v>
      </c>
      <c r="G5584" s="2">
        <v>0</v>
      </c>
      <c r="H5584" s="2" t="s">
        <v>12</v>
      </c>
      <c r="I5584" s="2" t="s">
        <v>12</v>
      </c>
      <c r="J5584" s="2">
        <v>1</v>
      </c>
      <c r="K5584" s="4">
        <v>0</v>
      </c>
      <c r="L5584" s="2" t="s">
        <v>1276</v>
      </c>
      <c r="M5584" s="5">
        <v>45093</v>
      </c>
      <c r="N5584" s="6">
        <v>103.81</v>
      </c>
    </row>
    <row r="5585" spans="1:14" ht="15.5" hidden="1" x14ac:dyDescent="0.35">
      <c r="A5585" s="3" t="s">
        <v>1235</v>
      </c>
      <c r="B5585" s="2" t="s">
        <v>2499</v>
      </c>
      <c r="C5585" s="3">
        <v>3950</v>
      </c>
      <c r="D5585" s="2">
        <v>1772.65</v>
      </c>
      <c r="E5585" s="2">
        <v>1503.5</v>
      </c>
      <c r="F5585" s="2">
        <v>1519.2</v>
      </c>
      <c r="G5585" s="2">
        <v>0</v>
      </c>
      <c r="H5585" s="2" t="s">
        <v>12</v>
      </c>
      <c r="I5585" s="2">
        <v>7</v>
      </c>
      <c r="J5585" s="2">
        <v>8</v>
      </c>
      <c r="K5585" s="4">
        <v>0</v>
      </c>
      <c r="L5585" s="2" t="s">
        <v>1276</v>
      </c>
      <c r="M5585" s="5">
        <v>45093</v>
      </c>
      <c r="N5585" s="6">
        <v>103.81</v>
      </c>
    </row>
    <row r="5586" spans="1:14" ht="15.5" hidden="1" x14ac:dyDescent="0.35">
      <c r="A5586" s="3" t="s">
        <v>1237</v>
      </c>
      <c r="B5586" s="2" t="s">
        <v>2500</v>
      </c>
      <c r="C5586" s="3">
        <v>3960</v>
      </c>
      <c r="D5586" s="2">
        <v>1710</v>
      </c>
      <c r="E5586" s="2">
        <v>1512.5</v>
      </c>
      <c r="F5586" s="2">
        <v>1528.9</v>
      </c>
      <c r="G5586" s="2">
        <v>0</v>
      </c>
      <c r="H5586" s="2" t="s">
        <v>12</v>
      </c>
      <c r="I5586" s="2" t="s">
        <v>12</v>
      </c>
      <c r="J5586" s="2">
        <v>1</v>
      </c>
      <c r="K5586" s="4">
        <v>0</v>
      </c>
      <c r="L5586" s="2" t="s">
        <v>1276</v>
      </c>
      <c r="M5586" s="5">
        <v>45093</v>
      </c>
      <c r="N5586" s="6">
        <v>103.81</v>
      </c>
    </row>
    <row r="5587" spans="1:14" ht="15.5" hidden="1" x14ac:dyDescent="0.35">
      <c r="A5587" s="3" t="s">
        <v>1239</v>
      </c>
      <c r="B5587" s="2" t="s">
        <v>2501</v>
      </c>
      <c r="C5587" s="3">
        <v>3970</v>
      </c>
      <c r="D5587" s="2">
        <v>1517.5</v>
      </c>
      <c r="E5587" s="2">
        <v>1522.5</v>
      </c>
      <c r="F5587" s="2">
        <v>1538.6</v>
      </c>
      <c r="G5587" s="2">
        <v>0</v>
      </c>
      <c r="H5587" s="2" t="s">
        <v>12</v>
      </c>
      <c r="I5587" s="2">
        <v>1</v>
      </c>
      <c r="J5587" s="2">
        <v>1</v>
      </c>
      <c r="K5587" s="4">
        <v>0</v>
      </c>
      <c r="L5587" s="2" t="s">
        <v>1276</v>
      </c>
      <c r="M5587" s="5">
        <v>45093</v>
      </c>
      <c r="N5587" s="6">
        <v>103.81</v>
      </c>
    </row>
    <row r="5588" spans="1:14" ht="15.5" hidden="1" x14ac:dyDescent="0.35">
      <c r="A5588" s="3" t="s">
        <v>1241</v>
      </c>
      <c r="B5588" s="2" t="s">
        <v>2488</v>
      </c>
      <c r="C5588" s="3">
        <v>3980</v>
      </c>
      <c r="D5588" s="2">
        <v>1671</v>
      </c>
      <c r="E5588" s="2">
        <v>1531.5</v>
      </c>
      <c r="F5588" s="2">
        <v>1548.3</v>
      </c>
      <c r="G5588" s="2">
        <v>0</v>
      </c>
      <c r="H5588" s="2" t="s">
        <v>12</v>
      </c>
      <c r="I5588" s="2">
        <v>1</v>
      </c>
      <c r="J5588" s="2">
        <v>2</v>
      </c>
      <c r="K5588" s="4">
        <v>0</v>
      </c>
      <c r="L5588" s="2" t="s">
        <v>1276</v>
      </c>
      <c r="M5588" s="5">
        <v>45093</v>
      </c>
      <c r="N5588" s="6">
        <v>103.81</v>
      </c>
    </row>
    <row r="5589" spans="1:14" ht="15.5" hidden="1" x14ac:dyDescent="0.35">
      <c r="A5589" s="3" t="s">
        <v>1242</v>
      </c>
      <c r="B5589" s="2" t="s">
        <v>2502</v>
      </c>
      <c r="C5589" s="3">
        <v>3990</v>
      </c>
      <c r="D5589" s="2">
        <v>812.93</v>
      </c>
      <c r="E5589" s="2">
        <v>1509.5</v>
      </c>
      <c r="F5589" s="2">
        <v>1528.5</v>
      </c>
      <c r="G5589" s="2">
        <v>0</v>
      </c>
      <c r="H5589" s="2" t="s">
        <v>12</v>
      </c>
      <c r="I5589" s="2">
        <v>63</v>
      </c>
      <c r="J5589" s="2">
        <v>78</v>
      </c>
      <c r="K5589" s="4">
        <v>0</v>
      </c>
      <c r="L5589" s="2" t="s">
        <v>1276</v>
      </c>
      <c r="M5589" s="5">
        <v>45093</v>
      </c>
      <c r="N5589" s="6">
        <v>103.81</v>
      </c>
    </row>
    <row r="5590" spans="1:14" ht="15.5" hidden="1" x14ac:dyDescent="0.35">
      <c r="A5590" s="3" t="s">
        <v>1244</v>
      </c>
      <c r="B5590" s="2" t="s">
        <v>2503</v>
      </c>
      <c r="C5590" s="3">
        <v>4000</v>
      </c>
      <c r="D5590" s="2">
        <v>1813.62</v>
      </c>
      <c r="E5590" s="2">
        <v>1551</v>
      </c>
      <c r="F5590" s="2">
        <v>1567.75</v>
      </c>
      <c r="G5590" s="2">
        <v>0</v>
      </c>
      <c r="H5590" s="2" t="s">
        <v>12</v>
      </c>
      <c r="I5590" s="2">
        <v>3</v>
      </c>
      <c r="J5590" s="2">
        <v>449</v>
      </c>
      <c r="K5590" s="4">
        <v>0</v>
      </c>
      <c r="L5590" s="2" t="s">
        <v>1276</v>
      </c>
      <c r="M5590" s="5">
        <v>45093</v>
      </c>
      <c r="N5590" s="6">
        <v>103.81</v>
      </c>
    </row>
    <row r="5591" spans="1:14" ht="15.5" hidden="1" x14ac:dyDescent="0.35">
      <c r="A5591" s="3" t="s">
        <v>1246</v>
      </c>
      <c r="B5591" s="2" t="s">
        <v>2504</v>
      </c>
      <c r="C5591" s="3">
        <v>4100</v>
      </c>
      <c r="D5591" s="2">
        <v>1681.98</v>
      </c>
      <c r="E5591" s="2">
        <v>1660.7</v>
      </c>
      <c r="F5591" s="2">
        <v>1678.55</v>
      </c>
      <c r="G5591" s="2">
        <v>0</v>
      </c>
      <c r="H5591" s="2" t="s">
        <v>12</v>
      </c>
      <c r="I5591" s="2">
        <v>1</v>
      </c>
      <c r="J5591" s="2">
        <v>0</v>
      </c>
      <c r="K5591" s="4">
        <v>0</v>
      </c>
      <c r="L5591" s="2" t="s">
        <v>1276</v>
      </c>
      <c r="M5591" s="5">
        <v>45093</v>
      </c>
      <c r="N5591" s="6">
        <v>103.81</v>
      </c>
    </row>
    <row r="5592" spans="1:14" ht="15.5" hidden="1" x14ac:dyDescent="0.35">
      <c r="A5592" s="3" t="s">
        <v>1248</v>
      </c>
      <c r="B5592" s="2" t="s">
        <v>2505</v>
      </c>
      <c r="C5592" s="3">
        <v>4200</v>
      </c>
      <c r="D5592" s="2">
        <v>1857.2</v>
      </c>
      <c r="E5592" s="2">
        <v>1747</v>
      </c>
      <c r="F5592" s="2">
        <v>1763.8</v>
      </c>
      <c r="G5592" s="2">
        <v>0</v>
      </c>
      <c r="H5592" s="2" t="s">
        <v>12</v>
      </c>
      <c r="I5592" s="2">
        <v>3</v>
      </c>
      <c r="J5592" s="2">
        <v>0</v>
      </c>
      <c r="K5592" s="4">
        <v>0</v>
      </c>
      <c r="L5592" s="2" t="s">
        <v>1276</v>
      </c>
      <c r="M5592" s="5">
        <v>45093</v>
      </c>
      <c r="N5592" s="6">
        <v>103.81</v>
      </c>
    </row>
    <row r="5593" spans="1:14" ht="15.5" hidden="1" x14ac:dyDescent="0.35">
      <c r="A5593" s="3" t="s">
        <v>1250</v>
      </c>
      <c r="B5593" s="2" t="s">
        <v>2506</v>
      </c>
      <c r="C5593" s="3">
        <v>4300</v>
      </c>
      <c r="D5593" s="2">
        <v>2088.1999999999998</v>
      </c>
      <c r="E5593" s="2">
        <v>1846</v>
      </c>
      <c r="F5593" s="2">
        <v>1862.35</v>
      </c>
      <c r="G5593" s="2">
        <v>0</v>
      </c>
      <c r="H5593" s="2" t="s">
        <v>12</v>
      </c>
      <c r="I5593" s="2">
        <v>2</v>
      </c>
      <c r="J5593" s="2">
        <v>0</v>
      </c>
      <c r="K5593" s="4">
        <v>0</v>
      </c>
      <c r="L5593" s="2" t="s">
        <v>1276</v>
      </c>
      <c r="M5593" s="5">
        <v>45093</v>
      </c>
      <c r="N5593" s="6">
        <v>103.81</v>
      </c>
    </row>
    <row r="5594" spans="1:14" ht="15.5" hidden="1" x14ac:dyDescent="0.35">
      <c r="A5594" s="3" t="s">
        <v>1252</v>
      </c>
      <c r="B5594" s="2" t="s">
        <v>2458</v>
      </c>
      <c r="C5594" s="3">
        <v>4400</v>
      </c>
      <c r="D5594" s="2">
        <v>2240.59</v>
      </c>
      <c r="E5594" s="2">
        <v>1945</v>
      </c>
      <c r="F5594" s="2">
        <v>1962.2</v>
      </c>
      <c r="G5594" s="2">
        <v>0</v>
      </c>
      <c r="H5594" s="2" t="s">
        <v>12</v>
      </c>
      <c r="I5594" s="2">
        <v>2</v>
      </c>
      <c r="J5594" s="2">
        <v>5</v>
      </c>
      <c r="K5594" s="4">
        <v>0</v>
      </c>
      <c r="L5594" s="2" t="s">
        <v>1276</v>
      </c>
      <c r="M5594" s="5">
        <v>45093</v>
      </c>
      <c r="N5594" s="6">
        <v>103.81</v>
      </c>
    </row>
    <row r="5595" spans="1:14" ht="15.5" hidden="1" x14ac:dyDescent="0.35">
      <c r="A5595" s="3" t="s">
        <v>1254</v>
      </c>
      <c r="B5595" s="2" t="s">
        <v>2507</v>
      </c>
      <c r="C5595" s="3">
        <v>4500</v>
      </c>
      <c r="D5595" s="2">
        <v>2413.17</v>
      </c>
      <c r="E5595" s="2">
        <v>2044.5</v>
      </c>
      <c r="F5595" s="2">
        <v>2061.6</v>
      </c>
      <c r="G5595" s="2">
        <v>0</v>
      </c>
      <c r="H5595" s="2" t="s">
        <v>12</v>
      </c>
      <c r="I5595" s="2">
        <v>2</v>
      </c>
      <c r="J5595" s="2">
        <v>497</v>
      </c>
      <c r="K5595" s="4">
        <v>0</v>
      </c>
      <c r="L5595" s="2" t="s">
        <v>1276</v>
      </c>
      <c r="M5595" s="5">
        <v>45093</v>
      </c>
      <c r="N5595" s="6">
        <v>103.81</v>
      </c>
    </row>
    <row r="5596" spans="1:14" ht="15.5" hidden="1" x14ac:dyDescent="0.35">
      <c r="A5596" s="3" t="s">
        <v>1256</v>
      </c>
      <c r="B5596" s="2" t="s">
        <v>2508</v>
      </c>
      <c r="C5596" s="3">
        <v>4600</v>
      </c>
      <c r="D5596" s="2">
        <v>2470.16</v>
      </c>
      <c r="E5596" s="2">
        <v>2144.5</v>
      </c>
      <c r="F5596" s="2">
        <v>2161.75</v>
      </c>
      <c r="G5596" s="2">
        <v>0</v>
      </c>
      <c r="H5596" s="2" t="s">
        <v>12</v>
      </c>
      <c r="I5596" s="2">
        <v>1</v>
      </c>
      <c r="J5596" s="2">
        <v>0</v>
      </c>
      <c r="K5596" s="4">
        <v>0</v>
      </c>
      <c r="L5596" s="2" t="s">
        <v>1276</v>
      </c>
      <c r="M5596" s="5">
        <v>45093</v>
      </c>
      <c r="N5596" s="6">
        <v>103.81</v>
      </c>
    </row>
    <row r="5597" spans="1:14" ht="15.5" hidden="1" x14ac:dyDescent="0.35">
      <c r="A5597" s="3" t="s">
        <v>1258</v>
      </c>
      <c r="B5597" s="2" t="s">
        <v>2509</v>
      </c>
      <c r="C5597" s="3">
        <v>4700</v>
      </c>
      <c r="D5597" s="2">
        <v>2449.5300000000002</v>
      </c>
      <c r="E5597" s="2">
        <v>2244</v>
      </c>
      <c r="F5597" s="2">
        <v>2261.6</v>
      </c>
      <c r="G5597" s="2">
        <v>0</v>
      </c>
      <c r="H5597" s="2" t="s">
        <v>12</v>
      </c>
      <c r="I5597" s="2">
        <v>2</v>
      </c>
      <c r="J5597" s="2">
        <v>0</v>
      </c>
      <c r="K5597" s="4">
        <v>0</v>
      </c>
      <c r="L5597" s="2" t="s">
        <v>1276</v>
      </c>
      <c r="M5597" s="5">
        <v>45093</v>
      </c>
      <c r="N5597" s="6">
        <v>103.81</v>
      </c>
    </row>
    <row r="5598" spans="1:14" ht="15.5" hidden="1" x14ac:dyDescent="0.35">
      <c r="A5598" s="3" t="s">
        <v>1260</v>
      </c>
      <c r="B5598" s="2" t="s">
        <v>2510</v>
      </c>
      <c r="C5598" s="3">
        <v>4800</v>
      </c>
      <c r="D5598" s="2">
        <v>2216.5</v>
      </c>
      <c r="E5598" s="2">
        <v>2488.5</v>
      </c>
      <c r="F5598" s="2">
        <v>2506.5</v>
      </c>
      <c r="G5598" s="2">
        <v>0</v>
      </c>
      <c r="H5598" s="2" t="s">
        <v>12</v>
      </c>
      <c r="I5598" s="2">
        <v>3</v>
      </c>
      <c r="J5598" s="2">
        <v>0</v>
      </c>
      <c r="K5598" s="4">
        <v>0</v>
      </c>
      <c r="L5598" s="2" t="s">
        <v>1276</v>
      </c>
      <c r="M5598" s="5">
        <v>45093</v>
      </c>
      <c r="N5598" s="6">
        <v>103.81</v>
      </c>
    </row>
    <row r="5599" spans="1:14" ht="15.5" hidden="1" x14ac:dyDescent="0.35">
      <c r="A5599" s="3" t="s">
        <v>1262</v>
      </c>
      <c r="B5599" s="2" t="s">
        <v>2511</v>
      </c>
      <c r="C5599" s="3">
        <v>4900</v>
      </c>
      <c r="D5599" s="2">
        <v>1644.12</v>
      </c>
      <c r="E5599" s="2">
        <v>2405.5</v>
      </c>
      <c r="F5599" s="2">
        <v>2424.5</v>
      </c>
      <c r="G5599" s="2">
        <v>0</v>
      </c>
      <c r="H5599" s="2" t="s">
        <v>12</v>
      </c>
      <c r="I5599" s="2">
        <v>2</v>
      </c>
      <c r="J5599" s="2">
        <v>16</v>
      </c>
      <c r="K5599" s="4">
        <v>0</v>
      </c>
      <c r="L5599" s="2" t="s">
        <v>1276</v>
      </c>
      <c r="M5599" s="5">
        <v>45093</v>
      </c>
      <c r="N5599" s="6">
        <v>103.81</v>
      </c>
    </row>
    <row r="5600" spans="1:14" ht="15.5" hidden="1" x14ac:dyDescent="0.35">
      <c r="A5600" s="3" t="s">
        <v>1264</v>
      </c>
      <c r="B5600" s="2" t="s">
        <v>2512</v>
      </c>
      <c r="C5600" s="3">
        <v>5000</v>
      </c>
      <c r="D5600" s="2">
        <v>2756.55</v>
      </c>
      <c r="E5600" s="2">
        <v>2544</v>
      </c>
      <c r="F5600" s="2">
        <v>2561.75</v>
      </c>
      <c r="G5600" s="2">
        <v>0</v>
      </c>
      <c r="H5600" s="2" t="s">
        <v>12</v>
      </c>
      <c r="I5600" s="2">
        <v>2</v>
      </c>
      <c r="J5600" s="2">
        <v>40</v>
      </c>
      <c r="K5600" s="4">
        <v>0</v>
      </c>
      <c r="L5600" s="2" t="s">
        <v>1276</v>
      </c>
      <c r="M5600" s="5">
        <v>45093</v>
      </c>
      <c r="N5600" s="6">
        <v>103.81</v>
      </c>
    </row>
    <row r="5601" spans="1:14" ht="15.5" hidden="1" x14ac:dyDescent="0.35">
      <c r="A5601" s="3" t="s">
        <v>1266</v>
      </c>
      <c r="B5601" s="2" t="s">
        <v>2513</v>
      </c>
      <c r="C5601" s="3">
        <v>5100</v>
      </c>
      <c r="D5601" s="2">
        <v>1728.08</v>
      </c>
      <c r="E5601" s="2">
        <v>2197.5</v>
      </c>
      <c r="F5601" s="2">
        <v>2215.5</v>
      </c>
      <c r="G5601" s="2">
        <v>0</v>
      </c>
      <c r="H5601" s="2" t="s">
        <v>12</v>
      </c>
      <c r="I5601" s="2">
        <v>4</v>
      </c>
      <c r="J5601" s="2">
        <v>2</v>
      </c>
      <c r="K5601" s="4">
        <v>0</v>
      </c>
      <c r="L5601" s="2" t="s">
        <v>1276</v>
      </c>
      <c r="M5601" s="5">
        <v>45093</v>
      </c>
      <c r="N5601" s="6">
        <v>103.81</v>
      </c>
    </row>
    <row r="5602" spans="1:14" ht="15.5" hidden="1" x14ac:dyDescent="0.35">
      <c r="A5602" s="3" t="s">
        <v>1268</v>
      </c>
      <c r="B5602" s="2" t="s">
        <v>2514</v>
      </c>
      <c r="C5602" s="3">
        <v>5200</v>
      </c>
      <c r="D5602" s="2">
        <v>2056.38</v>
      </c>
      <c r="E5602" s="2">
        <v>3044.35</v>
      </c>
      <c r="F5602" s="2">
        <v>3062.2</v>
      </c>
      <c r="G5602" s="2">
        <v>0</v>
      </c>
      <c r="H5602" s="2" t="s">
        <v>12</v>
      </c>
      <c r="I5602" s="2">
        <v>4</v>
      </c>
      <c r="J5602" s="2">
        <v>0</v>
      </c>
      <c r="K5602" s="4">
        <v>0</v>
      </c>
      <c r="L5602" s="2" t="s">
        <v>1276</v>
      </c>
      <c r="M5602" s="5">
        <v>45093</v>
      </c>
      <c r="N5602" s="6">
        <v>103.81</v>
      </c>
    </row>
    <row r="5603" spans="1:14" ht="15.5" hidden="1" x14ac:dyDescent="0.35">
      <c r="A5603" s="3" t="s">
        <v>1270</v>
      </c>
      <c r="B5603" s="2" t="s">
        <v>2515</v>
      </c>
      <c r="C5603" s="3">
        <v>5300</v>
      </c>
      <c r="D5603" s="2">
        <v>2871.5</v>
      </c>
      <c r="E5603" s="2">
        <v>2842.05</v>
      </c>
      <c r="F5603" s="2">
        <v>2867.05</v>
      </c>
      <c r="G5603" s="2">
        <v>0</v>
      </c>
      <c r="H5603" s="2" t="s">
        <v>12</v>
      </c>
      <c r="I5603" s="2">
        <v>2</v>
      </c>
      <c r="J5603" s="2">
        <v>0</v>
      </c>
      <c r="K5603" s="4">
        <v>0</v>
      </c>
      <c r="L5603" s="2" t="s">
        <v>1276</v>
      </c>
      <c r="M5603" s="5">
        <v>45093</v>
      </c>
      <c r="N5603" s="6">
        <v>103.81</v>
      </c>
    </row>
    <row r="5604" spans="1:14" ht="15.5" hidden="1" x14ac:dyDescent="0.35">
      <c r="A5604" s="3" t="s">
        <v>1272</v>
      </c>
      <c r="B5604" s="2" t="s">
        <v>2516</v>
      </c>
      <c r="C5604" s="3">
        <v>5400</v>
      </c>
      <c r="D5604" s="2">
        <v>2930.39</v>
      </c>
      <c r="E5604" s="2">
        <v>3087.5</v>
      </c>
      <c r="F5604" s="2">
        <v>3106.5</v>
      </c>
      <c r="G5604" s="2">
        <v>0</v>
      </c>
      <c r="H5604" s="2" t="s">
        <v>12</v>
      </c>
      <c r="I5604" s="2">
        <v>1</v>
      </c>
      <c r="J5604" s="2">
        <v>0</v>
      </c>
      <c r="K5604" s="4">
        <v>0</v>
      </c>
      <c r="L5604" s="2" t="s">
        <v>1276</v>
      </c>
      <c r="M5604" s="5">
        <v>45093</v>
      </c>
      <c r="N5604" s="6">
        <v>103.81</v>
      </c>
    </row>
    <row r="5605" spans="1:14" ht="15.5" hidden="1" x14ac:dyDescent="0.35">
      <c r="A5605" s="3" t="s">
        <v>1274</v>
      </c>
      <c r="B5605" s="2" t="s">
        <v>2512</v>
      </c>
      <c r="C5605" s="3">
        <v>5500</v>
      </c>
      <c r="D5605" s="2">
        <v>3256.61</v>
      </c>
      <c r="E5605" s="2">
        <v>3044</v>
      </c>
      <c r="F5605" s="2">
        <v>3061.75</v>
      </c>
      <c r="G5605" s="2">
        <v>0</v>
      </c>
      <c r="H5605" s="2" t="s">
        <v>12</v>
      </c>
      <c r="I5605" s="2">
        <v>2</v>
      </c>
      <c r="J5605" s="2">
        <v>0</v>
      </c>
      <c r="K5605" s="4">
        <v>0</v>
      </c>
      <c r="L5605" s="2" t="s">
        <v>1276</v>
      </c>
      <c r="M5605" s="5">
        <v>45093</v>
      </c>
      <c r="N5605" s="6">
        <v>103.81</v>
      </c>
    </row>
    <row r="5606" spans="1:14" ht="15.5" hidden="1" x14ac:dyDescent="0.35">
      <c r="A5606" s="3" t="s">
        <v>10</v>
      </c>
      <c r="B5606" s="2" t="s">
        <v>2846</v>
      </c>
      <c r="C5606" s="3">
        <v>45</v>
      </c>
      <c r="D5606" s="2">
        <v>59.45</v>
      </c>
      <c r="E5606" s="2">
        <v>62.15</v>
      </c>
      <c r="F5606" s="2">
        <v>62.55</v>
      </c>
      <c r="G5606" s="2">
        <v>0</v>
      </c>
      <c r="H5606" s="2" t="s">
        <v>12</v>
      </c>
      <c r="I5606" s="2">
        <v>1</v>
      </c>
      <c r="J5606" s="2">
        <v>122</v>
      </c>
      <c r="K5606" s="4">
        <v>1.2109000000000001</v>
      </c>
      <c r="L5606" s="2" t="s">
        <v>1929</v>
      </c>
      <c r="M5606" s="5">
        <v>45093</v>
      </c>
      <c r="N5606" s="6">
        <v>106.96</v>
      </c>
    </row>
    <row r="5607" spans="1:14" ht="15.5" hidden="1" x14ac:dyDescent="0.35">
      <c r="A5607" s="3" t="s">
        <v>13</v>
      </c>
      <c r="B5607" s="2" t="s">
        <v>2724</v>
      </c>
      <c r="C5607" s="3">
        <v>50</v>
      </c>
      <c r="D5607" s="2">
        <v>55</v>
      </c>
      <c r="E5607" s="2">
        <v>57.15</v>
      </c>
      <c r="F5607" s="2">
        <v>57.65</v>
      </c>
      <c r="G5607" s="2">
        <v>0</v>
      </c>
      <c r="H5607" s="2" t="s">
        <v>12</v>
      </c>
      <c r="I5607" s="2">
        <v>3</v>
      </c>
      <c r="J5607" s="2">
        <v>715</v>
      </c>
      <c r="K5607" s="4">
        <v>1.1006</v>
      </c>
      <c r="L5607" s="2" t="s">
        <v>1929</v>
      </c>
      <c r="M5607" s="5">
        <v>45093</v>
      </c>
      <c r="N5607" s="6">
        <v>106.96</v>
      </c>
    </row>
    <row r="5608" spans="1:14" ht="15.5" hidden="1" x14ac:dyDescent="0.35">
      <c r="A5608" s="3" t="s">
        <v>15</v>
      </c>
      <c r="B5608" s="2" t="s">
        <v>2725</v>
      </c>
      <c r="C5608" s="3">
        <v>52</v>
      </c>
      <c r="D5608" s="2">
        <v>53.06</v>
      </c>
      <c r="E5608" s="2">
        <v>55.2</v>
      </c>
      <c r="F5608" s="2">
        <v>55.65</v>
      </c>
      <c r="G5608" s="2">
        <v>0</v>
      </c>
      <c r="H5608" s="2" t="s">
        <v>12</v>
      </c>
      <c r="I5608" s="2">
        <v>1</v>
      </c>
      <c r="J5608" s="2">
        <v>2438</v>
      </c>
      <c r="K5608" s="4">
        <v>1.0609999999999999</v>
      </c>
      <c r="L5608" s="2" t="s">
        <v>1929</v>
      </c>
      <c r="M5608" s="5">
        <v>45093</v>
      </c>
      <c r="N5608" s="6">
        <v>106.96</v>
      </c>
    </row>
    <row r="5609" spans="1:14" ht="15.5" hidden="1" x14ac:dyDescent="0.35">
      <c r="A5609" s="3" t="s">
        <v>17</v>
      </c>
      <c r="B5609" s="2" t="s">
        <v>1933</v>
      </c>
      <c r="C5609" s="3">
        <v>53</v>
      </c>
      <c r="D5609" s="2">
        <v>48.43</v>
      </c>
      <c r="E5609" s="2">
        <v>38.6</v>
      </c>
      <c r="F5609" s="2">
        <v>38.950000000000003</v>
      </c>
      <c r="G5609" s="2">
        <v>0</v>
      </c>
      <c r="H5609" s="2" t="s">
        <v>12</v>
      </c>
      <c r="I5609" s="2">
        <v>2</v>
      </c>
      <c r="J5609" s="2">
        <v>454</v>
      </c>
      <c r="K5609" s="4">
        <v>0</v>
      </c>
      <c r="L5609" s="2" t="s">
        <v>1929</v>
      </c>
      <c r="M5609" s="5">
        <v>45093</v>
      </c>
      <c r="N5609" s="6">
        <v>106.96</v>
      </c>
    </row>
    <row r="5610" spans="1:14" ht="15.5" hidden="1" x14ac:dyDescent="0.35">
      <c r="A5610" s="3" t="s">
        <v>19</v>
      </c>
      <c r="B5610" s="2" t="s">
        <v>1934</v>
      </c>
      <c r="C5610" s="3">
        <v>54</v>
      </c>
      <c r="D5610" s="2">
        <v>40.6</v>
      </c>
      <c r="E5610" s="2">
        <v>45.5</v>
      </c>
      <c r="F5610" s="2">
        <v>47.4</v>
      </c>
      <c r="G5610" s="2">
        <v>0</v>
      </c>
      <c r="H5610" s="2" t="s">
        <v>12</v>
      </c>
      <c r="I5610" s="2">
        <v>1</v>
      </c>
      <c r="J5610" s="2">
        <v>400</v>
      </c>
      <c r="K5610" s="4">
        <v>0</v>
      </c>
      <c r="L5610" s="2" t="s">
        <v>1929</v>
      </c>
      <c r="M5610" s="5">
        <v>45093</v>
      </c>
      <c r="N5610" s="6">
        <v>106.96</v>
      </c>
    </row>
    <row r="5611" spans="1:14" ht="15.5" hidden="1" x14ac:dyDescent="0.35">
      <c r="A5611" s="3" t="s">
        <v>21</v>
      </c>
      <c r="B5611" s="2" t="s">
        <v>2726</v>
      </c>
      <c r="C5611" s="3">
        <v>55</v>
      </c>
      <c r="D5611" s="2">
        <v>49.56</v>
      </c>
      <c r="E5611" s="2">
        <v>52.2</v>
      </c>
      <c r="F5611" s="2">
        <v>52.7</v>
      </c>
      <c r="G5611" s="2">
        <v>0</v>
      </c>
      <c r="H5611" s="2" t="s">
        <v>12</v>
      </c>
      <c r="I5611" s="2">
        <v>1</v>
      </c>
      <c r="J5611" s="2">
        <v>332</v>
      </c>
      <c r="K5611" s="4">
        <v>0.99760000000000004</v>
      </c>
      <c r="L5611" s="2" t="s">
        <v>1929</v>
      </c>
      <c r="M5611" s="5">
        <v>45093</v>
      </c>
      <c r="N5611" s="6">
        <v>106.96</v>
      </c>
    </row>
    <row r="5612" spans="1:14" ht="15.5" hidden="1" x14ac:dyDescent="0.35">
      <c r="A5612" s="3" t="s">
        <v>23</v>
      </c>
      <c r="B5612" s="2" t="s">
        <v>1936</v>
      </c>
      <c r="C5612" s="3">
        <v>56</v>
      </c>
      <c r="D5612" s="2">
        <v>41.2</v>
      </c>
      <c r="E5612" s="2">
        <v>45.45</v>
      </c>
      <c r="F5612" s="2">
        <v>45.75</v>
      </c>
      <c r="G5612" s="2">
        <v>0</v>
      </c>
      <c r="H5612" s="2" t="s">
        <v>12</v>
      </c>
      <c r="I5612" s="2">
        <v>1</v>
      </c>
      <c r="J5612" s="2">
        <v>292</v>
      </c>
      <c r="K5612" s="4">
        <v>0</v>
      </c>
      <c r="L5612" s="2" t="s">
        <v>1929</v>
      </c>
      <c r="M5612" s="5">
        <v>45093</v>
      </c>
      <c r="N5612" s="6">
        <v>106.96</v>
      </c>
    </row>
    <row r="5613" spans="1:14" ht="15.5" hidden="1" x14ac:dyDescent="0.35">
      <c r="A5613" s="3" t="s">
        <v>25</v>
      </c>
      <c r="B5613" s="2" t="s">
        <v>1937</v>
      </c>
      <c r="C5613" s="3">
        <v>57</v>
      </c>
      <c r="D5613" s="2">
        <v>39.200000000000003</v>
      </c>
      <c r="E5613" s="2">
        <v>37.6</v>
      </c>
      <c r="F5613" s="2">
        <v>38</v>
      </c>
      <c r="G5613" s="2">
        <v>0</v>
      </c>
      <c r="H5613" s="2" t="s">
        <v>12</v>
      </c>
      <c r="I5613" s="2">
        <v>2</v>
      </c>
      <c r="J5613" s="2">
        <v>169</v>
      </c>
      <c r="K5613" s="4">
        <v>0</v>
      </c>
      <c r="L5613" s="2" t="s">
        <v>1929</v>
      </c>
      <c r="M5613" s="5">
        <v>45093</v>
      </c>
      <c r="N5613" s="6">
        <v>106.96</v>
      </c>
    </row>
    <row r="5614" spans="1:14" ht="15.5" hidden="1" x14ac:dyDescent="0.35">
      <c r="A5614" s="3" t="s">
        <v>27</v>
      </c>
      <c r="B5614" s="2" t="s">
        <v>1938</v>
      </c>
      <c r="C5614" s="3">
        <v>58</v>
      </c>
      <c r="D5614" s="2">
        <v>34.4</v>
      </c>
      <c r="E5614" s="2">
        <v>39.15</v>
      </c>
      <c r="F5614" s="2">
        <v>39.549999999999997</v>
      </c>
      <c r="G5614" s="2">
        <v>0</v>
      </c>
      <c r="H5614" s="2" t="s">
        <v>12</v>
      </c>
      <c r="I5614" s="2">
        <v>1</v>
      </c>
      <c r="J5614" s="2">
        <v>345</v>
      </c>
      <c r="K5614" s="4">
        <v>0</v>
      </c>
      <c r="L5614" s="2" t="s">
        <v>1929</v>
      </c>
      <c r="M5614" s="5">
        <v>45093</v>
      </c>
      <c r="N5614" s="6">
        <v>106.96</v>
      </c>
    </row>
    <row r="5615" spans="1:14" ht="15.5" hidden="1" x14ac:dyDescent="0.35">
      <c r="A5615" s="3" t="s">
        <v>29</v>
      </c>
      <c r="B5615" s="2" t="s">
        <v>1939</v>
      </c>
      <c r="C5615" s="3">
        <v>59</v>
      </c>
      <c r="D5615" s="2">
        <v>43.85</v>
      </c>
      <c r="E5615" s="2">
        <v>35.35</v>
      </c>
      <c r="F5615" s="2">
        <v>36.15</v>
      </c>
      <c r="G5615" s="2">
        <v>0</v>
      </c>
      <c r="H5615" s="2" t="s">
        <v>12</v>
      </c>
      <c r="I5615" s="2">
        <v>19</v>
      </c>
      <c r="J5615" s="2">
        <v>195</v>
      </c>
      <c r="K5615" s="4">
        <v>0</v>
      </c>
      <c r="L5615" s="2" t="s">
        <v>1929</v>
      </c>
      <c r="M5615" s="5">
        <v>45093</v>
      </c>
      <c r="N5615" s="6">
        <v>106.96</v>
      </c>
    </row>
    <row r="5616" spans="1:14" ht="15.5" hidden="1" x14ac:dyDescent="0.35">
      <c r="A5616" s="3" t="s">
        <v>31</v>
      </c>
      <c r="B5616" s="2" t="s">
        <v>2847</v>
      </c>
      <c r="C5616" s="3">
        <v>60</v>
      </c>
      <c r="D5616" s="2">
        <v>48.2</v>
      </c>
      <c r="E5616" s="2">
        <v>47.3</v>
      </c>
      <c r="F5616" s="2">
        <v>47.75</v>
      </c>
      <c r="G5616" s="2">
        <v>3.2</v>
      </c>
      <c r="H5616" s="2">
        <v>7.1099999999999997E-2</v>
      </c>
      <c r="I5616" s="2">
        <v>4</v>
      </c>
      <c r="J5616" s="2">
        <v>1394</v>
      </c>
      <c r="K5616" s="4">
        <v>0.90820000000000001</v>
      </c>
      <c r="L5616" s="2" t="s">
        <v>1929</v>
      </c>
      <c r="M5616" s="5">
        <v>45093</v>
      </c>
      <c r="N5616" s="6">
        <v>106.96</v>
      </c>
    </row>
    <row r="5617" spans="1:14" ht="15.5" hidden="1" x14ac:dyDescent="0.35">
      <c r="A5617" s="3" t="s">
        <v>33</v>
      </c>
      <c r="B5617" s="2" t="s">
        <v>1941</v>
      </c>
      <c r="C5617" s="3">
        <v>61</v>
      </c>
      <c r="D5617" s="2">
        <v>39.299999999999997</v>
      </c>
      <c r="E5617" s="2">
        <v>42.05</v>
      </c>
      <c r="F5617" s="2">
        <v>42.4</v>
      </c>
      <c r="G5617" s="2">
        <v>0</v>
      </c>
      <c r="H5617" s="2" t="s">
        <v>12</v>
      </c>
      <c r="I5617" s="2">
        <v>1</v>
      </c>
      <c r="J5617" s="2">
        <v>156</v>
      </c>
      <c r="K5617" s="4">
        <v>0</v>
      </c>
      <c r="L5617" s="2" t="s">
        <v>1929</v>
      </c>
      <c r="M5617" s="5">
        <v>45093</v>
      </c>
      <c r="N5617" s="6">
        <v>106.96</v>
      </c>
    </row>
    <row r="5618" spans="1:14" ht="15.5" hidden="1" x14ac:dyDescent="0.35">
      <c r="A5618" s="3" t="s">
        <v>35</v>
      </c>
      <c r="B5618" s="2" t="s">
        <v>1942</v>
      </c>
      <c r="C5618" s="3">
        <v>62</v>
      </c>
      <c r="D5618" s="2">
        <v>40.729999999999997</v>
      </c>
      <c r="E5618" s="2">
        <v>45.3</v>
      </c>
      <c r="F5618" s="2">
        <v>45.8</v>
      </c>
      <c r="G5618" s="2">
        <v>0</v>
      </c>
      <c r="H5618" s="2" t="s">
        <v>12</v>
      </c>
      <c r="I5618" s="2">
        <v>2</v>
      </c>
      <c r="J5618" s="2">
        <v>315</v>
      </c>
      <c r="K5618" s="4">
        <v>0.87160000000000004</v>
      </c>
      <c r="L5618" s="2" t="s">
        <v>1929</v>
      </c>
      <c r="M5618" s="5">
        <v>45093</v>
      </c>
      <c r="N5618" s="6">
        <v>106.96</v>
      </c>
    </row>
    <row r="5619" spans="1:14" ht="15.5" hidden="1" x14ac:dyDescent="0.35">
      <c r="A5619" s="3" t="s">
        <v>37</v>
      </c>
      <c r="B5619" s="2" t="s">
        <v>2728</v>
      </c>
      <c r="C5619" s="3">
        <v>63</v>
      </c>
      <c r="D5619" s="2">
        <v>39.5</v>
      </c>
      <c r="E5619" s="2">
        <v>44.3</v>
      </c>
      <c r="F5619" s="2">
        <v>44.75</v>
      </c>
      <c r="G5619" s="2">
        <v>0</v>
      </c>
      <c r="H5619" s="2" t="s">
        <v>12</v>
      </c>
      <c r="I5619" s="2">
        <v>1</v>
      </c>
      <c r="J5619" s="2">
        <v>150</v>
      </c>
      <c r="K5619" s="4">
        <v>0.84179999999999999</v>
      </c>
      <c r="L5619" s="2" t="s">
        <v>1929</v>
      </c>
      <c r="M5619" s="5">
        <v>45093</v>
      </c>
      <c r="N5619" s="6">
        <v>106.96</v>
      </c>
    </row>
    <row r="5620" spans="1:14" ht="15.5" hidden="1" x14ac:dyDescent="0.35">
      <c r="A5620" s="3" t="s">
        <v>39</v>
      </c>
      <c r="B5620" s="2" t="s">
        <v>1944</v>
      </c>
      <c r="C5620" s="3">
        <v>64</v>
      </c>
      <c r="D5620" s="2">
        <v>33.94</v>
      </c>
      <c r="E5620" s="2">
        <v>35.299999999999997</v>
      </c>
      <c r="F5620" s="2">
        <v>35.6</v>
      </c>
      <c r="G5620" s="2">
        <v>0</v>
      </c>
      <c r="H5620" s="2" t="s">
        <v>12</v>
      </c>
      <c r="I5620" s="2">
        <v>6</v>
      </c>
      <c r="J5620" s="2">
        <v>267</v>
      </c>
      <c r="K5620" s="4">
        <v>0</v>
      </c>
      <c r="L5620" s="2" t="s">
        <v>1929</v>
      </c>
      <c r="M5620" s="5">
        <v>45093</v>
      </c>
      <c r="N5620" s="6">
        <v>106.96</v>
      </c>
    </row>
    <row r="5621" spans="1:14" ht="15.5" hidden="1" x14ac:dyDescent="0.35">
      <c r="A5621" s="3" t="s">
        <v>41</v>
      </c>
      <c r="B5621" s="2" t="s">
        <v>2729</v>
      </c>
      <c r="C5621" s="3">
        <v>65</v>
      </c>
      <c r="D5621" s="2">
        <v>39</v>
      </c>
      <c r="E5621" s="2">
        <v>42.35</v>
      </c>
      <c r="F5621" s="2">
        <v>42.8</v>
      </c>
      <c r="G5621" s="2">
        <v>0</v>
      </c>
      <c r="H5621" s="2" t="s">
        <v>12</v>
      </c>
      <c r="I5621" s="2">
        <v>1</v>
      </c>
      <c r="J5621" s="2">
        <v>210</v>
      </c>
      <c r="K5621" s="4">
        <v>0.81399999999999995</v>
      </c>
      <c r="L5621" s="2" t="s">
        <v>1929</v>
      </c>
      <c r="M5621" s="5">
        <v>45093</v>
      </c>
      <c r="N5621" s="6">
        <v>106.96</v>
      </c>
    </row>
    <row r="5622" spans="1:14" ht="15.5" hidden="1" x14ac:dyDescent="0.35">
      <c r="A5622" s="3" t="s">
        <v>43</v>
      </c>
      <c r="B5622" s="2" t="s">
        <v>1946</v>
      </c>
      <c r="C5622" s="3">
        <v>66</v>
      </c>
      <c r="D5622" s="2">
        <v>30.3</v>
      </c>
      <c r="E5622" s="2">
        <v>36.4</v>
      </c>
      <c r="F5622" s="2">
        <v>36.6</v>
      </c>
      <c r="G5622" s="2">
        <v>0</v>
      </c>
      <c r="H5622" s="2" t="s">
        <v>12</v>
      </c>
      <c r="I5622" s="2">
        <v>3</v>
      </c>
      <c r="J5622" s="2">
        <v>226</v>
      </c>
      <c r="K5622" s="4">
        <v>0</v>
      </c>
      <c r="L5622" s="2" t="s">
        <v>1929</v>
      </c>
      <c r="M5622" s="5">
        <v>45093</v>
      </c>
      <c r="N5622" s="6">
        <v>106.96</v>
      </c>
    </row>
    <row r="5623" spans="1:14" ht="15.5" hidden="1" x14ac:dyDescent="0.35">
      <c r="A5623" s="3" t="s">
        <v>45</v>
      </c>
      <c r="B5623" s="2" t="s">
        <v>1947</v>
      </c>
      <c r="C5623" s="3">
        <v>67</v>
      </c>
      <c r="D5623" s="2">
        <v>32.58</v>
      </c>
      <c r="E5623" s="2">
        <v>30.55</v>
      </c>
      <c r="F5623" s="2">
        <v>30.85</v>
      </c>
      <c r="G5623" s="2">
        <v>0</v>
      </c>
      <c r="H5623" s="2" t="s">
        <v>12</v>
      </c>
      <c r="I5623" s="2">
        <v>1</v>
      </c>
      <c r="J5623" s="2">
        <v>1049</v>
      </c>
      <c r="K5623" s="4">
        <v>0</v>
      </c>
      <c r="L5623" s="2" t="s">
        <v>1929</v>
      </c>
      <c r="M5623" s="5">
        <v>45093</v>
      </c>
      <c r="N5623" s="6">
        <v>106.96</v>
      </c>
    </row>
    <row r="5624" spans="1:14" ht="15.5" hidden="1" x14ac:dyDescent="0.35">
      <c r="A5624" s="3" t="s">
        <v>47</v>
      </c>
      <c r="B5624" s="2" t="s">
        <v>2592</v>
      </c>
      <c r="C5624" s="3">
        <v>68</v>
      </c>
      <c r="D5624" s="2">
        <v>31.4</v>
      </c>
      <c r="E5624" s="2">
        <v>39.4</v>
      </c>
      <c r="F5624" s="2">
        <v>39.85</v>
      </c>
      <c r="G5624" s="2">
        <v>0</v>
      </c>
      <c r="H5624" s="2" t="s">
        <v>12</v>
      </c>
      <c r="I5624" s="2">
        <v>1</v>
      </c>
      <c r="J5624" s="2">
        <v>453</v>
      </c>
      <c r="K5624" s="4">
        <v>0.76419999999999999</v>
      </c>
      <c r="L5624" s="2" t="s">
        <v>1929</v>
      </c>
      <c r="M5624" s="5">
        <v>45093</v>
      </c>
      <c r="N5624" s="6">
        <v>106.96</v>
      </c>
    </row>
    <row r="5625" spans="1:14" ht="15.5" hidden="1" x14ac:dyDescent="0.35">
      <c r="A5625" s="3" t="s">
        <v>49</v>
      </c>
      <c r="B5625" s="2" t="s">
        <v>1949</v>
      </c>
      <c r="C5625" s="3">
        <v>69</v>
      </c>
      <c r="D5625" s="2">
        <v>30.9</v>
      </c>
      <c r="E5625" s="2">
        <v>38.4</v>
      </c>
      <c r="F5625" s="2">
        <v>38.85</v>
      </c>
      <c r="G5625" s="2">
        <v>0</v>
      </c>
      <c r="H5625" s="2" t="s">
        <v>12</v>
      </c>
      <c r="I5625" s="2">
        <v>1</v>
      </c>
      <c r="J5625" s="2">
        <v>299</v>
      </c>
      <c r="K5625" s="4">
        <v>0.74370000000000003</v>
      </c>
      <c r="L5625" s="2" t="s">
        <v>1929</v>
      </c>
      <c r="M5625" s="5">
        <v>45093</v>
      </c>
      <c r="N5625" s="6">
        <v>106.96</v>
      </c>
    </row>
    <row r="5626" spans="1:14" ht="15.5" hidden="1" x14ac:dyDescent="0.35">
      <c r="A5626" s="3" t="s">
        <v>51</v>
      </c>
      <c r="B5626" s="2" t="s">
        <v>2848</v>
      </c>
      <c r="C5626" s="3">
        <v>70</v>
      </c>
      <c r="D5626" s="2">
        <v>37.1</v>
      </c>
      <c r="E5626" s="2">
        <v>37.450000000000003</v>
      </c>
      <c r="F5626" s="2">
        <v>37.950000000000003</v>
      </c>
      <c r="G5626" s="2">
        <v>1.4</v>
      </c>
      <c r="H5626" s="2">
        <v>3.9199999999999999E-2</v>
      </c>
      <c r="I5626" s="2">
        <v>10</v>
      </c>
      <c r="J5626" s="2">
        <v>8456</v>
      </c>
      <c r="K5626" s="4">
        <v>0.74119999999999997</v>
      </c>
      <c r="L5626" s="2" t="s">
        <v>1929</v>
      </c>
      <c r="M5626" s="5">
        <v>45093</v>
      </c>
      <c r="N5626" s="6">
        <v>106.96</v>
      </c>
    </row>
    <row r="5627" spans="1:14" ht="15.5" hidden="1" x14ac:dyDescent="0.35">
      <c r="A5627" s="3" t="s">
        <v>53</v>
      </c>
      <c r="B5627" s="2" t="s">
        <v>2594</v>
      </c>
      <c r="C5627" s="3">
        <v>71</v>
      </c>
      <c r="D5627" s="2">
        <v>30.5</v>
      </c>
      <c r="E5627" s="2">
        <v>36.5</v>
      </c>
      <c r="F5627" s="2">
        <v>36.950000000000003</v>
      </c>
      <c r="G5627" s="2">
        <v>0</v>
      </c>
      <c r="H5627" s="2" t="s">
        <v>12</v>
      </c>
      <c r="I5627" s="2">
        <v>3</v>
      </c>
      <c r="J5627" s="2">
        <v>1008</v>
      </c>
      <c r="K5627" s="4">
        <v>0.72660000000000002</v>
      </c>
      <c r="L5627" s="2" t="s">
        <v>1929</v>
      </c>
      <c r="M5627" s="5">
        <v>45093</v>
      </c>
      <c r="N5627" s="6">
        <v>106.96</v>
      </c>
    </row>
    <row r="5628" spans="1:14" ht="15.5" hidden="1" x14ac:dyDescent="0.35">
      <c r="A5628" s="3" t="s">
        <v>55</v>
      </c>
      <c r="B5628" s="2" t="s">
        <v>1952</v>
      </c>
      <c r="C5628" s="3">
        <v>72</v>
      </c>
      <c r="D5628" s="2">
        <v>31.36</v>
      </c>
      <c r="E5628" s="2">
        <v>35.5</v>
      </c>
      <c r="F5628" s="2">
        <v>35.950000000000003</v>
      </c>
      <c r="G5628" s="2">
        <v>0</v>
      </c>
      <c r="H5628" s="2" t="s">
        <v>12</v>
      </c>
      <c r="I5628" s="2">
        <v>1</v>
      </c>
      <c r="J5628" s="2">
        <v>545</v>
      </c>
      <c r="K5628" s="4">
        <v>0.70609999999999995</v>
      </c>
      <c r="L5628" s="2" t="s">
        <v>1929</v>
      </c>
      <c r="M5628" s="5">
        <v>45093</v>
      </c>
      <c r="N5628" s="6">
        <v>106.96</v>
      </c>
    </row>
    <row r="5629" spans="1:14" ht="15.5" hidden="1" x14ac:dyDescent="0.35">
      <c r="A5629" s="3" t="s">
        <v>57</v>
      </c>
      <c r="B5629" s="2" t="s">
        <v>2849</v>
      </c>
      <c r="C5629" s="3">
        <v>72.5</v>
      </c>
      <c r="D5629" s="2">
        <v>34.200000000000003</v>
      </c>
      <c r="E5629" s="2">
        <v>35.049999999999997</v>
      </c>
      <c r="F5629" s="2">
        <v>35.4</v>
      </c>
      <c r="G5629" s="2">
        <v>7.3</v>
      </c>
      <c r="H5629" s="2">
        <v>0.27139999999999997</v>
      </c>
      <c r="I5629" s="2">
        <v>1</v>
      </c>
      <c r="J5629" s="2">
        <v>801</v>
      </c>
      <c r="K5629" s="4">
        <v>0.69579999999999997</v>
      </c>
      <c r="L5629" s="2" t="s">
        <v>1929</v>
      </c>
      <c r="M5629" s="5">
        <v>45093</v>
      </c>
      <c r="N5629" s="6">
        <v>106.96</v>
      </c>
    </row>
    <row r="5630" spans="1:14" ht="15.5" hidden="1" x14ac:dyDescent="0.35">
      <c r="A5630" s="3" t="s">
        <v>59</v>
      </c>
      <c r="B5630" s="2" t="s">
        <v>1954</v>
      </c>
      <c r="C5630" s="3">
        <v>73</v>
      </c>
      <c r="D5630" s="2">
        <v>29.49</v>
      </c>
      <c r="E5630" s="2">
        <v>31.45</v>
      </c>
      <c r="F5630" s="2">
        <v>31.9</v>
      </c>
      <c r="G5630" s="2">
        <v>0</v>
      </c>
      <c r="H5630" s="2" t="s">
        <v>12</v>
      </c>
      <c r="I5630" s="2">
        <v>1</v>
      </c>
      <c r="J5630" s="2">
        <v>23059</v>
      </c>
      <c r="K5630" s="4">
        <v>0</v>
      </c>
      <c r="L5630" s="2" t="s">
        <v>1929</v>
      </c>
      <c r="M5630" s="5">
        <v>45093</v>
      </c>
      <c r="N5630" s="6">
        <v>106.96</v>
      </c>
    </row>
    <row r="5631" spans="1:14" ht="15.5" hidden="1" x14ac:dyDescent="0.35">
      <c r="A5631" s="3" t="s">
        <v>61</v>
      </c>
      <c r="B5631" s="2" t="s">
        <v>1955</v>
      </c>
      <c r="C5631" s="3">
        <v>74</v>
      </c>
      <c r="D5631" s="2">
        <v>27.1</v>
      </c>
      <c r="E5631" s="2">
        <v>33.5</v>
      </c>
      <c r="F5631" s="2">
        <v>34</v>
      </c>
      <c r="G5631" s="2">
        <v>0</v>
      </c>
      <c r="H5631" s="2" t="s">
        <v>12</v>
      </c>
      <c r="I5631" s="2">
        <v>1</v>
      </c>
      <c r="J5631" s="2">
        <v>407</v>
      </c>
      <c r="K5631" s="4">
        <v>0.6714</v>
      </c>
      <c r="L5631" s="2" t="s">
        <v>1929</v>
      </c>
      <c r="M5631" s="5">
        <v>45093</v>
      </c>
      <c r="N5631" s="6">
        <v>106.96</v>
      </c>
    </row>
    <row r="5632" spans="1:14" ht="15.5" hidden="1" x14ac:dyDescent="0.35">
      <c r="A5632" s="3" t="s">
        <v>63</v>
      </c>
      <c r="B5632" s="2" t="s">
        <v>2731</v>
      </c>
      <c r="C5632" s="3">
        <v>75</v>
      </c>
      <c r="D5632" s="2">
        <v>29.95</v>
      </c>
      <c r="E5632" s="2">
        <v>32.549999999999997</v>
      </c>
      <c r="F5632" s="2">
        <v>33</v>
      </c>
      <c r="G5632" s="2">
        <v>0</v>
      </c>
      <c r="H5632" s="2" t="s">
        <v>12</v>
      </c>
      <c r="I5632" s="2">
        <v>1</v>
      </c>
      <c r="J5632" s="2">
        <v>5237</v>
      </c>
      <c r="K5632" s="4">
        <v>0.65629999999999999</v>
      </c>
      <c r="L5632" s="2" t="s">
        <v>1929</v>
      </c>
      <c r="M5632" s="5">
        <v>45093</v>
      </c>
      <c r="N5632" s="6">
        <v>106.96</v>
      </c>
    </row>
    <row r="5633" spans="1:14" ht="15.5" hidden="1" x14ac:dyDescent="0.35">
      <c r="A5633" s="3" t="s">
        <v>65</v>
      </c>
      <c r="B5633" s="2" t="s">
        <v>2732</v>
      </c>
      <c r="C5633" s="3">
        <v>76</v>
      </c>
      <c r="D5633" s="2">
        <v>29.1</v>
      </c>
      <c r="E5633" s="2">
        <v>31.6</v>
      </c>
      <c r="F5633" s="2">
        <v>32</v>
      </c>
      <c r="G5633" s="2">
        <v>0</v>
      </c>
      <c r="H5633" s="2" t="s">
        <v>12</v>
      </c>
      <c r="I5633" s="2">
        <v>8</v>
      </c>
      <c r="J5633" s="2">
        <v>430</v>
      </c>
      <c r="K5633" s="4">
        <v>0.64159999999999995</v>
      </c>
      <c r="L5633" s="2" t="s">
        <v>1929</v>
      </c>
      <c r="M5633" s="5">
        <v>45093</v>
      </c>
      <c r="N5633" s="6">
        <v>106.96</v>
      </c>
    </row>
    <row r="5634" spans="1:14" ht="15.5" hidden="1" x14ac:dyDescent="0.35">
      <c r="A5634" s="3" t="s">
        <v>67</v>
      </c>
      <c r="B5634" s="2" t="s">
        <v>2519</v>
      </c>
      <c r="C5634" s="3">
        <v>77</v>
      </c>
      <c r="D5634" s="2">
        <v>24.18</v>
      </c>
      <c r="E5634" s="2">
        <v>30.65</v>
      </c>
      <c r="F5634" s="2">
        <v>31.1</v>
      </c>
      <c r="G5634" s="2">
        <v>0</v>
      </c>
      <c r="H5634" s="2" t="s">
        <v>12</v>
      </c>
      <c r="I5634" s="2">
        <v>2</v>
      </c>
      <c r="J5634" s="2">
        <v>192</v>
      </c>
      <c r="K5634" s="4">
        <v>0.63570000000000004</v>
      </c>
      <c r="L5634" s="2" t="s">
        <v>1929</v>
      </c>
      <c r="M5634" s="5">
        <v>45093</v>
      </c>
      <c r="N5634" s="6">
        <v>106.96</v>
      </c>
    </row>
    <row r="5635" spans="1:14" ht="15.5" hidden="1" x14ac:dyDescent="0.35">
      <c r="A5635" s="3" t="s">
        <v>69</v>
      </c>
      <c r="B5635" s="2" t="s">
        <v>1959</v>
      </c>
      <c r="C5635" s="3">
        <v>77.5</v>
      </c>
      <c r="D5635" s="2">
        <v>26.75</v>
      </c>
      <c r="E5635" s="2">
        <v>30.15</v>
      </c>
      <c r="F5635" s="2">
        <v>30.6</v>
      </c>
      <c r="G5635" s="2">
        <v>0</v>
      </c>
      <c r="H5635" s="2" t="s">
        <v>12</v>
      </c>
      <c r="I5635" s="2">
        <v>1</v>
      </c>
      <c r="J5635" s="2">
        <v>673</v>
      </c>
      <c r="K5635" s="4">
        <v>0.62570000000000003</v>
      </c>
      <c r="L5635" s="2" t="s">
        <v>1929</v>
      </c>
      <c r="M5635" s="5">
        <v>45093</v>
      </c>
      <c r="N5635" s="6">
        <v>106.96</v>
      </c>
    </row>
    <row r="5636" spans="1:14" ht="15.5" hidden="1" x14ac:dyDescent="0.35">
      <c r="A5636" s="3" t="s">
        <v>71</v>
      </c>
      <c r="B5636" s="2" t="s">
        <v>2733</v>
      </c>
      <c r="C5636" s="3">
        <v>78</v>
      </c>
      <c r="D5636" s="2">
        <v>27.95</v>
      </c>
      <c r="E5636" s="2">
        <v>29.65</v>
      </c>
      <c r="F5636" s="2">
        <v>30.1</v>
      </c>
      <c r="G5636" s="2">
        <v>0</v>
      </c>
      <c r="H5636" s="2" t="s">
        <v>12</v>
      </c>
      <c r="I5636" s="2">
        <v>1</v>
      </c>
      <c r="J5636" s="2">
        <v>563</v>
      </c>
      <c r="K5636" s="4">
        <v>0.61599999999999999</v>
      </c>
      <c r="L5636" s="2" t="s">
        <v>1929</v>
      </c>
      <c r="M5636" s="5">
        <v>45093</v>
      </c>
      <c r="N5636" s="6">
        <v>106.96</v>
      </c>
    </row>
    <row r="5637" spans="1:14" ht="15.5" hidden="1" x14ac:dyDescent="0.35">
      <c r="A5637" s="3" t="s">
        <v>73</v>
      </c>
      <c r="B5637" s="2" t="s">
        <v>1961</v>
      </c>
      <c r="C5637" s="3">
        <v>79</v>
      </c>
      <c r="D5637" s="2">
        <v>21.2</v>
      </c>
      <c r="E5637" s="2">
        <v>28.7</v>
      </c>
      <c r="F5637" s="2">
        <v>29.15</v>
      </c>
      <c r="G5637" s="2">
        <v>0</v>
      </c>
      <c r="H5637" s="2" t="s">
        <v>12</v>
      </c>
      <c r="I5637" s="2">
        <v>33</v>
      </c>
      <c r="J5637" s="2">
        <v>497</v>
      </c>
      <c r="K5637" s="4">
        <v>0.60499999999999998</v>
      </c>
      <c r="L5637" s="2" t="s">
        <v>1929</v>
      </c>
      <c r="M5637" s="5">
        <v>45093</v>
      </c>
      <c r="N5637" s="6">
        <v>106.96</v>
      </c>
    </row>
    <row r="5638" spans="1:14" ht="15.5" hidden="1" x14ac:dyDescent="0.35">
      <c r="A5638" s="3" t="s">
        <v>75</v>
      </c>
      <c r="B5638" s="2" t="s">
        <v>2850</v>
      </c>
      <c r="C5638" s="3">
        <v>80</v>
      </c>
      <c r="D5638" s="2">
        <v>27.91</v>
      </c>
      <c r="E5638" s="2">
        <v>27.75</v>
      </c>
      <c r="F5638" s="2">
        <v>28.2</v>
      </c>
      <c r="G5638" s="2">
        <v>3.21</v>
      </c>
      <c r="H5638" s="2">
        <v>0.13</v>
      </c>
      <c r="I5638" s="2">
        <v>106</v>
      </c>
      <c r="J5638" s="2">
        <v>3440</v>
      </c>
      <c r="K5638" s="4">
        <v>0.59330000000000005</v>
      </c>
      <c r="L5638" s="2" t="s">
        <v>1929</v>
      </c>
      <c r="M5638" s="5">
        <v>45093</v>
      </c>
      <c r="N5638" s="6">
        <v>106.96</v>
      </c>
    </row>
    <row r="5639" spans="1:14" ht="15.5" hidden="1" x14ac:dyDescent="0.35">
      <c r="A5639" s="3" t="s">
        <v>77</v>
      </c>
      <c r="B5639" s="2" t="s">
        <v>2735</v>
      </c>
      <c r="C5639" s="3">
        <v>81</v>
      </c>
      <c r="D5639" s="2">
        <v>24.35</v>
      </c>
      <c r="E5639" s="2">
        <v>26.8</v>
      </c>
      <c r="F5639" s="2">
        <v>27.25</v>
      </c>
      <c r="G5639" s="2">
        <v>0</v>
      </c>
      <c r="H5639" s="2" t="s">
        <v>12</v>
      </c>
      <c r="I5639" s="2">
        <v>30</v>
      </c>
      <c r="J5639" s="2">
        <v>634</v>
      </c>
      <c r="K5639" s="4">
        <v>0.58150000000000002</v>
      </c>
      <c r="L5639" s="2" t="s">
        <v>1929</v>
      </c>
      <c r="M5639" s="5">
        <v>45093</v>
      </c>
      <c r="N5639" s="6">
        <v>106.96</v>
      </c>
    </row>
    <row r="5640" spans="1:14" ht="15.5" hidden="1" x14ac:dyDescent="0.35">
      <c r="A5640" s="3" t="s">
        <v>78</v>
      </c>
      <c r="B5640" s="2" t="s">
        <v>2851</v>
      </c>
      <c r="C5640" s="3">
        <v>82</v>
      </c>
      <c r="D5640" s="2">
        <v>27.15</v>
      </c>
      <c r="E5640" s="2">
        <v>25.85</v>
      </c>
      <c r="F5640" s="2">
        <v>26.2</v>
      </c>
      <c r="G5640" s="2">
        <v>8.57</v>
      </c>
      <c r="H5640" s="2">
        <v>0.4612</v>
      </c>
      <c r="I5640" s="2">
        <v>1</v>
      </c>
      <c r="J5640" s="2">
        <v>380</v>
      </c>
      <c r="K5640" s="4">
        <v>0.56179999999999997</v>
      </c>
      <c r="L5640" s="2" t="s">
        <v>1929</v>
      </c>
      <c r="M5640" s="5">
        <v>45093</v>
      </c>
      <c r="N5640" s="6">
        <v>106.96</v>
      </c>
    </row>
    <row r="5641" spans="1:14" ht="15.5" hidden="1" x14ac:dyDescent="0.35">
      <c r="A5641" s="3" t="s">
        <v>80</v>
      </c>
      <c r="B5641" s="2" t="s">
        <v>2851</v>
      </c>
      <c r="C5641" s="3">
        <v>83</v>
      </c>
      <c r="D5641" s="2">
        <v>26.22</v>
      </c>
      <c r="E5641" s="2">
        <v>24.95</v>
      </c>
      <c r="F5641" s="2">
        <v>25.4</v>
      </c>
      <c r="G5641" s="2">
        <v>4.46</v>
      </c>
      <c r="H5641" s="2">
        <v>0.20499999999999999</v>
      </c>
      <c r="I5641" s="2">
        <v>1</v>
      </c>
      <c r="J5641" s="2">
        <v>481</v>
      </c>
      <c r="K5641" s="4">
        <v>0.56369999999999998</v>
      </c>
      <c r="L5641" s="2" t="s">
        <v>1929</v>
      </c>
      <c r="M5641" s="5">
        <v>45093</v>
      </c>
      <c r="N5641" s="6">
        <v>106.96</v>
      </c>
    </row>
    <row r="5642" spans="1:14" ht="15.5" hidden="1" x14ac:dyDescent="0.35">
      <c r="A5642" s="3" t="s">
        <v>82</v>
      </c>
      <c r="B5642" s="2" t="s">
        <v>2852</v>
      </c>
      <c r="C5642" s="3">
        <v>84</v>
      </c>
      <c r="D5642" s="2">
        <v>24.83</v>
      </c>
      <c r="E5642" s="2">
        <v>24.05</v>
      </c>
      <c r="F5642" s="2">
        <v>24.4</v>
      </c>
      <c r="G5642" s="2">
        <v>2.48</v>
      </c>
      <c r="H5642" s="2">
        <v>0.111</v>
      </c>
      <c r="I5642" s="2">
        <v>1</v>
      </c>
      <c r="J5642" s="2">
        <v>990</v>
      </c>
      <c r="K5642" s="4">
        <v>0.55049999999999999</v>
      </c>
      <c r="L5642" s="2" t="s">
        <v>1929</v>
      </c>
      <c r="M5642" s="5">
        <v>45093</v>
      </c>
      <c r="N5642" s="6">
        <v>106.96</v>
      </c>
    </row>
    <row r="5643" spans="1:14" ht="15.5" hidden="1" x14ac:dyDescent="0.35">
      <c r="A5643" s="3" t="s">
        <v>84</v>
      </c>
      <c r="B5643" s="2" t="s">
        <v>2853</v>
      </c>
      <c r="C5643" s="3">
        <v>85</v>
      </c>
      <c r="D5643" s="2">
        <v>23.4</v>
      </c>
      <c r="E5643" s="2">
        <v>23.15</v>
      </c>
      <c r="F5643" s="2">
        <v>23.45</v>
      </c>
      <c r="G5643" s="2">
        <v>3.4</v>
      </c>
      <c r="H5643" s="2">
        <v>0.17</v>
      </c>
      <c r="I5643" s="2">
        <v>52</v>
      </c>
      <c r="J5643" s="2">
        <v>4380</v>
      </c>
      <c r="K5643" s="4">
        <v>0.5403</v>
      </c>
      <c r="L5643" s="2" t="s">
        <v>1929</v>
      </c>
      <c r="M5643" s="5">
        <v>45093</v>
      </c>
      <c r="N5643" s="6">
        <v>106.96</v>
      </c>
    </row>
    <row r="5644" spans="1:14" ht="15.5" hidden="1" x14ac:dyDescent="0.35">
      <c r="A5644" s="3" t="s">
        <v>86</v>
      </c>
      <c r="B5644" s="2" t="s">
        <v>2854</v>
      </c>
      <c r="C5644" s="3">
        <v>86</v>
      </c>
      <c r="D5644" s="2">
        <v>23.25</v>
      </c>
      <c r="E5644" s="2">
        <v>22.2</v>
      </c>
      <c r="F5644" s="2">
        <v>22.5</v>
      </c>
      <c r="G5644" s="2">
        <v>2.75</v>
      </c>
      <c r="H5644" s="2">
        <v>0.1341</v>
      </c>
      <c r="I5644" s="2">
        <v>5</v>
      </c>
      <c r="J5644" s="2">
        <v>610</v>
      </c>
      <c r="K5644" s="4">
        <v>0.52639999999999998</v>
      </c>
      <c r="L5644" s="2" t="s">
        <v>1929</v>
      </c>
      <c r="M5644" s="5">
        <v>45093</v>
      </c>
      <c r="N5644" s="6">
        <v>106.96</v>
      </c>
    </row>
    <row r="5645" spans="1:14" ht="15.5" hidden="1" x14ac:dyDescent="0.35">
      <c r="A5645" s="3" t="s">
        <v>88</v>
      </c>
      <c r="B5645" s="2" t="s">
        <v>2739</v>
      </c>
      <c r="C5645" s="3">
        <v>87</v>
      </c>
      <c r="D5645" s="2">
        <v>19.45</v>
      </c>
      <c r="E5645" s="2">
        <v>21.3</v>
      </c>
      <c r="F5645" s="2">
        <v>21.7</v>
      </c>
      <c r="G5645" s="2">
        <v>0</v>
      </c>
      <c r="H5645" s="2" t="s">
        <v>12</v>
      </c>
      <c r="I5645" s="2">
        <v>23</v>
      </c>
      <c r="J5645" s="2">
        <v>843</v>
      </c>
      <c r="K5645" s="4">
        <v>0.52390000000000003</v>
      </c>
      <c r="L5645" s="2" t="s">
        <v>1929</v>
      </c>
      <c r="M5645" s="5">
        <v>45093</v>
      </c>
      <c r="N5645" s="6">
        <v>106.96</v>
      </c>
    </row>
    <row r="5646" spans="1:14" ht="15.5" hidden="1" x14ac:dyDescent="0.35">
      <c r="A5646" s="3" t="s">
        <v>90</v>
      </c>
      <c r="B5646" s="2" t="s">
        <v>2855</v>
      </c>
      <c r="C5646" s="3">
        <v>88</v>
      </c>
      <c r="D5646" s="2">
        <v>21.25</v>
      </c>
      <c r="E5646" s="2">
        <v>20.399999999999999</v>
      </c>
      <c r="F5646" s="2">
        <v>20.8</v>
      </c>
      <c r="G5646" s="2">
        <v>2.75</v>
      </c>
      <c r="H5646" s="2">
        <v>0.14860000000000001</v>
      </c>
      <c r="I5646" s="2">
        <v>1</v>
      </c>
      <c r="J5646" s="2">
        <v>1261</v>
      </c>
      <c r="K5646" s="4">
        <v>0.51470000000000005</v>
      </c>
      <c r="L5646" s="2" t="s">
        <v>1929</v>
      </c>
      <c r="M5646" s="5">
        <v>45093</v>
      </c>
      <c r="N5646" s="6">
        <v>106.96</v>
      </c>
    </row>
    <row r="5647" spans="1:14" ht="15.5" hidden="1" x14ac:dyDescent="0.35">
      <c r="A5647" s="3" t="s">
        <v>92</v>
      </c>
      <c r="B5647" s="2" t="s">
        <v>2856</v>
      </c>
      <c r="C5647" s="3">
        <v>89</v>
      </c>
      <c r="D5647" s="2">
        <v>19.829999999999998</v>
      </c>
      <c r="E5647" s="2">
        <v>19.600000000000001</v>
      </c>
      <c r="F5647" s="2">
        <v>19.850000000000001</v>
      </c>
      <c r="G5647" s="2">
        <v>2.96</v>
      </c>
      <c r="H5647" s="2">
        <v>0.17549999999999999</v>
      </c>
      <c r="I5647" s="2">
        <v>17</v>
      </c>
      <c r="J5647" s="2">
        <v>1074</v>
      </c>
      <c r="K5647" s="4">
        <v>0.50729999999999997</v>
      </c>
      <c r="L5647" s="2" t="s">
        <v>1929</v>
      </c>
      <c r="M5647" s="5">
        <v>45093</v>
      </c>
      <c r="N5647" s="6">
        <v>106.96</v>
      </c>
    </row>
    <row r="5648" spans="1:14" ht="15.5" hidden="1" x14ac:dyDescent="0.35">
      <c r="A5648" s="3" t="s">
        <v>94</v>
      </c>
      <c r="B5648" s="2" t="s">
        <v>2857</v>
      </c>
      <c r="C5648" s="3">
        <v>90</v>
      </c>
      <c r="D5648" s="2">
        <v>18.760000000000002</v>
      </c>
      <c r="E5648" s="2">
        <v>18.7</v>
      </c>
      <c r="F5648" s="2">
        <v>18.899999999999999</v>
      </c>
      <c r="G5648" s="2">
        <v>2.76</v>
      </c>
      <c r="H5648" s="2">
        <v>0.17249999999999999</v>
      </c>
      <c r="I5648" s="2">
        <v>214</v>
      </c>
      <c r="J5648" s="2">
        <v>15476</v>
      </c>
      <c r="K5648" s="4">
        <v>0.50419999999999998</v>
      </c>
      <c r="L5648" s="2" t="s">
        <v>1929</v>
      </c>
      <c r="M5648" s="5">
        <v>45093</v>
      </c>
      <c r="N5648" s="6">
        <v>106.96</v>
      </c>
    </row>
    <row r="5649" spans="1:14" ht="15.5" x14ac:dyDescent="0.35">
      <c r="A5649" s="3" t="s">
        <v>96</v>
      </c>
      <c r="B5649" s="2" t="s">
        <v>2858</v>
      </c>
      <c r="C5649" s="3">
        <v>91</v>
      </c>
      <c r="D5649" s="2">
        <v>18</v>
      </c>
      <c r="E5649" s="2">
        <v>17.850000000000001</v>
      </c>
      <c r="F5649" s="2">
        <v>18.05</v>
      </c>
      <c r="G5649" s="2">
        <v>2.38</v>
      </c>
      <c r="H5649" s="2">
        <v>0.15240000000000001</v>
      </c>
      <c r="I5649" s="2">
        <v>10</v>
      </c>
      <c r="J5649" s="2">
        <v>1007</v>
      </c>
      <c r="K5649" s="4">
        <v>0.49730000000000002</v>
      </c>
      <c r="L5649" s="2" t="s">
        <v>1929</v>
      </c>
      <c r="M5649" s="5">
        <v>45093</v>
      </c>
      <c r="N5649" s="6">
        <v>106.96</v>
      </c>
    </row>
    <row r="5650" spans="1:14" ht="15.5" hidden="1" x14ac:dyDescent="0.35">
      <c r="A5650" s="3" t="s">
        <v>98</v>
      </c>
      <c r="B5650" s="2" t="s">
        <v>2859</v>
      </c>
      <c r="C5650" s="3">
        <v>92</v>
      </c>
      <c r="D5650" s="2">
        <v>17.809999999999999</v>
      </c>
      <c r="E5650" s="2">
        <v>16.850000000000001</v>
      </c>
      <c r="F5650" s="2">
        <v>17.2</v>
      </c>
      <c r="G5650" s="2">
        <v>2.83</v>
      </c>
      <c r="H5650" s="2">
        <v>0.18890000000000001</v>
      </c>
      <c r="I5650" s="2">
        <v>22</v>
      </c>
      <c r="J5650" s="2">
        <v>4384</v>
      </c>
      <c r="K5650" s="4">
        <v>0.48949999999999999</v>
      </c>
      <c r="L5650" s="2" t="s">
        <v>1929</v>
      </c>
      <c r="M5650" s="5">
        <v>45093</v>
      </c>
      <c r="N5650" s="6">
        <v>106.96</v>
      </c>
    </row>
    <row r="5651" spans="1:14" ht="15.5" hidden="1" x14ac:dyDescent="0.35">
      <c r="A5651" s="3" t="s">
        <v>100</v>
      </c>
      <c r="B5651" s="2" t="s">
        <v>2860</v>
      </c>
      <c r="C5651" s="3">
        <v>93</v>
      </c>
      <c r="D5651" s="2">
        <v>16.989999999999998</v>
      </c>
      <c r="E5651" s="2">
        <v>16.05</v>
      </c>
      <c r="F5651" s="2">
        <v>16.350000000000001</v>
      </c>
      <c r="G5651" s="2">
        <v>2.87</v>
      </c>
      <c r="H5651" s="2">
        <v>0.20330000000000001</v>
      </c>
      <c r="I5651" s="2">
        <v>368</v>
      </c>
      <c r="J5651" s="2">
        <v>4139</v>
      </c>
      <c r="K5651" s="4">
        <v>0.48099999999999998</v>
      </c>
      <c r="L5651" s="2" t="s">
        <v>1929</v>
      </c>
      <c r="M5651" s="5">
        <v>45093</v>
      </c>
      <c r="N5651" s="6">
        <v>106.96</v>
      </c>
    </row>
    <row r="5652" spans="1:14" ht="15.5" x14ac:dyDescent="0.35">
      <c r="A5652" s="3" t="s">
        <v>102</v>
      </c>
      <c r="B5652" s="2" t="s">
        <v>2852</v>
      </c>
      <c r="C5652" s="3">
        <v>94</v>
      </c>
      <c r="D5652" s="2">
        <v>16</v>
      </c>
      <c r="E5652" s="2">
        <v>15.2</v>
      </c>
      <c r="F5652" s="2">
        <v>15.55</v>
      </c>
      <c r="G5652" s="2">
        <v>3.5</v>
      </c>
      <c r="H5652" s="2">
        <v>0.28000000000000003</v>
      </c>
      <c r="I5652" s="2">
        <v>16</v>
      </c>
      <c r="J5652" s="2">
        <v>2903</v>
      </c>
      <c r="K5652" s="4">
        <v>0.47570000000000001</v>
      </c>
      <c r="L5652" s="2" t="s">
        <v>1929</v>
      </c>
      <c r="M5652" s="5">
        <v>45093</v>
      </c>
      <c r="N5652" s="6">
        <v>106.96</v>
      </c>
    </row>
    <row r="5653" spans="1:14" ht="15.5" hidden="1" x14ac:dyDescent="0.35">
      <c r="A5653" s="3" t="s">
        <v>104</v>
      </c>
      <c r="B5653" s="2" t="s">
        <v>2861</v>
      </c>
      <c r="C5653" s="3">
        <v>95</v>
      </c>
      <c r="D5653" s="2">
        <v>14.55</v>
      </c>
      <c r="E5653" s="2">
        <v>14.45</v>
      </c>
      <c r="F5653" s="2">
        <v>14.7</v>
      </c>
      <c r="G5653" s="2">
        <v>2.0299999999999998</v>
      </c>
      <c r="H5653" s="2">
        <v>0.16209999999999999</v>
      </c>
      <c r="I5653" s="2">
        <v>134</v>
      </c>
      <c r="J5653" s="2">
        <v>94694</v>
      </c>
      <c r="K5653" s="4">
        <v>0.46529999999999999</v>
      </c>
      <c r="L5653" s="2" t="s">
        <v>1929</v>
      </c>
      <c r="M5653" s="5">
        <v>45093</v>
      </c>
      <c r="N5653" s="6">
        <v>106.96</v>
      </c>
    </row>
    <row r="5654" spans="1:14" ht="15.5" hidden="1" x14ac:dyDescent="0.35">
      <c r="A5654" s="3" t="s">
        <v>106</v>
      </c>
      <c r="B5654" s="2" t="s">
        <v>2862</v>
      </c>
      <c r="C5654" s="3">
        <v>96</v>
      </c>
      <c r="D5654" s="2">
        <v>13.87</v>
      </c>
      <c r="E5654" s="2">
        <v>13.65</v>
      </c>
      <c r="F5654" s="2">
        <v>13.9</v>
      </c>
      <c r="G5654" s="2">
        <v>2.62</v>
      </c>
      <c r="H5654" s="2">
        <v>0.2329</v>
      </c>
      <c r="I5654" s="2">
        <v>286</v>
      </c>
      <c r="J5654" s="2">
        <v>2739</v>
      </c>
      <c r="K5654" s="4">
        <v>0.45800000000000002</v>
      </c>
      <c r="L5654" s="2" t="s">
        <v>1929</v>
      </c>
      <c r="M5654" s="5">
        <v>45093</v>
      </c>
      <c r="N5654" s="6">
        <v>106.96</v>
      </c>
    </row>
    <row r="5655" spans="1:14" ht="15.5" x14ac:dyDescent="0.35">
      <c r="A5655" s="3" t="s">
        <v>108</v>
      </c>
      <c r="B5655" s="2" t="s">
        <v>2851</v>
      </c>
      <c r="C5655" s="3">
        <v>97</v>
      </c>
      <c r="D5655" s="2">
        <v>14.03</v>
      </c>
      <c r="E5655" s="2">
        <v>12.95</v>
      </c>
      <c r="F5655" s="2">
        <v>13.15</v>
      </c>
      <c r="G5655" s="2">
        <v>3.38</v>
      </c>
      <c r="H5655" s="2">
        <v>0.31740000000000002</v>
      </c>
      <c r="I5655" s="2">
        <v>325</v>
      </c>
      <c r="J5655" s="2">
        <v>3575</v>
      </c>
      <c r="K5655" s="4">
        <v>0.4536</v>
      </c>
      <c r="L5655" s="2" t="s">
        <v>1929</v>
      </c>
      <c r="M5655" s="5">
        <v>45093</v>
      </c>
      <c r="N5655" s="6">
        <v>106.96</v>
      </c>
    </row>
    <row r="5656" spans="1:14" ht="15.5" hidden="1" x14ac:dyDescent="0.35">
      <c r="A5656" s="3" t="s">
        <v>110</v>
      </c>
      <c r="B5656" s="2" t="s">
        <v>2863</v>
      </c>
      <c r="C5656" s="3">
        <v>98</v>
      </c>
      <c r="D5656" s="2">
        <v>12.3</v>
      </c>
      <c r="E5656" s="2">
        <v>12.05</v>
      </c>
      <c r="F5656" s="2">
        <v>12.4</v>
      </c>
      <c r="G5656" s="2">
        <v>2.44</v>
      </c>
      <c r="H5656" s="2">
        <v>0.2475</v>
      </c>
      <c r="I5656" s="2">
        <v>1137</v>
      </c>
      <c r="J5656" s="2">
        <v>6354</v>
      </c>
      <c r="K5656" s="4">
        <v>0.44790000000000002</v>
      </c>
      <c r="L5656" s="2" t="s">
        <v>1929</v>
      </c>
      <c r="M5656" s="5">
        <v>45093</v>
      </c>
      <c r="N5656" s="6">
        <v>106.96</v>
      </c>
    </row>
    <row r="5657" spans="1:14" ht="15.5" hidden="1" x14ac:dyDescent="0.35">
      <c r="A5657" s="3" t="s">
        <v>112</v>
      </c>
      <c r="B5657" s="2" t="s">
        <v>2864</v>
      </c>
      <c r="C5657" s="3">
        <v>99</v>
      </c>
      <c r="D5657" s="2">
        <v>11.55</v>
      </c>
      <c r="E5657" s="2">
        <v>11.35</v>
      </c>
      <c r="F5657" s="2">
        <v>11.65</v>
      </c>
      <c r="G5657" s="2">
        <v>2.29</v>
      </c>
      <c r="H5657" s="2">
        <v>0.24729999999999999</v>
      </c>
      <c r="I5657" s="2">
        <v>190</v>
      </c>
      <c r="J5657" s="2">
        <v>3775</v>
      </c>
      <c r="K5657" s="4">
        <v>0.44090000000000001</v>
      </c>
      <c r="L5657" s="2" t="s">
        <v>1929</v>
      </c>
      <c r="M5657" s="5">
        <v>45093</v>
      </c>
      <c r="N5657" s="6">
        <v>106.96</v>
      </c>
    </row>
    <row r="5658" spans="1:14" ht="15.5" x14ac:dyDescent="0.35">
      <c r="A5658" s="3" t="s">
        <v>114</v>
      </c>
      <c r="B5658" s="2" t="s">
        <v>2865</v>
      </c>
      <c r="C5658" s="3">
        <v>100</v>
      </c>
      <c r="D5658" s="2">
        <v>10.85</v>
      </c>
      <c r="E5658" s="2">
        <v>10.65</v>
      </c>
      <c r="F5658" s="2">
        <v>10.9</v>
      </c>
      <c r="G5658" s="2">
        <v>2.1</v>
      </c>
      <c r="H5658" s="2">
        <v>0.24</v>
      </c>
      <c r="I5658" s="2">
        <v>1465</v>
      </c>
      <c r="J5658" s="2">
        <v>33912</v>
      </c>
      <c r="K5658" s="4">
        <v>0.433</v>
      </c>
      <c r="L5658" s="2" t="s">
        <v>1929</v>
      </c>
      <c r="M5658" s="5">
        <v>45093</v>
      </c>
      <c r="N5658" s="6">
        <v>106.96</v>
      </c>
    </row>
    <row r="5659" spans="1:14" ht="15.5" hidden="1" x14ac:dyDescent="0.35">
      <c r="A5659" s="3" t="s">
        <v>116</v>
      </c>
      <c r="B5659" s="2" t="s">
        <v>2864</v>
      </c>
      <c r="C5659" s="3">
        <v>105</v>
      </c>
      <c r="D5659" s="2">
        <v>7.55</v>
      </c>
      <c r="E5659" s="2">
        <v>7.5</v>
      </c>
      <c r="F5659" s="2">
        <v>7.65</v>
      </c>
      <c r="G5659" s="2">
        <v>1.72</v>
      </c>
      <c r="H5659" s="2">
        <v>0.29499999999999998</v>
      </c>
      <c r="I5659" s="2">
        <v>3253</v>
      </c>
      <c r="J5659" s="2">
        <v>38596</v>
      </c>
      <c r="K5659" s="4">
        <v>0.40770000000000001</v>
      </c>
      <c r="L5659" s="2" t="s">
        <v>1929</v>
      </c>
      <c r="M5659" s="5">
        <v>45093</v>
      </c>
      <c r="N5659" s="6">
        <v>106.96</v>
      </c>
    </row>
    <row r="5660" spans="1:14" ht="15.5" x14ac:dyDescent="0.35">
      <c r="A5660" s="3" t="s">
        <v>118</v>
      </c>
      <c r="B5660" s="2" t="s">
        <v>2865</v>
      </c>
      <c r="C5660" s="3">
        <v>110</v>
      </c>
      <c r="D5660" s="2">
        <v>5</v>
      </c>
      <c r="E5660" s="2">
        <v>4.95</v>
      </c>
      <c r="F5660" s="2">
        <v>5.05</v>
      </c>
      <c r="G5660" s="2">
        <v>1.35</v>
      </c>
      <c r="H5660" s="2">
        <v>0.36990000000000001</v>
      </c>
      <c r="I5660" s="2">
        <v>5988</v>
      </c>
      <c r="J5660" s="2">
        <v>39400</v>
      </c>
      <c r="K5660" s="4">
        <v>0.38819999999999999</v>
      </c>
      <c r="L5660" s="2" t="s">
        <v>1929</v>
      </c>
      <c r="M5660" s="5">
        <v>45093</v>
      </c>
      <c r="N5660" s="6">
        <v>106.96</v>
      </c>
    </row>
    <row r="5661" spans="1:14" ht="15.5" x14ac:dyDescent="0.35">
      <c r="A5661" s="3" t="s">
        <v>119</v>
      </c>
      <c r="B5661" s="2" t="s">
        <v>2865</v>
      </c>
      <c r="C5661" s="3">
        <v>115</v>
      </c>
      <c r="D5661" s="2">
        <v>3.07</v>
      </c>
      <c r="E5661" s="2">
        <v>3</v>
      </c>
      <c r="F5661" s="2">
        <v>3.1</v>
      </c>
      <c r="G5661" s="2">
        <v>0.88</v>
      </c>
      <c r="H5661" s="2">
        <v>0.40179999999999999</v>
      </c>
      <c r="I5661" s="2">
        <v>2803</v>
      </c>
      <c r="J5661" s="2">
        <v>26492</v>
      </c>
      <c r="K5661" s="4">
        <v>0.37180000000000002</v>
      </c>
      <c r="L5661" s="2" t="s">
        <v>1929</v>
      </c>
      <c r="M5661" s="5">
        <v>45093</v>
      </c>
      <c r="N5661" s="6">
        <v>106.96</v>
      </c>
    </row>
    <row r="5662" spans="1:14" ht="15.5" x14ac:dyDescent="0.35">
      <c r="A5662" s="3" t="s">
        <v>121</v>
      </c>
      <c r="B5662" s="2" t="s">
        <v>2865</v>
      </c>
      <c r="C5662" s="3">
        <v>120</v>
      </c>
      <c r="D5662" s="2">
        <v>1.76</v>
      </c>
      <c r="E5662" s="2">
        <v>1.74</v>
      </c>
      <c r="F5662" s="2">
        <v>1.8</v>
      </c>
      <c r="G5662" s="2">
        <v>0.52</v>
      </c>
      <c r="H5662" s="2">
        <v>0.4194</v>
      </c>
      <c r="I5662" s="2">
        <v>3419</v>
      </c>
      <c r="J5662" s="2">
        <v>47705</v>
      </c>
      <c r="K5662" s="4">
        <v>0.36130000000000001</v>
      </c>
      <c r="L5662" s="2" t="s">
        <v>1929</v>
      </c>
      <c r="M5662" s="5">
        <v>45093</v>
      </c>
      <c r="N5662" s="6">
        <v>106.96</v>
      </c>
    </row>
    <row r="5663" spans="1:14" ht="15.5" hidden="1" x14ac:dyDescent="0.35">
      <c r="A5663" s="3" t="s">
        <v>123</v>
      </c>
      <c r="B5663" s="2" t="s">
        <v>2865</v>
      </c>
      <c r="C5663" s="3">
        <v>125</v>
      </c>
      <c r="D5663" s="2">
        <v>0.99</v>
      </c>
      <c r="E5663" s="2">
        <v>0.98</v>
      </c>
      <c r="F5663" s="2">
        <v>1.01</v>
      </c>
      <c r="G5663" s="2">
        <v>0.28999999999999998</v>
      </c>
      <c r="H5663" s="2">
        <v>0.4143</v>
      </c>
      <c r="I5663" s="2">
        <v>2354</v>
      </c>
      <c r="J5663" s="2">
        <v>37793</v>
      </c>
      <c r="K5663" s="4">
        <v>0.35649999999999998</v>
      </c>
      <c r="L5663" s="2" t="s">
        <v>1929</v>
      </c>
      <c r="M5663" s="5">
        <v>45093</v>
      </c>
      <c r="N5663" s="6">
        <v>106.96</v>
      </c>
    </row>
    <row r="5664" spans="1:14" ht="15.5" x14ac:dyDescent="0.35">
      <c r="A5664" s="3" t="s">
        <v>125</v>
      </c>
      <c r="B5664" s="2" t="s">
        <v>2865</v>
      </c>
      <c r="C5664" s="3">
        <v>130</v>
      </c>
      <c r="D5664" s="2">
        <v>0.54</v>
      </c>
      <c r="E5664" s="2">
        <v>0.54</v>
      </c>
      <c r="F5664" s="2">
        <v>0.56000000000000005</v>
      </c>
      <c r="G5664" s="2">
        <v>0.15</v>
      </c>
      <c r="H5664" s="2">
        <v>0.3846</v>
      </c>
      <c r="I5664" s="2">
        <v>2081</v>
      </c>
      <c r="J5664" s="2">
        <v>28765</v>
      </c>
      <c r="K5664" s="4">
        <v>0.35599999999999998</v>
      </c>
      <c r="L5664" s="2" t="s">
        <v>1929</v>
      </c>
      <c r="M5664" s="5">
        <v>45093</v>
      </c>
      <c r="N5664" s="6">
        <v>106.96</v>
      </c>
    </row>
    <row r="5665" spans="1:14" ht="15.5" hidden="1" x14ac:dyDescent="0.35">
      <c r="A5665" s="3" t="s">
        <v>127</v>
      </c>
      <c r="B5665" s="2" t="s">
        <v>2866</v>
      </c>
      <c r="C5665" s="3">
        <v>135</v>
      </c>
      <c r="D5665" s="2">
        <v>0.31</v>
      </c>
      <c r="E5665" s="2">
        <v>0.3</v>
      </c>
      <c r="F5665" s="2">
        <v>0.33</v>
      </c>
      <c r="G5665" s="2">
        <v>7.0000000000000007E-2</v>
      </c>
      <c r="H5665" s="2">
        <v>0.29170000000000001</v>
      </c>
      <c r="I5665" s="2">
        <v>782</v>
      </c>
      <c r="J5665" s="2">
        <v>18953</v>
      </c>
      <c r="K5665" s="4">
        <v>0.36280000000000001</v>
      </c>
      <c r="L5665" s="2" t="s">
        <v>1929</v>
      </c>
      <c r="M5665" s="5">
        <v>45093</v>
      </c>
      <c r="N5665" s="6">
        <v>106.96</v>
      </c>
    </row>
    <row r="5666" spans="1:14" ht="15.5" x14ac:dyDescent="0.35">
      <c r="A5666" s="3" t="s">
        <v>129</v>
      </c>
      <c r="B5666" s="2" t="s">
        <v>2865</v>
      </c>
      <c r="C5666" s="3">
        <v>140</v>
      </c>
      <c r="D5666" s="2">
        <v>0.2</v>
      </c>
      <c r="E5666" s="2">
        <v>0.18</v>
      </c>
      <c r="F5666" s="2">
        <v>0.2</v>
      </c>
      <c r="G5666" s="2">
        <v>0.05</v>
      </c>
      <c r="H5666" s="2">
        <v>0.33329999999999999</v>
      </c>
      <c r="I5666" s="2">
        <v>1599</v>
      </c>
      <c r="J5666" s="2">
        <v>18848</v>
      </c>
      <c r="K5666" s="4">
        <v>0.37109999999999999</v>
      </c>
      <c r="L5666" s="2" t="s">
        <v>1929</v>
      </c>
      <c r="M5666" s="5">
        <v>45093</v>
      </c>
      <c r="N5666" s="6">
        <v>106.96</v>
      </c>
    </row>
    <row r="5667" spans="1:14" ht="15.5" x14ac:dyDescent="0.35">
      <c r="A5667" s="3" t="s">
        <v>131</v>
      </c>
      <c r="B5667" s="2" t="s">
        <v>2867</v>
      </c>
      <c r="C5667" s="3">
        <v>145</v>
      </c>
      <c r="D5667" s="2">
        <v>0.13</v>
      </c>
      <c r="E5667" s="2">
        <v>0.11</v>
      </c>
      <c r="F5667" s="2">
        <v>0.13</v>
      </c>
      <c r="G5667" s="2">
        <v>0.02</v>
      </c>
      <c r="H5667" s="2">
        <v>0.18179999999999999</v>
      </c>
      <c r="I5667" s="2">
        <v>78</v>
      </c>
      <c r="J5667" s="2">
        <v>16485</v>
      </c>
      <c r="K5667" s="4">
        <v>0.38279999999999997</v>
      </c>
      <c r="L5667" s="2" t="s">
        <v>1929</v>
      </c>
      <c r="M5667" s="5">
        <v>45093</v>
      </c>
      <c r="N5667" s="6">
        <v>106.96</v>
      </c>
    </row>
    <row r="5668" spans="1:14" ht="15.5" hidden="1" x14ac:dyDescent="0.35">
      <c r="A5668" s="3" t="s">
        <v>133</v>
      </c>
      <c r="B5668" s="2" t="s">
        <v>2868</v>
      </c>
      <c r="C5668" s="3">
        <v>150</v>
      </c>
      <c r="D5668" s="2">
        <v>0.09</v>
      </c>
      <c r="E5668" s="2">
        <v>0.08</v>
      </c>
      <c r="F5668" s="2">
        <v>0.1</v>
      </c>
      <c r="G5668" s="2">
        <v>0.01</v>
      </c>
      <c r="H5668" s="2">
        <v>0.125</v>
      </c>
      <c r="I5668" s="2">
        <v>657</v>
      </c>
      <c r="J5668" s="2">
        <v>34186</v>
      </c>
      <c r="K5668" s="4">
        <v>0.40229999999999999</v>
      </c>
      <c r="L5668" s="2" t="s">
        <v>1929</v>
      </c>
      <c r="M5668" s="5">
        <v>45093</v>
      </c>
      <c r="N5668" s="6">
        <v>106.96</v>
      </c>
    </row>
    <row r="5669" spans="1:14" ht="15.5" hidden="1" x14ac:dyDescent="0.35">
      <c r="A5669" s="3" t="s">
        <v>135</v>
      </c>
      <c r="B5669" s="2" t="s">
        <v>2869</v>
      </c>
      <c r="C5669" s="3">
        <v>150.5</v>
      </c>
      <c r="D5669" s="2">
        <v>0.09</v>
      </c>
      <c r="E5669" s="2">
        <v>7.0000000000000007E-2</v>
      </c>
      <c r="F5669" s="2">
        <v>0.09</v>
      </c>
      <c r="G5669" s="2">
        <v>0.01</v>
      </c>
      <c r="H5669" s="2">
        <v>0.125</v>
      </c>
      <c r="I5669" s="2">
        <v>84</v>
      </c>
      <c r="J5669" s="2">
        <v>5268</v>
      </c>
      <c r="K5669" s="4">
        <v>0.40039999999999998</v>
      </c>
      <c r="L5669" s="2" t="s">
        <v>1929</v>
      </c>
      <c r="M5669" s="5">
        <v>45093</v>
      </c>
      <c r="N5669" s="6">
        <v>106.96</v>
      </c>
    </row>
    <row r="5670" spans="1:14" ht="15.5" hidden="1" x14ac:dyDescent="0.35">
      <c r="A5670" s="3" t="s">
        <v>137</v>
      </c>
      <c r="B5670" s="2" t="s">
        <v>2870</v>
      </c>
      <c r="C5670" s="3">
        <v>151</v>
      </c>
      <c r="D5670" s="2">
        <v>0.08</v>
      </c>
      <c r="E5670" s="2">
        <v>7.0000000000000007E-2</v>
      </c>
      <c r="F5670" s="2">
        <v>0.09</v>
      </c>
      <c r="G5670" s="2">
        <v>0</v>
      </c>
      <c r="H5670" s="2" t="s">
        <v>12</v>
      </c>
      <c r="I5670" s="2">
        <v>20</v>
      </c>
      <c r="J5670" s="2">
        <v>2810</v>
      </c>
      <c r="K5670" s="4">
        <v>0.40329999999999999</v>
      </c>
      <c r="L5670" s="2" t="s">
        <v>1929</v>
      </c>
      <c r="M5670" s="5">
        <v>45093</v>
      </c>
      <c r="N5670" s="6">
        <v>106.96</v>
      </c>
    </row>
    <row r="5671" spans="1:14" ht="15.5" hidden="1" x14ac:dyDescent="0.35">
      <c r="A5671" s="3" t="s">
        <v>138</v>
      </c>
      <c r="B5671" s="2" t="s">
        <v>2871</v>
      </c>
      <c r="C5671" s="3">
        <v>151.5</v>
      </c>
      <c r="D5671" s="2">
        <v>0.09</v>
      </c>
      <c r="E5671" s="2">
        <v>7.0000000000000007E-2</v>
      </c>
      <c r="F5671" s="2">
        <v>0.09</v>
      </c>
      <c r="G5671" s="2">
        <v>0.03</v>
      </c>
      <c r="H5671" s="2">
        <v>0.5</v>
      </c>
      <c r="I5671" s="2">
        <v>5</v>
      </c>
      <c r="J5671" s="2">
        <v>1048</v>
      </c>
      <c r="K5671" s="4">
        <v>0.40629999999999999</v>
      </c>
      <c r="L5671" s="2" t="s">
        <v>1929</v>
      </c>
      <c r="M5671" s="5">
        <v>45093</v>
      </c>
      <c r="N5671" s="6">
        <v>106.96</v>
      </c>
    </row>
    <row r="5672" spans="1:14" ht="15.5" hidden="1" x14ac:dyDescent="0.35">
      <c r="A5672" s="3" t="s">
        <v>140</v>
      </c>
      <c r="B5672" s="2" t="s">
        <v>2872</v>
      </c>
      <c r="C5672" s="3">
        <v>152</v>
      </c>
      <c r="D5672" s="2">
        <v>0.08</v>
      </c>
      <c r="E5672" s="2">
        <v>7.0000000000000007E-2</v>
      </c>
      <c r="F5672" s="2">
        <v>0.08</v>
      </c>
      <c r="G5672" s="2">
        <v>0.01</v>
      </c>
      <c r="H5672" s="2">
        <v>0.1429</v>
      </c>
      <c r="I5672" s="2">
        <v>37</v>
      </c>
      <c r="J5672" s="2">
        <v>948</v>
      </c>
      <c r="K5672" s="4">
        <v>0.40329999999999999</v>
      </c>
      <c r="L5672" s="2" t="s">
        <v>1929</v>
      </c>
      <c r="M5672" s="5">
        <v>45093</v>
      </c>
      <c r="N5672" s="6">
        <v>106.96</v>
      </c>
    </row>
    <row r="5673" spans="1:14" ht="15.5" hidden="1" x14ac:dyDescent="0.35">
      <c r="A5673" s="3" t="s">
        <v>142</v>
      </c>
      <c r="B5673" s="2" t="s">
        <v>2624</v>
      </c>
      <c r="C5673" s="3">
        <v>152.5</v>
      </c>
      <c r="D5673" s="2">
        <v>0.08</v>
      </c>
      <c r="E5673" s="2">
        <v>0.06</v>
      </c>
      <c r="F5673" s="2">
        <v>0.08</v>
      </c>
      <c r="G5673" s="2">
        <v>0</v>
      </c>
      <c r="H5673" s="2" t="s">
        <v>12</v>
      </c>
      <c r="I5673" s="2">
        <v>2</v>
      </c>
      <c r="J5673" s="2">
        <v>1123</v>
      </c>
      <c r="K5673" s="4">
        <v>0.40629999999999999</v>
      </c>
      <c r="L5673" s="2" t="s">
        <v>1929</v>
      </c>
      <c r="M5673" s="5">
        <v>45093</v>
      </c>
      <c r="N5673" s="6">
        <v>106.96</v>
      </c>
    </row>
    <row r="5674" spans="1:14" ht="15.5" hidden="1" x14ac:dyDescent="0.35">
      <c r="A5674" s="3" t="s">
        <v>143</v>
      </c>
      <c r="B5674" s="2" t="s">
        <v>2761</v>
      </c>
      <c r="C5674" s="3">
        <v>153</v>
      </c>
      <c r="D5674" s="2">
        <v>0.06</v>
      </c>
      <c r="E5674" s="2">
        <v>0.06</v>
      </c>
      <c r="F5674" s="2">
        <v>0.08</v>
      </c>
      <c r="G5674" s="2">
        <v>0</v>
      </c>
      <c r="H5674" s="2" t="s">
        <v>12</v>
      </c>
      <c r="I5674" s="2">
        <v>1</v>
      </c>
      <c r="J5674" s="2">
        <v>1638</v>
      </c>
      <c r="K5674" s="4">
        <v>0.41020000000000001</v>
      </c>
      <c r="L5674" s="2" t="s">
        <v>1929</v>
      </c>
      <c r="M5674" s="5">
        <v>45093</v>
      </c>
      <c r="N5674" s="6">
        <v>106.96</v>
      </c>
    </row>
    <row r="5675" spans="1:14" ht="15.5" hidden="1" x14ac:dyDescent="0.35">
      <c r="A5675" s="3" t="s">
        <v>145</v>
      </c>
      <c r="B5675" s="2" t="s">
        <v>2869</v>
      </c>
      <c r="C5675" s="3">
        <v>153.5</v>
      </c>
      <c r="D5675" s="2">
        <v>7.0000000000000007E-2</v>
      </c>
      <c r="E5675" s="2">
        <v>0.06</v>
      </c>
      <c r="F5675" s="2">
        <v>0.08</v>
      </c>
      <c r="G5675" s="2">
        <v>0</v>
      </c>
      <c r="H5675" s="2" t="s">
        <v>12</v>
      </c>
      <c r="I5675" s="2">
        <v>1</v>
      </c>
      <c r="J5675" s="2">
        <v>5554</v>
      </c>
      <c r="K5675" s="4">
        <v>0.41310000000000002</v>
      </c>
      <c r="L5675" s="2" t="s">
        <v>1929</v>
      </c>
      <c r="M5675" s="5">
        <v>45093</v>
      </c>
      <c r="N5675" s="6">
        <v>106.96</v>
      </c>
    </row>
    <row r="5676" spans="1:14" ht="15.5" hidden="1" x14ac:dyDescent="0.35">
      <c r="A5676" s="3" t="s">
        <v>147</v>
      </c>
      <c r="B5676" s="2" t="s">
        <v>2873</v>
      </c>
      <c r="C5676" s="3">
        <v>154</v>
      </c>
      <c r="D5676" s="2">
        <v>0.08</v>
      </c>
      <c r="E5676" s="2">
        <v>0.04</v>
      </c>
      <c r="F5676" s="2">
        <v>0.08</v>
      </c>
      <c r="G5676" s="2">
        <v>0</v>
      </c>
      <c r="H5676" s="2" t="s">
        <v>12</v>
      </c>
      <c r="I5676" s="2">
        <v>19</v>
      </c>
      <c r="J5676" s="2">
        <v>1067</v>
      </c>
      <c r="K5676" s="4">
        <v>0.41599999999999998</v>
      </c>
      <c r="L5676" s="2" t="s">
        <v>1929</v>
      </c>
      <c r="M5676" s="5">
        <v>45093</v>
      </c>
      <c r="N5676" s="6">
        <v>106.96</v>
      </c>
    </row>
    <row r="5677" spans="1:14" ht="15.5" hidden="1" x14ac:dyDescent="0.35">
      <c r="A5677" s="3" t="s">
        <v>149</v>
      </c>
      <c r="B5677" s="2" t="s">
        <v>2622</v>
      </c>
      <c r="C5677" s="3">
        <v>154.5</v>
      </c>
      <c r="D5677" s="2">
        <v>0.05</v>
      </c>
      <c r="E5677" s="2">
        <v>0.04</v>
      </c>
      <c r="F5677" s="2">
        <v>7.0000000000000007E-2</v>
      </c>
      <c r="G5677" s="2">
        <v>0</v>
      </c>
      <c r="H5677" s="2" t="s">
        <v>12</v>
      </c>
      <c r="I5677" s="2">
        <v>1</v>
      </c>
      <c r="J5677" s="2">
        <v>660</v>
      </c>
      <c r="K5677" s="4">
        <v>0.41210000000000002</v>
      </c>
      <c r="L5677" s="2" t="s">
        <v>1929</v>
      </c>
      <c r="M5677" s="5">
        <v>45093</v>
      </c>
      <c r="N5677" s="6">
        <v>106.96</v>
      </c>
    </row>
    <row r="5678" spans="1:14" ht="15.5" hidden="1" x14ac:dyDescent="0.35">
      <c r="A5678" s="3" t="s">
        <v>151</v>
      </c>
      <c r="B5678" s="2" t="s">
        <v>2874</v>
      </c>
      <c r="C5678" s="3">
        <v>155</v>
      </c>
      <c r="D5678" s="2">
        <v>7.0000000000000007E-2</v>
      </c>
      <c r="E5678" s="2">
        <v>0.05</v>
      </c>
      <c r="F5678" s="2">
        <v>7.0000000000000007E-2</v>
      </c>
      <c r="G5678" s="2">
        <v>0.01</v>
      </c>
      <c r="H5678" s="2">
        <v>0.16669999999999999</v>
      </c>
      <c r="I5678" s="2">
        <v>12</v>
      </c>
      <c r="J5678" s="2">
        <v>6298</v>
      </c>
      <c r="K5678" s="4">
        <v>0.41499999999999998</v>
      </c>
      <c r="L5678" s="2" t="s">
        <v>1929</v>
      </c>
      <c r="M5678" s="5">
        <v>45093</v>
      </c>
      <c r="N5678" s="6">
        <v>106.96</v>
      </c>
    </row>
    <row r="5679" spans="1:14" ht="15.5" hidden="1" x14ac:dyDescent="0.35">
      <c r="A5679" s="3" t="s">
        <v>152</v>
      </c>
      <c r="B5679" s="2" t="s">
        <v>2763</v>
      </c>
      <c r="C5679" s="3">
        <v>155.5</v>
      </c>
      <c r="D5679" s="2">
        <v>0.06</v>
      </c>
      <c r="E5679" s="2">
        <v>0.05</v>
      </c>
      <c r="F5679" s="2">
        <v>7.0000000000000007E-2</v>
      </c>
      <c r="G5679" s="2">
        <v>0</v>
      </c>
      <c r="H5679" s="2" t="s">
        <v>12</v>
      </c>
      <c r="I5679" s="2">
        <v>2</v>
      </c>
      <c r="J5679" s="2">
        <v>1345</v>
      </c>
      <c r="K5679" s="4">
        <v>0.41799999999999998</v>
      </c>
      <c r="L5679" s="2" t="s">
        <v>1929</v>
      </c>
      <c r="M5679" s="5">
        <v>45093</v>
      </c>
      <c r="N5679" s="6">
        <v>106.96</v>
      </c>
    </row>
    <row r="5680" spans="1:14" ht="15.5" hidden="1" x14ac:dyDescent="0.35">
      <c r="A5680" s="3" t="s">
        <v>154</v>
      </c>
      <c r="B5680" s="2" t="s">
        <v>2875</v>
      </c>
      <c r="C5680" s="3">
        <v>156</v>
      </c>
      <c r="D5680" s="2">
        <v>0.06</v>
      </c>
      <c r="E5680" s="2">
        <v>0.05</v>
      </c>
      <c r="F5680" s="2">
        <v>7.0000000000000007E-2</v>
      </c>
      <c r="G5680" s="2">
        <v>0</v>
      </c>
      <c r="H5680" s="2" t="s">
        <v>12</v>
      </c>
      <c r="I5680" s="2">
        <v>4</v>
      </c>
      <c r="J5680" s="2">
        <v>1040</v>
      </c>
      <c r="K5680" s="4">
        <v>0.4219</v>
      </c>
      <c r="L5680" s="2" t="s">
        <v>1929</v>
      </c>
      <c r="M5680" s="5">
        <v>45093</v>
      </c>
      <c r="N5680" s="6">
        <v>106.96</v>
      </c>
    </row>
    <row r="5681" spans="1:14" ht="15.5" hidden="1" x14ac:dyDescent="0.35">
      <c r="A5681" s="3" t="s">
        <v>156</v>
      </c>
      <c r="B5681" s="2" t="s">
        <v>2764</v>
      </c>
      <c r="C5681" s="3">
        <v>156.5</v>
      </c>
      <c r="D5681" s="2">
        <v>0.06</v>
      </c>
      <c r="E5681" s="2">
        <v>0.05</v>
      </c>
      <c r="F5681" s="2">
        <v>7.0000000000000007E-2</v>
      </c>
      <c r="G5681" s="2">
        <v>0</v>
      </c>
      <c r="H5681" s="2" t="s">
        <v>12</v>
      </c>
      <c r="I5681" s="2">
        <v>4</v>
      </c>
      <c r="J5681" s="2">
        <v>831</v>
      </c>
      <c r="K5681" s="4">
        <v>0.42380000000000001</v>
      </c>
      <c r="L5681" s="2" t="s">
        <v>1929</v>
      </c>
      <c r="M5681" s="5">
        <v>45093</v>
      </c>
      <c r="N5681" s="6">
        <v>106.96</v>
      </c>
    </row>
    <row r="5682" spans="1:14" ht="15.5" hidden="1" x14ac:dyDescent="0.35">
      <c r="A5682" s="3" t="s">
        <v>158</v>
      </c>
      <c r="B5682" s="2" t="s">
        <v>2765</v>
      </c>
      <c r="C5682" s="3">
        <v>157</v>
      </c>
      <c r="D5682" s="2">
        <v>0.05</v>
      </c>
      <c r="E5682" s="2">
        <v>0.04</v>
      </c>
      <c r="F5682" s="2">
        <v>7.0000000000000007E-2</v>
      </c>
      <c r="G5682" s="2">
        <v>0</v>
      </c>
      <c r="H5682" s="2" t="s">
        <v>12</v>
      </c>
      <c r="I5682" s="2">
        <v>1</v>
      </c>
      <c r="J5682" s="2">
        <v>1536</v>
      </c>
      <c r="K5682" s="4">
        <v>0.42770000000000002</v>
      </c>
      <c r="L5682" s="2" t="s">
        <v>1929</v>
      </c>
      <c r="M5682" s="5">
        <v>45093</v>
      </c>
      <c r="N5682" s="6">
        <v>106.96</v>
      </c>
    </row>
    <row r="5683" spans="1:14" ht="15.5" hidden="1" x14ac:dyDescent="0.35">
      <c r="A5683" s="3" t="s">
        <v>160</v>
      </c>
      <c r="B5683" s="2" t="s">
        <v>2876</v>
      </c>
      <c r="C5683" s="3">
        <v>157.5</v>
      </c>
      <c r="D5683" s="2">
        <v>7.0000000000000007E-2</v>
      </c>
      <c r="E5683" s="2">
        <v>0.03</v>
      </c>
      <c r="F5683" s="2">
        <v>0.06</v>
      </c>
      <c r="G5683" s="2">
        <v>0.02</v>
      </c>
      <c r="H5683" s="2">
        <v>0.4</v>
      </c>
      <c r="I5683" s="2">
        <v>3</v>
      </c>
      <c r="J5683" s="2">
        <v>3138</v>
      </c>
      <c r="K5683" s="4">
        <v>0.4219</v>
      </c>
      <c r="L5683" s="2" t="s">
        <v>1929</v>
      </c>
      <c r="M5683" s="5">
        <v>45093</v>
      </c>
      <c r="N5683" s="6">
        <v>106.96</v>
      </c>
    </row>
    <row r="5684" spans="1:14" ht="15.5" hidden="1" x14ac:dyDescent="0.35">
      <c r="A5684" s="3" t="s">
        <v>162</v>
      </c>
      <c r="B5684" s="2" t="s">
        <v>2877</v>
      </c>
      <c r="C5684" s="3">
        <v>158</v>
      </c>
      <c r="D5684" s="2">
        <v>0.06</v>
      </c>
      <c r="E5684" s="2">
        <v>0.03</v>
      </c>
      <c r="F5684" s="2">
        <v>0.06</v>
      </c>
      <c r="G5684" s="2">
        <v>-0.02</v>
      </c>
      <c r="H5684" s="2">
        <v>-0.25</v>
      </c>
      <c r="I5684" s="2">
        <v>5</v>
      </c>
      <c r="J5684" s="2">
        <v>2138</v>
      </c>
      <c r="K5684" s="4">
        <v>0.42580000000000001</v>
      </c>
      <c r="L5684" s="2" t="s">
        <v>1929</v>
      </c>
      <c r="M5684" s="5">
        <v>45093</v>
      </c>
      <c r="N5684" s="6">
        <v>106.96</v>
      </c>
    </row>
    <row r="5685" spans="1:14" ht="15.5" hidden="1" x14ac:dyDescent="0.35">
      <c r="A5685" s="3" t="s">
        <v>164</v>
      </c>
      <c r="B5685" s="2" t="s">
        <v>2630</v>
      </c>
      <c r="C5685" s="3">
        <v>158.5</v>
      </c>
      <c r="D5685" s="2">
        <v>0.06</v>
      </c>
      <c r="E5685" s="2">
        <v>0.04</v>
      </c>
      <c r="F5685" s="2">
        <v>0.06</v>
      </c>
      <c r="G5685" s="2">
        <v>0</v>
      </c>
      <c r="H5685" s="2" t="s">
        <v>12</v>
      </c>
      <c r="I5685" s="2">
        <v>1</v>
      </c>
      <c r="J5685" s="2">
        <v>1395</v>
      </c>
      <c r="K5685" s="4">
        <v>0.42770000000000002</v>
      </c>
      <c r="L5685" s="2" t="s">
        <v>1929</v>
      </c>
      <c r="M5685" s="5">
        <v>45093</v>
      </c>
      <c r="N5685" s="6">
        <v>106.96</v>
      </c>
    </row>
    <row r="5686" spans="1:14" ht="15.5" hidden="1" x14ac:dyDescent="0.35">
      <c r="A5686" s="3" t="s">
        <v>166</v>
      </c>
      <c r="B5686" s="2" t="s">
        <v>2631</v>
      </c>
      <c r="C5686" s="3">
        <v>159</v>
      </c>
      <c r="D5686" s="2">
        <v>0.06</v>
      </c>
      <c r="E5686" s="2">
        <v>0.04</v>
      </c>
      <c r="F5686" s="2">
        <v>0.06</v>
      </c>
      <c r="G5686" s="2">
        <v>0</v>
      </c>
      <c r="H5686" s="2" t="s">
        <v>12</v>
      </c>
      <c r="I5686" s="2">
        <v>5</v>
      </c>
      <c r="J5686" s="2">
        <v>3148</v>
      </c>
      <c r="K5686" s="4">
        <v>0.43159999999999998</v>
      </c>
      <c r="L5686" s="2" t="s">
        <v>1929</v>
      </c>
      <c r="M5686" s="5">
        <v>45093</v>
      </c>
      <c r="N5686" s="6">
        <v>106.96</v>
      </c>
    </row>
    <row r="5687" spans="1:14" ht="15.5" hidden="1" x14ac:dyDescent="0.35">
      <c r="A5687" s="3" t="s">
        <v>168</v>
      </c>
      <c r="B5687" s="2" t="s">
        <v>1998</v>
      </c>
      <c r="C5687" s="3">
        <v>159.5</v>
      </c>
      <c r="D5687" s="2">
        <v>0.08</v>
      </c>
      <c r="E5687" s="2">
        <v>0.04</v>
      </c>
      <c r="F5687" s="2">
        <v>0.06</v>
      </c>
      <c r="G5687" s="2">
        <v>0</v>
      </c>
      <c r="H5687" s="2" t="s">
        <v>12</v>
      </c>
      <c r="I5687" s="2">
        <v>6</v>
      </c>
      <c r="J5687" s="2">
        <v>1028</v>
      </c>
      <c r="K5687" s="4">
        <v>0.43359999999999999</v>
      </c>
      <c r="L5687" s="2" t="s">
        <v>1929</v>
      </c>
      <c r="M5687" s="5">
        <v>45093</v>
      </c>
      <c r="N5687" s="6">
        <v>106.96</v>
      </c>
    </row>
    <row r="5688" spans="1:14" ht="15.5" hidden="1" x14ac:dyDescent="0.35">
      <c r="A5688" s="3" t="s">
        <v>169</v>
      </c>
      <c r="B5688" s="2" t="s">
        <v>2878</v>
      </c>
      <c r="C5688" s="3">
        <v>160</v>
      </c>
      <c r="D5688" s="2">
        <v>0.05</v>
      </c>
      <c r="E5688" s="2">
        <v>0.02</v>
      </c>
      <c r="F5688" s="2">
        <v>0.06</v>
      </c>
      <c r="G5688" s="2">
        <v>0</v>
      </c>
      <c r="H5688" s="2" t="s">
        <v>12</v>
      </c>
      <c r="I5688" s="2">
        <v>5</v>
      </c>
      <c r="J5688" s="2">
        <v>11198</v>
      </c>
      <c r="K5688" s="4">
        <v>0.4375</v>
      </c>
      <c r="L5688" s="2" t="s">
        <v>1929</v>
      </c>
      <c r="M5688" s="5">
        <v>45093</v>
      </c>
      <c r="N5688" s="6">
        <v>106.96</v>
      </c>
    </row>
    <row r="5689" spans="1:14" ht="15.5" hidden="1" x14ac:dyDescent="0.35">
      <c r="A5689" s="3" t="s">
        <v>171</v>
      </c>
      <c r="B5689" s="2" t="s">
        <v>2879</v>
      </c>
      <c r="C5689" s="3">
        <v>160.5</v>
      </c>
      <c r="D5689" s="2">
        <v>0.04</v>
      </c>
      <c r="E5689" s="2">
        <v>0.02</v>
      </c>
      <c r="F5689" s="2">
        <v>0.06</v>
      </c>
      <c r="G5689" s="2">
        <v>-0.02</v>
      </c>
      <c r="H5689" s="2">
        <v>-0.33329999999999999</v>
      </c>
      <c r="I5689" s="2">
        <v>20</v>
      </c>
      <c r="J5689" s="2">
        <v>872</v>
      </c>
      <c r="K5689" s="4">
        <v>0.4395</v>
      </c>
      <c r="L5689" s="2" t="s">
        <v>1929</v>
      </c>
      <c r="M5689" s="5">
        <v>45093</v>
      </c>
      <c r="N5689" s="6">
        <v>106.96</v>
      </c>
    </row>
    <row r="5690" spans="1:14" ht="15.5" hidden="1" x14ac:dyDescent="0.35">
      <c r="A5690" s="3" t="s">
        <v>172</v>
      </c>
      <c r="B5690" s="2" t="s">
        <v>2880</v>
      </c>
      <c r="C5690" s="3">
        <v>161</v>
      </c>
      <c r="D5690" s="2">
        <v>0.03</v>
      </c>
      <c r="E5690" s="2">
        <v>0.04</v>
      </c>
      <c r="F5690" s="2">
        <v>0.05</v>
      </c>
      <c r="G5690" s="2">
        <v>-0.01</v>
      </c>
      <c r="H5690" s="2">
        <v>-0.25</v>
      </c>
      <c r="I5690" s="2">
        <v>13</v>
      </c>
      <c r="J5690" s="2">
        <v>1145</v>
      </c>
      <c r="K5690" s="4">
        <v>0.43359999999999999</v>
      </c>
      <c r="L5690" s="2" t="s">
        <v>1929</v>
      </c>
      <c r="M5690" s="5">
        <v>45093</v>
      </c>
      <c r="N5690" s="6">
        <v>106.96</v>
      </c>
    </row>
    <row r="5691" spans="1:14" ht="15.5" hidden="1" x14ac:dyDescent="0.35">
      <c r="A5691" s="3" t="s">
        <v>174</v>
      </c>
      <c r="B5691" s="2" t="s">
        <v>2881</v>
      </c>
      <c r="C5691" s="3">
        <v>161.5</v>
      </c>
      <c r="D5691" s="2">
        <v>0.05</v>
      </c>
      <c r="E5691" s="2">
        <v>0.04</v>
      </c>
      <c r="F5691" s="2">
        <v>0.05</v>
      </c>
      <c r="G5691" s="2">
        <v>0.01</v>
      </c>
      <c r="H5691" s="2">
        <v>0.25</v>
      </c>
      <c r="I5691" s="2">
        <v>24</v>
      </c>
      <c r="J5691" s="2">
        <v>749</v>
      </c>
      <c r="K5691" s="4">
        <v>0.43559999999999999</v>
      </c>
      <c r="L5691" s="2" t="s">
        <v>1929</v>
      </c>
      <c r="M5691" s="5">
        <v>45093</v>
      </c>
      <c r="N5691" s="6">
        <v>106.96</v>
      </c>
    </row>
    <row r="5692" spans="1:14" ht="15.5" hidden="1" x14ac:dyDescent="0.35">
      <c r="A5692" s="3" t="s">
        <v>175</v>
      </c>
      <c r="B5692" s="2" t="s">
        <v>2877</v>
      </c>
      <c r="C5692" s="3">
        <v>162</v>
      </c>
      <c r="D5692" s="2">
        <v>0.05</v>
      </c>
      <c r="E5692" s="2">
        <v>0.02</v>
      </c>
      <c r="F5692" s="2">
        <v>0.05</v>
      </c>
      <c r="G5692" s="2">
        <v>0</v>
      </c>
      <c r="H5692" s="2" t="s">
        <v>12</v>
      </c>
      <c r="I5692" s="2">
        <v>1</v>
      </c>
      <c r="J5692" s="2">
        <v>1746</v>
      </c>
      <c r="K5692" s="4">
        <v>0.4375</v>
      </c>
      <c r="L5692" s="2" t="s">
        <v>1929</v>
      </c>
      <c r="M5692" s="5">
        <v>45093</v>
      </c>
      <c r="N5692" s="6">
        <v>106.96</v>
      </c>
    </row>
    <row r="5693" spans="1:14" ht="15.5" hidden="1" x14ac:dyDescent="0.35">
      <c r="A5693" s="3" t="s">
        <v>177</v>
      </c>
      <c r="B5693" s="2" t="s">
        <v>2004</v>
      </c>
      <c r="C5693" s="3">
        <v>162.5</v>
      </c>
      <c r="D5693" s="2">
        <v>0.13</v>
      </c>
      <c r="E5693" s="2">
        <v>0.05</v>
      </c>
      <c r="F5693" s="2">
        <v>7.0000000000000007E-2</v>
      </c>
      <c r="G5693" s="2">
        <v>0</v>
      </c>
      <c r="H5693" s="2" t="s">
        <v>12</v>
      </c>
      <c r="I5693" s="2">
        <v>1</v>
      </c>
      <c r="J5693" s="2">
        <v>1975</v>
      </c>
      <c r="K5693" s="4">
        <v>0.45900000000000002</v>
      </c>
      <c r="L5693" s="2" t="s">
        <v>1929</v>
      </c>
      <c r="M5693" s="5">
        <v>45093</v>
      </c>
      <c r="N5693" s="6">
        <v>106.96</v>
      </c>
    </row>
    <row r="5694" spans="1:14" ht="15.5" hidden="1" x14ac:dyDescent="0.35">
      <c r="A5694" s="3" t="s">
        <v>179</v>
      </c>
      <c r="B5694" s="2" t="s">
        <v>2633</v>
      </c>
      <c r="C5694" s="3">
        <v>163</v>
      </c>
      <c r="D5694" s="2">
        <v>0.04</v>
      </c>
      <c r="E5694" s="2">
        <v>0.03</v>
      </c>
      <c r="F5694" s="2">
        <v>0.05</v>
      </c>
      <c r="G5694" s="2">
        <v>0</v>
      </c>
      <c r="H5694" s="2" t="s">
        <v>12</v>
      </c>
      <c r="I5694" s="2">
        <v>1</v>
      </c>
      <c r="J5694" s="2">
        <v>1418</v>
      </c>
      <c r="K5694" s="4">
        <v>0.44340000000000002</v>
      </c>
      <c r="L5694" s="2" t="s">
        <v>1929</v>
      </c>
      <c r="M5694" s="5">
        <v>45093</v>
      </c>
      <c r="N5694" s="6">
        <v>106.96</v>
      </c>
    </row>
    <row r="5695" spans="1:14" ht="15.5" hidden="1" x14ac:dyDescent="0.35">
      <c r="A5695" s="3" t="s">
        <v>181</v>
      </c>
      <c r="B5695" s="2" t="s">
        <v>2769</v>
      </c>
      <c r="C5695" s="3">
        <v>163.5</v>
      </c>
      <c r="D5695" s="2">
        <v>0.04</v>
      </c>
      <c r="E5695" s="2">
        <v>0.03</v>
      </c>
      <c r="F5695" s="2">
        <v>0.05</v>
      </c>
      <c r="G5695" s="2">
        <v>0</v>
      </c>
      <c r="H5695" s="2" t="s">
        <v>12</v>
      </c>
      <c r="I5695" s="2">
        <v>2</v>
      </c>
      <c r="J5695" s="2">
        <v>414</v>
      </c>
      <c r="K5695" s="4">
        <v>0.44729999999999998</v>
      </c>
      <c r="L5695" s="2" t="s">
        <v>1929</v>
      </c>
      <c r="M5695" s="5">
        <v>45093</v>
      </c>
      <c r="N5695" s="6">
        <v>106.96</v>
      </c>
    </row>
    <row r="5696" spans="1:14" ht="15.5" hidden="1" x14ac:dyDescent="0.35">
      <c r="A5696" s="3" t="s">
        <v>183</v>
      </c>
      <c r="B5696" s="2" t="s">
        <v>2633</v>
      </c>
      <c r="C5696" s="3">
        <v>164</v>
      </c>
      <c r="D5696" s="2">
        <v>0.04</v>
      </c>
      <c r="E5696" s="2">
        <v>0.03</v>
      </c>
      <c r="F5696" s="2">
        <v>0.05</v>
      </c>
      <c r="G5696" s="2">
        <v>0</v>
      </c>
      <c r="H5696" s="2" t="s">
        <v>12</v>
      </c>
      <c r="I5696" s="2">
        <v>1</v>
      </c>
      <c r="J5696" s="2">
        <v>1334</v>
      </c>
      <c r="K5696" s="4">
        <v>0.44919999999999999</v>
      </c>
      <c r="L5696" s="2" t="s">
        <v>1929</v>
      </c>
      <c r="M5696" s="5">
        <v>45093</v>
      </c>
      <c r="N5696" s="6">
        <v>106.96</v>
      </c>
    </row>
    <row r="5697" spans="1:14" ht="15.5" hidden="1" x14ac:dyDescent="0.35">
      <c r="A5697" s="3" t="s">
        <v>185</v>
      </c>
      <c r="B5697" s="2" t="s">
        <v>2008</v>
      </c>
      <c r="C5697" s="3">
        <v>164.5</v>
      </c>
      <c r="D5697" s="2">
        <v>0.06</v>
      </c>
      <c r="E5697" s="2">
        <v>0.03</v>
      </c>
      <c r="F5697" s="2">
        <v>0.05</v>
      </c>
      <c r="G5697" s="2">
        <v>0</v>
      </c>
      <c r="H5697" s="2" t="s">
        <v>12</v>
      </c>
      <c r="I5697" s="2">
        <v>60</v>
      </c>
      <c r="J5697" s="2">
        <v>2150</v>
      </c>
      <c r="K5697" s="4">
        <v>0.4531</v>
      </c>
      <c r="L5697" s="2" t="s">
        <v>1929</v>
      </c>
      <c r="M5697" s="5">
        <v>45093</v>
      </c>
      <c r="N5697" s="6">
        <v>106.96</v>
      </c>
    </row>
    <row r="5698" spans="1:14" ht="15.5" hidden="1" x14ac:dyDescent="0.35">
      <c r="A5698" s="3" t="s">
        <v>187</v>
      </c>
      <c r="B5698" s="2" t="s">
        <v>2882</v>
      </c>
      <c r="C5698" s="3">
        <v>165</v>
      </c>
      <c r="D5698" s="2">
        <v>0.04</v>
      </c>
      <c r="E5698" s="2">
        <v>0.03</v>
      </c>
      <c r="F5698" s="2">
        <v>0.05</v>
      </c>
      <c r="G5698" s="2">
        <v>0.01</v>
      </c>
      <c r="H5698" s="2">
        <v>0.33329999999999999</v>
      </c>
      <c r="I5698" s="2">
        <v>27</v>
      </c>
      <c r="J5698" s="2">
        <v>7647</v>
      </c>
      <c r="K5698" s="4">
        <v>0.4551</v>
      </c>
      <c r="L5698" s="2" t="s">
        <v>1929</v>
      </c>
      <c r="M5698" s="5">
        <v>45093</v>
      </c>
      <c r="N5698" s="6">
        <v>106.96</v>
      </c>
    </row>
    <row r="5699" spans="1:14" ht="15.5" hidden="1" x14ac:dyDescent="0.35">
      <c r="A5699" s="3" t="s">
        <v>189</v>
      </c>
      <c r="B5699" s="2" t="s">
        <v>2010</v>
      </c>
      <c r="C5699" s="3">
        <v>165.5</v>
      </c>
      <c r="D5699" s="2">
        <v>0.06</v>
      </c>
      <c r="E5699" s="2">
        <v>0.02</v>
      </c>
      <c r="F5699" s="2">
        <v>0.05</v>
      </c>
      <c r="G5699" s="2">
        <v>0</v>
      </c>
      <c r="H5699" s="2" t="s">
        <v>12</v>
      </c>
      <c r="I5699" s="2">
        <v>51</v>
      </c>
      <c r="J5699" s="2">
        <v>1685</v>
      </c>
      <c r="K5699" s="4">
        <v>0.45700000000000002</v>
      </c>
      <c r="L5699" s="2" t="s">
        <v>1929</v>
      </c>
      <c r="M5699" s="5">
        <v>45093</v>
      </c>
      <c r="N5699" s="6">
        <v>106.96</v>
      </c>
    </row>
    <row r="5700" spans="1:14" ht="15.5" hidden="1" x14ac:dyDescent="0.35">
      <c r="A5700" s="3" t="s">
        <v>191</v>
      </c>
      <c r="B5700" s="2" t="s">
        <v>2011</v>
      </c>
      <c r="C5700" s="3">
        <v>166</v>
      </c>
      <c r="D5700" s="2">
        <v>0.05</v>
      </c>
      <c r="E5700" s="2">
        <v>0.02</v>
      </c>
      <c r="F5700" s="2">
        <v>0.05</v>
      </c>
      <c r="G5700" s="2">
        <v>0</v>
      </c>
      <c r="H5700" s="2" t="s">
        <v>12</v>
      </c>
      <c r="I5700" s="2">
        <v>1</v>
      </c>
      <c r="J5700" s="2">
        <v>1049</v>
      </c>
      <c r="K5700" s="4">
        <v>0.46089999999999998</v>
      </c>
      <c r="L5700" s="2" t="s">
        <v>1929</v>
      </c>
      <c r="M5700" s="5">
        <v>45093</v>
      </c>
      <c r="N5700" s="6">
        <v>106.96</v>
      </c>
    </row>
    <row r="5701" spans="1:14" ht="15.5" hidden="1" x14ac:dyDescent="0.35">
      <c r="A5701" s="3" t="s">
        <v>193</v>
      </c>
      <c r="B5701" s="2" t="s">
        <v>2883</v>
      </c>
      <c r="C5701" s="3">
        <v>166.5</v>
      </c>
      <c r="D5701" s="2">
        <v>0.04</v>
      </c>
      <c r="E5701" s="2">
        <v>0.03</v>
      </c>
      <c r="F5701" s="2">
        <v>0.04</v>
      </c>
      <c r="G5701" s="2">
        <v>0.01</v>
      </c>
      <c r="H5701" s="2">
        <v>0.33329999999999999</v>
      </c>
      <c r="I5701" s="2">
        <v>3</v>
      </c>
      <c r="J5701" s="2">
        <v>796</v>
      </c>
      <c r="K5701" s="4">
        <v>0.45119999999999999</v>
      </c>
      <c r="L5701" s="2" t="s">
        <v>1929</v>
      </c>
      <c r="M5701" s="5">
        <v>45093</v>
      </c>
      <c r="N5701" s="6">
        <v>106.96</v>
      </c>
    </row>
    <row r="5702" spans="1:14" ht="15.5" hidden="1" x14ac:dyDescent="0.35">
      <c r="A5702" s="3" t="s">
        <v>195</v>
      </c>
      <c r="B5702" s="2" t="s">
        <v>2884</v>
      </c>
      <c r="C5702" s="3">
        <v>167</v>
      </c>
      <c r="D5702" s="2">
        <v>0.03</v>
      </c>
      <c r="E5702" s="2">
        <v>0.02</v>
      </c>
      <c r="F5702" s="2">
        <v>0.05</v>
      </c>
      <c r="G5702" s="2">
        <v>-0.01</v>
      </c>
      <c r="H5702" s="2">
        <v>-0.25</v>
      </c>
      <c r="I5702" s="2">
        <v>70</v>
      </c>
      <c r="J5702" s="2">
        <v>2031</v>
      </c>
      <c r="K5702" s="4">
        <v>0.46679999999999999</v>
      </c>
      <c r="L5702" s="2" t="s">
        <v>1929</v>
      </c>
      <c r="M5702" s="5">
        <v>45093</v>
      </c>
      <c r="N5702" s="6">
        <v>106.96</v>
      </c>
    </row>
    <row r="5703" spans="1:14" ht="15.5" hidden="1" x14ac:dyDescent="0.35">
      <c r="A5703" s="3" t="s">
        <v>197</v>
      </c>
      <c r="B5703" s="2" t="s">
        <v>2885</v>
      </c>
      <c r="C5703" s="3">
        <v>167.5</v>
      </c>
      <c r="D5703" s="2">
        <v>0.03</v>
      </c>
      <c r="E5703" s="2">
        <v>0.01</v>
      </c>
      <c r="F5703" s="2">
        <v>0.04</v>
      </c>
      <c r="G5703" s="2">
        <v>-0.01</v>
      </c>
      <c r="H5703" s="2">
        <v>-0.25</v>
      </c>
      <c r="I5703" s="2">
        <v>123</v>
      </c>
      <c r="J5703" s="2">
        <v>3538</v>
      </c>
      <c r="K5703" s="4">
        <v>0.45700000000000002</v>
      </c>
      <c r="L5703" s="2" t="s">
        <v>1929</v>
      </c>
      <c r="M5703" s="5">
        <v>45093</v>
      </c>
      <c r="N5703" s="6">
        <v>106.96</v>
      </c>
    </row>
    <row r="5704" spans="1:14" ht="15.5" hidden="1" x14ac:dyDescent="0.35">
      <c r="A5704" s="3" t="s">
        <v>199</v>
      </c>
      <c r="B5704" s="2" t="s">
        <v>2886</v>
      </c>
      <c r="C5704" s="3">
        <v>168</v>
      </c>
      <c r="D5704" s="2">
        <v>0.03</v>
      </c>
      <c r="E5704" s="2">
        <v>0.02</v>
      </c>
      <c r="F5704" s="2">
        <v>0.04</v>
      </c>
      <c r="G5704" s="2">
        <v>0</v>
      </c>
      <c r="H5704" s="2" t="s">
        <v>12</v>
      </c>
      <c r="I5704" s="2">
        <v>15</v>
      </c>
      <c r="J5704" s="2">
        <v>1781</v>
      </c>
      <c r="K5704" s="4">
        <v>0.45900000000000002</v>
      </c>
      <c r="L5704" s="2" t="s">
        <v>1929</v>
      </c>
      <c r="M5704" s="5">
        <v>45093</v>
      </c>
      <c r="N5704" s="6">
        <v>106.96</v>
      </c>
    </row>
    <row r="5705" spans="1:14" ht="15.5" hidden="1" x14ac:dyDescent="0.35">
      <c r="A5705" s="3" t="s">
        <v>200</v>
      </c>
      <c r="B5705" s="2" t="s">
        <v>2887</v>
      </c>
      <c r="C5705" s="3">
        <v>168.5</v>
      </c>
      <c r="D5705" s="2">
        <v>0.03</v>
      </c>
      <c r="E5705" s="2">
        <v>0.01</v>
      </c>
      <c r="F5705" s="2">
        <v>0.04</v>
      </c>
      <c r="G5705" s="2">
        <v>0</v>
      </c>
      <c r="H5705" s="2" t="s">
        <v>12</v>
      </c>
      <c r="I5705" s="2">
        <v>120</v>
      </c>
      <c r="J5705" s="2">
        <v>3631</v>
      </c>
      <c r="K5705" s="4">
        <v>0.46089999999999998</v>
      </c>
      <c r="L5705" s="2" t="s">
        <v>1929</v>
      </c>
      <c r="M5705" s="5">
        <v>45093</v>
      </c>
      <c r="N5705" s="6">
        <v>106.96</v>
      </c>
    </row>
    <row r="5706" spans="1:14" ht="15.5" hidden="1" x14ac:dyDescent="0.35">
      <c r="A5706" s="3" t="s">
        <v>202</v>
      </c>
      <c r="B5706" s="2" t="s">
        <v>2773</v>
      </c>
      <c r="C5706" s="3">
        <v>169</v>
      </c>
      <c r="D5706" s="2">
        <v>0.03</v>
      </c>
      <c r="E5706" s="2">
        <v>0.02</v>
      </c>
      <c r="F5706" s="2">
        <v>0.04</v>
      </c>
      <c r="G5706" s="2">
        <v>0</v>
      </c>
      <c r="H5706" s="2" t="s">
        <v>12</v>
      </c>
      <c r="I5706" s="2">
        <v>80</v>
      </c>
      <c r="J5706" s="2">
        <v>2564</v>
      </c>
      <c r="K5706" s="4">
        <v>0.46479999999999999</v>
      </c>
      <c r="L5706" s="2" t="s">
        <v>1929</v>
      </c>
      <c r="M5706" s="5">
        <v>45093</v>
      </c>
      <c r="N5706" s="6">
        <v>106.96</v>
      </c>
    </row>
    <row r="5707" spans="1:14" ht="15.5" hidden="1" x14ac:dyDescent="0.35">
      <c r="A5707" s="3" t="s">
        <v>204</v>
      </c>
      <c r="B5707" s="2" t="s">
        <v>2774</v>
      </c>
      <c r="C5707" s="3">
        <v>169.5</v>
      </c>
      <c r="D5707" s="2">
        <v>0.03</v>
      </c>
      <c r="E5707" s="2">
        <v>0.02</v>
      </c>
      <c r="F5707" s="2">
        <v>0.04</v>
      </c>
      <c r="G5707" s="2">
        <v>0</v>
      </c>
      <c r="H5707" s="2" t="s">
        <v>12</v>
      </c>
      <c r="I5707" s="2">
        <v>9</v>
      </c>
      <c r="J5707" s="2">
        <v>1986</v>
      </c>
      <c r="K5707" s="4">
        <v>0.46679999999999999</v>
      </c>
      <c r="L5707" s="2" t="s">
        <v>1929</v>
      </c>
      <c r="M5707" s="5">
        <v>45093</v>
      </c>
      <c r="N5707" s="6">
        <v>106.96</v>
      </c>
    </row>
    <row r="5708" spans="1:14" ht="15.5" hidden="1" x14ac:dyDescent="0.35">
      <c r="A5708" s="3" t="s">
        <v>206</v>
      </c>
      <c r="B5708" s="2" t="s">
        <v>2888</v>
      </c>
      <c r="C5708" s="3">
        <v>170</v>
      </c>
      <c r="D5708" s="2">
        <v>0.03</v>
      </c>
      <c r="E5708" s="2">
        <v>0.02</v>
      </c>
      <c r="F5708" s="2">
        <v>0.04</v>
      </c>
      <c r="G5708" s="2">
        <v>0</v>
      </c>
      <c r="H5708" s="2" t="s">
        <v>12</v>
      </c>
      <c r="I5708" s="2">
        <v>1</v>
      </c>
      <c r="J5708" s="2">
        <v>7482</v>
      </c>
      <c r="K5708" s="4">
        <v>0.46879999999999999</v>
      </c>
      <c r="L5708" s="2" t="s">
        <v>1929</v>
      </c>
      <c r="M5708" s="5">
        <v>45093</v>
      </c>
      <c r="N5708" s="6">
        <v>106.96</v>
      </c>
    </row>
    <row r="5709" spans="1:14" ht="15.5" hidden="1" x14ac:dyDescent="0.35">
      <c r="A5709" s="3" t="s">
        <v>208</v>
      </c>
      <c r="B5709" s="2" t="s">
        <v>2775</v>
      </c>
      <c r="C5709" s="3">
        <v>170.5</v>
      </c>
      <c r="D5709" s="2">
        <v>0.03</v>
      </c>
      <c r="E5709" s="2">
        <v>0.02</v>
      </c>
      <c r="F5709" s="2">
        <v>0.04</v>
      </c>
      <c r="G5709" s="2">
        <v>0</v>
      </c>
      <c r="H5709" s="2" t="s">
        <v>12</v>
      </c>
      <c r="I5709" s="2">
        <v>21</v>
      </c>
      <c r="J5709" s="2">
        <v>2125</v>
      </c>
      <c r="K5709" s="4">
        <v>0.47270000000000001</v>
      </c>
      <c r="L5709" s="2" t="s">
        <v>1929</v>
      </c>
      <c r="M5709" s="5">
        <v>45093</v>
      </c>
      <c r="N5709" s="6">
        <v>106.96</v>
      </c>
    </row>
    <row r="5710" spans="1:14" ht="15.5" hidden="1" x14ac:dyDescent="0.35">
      <c r="A5710" s="3" t="s">
        <v>209</v>
      </c>
      <c r="B5710" s="2" t="s">
        <v>2776</v>
      </c>
      <c r="C5710" s="3">
        <v>171</v>
      </c>
      <c r="D5710" s="2">
        <v>0.03</v>
      </c>
      <c r="E5710" s="2">
        <v>0.02</v>
      </c>
      <c r="F5710" s="2">
        <v>0.04</v>
      </c>
      <c r="G5710" s="2">
        <v>0</v>
      </c>
      <c r="H5710" s="2" t="s">
        <v>12</v>
      </c>
      <c r="I5710" s="2">
        <v>1</v>
      </c>
      <c r="J5710" s="2">
        <v>1774</v>
      </c>
      <c r="K5710" s="4">
        <v>0.47460000000000002</v>
      </c>
      <c r="L5710" s="2" t="s">
        <v>1929</v>
      </c>
      <c r="M5710" s="5">
        <v>45093</v>
      </c>
      <c r="N5710" s="6">
        <v>106.96</v>
      </c>
    </row>
    <row r="5711" spans="1:14" ht="15.5" hidden="1" x14ac:dyDescent="0.35">
      <c r="A5711" s="3" t="s">
        <v>211</v>
      </c>
      <c r="B5711" s="2" t="s">
        <v>2777</v>
      </c>
      <c r="C5711" s="3">
        <v>171.5</v>
      </c>
      <c r="D5711" s="2">
        <v>0.03</v>
      </c>
      <c r="E5711" s="2">
        <v>0.02</v>
      </c>
      <c r="F5711" s="2">
        <v>0.04</v>
      </c>
      <c r="G5711" s="2">
        <v>0</v>
      </c>
      <c r="H5711" s="2" t="s">
        <v>12</v>
      </c>
      <c r="I5711" s="2">
        <v>6</v>
      </c>
      <c r="J5711" s="2">
        <v>876</v>
      </c>
      <c r="K5711" s="4">
        <v>0.47660000000000002</v>
      </c>
      <c r="L5711" s="2" t="s">
        <v>1929</v>
      </c>
      <c r="M5711" s="5">
        <v>45093</v>
      </c>
      <c r="N5711" s="6">
        <v>106.96</v>
      </c>
    </row>
    <row r="5712" spans="1:14" ht="15.5" hidden="1" x14ac:dyDescent="0.35">
      <c r="A5712" s="3" t="s">
        <v>213</v>
      </c>
      <c r="B5712" s="2" t="s">
        <v>2775</v>
      </c>
      <c r="C5712" s="3">
        <v>172</v>
      </c>
      <c r="D5712" s="2">
        <v>0.03</v>
      </c>
      <c r="E5712" s="2">
        <v>0.02</v>
      </c>
      <c r="F5712" s="2">
        <v>0.04</v>
      </c>
      <c r="G5712" s="2">
        <v>0</v>
      </c>
      <c r="H5712" s="2" t="s">
        <v>12</v>
      </c>
      <c r="I5712" s="2">
        <v>20</v>
      </c>
      <c r="J5712" s="2">
        <v>1166</v>
      </c>
      <c r="K5712" s="4">
        <v>0.48049999999999998</v>
      </c>
      <c r="L5712" s="2" t="s">
        <v>1929</v>
      </c>
      <c r="M5712" s="5">
        <v>45093</v>
      </c>
      <c r="N5712" s="6">
        <v>106.96</v>
      </c>
    </row>
    <row r="5713" spans="1:14" ht="15.5" hidden="1" x14ac:dyDescent="0.35">
      <c r="A5713" s="3" t="s">
        <v>215</v>
      </c>
      <c r="B5713" s="2" t="s">
        <v>2778</v>
      </c>
      <c r="C5713" s="3">
        <v>172.5</v>
      </c>
      <c r="D5713" s="2">
        <v>0.03</v>
      </c>
      <c r="E5713" s="2">
        <v>0.02</v>
      </c>
      <c r="F5713" s="2">
        <v>0.04</v>
      </c>
      <c r="G5713" s="2">
        <v>0</v>
      </c>
      <c r="H5713" s="2" t="s">
        <v>12</v>
      </c>
      <c r="I5713" s="2">
        <v>20</v>
      </c>
      <c r="J5713" s="2">
        <v>3047</v>
      </c>
      <c r="K5713" s="4">
        <v>0.4824</v>
      </c>
      <c r="L5713" s="2" t="s">
        <v>1929</v>
      </c>
      <c r="M5713" s="5">
        <v>45093</v>
      </c>
      <c r="N5713" s="6">
        <v>106.96</v>
      </c>
    </row>
    <row r="5714" spans="1:14" ht="15.5" hidden="1" x14ac:dyDescent="0.35">
      <c r="A5714" s="3" t="s">
        <v>217</v>
      </c>
      <c r="B5714" s="2" t="s">
        <v>2779</v>
      </c>
      <c r="C5714" s="3">
        <v>173</v>
      </c>
      <c r="D5714" s="2">
        <v>0.03</v>
      </c>
      <c r="E5714" s="2">
        <v>0.02</v>
      </c>
      <c r="F5714" s="2">
        <v>0.04</v>
      </c>
      <c r="G5714" s="2">
        <v>0</v>
      </c>
      <c r="H5714" s="2" t="s">
        <v>12</v>
      </c>
      <c r="I5714" s="2">
        <v>200</v>
      </c>
      <c r="J5714" s="2">
        <v>895</v>
      </c>
      <c r="K5714" s="4">
        <v>0.4844</v>
      </c>
      <c r="L5714" s="2" t="s">
        <v>1929</v>
      </c>
      <c r="M5714" s="5">
        <v>45093</v>
      </c>
      <c r="N5714" s="6">
        <v>106.96</v>
      </c>
    </row>
    <row r="5715" spans="1:14" ht="15.5" hidden="1" x14ac:dyDescent="0.35">
      <c r="A5715" s="3" t="s">
        <v>219</v>
      </c>
      <c r="B5715" s="2" t="s">
        <v>2889</v>
      </c>
      <c r="C5715" s="3">
        <v>173.5</v>
      </c>
      <c r="D5715" s="2">
        <v>0.03</v>
      </c>
      <c r="E5715" s="2">
        <v>0.02</v>
      </c>
      <c r="F5715" s="2">
        <v>0.04</v>
      </c>
      <c r="G5715" s="2">
        <v>-0.01</v>
      </c>
      <c r="H5715" s="2">
        <v>-0.25</v>
      </c>
      <c r="I5715" s="2">
        <v>50</v>
      </c>
      <c r="J5715" s="2">
        <v>899</v>
      </c>
      <c r="K5715" s="4">
        <v>0.48830000000000001</v>
      </c>
      <c r="L5715" s="2" t="s">
        <v>1929</v>
      </c>
      <c r="M5715" s="5">
        <v>45093</v>
      </c>
      <c r="N5715" s="6">
        <v>106.96</v>
      </c>
    </row>
    <row r="5716" spans="1:14" ht="15.5" hidden="1" x14ac:dyDescent="0.35">
      <c r="A5716" s="3" t="s">
        <v>221</v>
      </c>
      <c r="B5716" s="2" t="s">
        <v>2780</v>
      </c>
      <c r="C5716" s="3">
        <v>174</v>
      </c>
      <c r="D5716" s="2">
        <v>0.03</v>
      </c>
      <c r="E5716" s="2">
        <v>0.01</v>
      </c>
      <c r="F5716" s="2">
        <v>0.04</v>
      </c>
      <c r="G5716" s="2">
        <v>0</v>
      </c>
      <c r="H5716" s="2" t="s">
        <v>12</v>
      </c>
      <c r="I5716" s="2">
        <v>100</v>
      </c>
      <c r="J5716" s="2">
        <v>1271</v>
      </c>
      <c r="K5716" s="4">
        <v>0.49020000000000002</v>
      </c>
      <c r="L5716" s="2" t="s">
        <v>1929</v>
      </c>
      <c r="M5716" s="5">
        <v>45093</v>
      </c>
      <c r="N5716" s="6">
        <v>106.96</v>
      </c>
    </row>
    <row r="5717" spans="1:14" ht="15.5" hidden="1" x14ac:dyDescent="0.35">
      <c r="A5717" s="3" t="s">
        <v>222</v>
      </c>
      <c r="B5717" s="2" t="s">
        <v>2781</v>
      </c>
      <c r="C5717" s="3">
        <v>174.5</v>
      </c>
      <c r="D5717" s="2">
        <v>0.03</v>
      </c>
      <c r="E5717" s="2">
        <v>0.01</v>
      </c>
      <c r="F5717" s="2">
        <v>0.04</v>
      </c>
      <c r="G5717" s="2">
        <v>0</v>
      </c>
      <c r="H5717" s="2" t="s">
        <v>12</v>
      </c>
      <c r="I5717" s="2">
        <v>200</v>
      </c>
      <c r="J5717" s="2">
        <v>1420</v>
      </c>
      <c r="K5717" s="4">
        <v>0.49220000000000003</v>
      </c>
      <c r="L5717" s="2" t="s">
        <v>1929</v>
      </c>
      <c r="M5717" s="5">
        <v>45093</v>
      </c>
      <c r="N5717" s="6">
        <v>106.96</v>
      </c>
    </row>
    <row r="5718" spans="1:14" ht="15.5" hidden="1" x14ac:dyDescent="0.35">
      <c r="A5718" s="3" t="s">
        <v>224</v>
      </c>
      <c r="B5718" s="2" t="s">
        <v>2782</v>
      </c>
      <c r="C5718" s="3">
        <v>175</v>
      </c>
      <c r="D5718" s="2">
        <v>0.03</v>
      </c>
      <c r="E5718" s="2">
        <v>0.01</v>
      </c>
      <c r="F5718" s="2">
        <v>0.04</v>
      </c>
      <c r="G5718" s="2">
        <v>0</v>
      </c>
      <c r="H5718" s="2" t="s">
        <v>12</v>
      </c>
      <c r="I5718" s="2">
        <v>63</v>
      </c>
      <c r="J5718" s="2">
        <v>11390</v>
      </c>
      <c r="K5718" s="4">
        <v>0.49609999999999999</v>
      </c>
      <c r="L5718" s="2" t="s">
        <v>1929</v>
      </c>
      <c r="M5718" s="5">
        <v>45093</v>
      </c>
      <c r="N5718" s="6">
        <v>106.96</v>
      </c>
    </row>
    <row r="5719" spans="1:14" ht="15.5" hidden="1" x14ac:dyDescent="0.35">
      <c r="A5719" s="3" t="s">
        <v>226</v>
      </c>
      <c r="B5719" s="2" t="s">
        <v>2647</v>
      </c>
      <c r="C5719" s="3">
        <v>175.5</v>
      </c>
      <c r="D5719" s="2">
        <v>0.02</v>
      </c>
      <c r="E5719" s="2">
        <v>0.01</v>
      </c>
      <c r="F5719" s="2">
        <v>0.04</v>
      </c>
      <c r="G5719" s="2">
        <v>0</v>
      </c>
      <c r="H5719" s="2" t="s">
        <v>12</v>
      </c>
      <c r="I5719" s="2">
        <v>20</v>
      </c>
      <c r="J5719" s="2">
        <v>3844</v>
      </c>
      <c r="K5719" s="4">
        <v>0.49809999999999999</v>
      </c>
      <c r="L5719" s="2" t="s">
        <v>1929</v>
      </c>
      <c r="M5719" s="5">
        <v>45093</v>
      </c>
      <c r="N5719" s="6">
        <v>106.96</v>
      </c>
    </row>
    <row r="5720" spans="1:14" ht="15.5" hidden="1" x14ac:dyDescent="0.35">
      <c r="A5720" s="3" t="s">
        <v>228</v>
      </c>
      <c r="B5720" s="2" t="s">
        <v>2549</v>
      </c>
      <c r="C5720" s="3">
        <v>176</v>
      </c>
      <c r="D5720" s="2">
        <v>0.03</v>
      </c>
      <c r="E5720" s="2">
        <v>0.01</v>
      </c>
      <c r="F5720" s="2">
        <v>0.04</v>
      </c>
      <c r="G5720" s="2">
        <v>0</v>
      </c>
      <c r="H5720" s="2" t="s">
        <v>12</v>
      </c>
      <c r="I5720" s="2">
        <v>1</v>
      </c>
      <c r="J5720" s="2">
        <v>1988</v>
      </c>
      <c r="K5720" s="4">
        <v>0.5</v>
      </c>
      <c r="L5720" s="2" t="s">
        <v>1929</v>
      </c>
      <c r="M5720" s="5">
        <v>45093</v>
      </c>
      <c r="N5720" s="6">
        <v>106.96</v>
      </c>
    </row>
    <row r="5721" spans="1:14" ht="15.5" hidden="1" x14ac:dyDescent="0.35">
      <c r="A5721" s="3" t="s">
        <v>230</v>
      </c>
      <c r="B5721" s="2" t="s">
        <v>2028</v>
      </c>
      <c r="C5721" s="3">
        <v>176.5</v>
      </c>
      <c r="D5721" s="2">
        <v>0.03</v>
      </c>
      <c r="E5721" s="2">
        <v>0</v>
      </c>
      <c r="F5721" s="2">
        <v>0.04</v>
      </c>
      <c r="G5721" s="2">
        <v>0</v>
      </c>
      <c r="H5721" s="2" t="s">
        <v>12</v>
      </c>
      <c r="I5721" s="2">
        <v>1</v>
      </c>
      <c r="J5721" s="2">
        <v>2003</v>
      </c>
      <c r="K5721" s="4">
        <v>0.50390000000000001</v>
      </c>
      <c r="L5721" s="2" t="s">
        <v>1929</v>
      </c>
      <c r="M5721" s="5">
        <v>45093</v>
      </c>
      <c r="N5721" s="6">
        <v>106.96</v>
      </c>
    </row>
    <row r="5722" spans="1:14" ht="15.5" hidden="1" x14ac:dyDescent="0.35">
      <c r="A5722" s="3" t="s">
        <v>232</v>
      </c>
      <c r="B5722" s="2" t="s">
        <v>2648</v>
      </c>
      <c r="C5722" s="3">
        <v>177</v>
      </c>
      <c r="D5722" s="2">
        <v>0.03</v>
      </c>
      <c r="E5722" s="2">
        <v>0</v>
      </c>
      <c r="F5722" s="2">
        <v>0.04</v>
      </c>
      <c r="G5722" s="2">
        <v>0</v>
      </c>
      <c r="H5722" s="2" t="s">
        <v>12</v>
      </c>
      <c r="I5722" s="2">
        <v>200</v>
      </c>
      <c r="J5722" s="2">
        <v>958</v>
      </c>
      <c r="K5722" s="4">
        <v>0.50390000000000001</v>
      </c>
      <c r="L5722" s="2" t="s">
        <v>1929</v>
      </c>
      <c r="M5722" s="5">
        <v>45093</v>
      </c>
      <c r="N5722" s="6">
        <v>106.96</v>
      </c>
    </row>
    <row r="5723" spans="1:14" ht="15.5" hidden="1" x14ac:dyDescent="0.35">
      <c r="A5723" s="3" t="s">
        <v>234</v>
      </c>
      <c r="B5723" s="2" t="s">
        <v>2649</v>
      </c>
      <c r="C5723" s="3">
        <v>177.5</v>
      </c>
      <c r="D5723" s="2">
        <v>0.03</v>
      </c>
      <c r="E5723" s="2">
        <v>0.01</v>
      </c>
      <c r="F5723" s="2">
        <v>0.04</v>
      </c>
      <c r="G5723" s="2">
        <v>0</v>
      </c>
      <c r="H5723" s="2" t="s">
        <v>12</v>
      </c>
      <c r="I5723" s="2">
        <v>203</v>
      </c>
      <c r="J5723" s="2">
        <v>2359</v>
      </c>
      <c r="K5723" s="4">
        <v>0.50780000000000003</v>
      </c>
      <c r="L5723" s="2" t="s">
        <v>1929</v>
      </c>
      <c r="M5723" s="5">
        <v>45093</v>
      </c>
      <c r="N5723" s="6">
        <v>106.96</v>
      </c>
    </row>
    <row r="5724" spans="1:14" ht="15.5" hidden="1" x14ac:dyDescent="0.35">
      <c r="A5724" s="3" t="s">
        <v>235</v>
      </c>
      <c r="B5724" s="2" t="s">
        <v>2890</v>
      </c>
      <c r="C5724" s="3">
        <v>178</v>
      </c>
      <c r="D5724" s="2">
        <v>0.02</v>
      </c>
      <c r="E5724" s="2">
        <v>0.01</v>
      </c>
      <c r="F5724" s="2">
        <v>0.03</v>
      </c>
      <c r="G5724" s="2">
        <v>-0.01</v>
      </c>
      <c r="H5724" s="2">
        <v>-0.33329999999999999</v>
      </c>
      <c r="I5724" s="2">
        <v>7</v>
      </c>
      <c r="J5724" s="2">
        <v>502</v>
      </c>
      <c r="K5724" s="4">
        <v>0.49609999999999999</v>
      </c>
      <c r="L5724" s="2" t="s">
        <v>1929</v>
      </c>
      <c r="M5724" s="5">
        <v>45093</v>
      </c>
      <c r="N5724" s="6">
        <v>106.96</v>
      </c>
    </row>
    <row r="5725" spans="1:14" ht="15.5" hidden="1" x14ac:dyDescent="0.35">
      <c r="A5725" s="3" t="s">
        <v>237</v>
      </c>
      <c r="B5725" s="2" t="s">
        <v>2784</v>
      </c>
      <c r="C5725" s="3">
        <v>178.5</v>
      </c>
      <c r="D5725" s="2">
        <v>0.03</v>
      </c>
      <c r="E5725" s="2">
        <v>0.01</v>
      </c>
      <c r="F5725" s="2">
        <v>0.03</v>
      </c>
      <c r="G5725" s="2">
        <v>0</v>
      </c>
      <c r="H5725" s="2" t="s">
        <v>12</v>
      </c>
      <c r="I5725" s="2">
        <v>4</v>
      </c>
      <c r="J5725" s="2">
        <v>1869</v>
      </c>
      <c r="K5725" s="4">
        <v>0.49609999999999999</v>
      </c>
      <c r="L5725" s="2" t="s">
        <v>1929</v>
      </c>
      <c r="M5725" s="5">
        <v>45093</v>
      </c>
      <c r="N5725" s="6">
        <v>106.96</v>
      </c>
    </row>
    <row r="5726" spans="1:14" ht="15.5" hidden="1" x14ac:dyDescent="0.35">
      <c r="A5726" s="3" t="s">
        <v>239</v>
      </c>
      <c r="B5726" s="2" t="s">
        <v>2651</v>
      </c>
      <c r="C5726" s="3">
        <v>179</v>
      </c>
      <c r="D5726" s="2">
        <v>0.02</v>
      </c>
      <c r="E5726" s="2">
        <v>0.01</v>
      </c>
      <c r="F5726" s="2">
        <v>0.03</v>
      </c>
      <c r="G5726" s="2">
        <v>0</v>
      </c>
      <c r="H5726" s="2" t="s">
        <v>12</v>
      </c>
      <c r="I5726" s="2">
        <v>10</v>
      </c>
      <c r="J5726" s="2">
        <v>1046</v>
      </c>
      <c r="K5726" s="4">
        <v>0.5</v>
      </c>
      <c r="L5726" s="2" t="s">
        <v>1929</v>
      </c>
      <c r="M5726" s="5">
        <v>45093</v>
      </c>
      <c r="N5726" s="6">
        <v>106.96</v>
      </c>
    </row>
    <row r="5727" spans="1:14" ht="15.5" hidden="1" x14ac:dyDescent="0.35">
      <c r="A5727" s="3" t="s">
        <v>241</v>
      </c>
      <c r="B5727" s="2" t="s">
        <v>2891</v>
      </c>
      <c r="C5727" s="3">
        <v>179.5</v>
      </c>
      <c r="D5727" s="2">
        <v>0.02</v>
      </c>
      <c r="E5727" s="2">
        <v>0</v>
      </c>
      <c r="F5727" s="2">
        <v>0.03</v>
      </c>
      <c r="G5727" s="2">
        <v>-0.03</v>
      </c>
      <c r="H5727" s="2">
        <v>-0.6</v>
      </c>
      <c r="I5727" s="2">
        <v>4</v>
      </c>
      <c r="J5727" s="2">
        <v>510</v>
      </c>
      <c r="K5727" s="4">
        <v>0.502</v>
      </c>
      <c r="L5727" s="2" t="s">
        <v>1929</v>
      </c>
      <c r="M5727" s="5">
        <v>45093</v>
      </c>
      <c r="N5727" s="6">
        <v>106.96</v>
      </c>
    </row>
    <row r="5728" spans="1:14" ht="15.5" hidden="1" x14ac:dyDescent="0.35">
      <c r="A5728" s="3" t="s">
        <v>242</v>
      </c>
      <c r="B5728" s="2" t="s">
        <v>2785</v>
      </c>
      <c r="C5728" s="3">
        <v>180</v>
      </c>
      <c r="D5728" s="2">
        <v>0.03</v>
      </c>
      <c r="E5728" s="2">
        <v>0</v>
      </c>
      <c r="F5728" s="2">
        <v>0.03</v>
      </c>
      <c r="G5728" s="2">
        <v>0</v>
      </c>
      <c r="H5728" s="2" t="s">
        <v>12</v>
      </c>
      <c r="I5728" s="2">
        <v>100</v>
      </c>
      <c r="J5728" s="2">
        <v>14713</v>
      </c>
      <c r="K5728" s="4">
        <v>0.50390000000000001</v>
      </c>
      <c r="L5728" s="2" t="s">
        <v>1929</v>
      </c>
      <c r="M5728" s="5">
        <v>45093</v>
      </c>
      <c r="N5728" s="6">
        <v>106.96</v>
      </c>
    </row>
    <row r="5729" spans="1:14" ht="15.5" hidden="1" x14ac:dyDescent="0.35">
      <c r="A5729" s="3" t="s">
        <v>244</v>
      </c>
      <c r="B5729" s="2" t="s">
        <v>2748</v>
      </c>
      <c r="C5729" s="3">
        <v>180.5</v>
      </c>
      <c r="D5729" s="2">
        <v>0.02</v>
      </c>
      <c r="E5729" s="2">
        <v>0</v>
      </c>
      <c r="F5729" s="2">
        <v>0.03</v>
      </c>
      <c r="G5729" s="2">
        <v>0</v>
      </c>
      <c r="H5729" s="2" t="s">
        <v>12</v>
      </c>
      <c r="I5729" s="2">
        <v>125</v>
      </c>
      <c r="J5729" s="2">
        <v>1755</v>
      </c>
      <c r="K5729" s="4">
        <v>0.50780000000000003</v>
      </c>
      <c r="L5729" s="2" t="s">
        <v>1929</v>
      </c>
      <c r="M5729" s="5">
        <v>45093</v>
      </c>
      <c r="N5729" s="6">
        <v>106.96</v>
      </c>
    </row>
    <row r="5730" spans="1:14" ht="15.5" hidden="1" x14ac:dyDescent="0.35">
      <c r="A5730" s="3" t="s">
        <v>245</v>
      </c>
      <c r="B5730" s="2" t="s">
        <v>2650</v>
      </c>
      <c r="C5730" s="3">
        <v>181</v>
      </c>
      <c r="D5730" s="2">
        <v>0.03</v>
      </c>
      <c r="E5730" s="2">
        <v>0.01</v>
      </c>
      <c r="F5730" s="2">
        <v>0.03</v>
      </c>
      <c r="G5730" s="2">
        <v>0</v>
      </c>
      <c r="H5730" s="2" t="s">
        <v>12</v>
      </c>
      <c r="I5730" s="2">
        <v>46</v>
      </c>
      <c r="J5730" s="2">
        <v>801</v>
      </c>
      <c r="K5730" s="4">
        <v>0.50780000000000003</v>
      </c>
      <c r="L5730" s="2" t="s">
        <v>1929</v>
      </c>
      <c r="M5730" s="5">
        <v>45093</v>
      </c>
      <c r="N5730" s="6">
        <v>106.96</v>
      </c>
    </row>
    <row r="5731" spans="1:14" ht="15.5" hidden="1" x14ac:dyDescent="0.35">
      <c r="A5731" s="3" t="s">
        <v>247</v>
      </c>
      <c r="B5731" s="2" t="s">
        <v>2892</v>
      </c>
      <c r="C5731" s="3">
        <v>181.5</v>
      </c>
      <c r="D5731" s="2">
        <v>0.02</v>
      </c>
      <c r="E5731" s="2">
        <v>0.01</v>
      </c>
      <c r="F5731" s="2">
        <v>0.03</v>
      </c>
      <c r="G5731" s="2">
        <v>0</v>
      </c>
      <c r="H5731" s="2" t="s">
        <v>12</v>
      </c>
      <c r="I5731" s="2">
        <v>2</v>
      </c>
      <c r="J5731" s="2">
        <v>1090</v>
      </c>
      <c r="K5731" s="4">
        <v>0.51170000000000004</v>
      </c>
      <c r="L5731" s="2" t="s">
        <v>1929</v>
      </c>
      <c r="M5731" s="5">
        <v>45093</v>
      </c>
      <c r="N5731" s="6">
        <v>106.96</v>
      </c>
    </row>
    <row r="5732" spans="1:14" ht="15.5" hidden="1" x14ac:dyDescent="0.35">
      <c r="A5732" s="3" t="s">
        <v>249</v>
      </c>
      <c r="B5732" s="2" t="s">
        <v>2893</v>
      </c>
      <c r="C5732" s="3">
        <v>182</v>
      </c>
      <c r="D5732" s="2">
        <v>0.02</v>
      </c>
      <c r="E5732" s="2">
        <v>0.01</v>
      </c>
      <c r="F5732" s="2">
        <v>0.03</v>
      </c>
      <c r="G5732" s="2">
        <v>0</v>
      </c>
      <c r="H5732" s="2" t="s">
        <v>12</v>
      </c>
      <c r="I5732" s="2">
        <v>5</v>
      </c>
      <c r="J5732" s="2">
        <v>911</v>
      </c>
      <c r="K5732" s="4">
        <v>0.51370000000000005</v>
      </c>
      <c r="L5732" s="2" t="s">
        <v>1929</v>
      </c>
      <c r="M5732" s="5">
        <v>45093</v>
      </c>
      <c r="N5732" s="6">
        <v>106.96</v>
      </c>
    </row>
    <row r="5733" spans="1:14" ht="15.5" hidden="1" x14ac:dyDescent="0.35">
      <c r="A5733" s="3" t="s">
        <v>251</v>
      </c>
      <c r="B5733" s="2" t="s">
        <v>2853</v>
      </c>
      <c r="C5733" s="3">
        <v>182.5</v>
      </c>
      <c r="D5733" s="2">
        <v>0.02</v>
      </c>
      <c r="E5733" s="2">
        <v>0.01</v>
      </c>
      <c r="F5733" s="2">
        <v>0.03</v>
      </c>
      <c r="G5733" s="2">
        <v>0</v>
      </c>
      <c r="H5733" s="2" t="s">
        <v>12</v>
      </c>
      <c r="I5733" s="2">
        <v>60</v>
      </c>
      <c r="J5733" s="2">
        <v>1615</v>
      </c>
      <c r="K5733" s="4">
        <v>0.51559999999999995</v>
      </c>
      <c r="L5733" s="2" t="s">
        <v>1929</v>
      </c>
      <c r="M5733" s="5">
        <v>45093</v>
      </c>
      <c r="N5733" s="6">
        <v>106.96</v>
      </c>
    </row>
    <row r="5734" spans="1:14" ht="15.5" hidden="1" x14ac:dyDescent="0.35">
      <c r="A5734" s="3" t="s">
        <v>252</v>
      </c>
      <c r="B5734" s="2" t="s">
        <v>2787</v>
      </c>
      <c r="C5734" s="3">
        <v>183</v>
      </c>
      <c r="D5734" s="2">
        <v>0.02</v>
      </c>
      <c r="E5734" s="2">
        <v>0.01</v>
      </c>
      <c r="F5734" s="2">
        <v>0.03</v>
      </c>
      <c r="G5734" s="2">
        <v>0</v>
      </c>
      <c r="H5734" s="2" t="s">
        <v>12</v>
      </c>
      <c r="I5734" s="2">
        <v>19</v>
      </c>
      <c r="J5734" s="2">
        <v>762</v>
      </c>
      <c r="K5734" s="4">
        <v>0.5</v>
      </c>
      <c r="L5734" s="2" t="s">
        <v>1929</v>
      </c>
      <c r="M5734" s="5">
        <v>45093</v>
      </c>
      <c r="N5734" s="6">
        <v>106.96</v>
      </c>
    </row>
    <row r="5735" spans="1:14" ht="15.5" hidden="1" x14ac:dyDescent="0.35">
      <c r="A5735" s="3" t="s">
        <v>254</v>
      </c>
      <c r="B5735" s="2" t="s">
        <v>2650</v>
      </c>
      <c r="C5735" s="3">
        <v>183.5</v>
      </c>
      <c r="D5735" s="2">
        <v>0.03</v>
      </c>
      <c r="E5735" s="2">
        <v>0.01</v>
      </c>
      <c r="F5735" s="2">
        <v>0.03</v>
      </c>
      <c r="G5735" s="2">
        <v>0</v>
      </c>
      <c r="H5735" s="2" t="s">
        <v>12</v>
      </c>
      <c r="I5735" s="2">
        <v>45</v>
      </c>
      <c r="J5735" s="2">
        <v>1014</v>
      </c>
      <c r="K5735" s="4">
        <v>0.5</v>
      </c>
      <c r="L5735" s="2" t="s">
        <v>1929</v>
      </c>
      <c r="M5735" s="5">
        <v>45093</v>
      </c>
      <c r="N5735" s="6">
        <v>106.96</v>
      </c>
    </row>
    <row r="5736" spans="1:14" ht="15.5" hidden="1" x14ac:dyDescent="0.35">
      <c r="A5736" s="3" t="s">
        <v>256</v>
      </c>
      <c r="B5736" s="2" t="s">
        <v>2041</v>
      </c>
      <c r="C5736" s="3">
        <v>184</v>
      </c>
      <c r="D5736" s="2">
        <v>0.03</v>
      </c>
      <c r="E5736" s="2">
        <v>0.01</v>
      </c>
      <c r="F5736" s="2">
        <v>0.03</v>
      </c>
      <c r="G5736" s="2">
        <v>0</v>
      </c>
      <c r="H5736" s="2" t="s">
        <v>12</v>
      </c>
      <c r="I5736" s="2">
        <v>2</v>
      </c>
      <c r="J5736" s="2">
        <v>284</v>
      </c>
      <c r="K5736" s="4">
        <v>0.5</v>
      </c>
      <c r="L5736" s="2" t="s">
        <v>1929</v>
      </c>
      <c r="M5736" s="5">
        <v>45093</v>
      </c>
      <c r="N5736" s="6">
        <v>106.96</v>
      </c>
    </row>
    <row r="5737" spans="1:14" ht="15.5" hidden="1" x14ac:dyDescent="0.35">
      <c r="A5737" s="3" t="s">
        <v>258</v>
      </c>
      <c r="B5737" s="2" t="s">
        <v>2788</v>
      </c>
      <c r="C5737" s="3">
        <v>184.5</v>
      </c>
      <c r="D5737" s="2">
        <v>0.02</v>
      </c>
      <c r="E5737" s="2">
        <v>0.01</v>
      </c>
      <c r="F5737" s="2">
        <v>0.03</v>
      </c>
      <c r="G5737" s="2">
        <v>0</v>
      </c>
      <c r="H5737" s="2" t="s">
        <v>12</v>
      </c>
      <c r="I5737" s="2">
        <v>20</v>
      </c>
      <c r="J5737" s="2">
        <v>1625</v>
      </c>
      <c r="K5737" s="4">
        <v>0.50390000000000001</v>
      </c>
      <c r="L5737" s="2" t="s">
        <v>1929</v>
      </c>
      <c r="M5737" s="5">
        <v>45093</v>
      </c>
      <c r="N5737" s="6">
        <v>106.96</v>
      </c>
    </row>
    <row r="5738" spans="1:14" ht="15.5" hidden="1" x14ac:dyDescent="0.35">
      <c r="A5738" s="3" t="s">
        <v>259</v>
      </c>
      <c r="B5738" s="2" t="s">
        <v>2611</v>
      </c>
      <c r="C5738" s="3">
        <v>185</v>
      </c>
      <c r="D5738" s="2">
        <v>0.03</v>
      </c>
      <c r="E5738" s="2">
        <v>0.01</v>
      </c>
      <c r="F5738" s="2">
        <v>0.03</v>
      </c>
      <c r="G5738" s="2">
        <v>0</v>
      </c>
      <c r="H5738" s="2" t="s">
        <v>12</v>
      </c>
      <c r="I5738" s="2">
        <v>1</v>
      </c>
      <c r="J5738" s="2">
        <v>4323</v>
      </c>
      <c r="K5738" s="4">
        <v>0.50780000000000003</v>
      </c>
      <c r="L5738" s="2" t="s">
        <v>1929</v>
      </c>
      <c r="M5738" s="5">
        <v>45093</v>
      </c>
      <c r="N5738" s="6">
        <v>106.96</v>
      </c>
    </row>
    <row r="5739" spans="1:14" ht="15.5" hidden="1" x14ac:dyDescent="0.35">
      <c r="A5739" s="3" t="s">
        <v>261</v>
      </c>
      <c r="B5739" s="2" t="s">
        <v>2044</v>
      </c>
      <c r="C5739" s="3">
        <v>185.5</v>
      </c>
      <c r="D5739" s="2">
        <v>0.05</v>
      </c>
      <c r="E5739" s="2">
        <v>0.02</v>
      </c>
      <c r="F5739" s="2">
        <v>0.03</v>
      </c>
      <c r="G5739" s="2">
        <v>0</v>
      </c>
      <c r="H5739" s="2" t="s">
        <v>12</v>
      </c>
      <c r="I5739" s="2">
        <v>10</v>
      </c>
      <c r="J5739" s="2">
        <v>1084</v>
      </c>
      <c r="K5739" s="4">
        <v>0.51949999999999996</v>
      </c>
      <c r="L5739" s="2" t="s">
        <v>1929</v>
      </c>
      <c r="M5739" s="5">
        <v>45093</v>
      </c>
      <c r="N5739" s="6">
        <v>106.96</v>
      </c>
    </row>
    <row r="5740" spans="1:14" ht="15.5" hidden="1" x14ac:dyDescent="0.35">
      <c r="A5740" s="3" t="s">
        <v>263</v>
      </c>
      <c r="B5740" s="2" t="s">
        <v>2045</v>
      </c>
      <c r="C5740" s="3">
        <v>186</v>
      </c>
      <c r="D5740" s="2">
        <v>0.03</v>
      </c>
      <c r="E5740" s="2">
        <v>0</v>
      </c>
      <c r="F5740" s="2">
        <v>0.03</v>
      </c>
      <c r="G5740" s="2">
        <v>0</v>
      </c>
      <c r="H5740" s="2" t="s">
        <v>12</v>
      </c>
      <c r="I5740" s="2">
        <v>1</v>
      </c>
      <c r="J5740" s="2">
        <v>2850</v>
      </c>
      <c r="K5740" s="4">
        <v>0.5</v>
      </c>
      <c r="L5740" s="2" t="s">
        <v>1929</v>
      </c>
      <c r="M5740" s="5">
        <v>45093</v>
      </c>
      <c r="N5740" s="6">
        <v>106.96</v>
      </c>
    </row>
    <row r="5741" spans="1:14" ht="15.5" hidden="1" x14ac:dyDescent="0.35">
      <c r="A5741" s="3" t="s">
        <v>265</v>
      </c>
      <c r="B5741" s="2" t="s">
        <v>2044</v>
      </c>
      <c r="C5741" s="3">
        <v>186.5</v>
      </c>
      <c r="D5741" s="2">
        <v>0.05</v>
      </c>
      <c r="E5741" s="2">
        <v>0.02</v>
      </c>
      <c r="F5741" s="2">
        <v>0.03</v>
      </c>
      <c r="G5741" s="2">
        <v>0</v>
      </c>
      <c r="H5741" s="2" t="s">
        <v>12</v>
      </c>
      <c r="I5741" s="2">
        <v>10</v>
      </c>
      <c r="J5741" s="2">
        <v>2645</v>
      </c>
      <c r="K5741" s="4">
        <v>0.52339999999999998</v>
      </c>
      <c r="L5741" s="2" t="s">
        <v>1929</v>
      </c>
      <c r="M5741" s="5">
        <v>45093</v>
      </c>
      <c r="N5741" s="6">
        <v>106.96</v>
      </c>
    </row>
    <row r="5742" spans="1:14" ht="15.5" hidden="1" x14ac:dyDescent="0.35">
      <c r="A5742" s="3" t="s">
        <v>267</v>
      </c>
      <c r="B5742" s="2" t="s">
        <v>2789</v>
      </c>
      <c r="C5742" s="3">
        <v>187</v>
      </c>
      <c r="D5742" s="2">
        <v>0.02</v>
      </c>
      <c r="E5742" s="2">
        <v>0</v>
      </c>
      <c r="F5742" s="2">
        <v>0.03</v>
      </c>
      <c r="G5742" s="2">
        <v>0</v>
      </c>
      <c r="H5742" s="2" t="s">
        <v>12</v>
      </c>
      <c r="I5742" s="2">
        <v>40</v>
      </c>
      <c r="J5742" s="2">
        <v>870</v>
      </c>
      <c r="K5742" s="4">
        <v>0.5</v>
      </c>
      <c r="L5742" s="2" t="s">
        <v>1929</v>
      </c>
      <c r="M5742" s="5">
        <v>45093</v>
      </c>
      <c r="N5742" s="6">
        <v>106.96</v>
      </c>
    </row>
    <row r="5743" spans="1:14" ht="15.5" hidden="1" x14ac:dyDescent="0.35">
      <c r="A5743" s="3" t="s">
        <v>269</v>
      </c>
      <c r="B5743" s="2" t="s">
        <v>2890</v>
      </c>
      <c r="C5743" s="3">
        <v>187.5</v>
      </c>
      <c r="D5743" s="2">
        <v>0.02</v>
      </c>
      <c r="E5743" s="2">
        <v>0.01</v>
      </c>
      <c r="F5743" s="2">
        <v>0.02</v>
      </c>
      <c r="G5743" s="2">
        <v>0</v>
      </c>
      <c r="H5743" s="2" t="s">
        <v>12</v>
      </c>
      <c r="I5743" s="2">
        <v>4</v>
      </c>
      <c r="J5743" s="2">
        <v>2503</v>
      </c>
      <c r="K5743" s="4">
        <v>0.50390000000000001</v>
      </c>
      <c r="L5743" s="2" t="s">
        <v>1929</v>
      </c>
      <c r="M5743" s="5">
        <v>45093</v>
      </c>
      <c r="N5743" s="6">
        <v>106.96</v>
      </c>
    </row>
    <row r="5744" spans="1:14" ht="15.5" hidden="1" x14ac:dyDescent="0.35">
      <c r="A5744" s="3" t="s">
        <v>271</v>
      </c>
      <c r="B5744" s="2" t="s">
        <v>2048</v>
      </c>
      <c r="C5744" s="3">
        <v>188</v>
      </c>
      <c r="D5744" s="2">
        <v>0.08</v>
      </c>
      <c r="E5744" s="2">
        <v>0.02</v>
      </c>
      <c r="F5744" s="2">
        <v>0.04</v>
      </c>
      <c r="G5744" s="2">
        <v>0</v>
      </c>
      <c r="H5744" s="2" t="s">
        <v>12</v>
      </c>
      <c r="I5744" s="2">
        <v>1</v>
      </c>
      <c r="J5744" s="2">
        <v>1114</v>
      </c>
      <c r="K5744" s="4">
        <v>0.53910000000000002</v>
      </c>
      <c r="L5744" s="2" t="s">
        <v>1929</v>
      </c>
      <c r="M5744" s="5">
        <v>45093</v>
      </c>
      <c r="N5744" s="6">
        <v>106.96</v>
      </c>
    </row>
    <row r="5745" spans="1:14" ht="15.5" hidden="1" x14ac:dyDescent="0.35">
      <c r="A5745" s="3" t="s">
        <v>273</v>
      </c>
      <c r="B5745" s="2" t="s">
        <v>2049</v>
      </c>
      <c r="C5745" s="3">
        <v>188.5</v>
      </c>
      <c r="D5745" s="2">
        <v>0.02</v>
      </c>
      <c r="E5745" s="2">
        <v>0</v>
      </c>
      <c r="F5745" s="2">
        <v>0.03</v>
      </c>
      <c r="G5745" s="2">
        <v>0</v>
      </c>
      <c r="H5745" s="2" t="s">
        <v>12</v>
      </c>
      <c r="I5745" s="2">
        <v>60</v>
      </c>
      <c r="J5745" s="2">
        <v>404</v>
      </c>
      <c r="K5745" s="4">
        <v>0.50780000000000003</v>
      </c>
      <c r="L5745" s="2" t="s">
        <v>1929</v>
      </c>
      <c r="M5745" s="5">
        <v>45093</v>
      </c>
      <c r="N5745" s="6">
        <v>106.96</v>
      </c>
    </row>
    <row r="5746" spans="1:14" ht="15.5" hidden="1" x14ac:dyDescent="0.35">
      <c r="A5746" s="3" t="s">
        <v>274</v>
      </c>
      <c r="B5746" s="2" t="s">
        <v>2050</v>
      </c>
      <c r="C5746" s="3">
        <v>189</v>
      </c>
      <c r="D5746" s="2">
        <v>0.03</v>
      </c>
      <c r="E5746" s="2">
        <v>0</v>
      </c>
      <c r="F5746" s="2">
        <v>0.03</v>
      </c>
      <c r="G5746" s="2">
        <v>0</v>
      </c>
      <c r="H5746" s="2" t="s">
        <v>12</v>
      </c>
      <c r="I5746" s="2">
        <v>1</v>
      </c>
      <c r="J5746" s="2">
        <v>360</v>
      </c>
      <c r="K5746" s="4">
        <v>0.50780000000000003</v>
      </c>
      <c r="L5746" s="2" t="s">
        <v>1929</v>
      </c>
      <c r="M5746" s="5">
        <v>45093</v>
      </c>
      <c r="N5746" s="6">
        <v>106.96</v>
      </c>
    </row>
    <row r="5747" spans="1:14" ht="15.5" hidden="1" x14ac:dyDescent="0.35">
      <c r="A5747" s="3" t="s">
        <v>276</v>
      </c>
      <c r="B5747" s="2" t="s">
        <v>2051</v>
      </c>
      <c r="C5747" s="3">
        <v>189.5</v>
      </c>
      <c r="D5747" s="2">
        <v>0.05</v>
      </c>
      <c r="E5747" s="2">
        <v>0.01</v>
      </c>
      <c r="F5747" s="2">
        <v>0.02</v>
      </c>
      <c r="G5747" s="2">
        <v>0</v>
      </c>
      <c r="H5747" s="2" t="s">
        <v>12</v>
      </c>
      <c r="I5747" s="2">
        <v>1</v>
      </c>
      <c r="J5747" s="2">
        <v>468</v>
      </c>
      <c r="K5747" s="4">
        <v>0.51170000000000004</v>
      </c>
      <c r="L5747" s="2" t="s">
        <v>1929</v>
      </c>
      <c r="M5747" s="5">
        <v>45093</v>
      </c>
      <c r="N5747" s="6">
        <v>106.96</v>
      </c>
    </row>
    <row r="5748" spans="1:14" ht="15.5" hidden="1" x14ac:dyDescent="0.35">
      <c r="A5748" s="3" t="s">
        <v>278</v>
      </c>
      <c r="B5748" s="2" t="s">
        <v>2891</v>
      </c>
      <c r="C5748" s="3">
        <v>190</v>
      </c>
      <c r="D5748" s="2">
        <v>0.02</v>
      </c>
      <c r="E5748" s="2">
        <v>0.01</v>
      </c>
      <c r="F5748" s="2">
        <v>0.03</v>
      </c>
      <c r="G5748" s="2">
        <v>-0.01</v>
      </c>
      <c r="H5748" s="2">
        <v>-0.33329999999999999</v>
      </c>
      <c r="I5748" s="2">
        <v>7</v>
      </c>
      <c r="J5748" s="2">
        <v>2823</v>
      </c>
      <c r="K5748" s="4">
        <v>0.52729999999999999</v>
      </c>
      <c r="L5748" s="2" t="s">
        <v>1929</v>
      </c>
      <c r="M5748" s="5">
        <v>45093</v>
      </c>
      <c r="N5748" s="6">
        <v>106.96</v>
      </c>
    </row>
    <row r="5749" spans="1:14" ht="15.5" hidden="1" x14ac:dyDescent="0.35">
      <c r="A5749" s="3" t="s">
        <v>280</v>
      </c>
      <c r="B5749" s="2" t="s">
        <v>2655</v>
      </c>
      <c r="C5749" s="3">
        <v>190.5</v>
      </c>
      <c r="D5749" s="2">
        <v>0.02</v>
      </c>
      <c r="E5749" s="2">
        <v>0</v>
      </c>
      <c r="F5749" s="2">
        <v>0.03</v>
      </c>
      <c r="G5749" s="2">
        <v>0</v>
      </c>
      <c r="H5749" s="2" t="s">
        <v>12</v>
      </c>
      <c r="I5749" s="2">
        <v>8</v>
      </c>
      <c r="J5749" s="2">
        <v>2173</v>
      </c>
      <c r="K5749" s="4">
        <v>0.51559999999999995</v>
      </c>
      <c r="L5749" s="2" t="s">
        <v>1929</v>
      </c>
      <c r="M5749" s="5">
        <v>45093</v>
      </c>
      <c r="N5749" s="6">
        <v>106.96</v>
      </c>
    </row>
    <row r="5750" spans="1:14" ht="15.5" hidden="1" x14ac:dyDescent="0.35">
      <c r="A5750" s="3" t="s">
        <v>282</v>
      </c>
      <c r="B5750" s="2" t="s">
        <v>2892</v>
      </c>
      <c r="C5750" s="3">
        <v>191</v>
      </c>
      <c r="D5750" s="2">
        <v>0.02</v>
      </c>
      <c r="E5750" s="2">
        <v>0</v>
      </c>
      <c r="F5750" s="2">
        <v>0.03</v>
      </c>
      <c r="G5750" s="2">
        <v>0</v>
      </c>
      <c r="H5750" s="2" t="s">
        <v>12</v>
      </c>
      <c r="I5750" s="2">
        <v>4</v>
      </c>
      <c r="J5750" s="2">
        <v>508</v>
      </c>
      <c r="K5750" s="4">
        <v>0.51559999999999995</v>
      </c>
      <c r="L5750" s="2" t="s">
        <v>1929</v>
      </c>
      <c r="M5750" s="5">
        <v>45093</v>
      </c>
      <c r="N5750" s="6">
        <v>106.96</v>
      </c>
    </row>
    <row r="5751" spans="1:14" ht="15.5" hidden="1" x14ac:dyDescent="0.35">
      <c r="A5751" s="3" t="s">
        <v>283</v>
      </c>
      <c r="B5751" s="2" t="s">
        <v>2054</v>
      </c>
      <c r="C5751" s="3">
        <v>191.5</v>
      </c>
      <c r="D5751" s="2">
        <v>0.02</v>
      </c>
      <c r="E5751" s="2">
        <v>0</v>
      </c>
      <c r="F5751" s="2">
        <v>0.03</v>
      </c>
      <c r="G5751" s="2">
        <v>0</v>
      </c>
      <c r="H5751" s="2" t="s">
        <v>12</v>
      </c>
      <c r="I5751" s="2">
        <v>2</v>
      </c>
      <c r="J5751" s="2">
        <v>436</v>
      </c>
      <c r="K5751" s="4">
        <v>0.52339999999999998</v>
      </c>
      <c r="L5751" s="2" t="s">
        <v>1929</v>
      </c>
      <c r="M5751" s="5">
        <v>45093</v>
      </c>
      <c r="N5751" s="6">
        <v>106.96</v>
      </c>
    </row>
    <row r="5752" spans="1:14" ht="15.5" hidden="1" x14ac:dyDescent="0.35">
      <c r="A5752" s="3" t="s">
        <v>285</v>
      </c>
      <c r="B5752" s="2" t="s">
        <v>2789</v>
      </c>
      <c r="C5752" s="3">
        <v>192</v>
      </c>
      <c r="D5752" s="2">
        <v>0.02</v>
      </c>
      <c r="E5752" s="2">
        <v>0</v>
      </c>
      <c r="F5752" s="2">
        <v>0.03</v>
      </c>
      <c r="G5752" s="2">
        <v>0</v>
      </c>
      <c r="H5752" s="2" t="s">
        <v>12</v>
      </c>
      <c r="I5752" s="2">
        <v>30</v>
      </c>
      <c r="J5752" s="2">
        <v>531</v>
      </c>
      <c r="K5752" s="4">
        <v>0.52339999999999998</v>
      </c>
      <c r="L5752" s="2" t="s">
        <v>1929</v>
      </c>
      <c r="M5752" s="5">
        <v>45093</v>
      </c>
      <c r="N5752" s="6">
        <v>106.96</v>
      </c>
    </row>
    <row r="5753" spans="1:14" ht="15.5" hidden="1" x14ac:dyDescent="0.35">
      <c r="A5753" s="3" t="s">
        <v>287</v>
      </c>
      <c r="B5753" s="2" t="s">
        <v>2641</v>
      </c>
      <c r="C5753" s="3">
        <v>192.5</v>
      </c>
      <c r="D5753" s="2">
        <v>0.02</v>
      </c>
      <c r="E5753" s="2">
        <v>0</v>
      </c>
      <c r="F5753" s="2">
        <v>0.03</v>
      </c>
      <c r="G5753" s="2">
        <v>0</v>
      </c>
      <c r="H5753" s="2" t="s">
        <v>12</v>
      </c>
      <c r="I5753" s="2">
        <v>20</v>
      </c>
      <c r="J5753" s="2">
        <v>831</v>
      </c>
      <c r="K5753" s="4">
        <v>0.52339999999999998</v>
      </c>
      <c r="L5753" s="2" t="s">
        <v>1929</v>
      </c>
      <c r="M5753" s="5">
        <v>45093</v>
      </c>
      <c r="N5753" s="6">
        <v>106.96</v>
      </c>
    </row>
    <row r="5754" spans="1:14" ht="15.5" hidden="1" x14ac:dyDescent="0.35">
      <c r="A5754" s="3" t="s">
        <v>289</v>
      </c>
      <c r="B5754" s="2" t="s">
        <v>2641</v>
      </c>
      <c r="C5754" s="3">
        <v>193</v>
      </c>
      <c r="D5754" s="2">
        <v>0.02</v>
      </c>
      <c r="E5754" s="2">
        <v>0</v>
      </c>
      <c r="F5754" s="2">
        <v>0.03</v>
      </c>
      <c r="G5754" s="2">
        <v>0</v>
      </c>
      <c r="H5754" s="2" t="s">
        <v>12</v>
      </c>
      <c r="I5754" s="2">
        <v>74</v>
      </c>
      <c r="J5754" s="2">
        <v>1104</v>
      </c>
      <c r="K5754" s="4">
        <v>0.52729999999999999</v>
      </c>
      <c r="L5754" s="2" t="s">
        <v>1929</v>
      </c>
      <c r="M5754" s="5">
        <v>45093</v>
      </c>
      <c r="N5754" s="6">
        <v>106.96</v>
      </c>
    </row>
    <row r="5755" spans="1:14" ht="15.5" hidden="1" x14ac:dyDescent="0.35">
      <c r="A5755" s="3" t="s">
        <v>291</v>
      </c>
      <c r="B5755" s="2" t="s">
        <v>2894</v>
      </c>
      <c r="C5755" s="3">
        <v>193.5</v>
      </c>
      <c r="D5755" s="2">
        <v>0.01</v>
      </c>
      <c r="E5755" s="2">
        <v>0</v>
      </c>
      <c r="F5755" s="2">
        <v>0.03</v>
      </c>
      <c r="G5755" s="2">
        <v>-0.01</v>
      </c>
      <c r="H5755" s="2">
        <v>-0.5</v>
      </c>
      <c r="I5755" s="2">
        <v>56</v>
      </c>
      <c r="J5755" s="2">
        <v>786</v>
      </c>
      <c r="K5755" s="4">
        <v>0.53129999999999999</v>
      </c>
      <c r="L5755" s="2" t="s">
        <v>1929</v>
      </c>
      <c r="M5755" s="5">
        <v>45093</v>
      </c>
      <c r="N5755" s="6">
        <v>106.96</v>
      </c>
    </row>
    <row r="5756" spans="1:14" ht="15.5" hidden="1" x14ac:dyDescent="0.35">
      <c r="A5756" s="3" t="s">
        <v>293</v>
      </c>
      <c r="B5756" s="2" t="s">
        <v>2057</v>
      </c>
      <c r="C5756" s="3">
        <v>194</v>
      </c>
      <c r="D5756" s="2">
        <v>0.06</v>
      </c>
      <c r="E5756" s="2">
        <v>0</v>
      </c>
      <c r="F5756" s="2">
        <v>0.02</v>
      </c>
      <c r="G5756" s="2">
        <v>0</v>
      </c>
      <c r="H5756" s="2" t="s">
        <v>12</v>
      </c>
      <c r="I5756" s="2">
        <v>1</v>
      </c>
      <c r="J5756" s="2">
        <v>1945</v>
      </c>
      <c r="K5756" s="4">
        <v>0.51559999999999995</v>
      </c>
      <c r="L5756" s="2" t="s">
        <v>1929</v>
      </c>
      <c r="M5756" s="5">
        <v>45093</v>
      </c>
      <c r="N5756" s="6">
        <v>106.96</v>
      </c>
    </row>
    <row r="5757" spans="1:14" ht="15.5" hidden="1" x14ac:dyDescent="0.35">
      <c r="A5757" s="3" t="s">
        <v>295</v>
      </c>
      <c r="B5757" s="2" t="s">
        <v>2058</v>
      </c>
      <c r="C5757" s="3">
        <v>194.5</v>
      </c>
      <c r="D5757" s="2">
        <v>0.02</v>
      </c>
      <c r="E5757" s="2">
        <v>0</v>
      </c>
      <c r="F5757" s="2">
        <v>0.02</v>
      </c>
      <c r="G5757" s="2">
        <v>0</v>
      </c>
      <c r="H5757" s="2" t="s">
        <v>12</v>
      </c>
      <c r="I5757" s="2">
        <v>20</v>
      </c>
      <c r="J5757" s="2">
        <v>462</v>
      </c>
      <c r="K5757" s="4">
        <v>0.51559999999999995</v>
      </c>
      <c r="L5757" s="2" t="s">
        <v>1929</v>
      </c>
      <c r="M5757" s="5">
        <v>45093</v>
      </c>
      <c r="N5757" s="6">
        <v>106.96</v>
      </c>
    </row>
    <row r="5758" spans="1:14" ht="15.5" hidden="1" x14ac:dyDescent="0.35">
      <c r="A5758" s="3" t="s">
        <v>297</v>
      </c>
      <c r="B5758" s="2" t="s">
        <v>2895</v>
      </c>
      <c r="C5758" s="3">
        <v>195</v>
      </c>
      <c r="D5758" s="2">
        <v>0.01</v>
      </c>
      <c r="E5758" s="2">
        <v>0</v>
      </c>
      <c r="F5758" s="2">
        <v>0.02</v>
      </c>
      <c r="G5758" s="2">
        <v>-0.02</v>
      </c>
      <c r="H5758" s="2">
        <v>-0.66669999999999996</v>
      </c>
      <c r="I5758" s="2">
        <v>20</v>
      </c>
      <c r="J5758" s="2">
        <v>43065</v>
      </c>
      <c r="K5758" s="4">
        <v>0.51559999999999995</v>
      </c>
      <c r="L5758" s="2" t="s">
        <v>1929</v>
      </c>
      <c r="M5758" s="5">
        <v>45093</v>
      </c>
      <c r="N5758" s="6">
        <v>106.96</v>
      </c>
    </row>
    <row r="5759" spans="1:14" ht="15.5" hidden="1" x14ac:dyDescent="0.35">
      <c r="A5759" s="3" t="s">
        <v>299</v>
      </c>
      <c r="B5759" s="2" t="s">
        <v>2896</v>
      </c>
      <c r="C5759" s="3">
        <v>195.5</v>
      </c>
      <c r="D5759" s="2">
        <v>0.01</v>
      </c>
      <c r="E5759" s="2">
        <v>0</v>
      </c>
      <c r="F5759" s="2">
        <v>0.02</v>
      </c>
      <c r="G5759" s="2">
        <v>-0.02</v>
      </c>
      <c r="H5759" s="2">
        <v>-0.66669999999999996</v>
      </c>
      <c r="I5759" s="2">
        <v>40</v>
      </c>
      <c r="J5759" s="2">
        <v>598</v>
      </c>
      <c r="K5759" s="4">
        <v>0.51559999999999995</v>
      </c>
      <c r="L5759" s="2" t="s">
        <v>1929</v>
      </c>
      <c r="M5759" s="5">
        <v>45093</v>
      </c>
      <c r="N5759" s="6">
        <v>106.96</v>
      </c>
    </row>
    <row r="5760" spans="1:14" ht="15.5" hidden="1" x14ac:dyDescent="0.35">
      <c r="A5760" s="3" t="s">
        <v>301</v>
      </c>
      <c r="B5760" s="2" t="s">
        <v>1988</v>
      </c>
      <c r="C5760" s="3">
        <v>196</v>
      </c>
      <c r="D5760" s="2">
        <v>0.02</v>
      </c>
      <c r="E5760" s="2">
        <v>0</v>
      </c>
      <c r="F5760" s="2">
        <v>0.02</v>
      </c>
      <c r="G5760" s="2">
        <v>0</v>
      </c>
      <c r="H5760" s="2" t="s">
        <v>12</v>
      </c>
      <c r="I5760" s="2">
        <v>20</v>
      </c>
      <c r="J5760" s="2">
        <v>541</v>
      </c>
      <c r="K5760" s="4">
        <v>0.51559999999999995</v>
      </c>
      <c r="L5760" s="2" t="s">
        <v>1929</v>
      </c>
      <c r="M5760" s="5">
        <v>45093</v>
      </c>
      <c r="N5760" s="6">
        <v>106.96</v>
      </c>
    </row>
    <row r="5761" spans="1:14" ht="15.5" hidden="1" x14ac:dyDescent="0.35">
      <c r="A5761" s="3" t="s">
        <v>303</v>
      </c>
      <c r="B5761" s="2" t="s">
        <v>2060</v>
      </c>
      <c r="C5761" s="3">
        <v>196.5</v>
      </c>
      <c r="D5761" s="2">
        <v>0.11</v>
      </c>
      <c r="E5761" s="2">
        <v>0.03</v>
      </c>
      <c r="F5761" s="2">
        <v>0.05</v>
      </c>
      <c r="G5761" s="2">
        <v>0</v>
      </c>
      <c r="H5761" s="2" t="s">
        <v>12</v>
      </c>
      <c r="I5761" s="2">
        <v>10</v>
      </c>
      <c r="J5761" s="2">
        <v>958</v>
      </c>
      <c r="K5761" s="4">
        <v>0.59379999999999999</v>
      </c>
      <c r="L5761" s="2" t="s">
        <v>1929</v>
      </c>
      <c r="M5761" s="5">
        <v>45093</v>
      </c>
      <c r="N5761" s="6">
        <v>106.96</v>
      </c>
    </row>
    <row r="5762" spans="1:14" ht="15.5" hidden="1" x14ac:dyDescent="0.35">
      <c r="A5762" s="3" t="s">
        <v>305</v>
      </c>
      <c r="B5762" s="2" t="s">
        <v>2061</v>
      </c>
      <c r="C5762" s="3">
        <v>197</v>
      </c>
      <c r="D5762" s="2">
        <v>0.02</v>
      </c>
      <c r="E5762" s="2">
        <v>0</v>
      </c>
      <c r="F5762" s="2">
        <v>0.02</v>
      </c>
      <c r="G5762" s="2">
        <v>0</v>
      </c>
      <c r="H5762" s="2" t="s">
        <v>12</v>
      </c>
      <c r="I5762" s="2">
        <v>10</v>
      </c>
      <c r="J5762" s="2">
        <v>613</v>
      </c>
      <c r="K5762" s="4">
        <v>0.52339999999999998</v>
      </c>
      <c r="L5762" s="2" t="s">
        <v>1929</v>
      </c>
      <c r="M5762" s="5">
        <v>45093</v>
      </c>
      <c r="N5762" s="6">
        <v>106.96</v>
      </c>
    </row>
    <row r="5763" spans="1:14" ht="15.5" hidden="1" x14ac:dyDescent="0.35">
      <c r="A5763" s="3" t="s">
        <v>307</v>
      </c>
      <c r="B5763" s="2" t="s">
        <v>2062</v>
      </c>
      <c r="C5763" s="3">
        <v>197.5</v>
      </c>
      <c r="D5763" s="2">
        <v>0.01</v>
      </c>
      <c r="E5763" s="2">
        <v>0</v>
      </c>
      <c r="F5763" s="2">
        <v>0.02</v>
      </c>
      <c r="G5763" s="2">
        <v>0</v>
      </c>
      <c r="H5763" s="2" t="s">
        <v>12</v>
      </c>
      <c r="I5763" s="2">
        <v>100</v>
      </c>
      <c r="J5763" s="2">
        <v>2061</v>
      </c>
      <c r="K5763" s="4">
        <v>0.52339999999999998</v>
      </c>
      <c r="L5763" s="2" t="s">
        <v>1929</v>
      </c>
      <c r="M5763" s="5">
        <v>45093</v>
      </c>
      <c r="N5763" s="6">
        <v>106.96</v>
      </c>
    </row>
    <row r="5764" spans="1:14" ht="15.5" hidden="1" x14ac:dyDescent="0.35">
      <c r="A5764" s="3" t="s">
        <v>309</v>
      </c>
      <c r="B5764" s="2" t="s">
        <v>2063</v>
      </c>
      <c r="C5764" s="3">
        <v>198</v>
      </c>
      <c r="D5764" s="2">
        <v>0.03</v>
      </c>
      <c r="E5764" s="2">
        <v>0.01</v>
      </c>
      <c r="F5764" s="2">
        <v>0.03</v>
      </c>
      <c r="G5764" s="2">
        <v>0</v>
      </c>
      <c r="H5764" s="2" t="s">
        <v>12</v>
      </c>
      <c r="I5764" s="2">
        <v>1</v>
      </c>
      <c r="J5764" s="2">
        <v>521</v>
      </c>
      <c r="K5764" s="4">
        <v>0.5625</v>
      </c>
      <c r="L5764" s="2" t="s">
        <v>1929</v>
      </c>
      <c r="M5764" s="5">
        <v>45093</v>
      </c>
      <c r="N5764" s="6">
        <v>106.96</v>
      </c>
    </row>
    <row r="5765" spans="1:14" ht="15.5" hidden="1" x14ac:dyDescent="0.35">
      <c r="A5765" s="3" t="s">
        <v>311</v>
      </c>
      <c r="B5765" s="2" t="s">
        <v>2658</v>
      </c>
      <c r="C5765" s="3">
        <v>198.5</v>
      </c>
      <c r="D5765" s="2">
        <v>0.01</v>
      </c>
      <c r="E5765" s="2">
        <v>0</v>
      </c>
      <c r="F5765" s="2">
        <v>0.02</v>
      </c>
      <c r="G5765" s="2">
        <v>0</v>
      </c>
      <c r="H5765" s="2" t="s">
        <v>12</v>
      </c>
      <c r="I5765" s="2">
        <v>9</v>
      </c>
      <c r="J5765" s="2">
        <v>463</v>
      </c>
      <c r="K5765" s="4">
        <v>0.53129999999999999</v>
      </c>
      <c r="L5765" s="2" t="s">
        <v>1929</v>
      </c>
      <c r="M5765" s="5">
        <v>45093</v>
      </c>
      <c r="N5765" s="6">
        <v>106.96</v>
      </c>
    </row>
    <row r="5766" spans="1:14" ht="15.5" hidden="1" x14ac:dyDescent="0.35">
      <c r="A5766" s="3" t="s">
        <v>313</v>
      </c>
      <c r="B5766" s="2" t="s">
        <v>2065</v>
      </c>
      <c r="C5766" s="3">
        <v>199</v>
      </c>
      <c r="D5766" s="2">
        <v>0.02</v>
      </c>
      <c r="E5766" s="2">
        <v>0</v>
      </c>
      <c r="F5766" s="2">
        <v>0.02</v>
      </c>
      <c r="G5766" s="2">
        <v>0</v>
      </c>
      <c r="H5766" s="2" t="s">
        <v>12</v>
      </c>
      <c r="I5766" s="2">
        <v>39</v>
      </c>
      <c r="J5766" s="2">
        <v>768</v>
      </c>
      <c r="K5766" s="4">
        <v>0.53129999999999999</v>
      </c>
      <c r="L5766" s="2" t="s">
        <v>1929</v>
      </c>
      <c r="M5766" s="5">
        <v>45093</v>
      </c>
      <c r="N5766" s="6">
        <v>106.96</v>
      </c>
    </row>
    <row r="5767" spans="1:14" ht="15.5" hidden="1" x14ac:dyDescent="0.35">
      <c r="A5767" s="3" t="s">
        <v>315</v>
      </c>
      <c r="B5767" s="2" t="s">
        <v>2066</v>
      </c>
      <c r="C5767" s="3">
        <v>199.5</v>
      </c>
      <c r="D5767" s="2">
        <v>0.03</v>
      </c>
      <c r="E5767" s="2">
        <v>0</v>
      </c>
      <c r="F5767" s="2">
        <v>0.13</v>
      </c>
      <c r="G5767" s="2">
        <v>0</v>
      </c>
      <c r="H5767" s="2" t="s">
        <v>12</v>
      </c>
      <c r="I5767" s="2">
        <v>50</v>
      </c>
      <c r="J5767" s="2">
        <v>2753</v>
      </c>
      <c r="K5767" s="4">
        <v>0.64059999999999995</v>
      </c>
      <c r="L5767" s="2" t="s">
        <v>1929</v>
      </c>
      <c r="M5767" s="5">
        <v>45093</v>
      </c>
      <c r="N5767" s="6">
        <v>106.96</v>
      </c>
    </row>
    <row r="5768" spans="1:14" ht="15.5" hidden="1" x14ac:dyDescent="0.35">
      <c r="A5768" s="3" t="s">
        <v>316</v>
      </c>
      <c r="B5768" s="2" t="s">
        <v>2878</v>
      </c>
      <c r="C5768" s="3">
        <v>200</v>
      </c>
      <c r="D5768" s="2">
        <v>0.02</v>
      </c>
      <c r="E5768" s="2">
        <v>0.01</v>
      </c>
      <c r="F5768" s="2">
        <v>0.02</v>
      </c>
      <c r="G5768" s="2">
        <v>0.01</v>
      </c>
      <c r="H5768" s="2">
        <v>1</v>
      </c>
      <c r="I5768" s="2">
        <v>5</v>
      </c>
      <c r="J5768" s="2">
        <v>20967</v>
      </c>
      <c r="K5768" s="4">
        <v>0.55469999999999997</v>
      </c>
      <c r="L5768" s="2" t="s">
        <v>1929</v>
      </c>
      <c r="M5768" s="5">
        <v>45093</v>
      </c>
      <c r="N5768" s="6">
        <v>106.96</v>
      </c>
    </row>
    <row r="5769" spans="1:14" ht="15.5" hidden="1" x14ac:dyDescent="0.35">
      <c r="A5769" s="3" t="s">
        <v>317</v>
      </c>
      <c r="B5769" s="2" t="s">
        <v>2889</v>
      </c>
      <c r="C5769" s="3">
        <v>205</v>
      </c>
      <c r="D5769" s="2">
        <v>0.01</v>
      </c>
      <c r="E5769" s="2">
        <v>0</v>
      </c>
      <c r="F5769" s="2">
        <v>0.02</v>
      </c>
      <c r="G5769" s="2">
        <v>0</v>
      </c>
      <c r="H5769" s="2" t="s">
        <v>12</v>
      </c>
      <c r="I5769" s="2">
        <v>40</v>
      </c>
      <c r="J5769" s="2">
        <v>6026</v>
      </c>
      <c r="K5769" s="4">
        <v>0.55469999999999997</v>
      </c>
      <c r="L5769" s="2" t="s">
        <v>1929</v>
      </c>
      <c r="M5769" s="5">
        <v>45093</v>
      </c>
      <c r="N5769" s="6">
        <v>106.96</v>
      </c>
    </row>
    <row r="5770" spans="1:14" ht="15.5" hidden="1" x14ac:dyDescent="0.35">
      <c r="A5770" s="3" t="s">
        <v>319</v>
      </c>
      <c r="B5770" s="2" t="s">
        <v>2878</v>
      </c>
      <c r="C5770" s="3">
        <v>210</v>
      </c>
      <c r="D5770" s="2">
        <v>0.01</v>
      </c>
      <c r="E5770" s="2">
        <v>0</v>
      </c>
      <c r="F5770" s="2">
        <v>0.02</v>
      </c>
      <c r="G5770" s="2">
        <v>0</v>
      </c>
      <c r="H5770" s="2" t="s">
        <v>12</v>
      </c>
      <c r="I5770" s="2">
        <v>120</v>
      </c>
      <c r="J5770" s="2">
        <v>3979</v>
      </c>
      <c r="K5770" s="4">
        <v>0.57030000000000003</v>
      </c>
      <c r="L5770" s="2" t="s">
        <v>1929</v>
      </c>
      <c r="M5770" s="5">
        <v>45093</v>
      </c>
      <c r="N5770" s="6">
        <v>106.96</v>
      </c>
    </row>
    <row r="5771" spans="1:14" ht="15.5" hidden="1" x14ac:dyDescent="0.35">
      <c r="A5771" s="3" t="s">
        <v>320</v>
      </c>
      <c r="B5771" s="2" t="s">
        <v>2793</v>
      </c>
      <c r="C5771" s="3">
        <v>215</v>
      </c>
      <c r="D5771" s="2">
        <v>0.01</v>
      </c>
      <c r="E5771" s="2">
        <v>0</v>
      </c>
      <c r="F5771" s="2">
        <v>0.02</v>
      </c>
      <c r="G5771" s="2">
        <v>0</v>
      </c>
      <c r="H5771" s="2" t="s">
        <v>12</v>
      </c>
      <c r="I5771" s="2">
        <v>400</v>
      </c>
      <c r="J5771" s="2">
        <v>4253</v>
      </c>
      <c r="K5771" s="4">
        <v>0.59379999999999999</v>
      </c>
      <c r="L5771" s="2" t="s">
        <v>1929</v>
      </c>
      <c r="M5771" s="5">
        <v>45093</v>
      </c>
      <c r="N5771" s="6">
        <v>106.96</v>
      </c>
    </row>
    <row r="5772" spans="1:14" ht="15.5" hidden="1" x14ac:dyDescent="0.35">
      <c r="A5772" s="3" t="s">
        <v>322</v>
      </c>
      <c r="B5772" s="2" t="s">
        <v>2794</v>
      </c>
      <c r="C5772" s="3">
        <v>220</v>
      </c>
      <c r="D5772" s="2">
        <v>0.01</v>
      </c>
      <c r="E5772" s="2">
        <v>0</v>
      </c>
      <c r="F5772" s="2">
        <v>0.02</v>
      </c>
      <c r="G5772" s="2">
        <v>0</v>
      </c>
      <c r="H5772" s="2" t="s">
        <v>12</v>
      </c>
      <c r="I5772" s="2">
        <v>200</v>
      </c>
      <c r="J5772" s="2">
        <v>2726</v>
      </c>
      <c r="K5772" s="4">
        <v>0.60940000000000005</v>
      </c>
      <c r="L5772" s="2" t="s">
        <v>1929</v>
      </c>
      <c r="M5772" s="5">
        <v>45093</v>
      </c>
      <c r="N5772" s="6">
        <v>106.96</v>
      </c>
    </row>
    <row r="5773" spans="1:14" ht="15.5" hidden="1" x14ac:dyDescent="0.35">
      <c r="A5773" s="3" t="s">
        <v>324</v>
      </c>
      <c r="B5773" s="2" t="s">
        <v>2795</v>
      </c>
      <c r="C5773" s="3">
        <v>225</v>
      </c>
      <c r="D5773" s="2">
        <v>0.01</v>
      </c>
      <c r="E5773" s="2">
        <v>0</v>
      </c>
      <c r="F5773" s="2">
        <v>0.02</v>
      </c>
      <c r="G5773" s="2">
        <v>0</v>
      </c>
      <c r="H5773" s="2" t="s">
        <v>12</v>
      </c>
      <c r="I5773" s="2">
        <v>600</v>
      </c>
      <c r="J5773" s="2">
        <v>14768</v>
      </c>
      <c r="K5773" s="4">
        <v>0.625</v>
      </c>
      <c r="L5773" s="2" t="s">
        <v>1929</v>
      </c>
      <c r="M5773" s="5">
        <v>45093</v>
      </c>
      <c r="N5773" s="6">
        <v>106.96</v>
      </c>
    </row>
    <row r="5774" spans="1:14" ht="15.5" hidden="1" x14ac:dyDescent="0.35">
      <c r="A5774" s="3" t="s">
        <v>326</v>
      </c>
      <c r="B5774" s="2" t="s">
        <v>2796</v>
      </c>
      <c r="C5774" s="3">
        <v>230</v>
      </c>
      <c r="D5774" s="2">
        <v>0.01</v>
      </c>
      <c r="E5774" s="2">
        <v>0</v>
      </c>
      <c r="F5774" s="2">
        <v>0.01</v>
      </c>
      <c r="G5774" s="2">
        <v>0</v>
      </c>
      <c r="H5774" s="2" t="s">
        <v>12</v>
      </c>
      <c r="I5774" s="2">
        <v>400</v>
      </c>
      <c r="J5774" s="2">
        <v>2810</v>
      </c>
      <c r="K5774" s="4">
        <v>0.60940000000000005</v>
      </c>
      <c r="L5774" s="2" t="s">
        <v>1929</v>
      </c>
      <c r="M5774" s="5">
        <v>45093</v>
      </c>
      <c r="N5774" s="6">
        <v>106.96</v>
      </c>
    </row>
    <row r="5775" spans="1:14" ht="15.5" hidden="1" x14ac:dyDescent="0.35">
      <c r="A5775" s="3" t="s">
        <v>328</v>
      </c>
      <c r="B5775" s="2" t="s">
        <v>2897</v>
      </c>
      <c r="C5775" s="3">
        <v>235</v>
      </c>
      <c r="D5775" s="2">
        <v>0.01</v>
      </c>
      <c r="E5775" s="2">
        <v>0</v>
      </c>
      <c r="F5775" s="2">
        <v>0.02</v>
      </c>
      <c r="G5775" s="2">
        <v>0</v>
      </c>
      <c r="H5775" s="2" t="s">
        <v>12</v>
      </c>
      <c r="I5775" s="2">
        <v>1</v>
      </c>
      <c r="J5775" s="2">
        <v>2626</v>
      </c>
      <c r="K5775" s="4">
        <v>0.65629999999999999</v>
      </c>
      <c r="L5775" s="2" t="s">
        <v>1929</v>
      </c>
      <c r="M5775" s="5">
        <v>45093</v>
      </c>
      <c r="N5775" s="6">
        <v>106.96</v>
      </c>
    </row>
    <row r="5776" spans="1:14" ht="15.5" hidden="1" x14ac:dyDescent="0.35">
      <c r="A5776" s="3" t="s">
        <v>330</v>
      </c>
      <c r="B5776" s="2" t="s">
        <v>2797</v>
      </c>
      <c r="C5776" s="3">
        <v>240</v>
      </c>
      <c r="D5776" s="2">
        <v>0.01</v>
      </c>
      <c r="E5776" s="2">
        <v>0</v>
      </c>
      <c r="F5776" s="2">
        <v>0.02</v>
      </c>
      <c r="G5776" s="2">
        <v>0</v>
      </c>
      <c r="H5776" s="2" t="s">
        <v>12</v>
      </c>
      <c r="I5776" s="2">
        <v>200</v>
      </c>
      <c r="J5776" s="2">
        <v>12565</v>
      </c>
      <c r="K5776" s="4">
        <v>0.67190000000000005</v>
      </c>
      <c r="L5776" s="2" t="s">
        <v>1929</v>
      </c>
      <c r="M5776" s="5">
        <v>45093</v>
      </c>
      <c r="N5776" s="6">
        <v>106.96</v>
      </c>
    </row>
    <row r="5777" spans="1:14" ht="15.5" hidden="1" x14ac:dyDescent="0.35">
      <c r="A5777" s="3" t="s">
        <v>331</v>
      </c>
      <c r="B5777" s="2" t="s">
        <v>2665</v>
      </c>
      <c r="C5777" s="3">
        <v>245</v>
      </c>
      <c r="D5777" s="2">
        <v>0.01</v>
      </c>
      <c r="E5777" s="2">
        <v>0</v>
      </c>
      <c r="F5777" s="2">
        <v>0.02</v>
      </c>
      <c r="G5777" s="2">
        <v>0</v>
      </c>
      <c r="H5777" s="2" t="s">
        <v>12</v>
      </c>
      <c r="I5777" s="2">
        <v>801</v>
      </c>
      <c r="J5777" s="2">
        <v>2429</v>
      </c>
      <c r="K5777" s="4">
        <v>0.6875</v>
      </c>
      <c r="L5777" s="2" t="s">
        <v>1929</v>
      </c>
      <c r="M5777" s="5">
        <v>45093</v>
      </c>
      <c r="N5777" s="6">
        <v>106.96</v>
      </c>
    </row>
    <row r="5778" spans="1:14" ht="15.5" hidden="1" x14ac:dyDescent="0.35">
      <c r="A5778" s="3" t="s">
        <v>332</v>
      </c>
      <c r="B5778" s="2" t="s">
        <v>2860</v>
      </c>
      <c r="C5778" s="3">
        <v>250</v>
      </c>
      <c r="D5778" s="2">
        <v>0.01</v>
      </c>
      <c r="E5778" s="2">
        <v>0</v>
      </c>
      <c r="F5778" s="2">
        <v>0.02</v>
      </c>
      <c r="G5778" s="2">
        <v>0</v>
      </c>
      <c r="H5778" s="2" t="s">
        <v>12</v>
      </c>
      <c r="I5778" s="2">
        <v>20</v>
      </c>
      <c r="J5778" s="2">
        <v>16321</v>
      </c>
      <c r="K5778" s="4">
        <v>0.70309999999999995</v>
      </c>
      <c r="L5778" s="2" t="s">
        <v>1929</v>
      </c>
      <c r="M5778" s="5">
        <v>45093</v>
      </c>
      <c r="N5778" s="6">
        <v>106.96</v>
      </c>
    </row>
    <row r="5779" spans="1:14" ht="15.5" hidden="1" x14ac:dyDescent="0.35">
      <c r="A5779" s="3" t="s">
        <v>334</v>
      </c>
      <c r="B5779" s="2" t="s">
        <v>2078</v>
      </c>
      <c r="C5779" s="3">
        <v>255</v>
      </c>
      <c r="D5779" s="2">
        <v>0.01</v>
      </c>
      <c r="E5779" s="2">
        <v>0</v>
      </c>
      <c r="F5779" s="2">
        <v>0.01</v>
      </c>
      <c r="G5779" s="2">
        <v>0</v>
      </c>
      <c r="H5779" s="2" t="s">
        <v>12</v>
      </c>
      <c r="I5779" s="2">
        <v>11</v>
      </c>
      <c r="J5779" s="2">
        <v>3239</v>
      </c>
      <c r="K5779" s="4">
        <v>0.6875</v>
      </c>
      <c r="L5779" s="2" t="s">
        <v>1929</v>
      </c>
      <c r="M5779" s="5">
        <v>45093</v>
      </c>
      <c r="N5779" s="6">
        <v>106.96</v>
      </c>
    </row>
    <row r="5780" spans="1:14" ht="15.5" hidden="1" x14ac:dyDescent="0.35">
      <c r="A5780" s="3" t="s">
        <v>336</v>
      </c>
      <c r="B5780" s="2" t="s">
        <v>2079</v>
      </c>
      <c r="C5780" s="3">
        <v>260</v>
      </c>
      <c r="D5780" s="2">
        <v>0.02</v>
      </c>
      <c r="E5780" s="2">
        <v>0</v>
      </c>
      <c r="F5780" s="2">
        <v>0</v>
      </c>
      <c r="G5780" s="2">
        <v>0</v>
      </c>
      <c r="H5780" s="2" t="s">
        <v>12</v>
      </c>
      <c r="I5780" s="2">
        <v>10</v>
      </c>
      <c r="J5780" s="2">
        <v>5447</v>
      </c>
      <c r="K5780" s="4">
        <v>0.5</v>
      </c>
      <c r="L5780" s="2" t="s">
        <v>1929</v>
      </c>
      <c r="M5780" s="5">
        <v>45093</v>
      </c>
      <c r="N5780" s="6">
        <v>106.96</v>
      </c>
    </row>
    <row r="5781" spans="1:14" ht="15.5" hidden="1" x14ac:dyDescent="0.35">
      <c r="A5781" s="3" t="s">
        <v>338</v>
      </c>
      <c r="B5781" s="2" t="s">
        <v>2667</v>
      </c>
      <c r="C5781" s="3">
        <v>265</v>
      </c>
      <c r="D5781" s="2">
        <v>0.01</v>
      </c>
      <c r="E5781" s="2">
        <v>0</v>
      </c>
      <c r="F5781" s="2">
        <v>0.02</v>
      </c>
      <c r="G5781" s="2">
        <v>0</v>
      </c>
      <c r="H5781" s="2" t="s">
        <v>12</v>
      </c>
      <c r="I5781" s="2">
        <v>28</v>
      </c>
      <c r="J5781" s="2">
        <v>11770</v>
      </c>
      <c r="K5781" s="4">
        <v>0.75</v>
      </c>
      <c r="L5781" s="2" t="s">
        <v>1929</v>
      </c>
      <c r="M5781" s="5">
        <v>45093</v>
      </c>
      <c r="N5781" s="6">
        <v>106.96</v>
      </c>
    </row>
    <row r="5782" spans="1:14" ht="15.5" hidden="1" x14ac:dyDescent="0.35">
      <c r="A5782" s="3" t="s">
        <v>339</v>
      </c>
      <c r="B5782" s="2" t="s">
        <v>2798</v>
      </c>
      <c r="C5782" s="3">
        <v>270</v>
      </c>
      <c r="D5782" s="2">
        <v>0.01</v>
      </c>
      <c r="E5782" s="2">
        <v>0</v>
      </c>
      <c r="F5782" s="2">
        <v>0.02</v>
      </c>
      <c r="G5782" s="2">
        <v>0</v>
      </c>
      <c r="H5782" s="2" t="s">
        <v>12</v>
      </c>
      <c r="I5782" s="2">
        <v>1</v>
      </c>
      <c r="J5782" s="2">
        <v>4169</v>
      </c>
      <c r="K5782" s="4">
        <v>0.75780000000000003</v>
      </c>
      <c r="L5782" s="2" t="s">
        <v>1929</v>
      </c>
      <c r="M5782" s="5">
        <v>45093</v>
      </c>
      <c r="N5782" s="6">
        <v>106.96</v>
      </c>
    </row>
    <row r="5783" spans="1:14" ht="15.5" hidden="1" x14ac:dyDescent="0.35">
      <c r="A5783" s="3" t="s">
        <v>341</v>
      </c>
      <c r="B5783" s="2" t="s">
        <v>2898</v>
      </c>
      <c r="C5783" s="3">
        <v>275</v>
      </c>
      <c r="D5783" s="2">
        <v>0.01</v>
      </c>
      <c r="E5783" s="2">
        <v>0</v>
      </c>
      <c r="F5783" s="2">
        <v>0.01</v>
      </c>
      <c r="G5783" s="2">
        <v>0</v>
      </c>
      <c r="H5783" s="2" t="s">
        <v>12</v>
      </c>
      <c r="I5783" s="2">
        <v>20</v>
      </c>
      <c r="J5783" s="2">
        <v>30136</v>
      </c>
      <c r="K5783" s="4">
        <v>0.73440000000000005</v>
      </c>
      <c r="L5783" s="2" t="s">
        <v>1929</v>
      </c>
      <c r="M5783" s="5">
        <v>45093</v>
      </c>
      <c r="N5783" s="6">
        <v>106.96</v>
      </c>
    </row>
    <row r="5784" spans="1:14" ht="15.5" hidden="1" x14ac:dyDescent="0.35">
      <c r="A5784" s="3" t="s">
        <v>343</v>
      </c>
      <c r="B5784" s="2" t="s">
        <v>2081</v>
      </c>
      <c r="C5784" s="3">
        <v>1200</v>
      </c>
      <c r="D5784" s="2">
        <v>1120.2</v>
      </c>
      <c r="E5784" s="2">
        <v>1306.05</v>
      </c>
      <c r="F5784" s="2">
        <v>1323</v>
      </c>
      <c r="G5784" s="2">
        <v>0</v>
      </c>
      <c r="H5784" s="2" t="s">
        <v>12</v>
      </c>
      <c r="I5784" s="2">
        <v>6</v>
      </c>
      <c r="J5784" s="2">
        <v>7</v>
      </c>
      <c r="K5784" s="4">
        <v>0</v>
      </c>
      <c r="L5784" s="2" t="s">
        <v>1929</v>
      </c>
      <c r="M5784" s="5">
        <v>45093</v>
      </c>
      <c r="N5784" s="6">
        <v>106.96</v>
      </c>
    </row>
    <row r="5785" spans="1:14" ht="15.5" hidden="1" x14ac:dyDescent="0.35">
      <c r="A5785" s="3" t="s">
        <v>345</v>
      </c>
      <c r="B5785" s="2" t="s">
        <v>2082</v>
      </c>
      <c r="C5785" s="3">
        <v>1240</v>
      </c>
      <c r="D5785" s="2">
        <v>1241.1500000000001</v>
      </c>
      <c r="E5785" s="2">
        <v>1270.3499999999999</v>
      </c>
      <c r="F5785" s="2">
        <v>1287.5</v>
      </c>
      <c r="G5785" s="2">
        <v>0</v>
      </c>
      <c r="H5785" s="2" t="s">
        <v>12</v>
      </c>
      <c r="I5785" s="2" t="s">
        <v>12</v>
      </c>
      <c r="J5785" s="2">
        <v>1</v>
      </c>
      <c r="K5785" s="4">
        <v>0</v>
      </c>
      <c r="L5785" s="2" t="s">
        <v>1929</v>
      </c>
      <c r="M5785" s="5">
        <v>45093</v>
      </c>
      <c r="N5785" s="6">
        <v>106.96</v>
      </c>
    </row>
    <row r="5786" spans="1:14" ht="15.5" hidden="1" x14ac:dyDescent="0.35">
      <c r="A5786" s="3" t="s">
        <v>347</v>
      </c>
      <c r="B5786" s="2" t="s">
        <v>2083</v>
      </c>
      <c r="C5786" s="3">
        <v>1280</v>
      </c>
      <c r="D5786" s="2">
        <v>1225.58</v>
      </c>
      <c r="E5786" s="2">
        <v>1234.8</v>
      </c>
      <c r="F5786" s="2">
        <v>1252</v>
      </c>
      <c r="G5786" s="2">
        <v>0</v>
      </c>
      <c r="H5786" s="2" t="s">
        <v>12</v>
      </c>
      <c r="I5786" s="2">
        <v>2</v>
      </c>
      <c r="J5786" s="2">
        <v>5</v>
      </c>
      <c r="K5786" s="4">
        <v>0</v>
      </c>
      <c r="L5786" s="2" t="s">
        <v>1929</v>
      </c>
      <c r="M5786" s="5">
        <v>45093</v>
      </c>
      <c r="N5786" s="6">
        <v>106.96</v>
      </c>
    </row>
    <row r="5787" spans="1:14" ht="15.5" hidden="1" x14ac:dyDescent="0.35">
      <c r="A5787" s="3" t="s">
        <v>349</v>
      </c>
      <c r="B5787" s="2" t="s">
        <v>2084</v>
      </c>
      <c r="C5787" s="3">
        <v>1300</v>
      </c>
      <c r="D5787" s="2">
        <v>1221.3</v>
      </c>
      <c r="E5787" s="2">
        <v>1217.1500000000001</v>
      </c>
      <c r="F5787" s="2">
        <v>1234</v>
      </c>
      <c r="G5787" s="2">
        <v>187.1</v>
      </c>
      <c r="H5787" s="2">
        <v>0.18090000000000001</v>
      </c>
      <c r="I5787" s="2">
        <v>2</v>
      </c>
      <c r="J5787" s="2">
        <v>7</v>
      </c>
      <c r="K5787" s="4">
        <v>0</v>
      </c>
      <c r="L5787" s="2" t="s">
        <v>1929</v>
      </c>
      <c r="M5787" s="5">
        <v>45093</v>
      </c>
      <c r="N5787" s="6">
        <v>106.96</v>
      </c>
    </row>
    <row r="5788" spans="1:14" ht="15.5" hidden="1" x14ac:dyDescent="0.35">
      <c r="A5788" s="3" t="s">
        <v>351</v>
      </c>
      <c r="B5788" s="2" t="s">
        <v>2085</v>
      </c>
      <c r="C5788" s="3">
        <v>1320</v>
      </c>
      <c r="D5788" s="2">
        <v>886.85</v>
      </c>
      <c r="E5788" s="2">
        <v>1199.7</v>
      </c>
      <c r="F5788" s="2">
        <v>1216.5</v>
      </c>
      <c r="G5788" s="2">
        <v>0</v>
      </c>
      <c r="H5788" s="2" t="s">
        <v>12</v>
      </c>
      <c r="I5788" s="2" t="s">
        <v>12</v>
      </c>
      <c r="J5788" s="2">
        <v>1</v>
      </c>
      <c r="K5788" s="4">
        <v>0</v>
      </c>
      <c r="L5788" s="2" t="s">
        <v>1929</v>
      </c>
      <c r="M5788" s="5">
        <v>45093</v>
      </c>
      <c r="N5788" s="6">
        <v>106.96</v>
      </c>
    </row>
    <row r="5789" spans="1:14" ht="15.5" hidden="1" x14ac:dyDescent="0.35">
      <c r="A5789" s="3" t="s">
        <v>353</v>
      </c>
      <c r="B5789" s="2" t="s">
        <v>2085</v>
      </c>
      <c r="C5789" s="3">
        <v>1340</v>
      </c>
      <c r="D5789" s="2">
        <v>872.8</v>
      </c>
      <c r="E5789" s="2">
        <v>1182.2</v>
      </c>
      <c r="F5789" s="2">
        <v>1199</v>
      </c>
      <c r="G5789" s="2">
        <v>0</v>
      </c>
      <c r="H5789" s="2" t="s">
        <v>12</v>
      </c>
      <c r="I5789" s="2" t="s">
        <v>12</v>
      </c>
      <c r="J5789" s="2">
        <v>1</v>
      </c>
      <c r="K5789" s="4">
        <v>0</v>
      </c>
      <c r="L5789" s="2" t="s">
        <v>1929</v>
      </c>
      <c r="M5789" s="5">
        <v>45093</v>
      </c>
      <c r="N5789" s="6">
        <v>106.96</v>
      </c>
    </row>
    <row r="5790" spans="1:14" ht="15.5" hidden="1" x14ac:dyDescent="0.35">
      <c r="A5790" s="3" t="s">
        <v>354</v>
      </c>
      <c r="B5790" s="2" t="s">
        <v>2086</v>
      </c>
      <c r="C5790" s="3">
        <v>1360</v>
      </c>
      <c r="D5790" s="2">
        <v>925.38</v>
      </c>
      <c r="E5790" s="2">
        <v>1164.7</v>
      </c>
      <c r="F5790" s="2">
        <v>1182</v>
      </c>
      <c r="G5790" s="2">
        <v>0</v>
      </c>
      <c r="H5790" s="2" t="s">
        <v>12</v>
      </c>
      <c r="I5790" s="2">
        <v>1</v>
      </c>
      <c r="J5790" s="2">
        <v>4</v>
      </c>
      <c r="K5790" s="4">
        <v>0</v>
      </c>
      <c r="L5790" s="2" t="s">
        <v>1929</v>
      </c>
      <c r="M5790" s="5">
        <v>45093</v>
      </c>
      <c r="N5790" s="6">
        <v>106.96</v>
      </c>
    </row>
    <row r="5791" spans="1:14" ht="15.5" hidden="1" x14ac:dyDescent="0.35">
      <c r="A5791" s="3" t="s">
        <v>356</v>
      </c>
      <c r="B5791" s="2" t="s">
        <v>2087</v>
      </c>
      <c r="C5791" s="3">
        <v>1380</v>
      </c>
      <c r="D5791" s="2">
        <v>911.54</v>
      </c>
      <c r="E5791" s="2">
        <v>1147.5</v>
      </c>
      <c r="F5791" s="2">
        <v>1164</v>
      </c>
      <c r="G5791" s="2">
        <v>0</v>
      </c>
      <c r="H5791" s="2" t="s">
        <v>12</v>
      </c>
      <c r="I5791" s="2">
        <v>2</v>
      </c>
      <c r="J5791" s="2">
        <v>13</v>
      </c>
      <c r="K5791" s="4">
        <v>0</v>
      </c>
      <c r="L5791" s="2" t="s">
        <v>1929</v>
      </c>
      <c r="M5791" s="5">
        <v>45093</v>
      </c>
      <c r="N5791" s="6">
        <v>106.96</v>
      </c>
    </row>
    <row r="5792" spans="1:14" ht="15.5" hidden="1" x14ac:dyDescent="0.35">
      <c r="A5792" s="3" t="s">
        <v>358</v>
      </c>
      <c r="B5792" s="2" t="s">
        <v>2088</v>
      </c>
      <c r="C5792" s="3">
        <v>1400</v>
      </c>
      <c r="D5792" s="2">
        <v>832.85</v>
      </c>
      <c r="E5792" s="2">
        <v>1130.25</v>
      </c>
      <c r="F5792" s="2">
        <v>1147</v>
      </c>
      <c r="G5792" s="2">
        <v>0</v>
      </c>
      <c r="H5792" s="2" t="s">
        <v>12</v>
      </c>
      <c r="I5792" s="2">
        <v>1</v>
      </c>
      <c r="J5792" s="2">
        <v>21</v>
      </c>
      <c r="K5792" s="4">
        <v>0</v>
      </c>
      <c r="L5792" s="2" t="s">
        <v>1929</v>
      </c>
      <c r="M5792" s="5">
        <v>45093</v>
      </c>
      <c r="N5792" s="6">
        <v>106.96</v>
      </c>
    </row>
    <row r="5793" spans="1:14" ht="15.5" hidden="1" x14ac:dyDescent="0.35">
      <c r="A5793" s="3" t="s">
        <v>360</v>
      </c>
      <c r="B5793" s="2" t="s">
        <v>2089</v>
      </c>
      <c r="C5793" s="3">
        <v>1420</v>
      </c>
      <c r="D5793" s="2">
        <v>916.65</v>
      </c>
      <c r="E5793" s="2">
        <v>1113</v>
      </c>
      <c r="F5793" s="2">
        <v>1129.5</v>
      </c>
      <c r="G5793" s="2">
        <v>0</v>
      </c>
      <c r="H5793" s="2" t="s">
        <v>12</v>
      </c>
      <c r="I5793" s="2">
        <v>4</v>
      </c>
      <c r="J5793" s="2">
        <v>43</v>
      </c>
      <c r="K5793" s="4">
        <v>0</v>
      </c>
      <c r="L5793" s="2" t="s">
        <v>1929</v>
      </c>
      <c r="M5793" s="5">
        <v>45093</v>
      </c>
      <c r="N5793" s="6">
        <v>106.96</v>
      </c>
    </row>
    <row r="5794" spans="1:14" ht="15.5" hidden="1" x14ac:dyDescent="0.35">
      <c r="A5794" s="3" t="s">
        <v>362</v>
      </c>
      <c r="B5794" s="2" t="s">
        <v>2090</v>
      </c>
      <c r="C5794" s="3">
        <v>1440</v>
      </c>
      <c r="D5794" s="2">
        <v>1105.22</v>
      </c>
      <c r="E5794" s="2">
        <v>1095.9000000000001</v>
      </c>
      <c r="F5794" s="2">
        <v>1112.5</v>
      </c>
      <c r="G5794" s="2">
        <v>266.12</v>
      </c>
      <c r="H5794" s="2">
        <v>0.31709999999999999</v>
      </c>
      <c r="I5794" s="2">
        <v>4</v>
      </c>
      <c r="J5794" s="2">
        <v>17</v>
      </c>
      <c r="K5794" s="4">
        <v>0</v>
      </c>
      <c r="L5794" s="2" t="s">
        <v>1929</v>
      </c>
      <c r="M5794" s="5">
        <v>45093</v>
      </c>
      <c r="N5794" s="6">
        <v>106.96</v>
      </c>
    </row>
    <row r="5795" spans="1:14" ht="15.5" hidden="1" x14ac:dyDescent="0.35">
      <c r="A5795" s="3" t="s">
        <v>364</v>
      </c>
      <c r="B5795" s="2" t="s">
        <v>2091</v>
      </c>
      <c r="C5795" s="3">
        <v>1450</v>
      </c>
      <c r="D5795" s="2">
        <v>1762.7</v>
      </c>
      <c r="E5795" s="2">
        <v>1639.5</v>
      </c>
      <c r="F5795" s="2">
        <v>1659</v>
      </c>
      <c r="G5795" s="2">
        <v>0</v>
      </c>
      <c r="H5795" s="2" t="s">
        <v>12</v>
      </c>
      <c r="I5795" s="2">
        <v>2</v>
      </c>
      <c r="J5795" s="2">
        <v>20</v>
      </c>
      <c r="K5795" s="4">
        <v>0</v>
      </c>
      <c r="L5795" s="2" t="s">
        <v>1929</v>
      </c>
      <c r="M5795" s="5">
        <v>45093</v>
      </c>
      <c r="N5795" s="6">
        <v>106.96</v>
      </c>
    </row>
    <row r="5796" spans="1:14" ht="15.5" hidden="1" x14ac:dyDescent="0.35">
      <c r="A5796" s="3" t="s">
        <v>366</v>
      </c>
      <c r="B5796" s="2" t="s">
        <v>2092</v>
      </c>
      <c r="C5796" s="3">
        <v>1460</v>
      </c>
      <c r="D5796" s="2">
        <v>787.65</v>
      </c>
      <c r="E5796" s="2">
        <v>1078.9000000000001</v>
      </c>
      <c r="F5796" s="2">
        <v>1095.5</v>
      </c>
      <c r="G5796" s="2">
        <v>0</v>
      </c>
      <c r="H5796" s="2" t="s">
        <v>12</v>
      </c>
      <c r="I5796" s="2">
        <v>10</v>
      </c>
      <c r="J5796" s="2">
        <v>6</v>
      </c>
      <c r="K5796" s="4">
        <v>0</v>
      </c>
      <c r="L5796" s="2" t="s">
        <v>1929</v>
      </c>
      <c r="M5796" s="5">
        <v>45093</v>
      </c>
      <c r="N5796" s="6">
        <v>106.96</v>
      </c>
    </row>
    <row r="5797" spans="1:14" ht="15.5" hidden="1" x14ac:dyDescent="0.35">
      <c r="A5797" s="3" t="s">
        <v>368</v>
      </c>
      <c r="B5797" s="2" t="s">
        <v>2093</v>
      </c>
      <c r="C5797" s="3">
        <v>1480</v>
      </c>
      <c r="D5797" s="2">
        <v>873.7</v>
      </c>
      <c r="E5797" s="2">
        <v>1062</v>
      </c>
      <c r="F5797" s="2">
        <v>1078.5</v>
      </c>
      <c r="G5797" s="2">
        <v>0</v>
      </c>
      <c r="H5797" s="2" t="s">
        <v>12</v>
      </c>
      <c r="I5797" s="2">
        <v>10</v>
      </c>
      <c r="J5797" s="2">
        <v>13</v>
      </c>
      <c r="K5797" s="4">
        <v>0</v>
      </c>
      <c r="L5797" s="2" t="s">
        <v>1929</v>
      </c>
      <c r="M5797" s="5">
        <v>45093</v>
      </c>
      <c r="N5797" s="6">
        <v>106.96</v>
      </c>
    </row>
    <row r="5798" spans="1:14" ht="15.5" hidden="1" x14ac:dyDescent="0.35">
      <c r="A5798" s="3" t="s">
        <v>370</v>
      </c>
      <c r="B5798" s="2" t="s">
        <v>2094</v>
      </c>
      <c r="C5798" s="3">
        <v>1500</v>
      </c>
      <c r="D5798" s="2">
        <v>937.72</v>
      </c>
      <c r="E5798" s="2">
        <v>1045.2</v>
      </c>
      <c r="F5798" s="2">
        <v>1062</v>
      </c>
      <c r="G5798" s="2">
        <v>0</v>
      </c>
      <c r="H5798" s="2" t="s">
        <v>12</v>
      </c>
      <c r="I5798" s="2">
        <v>6</v>
      </c>
      <c r="J5798" s="2">
        <v>40</v>
      </c>
      <c r="K5798" s="4">
        <v>0</v>
      </c>
      <c r="L5798" s="2" t="s">
        <v>1929</v>
      </c>
      <c r="M5798" s="5">
        <v>45093</v>
      </c>
      <c r="N5798" s="6">
        <v>106.96</v>
      </c>
    </row>
    <row r="5799" spans="1:14" ht="15.5" hidden="1" x14ac:dyDescent="0.35">
      <c r="A5799" s="3" t="s">
        <v>372</v>
      </c>
      <c r="B5799" s="2" t="s">
        <v>2095</v>
      </c>
      <c r="C5799" s="3">
        <v>1520</v>
      </c>
      <c r="D5799" s="2">
        <v>1030</v>
      </c>
      <c r="E5799" s="2">
        <v>1028.4000000000001</v>
      </c>
      <c r="F5799" s="2">
        <v>1045</v>
      </c>
      <c r="G5799" s="2">
        <v>142.5</v>
      </c>
      <c r="H5799" s="2">
        <v>0.16059999999999999</v>
      </c>
      <c r="I5799" s="2">
        <v>1</v>
      </c>
      <c r="J5799" s="2">
        <v>27</v>
      </c>
      <c r="K5799" s="4">
        <v>0</v>
      </c>
      <c r="L5799" s="2" t="s">
        <v>1929</v>
      </c>
      <c r="M5799" s="5">
        <v>45093</v>
      </c>
      <c r="N5799" s="6">
        <v>106.96</v>
      </c>
    </row>
    <row r="5800" spans="1:14" ht="15.5" hidden="1" x14ac:dyDescent="0.35">
      <c r="A5800" s="3" t="s">
        <v>374</v>
      </c>
      <c r="B5800" s="2" t="s">
        <v>2096</v>
      </c>
      <c r="C5800" s="3">
        <v>1540</v>
      </c>
      <c r="D5800" s="2">
        <v>830.6</v>
      </c>
      <c r="E5800" s="2">
        <v>1011.85</v>
      </c>
      <c r="F5800" s="2">
        <v>1028.5</v>
      </c>
      <c r="G5800" s="2">
        <v>0</v>
      </c>
      <c r="H5800" s="2" t="s">
        <v>12</v>
      </c>
      <c r="I5800" s="2">
        <v>4</v>
      </c>
      <c r="J5800" s="2">
        <v>7</v>
      </c>
      <c r="K5800" s="4">
        <v>0</v>
      </c>
      <c r="L5800" s="2" t="s">
        <v>1929</v>
      </c>
      <c r="M5800" s="5">
        <v>45093</v>
      </c>
      <c r="N5800" s="6">
        <v>106.96</v>
      </c>
    </row>
    <row r="5801" spans="1:14" ht="15.5" hidden="1" x14ac:dyDescent="0.35">
      <c r="A5801" s="3" t="s">
        <v>376</v>
      </c>
      <c r="B5801" s="2" t="s">
        <v>2097</v>
      </c>
      <c r="C5801" s="3">
        <v>1550</v>
      </c>
      <c r="D5801" s="2">
        <v>744.13</v>
      </c>
      <c r="E5801" s="2">
        <v>1003.65</v>
      </c>
      <c r="F5801" s="2">
        <v>1020</v>
      </c>
      <c r="G5801" s="2">
        <v>0</v>
      </c>
      <c r="H5801" s="2" t="s">
        <v>12</v>
      </c>
      <c r="I5801" s="2">
        <v>16</v>
      </c>
      <c r="J5801" s="2">
        <v>21</v>
      </c>
      <c r="K5801" s="4">
        <v>0</v>
      </c>
      <c r="L5801" s="2" t="s">
        <v>1929</v>
      </c>
      <c r="M5801" s="5">
        <v>45093</v>
      </c>
      <c r="N5801" s="6">
        <v>106.96</v>
      </c>
    </row>
    <row r="5802" spans="1:14" ht="15.5" hidden="1" x14ac:dyDescent="0.35">
      <c r="A5802" s="3" t="s">
        <v>378</v>
      </c>
      <c r="B5802" s="2" t="s">
        <v>2098</v>
      </c>
      <c r="C5802" s="3">
        <v>1560</v>
      </c>
      <c r="D5802" s="2">
        <v>723</v>
      </c>
      <c r="E5802" s="2">
        <v>996.3</v>
      </c>
      <c r="F5802" s="2">
        <v>1012</v>
      </c>
      <c r="G5802" s="2">
        <v>0</v>
      </c>
      <c r="H5802" s="2" t="s">
        <v>12</v>
      </c>
      <c r="I5802" s="2">
        <v>1</v>
      </c>
      <c r="J5802" s="2">
        <v>19</v>
      </c>
      <c r="K5802" s="4">
        <v>0</v>
      </c>
      <c r="L5802" s="2" t="s">
        <v>1929</v>
      </c>
      <c r="M5802" s="5">
        <v>45093</v>
      </c>
      <c r="N5802" s="6">
        <v>106.96</v>
      </c>
    </row>
    <row r="5803" spans="1:14" ht="15.5" hidden="1" x14ac:dyDescent="0.35">
      <c r="A5803" s="3" t="s">
        <v>380</v>
      </c>
      <c r="B5803" s="2" t="s">
        <v>2099</v>
      </c>
      <c r="C5803" s="3">
        <v>1580</v>
      </c>
      <c r="D5803" s="2">
        <v>800.03</v>
      </c>
      <c r="E5803" s="2">
        <v>979.9</v>
      </c>
      <c r="F5803" s="2">
        <v>996</v>
      </c>
      <c r="G5803" s="2">
        <v>0</v>
      </c>
      <c r="H5803" s="2" t="s">
        <v>12</v>
      </c>
      <c r="I5803" s="2">
        <v>2</v>
      </c>
      <c r="J5803" s="2">
        <v>23</v>
      </c>
      <c r="K5803" s="4">
        <v>0</v>
      </c>
      <c r="L5803" s="2" t="s">
        <v>1929</v>
      </c>
      <c r="M5803" s="5">
        <v>45093</v>
      </c>
      <c r="N5803" s="6">
        <v>106.96</v>
      </c>
    </row>
    <row r="5804" spans="1:14" ht="15.5" hidden="1" x14ac:dyDescent="0.35">
      <c r="A5804" s="3" t="s">
        <v>382</v>
      </c>
      <c r="B5804" s="2" t="s">
        <v>2100</v>
      </c>
      <c r="C5804" s="3">
        <v>1600</v>
      </c>
      <c r="D5804" s="2">
        <v>976.06</v>
      </c>
      <c r="E5804" s="2">
        <v>962.7</v>
      </c>
      <c r="F5804" s="2">
        <v>979.5</v>
      </c>
      <c r="G5804" s="2">
        <v>0</v>
      </c>
      <c r="H5804" s="2" t="s">
        <v>12</v>
      </c>
      <c r="I5804" s="2">
        <v>7</v>
      </c>
      <c r="J5804" s="2">
        <v>91</v>
      </c>
      <c r="K5804" s="4">
        <v>0</v>
      </c>
      <c r="L5804" s="2" t="s">
        <v>1929</v>
      </c>
      <c r="M5804" s="5">
        <v>45093</v>
      </c>
      <c r="N5804" s="6">
        <v>106.96</v>
      </c>
    </row>
    <row r="5805" spans="1:14" ht="15.5" hidden="1" x14ac:dyDescent="0.35">
      <c r="A5805" s="3" t="s">
        <v>384</v>
      </c>
      <c r="B5805" s="2" t="s">
        <v>2101</v>
      </c>
      <c r="C5805" s="3">
        <v>1620</v>
      </c>
      <c r="D5805" s="2">
        <v>792.11</v>
      </c>
      <c r="E5805" s="2">
        <v>947.35</v>
      </c>
      <c r="F5805" s="2">
        <v>963</v>
      </c>
      <c r="G5805" s="2">
        <v>0</v>
      </c>
      <c r="H5805" s="2" t="s">
        <v>12</v>
      </c>
      <c r="I5805" s="2">
        <v>2</v>
      </c>
      <c r="J5805" s="2">
        <v>19</v>
      </c>
      <c r="K5805" s="4">
        <v>0</v>
      </c>
      <c r="L5805" s="2" t="s">
        <v>1929</v>
      </c>
      <c r="M5805" s="5">
        <v>45093</v>
      </c>
      <c r="N5805" s="6">
        <v>106.96</v>
      </c>
    </row>
    <row r="5806" spans="1:14" ht="15.5" hidden="1" x14ac:dyDescent="0.35">
      <c r="A5806" s="3" t="s">
        <v>386</v>
      </c>
      <c r="B5806" s="2" t="s">
        <v>2102</v>
      </c>
      <c r="C5806" s="3">
        <v>1640</v>
      </c>
      <c r="D5806" s="2">
        <v>697.48</v>
      </c>
      <c r="E5806" s="2">
        <v>930.6</v>
      </c>
      <c r="F5806" s="2">
        <v>947.5</v>
      </c>
      <c r="G5806" s="2">
        <v>0</v>
      </c>
      <c r="H5806" s="2" t="s">
        <v>12</v>
      </c>
      <c r="I5806" s="2">
        <v>14</v>
      </c>
      <c r="J5806" s="2">
        <v>18</v>
      </c>
      <c r="K5806" s="4">
        <v>0</v>
      </c>
      <c r="L5806" s="2" t="s">
        <v>1929</v>
      </c>
      <c r="M5806" s="5">
        <v>45093</v>
      </c>
      <c r="N5806" s="6">
        <v>106.96</v>
      </c>
    </row>
    <row r="5807" spans="1:14" ht="15.5" hidden="1" x14ac:dyDescent="0.35">
      <c r="A5807" s="3" t="s">
        <v>388</v>
      </c>
      <c r="B5807" s="2" t="s">
        <v>2103</v>
      </c>
      <c r="C5807" s="3">
        <v>1660</v>
      </c>
      <c r="D5807" s="2">
        <v>1473.6</v>
      </c>
      <c r="E5807" s="2">
        <v>1701</v>
      </c>
      <c r="F5807" s="2">
        <v>1720.5</v>
      </c>
      <c r="G5807" s="2">
        <v>0</v>
      </c>
      <c r="H5807" s="2" t="s">
        <v>12</v>
      </c>
      <c r="I5807" s="2">
        <v>2</v>
      </c>
      <c r="J5807" s="2">
        <v>14</v>
      </c>
      <c r="K5807" s="4">
        <v>0</v>
      </c>
      <c r="L5807" s="2" t="s">
        <v>1929</v>
      </c>
      <c r="M5807" s="5">
        <v>45093</v>
      </c>
      <c r="N5807" s="6">
        <v>106.96</v>
      </c>
    </row>
    <row r="5808" spans="1:14" ht="15.5" hidden="1" x14ac:dyDescent="0.35">
      <c r="A5808" s="3" t="s">
        <v>390</v>
      </c>
      <c r="B5808" s="2" t="s">
        <v>2104</v>
      </c>
      <c r="C5808" s="3">
        <v>1680</v>
      </c>
      <c r="D5808" s="2">
        <v>669.05</v>
      </c>
      <c r="E5808" s="2">
        <v>898.95</v>
      </c>
      <c r="F5808" s="2">
        <v>916</v>
      </c>
      <c r="G5808" s="2">
        <v>0</v>
      </c>
      <c r="H5808" s="2" t="s">
        <v>12</v>
      </c>
      <c r="I5808" s="2">
        <v>22</v>
      </c>
      <c r="J5808" s="2">
        <v>27</v>
      </c>
      <c r="K5808" s="4">
        <v>0</v>
      </c>
      <c r="L5808" s="2" t="s">
        <v>1929</v>
      </c>
      <c r="M5808" s="5">
        <v>45093</v>
      </c>
      <c r="N5808" s="6">
        <v>106.96</v>
      </c>
    </row>
    <row r="5809" spans="1:14" ht="15.5" hidden="1" x14ac:dyDescent="0.35">
      <c r="A5809" s="3" t="s">
        <v>392</v>
      </c>
      <c r="B5809" s="2" t="s">
        <v>2094</v>
      </c>
      <c r="C5809" s="3">
        <v>1700</v>
      </c>
      <c r="D5809" s="2">
        <v>779.72</v>
      </c>
      <c r="E5809" s="2">
        <v>883.3</v>
      </c>
      <c r="F5809" s="2">
        <v>900</v>
      </c>
      <c r="G5809" s="2">
        <v>0</v>
      </c>
      <c r="H5809" s="2" t="s">
        <v>12</v>
      </c>
      <c r="I5809" s="2">
        <v>6</v>
      </c>
      <c r="J5809" s="2">
        <v>53</v>
      </c>
      <c r="K5809" s="4">
        <v>0</v>
      </c>
      <c r="L5809" s="2" t="s">
        <v>1929</v>
      </c>
      <c r="M5809" s="5">
        <v>45093</v>
      </c>
      <c r="N5809" s="6">
        <v>106.96</v>
      </c>
    </row>
    <row r="5810" spans="1:14" ht="15.5" hidden="1" x14ac:dyDescent="0.35">
      <c r="A5810" s="3" t="s">
        <v>393</v>
      </c>
      <c r="B5810" s="2" t="s">
        <v>2105</v>
      </c>
      <c r="C5810" s="3">
        <v>1720</v>
      </c>
      <c r="D5810" s="2">
        <v>1512.6</v>
      </c>
      <c r="E5810" s="2">
        <v>1347</v>
      </c>
      <c r="F5810" s="2">
        <v>1365</v>
      </c>
      <c r="G5810" s="2">
        <v>0</v>
      </c>
      <c r="H5810" s="2" t="s">
        <v>12</v>
      </c>
      <c r="I5810" s="2">
        <v>6</v>
      </c>
      <c r="J5810" s="2">
        <v>28</v>
      </c>
      <c r="K5810" s="4">
        <v>0</v>
      </c>
      <c r="L5810" s="2" t="s">
        <v>1929</v>
      </c>
      <c r="M5810" s="5">
        <v>45093</v>
      </c>
      <c r="N5810" s="6">
        <v>106.96</v>
      </c>
    </row>
    <row r="5811" spans="1:14" ht="15.5" hidden="1" x14ac:dyDescent="0.35">
      <c r="A5811" s="3" t="s">
        <v>395</v>
      </c>
      <c r="B5811" s="2" t="s">
        <v>2106</v>
      </c>
      <c r="C5811" s="3">
        <v>1740</v>
      </c>
      <c r="D5811" s="2">
        <v>612.63</v>
      </c>
      <c r="E5811" s="2">
        <v>852.45</v>
      </c>
      <c r="F5811" s="2">
        <v>869</v>
      </c>
      <c r="G5811" s="2">
        <v>0</v>
      </c>
      <c r="H5811" s="2" t="s">
        <v>12</v>
      </c>
      <c r="I5811" s="2">
        <v>4</v>
      </c>
      <c r="J5811" s="2">
        <v>21</v>
      </c>
      <c r="K5811" s="4">
        <v>0</v>
      </c>
      <c r="L5811" s="2" t="s">
        <v>1929</v>
      </c>
      <c r="M5811" s="5">
        <v>45093</v>
      </c>
      <c r="N5811" s="6">
        <v>106.96</v>
      </c>
    </row>
    <row r="5812" spans="1:14" ht="15.5" hidden="1" x14ac:dyDescent="0.35">
      <c r="A5812" s="3" t="s">
        <v>397</v>
      </c>
      <c r="B5812" s="2" t="s">
        <v>2107</v>
      </c>
      <c r="C5812" s="3">
        <v>1760</v>
      </c>
      <c r="D5812" s="2">
        <v>601.74</v>
      </c>
      <c r="E5812" s="2">
        <v>837.9</v>
      </c>
      <c r="F5812" s="2">
        <v>854</v>
      </c>
      <c r="G5812" s="2">
        <v>0</v>
      </c>
      <c r="H5812" s="2" t="s">
        <v>12</v>
      </c>
      <c r="I5812" s="2">
        <v>2</v>
      </c>
      <c r="J5812" s="2">
        <v>25</v>
      </c>
      <c r="K5812" s="4">
        <v>0</v>
      </c>
      <c r="L5812" s="2" t="s">
        <v>1929</v>
      </c>
      <c r="M5812" s="5">
        <v>45093</v>
      </c>
      <c r="N5812" s="6">
        <v>106.96</v>
      </c>
    </row>
    <row r="5813" spans="1:14" ht="15.5" hidden="1" x14ac:dyDescent="0.35">
      <c r="A5813" s="3" t="s">
        <v>399</v>
      </c>
      <c r="B5813" s="2" t="s">
        <v>2098</v>
      </c>
      <c r="C5813" s="3">
        <v>1780</v>
      </c>
      <c r="D5813" s="2">
        <v>573</v>
      </c>
      <c r="E5813" s="2">
        <v>822.05</v>
      </c>
      <c r="F5813" s="2">
        <v>839</v>
      </c>
      <c r="G5813" s="2">
        <v>0</v>
      </c>
      <c r="H5813" s="2" t="s">
        <v>12</v>
      </c>
      <c r="I5813" s="2">
        <v>1</v>
      </c>
      <c r="J5813" s="2">
        <v>24</v>
      </c>
      <c r="K5813" s="4">
        <v>0</v>
      </c>
      <c r="L5813" s="2" t="s">
        <v>1929</v>
      </c>
      <c r="M5813" s="5">
        <v>45093</v>
      </c>
      <c r="N5813" s="6">
        <v>106.96</v>
      </c>
    </row>
    <row r="5814" spans="1:14" ht="15.5" hidden="1" x14ac:dyDescent="0.35">
      <c r="A5814" s="3" t="s">
        <v>400</v>
      </c>
      <c r="B5814" s="2" t="s">
        <v>2108</v>
      </c>
      <c r="C5814" s="3">
        <v>1800</v>
      </c>
      <c r="D5814" s="2">
        <v>543.16</v>
      </c>
      <c r="E5814" s="2">
        <v>807.05</v>
      </c>
      <c r="F5814" s="2">
        <v>824</v>
      </c>
      <c r="G5814" s="2">
        <v>0</v>
      </c>
      <c r="H5814" s="2" t="s">
        <v>12</v>
      </c>
      <c r="I5814" s="2">
        <v>1</v>
      </c>
      <c r="J5814" s="2">
        <v>29</v>
      </c>
      <c r="K5814" s="4">
        <v>0</v>
      </c>
      <c r="L5814" s="2" t="s">
        <v>1929</v>
      </c>
      <c r="M5814" s="5">
        <v>45093</v>
      </c>
      <c r="N5814" s="6">
        <v>106.96</v>
      </c>
    </row>
    <row r="5815" spans="1:14" ht="15.5" hidden="1" x14ac:dyDescent="0.35">
      <c r="A5815" s="3" t="s">
        <v>402</v>
      </c>
      <c r="B5815" s="2" t="s">
        <v>2109</v>
      </c>
      <c r="C5815" s="3">
        <v>1820</v>
      </c>
      <c r="D5815" s="2">
        <v>579.64</v>
      </c>
      <c r="E5815" s="2">
        <v>792.15</v>
      </c>
      <c r="F5815" s="2">
        <v>809</v>
      </c>
      <c r="G5815" s="2">
        <v>0</v>
      </c>
      <c r="H5815" s="2" t="s">
        <v>12</v>
      </c>
      <c r="I5815" s="2">
        <v>20</v>
      </c>
      <c r="J5815" s="2">
        <v>20</v>
      </c>
      <c r="K5815" s="4">
        <v>0</v>
      </c>
      <c r="L5815" s="2" t="s">
        <v>1929</v>
      </c>
      <c r="M5815" s="5">
        <v>45093</v>
      </c>
      <c r="N5815" s="6">
        <v>106.96</v>
      </c>
    </row>
    <row r="5816" spans="1:14" ht="15.5" hidden="1" x14ac:dyDescent="0.35">
      <c r="A5816" s="3" t="s">
        <v>404</v>
      </c>
      <c r="B5816" s="2" t="s">
        <v>2110</v>
      </c>
      <c r="C5816" s="3">
        <v>1840</v>
      </c>
      <c r="D5816" s="2">
        <v>765</v>
      </c>
      <c r="E5816" s="2">
        <v>777.45</v>
      </c>
      <c r="F5816" s="2">
        <v>794.5</v>
      </c>
      <c r="G5816" s="2">
        <v>0</v>
      </c>
      <c r="H5816" s="2" t="s">
        <v>12</v>
      </c>
      <c r="I5816" s="2">
        <v>1</v>
      </c>
      <c r="J5816" s="2">
        <v>29</v>
      </c>
      <c r="K5816" s="4">
        <v>0</v>
      </c>
      <c r="L5816" s="2" t="s">
        <v>1929</v>
      </c>
      <c r="M5816" s="5">
        <v>45093</v>
      </c>
      <c r="N5816" s="6">
        <v>106.96</v>
      </c>
    </row>
    <row r="5817" spans="1:14" ht="15.5" hidden="1" x14ac:dyDescent="0.35">
      <c r="A5817" s="3" t="s">
        <v>406</v>
      </c>
      <c r="B5817" s="2" t="s">
        <v>2111</v>
      </c>
      <c r="C5817" s="3">
        <v>1860</v>
      </c>
      <c r="D5817" s="2">
        <v>511.65</v>
      </c>
      <c r="E5817" s="2">
        <v>762.85</v>
      </c>
      <c r="F5817" s="2">
        <v>780</v>
      </c>
      <c r="G5817" s="2">
        <v>0</v>
      </c>
      <c r="H5817" s="2" t="s">
        <v>12</v>
      </c>
      <c r="I5817" s="2">
        <v>2</v>
      </c>
      <c r="J5817" s="2">
        <v>19</v>
      </c>
      <c r="K5817" s="4">
        <v>0</v>
      </c>
      <c r="L5817" s="2" t="s">
        <v>1929</v>
      </c>
      <c r="M5817" s="5">
        <v>45093</v>
      </c>
      <c r="N5817" s="6">
        <v>106.96</v>
      </c>
    </row>
    <row r="5818" spans="1:14" ht="15.5" hidden="1" x14ac:dyDescent="0.35">
      <c r="A5818" s="3" t="s">
        <v>408</v>
      </c>
      <c r="B5818" s="2" t="s">
        <v>2112</v>
      </c>
      <c r="C5818" s="3">
        <v>1880</v>
      </c>
      <c r="D5818" s="2">
        <v>504.16</v>
      </c>
      <c r="E5818" s="2">
        <v>748.4</v>
      </c>
      <c r="F5818" s="2">
        <v>765.5</v>
      </c>
      <c r="G5818" s="2">
        <v>0</v>
      </c>
      <c r="H5818" s="2" t="s">
        <v>12</v>
      </c>
      <c r="I5818" s="2">
        <v>1</v>
      </c>
      <c r="J5818" s="2">
        <v>44</v>
      </c>
      <c r="K5818" s="4">
        <v>0</v>
      </c>
      <c r="L5818" s="2" t="s">
        <v>1929</v>
      </c>
      <c r="M5818" s="5">
        <v>45093</v>
      </c>
      <c r="N5818" s="6">
        <v>106.96</v>
      </c>
    </row>
    <row r="5819" spans="1:14" ht="15.5" hidden="1" x14ac:dyDescent="0.35">
      <c r="A5819" s="3" t="s">
        <v>410</v>
      </c>
      <c r="B5819" s="2" t="s">
        <v>2113</v>
      </c>
      <c r="C5819" s="3">
        <v>1900</v>
      </c>
      <c r="D5819" s="2">
        <v>735</v>
      </c>
      <c r="E5819" s="2">
        <v>734.15</v>
      </c>
      <c r="F5819" s="2">
        <v>751</v>
      </c>
      <c r="G5819" s="2">
        <v>2.1800000000000002</v>
      </c>
      <c r="H5819" s="2">
        <v>3.0000000000000001E-3</v>
      </c>
      <c r="I5819" s="2">
        <v>1</v>
      </c>
      <c r="J5819" s="2">
        <v>46</v>
      </c>
      <c r="K5819" s="4">
        <v>0</v>
      </c>
      <c r="L5819" s="2" t="s">
        <v>1929</v>
      </c>
      <c r="M5819" s="5">
        <v>45093</v>
      </c>
      <c r="N5819" s="6">
        <v>106.96</v>
      </c>
    </row>
    <row r="5820" spans="1:14" ht="15.5" hidden="1" x14ac:dyDescent="0.35">
      <c r="A5820" s="3" t="s">
        <v>412</v>
      </c>
      <c r="B5820" s="2" t="s">
        <v>2114</v>
      </c>
      <c r="C5820" s="3">
        <v>1920</v>
      </c>
      <c r="D5820" s="2">
        <v>1238</v>
      </c>
      <c r="E5820" s="2">
        <v>0</v>
      </c>
      <c r="F5820" s="2">
        <v>0</v>
      </c>
      <c r="G5820" s="2">
        <v>0</v>
      </c>
      <c r="H5820" s="2" t="s">
        <v>12</v>
      </c>
      <c r="I5820" s="2">
        <v>1</v>
      </c>
      <c r="J5820" s="2">
        <v>36</v>
      </c>
      <c r="K5820" s="4">
        <v>0.5</v>
      </c>
      <c r="L5820" s="2" t="s">
        <v>1929</v>
      </c>
      <c r="M5820" s="5">
        <v>45093</v>
      </c>
      <c r="N5820" s="6">
        <v>106.96</v>
      </c>
    </row>
    <row r="5821" spans="1:14" ht="15.5" hidden="1" x14ac:dyDescent="0.35">
      <c r="A5821" s="3" t="s">
        <v>414</v>
      </c>
      <c r="B5821" s="2" t="s">
        <v>2115</v>
      </c>
      <c r="C5821" s="3">
        <v>1940</v>
      </c>
      <c r="D5821" s="2">
        <v>478.38</v>
      </c>
      <c r="E5821" s="2">
        <v>705.95</v>
      </c>
      <c r="F5821" s="2">
        <v>722.5</v>
      </c>
      <c r="G5821" s="2">
        <v>0</v>
      </c>
      <c r="H5821" s="2" t="s">
        <v>12</v>
      </c>
      <c r="I5821" s="2">
        <v>3</v>
      </c>
      <c r="J5821" s="2">
        <v>32</v>
      </c>
      <c r="K5821" s="4">
        <v>0</v>
      </c>
      <c r="L5821" s="2" t="s">
        <v>1929</v>
      </c>
      <c r="M5821" s="5">
        <v>45093</v>
      </c>
      <c r="N5821" s="6">
        <v>106.96</v>
      </c>
    </row>
    <row r="5822" spans="1:14" ht="15.5" hidden="1" x14ac:dyDescent="0.35">
      <c r="A5822" s="3" t="s">
        <v>416</v>
      </c>
      <c r="B5822" s="2" t="s">
        <v>2116</v>
      </c>
      <c r="C5822" s="3">
        <v>1960</v>
      </c>
      <c r="D5822" s="2">
        <v>701.4</v>
      </c>
      <c r="E5822" s="2">
        <v>692.1</v>
      </c>
      <c r="F5822" s="2">
        <v>709</v>
      </c>
      <c r="G5822" s="2">
        <v>0</v>
      </c>
      <c r="H5822" s="2" t="s">
        <v>12</v>
      </c>
      <c r="I5822" s="2">
        <v>1</v>
      </c>
      <c r="J5822" s="2">
        <v>61</v>
      </c>
      <c r="K5822" s="4">
        <v>0</v>
      </c>
      <c r="L5822" s="2" t="s">
        <v>1929</v>
      </c>
      <c r="M5822" s="5">
        <v>45093</v>
      </c>
      <c r="N5822" s="6">
        <v>106.96</v>
      </c>
    </row>
    <row r="5823" spans="1:14" ht="15.5" hidden="1" x14ac:dyDescent="0.35">
      <c r="A5823" s="3" t="s">
        <v>418</v>
      </c>
      <c r="B5823" s="2" t="s">
        <v>2117</v>
      </c>
      <c r="C5823" s="3">
        <v>1980</v>
      </c>
      <c r="D5823" s="2">
        <v>424.18</v>
      </c>
      <c r="E5823" s="2">
        <v>679.15</v>
      </c>
      <c r="F5823" s="2">
        <v>694.6</v>
      </c>
      <c r="G5823" s="2">
        <v>0</v>
      </c>
      <c r="H5823" s="2" t="s">
        <v>12</v>
      </c>
      <c r="I5823" s="2">
        <v>7</v>
      </c>
      <c r="J5823" s="2">
        <v>44</v>
      </c>
      <c r="K5823" s="4">
        <v>0</v>
      </c>
      <c r="L5823" s="2" t="s">
        <v>1929</v>
      </c>
      <c r="M5823" s="5">
        <v>45093</v>
      </c>
      <c r="N5823" s="6">
        <v>106.96</v>
      </c>
    </row>
    <row r="5824" spans="1:14" ht="15.5" hidden="1" x14ac:dyDescent="0.35">
      <c r="A5824" s="3" t="s">
        <v>420</v>
      </c>
      <c r="B5824" s="2" t="s">
        <v>2118</v>
      </c>
      <c r="C5824" s="3">
        <v>2000</v>
      </c>
      <c r="D5824" s="2">
        <v>666.1</v>
      </c>
      <c r="E5824" s="2">
        <v>665.6</v>
      </c>
      <c r="F5824" s="2">
        <v>680.9</v>
      </c>
      <c r="G5824" s="2">
        <v>-0.25</v>
      </c>
      <c r="H5824" s="2">
        <v>-4.0000000000000002E-4</v>
      </c>
      <c r="I5824" s="2">
        <v>1</v>
      </c>
      <c r="J5824" s="2">
        <v>107</v>
      </c>
      <c r="K5824" s="4">
        <v>0</v>
      </c>
      <c r="L5824" s="2" t="s">
        <v>1929</v>
      </c>
      <c r="M5824" s="5">
        <v>45093</v>
      </c>
      <c r="N5824" s="6">
        <v>106.96</v>
      </c>
    </row>
    <row r="5825" spans="1:14" ht="15.5" hidden="1" x14ac:dyDescent="0.35">
      <c r="A5825" s="3" t="s">
        <v>422</v>
      </c>
      <c r="B5825" s="2" t="s">
        <v>2669</v>
      </c>
      <c r="C5825" s="3">
        <v>2100</v>
      </c>
      <c r="D5825" s="2">
        <v>600.15</v>
      </c>
      <c r="E5825" s="2">
        <v>599.45000000000005</v>
      </c>
      <c r="F5825" s="2">
        <v>614.95000000000005</v>
      </c>
      <c r="G5825" s="2">
        <v>31.29</v>
      </c>
      <c r="H5825" s="2">
        <v>5.5E-2</v>
      </c>
      <c r="I5825" s="2">
        <v>1</v>
      </c>
      <c r="J5825" s="2">
        <v>54</v>
      </c>
      <c r="K5825" s="4">
        <v>0</v>
      </c>
      <c r="L5825" s="2" t="s">
        <v>1929</v>
      </c>
      <c r="M5825" s="5">
        <v>45093</v>
      </c>
      <c r="N5825" s="6">
        <v>106.96</v>
      </c>
    </row>
    <row r="5826" spans="1:14" ht="15.5" hidden="1" x14ac:dyDescent="0.35">
      <c r="A5826" s="3" t="s">
        <v>424</v>
      </c>
      <c r="B5826" s="2" t="s">
        <v>2120</v>
      </c>
      <c r="C5826" s="3">
        <v>2200</v>
      </c>
      <c r="D5826" s="2">
        <v>575</v>
      </c>
      <c r="E5826" s="2">
        <v>538.4</v>
      </c>
      <c r="F5826" s="2">
        <v>553.1</v>
      </c>
      <c r="G5826" s="2">
        <v>0</v>
      </c>
      <c r="H5826" s="2" t="s">
        <v>12</v>
      </c>
      <c r="I5826" s="2">
        <v>10</v>
      </c>
      <c r="J5826" s="2">
        <v>198</v>
      </c>
      <c r="K5826" s="4">
        <v>0</v>
      </c>
      <c r="L5826" s="2" t="s">
        <v>1929</v>
      </c>
      <c r="M5826" s="5">
        <v>45093</v>
      </c>
      <c r="N5826" s="6">
        <v>106.96</v>
      </c>
    </row>
    <row r="5827" spans="1:14" ht="15.5" hidden="1" x14ac:dyDescent="0.35">
      <c r="A5827" s="3" t="s">
        <v>426</v>
      </c>
      <c r="B5827" s="2" t="s">
        <v>2121</v>
      </c>
      <c r="C5827" s="3">
        <v>2300</v>
      </c>
      <c r="D5827" s="2">
        <v>505</v>
      </c>
      <c r="E5827" s="2">
        <v>481.25</v>
      </c>
      <c r="F5827" s="2">
        <v>495.15</v>
      </c>
      <c r="G5827" s="2">
        <v>0</v>
      </c>
      <c r="H5827" s="2" t="s">
        <v>12</v>
      </c>
      <c r="I5827" s="2">
        <v>3</v>
      </c>
      <c r="J5827" s="2">
        <v>200</v>
      </c>
      <c r="K5827" s="4">
        <v>0</v>
      </c>
      <c r="L5827" s="2" t="s">
        <v>1929</v>
      </c>
      <c r="M5827" s="5">
        <v>45093</v>
      </c>
      <c r="N5827" s="6">
        <v>106.96</v>
      </c>
    </row>
    <row r="5828" spans="1:14" ht="15.5" hidden="1" x14ac:dyDescent="0.35">
      <c r="A5828" s="3" t="s">
        <v>428</v>
      </c>
      <c r="B5828" s="2" t="s">
        <v>2122</v>
      </c>
      <c r="C5828" s="3">
        <v>2400</v>
      </c>
      <c r="D5828" s="2">
        <v>427.5</v>
      </c>
      <c r="E5828" s="2">
        <v>426.95</v>
      </c>
      <c r="F5828" s="2">
        <v>441.1</v>
      </c>
      <c r="G5828" s="2">
        <v>7.5</v>
      </c>
      <c r="H5828" s="2">
        <v>1.7899999999999999E-2</v>
      </c>
      <c r="I5828" s="2">
        <v>4</v>
      </c>
      <c r="J5828" s="2">
        <v>133</v>
      </c>
      <c r="K5828" s="4">
        <v>0</v>
      </c>
      <c r="L5828" s="2" t="s">
        <v>1929</v>
      </c>
      <c r="M5828" s="5">
        <v>45093</v>
      </c>
      <c r="N5828" s="6">
        <v>106.96</v>
      </c>
    </row>
    <row r="5829" spans="1:14" ht="15.5" hidden="1" x14ac:dyDescent="0.35">
      <c r="A5829" s="3" t="s">
        <v>430</v>
      </c>
      <c r="B5829" s="2" t="s">
        <v>2123</v>
      </c>
      <c r="C5829" s="3">
        <v>2500</v>
      </c>
      <c r="D5829" s="2">
        <v>385.4</v>
      </c>
      <c r="E5829" s="2">
        <v>377.4</v>
      </c>
      <c r="F5829" s="2">
        <v>391.45</v>
      </c>
      <c r="G5829" s="2">
        <v>-37.4</v>
      </c>
      <c r="H5829" s="2">
        <v>-8.8499999999999995E-2</v>
      </c>
      <c r="I5829" s="2">
        <v>8</v>
      </c>
      <c r="J5829" s="2">
        <v>331</v>
      </c>
      <c r="K5829" s="4">
        <v>0</v>
      </c>
      <c r="L5829" s="2" t="s">
        <v>1929</v>
      </c>
      <c r="M5829" s="5">
        <v>45093</v>
      </c>
      <c r="N5829" s="6">
        <v>106.96</v>
      </c>
    </row>
    <row r="5830" spans="1:14" ht="15.5" hidden="1" x14ac:dyDescent="0.35">
      <c r="A5830" s="3" t="s">
        <v>432</v>
      </c>
      <c r="B5830" s="2" t="s">
        <v>2211</v>
      </c>
      <c r="C5830" s="3">
        <v>2600</v>
      </c>
      <c r="D5830" s="2">
        <v>333.2</v>
      </c>
      <c r="E5830" s="2">
        <v>332.05</v>
      </c>
      <c r="F5830" s="2">
        <v>345.95</v>
      </c>
      <c r="G5830" s="2">
        <v>-42.05</v>
      </c>
      <c r="H5830" s="2">
        <v>-0.11210000000000001</v>
      </c>
      <c r="I5830" s="2">
        <v>2</v>
      </c>
      <c r="J5830" s="2">
        <v>240</v>
      </c>
      <c r="K5830" s="4">
        <v>0</v>
      </c>
      <c r="L5830" s="2" t="s">
        <v>1929</v>
      </c>
      <c r="M5830" s="5">
        <v>45093</v>
      </c>
      <c r="N5830" s="6">
        <v>106.96</v>
      </c>
    </row>
    <row r="5831" spans="1:14" ht="15.5" hidden="1" x14ac:dyDescent="0.35">
      <c r="A5831" s="3" t="s">
        <v>434</v>
      </c>
      <c r="B5831" s="2" t="s">
        <v>2125</v>
      </c>
      <c r="C5831" s="3">
        <v>2700</v>
      </c>
      <c r="D5831" s="2">
        <v>291.39999999999998</v>
      </c>
      <c r="E5831" s="2">
        <v>291.3</v>
      </c>
      <c r="F5831" s="2">
        <v>304.55</v>
      </c>
      <c r="G5831" s="2">
        <v>-9.51</v>
      </c>
      <c r="H5831" s="2">
        <v>-3.1600000000000003E-2</v>
      </c>
      <c r="I5831" s="2">
        <v>15</v>
      </c>
      <c r="J5831" s="2">
        <v>140</v>
      </c>
      <c r="K5831" s="4">
        <v>0</v>
      </c>
      <c r="L5831" s="2" t="s">
        <v>1929</v>
      </c>
      <c r="M5831" s="5">
        <v>45093</v>
      </c>
      <c r="N5831" s="6">
        <v>106.96</v>
      </c>
    </row>
    <row r="5832" spans="1:14" ht="15.5" hidden="1" x14ac:dyDescent="0.35">
      <c r="A5832" s="3" t="s">
        <v>436</v>
      </c>
      <c r="B5832" s="2" t="s">
        <v>2126</v>
      </c>
      <c r="C5832" s="3">
        <v>2800</v>
      </c>
      <c r="D5832" s="2">
        <v>265</v>
      </c>
      <c r="E5832" s="2">
        <v>253.6</v>
      </c>
      <c r="F5832" s="2">
        <v>267.10000000000002</v>
      </c>
      <c r="G5832" s="2">
        <v>13</v>
      </c>
      <c r="H5832" s="2">
        <v>5.16E-2</v>
      </c>
      <c r="I5832" s="2">
        <v>6</v>
      </c>
      <c r="J5832" s="2">
        <v>194</v>
      </c>
      <c r="K5832" s="4">
        <v>0</v>
      </c>
      <c r="L5832" s="2" t="s">
        <v>1929</v>
      </c>
      <c r="M5832" s="5">
        <v>45093</v>
      </c>
      <c r="N5832" s="6">
        <v>106.96</v>
      </c>
    </row>
    <row r="5833" spans="1:14" ht="15.5" hidden="1" x14ac:dyDescent="0.35">
      <c r="A5833" s="3" t="s">
        <v>438</v>
      </c>
      <c r="B5833" s="2" t="s">
        <v>2127</v>
      </c>
      <c r="C5833" s="3">
        <v>2900</v>
      </c>
      <c r="D5833" s="2">
        <v>217.94</v>
      </c>
      <c r="E5833" s="2">
        <v>219.6</v>
      </c>
      <c r="F5833" s="2">
        <v>234.05</v>
      </c>
      <c r="G5833" s="2">
        <v>-21.54</v>
      </c>
      <c r="H5833" s="2">
        <v>-8.9899999999999994E-2</v>
      </c>
      <c r="I5833" s="2">
        <v>2</v>
      </c>
      <c r="J5833" s="2">
        <v>368</v>
      </c>
      <c r="K5833" s="4">
        <v>0</v>
      </c>
      <c r="L5833" s="2" t="s">
        <v>1929</v>
      </c>
      <c r="M5833" s="5">
        <v>45093</v>
      </c>
      <c r="N5833" s="6">
        <v>106.96</v>
      </c>
    </row>
    <row r="5834" spans="1:14" ht="15.5" hidden="1" x14ac:dyDescent="0.35">
      <c r="A5834" s="3" t="s">
        <v>440</v>
      </c>
      <c r="B5834" s="2" t="s">
        <v>2128</v>
      </c>
      <c r="C5834" s="3">
        <v>3000</v>
      </c>
      <c r="D5834" s="2">
        <v>199</v>
      </c>
      <c r="E5834" s="2">
        <v>189.9</v>
      </c>
      <c r="F5834" s="2">
        <v>204.35</v>
      </c>
      <c r="G5834" s="2">
        <v>-18.760000000000002</v>
      </c>
      <c r="H5834" s="2">
        <v>-8.6099999999999996E-2</v>
      </c>
      <c r="I5834" s="2">
        <v>111</v>
      </c>
      <c r="J5834" s="2">
        <v>543</v>
      </c>
      <c r="K5834" s="4">
        <v>0</v>
      </c>
      <c r="L5834" s="2" t="s">
        <v>1929</v>
      </c>
      <c r="M5834" s="5">
        <v>45093</v>
      </c>
      <c r="N5834" s="6">
        <v>106.96</v>
      </c>
    </row>
    <row r="5835" spans="1:14" ht="15.5" hidden="1" x14ac:dyDescent="0.35">
      <c r="A5835" s="3" t="s">
        <v>442</v>
      </c>
      <c r="B5835" s="2" t="s">
        <v>2129</v>
      </c>
      <c r="C5835" s="3">
        <v>3010</v>
      </c>
      <c r="D5835" s="2">
        <v>189.54</v>
      </c>
      <c r="E5835" s="2">
        <v>187</v>
      </c>
      <c r="F5835" s="2">
        <v>201.5</v>
      </c>
      <c r="G5835" s="2">
        <v>5.7</v>
      </c>
      <c r="H5835" s="2">
        <v>3.1E-2</v>
      </c>
      <c r="I5835" s="2">
        <v>1</v>
      </c>
      <c r="J5835" s="2">
        <v>166</v>
      </c>
      <c r="K5835" s="4">
        <v>0</v>
      </c>
      <c r="L5835" s="2" t="s">
        <v>1929</v>
      </c>
      <c r="M5835" s="5">
        <v>45093</v>
      </c>
      <c r="N5835" s="6">
        <v>106.96</v>
      </c>
    </row>
    <row r="5836" spans="1:14" ht="15.5" hidden="1" x14ac:dyDescent="0.35">
      <c r="A5836" s="3" t="s">
        <v>444</v>
      </c>
      <c r="B5836" s="2" t="s">
        <v>2130</v>
      </c>
      <c r="C5836" s="3">
        <v>3020</v>
      </c>
      <c r="D5836" s="2">
        <v>196</v>
      </c>
      <c r="E5836" s="2">
        <v>184.35</v>
      </c>
      <c r="F5836" s="2">
        <v>198.85</v>
      </c>
      <c r="G5836" s="2">
        <v>-6.49</v>
      </c>
      <c r="H5836" s="2">
        <v>-3.2099999999999997E-2</v>
      </c>
      <c r="I5836" s="2">
        <v>6</v>
      </c>
      <c r="J5836" s="2">
        <v>135</v>
      </c>
      <c r="K5836" s="4">
        <v>0</v>
      </c>
      <c r="L5836" s="2" t="s">
        <v>1929</v>
      </c>
      <c r="M5836" s="5">
        <v>45093</v>
      </c>
      <c r="N5836" s="6">
        <v>106.96</v>
      </c>
    </row>
    <row r="5837" spans="1:14" ht="15.5" hidden="1" x14ac:dyDescent="0.35">
      <c r="A5837" s="3" t="s">
        <v>446</v>
      </c>
      <c r="B5837" s="2" t="s">
        <v>2130</v>
      </c>
      <c r="C5837" s="3">
        <v>3030</v>
      </c>
      <c r="D5837" s="2">
        <v>193.2</v>
      </c>
      <c r="E5837" s="2">
        <v>181.55</v>
      </c>
      <c r="F5837" s="2">
        <v>196</v>
      </c>
      <c r="G5837" s="2">
        <v>-15.61</v>
      </c>
      <c r="H5837" s="2">
        <v>-7.4800000000000005E-2</v>
      </c>
      <c r="I5837" s="2">
        <v>5</v>
      </c>
      <c r="J5837" s="2">
        <v>48</v>
      </c>
      <c r="K5837" s="4">
        <v>0</v>
      </c>
      <c r="L5837" s="2" t="s">
        <v>1929</v>
      </c>
      <c r="M5837" s="5">
        <v>45093</v>
      </c>
      <c r="N5837" s="6">
        <v>106.96</v>
      </c>
    </row>
    <row r="5838" spans="1:14" ht="15.5" hidden="1" x14ac:dyDescent="0.35">
      <c r="A5838" s="3" t="s">
        <v>447</v>
      </c>
      <c r="B5838" s="2" t="s">
        <v>2131</v>
      </c>
      <c r="C5838" s="3">
        <v>3040</v>
      </c>
      <c r="D5838" s="2">
        <v>77.2</v>
      </c>
      <c r="E5838" s="2">
        <v>179.45</v>
      </c>
      <c r="F5838" s="2">
        <v>193.25</v>
      </c>
      <c r="G5838" s="2">
        <v>0</v>
      </c>
      <c r="H5838" s="2" t="s">
        <v>12</v>
      </c>
      <c r="I5838" s="2">
        <v>1</v>
      </c>
      <c r="J5838" s="2">
        <v>22</v>
      </c>
      <c r="K5838" s="4">
        <v>0</v>
      </c>
      <c r="L5838" s="2" t="s">
        <v>1929</v>
      </c>
      <c r="M5838" s="5">
        <v>45093</v>
      </c>
      <c r="N5838" s="6">
        <v>106.96</v>
      </c>
    </row>
    <row r="5839" spans="1:14" ht="15.5" hidden="1" x14ac:dyDescent="0.35">
      <c r="A5839" s="3" t="s">
        <v>449</v>
      </c>
      <c r="B5839" s="2" t="s">
        <v>2132</v>
      </c>
      <c r="C5839" s="3">
        <v>3050</v>
      </c>
      <c r="D5839" s="2">
        <v>183.26</v>
      </c>
      <c r="E5839" s="2">
        <v>177.1</v>
      </c>
      <c r="F5839" s="2">
        <v>188.75</v>
      </c>
      <c r="G5839" s="2">
        <v>0</v>
      </c>
      <c r="H5839" s="2" t="s">
        <v>12</v>
      </c>
      <c r="I5839" s="2">
        <v>1</v>
      </c>
      <c r="J5839" s="2">
        <v>34</v>
      </c>
      <c r="K5839" s="4">
        <v>0</v>
      </c>
      <c r="L5839" s="2" t="s">
        <v>1929</v>
      </c>
      <c r="M5839" s="5">
        <v>45093</v>
      </c>
      <c r="N5839" s="6">
        <v>106.96</v>
      </c>
    </row>
    <row r="5840" spans="1:14" ht="15.5" hidden="1" x14ac:dyDescent="0.35">
      <c r="A5840" s="3" t="s">
        <v>451</v>
      </c>
      <c r="B5840" s="2" t="s">
        <v>2133</v>
      </c>
      <c r="C5840" s="3">
        <v>3060</v>
      </c>
      <c r="D5840" s="2">
        <v>173.33</v>
      </c>
      <c r="E5840" s="2">
        <v>173.65</v>
      </c>
      <c r="F5840" s="2">
        <v>188.15</v>
      </c>
      <c r="G5840" s="2">
        <v>0</v>
      </c>
      <c r="H5840" s="2" t="s">
        <v>12</v>
      </c>
      <c r="I5840" s="2">
        <v>2</v>
      </c>
      <c r="J5840" s="2">
        <v>20</v>
      </c>
      <c r="K5840" s="4">
        <v>0</v>
      </c>
      <c r="L5840" s="2" t="s">
        <v>1929</v>
      </c>
      <c r="M5840" s="5">
        <v>45093</v>
      </c>
      <c r="N5840" s="6">
        <v>106.96</v>
      </c>
    </row>
    <row r="5841" spans="1:14" ht="15.5" hidden="1" x14ac:dyDescent="0.35">
      <c r="A5841" s="3" t="s">
        <v>453</v>
      </c>
      <c r="B5841" s="2" t="s">
        <v>2134</v>
      </c>
      <c r="C5841" s="3">
        <v>3070</v>
      </c>
      <c r="D5841" s="2">
        <v>383.35</v>
      </c>
      <c r="E5841" s="2">
        <v>117.25</v>
      </c>
      <c r="F5841" s="2">
        <v>126.6</v>
      </c>
      <c r="G5841" s="2">
        <v>0</v>
      </c>
      <c r="H5841" s="2" t="s">
        <v>12</v>
      </c>
      <c r="I5841" s="2">
        <v>1</v>
      </c>
      <c r="J5841" s="2">
        <v>21</v>
      </c>
      <c r="K5841" s="4">
        <v>0</v>
      </c>
      <c r="L5841" s="2" t="s">
        <v>1929</v>
      </c>
      <c r="M5841" s="5">
        <v>45093</v>
      </c>
      <c r="N5841" s="6">
        <v>106.96</v>
      </c>
    </row>
    <row r="5842" spans="1:14" ht="15.5" hidden="1" x14ac:dyDescent="0.35">
      <c r="A5842" s="3" t="s">
        <v>455</v>
      </c>
      <c r="B5842" s="2" t="s">
        <v>2135</v>
      </c>
      <c r="C5842" s="3">
        <v>3080</v>
      </c>
      <c r="D5842" s="2">
        <v>194.02</v>
      </c>
      <c r="E5842" s="2">
        <v>168.4</v>
      </c>
      <c r="F5842" s="2">
        <v>182.9</v>
      </c>
      <c r="G5842" s="2">
        <v>0</v>
      </c>
      <c r="H5842" s="2" t="s">
        <v>12</v>
      </c>
      <c r="I5842" s="2">
        <v>2</v>
      </c>
      <c r="J5842" s="2">
        <v>24</v>
      </c>
      <c r="K5842" s="4">
        <v>0</v>
      </c>
      <c r="L5842" s="2" t="s">
        <v>1929</v>
      </c>
      <c r="M5842" s="5">
        <v>45093</v>
      </c>
      <c r="N5842" s="6">
        <v>106.96</v>
      </c>
    </row>
    <row r="5843" spans="1:14" ht="15.5" hidden="1" x14ac:dyDescent="0.35">
      <c r="A5843" s="3" t="s">
        <v>457</v>
      </c>
      <c r="B5843" s="2" t="s">
        <v>2136</v>
      </c>
      <c r="C5843" s="3">
        <v>3090</v>
      </c>
      <c r="D5843" s="2">
        <v>192.21</v>
      </c>
      <c r="E5843" s="2">
        <v>169</v>
      </c>
      <c r="F5843" s="2">
        <v>180.3</v>
      </c>
      <c r="G5843" s="2">
        <v>0</v>
      </c>
      <c r="H5843" s="2" t="s">
        <v>12</v>
      </c>
      <c r="I5843" s="2">
        <v>2</v>
      </c>
      <c r="J5843" s="2">
        <v>20</v>
      </c>
      <c r="K5843" s="4">
        <v>0</v>
      </c>
      <c r="L5843" s="2" t="s">
        <v>1929</v>
      </c>
      <c r="M5843" s="5">
        <v>45093</v>
      </c>
      <c r="N5843" s="6">
        <v>106.96</v>
      </c>
    </row>
    <row r="5844" spans="1:14" ht="15.5" hidden="1" x14ac:dyDescent="0.35">
      <c r="A5844" s="3" t="s">
        <v>459</v>
      </c>
      <c r="B5844" s="2" t="s">
        <v>2137</v>
      </c>
      <c r="C5844" s="3">
        <v>3100</v>
      </c>
      <c r="D5844" s="2">
        <v>189.63</v>
      </c>
      <c r="E5844" s="2">
        <v>163.44999999999999</v>
      </c>
      <c r="F5844" s="2">
        <v>178</v>
      </c>
      <c r="G5844" s="2">
        <v>0</v>
      </c>
      <c r="H5844" s="2" t="s">
        <v>12</v>
      </c>
      <c r="I5844" s="2">
        <v>4</v>
      </c>
      <c r="J5844" s="2">
        <v>147</v>
      </c>
      <c r="K5844" s="4">
        <v>0</v>
      </c>
      <c r="L5844" s="2" t="s">
        <v>1929</v>
      </c>
      <c r="M5844" s="5">
        <v>45093</v>
      </c>
      <c r="N5844" s="6">
        <v>106.96</v>
      </c>
    </row>
    <row r="5845" spans="1:14" ht="15.5" hidden="1" x14ac:dyDescent="0.35">
      <c r="A5845" s="3" t="s">
        <v>461</v>
      </c>
      <c r="B5845" s="2" t="s">
        <v>2138</v>
      </c>
      <c r="C5845" s="3">
        <v>3110</v>
      </c>
      <c r="D5845" s="2">
        <v>165.88</v>
      </c>
      <c r="E5845" s="2">
        <v>161.4</v>
      </c>
      <c r="F5845" s="2">
        <v>175.4</v>
      </c>
      <c r="G5845" s="2">
        <v>32.94</v>
      </c>
      <c r="H5845" s="2">
        <v>0.24779999999999999</v>
      </c>
      <c r="I5845" s="2">
        <v>2</v>
      </c>
      <c r="J5845" s="2">
        <v>46</v>
      </c>
      <c r="K5845" s="4">
        <v>0</v>
      </c>
      <c r="L5845" s="2" t="s">
        <v>1929</v>
      </c>
      <c r="M5845" s="5">
        <v>45093</v>
      </c>
      <c r="N5845" s="6">
        <v>106.96</v>
      </c>
    </row>
    <row r="5846" spans="1:14" ht="15.5" hidden="1" x14ac:dyDescent="0.35">
      <c r="A5846" s="3" t="s">
        <v>463</v>
      </c>
      <c r="B5846" s="2" t="s">
        <v>2139</v>
      </c>
      <c r="C5846" s="3">
        <v>3120</v>
      </c>
      <c r="D5846" s="2">
        <v>130.94</v>
      </c>
      <c r="E5846" s="2">
        <v>158.75</v>
      </c>
      <c r="F5846" s="2">
        <v>173.3</v>
      </c>
      <c r="G5846" s="2">
        <v>0</v>
      </c>
      <c r="H5846" s="2" t="s">
        <v>12</v>
      </c>
      <c r="I5846" s="2">
        <v>20</v>
      </c>
      <c r="J5846" s="2">
        <v>47</v>
      </c>
      <c r="K5846" s="4">
        <v>0</v>
      </c>
      <c r="L5846" s="2" t="s">
        <v>1929</v>
      </c>
      <c r="M5846" s="5">
        <v>45093</v>
      </c>
      <c r="N5846" s="6">
        <v>106.96</v>
      </c>
    </row>
    <row r="5847" spans="1:14" ht="15.5" hidden="1" x14ac:dyDescent="0.35">
      <c r="A5847" s="3" t="s">
        <v>465</v>
      </c>
      <c r="B5847" s="2" t="s">
        <v>2140</v>
      </c>
      <c r="C5847" s="3">
        <v>3130</v>
      </c>
      <c r="D5847" s="2">
        <v>81.53</v>
      </c>
      <c r="E5847" s="2">
        <v>158.85</v>
      </c>
      <c r="F5847" s="2">
        <v>170.9</v>
      </c>
      <c r="G5847" s="2">
        <v>0</v>
      </c>
      <c r="H5847" s="2" t="s">
        <v>12</v>
      </c>
      <c r="I5847" s="2">
        <v>1</v>
      </c>
      <c r="J5847" s="2">
        <v>17</v>
      </c>
      <c r="K5847" s="4">
        <v>0</v>
      </c>
      <c r="L5847" s="2" t="s">
        <v>1929</v>
      </c>
      <c r="M5847" s="5">
        <v>45093</v>
      </c>
      <c r="N5847" s="6">
        <v>106.96</v>
      </c>
    </row>
    <row r="5848" spans="1:14" ht="15.5" hidden="1" x14ac:dyDescent="0.35">
      <c r="A5848" s="3" t="s">
        <v>467</v>
      </c>
      <c r="B5848" s="2" t="s">
        <v>2141</v>
      </c>
      <c r="C5848" s="3">
        <v>3140</v>
      </c>
      <c r="D5848" s="2">
        <v>159.91</v>
      </c>
      <c r="E5848" s="2">
        <v>154.30000000000001</v>
      </c>
      <c r="F5848" s="2">
        <v>168.45</v>
      </c>
      <c r="G5848" s="2">
        <v>0</v>
      </c>
      <c r="H5848" s="2" t="s">
        <v>12</v>
      </c>
      <c r="I5848" s="2">
        <v>15</v>
      </c>
      <c r="J5848" s="2">
        <v>66</v>
      </c>
      <c r="K5848" s="4">
        <v>0</v>
      </c>
      <c r="L5848" s="2" t="s">
        <v>1929</v>
      </c>
      <c r="M5848" s="5">
        <v>45093</v>
      </c>
      <c r="N5848" s="6">
        <v>106.96</v>
      </c>
    </row>
    <row r="5849" spans="1:14" ht="15.5" hidden="1" x14ac:dyDescent="0.35">
      <c r="A5849" s="3" t="s">
        <v>469</v>
      </c>
      <c r="B5849" s="2" t="s">
        <v>2141</v>
      </c>
      <c r="C5849" s="3">
        <v>3150</v>
      </c>
      <c r="D5849" s="2">
        <v>157.82</v>
      </c>
      <c r="E5849" s="2">
        <v>154.19999999999999</v>
      </c>
      <c r="F5849" s="2">
        <v>165.95</v>
      </c>
      <c r="G5849" s="2">
        <v>0</v>
      </c>
      <c r="H5849" s="2" t="s">
        <v>12</v>
      </c>
      <c r="I5849" s="2">
        <v>15</v>
      </c>
      <c r="J5849" s="2">
        <v>70</v>
      </c>
      <c r="K5849" s="4">
        <v>0</v>
      </c>
      <c r="L5849" s="2" t="s">
        <v>1929</v>
      </c>
      <c r="M5849" s="5">
        <v>45093</v>
      </c>
      <c r="N5849" s="6">
        <v>106.96</v>
      </c>
    </row>
    <row r="5850" spans="1:14" ht="15.5" hidden="1" x14ac:dyDescent="0.35">
      <c r="A5850" s="3" t="s">
        <v>470</v>
      </c>
      <c r="B5850" s="2" t="s">
        <v>2142</v>
      </c>
      <c r="C5850" s="3">
        <v>3160</v>
      </c>
      <c r="D5850" s="2">
        <v>79.099999999999994</v>
      </c>
      <c r="E5850" s="2">
        <v>151.9</v>
      </c>
      <c r="F5850" s="2">
        <v>163.75</v>
      </c>
      <c r="G5850" s="2">
        <v>0</v>
      </c>
      <c r="H5850" s="2" t="s">
        <v>12</v>
      </c>
      <c r="I5850" s="2">
        <v>4</v>
      </c>
      <c r="J5850" s="2">
        <v>48</v>
      </c>
      <c r="K5850" s="4">
        <v>0</v>
      </c>
      <c r="L5850" s="2" t="s">
        <v>1929</v>
      </c>
      <c r="M5850" s="5">
        <v>45093</v>
      </c>
      <c r="N5850" s="6">
        <v>106.96</v>
      </c>
    </row>
    <row r="5851" spans="1:14" ht="15.5" hidden="1" x14ac:dyDescent="0.35">
      <c r="A5851" s="3" t="s">
        <v>472</v>
      </c>
      <c r="B5851" s="2" t="s">
        <v>2143</v>
      </c>
      <c r="C5851" s="3">
        <v>3170</v>
      </c>
      <c r="D5851" s="2">
        <v>100</v>
      </c>
      <c r="E5851" s="2">
        <v>147.19999999999999</v>
      </c>
      <c r="F5851" s="2">
        <v>161.35</v>
      </c>
      <c r="G5851" s="2">
        <v>0</v>
      </c>
      <c r="H5851" s="2" t="s">
        <v>12</v>
      </c>
      <c r="I5851" s="2">
        <v>1</v>
      </c>
      <c r="J5851" s="2">
        <v>64</v>
      </c>
      <c r="K5851" s="4">
        <v>0</v>
      </c>
      <c r="L5851" s="2" t="s">
        <v>1929</v>
      </c>
      <c r="M5851" s="5">
        <v>45093</v>
      </c>
      <c r="N5851" s="6">
        <v>106.96</v>
      </c>
    </row>
    <row r="5852" spans="1:14" ht="15.5" hidden="1" x14ac:dyDescent="0.35">
      <c r="A5852" s="3" t="s">
        <v>474</v>
      </c>
      <c r="B5852" s="2" t="s">
        <v>2144</v>
      </c>
      <c r="C5852" s="3">
        <v>3180</v>
      </c>
      <c r="D5852" s="2">
        <v>93.56</v>
      </c>
      <c r="E5852" s="2">
        <v>147.4</v>
      </c>
      <c r="F5852" s="2">
        <v>159.25</v>
      </c>
      <c r="G5852" s="2">
        <v>0</v>
      </c>
      <c r="H5852" s="2" t="s">
        <v>12</v>
      </c>
      <c r="I5852" s="2">
        <v>1</v>
      </c>
      <c r="J5852" s="2">
        <v>136</v>
      </c>
      <c r="K5852" s="4">
        <v>0</v>
      </c>
      <c r="L5852" s="2" t="s">
        <v>1929</v>
      </c>
      <c r="M5852" s="5">
        <v>45093</v>
      </c>
      <c r="N5852" s="6">
        <v>106.96</v>
      </c>
    </row>
    <row r="5853" spans="1:14" ht="15.5" hidden="1" x14ac:dyDescent="0.35">
      <c r="A5853" s="3" t="s">
        <v>476</v>
      </c>
      <c r="B5853" s="2" t="s">
        <v>2145</v>
      </c>
      <c r="C5853" s="3">
        <v>3190</v>
      </c>
      <c r="D5853" s="2">
        <v>84</v>
      </c>
      <c r="E5853" s="2">
        <v>142.94999999999999</v>
      </c>
      <c r="F5853" s="2">
        <v>157.05000000000001</v>
      </c>
      <c r="G5853" s="2">
        <v>0</v>
      </c>
      <c r="H5853" s="2" t="s">
        <v>12</v>
      </c>
      <c r="I5853" s="2">
        <v>1</v>
      </c>
      <c r="J5853" s="2">
        <v>31</v>
      </c>
      <c r="K5853" s="4">
        <v>0</v>
      </c>
      <c r="L5853" s="2" t="s">
        <v>1929</v>
      </c>
      <c r="M5853" s="5">
        <v>45093</v>
      </c>
      <c r="N5853" s="6">
        <v>106.96</v>
      </c>
    </row>
    <row r="5854" spans="1:14" ht="15.5" hidden="1" x14ac:dyDescent="0.35">
      <c r="A5854" s="3" t="s">
        <v>478</v>
      </c>
      <c r="B5854" s="2" t="s">
        <v>2146</v>
      </c>
      <c r="C5854" s="3">
        <v>3200</v>
      </c>
      <c r="D5854" s="2">
        <v>149</v>
      </c>
      <c r="E5854" s="2">
        <v>140.69999999999999</v>
      </c>
      <c r="F5854" s="2">
        <v>154.69999999999999</v>
      </c>
      <c r="G5854" s="2">
        <v>-11.75</v>
      </c>
      <c r="H5854" s="2">
        <v>-7.3099999999999998E-2</v>
      </c>
      <c r="I5854" s="2">
        <v>2</v>
      </c>
      <c r="J5854" s="2">
        <v>238</v>
      </c>
      <c r="K5854" s="4">
        <v>0</v>
      </c>
      <c r="L5854" s="2" t="s">
        <v>1929</v>
      </c>
      <c r="M5854" s="5">
        <v>45093</v>
      </c>
      <c r="N5854" s="6">
        <v>106.96</v>
      </c>
    </row>
    <row r="5855" spans="1:14" ht="15.5" hidden="1" x14ac:dyDescent="0.35">
      <c r="A5855" s="3" t="s">
        <v>480</v>
      </c>
      <c r="B5855" s="2" t="s">
        <v>2147</v>
      </c>
      <c r="C5855" s="3">
        <v>3210</v>
      </c>
      <c r="D5855" s="2">
        <v>123.5</v>
      </c>
      <c r="E5855" s="2">
        <v>140.75</v>
      </c>
      <c r="F5855" s="2">
        <v>152.55000000000001</v>
      </c>
      <c r="G5855" s="2">
        <v>0</v>
      </c>
      <c r="H5855" s="2" t="s">
        <v>12</v>
      </c>
      <c r="I5855" s="2">
        <v>2</v>
      </c>
      <c r="J5855" s="2">
        <v>27</v>
      </c>
      <c r="K5855" s="4">
        <v>0</v>
      </c>
      <c r="L5855" s="2" t="s">
        <v>1929</v>
      </c>
      <c r="M5855" s="5">
        <v>45093</v>
      </c>
      <c r="N5855" s="6">
        <v>106.96</v>
      </c>
    </row>
    <row r="5856" spans="1:14" ht="15.5" hidden="1" x14ac:dyDescent="0.35">
      <c r="A5856" s="3" t="s">
        <v>482</v>
      </c>
      <c r="B5856" s="2" t="s">
        <v>2148</v>
      </c>
      <c r="C5856" s="3">
        <v>3220</v>
      </c>
      <c r="D5856" s="2">
        <v>105</v>
      </c>
      <c r="E5856" s="2">
        <v>138.75</v>
      </c>
      <c r="F5856" s="2">
        <v>150.44999999999999</v>
      </c>
      <c r="G5856" s="2">
        <v>0</v>
      </c>
      <c r="H5856" s="2" t="s">
        <v>12</v>
      </c>
      <c r="I5856" s="2">
        <v>1</v>
      </c>
      <c r="J5856" s="2">
        <v>38</v>
      </c>
      <c r="K5856" s="4">
        <v>0</v>
      </c>
      <c r="L5856" s="2" t="s">
        <v>1929</v>
      </c>
      <c r="M5856" s="5">
        <v>45093</v>
      </c>
      <c r="N5856" s="6">
        <v>106.96</v>
      </c>
    </row>
    <row r="5857" spans="1:14" ht="15.5" hidden="1" x14ac:dyDescent="0.35">
      <c r="A5857" s="3" t="s">
        <v>484</v>
      </c>
      <c r="B5857" s="2" t="s">
        <v>2149</v>
      </c>
      <c r="C5857" s="3">
        <v>3230</v>
      </c>
      <c r="D5857" s="2">
        <v>168.13</v>
      </c>
      <c r="E5857" s="2">
        <v>89.3</v>
      </c>
      <c r="F5857" s="2">
        <v>98.15</v>
      </c>
      <c r="G5857" s="2">
        <v>0</v>
      </c>
      <c r="H5857" s="2" t="s">
        <v>12</v>
      </c>
      <c r="I5857" s="2">
        <v>8</v>
      </c>
      <c r="J5857" s="2">
        <v>29</v>
      </c>
      <c r="K5857" s="4">
        <v>11.3962</v>
      </c>
      <c r="L5857" s="2" t="s">
        <v>1929</v>
      </c>
      <c r="M5857" s="5">
        <v>45093</v>
      </c>
      <c r="N5857" s="6">
        <v>106.96</v>
      </c>
    </row>
    <row r="5858" spans="1:14" ht="15.5" hidden="1" x14ac:dyDescent="0.35">
      <c r="A5858" s="3" t="s">
        <v>486</v>
      </c>
      <c r="B5858" s="2" t="s">
        <v>2150</v>
      </c>
      <c r="C5858" s="3">
        <v>3240</v>
      </c>
      <c r="D5858" s="2">
        <v>140</v>
      </c>
      <c r="E5858" s="2">
        <v>134.44999999999999</v>
      </c>
      <c r="F5858" s="2">
        <v>146.25</v>
      </c>
      <c r="G5858" s="2">
        <v>49.87</v>
      </c>
      <c r="H5858" s="2">
        <v>0.55330000000000001</v>
      </c>
      <c r="I5858" s="2">
        <v>1</v>
      </c>
      <c r="J5858" s="2">
        <v>65</v>
      </c>
      <c r="K5858" s="4">
        <v>0</v>
      </c>
      <c r="L5858" s="2" t="s">
        <v>1929</v>
      </c>
      <c r="M5858" s="5">
        <v>45093</v>
      </c>
      <c r="N5858" s="6">
        <v>106.96</v>
      </c>
    </row>
    <row r="5859" spans="1:14" ht="15.5" hidden="1" x14ac:dyDescent="0.35">
      <c r="A5859" s="3" t="s">
        <v>488</v>
      </c>
      <c r="B5859" s="2" t="s">
        <v>2151</v>
      </c>
      <c r="C5859" s="3">
        <v>3250</v>
      </c>
      <c r="D5859" s="2">
        <v>134</v>
      </c>
      <c r="E5859" s="2">
        <v>132.35</v>
      </c>
      <c r="F5859" s="2">
        <v>144.15</v>
      </c>
      <c r="G5859" s="2">
        <v>0</v>
      </c>
      <c r="H5859" s="2" t="s">
        <v>12</v>
      </c>
      <c r="I5859" s="2">
        <v>1</v>
      </c>
      <c r="J5859" s="2">
        <v>112</v>
      </c>
      <c r="K5859" s="4">
        <v>0</v>
      </c>
      <c r="L5859" s="2" t="s">
        <v>1929</v>
      </c>
      <c r="M5859" s="5">
        <v>45093</v>
      </c>
      <c r="N5859" s="6">
        <v>106.96</v>
      </c>
    </row>
    <row r="5860" spans="1:14" ht="15.5" hidden="1" x14ac:dyDescent="0.35">
      <c r="A5860" s="3" t="s">
        <v>490</v>
      </c>
      <c r="B5860" s="2" t="s">
        <v>2152</v>
      </c>
      <c r="C5860" s="3">
        <v>3260</v>
      </c>
      <c r="D5860" s="2">
        <v>136.22</v>
      </c>
      <c r="E5860" s="2">
        <v>128.25</v>
      </c>
      <c r="F5860" s="2">
        <v>142.19999999999999</v>
      </c>
      <c r="G5860" s="2">
        <v>0</v>
      </c>
      <c r="H5860" s="2" t="s">
        <v>12</v>
      </c>
      <c r="I5860" s="2">
        <v>2</v>
      </c>
      <c r="J5860" s="2">
        <v>15</v>
      </c>
      <c r="K5860" s="4">
        <v>0</v>
      </c>
      <c r="L5860" s="2" t="s">
        <v>1929</v>
      </c>
      <c r="M5860" s="5">
        <v>45093</v>
      </c>
      <c r="N5860" s="6">
        <v>106.96</v>
      </c>
    </row>
    <row r="5861" spans="1:14" ht="15.5" hidden="1" x14ac:dyDescent="0.35">
      <c r="A5861" s="3" t="s">
        <v>492</v>
      </c>
      <c r="B5861" s="2" t="s">
        <v>2153</v>
      </c>
      <c r="C5861" s="3">
        <v>3270</v>
      </c>
      <c r="D5861" s="2">
        <v>74</v>
      </c>
      <c r="E5861" s="2">
        <v>126.35</v>
      </c>
      <c r="F5861" s="2">
        <v>140.4</v>
      </c>
      <c r="G5861" s="2">
        <v>0</v>
      </c>
      <c r="H5861" s="2" t="s">
        <v>12</v>
      </c>
      <c r="I5861" s="2">
        <v>1</v>
      </c>
      <c r="J5861" s="2">
        <v>13</v>
      </c>
      <c r="K5861" s="4">
        <v>0</v>
      </c>
      <c r="L5861" s="2" t="s">
        <v>1929</v>
      </c>
      <c r="M5861" s="5">
        <v>45093</v>
      </c>
      <c r="N5861" s="6">
        <v>106.96</v>
      </c>
    </row>
    <row r="5862" spans="1:14" ht="15.5" hidden="1" x14ac:dyDescent="0.35">
      <c r="A5862" s="3" t="s">
        <v>494</v>
      </c>
      <c r="B5862" s="2" t="s">
        <v>2152</v>
      </c>
      <c r="C5862" s="3">
        <v>3280</v>
      </c>
      <c r="D5862" s="2">
        <v>132.36000000000001</v>
      </c>
      <c r="E5862" s="2">
        <v>126.6</v>
      </c>
      <c r="F5862" s="2">
        <v>138.35</v>
      </c>
      <c r="G5862" s="2">
        <v>0</v>
      </c>
      <c r="H5862" s="2" t="s">
        <v>12</v>
      </c>
      <c r="I5862" s="2">
        <v>4</v>
      </c>
      <c r="J5862" s="2">
        <v>47</v>
      </c>
      <c r="K5862" s="4">
        <v>0</v>
      </c>
      <c r="L5862" s="2" t="s">
        <v>1929</v>
      </c>
      <c r="M5862" s="5">
        <v>45093</v>
      </c>
      <c r="N5862" s="6">
        <v>106.96</v>
      </c>
    </row>
    <row r="5863" spans="1:14" ht="15.5" hidden="1" x14ac:dyDescent="0.35">
      <c r="A5863" s="3" t="s">
        <v>495</v>
      </c>
      <c r="B5863" s="2" t="s">
        <v>2154</v>
      </c>
      <c r="C5863" s="3">
        <v>3290</v>
      </c>
      <c r="D5863" s="2">
        <v>133.94999999999999</v>
      </c>
      <c r="E5863" s="2">
        <v>124.55</v>
      </c>
      <c r="F5863" s="2">
        <v>136.25</v>
      </c>
      <c r="G5863" s="2">
        <v>0</v>
      </c>
      <c r="H5863" s="2" t="s">
        <v>12</v>
      </c>
      <c r="I5863" s="2">
        <v>1</v>
      </c>
      <c r="J5863" s="2">
        <v>96</v>
      </c>
      <c r="K5863" s="4">
        <v>0</v>
      </c>
      <c r="L5863" s="2" t="s">
        <v>1929</v>
      </c>
      <c r="M5863" s="5">
        <v>45093</v>
      </c>
      <c r="N5863" s="6">
        <v>106.96</v>
      </c>
    </row>
    <row r="5864" spans="1:14" ht="15.5" hidden="1" x14ac:dyDescent="0.35">
      <c r="A5864" s="3" t="s">
        <v>497</v>
      </c>
      <c r="B5864" s="2" t="s">
        <v>2155</v>
      </c>
      <c r="C5864" s="3">
        <v>3300</v>
      </c>
      <c r="D5864" s="2">
        <v>130</v>
      </c>
      <c r="E5864" s="2">
        <v>120.6</v>
      </c>
      <c r="F5864" s="2">
        <v>134.5</v>
      </c>
      <c r="G5864" s="2">
        <v>0.5</v>
      </c>
      <c r="H5864" s="2">
        <v>3.8999999999999998E-3</v>
      </c>
      <c r="I5864" s="2">
        <v>7</v>
      </c>
      <c r="J5864" s="2">
        <v>400</v>
      </c>
      <c r="K5864" s="4">
        <v>0</v>
      </c>
      <c r="L5864" s="2" t="s">
        <v>1929</v>
      </c>
      <c r="M5864" s="5">
        <v>45093</v>
      </c>
      <c r="N5864" s="6">
        <v>106.96</v>
      </c>
    </row>
    <row r="5865" spans="1:14" ht="15.5" hidden="1" x14ac:dyDescent="0.35">
      <c r="A5865" s="3" t="s">
        <v>499</v>
      </c>
      <c r="B5865" s="2" t="s">
        <v>2156</v>
      </c>
      <c r="C5865" s="3">
        <v>3310</v>
      </c>
      <c r="D5865" s="2">
        <v>76</v>
      </c>
      <c r="E5865" s="2">
        <v>118.5</v>
      </c>
      <c r="F5865" s="2">
        <v>132.6</v>
      </c>
      <c r="G5865" s="2">
        <v>0</v>
      </c>
      <c r="H5865" s="2" t="s">
        <v>12</v>
      </c>
      <c r="I5865" s="2">
        <v>1</v>
      </c>
      <c r="J5865" s="2">
        <v>82</v>
      </c>
      <c r="K5865" s="4">
        <v>0</v>
      </c>
      <c r="L5865" s="2" t="s">
        <v>1929</v>
      </c>
      <c r="M5865" s="5">
        <v>45093</v>
      </c>
      <c r="N5865" s="6">
        <v>106.96</v>
      </c>
    </row>
    <row r="5866" spans="1:14" ht="15.5" hidden="1" x14ac:dyDescent="0.35">
      <c r="A5866" s="3" t="s">
        <v>501</v>
      </c>
      <c r="B5866" s="2" t="s">
        <v>2135</v>
      </c>
      <c r="C5866" s="3">
        <v>3320</v>
      </c>
      <c r="D5866" s="2">
        <v>137.99</v>
      </c>
      <c r="E5866" s="2">
        <v>118.8</v>
      </c>
      <c r="F5866" s="2">
        <v>130.69999999999999</v>
      </c>
      <c r="G5866" s="2">
        <v>0</v>
      </c>
      <c r="H5866" s="2" t="s">
        <v>12</v>
      </c>
      <c r="I5866" s="2">
        <v>2</v>
      </c>
      <c r="J5866" s="2">
        <v>39</v>
      </c>
      <c r="K5866" s="4">
        <v>0</v>
      </c>
      <c r="L5866" s="2" t="s">
        <v>1929</v>
      </c>
      <c r="M5866" s="5">
        <v>45093</v>
      </c>
      <c r="N5866" s="6">
        <v>106.96</v>
      </c>
    </row>
    <row r="5867" spans="1:14" ht="15.5" hidden="1" x14ac:dyDescent="0.35">
      <c r="A5867" s="3" t="s">
        <v>502</v>
      </c>
      <c r="B5867" s="2" t="s">
        <v>2136</v>
      </c>
      <c r="C5867" s="3">
        <v>3330</v>
      </c>
      <c r="D5867" s="2">
        <v>136.88</v>
      </c>
      <c r="E5867" s="2">
        <v>117</v>
      </c>
      <c r="F5867" s="2">
        <v>128.85</v>
      </c>
      <c r="G5867" s="2">
        <v>0</v>
      </c>
      <c r="H5867" s="2" t="s">
        <v>12</v>
      </c>
      <c r="I5867" s="2">
        <v>2</v>
      </c>
      <c r="J5867" s="2">
        <v>64</v>
      </c>
      <c r="K5867" s="4">
        <v>0</v>
      </c>
      <c r="L5867" s="2" t="s">
        <v>1929</v>
      </c>
      <c r="M5867" s="5">
        <v>45093</v>
      </c>
      <c r="N5867" s="6">
        <v>106.96</v>
      </c>
    </row>
    <row r="5868" spans="1:14" ht="15.5" hidden="1" x14ac:dyDescent="0.35">
      <c r="A5868" s="3" t="s">
        <v>503</v>
      </c>
      <c r="B5868" s="2" t="s">
        <v>2137</v>
      </c>
      <c r="C5868" s="3">
        <v>3340</v>
      </c>
      <c r="D5868" s="2">
        <v>134.94999999999999</v>
      </c>
      <c r="E5868" s="2">
        <v>115.35</v>
      </c>
      <c r="F5868" s="2">
        <v>126.95</v>
      </c>
      <c r="G5868" s="2">
        <v>0</v>
      </c>
      <c r="H5868" s="2" t="s">
        <v>12</v>
      </c>
      <c r="I5868" s="2">
        <v>2</v>
      </c>
      <c r="J5868" s="2">
        <v>35</v>
      </c>
      <c r="K5868" s="4">
        <v>0</v>
      </c>
      <c r="L5868" s="2" t="s">
        <v>1929</v>
      </c>
      <c r="M5868" s="5">
        <v>45093</v>
      </c>
      <c r="N5868" s="6">
        <v>106.96</v>
      </c>
    </row>
    <row r="5869" spans="1:14" ht="15.5" hidden="1" x14ac:dyDescent="0.35">
      <c r="A5869" s="3" t="s">
        <v>504</v>
      </c>
      <c r="B5869" s="2" t="s">
        <v>2157</v>
      </c>
      <c r="C5869" s="3">
        <v>3350</v>
      </c>
      <c r="D5869" s="2">
        <v>109.82</v>
      </c>
      <c r="E5869" s="2">
        <v>111.6</v>
      </c>
      <c r="F5869" s="2">
        <v>125.3</v>
      </c>
      <c r="G5869" s="2">
        <v>0</v>
      </c>
      <c r="H5869" s="2" t="s">
        <v>12</v>
      </c>
      <c r="I5869" s="2">
        <v>5</v>
      </c>
      <c r="J5869" s="2">
        <v>148</v>
      </c>
      <c r="K5869" s="4">
        <v>0</v>
      </c>
      <c r="L5869" s="2" t="s">
        <v>1929</v>
      </c>
      <c r="M5869" s="5">
        <v>45093</v>
      </c>
      <c r="N5869" s="6">
        <v>106.96</v>
      </c>
    </row>
    <row r="5870" spans="1:14" ht="15.5" hidden="1" x14ac:dyDescent="0.35">
      <c r="A5870" s="3" t="s">
        <v>506</v>
      </c>
      <c r="B5870" s="2" t="s">
        <v>2158</v>
      </c>
      <c r="C5870" s="3">
        <v>3360</v>
      </c>
      <c r="D5870" s="2">
        <v>87.59</v>
      </c>
      <c r="E5870" s="2">
        <v>111.9</v>
      </c>
      <c r="F5870" s="2">
        <v>123.5</v>
      </c>
      <c r="G5870" s="2">
        <v>0</v>
      </c>
      <c r="H5870" s="2" t="s">
        <v>12</v>
      </c>
      <c r="I5870" s="2">
        <v>1</v>
      </c>
      <c r="J5870" s="2">
        <v>73</v>
      </c>
      <c r="K5870" s="4">
        <v>0</v>
      </c>
      <c r="L5870" s="2" t="s">
        <v>1929</v>
      </c>
      <c r="M5870" s="5">
        <v>45093</v>
      </c>
      <c r="N5870" s="6">
        <v>106.96</v>
      </c>
    </row>
    <row r="5871" spans="1:14" ht="15.5" hidden="1" x14ac:dyDescent="0.35">
      <c r="A5871" s="3" t="s">
        <v>508</v>
      </c>
      <c r="B5871" s="2" t="s">
        <v>2159</v>
      </c>
      <c r="C5871" s="3">
        <v>3370</v>
      </c>
      <c r="D5871" s="2">
        <v>109</v>
      </c>
      <c r="E5871" s="2">
        <v>110.05</v>
      </c>
      <c r="F5871" s="2">
        <v>121.75</v>
      </c>
      <c r="G5871" s="2">
        <v>0</v>
      </c>
      <c r="H5871" s="2" t="s">
        <v>12</v>
      </c>
      <c r="I5871" s="2">
        <v>3</v>
      </c>
      <c r="J5871" s="2">
        <v>147</v>
      </c>
      <c r="K5871" s="4">
        <v>0</v>
      </c>
      <c r="L5871" s="2" t="s">
        <v>1929</v>
      </c>
      <c r="M5871" s="5">
        <v>45093</v>
      </c>
      <c r="N5871" s="6">
        <v>106.96</v>
      </c>
    </row>
    <row r="5872" spans="1:14" ht="15.5" hidden="1" x14ac:dyDescent="0.35">
      <c r="A5872" s="3" t="s">
        <v>510</v>
      </c>
      <c r="B5872" s="2" t="s">
        <v>2160</v>
      </c>
      <c r="C5872" s="3">
        <v>3380</v>
      </c>
      <c r="D5872" s="2">
        <v>85.62</v>
      </c>
      <c r="E5872" s="2">
        <v>106.15</v>
      </c>
      <c r="F5872" s="2">
        <v>120</v>
      </c>
      <c r="G5872" s="2">
        <v>0</v>
      </c>
      <c r="H5872" s="2" t="s">
        <v>12</v>
      </c>
      <c r="I5872" s="2">
        <v>1</v>
      </c>
      <c r="J5872" s="2">
        <v>120</v>
      </c>
      <c r="K5872" s="4">
        <v>0</v>
      </c>
      <c r="L5872" s="2" t="s">
        <v>1929</v>
      </c>
      <c r="M5872" s="5">
        <v>45093</v>
      </c>
      <c r="N5872" s="6">
        <v>106.96</v>
      </c>
    </row>
    <row r="5873" spans="1:14" ht="15.5" hidden="1" x14ac:dyDescent="0.35">
      <c r="A5873" s="3" t="s">
        <v>512</v>
      </c>
      <c r="B5873" s="2" t="s">
        <v>2161</v>
      </c>
      <c r="C5873" s="3">
        <v>3390</v>
      </c>
      <c r="D5873" s="2">
        <v>43.3</v>
      </c>
      <c r="E5873" s="2">
        <v>106.75</v>
      </c>
      <c r="F5873" s="2">
        <v>118.35</v>
      </c>
      <c r="G5873" s="2">
        <v>0</v>
      </c>
      <c r="H5873" s="2" t="s">
        <v>12</v>
      </c>
      <c r="I5873" s="2">
        <v>1</v>
      </c>
      <c r="J5873" s="2">
        <v>62</v>
      </c>
      <c r="K5873" s="4">
        <v>0</v>
      </c>
      <c r="L5873" s="2" t="s">
        <v>1929</v>
      </c>
      <c r="M5873" s="5">
        <v>45093</v>
      </c>
      <c r="N5873" s="6">
        <v>106.96</v>
      </c>
    </row>
    <row r="5874" spans="1:14" ht="15.5" hidden="1" x14ac:dyDescent="0.35">
      <c r="A5874" s="3" t="s">
        <v>514</v>
      </c>
      <c r="B5874" s="2" t="s">
        <v>2162</v>
      </c>
      <c r="C5874" s="3">
        <v>3400</v>
      </c>
      <c r="D5874" s="2">
        <v>110.56</v>
      </c>
      <c r="E5874" s="2">
        <v>105.05</v>
      </c>
      <c r="F5874" s="2">
        <v>116.75</v>
      </c>
      <c r="G5874" s="2">
        <v>-5.44</v>
      </c>
      <c r="H5874" s="2">
        <v>-4.6899999999999997E-2</v>
      </c>
      <c r="I5874" s="2">
        <v>8</v>
      </c>
      <c r="J5874" s="2">
        <v>388</v>
      </c>
      <c r="K5874" s="4">
        <v>0</v>
      </c>
      <c r="L5874" s="2" t="s">
        <v>1929</v>
      </c>
      <c r="M5874" s="5">
        <v>45093</v>
      </c>
      <c r="N5874" s="6">
        <v>106.96</v>
      </c>
    </row>
    <row r="5875" spans="1:14" ht="15.5" hidden="1" x14ac:dyDescent="0.35">
      <c r="A5875" s="3" t="s">
        <v>516</v>
      </c>
      <c r="B5875" s="2" t="s">
        <v>2163</v>
      </c>
      <c r="C5875" s="3">
        <v>3410</v>
      </c>
      <c r="D5875" s="2">
        <v>323.39999999999998</v>
      </c>
      <c r="E5875" s="2">
        <v>46.5</v>
      </c>
      <c r="F5875" s="2">
        <v>55.3</v>
      </c>
      <c r="G5875" s="2">
        <v>0</v>
      </c>
      <c r="H5875" s="2" t="s">
        <v>12</v>
      </c>
      <c r="I5875" s="2">
        <v>1</v>
      </c>
      <c r="J5875" s="2">
        <v>33</v>
      </c>
      <c r="K5875" s="4">
        <v>7.5763999999999996</v>
      </c>
      <c r="L5875" s="2" t="s">
        <v>1929</v>
      </c>
      <c r="M5875" s="5">
        <v>45093</v>
      </c>
      <c r="N5875" s="6">
        <v>106.96</v>
      </c>
    </row>
    <row r="5876" spans="1:14" ht="15.5" hidden="1" x14ac:dyDescent="0.35">
      <c r="A5876" s="3" t="s">
        <v>518</v>
      </c>
      <c r="B5876" s="2" t="s">
        <v>2164</v>
      </c>
      <c r="C5876" s="3">
        <v>3420</v>
      </c>
      <c r="D5876" s="2">
        <v>75.849999999999994</v>
      </c>
      <c r="E5876" s="2">
        <v>101.75</v>
      </c>
      <c r="F5876" s="2">
        <v>113.45</v>
      </c>
      <c r="G5876" s="2">
        <v>0</v>
      </c>
      <c r="H5876" s="2" t="s">
        <v>12</v>
      </c>
      <c r="I5876" s="2">
        <v>10</v>
      </c>
      <c r="J5876" s="2">
        <v>41</v>
      </c>
      <c r="K5876" s="4">
        <v>0</v>
      </c>
      <c r="L5876" s="2" t="s">
        <v>1929</v>
      </c>
      <c r="M5876" s="5">
        <v>45093</v>
      </c>
      <c r="N5876" s="6">
        <v>106.96</v>
      </c>
    </row>
    <row r="5877" spans="1:14" ht="15.5" hidden="1" x14ac:dyDescent="0.35">
      <c r="A5877" s="3" t="s">
        <v>520</v>
      </c>
      <c r="B5877" s="2" t="s">
        <v>2165</v>
      </c>
      <c r="C5877" s="3">
        <v>3430</v>
      </c>
      <c r="D5877" s="2">
        <v>266.82</v>
      </c>
      <c r="E5877" s="2">
        <v>44.5</v>
      </c>
      <c r="F5877" s="2">
        <v>54.5</v>
      </c>
      <c r="G5877" s="2">
        <v>0</v>
      </c>
      <c r="H5877" s="2" t="s">
        <v>12</v>
      </c>
      <c r="I5877" s="2">
        <v>18</v>
      </c>
      <c r="J5877" s="2">
        <v>37</v>
      </c>
      <c r="K5877" s="4">
        <v>7.4934000000000003</v>
      </c>
      <c r="L5877" s="2" t="s">
        <v>1929</v>
      </c>
      <c r="M5877" s="5">
        <v>45093</v>
      </c>
      <c r="N5877" s="6">
        <v>106.96</v>
      </c>
    </row>
    <row r="5878" spans="1:14" ht="15.5" hidden="1" x14ac:dyDescent="0.35">
      <c r="A5878" s="3" t="s">
        <v>522</v>
      </c>
      <c r="B5878" s="2" t="s">
        <v>2166</v>
      </c>
      <c r="C5878" s="3">
        <v>3440</v>
      </c>
      <c r="D5878" s="2">
        <v>231.73</v>
      </c>
      <c r="E5878" s="2">
        <v>62.65</v>
      </c>
      <c r="F5878" s="2">
        <v>70.45</v>
      </c>
      <c r="G5878" s="2">
        <v>0</v>
      </c>
      <c r="H5878" s="2" t="s">
        <v>12</v>
      </c>
      <c r="I5878" s="2">
        <v>3</v>
      </c>
      <c r="J5878" s="2">
        <v>55</v>
      </c>
      <c r="K5878" s="4">
        <v>8.6418999999999997</v>
      </c>
      <c r="L5878" s="2" t="s">
        <v>1929</v>
      </c>
      <c r="M5878" s="5">
        <v>45093</v>
      </c>
      <c r="N5878" s="6">
        <v>106.96</v>
      </c>
    </row>
    <row r="5879" spans="1:14" ht="15.5" hidden="1" x14ac:dyDescent="0.35">
      <c r="A5879" s="3" t="s">
        <v>524</v>
      </c>
      <c r="B5879" s="2" t="s">
        <v>2167</v>
      </c>
      <c r="C5879" s="3">
        <v>3450</v>
      </c>
      <c r="D5879" s="2">
        <v>104.3</v>
      </c>
      <c r="E5879" s="2">
        <v>97</v>
      </c>
      <c r="F5879" s="2">
        <v>107</v>
      </c>
      <c r="G5879" s="2">
        <v>0</v>
      </c>
      <c r="H5879" s="2" t="s">
        <v>12</v>
      </c>
      <c r="I5879" s="2">
        <v>4</v>
      </c>
      <c r="J5879" s="2">
        <v>149</v>
      </c>
      <c r="K5879" s="4">
        <v>13.4277</v>
      </c>
      <c r="L5879" s="2" t="s">
        <v>1929</v>
      </c>
      <c r="M5879" s="5">
        <v>45093</v>
      </c>
      <c r="N5879" s="6">
        <v>106.96</v>
      </c>
    </row>
    <row r="5880" spans="1:14" ht="15.5" hidden="1" x14ac:dyDescent="0.35">
      <c r="A5880" s="3" t="s">
        <v>526</v>
      </c>
      <c r="B5880" s="2" t="s">
        <v>2168</v>
      </c>
      <c r="C5880" s="3">
        <v>3460</v>
      </c>
      <c r="D5880" s="2">
        <v>107.7</v>
      </c>
      <c r="E5880" s="2">
        <v>110.6</v>
      </c>
      <c r="F5880" s="2">
        <v>121</v>
      </c>
      <c r="G5880" s="2">
        <v>0</v>
      </c>
      <c r="H5880" s="2" t="s">
        <v>12</v>
      </c>
      <c r="I5880" s="2">
        <v>1</v>
      </c>
      <c r="J5880" s="2">
        <v>40</v>
      </c>
      <c r="K5880" s="4">
        <v>0</v>
      </c>
      <c r="L5880" s="2" t="s">
        <v>1929</v>
      </c>
      <c r="M5880" s="5">
        <v>45093</v>
      </c>
      <c r="N5880" s="6">
        <v>106.96</v>
      </c>
    </row>
    <row r="5881" spans="1:14" ht="15.5" hidden="1" x14ac:dyDescent="0.35">
      <c r="A5881" s="3" t="s">
        <v>528</v>
      </c>
      <c r="B5881" s="2" t="s">
        <v>2169</v>
      </c>
      <c r="C5881" s="3">
        <v>3470</v>
      </c>
      <c r="D5881" s="2">
        <v>58</v>
      </c>
      <c r="E5881" s="2">
        <v>94</v>
      </c>
      <c r="F5881" s="2">
        <v>104</v>
      </c>
      <c r="G5881" s="2">
        <v>0</v>
      </c>
      <c r="H5881" s="2" t="s">
        <v>12</v>
      </c>
      <c r="I5881" s="2">
        <v>1</v>
      </c>
      <c r="J5881" s="2">
        <v>21</v>
      </c>
      <c r="K5881" s="4">
        <v>12.5166</v>
      </c>
      <c r="L5881" s="2" t="s">
        <v>1929</v>
      </c>
      <c r="M5881" s="5">
        <v>45093</v>
      </c>
      <c r="N5881" s="6">
        <v>106.96</v>
      </c>
    </row>
    <row r="5882" spans="1:14" ht="15.5" hidden="1" x14ac:dyDescent="0.35">
      <c r="A5882" s="3" t="s">
        <v>530</v>
      </c>
      <c r="B5882" s="2" t="s">
        <v>2170</v>
      </c>
      <c r="C5882" s="3">
        <v>3480</v>
      </c>
      <c r="D5882" s="2">
        <v>55.55</v>
      </c>
      <c r="E5882" s="2">
        <v>92.55</v>
      </c>
      <c r="F5882" s="2">
        <v>102.5</v>
      </c>
      <c r="G5882" s="2">
        <v>0</v>
      </c>
      <c r="H5882" s="2" t="s">
        <v>12</v>
      </c>
      <c r="I5882" s="2">
        <v>3</v>
      </c>
      <c r="J5882" s="2">
        <v>55</v>
      </c>
      <c r="K5882" s="4">
        <v>12.173299999999999</v>
      </c>
      <c r="L5882" s="2" t="s">
        <v>1929</v>
      </c>
      <c r="M5882" s="5">
        <v>45093</v>
      </c>
      <c r="N5882" s="6">
        <v>106.96</v>
      </c>
    </row>
    <row r="5883" spans="1:14" ht="15.5" hidden="1" x14ac:dyDescent="0.35">
      <c r="A5883" s="3" t="s">
        <v>532</v>
      </c>
      <c r="B5883" s="2" t="s">
        <v>2171</v>
      </c>
      <c r="C5883" s="3">
        <v>3490</v>
      </c>
      <c r="D5883" s="2">
        <v>55</v>
      </c>
      <c r="E5883" s="2">
        <v>91</v>
      </c>
      <c r="F5883" s="2">
        <v>101</v>
      </c>
      <c r="G5883" s="2">
        <v>0</v>
      </c>
      <c r="H5883" s="2" t="s">
        <v>12</v>
      </c>
      <c r="I5883" s="2">
        <v>1</v>
      </c>
      <c r="J5883" s="2">
        <v>56</v>
      </c>
      <c r="K5883" s="4">
        <v>11.863300000000001</v>
      </c>
      <c r="L5883" s="2" t="s">
        <v>1929</v>
      </c>
      <c r="M5883" s="5">
        <v>45093</v>
      </c>
      <c r="N5883" s="6">
        <v>106.96</v>
      </c>
    </row>
    <row r="5884" spans="1:14" ht="15.5" hidden="1" x14ac:dyDescent="0.35">
      <c r="A5884" s="3" t="s">
        <v>534</v>
      </c>
      <c r="B5884" s="2" t="s">
        <v>2172</v>
      </c>
      <c r="C5884" s="3">
        <v>3500</v>
      </c>
      <c r="D5884" s="2">
        <v>108</v>
      </c>
      <c r="E5884" s="2">
        <v>89.5</v>
      </c>
      <c r="F5884" s="2">
        <v>99.5</v>
      </c>
      <c r="G5884" s="2">
        <v>0</v>
      </c>
      <c r="H5884" s="2" t="s">
        <v>12</v>
      </c>
      <c r="I5884" s="2">
        <v>12</v>
      </c>
      <c r="J5884" s="2">
        <v>683</v>
      </c>
      <c r="K5884" s="4">
        <v>11.5913</v>
      </c>
      <c r="L5884" s="2" t="s">
        <v>1929</v>
      </c>
      <c r="M5884" s="5">
        <v>45093</v>
      </c>
      <c r="N5884" s="6">
        <v>106.96</v>
      </c>
    </row>
    <row r="5885" spans="1:14" ht="15.5" hidden="1" x14ac:dyDescent="0.35">
      <c r="A5885" s="3" t="s">
        <v>536</v>
      </c>
      <c r="B5885" s="2" t="s">
        <v>2173</v>
      </c>
      <c r="C5885" s="3">
        <v>3510</v>
      </c>
      <c r="D5885" s="2">
        <v>42.76</v>
      </c>
      <c r="E5885" s="2">
        <v>88.5</v>
      </c>
      <c r="F5885" s="2">
        <v>98</v>
      </c>
      <c r="G5885" s="2">
        <v>0</v>
      </c>
      <c r="H5885" s="2" t="s">
        <v>12</v>
      </c>
      <c r="I5885" s="2">
        <v>2</v>
      </c>
      <c r="J5885" s="2">
        <v>89</v>
      </c>
      <c r="K5885" s="4">
        <v>11.385</v>
      </c>
      <c r="L5885" s="2" t="s">
        <v>1929</v>
      </c>
      <c r="M5885" s="5">
        <v>45093</v>
      </c>
      <c r="N5885" s="6">
        <v>106.96</v>
      </c>
    </row>
    <row r="5886" spans="1:14" ht="15.5" hidden="1" x14ac:dyDescent="0.35">
      <c r="A5886" s="3" t="s">
        <v>538</v>
      </c>
      <c r="B5886" s="2" t="s">
        <v>2174</v>
      </c>
      <c r="C5886" s="3">
        <v>3520</v>
      </c>
      <c r="D5886" s="2">
        <v>52.7</v>
      </c>
      <c r="E5886" s="2">
        <v>87</v>
      </c>
      <c r="F5886" s="2">
        <v>96.5</v>
      </c>
      <c r="G5886" s="2">
        <v>0</v>
      </c>
      <c r="H5886" s="2" t="s">
        <v>12</v>
      </c>
      <c r="I5886" s="2">
        <v>3</v>
      </c>
      <c r="J5886" s="2">
        <v>82</v>
      </c>
      <c r="K5886" s="4">
        <v>11.1563</v>
      </c>
      <c r="L5886" s="2" t="s">
        <v>1929</v>
      </c>
      <c r="M5886" s="5">
        <v>45093</v>
      </c>
      <c r="N5886" s="6">
        <v>106.96</v>
      </c>
    </row>
    <row r="5887" spans="1:14" ht="15.5" hidden="1" x14ac:dyDescent="0.35">
      <c r="A5887" s="3" t="s">
        <v>540</v>
      </c>
      <c r="B5887" s="2" t="s">
        <v>2175</v>
      </c>
      <c r="C5887" s="3">
        <v>3530</v>
      </c>
      <c r="D5887" s="2">
        <v>101.52</v>
      </c>
      <c r="E5887" s="2">
        <v>54.2</v>
      </c>
      <c r="F5887" s="2">
        <v>61</v>
      </c>
      <c r="G5887" s="2">
        <v>0</v>
      </c>
      <c r="H5887" s="2" t="s">
        <v>12</v>
      </c>
      <c r="I5887" s="2">
        <v>1</v>
      </c>
      <c r="J5887" s="2">
        <v>82</v>
      </c>
      <c r="K5887" s="4">
        <v>8.0398999999999994</v>
      </c>
      <c r="L5887" s="2" t="s">
        <v>1929</v>
      </c>
      <c r="M5887" s="5">
        <v>45093</v>
      </c>
      <c r="N5887" s="6">
        <v>106.96</v>
      </c>
    </row>
    <row r="5888" spans="1:14" ht="15.5" hidden="1" x14ac:dyDescent="0.35">
      <c r="A5888" s="3" t="s">
        <v>542</v>
      </c>
      <c r="B5888" s="2" t="s">
        <v>2176</v>
      </c>
      <c r="C5888" s="3">
        <v>3540</v>
      </c>
      <c r="D5888" s="2">
        <v>52.66</v>
      </c>
      <c r="E5888" s="2">
        <v>84</v>
      </c>
      <c r="F5888" s="2">
        <v>94</v>
      </c>
      <c r="G5888" s="2">
        <v>0</v>
      </c>
      <c r="H5888" s="2" t="s">
        <v>12</v>
      </c>
      <c r="I5888" s="2">
        <v>5</v>
      </c>
      <c r="J5888" s="2">
        <v>25</v>
      </c>
      <c r="K5888" s="4">
        <v>10.7805</v>
      </c>
      <c r="L5888" s="2" t="s">
        <v>1929</v>
      </c>
      <c r="M5888" s="5">
        <v>45093</v>
      </c>
      <c r="N5888" s="6">
        <v>106.96</v>
      </c>
    </row>
    <row r="5889" spans="1:14" ht="15.5" hidden="1" x14ac:dyDescent="0.35">
      <c r="A5889" s="3" t="s">
        <v>544</v>
      </c>
      <c r="B5889" s="2" t="s">
        <v>2176</v>
      </c>
      <c r="C5889" s="3">
        <v>3550</v>
      </c>
      <c r="D5889" s="2">
        <v>51.66</v>
      </c>
      <c r="E5889" s="2">
        <v>83</v>
      </c>
      <c r="F5889" s="2">
        <v>93</v>
      </c>
      <c r="G5889" s="2">
        <v>0</v>
      </c>
      <c r="H5889" s="2" t="s">
        <v>12</v>
      </c>
      <c r="I5889" s="2">
        <v>5</v>
      </c>
      <c r="J5889" s="2">
        <v>148</v>
      </c>
      <c r="K5889" s="4">
        <v>10.655799999999999</v>
      </c>
      <c r="L5889" s="2" t="s">
        <v>1929</v>
      </c>
      <c r="M5889" s="5">
        <v>45093</v>
      </c>
      <c r="N5889" s="6">
        <v>106.96</v>
      </c>
    </row>
    <row r="5890" spans="1:14" ht="15.5" hidden="1" x14ac:dyDescent="0.35">
      <c r="A5890" s="3" t="s">
        <v>545</v>
      </c>
      <c r="B5890" s="2" t="s">
        <v>2177</v>
      </c>
      <c r="C5890" s="3">
        <v>3560</v>
      </c>
      <c r="D5890" s="2">
        <v>49.83</v>
      </c>
      <c r="E5890" s="2">
        <v>81.5</v>
      </c>
      <c r="F5890" s="2">
        <v>91.5</v>
      </c>
      <c r="G5890" s="2">
        <v>0</v>
      </c>
      <c r="H5890" s="2" t="s">
        <v>12</v>
      </c>
      <c r="I5890" s="2">
        <v>5</v>
      </c>
      <c r="J5890" s="2">
        <v>16</v>
      </c>
      <c r="K5890" s="4">
        <v>10.476800000000001</v>
      </c>
      <c r="L5890" s="2" t="s">
        <v>1929</v>
      </c>
      <c r="M5890" s="5">
        <v>45093</v>
      </c>
      <c r="N5890" s="6">
        <v>106.96</v>
      </c>
    </row>
    <row r="5891" spans="1:14" ht="15.5" hidden="1" x14ac:dyDescent="0.35">
      <c r="A5891" s="3" t="s">
        <v>547</v>
      </c>
      <c r="B5891" s="2" t="s">
        <v>2178</v>
      </c>
      <c r="C5891" s="3">
        <v>3570</v>
      </c>
      <c r="D5891" s="2">
        <v>364.1</v>
      </c>
      <c r="E5891" s="2">
        <v>213.5</v>
      </c>
      <c r="F5891" s="2">
        <v>224.85</v>
      </c>
      <c r="G5891" s="2">
        <v>0</v>
      </c>
      <c r="H5891" s="2" t="s">
        <v>12</v>
      </c>
      <c r="I5891" s="2">
        <v>7</v>
      </c>
      <c r="J5891" s="2">
        <v>29</v>
      </c>
      <c r="K5891" s="4">
        <v>0</v>
      </c>
      <c r="L5891" s="2" t="s">
        <v>1929</v>
      </c>
      <c r="M5891" s="5">
        <v>45093</v>
      </c>
      <c r="N5891" s="6">
        <v>106.96</v>
      </c>
    </row>
    <row r="5892" spans="1:14" ht="15.5" hidden="1" x14ac:dyDescent="0.35">
      <c r="A5892" s="3" t="s">
        <v>549</v>
      </c>
      <c r="B5892" s="2" t="s">
        <v>2179</v>
      </c>
      <c r="C5892" s="3">
        <v>3580</v>
      </c>
      <c r="D5892" s="2">
        <v>46.07</v>
      </c>
      <c r="E5892" s="2">
        <v>79.5</v>
      </c>
      <c r="F5892" s="2">
        <v>89</v>
      </c>
      <c r="G5892" s="2">
        <v>0</v>
      </c>
      <c r="H5892" s="2" t="s">
        <v>12</v>
      </c>
      <c r="I5892" s="2">
        <v>18</v>
      </c>
      <c r="J5892" s="2">
        <v>28</v>
      </c>
      <c r="K5892" s="4">
        <v>10.2278</v>
      </c>
      <c r="L5892" s="2" t="s">
        <v>1929</v>
      </c>
      <c r="M5892" s="5">
        <v>45093</v>
      </c>
      <c r="N5892" s="6">
        <v>106.96</v>
      </c>
    </row>
    <row r="5893" spans="1:14" ht="15.5" hidden="1" x14ac:dyDescent="0.35">
      <c r="A5893" s="3" t="s">
        <v>551</v>
      </c>
      <c r="B5893" s="2" t="s">
        <v>2180</v>
      </c>
      <c r="C5893" s="3">
        <v>3590</v>
      </c>
      <c r="D5893" s="2">
        <v>47.08</v>
      </c>
      <c r="E5893" s="2">
        <v>78</v>
      </c>
      <c r="F5893" s="2">
        <v>87.5</v>
      </c>
      <c r="G5893" s="2">
        <v>0</v>
      </c>
      <c r="H5893" s="2" t="s">
        <v>12</v>
      </c>
      <c r="I5893" s="2">
        <v>2</v>
      </c>
      <c r="J5893" s="2">
        <v>18</v>
      </c>
      <c r="K5893" s="4">
        <v>10.071</v>
      </c>
      <c r="L5893" s="2" t="s">
        <v>1929</v>
      </c>
      <c r="M5893" s="5">
        <v>45093</v>
      </c>
      <c r="N5893" s="6">
        <v>106.96</v>
      </c>
    </row>
    <row r="5894" spans="1:14" ht="15.5" hidden="1" x14ac:dyDescent="0.35">
      <c r="A5894" s="3" t="s">
        <v>553</v>
      </c>
      <c r="B5894" s="2" t="s">
        <v>2181</v>
      </c>
      <c r="C5894" s="3">
        <v>3600</v>
      </c>
      <c r="D5894" s="2">
        <v>92.55</v>
      </c>
      <c r="E5894" s="2">
        <v>76.5</v>
      </c>
      <c r="F5894" s="2">
        <v>86.5</v>
      </c>
      <c r="G5894" s="2">
        <v>0</v>
      </c>
      <c r="H5894" s="2" t="s">
        <v>12</v>
      </c>
      <c r="I5894" s="2">
        <v>3</v>
      </c>
      <c r="J5894" s="2">
        <v>417</v>
      </c>
      <c r="K5894" s="4">
        <v>9.9463000000000008</v>
      </c>
      <c r="L5894" s="2" t="s">
        <v>1929</v>
      </c>
      <c r="M5894" s="5">
        <v>45093</v>
      </c>
      <c r="N5894" s="6">
        <v>106.96</v>
      </c>
    </row>
    <row r="5895" spans="1:14" ht="15.5" hidden="1" x14ac:dyDescent="0.35">
      <c r="A5895" s="3" t="s">
        <v>555</v>
      </c>
      <c r="B5895" s="2" t="s">
        <v>2182</v>
      </c>
      <c r="C5895" s="3">
        <v>3610</v>
      </c>
      <c r="D5895" s="2">
        <v>41.4</v>
      </c>
      <c r="E5895" s="2">
        <v>75.5</v>
      </c>
      <c r="F5895" s="2">
        <v>85</v>
      </c>
      <c r="G5895" s="2">
        <v>0</v>
      </c>
      <c r="H5895" s="2" t="s">
        <v>12</v>
      </c>
      <c r="I5895" s="2">
        <v>42</v>
      </c>
      <c r="J5895" s="2">
        <v>66</v>
      </c>
      <c r="K5895" s="4">
        <v>9.8259000000000007</v>
      </c>
      <c r="L5895" s="2" t="s">
        <v>1929</v>
      </c>
      <c r="M5895" s="5">
        <v>45093</v>
      </c>
      <c r="N5895" s="6">
        <v>106.96</v>
      </c>
    </row>
    <row r="5896" spans="1:14" ht="15.5" hidden="1" x14ac:dyDescent="0.35">
      <c r="A5896" s="3" t="s">
        <v>557</v>
      </c>
      <c r="B5896" s="2" t="s">
        <v>2182</v>
      </c>
      <c r="C5896" s="3">
        <v>3620</v>
      </c>
      <c r="D5896" s="2">
        <v>40.9</v>
      </c>
      <c r="E5896" s="2">
        <v>74.5</v>
      </c>
      <c r="F5896" s="2">
        <v>84</v>
      </c>
      <c r="G5896" s="2">
        <v>0</v>
      </c>
      <c r="H5896" s="2" t="s">
        <v>12</v>
      </c>
      <c r="I5896" s="2">
        <v>42</v>
      </c>
      <c r="J5896" s="2">
        <v>34</v>
      </c>
      <c r="K5896" s="4">
        <v>9.7330000000000005</v>
      </c>
      <c r="L5896" s="2" t="s">
        <v>1929</v>
      </c>
      <c r="M5896" s="5">
        <v>45093</v>
      </c>
      <c r="N5896" s="6">
        <v>106.96</v>
      </c>
    </row>
    <row r="5897" spans="1:14" ht="15.5" hidden="1" x14ac:dyDescent="0.35">
      <c r="A5897" s="3" t="s">
        <v>558</v>
      </c>
      <c r="B5897" s="2" t="s">
        <v>2183</v>
      </c>
      <c r="C5897" s="3">
        <v>3630</v>
      </c>
      <c r="D5897" s="2">
        <v>85</v>
      </c>
      <c r="E5897" s="2">
        <v>73</v>
      </c>
      <c r="F5897" s="2">
        <v>83</v>
      </c>
      <c r="G5897" s="2">
        <v>0</v>
      </c>
      <c r="H5897" s="2" t="s">
        <v>12</v>
      </c>
      <c r="I5897" s="2">
        <v>1</v>
      </c>
      <c r="J5897" s="2">
        <v>13</v>
      </c>
      <c r="K5897" s="4">
        <v>9.6196000000000002</v>
      </c>
      <c r="L5897" s="2" t="s">
        <v>1929</v>
      </c>
      <c r="M5897" s="5">
        <v>45093</v>
      </c>
      <c r="N5897" s="6">
        <v>106.96</v>
      </c>
    </row>
    <row r="5898" spans="1:14" ht="15.5" hidden="1" x14ac:dyDescent="0.35">
      <c r="A5898" s="3" t="s">
        <v>560</v>
      </c>
      <c r="B5898" s="2" t="s">
        <v>2184</v>
      </c>
      <c r="C5898" s="3">
        <v>3640</v>
      </c>
      <c r="D5898" s="2">
        <v>46.57</v>
      </c>
      <c r="E5898" s="2">
        <v>72</v>
      </c>
      <c r="F5898" s="2">
        <v>82</v>
      </c>
      <c r="G5898" s="2">
        <v>0</v>
      </c>
      <c r="H5898" s="2" t="s">
        <v>12</v>
      </c>
      <c r="I5898" s="2">
        <v>2</v>
      </c>
      <c r="J5898" s="2">
        <v>28</v>
      </c>
      <c r="K5898" s="4">
        <v>9.5319000000000003</v>
      </c>
      <c r="L5898" s="2" t="s">
        <v>1929</v>
      </c>
      <c r="M5898" s="5">
        <v>45093</v>
      </c>
      <c r="N5898" s="6">
        <v>106.96</v>
      </c>
    </row>
    <row r="5899" spans="1:14" ht="15.5" hidden="1" x14ac:dyDescent="0.35">
      <c r="A5899" s="3" t="s">
        <v>562</v>
      </c>
      <c r="B5899" s="2" t="s">
        <v>2185</v>
      </c>
      <c r="C5899" s="3">
        <v>3650</v>
      </c>
      <c r="D5899" s="2">
        <v>84.49</v>
      </c>
      <c r="E5899" s="2">
        <v>71</v>
      </c>
      <c r="F5899" s="2">
        <v>80.5</v>
      </c>
      <c r="G5899" s="2">
        <v>0</v>
      </c>
      <c r="H5899" s="2" t="s">
        <v>12</v>
      </c>
      <c r="I5899" s="2">
        <v>1</v>
      </c>
      <c r="J5899" s="2">
        <v>85</v>
      </c>
      <c r="K5899" s="4">
        <v>9.4244000000000003</v>
      </c>
      <c r="L5899" s="2" t="s">
        <v>1929</v>
      </c>
      <c r="M5899" s="5">
        <v>45093</v>
      </c>
      <c r="N5899" s="6">
        <v>106.96</v>
      </c>
    </row>
    <row r="5900" spans="1:14" ht="15.5" hidden="1" x14ac:dyDescent="0.35">
      <c r="A5900" s="3" t="s">
        <v>564</v>
      </c>
      <c r="B5900" s="2" t="s">
        <v>2186</v>
      </c>
      <c r="C5900" s="3">
        <v>3660</v>
      </c>
      <c r="D5900" s="2">
        <v>82.5</v>
      </c>
      <c r="E5900" s="2">
        <v>74</v>
      </c>
      <c r="F5900" s="2">
        <v>81.400000000000006</v>
      </c>
      <c r="G5900" s="2">
        <v>0</v>
      </c>
      <c r="H5900" s="2" t="s">
        <v>12</v>
      </c>
      <c r="I5900" s="2">
        <v>2</v>
      </c>
      <c r="J5900" s="2">
        <v>14</v>
      </c>
      <c r="K5900" s="4">
        <v>9.5993999999999993</v>
      </c>
      <c r="L5900" s="2" t="s">
        <v>1929</v>
      </c>
      <c r="M5900" s="5">
        <v>45093</v>
      </c>
      <c r="N5900" s="6">
        <v>106.96</v>
      </c>
    </row>
    <row r="5901" spans="1:14" ht="15.5" hidden="1" x14ac:dyDescent="0.35">
      <c r="A5901" s="3" t="s">
        <v>566</v>
      </c>
      <c r="B5901" s="2" t="s">
        <v>2182</v>
      </c>
      <c r="C5901" s="3">
        <v>3670</v>
      </c>
      <c r="D5901" s="2">
        <v>37.799999999999997</v>
      </c>
      <c r="E5901" s="2">
        <v>68.5</v>
      </c>
      <c r="F5901" s="2">
        <v>78.5</v>
      </c>
      <c r="G5901" s="2">
        <v>0</v>
      </c>
      <c r="H5901" s="2" t="s">
        <v>12</v>
      </c>
      <c r="I5901" s="2">
        <v>2</v>
      </c>
      <c r="J5901" s="2">
        <v>10</v>
      </c>
      <c r="K5901" s="4">
        <v>9.2386999999999997</v>
      </c>
      <c r="L5901" s="2" t="s">
        <v>1929</v>
      </c>
      <c r="M5901" s="5">
        <v>45093</v>
      </c>
      <c r="N5901" s="6">
        <v>106.96</v>
      </c>
    </row>
    <row r="5902" spans="1:14" ht="15.5" hidden="1" x14ac:dyDescent="0.35">
      <c r="A5902" s="3" t="s">
        <v>567</v>
      </c>
      <c r="B5902" s="2" t="s">
        <v>2182</v>
      </c>
      <c r="C5902" s="3">
        <v>3680</v>
      </c>
      <c r="D5902" s="2">
        <v>37.299999999999997</v>
      </c>
      <c r="E5902" s="2">
        <v>68</v>
      </c>
      <c r="F5902" s="2">
        <v>77.5</v>
      </c>
      <c r="G5902" s="2">
        <v>0</v>
      </c>
      <c r="H5902" s="2" t="s">
        <v>12</v>
      </c>
      <c r="I5902" s="2">
        <v>2</v>
      </c>
      <c r="J5902" s="2">
        <v>7</v>
      </c>
      <c r="K5902" s="4">
        <v>9.1793999999999993</v>
      </c>
      <c r="L5902" s="2" t="s">
        <v>1929</v>
      </c>
      <c r="M5902" s="5">
        <v>45093</v>
      </c>
      <c r="N5902" s="6">
        <v>106.96</v>
      </c>
    </row>
    <row r="5903" spans="1:14" ht="15.5" hidden="1" x14ac:dyDescent="0.35">
      <c r="A5903" s="3" t="s">
        <v>568</v>
      </c>
      <c r="B5903" s="2" t="s">
        <v>2187</v>
      </c>
      <c r="C5903" s="3">
        <v>3690</v>
      </c>
      <c r="D5903" s="2">
        <v>29.45</v>
      </c>
      <c r="E5903" s="2">
        <v>67</v>
      </c>
      <c r="F5903" s="2">
        <v>76</v>
      </c>
      <c r="G5903" s="2">
        <v>0</v>
      </c>
      <c r="H5903" s="2" t="s">
        <v>12</v>
      </c>
      <c r="I5903" s="2">
        <v>1</v>
      </c>
      <c r="J5903" s="2">
        <v>33</v>
      </c>
      <c r="K5903" s="4">
        <v>9.0808999999999997</v>
      </c>
      <c r="L5903" s="2" t="s">
        <v>1929</v>
      </c>
      <c r="M5903" s="5">
        <v>45093</v>
      </c>
      <c r="N5903" s="6">
        <v>106.96</v>
      </c>
    </row>
    <row r="5904" spans="1:14" ht="15.5" hidden="1" x14ac:dyDescent="0.35">
      <c r="A5904" s="3" t="s">
        <v>570</v>
      </c>
      <c r="B5904" s="2" t="s">
        <v>2188</v>
      </c>
      <c r="C5904" s="3">
        <v>3700</v>
      </c>
      <c r="D5904" s="2">
        <v>30.48</v>
      </c>
      <c r="E5904" s="2">
        <v>66</v>
      </c>
      <c r="F5904" s="2">
        <v>75</v>
      </c>
      <c r="G5904" s="2">
        <v>0</v>
      </c>
      <c r="H5904" s="2" t="s">
        <v>12</v>
      </c>
      <c r="I5904" s="2">
        <v>8</v>
      </c>
      <c r="J5904" s="2">
        <v>131</v>
      </c>
      <c r="K5904" s="4">
        <v>9.0043000000000006</v>
      </c>
      <c r="L5904" s="2" t="s">
        <v>1929</v>
      </c>
      <c r="M5904" s="5">
        <v>45093</v>
      </c>
      <c r="N5904" s="6">
        <v>106.96</v>
      </c>
    </row>
    <row r="5905" spans="1:14" ht="15.5" hidden="1" x14ac:dyDescent="0.35">
      <c r="A5905" s="3" t="s">
        <v>572</v>
      </c>
      <c r="B5905" s="2" t="s">
        <v>2189</v>
      </c>
      <c r="C5905" s="3">
        <v>3710</v>
      </c>
      <c r="D5905" s="2">
        <v>71.38</v>
      </c>
      <c r="E5905" s="2">
        <v>64.5</v>
      </c>
      <c r="F5905" s="2">
        <v>74</v>
      </c>
      <c r="G5905" s="2">
        <v>-6.17</v>
      </c>
      <c r="H5905" s="2">
        <v>-7.9600000000000004E-2</v>
      </c>
      <c r="I5905" s="2">
        <v>1</v>
      </c>
      <c r="J5905" s="2">
        <v>46</v>
      </c>
      <c r="K5905" s="4">
        <v>8.9097000000000008</v>
      </c>
      <c r="L5905" s="2" t="s">
        <v>1929</v>
      </c>
      <c r="M5905" s="5">
        <v>45093</v>
      </c>
      <c r="N5905" s="6">
        <v>106.96</v>
      </c>
    </row>
    <row r="5906" spans="1:14" ht="15.5" hidden="1" x14ac:dyDescent="0.35">
      <c r="A5906" s="3" t="s">
        <v>574</v>
      </c>
      <c r="B5906" s="2" t="s">
        <v>2190</v>
      </c>
      <c r="C5906" s="3">
        <v>3720</v>
      </c>
      <c r="D5906" s="2">
        <v>35.200000000000003</v>
      </c>
      <c r="E5906" s="2">
        <v>63.55</v>
      </c>
      <c r="F5906" s="2">
        <v>73</v>
      </c>
      <c r="G5906" s="2">
        <v>0</v>
      </c>
      <c r="H5906" s="2" t="s">
        <v>12</v>
      </c>
      <c r="I5906" s="2">
        <v>2</v>
      </c>
      <c r="J5906" s="2">
        <v>120</v>
      </c>
      <c r="K5906" s="4">
        <v>8.8377999999999997</v>
      </c>
      <c r="L5906" s="2" t="s">
        <v>1929</v>
      </c>
      <c r="M5906" s="5">
        <v>45093</v>
      </c>
      <c r="N5906" s="6">
        <v>106.96</v>
      </c>
    </row>
    <row r="5907" spans="1:14" ht="15.5" hidden="1" x14ac:dyDescent="0.35">
      <c r="A5907" s="3" t="s">
        <v>576</v>
      </c>
      <c r="B5907" s="2" t="s">
        <v>2191</v>
      </c>
      <c r="C5907" s="3">
        <v>3730</v>
      </c>
      <c r="D5907" s="2">
        <v>33.25</v>
      </c>
      <c r="E5907" s="2">
        <v>63</v>
      </c>
      <c r="F5907" s="2">
        <v>72</v>
      </c>
      <c r="G5907" s="2">
        <v>0</v>
      </c>
      <c r="H5907" s="2" t="s">
        <v>12</v>
      </c>
      <c r="I5907" s="2">
        <v>2</v>
      </c>
      <c r="J5907" s="2">
        <v>135</v>
      </c>
      <c r="K5907" s="4">
        <v>8.7819000000000003</v>
      </c>
      <c r="L5907" s="2" t="s">
        <v>1929</v>
      </c>
      <c r="M5907" s="5">
        <v>45093</v>
      </c>
      <c r="N5907" s="6">
        <v>106.96</v>
      </c>
    </row>
    <row r="5908" spans="1:14" ht="15.5" hidden="1" x14ac:dyDescent="0.35">
      <c r="A5908" s="3" t="s">
        <v>578</v>
      </c>
      <c r="B5908" s="2" t="s">
        <v>2192</v>
      </c>
      <c r="C5908" s="3">
        <v>3740</v>
      </c>
      <c r="D5908" s="2">
        <v>35.93</v>
      </c>
      <c r="E5908" s="2">
        <v>62.05</v>
      </c>
      <c r="F5908" s="2">
        <v>71</v>
      </c>
      <c r="G5908" s="2">
        <v>0</v>
      </c>
      <c r="H5908" s="2" t="s">
        <v>12</v>
      </c>
      <c r="I5908" s="2">
        <v>8</v>
      </c>
      <c r="J5908" s="2">
        <v>20</v>
      </c>
      <c r="K5908" s="4">
        <v>8.7119</v>
      </c>
      <c r="L5908" s="2" t="s">
        <v>1929</v>
      </c>
      <c r="M5908" s="5">
        <v>45093</v>
      </c>
      <c r="N5908" s="6">
        <v>106.96</v>
      </c>
    </row>
    <row r="5909" spans="1:14" ht="15.5" hidden="1" x14ac:dyDescent="0.35">
      <c r="A5909" s="3" t="s">
        <v>580</v>
      </c>
      <c r="B5909" s="2" t="s">
        <v>2193</v>
      </c>
      <c r="C5909" s="3">
        <v>3750</v>
      </c>
      <c r="D5909" s="2">
        <v>35.65</v>
      </c>
      <c r="E5909" s="2">
        <v>60.5</v>
      </c>
      <c r="F5909" s="2">
        <v>70</v>
      </c>
      <c r="G5909" s="2">
        <v>0</v>
      </c>
      <c r="H5909" s="2" t="s">
        <v>12</v>
      </c>
      <c r="I5909" s="2">
        <v>4</v>
      </c>
      <c r="J5909" s="2">
        <v>113</v>
      </c>
      <c r="K5909" s="4">
        <v>8.6211000000000002</v>
      </c>
      <c r="L5909" s="2" t="s">
        <v>1929</v>
      </c>
      <c r="M5909" s="5">
        <v>45093</v>
      </c>
      <c r="N5909" s="6">
        <v>106.96</v>
      </c>
    </row>
    <row r="5910" spans="1:14" ht="15.5" hidden="1" x14ac:dyDescent="0.35">
      <c r="A5910" s="3" t="s">
        <v>582</v>
      </c>
      <c r="B5910" s="2" t="s">
        <v>2194</v>
      </c>
      <c r="C5910" s="3">
        <v>3760</v>
      </c>
      <c r="D5910" s="2">
        <v>25.1</v>
      </c>
      <c r="E5910" s="2">
        <v>59.5</v>
      </c>
      <c r="F5910" s="2">
        <v>69.5</v>
      </c>
      <c r="G5910" s="2">
        <v>0</v>
      </c>
      <c r="H5910" s="2" t="s">
        <v>12</v>
      </c>
      <c r="I5910" s="2">
        <v>2</v>
      </c>
      <c r="J5910" s="2">
        <v>52</v>
      </c>
      <c r="K5910" s="4">
        <v>8.5694999999999997</v>
      </c>
      <c r="L5910" s="2" t="s">
        <v>1929</v>
      </c>
      <c r="M5910" s="5">
        <v>45093</v>
      </c>
      <c r="N5910" s="6">
        <v>106.96</v>
      </c>
    </row>
    <row r="5911" spans="1:14" ht="15.5" hidden="1" x14ac:dyDescent="0.35">
      <c r="A5911" s="3" t="s">
        <v>584</v>
      </c>
      <c r="B5911" s="2" t="s">
        <v>2195</v>
      </c>
      <c r="C5911" s="3">
        <v>3770</v>
      </c>
      <c r="D5911" s="2">
        <v>63</v>
      </c>
      <c r="E5911" s="2">
        <v>60.7</v>
      </c>
      <c r="F5911" s="2">
        <v>69</v>
      </c>
      <c r="G5911" s="2">
        <v>0</v>
      </c>
      <c r="H5911" s="2" t="s">
        <v>12</v>
      </c>
      <c r="I5911" s="2">
        <v>1</v>
      </c>
      <c r="J5911" s="2">
        <v>13</v>
      </c>
      <c r="K5911" s="4">
        <v>8.5968999999999998</v>
      </c>
      <c r="L5911" s="2" t="s">
        <v>1929</v>
      </c>
      <c r="M5911" s="5">
        <v>45093</v>
      </c>
      <c r="N5911" s="6">
        <v>106.96</v>
      </c>
    </row>
    <row r="5912" spans="1:14" ht="15.5" hidden="1" x14ac:dyDescent="0.35">
      <c r="A5912" s="3" t="s">
        <v>586</v>
      </c>
      <c r="B5912" s="2" t="s">
        <v>2187</v>
      </c>
      <c r="C5912" s="3">
        <v>3780</v>
      </c>
      <c r="D5912" s="2">
        <v>25.75</v>
      </c>
      <c r="E5912" s="2">
        <v>57.5</v>
      </c>
      <c r="F5912" s="2">
        <v>67.5</v>
      </c>
      <c r="G5912" s="2">
        <v>0</v>
      </c>
      <c r="H5912" s="2" t="s">
        <v>12</v>
      </c>
      <c r="I5912" s="2">
        <v>1</v>
      </c>
      <c r="J5912" s="2">
        <v>10</v>
      </c>
      <c r="K5912" s="4">
        <v>8.4326000000000008</v>
      </c>
      <c r="L5912" s="2" t="s">
        <v>1929</v>
      </c>
      <c r="M5912" s="5">
        <v>45093</v>
      </c>
      <c r="N5912" s="6">
        <v>106.96</v>
      </c>
    </row>
    <row r="5913" spans="1:14" ht="15.5" hidden="1" x14ac:dyDescent="0.35">
      <c r="A5913" s="3" t="s">
        <v>587</v>
      </c>
      <c r="B5913" s="2" t="s">
        <v>2196</v>
      </c>
      <c r="C5913" s="3">
        <v>3790</v>
      </c>
      <c r="D5913" s="2">
        <v>27.31</v>
      </c>
      <c r="E5913" s="2">
        <v>57.75</v>
      </c>
      <c r="F5913" s="2">
        <v>66.5</v>
      </c>
      <c r="G5913" s="2">
        <v>0</v>
      </c>
      <c r="H5913" s="2" t="s">
        <v>12</v>
      </c>
      <c r="I5913" s="2">
        <v>5</v>
      </c>
      <c r="J5913" s="2">
        <v>17</v>
      </c>
      <c r="K5913" s="4">
        <v>8.4086999999999996</v>
      </c>
      <c r="L5913" s="2" t="s">
        <v>1929</v>
      </c>
      <c r="M5913" s="5">
        <v>45093</v>
      </c>
      <c r="N5913" s="6">
        <v>106.96</v>
      </c>
    </row>
    <row r="5914" spans="1:14" ht="15.5" hidden="1" x14ac:dyDescent="0.35">
      <c r="A5914" s="3" t="s">
        <v>589</v>
      </c>
      <c r="B5914" s="2" t="s">
        <v>2084</v>
      </c>
      <c r="C5914" s="3">
        <v>3800</v>
      </c>
      <c r="D5914" s="2">
        <v>62.13</v>
      </c>
      <c r="E5914" s="2">
        <v>55.75</v>
      </c>
      <c r="F5914" s="2">
        <v>65.5</v>
      </c>
      <c r="G5914" s="2">
        <v>-7.49</v>
      </c>
      <c r="H5914" s="2">
        <v>-0.1076</v>
      </c>
      <c r="I5914" s="2">
        <v>1</v>
      </c>
      <c r="J5914" s="2">
        <v>183</v>
      </c>
      <c r="K5914" s="4">
        <v>8.3076000000000008</v>
      </c>
      <c r="L5914" s="2" t="s">
        <v>1929</v>
      </c>
      <c r="M5914" s="5">
        <v>45093</v>
      </c>
      <c r="N5914" s="6">
        <v>106.96</v>
      </c>
    </row>
    <row r="5915" spans="1:14" ht="15.5" hidden="1" x14ac:dyDescent="0.35">
      <c r="A5915" s="3" t="s">
        <v>590</v>
      </c>
      <c r="B5915" s="2" t="s">
        <v>2197</v>
      </c>
      <c r="C5915" s="3">
        <v>3810</v>
      </c>
      <c r="D5915" s="2">
        <v>61.35</v>
      </c>
      <c r="E5915" s="2">
        <v>55</v>
      </c>
      <c r="F5915" s="2">
        <v>65</v>
      </c>
      <c r="G5915" s="2">
        <v>0</v>
      </c>
      <c r="H5915" s="2" t="s">
        <v>12</v>
      </c>
      <c r="I5915" s="2">
        <v>1</v>
      </c>
      <c r="J5915" s="2">
        <v>24</v>
      </c>
      <c r="K5915" s="4">
        <v>8.2672000000000008</v>
      </c>
      <c r="L5915" s="2" t="s">
        <v>1929</v>
      </c>
      <c r="M5915" s="5">
        <v>45093</v>
      </c>
      <c r="N5915" s="6">
        <v>106.96</v>
      </c>
    </row>
    <row r="5916" spans="1:14" ht="15.5" hidden="1" x14ac:dyDescent="0.35">
      <c r="A5916" s="3" t="s">
        <v>592</v>
      </c>
      <c r="B5916" s="2" t="s">
        <v>2198</v>
      </c>
      <c r="C5916" s="3">
        <v>3820</v>
      </c>
      <c r="D5916" s="2">
        <v>22.6</v>
      </c>
      <c r="E5916" s="2">
        <v>54.2</v>
      </c>
      <c r="F5916" s="2">
        <v>64</v>
      </c>
      <c r="G5916" s="2">
        <v>0</v>
      </c>
      <c r="H5916" s="2" t="s">
        <v>12</v>
      </c>
      <c r="I5916" s="2">
        <v>1</v>
      </c>
      <c r="J5916" s="2">
        <v>30</v>
      </c>
      <c r="K5916" s="4">
        <v>8.2086000000000006</v>
      </c>
      <c r="L5916" s="2" t="s">
        <v>1929</v>
      </c>
      <c r="M5916" s="5">
        <v>45093</v>
      </c>
      <c r="N5916" s="6">
        <v>106.96</v>
      </c>
    </row>
    <row r="5917" spans="1:14" ht="15.5" hidden="1" x14ac:dyDescent="0.35">
      <c r="A5917" s="3" t="s">
        <v>594</v>
      </c>
      <c r="B5917" s="2" t="s">
        <v>2199</v>
      </c>
      <c r="C5917" s="3">
        <v>3830</v>
      </c>
      <c r="D5917" s="2">
        <v>47.25</v>
      </c>
      <c r="E5917" s="2">
        <v>53.25</v>
      </c>
      <c r="F5917" s="2">
        <v>63</v>
      </c>
      <c r="G5917" s="2">
        <v>0</v>
      </c>
      <c r="H5917" s="2" t="s">
        <v>12</v>
      </c>
      <c r="I5917" s="2">
        <v>3</v>
      </c>
      <c r="J5917" s="2">
        <v>16</v>
      </c>
      <c r="K5917" s="4">
        <v>8.1456</v>
      </c>
      <c r="L5917" s="2" t="s">
        <v>1929</v>
      </c>
      <c r="M5917" s="5">
        <v>45093</v>
      </c>
      <c r="N5917" s="6">
        <v>106.96</v>
      </c>
    </row>
    <row r="5918" spans="1:14" ht="15.5" hidden="1" x14ac:dyDescent="0.35">
      <c r="A5918" s="3" t="s">
        <v>596</v>
      </c>
      <c r="B5918" s="2" t="s">
        <v>2200</v>
      </c>
      <c r="C5918" s="3">
        <v>3840</v>
      </c>
      <c r="D5918" s="2">
        <v>31.24</v>
      </c>
      <c r="E5918" s="2">
        <v>52.7</v>
      </c>
      <c r="F5918" s="2">
        <v>62</v>
      </c>
      <c r="G5918" s="2">
        <v>0</v>
      </c>
      <c r="H5918" s="2" t="s">
        <v>12</v>
      </c>
      <c r="I5918" s="2">
        <v>5</v>
      </c>
      <c r="J5918" s="2">
        <v>23</v>
      </c>
      <c r="K5918" s="4">
        <v>8.0963999999999992</v>
      </c>
      <c r="L5918" s="2" t="s">
        <v>1929</v>
      </c>
      <c r="M5918" s="5">
        <v>45093</v>
      </c>
      <c r="N5918" s="6">
        <v>106.96</v>
      </c>
    </row>
    <row r="5919" spans="1:14" ht="15.5" hidden="1" x14ac:dyDescent="0.35">
      <c r="A5919" s="3" t="s">
        <v>598</v>
      </c>
      <c r="B5919" s="2" t="s">
        <v>2201</v>
      </c>
      <c r="C5919" s="3">
        <v>3850</v>
      </c>
      <c r="D5919" s="2">
        <v>33.06</v>
      </c>
      <c r="E5919" s="2">
        <v>52</v>
      </c>
      <c r="F5919" s="2">
        <v>61.5</v>
      </c>
      <c r="G5919" s="2">
        <v>0</v>
      </c>
      <c r="H5919" s="2" t="s">
        <v>12</v>
      </c>
      <c r="I5919" s="2">
        <v>1</v>
      </c>
      <c r="J5919" s="2">
        <v>38</v>
      </c>
      <c r="K5919" s="4">
        <v>8.0589999999999993</v>
      </c>
      <c r="L5919" s="2" t="s">
        <v>1929</v>
      </c>
      <c r="M5919" s="5">
        <v>45093</v>
      </c>
      <c r="N5919" s="6">
        <v>106.96</v>
      </c>
    </row>
    <row r="5920" spans="1:14" ht="15.5" hidden="1" x14ac:dyDescent="0.35">
      <c r="A5920" s="3" t="s">
        <v>600</v>
      </c>
      <c r="B5920" s="2" t="s">
        <v>2202</v>
      </c>
      <c r="C5920" s="3">
        <v>3860</v>
      </c>
      <c r="D5920" s="2">
        <v>234</v>
      </c>
      <c r="E5920" s="2">
        <v>35.950000000000003</v>
      </c>
      <c r="F5920" s="2">
        <v>43.2</v>
      </c>
      <c r="G5920" s="2">
        <v>0</v>
      </c>
      <c r="H5920" s="2" t="s">
        <v>12</v>
      </c>
      <c r="I5920" s="2">
        <v>35</v>
      </c>
      <c r="J5920" s="2">
        <v>46</v>
      </c>
      <c r="K5920" s="4">
        <v>6.9861000000000004</v>
      </c>
      <c r="L5920" s="2" t="s">
        <v>1929</v>
      </c>
      <c r="M5920" s="5">
        <v>45093</v>
      </c>
      <c r="N5920" s="6">
        <v>106.96</v>
      </c>
    </row>
    <row r="5921" spans="1:14" ht="15.5" hidden="1" x14ac:dyDescent="0.35">
      <c r="A5921" s="3" t="s">
        <v>602</v>
      </c>
      <c r="B5921" s="2" t="s">
        <v>2203</v>
      </c>
      <c r="C5921" s="3">
        <v>3870</v>
      </c>
      <c r="D5921" s="2">
        <v>193.6</v>
      </c>
      <c r="E5921" s="2">
        <v>232</v>
      </c>
      <c r="F5921" s="2">
        <v>249.7</v>
      </c>
      <c r="G5921" s="2">
        <v>0</v>
      </c>
      <c r="H5921" s="2" t="s">
        <v>12</v>
      </c>
      <c r="I5921" s="2">
        <v>1</v>
      </c>
      <c r="J5921" s="2">
        <v>20</v>
      </c>
      <c r="K5921" s="4">
        <v>0</v>
      </c>
      <c r="L5921" s="2" t="s">
        <v>1929</v>
      </c>
      <c r="M5921" s="5">
        <v>45093</v>
      </c>
      <c r="N5921" s="6">
        <v>106.96</v>
      </c>
    </row>
    <row r="5922" spans="1:14" ht="15.5" hidden="1" x14ac:dyDescent="0.35">
      <c r="A5922" s="3" t="s">
        <v>604</v>
      </c>
      <c r="B5922" s="2" t="s">
        <v>2204</v>
      </c>
      <c r="C5922" s="3">
        <v>3880</v>
      </c>
      <c r="D5922" s="2">
        <v>26.7</v>
      </c>
      <c r="E5922" s="2">
        <v>49.4</v>
      </c>
      <c r="F5922" s="2">
        <v>59</v>
      </c>
      <c r="G5922" s="2">
        <v>0</v>
      </c>
      <c r="H5922" s="2" t="s">
        <v>12</v>
      </c>
      <c r="I5922" s="2">
        <v>1</v>
      </c>
      <c r="J5922" s="2">
        <v>70</v>
      </c>
      <c r="K5922" s="4">
        <v>7.8994999999999997</v>
      </c>
      <c r="L5922" s="2" t="s">
        <v>1929</v>
      </c>
      <c r="M5922" s="5">
        <v>45093</v>
      </c>
      <c r="N5922" s="6">
        <v>106.96</v>
      </c>
    </row>
    <row r="5923" spans="1:14" ht="15.5" hidden="1" x14ac:dyDescent="0.35">
      <c r="A5923" s="3" t="s">
        <v>606</v>
      </c>
      <c r="B5923" s="2" t="s">
        <v>2205</v>
      </c>
      <c r="C5923" s="3">
        <v>3890</v>
      </c>
      <c r="D5923" s="2">
        <v>40.72</v>
      </c>
      <c r="E5923" s="2">
        <v>48.85</v>
      </c>
      <c r="F5923" s="2">
        <v>58</v>
      </c>
      <c r="G5923" s="2">
        <v>0</v>
      </c>
      <c r="H5923" s="2" t="s">
        <v>12</v>
      </c>
      <c r="I5923" s="2">
        <v>2</v>
      </c>
      <c r="J5923" s="2">
        <v>15</v>
      </c>
      <c r="K5923" s="4">
        <v>7.8518999999999997</v>
      </c>
      <c r="L5923" s="2" t="s">
        <v>1929</v>
      </c>
      <c r="M5923" s="5">
        <v>45093</v>
      </c>
      <c r="N5923" s="6">
        <v>106.96</v>
      </c>
    </row>
    <row r="5924" spans="1:14" ht="15.5" hidden="1" x14ac:dyDescent="0.35">
      <c r="A5924" s="3" t="s">
        <v>608</v>
      </c>
      <c r="B5924" s="2" t="s">
        <v>2146</v>
      </c>
      <c r="C5924" s="3">
        <v>3900</v>
      </c>
      <c r="D5924" s="2">
        <v>54.4</v>
      </c>
      <c r="E5924" s="2">
        <v>49.05</v>
      </c>
      <c r="F5924" s="2">
        <v>57.5</v>
      </c>
      <c r="G5924" s="2">
        <v>-0.95</v>
      </c>
      <c r="H5924" s="2">
        <v>-1.72E-2</v>
      </c>
      <c r="I5924" s="2">
        <v>2</v>
      </c>
      <c r="J5924" s="2">
        <v>1836</v>
      </c>
      <c r="K5924" s="4">
        <v>7.8445999999999998</v>
      </c>
      <c r="L5924" s="2" t="s">
        <v>1929</v>
      </c>
      <c r="M5924" s="5">
        <v>45093</v>
      </c>
      <c r="N5924" s="6">
        <v>106.96</v>
      </c>
    </row>
    <row r="5925" spans="1:14" ht="15.5" hidden="1" x14ac:dyDescent="0.35">
      <c r="A5925" s="3" t="s">
        <v>609</v>
      </c>
      <c r="B5925" s="2" t="s">
        <v>2206</v>
      </c>
      <c r="C5925" s="3">
        <v>3910</v>
      </c>
      <c r="D5925" s="2">
        <v>47.79</v>
      </c>
      <c r="E5925" s="2">
        <v>48</v>
      </c>
      <c r="F5925" s="2">
        <v>57</v>
      </c>
      <c r="G5925" s="2">
        <v>0</v>
      </c>
      <c r="H5925" s="2" t="s">
        <v>12</v>
      </c>
      <c r="I5925" s="2">
        <v>10</v>
      </c>
      <c r="J5925" s="2">
        <v>15</v>
      </c>
      <c r="K5925" s="4">
        <v>7.7972000000000001</v>
      </c>
      <c r="L5925" s="2" t="s">
        <v>1929</v>
      </c>
      <c r="M5925" s="5">
        <v>45093</v>
      </c>
      <c r="N5925" s="6">
        <v>106.96</v>
      </c>
    </row>
    <row r="5926" spans="1:14" ht="15.5" hidden="1" x14ac:dyDescent="0.35">
      <c r="A5926" s="3" t="s">
        <v>611</v>
      </c>
      <c r="B5926" s="2" t="s">
        <v>2207</v>
      </c>
      <c r="C5926" s="3">
        <v>3920</v>
      </c>
      <c r="D5926" s="2">
        <v>260</v>
      </c>
      <c r="E5926" s="2">
        <v>161.05000000000001</v>
      </c>
      <c r="F5926" s="2">
        <v>171.55</v>
      </c>
      <c r="G5926" s="2">
        <v>0</v>
      </c>
      <c r="H5926" s="2" t="s">
        <v>12</v>
      </c>
      <c r="I5926" s="2">
        <v>1</v>
      </c>
      <c r="J5926" s="2">
        <v>4</v>
      </c>
      <c r="K5926" s="4">
        <v>0</v>
      </c>
      <c r="L5926" s="2" t="s">
        <v>1929</v>
      </c>
      <c r="M5926" s="5">
        <v>45093</v>
      </c>
      <c r="N5926" s="6">
        <v>106.96</v>
      </c>
    </row>
    <row r="5927" spans="1:14" ht="15.5" hidden="1" x14ac:dyDescent="0.35">
      <c r="A5927" s="3" t="s">
        <v>613</v>
      </c>
      <c r="B5927" s="2" t="s">
        <v>2208</v>
      </c>
      <c r="C5927" s="3">
        <v>3930</v>
      </c>
      <c r="D5927" s="2">
        <v>58.35</v>
      </c>
      <c r="E5927" s="2">
        <v>46.15</v>
      </c>
      <c r="F5927" s="2">
        <v>55.5</v>
      </c>
      <c r="G5927" s="2">
        <v>34.590000000000003</v>
      </c>
      <c r="H5927" s="2">
        <v>1.4558</v>
      </c>
      <c r="I5927" s="2">
        <v>1</v>
      </c>
      <c r="J5927" s="2">
        <v>31</v>
      </c>
      <c r="K5927" s="4">
        <v>7.6955999999999998</v>
      </c>
      <c r="L5927" s="2" t="s">
        <v>1929</v>
      </c>
      <c r="M5927" s="5">
        <v>45093</v>
      </c>
      <c r="N5927" s="6">
        <v>106.96</v>
      </c>
    </row>
    <row r="5928" spans="1:14" ht="15.5" hidden="1" x14ac:dyDescent="0.35">
      <c r="A5928" s="3" t="s">
        <v>615</v>
      </c>
      <c r="B5928" s="2" t="s">
        <v>2209</v>
      </c>
      <c r="C5928" s="3">
        <v>3940</v>
      </c>
      <c r="D5928" s="2">
        <v>23.42</v>
      </c>
      <c r="E5928" s="2">
        <v>45.5</v>
      </c>
      <c r="F5928" s="2">
        <v>54.5</v>
      </c>
      <c r="G5928" s="2">
        <v>0</v>
      </c>
      <c r="H5928" s="2" t="s">
        <v>12</v>
      </c>
      <c r="I5928" s="2">
        <v>2</v>
      </c>
      <c r="J5928" s="2">
        <v>6</v>
      </c>
      <c r="K5928" s="4">
        <v>7.6459000000000001</v>
      </c>
      <c r="L5928" s="2" t="s">
        <v>1929</v>
      </c>
      <c r="M5928" s="5">
        <v>45093</v>
      </c>
      <c r="N5928" s="6">
        <v>106.96</v>
      </c>
    </row>
    <row r="5929" spans="1:14" ht="15.5" hidden="1" x14ac:dyDescent="0.35">
      <c r="A5929" s="3" t="s">
        <v>617</v>
      </c>
      <c r="B5929" s="2" t="s">
        <v>2210</v>
      </c>
      <c r="C5929" s="3">
        <v>3950</v>
      </c>
      <c r="D5929" s="2">
        <v>36.119999999999997</v>
      </c>
      <c r="E5929" s="2">
        <v>44.8</v>
      </c>
      <c r="F5929" s="2">
        <v>54</v>
      </c>
      <c r="G5929" s="2">
        <v>0</v>
      </c>
      <c r="H5929" s="2" t="s">
        <v>12</v>
      </c>
      <c r="I5929" s="2">
        <v>5</v>
      </c>
      <c r="J5929" s="2">
        <v>38</v>
      </c>
      <c r="K5929" s="4">
        <v>7.6104000000000003</v>
      </c>
      <c r="L5929" s="2" t="s">
        <v>1929</v>
      </c>
      <c r="M5929" s="5">
        <v>45093</v>
      </c>
      <c r="N5929" s="6">
        <v>106.96</v>
      </c>
    </row>
    <row r="5930" spans="1:14" ht="15.5" hidden="1" x14ac:dyDescent="0.35">
      <c r="A5930" s="3" t="s">
        <v>619</v>
      </c>
      <c r="B5930" s="2" t="s">
        <v>2211</v>
      </c>
      <c r="C5930" s="3">
        <v>3960</v>
      </c>
      <c r="D5930" s="2">
        <v>56.6</v>
      </c>
      <c r="E5930" s="2">
        <v>44.15</v>
      </c>
      <c r="F5930" s="2">
        <v>53</v>
      </c>
      <c r="G5930" s="2">
        <v>0</v>
      </c>
      <c r="H5930" s="2" t="s">
        <v>12</v>
      </c>
      <c r="I5930" s="2">
        <v>1</v>
      </c>
      <c r="J5930" s="2">
        <v>11</v>
      </c>
      <c r="K5930" s="4">
        <v>7.5609999999999999</v>
      </c>
      <c r="L5930" s="2" t="s">
        <v>1929</v>
      </c>
      <c r="M5930" s="5">
        <v>45093</v>
      </c>
      <c r="N5930" s="6">
        <v>106.96</v>
      </c>
    </row>
    <row r="5931" spans="1:14" ht="15.5" hidden="1" x14ac:dyDescent="0.35">
      <c r="A5931" s="3" t="s">
        <v>620</v>
      </c>
      <c r="B5931" s="2" t="s">
        <v>2212</v>
      </c>
      <c r="C5931" s="3">
        <v>3970</v>
      </c>
      <c r="D5931" s="2">
        <v>20.440000000000001</v>
      </c>
      <c r="E5931" s="2">
        <v>43.5</v>
      </c>
      <c r="F5931" s="2">
        <v>52.5</v>
      </c>
      <c r="G5931" s="2">
        <v>0</v>
      </c>
      <c r="H5931" s="2" t="s">
        <v>12</v>
      </c>
      <c r="I5931" s="2">
        <v>1</v>
      </c>
      <c r="J5931" s="2">
        <v>10</v>
      </c>
      <c r="K5931" s="4">
        <v>7.5274999999999999</v>
      </c>
      <c r="L5931" s="2" t="s">
        <v>1929</v>
      </c>
      <c r="M5931" s="5">
        <v>45093</v>
      </c>
      <c r="N5931" s="6">
        <v>106.96</v>
      </c>
    </row>
    <row r="5932" spans="1:14" ht="15.5" hidden="1" x14ac:dyDescent="0.35">
      <c r="A5932" s="3" t="s">
        <v>622</v>
      </c>
      <c r="B5932" s="2" t="s">
        <v>2213</v>
      </c>
      <c r="C5932" s="3">
        <v>3980</v>
      </c>
      <c r="D5932" s="2">
        <v>55.9</v>
      </c>
      <c r="E5932" s="2">
        <v>26.3</v>
      </c>
      <c r="F5932" s="2">
        <v>31.5</v>
      </c>
      <c r="G5932" s="2">
        <v>0</v>
      </c>
      <c r="H5932" s="2" t="s">
        <v>12</v>
      </c>
      <c r="I5932" s="2">
        <v>1</v>
      </c>
      <c r="J5932" s="2">
        <v>18</v>
      </c>
      <c r="K5932" s="4">
        <v>6.3555999999999999</v>
      </c>
      <c r="L5932" s="2" t="s">
        <v>1929</v>
      </c>
      <c r="M5932" s="5">
        <v>45093</v>
      </c>
      <c r="N5932" s="6">
        <v>106.96</v>
      </c>
    </row>
    <row r="5933" spans="1:14" ht="15.5" hidden="1" x14ac:dyDescent="0.35">
      <c r="A5933" s="3" t="s">
        <v>624</v>
      </c>
      <c r="B5933" s="2" t="s">
        <v>2212</v>
      </c>
      <c r="C5933" s="3">
        <v>3990</v>
      </c>
      <c r="D5933" s="2">
        <v>19.940000000000001</v>
      </c>
      <c r="E5933" s="2">
        <v>42.3</v>
      </c>
      <c r="F5933" s="2">
        <v>51</v>
      </c>
      <c r="G5933" s="2">
        <v>0</v>
      </c>
      <c r="H5933" s="2" t="s">
        <v>12</v>
      </c>
      <c r="I5933" s="2">
        <v>2</v>
      </c>
      <c r="J5933" s="2">
        <v>72</v>
      </c>
      <c r="K5933" s="4">
        <v>7.4481000000000002</v>
      </c>
      <c r="L5933" s="2" t="s">
        <v>1929</v>
      </c>
      <c r="M5933" s="5">
        <v>45093</v>
      </c>
      <c r="N5933" s="6">
        <v>106.96</v>
      </c>
    </row>
    <row r="5934" spans="1:14" ht="15.5" hidden="1" x14ac:dyDescent="0.35">
      <c r="A5934" s="3" t="s">
        <v>625</v>
      </c>
      <c r="B5934" s="2" t="s">
        <v>2214</v>
      </c>
      <c r="C5934" s="3">
        <v>4000</v>
      </c>
      <c r="D5934" s="2">
        <v>46</v>
      </c>
      <c r="E5934" s="2">
        <v>42</v>
      </c>
      <c r="F5934" s="2">
        <v>50.5</v>
      </c>
      <c r="G5934" s="2">
        <v>-7.6</v>
      </c>
      <c r="H5934" s="2">
        <v>-0.14180000000000001</v>
      </c>
      <c r="I5934" s="2">
        <v>103</v>
      </c>
      <c r="J5934" s="2">
        <v>896</v>
      </c>
      <c r="K5934" s="4">
        <v>7.4257</v>
      </c>
      <c r="L5934" s="2" t="s">
        <v>1929</v>
      </c>
      <c r="M5934" s="5">
        <v>45093</v>
      </c>
      <c r="N5934" s="6">
        <v>106.96</v>
      </c>
    </row>
    <row r="5935" spans="1:14" ht="15.5" hidden="1" x14ac:dyDescent="0.35">
      <c r="A5935" s="3" t="s">
        <v>627</v>
      </c>
      <c r="B5935" s="2" t="s">
        <v>2215</v>
      </c>
      <c r="C5935" s="3">
        <v>4100</v>
      </c>
      <c r="D5935" s="2">
        <v>45.07</v>
      </c>
      <c r="E5935" s="2">
        <v>36.200000000000003</v>
      </c>
      <c r="F5935" s="2">
        <v>44.5</v>
      </c>
      <c r="G5935" s="2">
        <v>0</v>
      </c>
      <c r="H5935" s="2" t="s">
        <v>12</v>
      </c>
      <c r="I5935" s="2">
        <v>1</v>
      </c>
      <c r="J5935" s="2">
        <v>343</v>
      </c>
      <c r="K5935" s="4">
        <v>7.0857000000000001</v>
      </c>
      <c r="L5935" s="2" t="s">
        <v>1929</v>
      </c>
      <c r="M5935" s="5">
        <v>45093</v>
      </c>
      <c r="N5935" s="6">
        <v>106.96</v>
      </c>
    </row>
    <row r="5936" spans="1:14" ht="15.5" hidden="1" x14ac:dyDescent="0.35">
      <c r="A5936" s="3" t="s">
        <v>629</v>
      </c>
      <c r="B5936" s="2" t="s">
        <v>2216</v>
      </c>
      <c r="C5936" s="3">
        <v>4200</v>
      </c>
      <c r="D5936" s="2">
        <v>38</v>
      </c>
      <c r="E5936" s="2">
        <v>31.95</v>
      </c>
      <c r="F5936" s="2">
        <v>40</v>
      </c>
      <c r="G5936" s="2">
        <v>-3</v>
      </c>
      <c r="H5936" s="2">
        <v>-7.3200000000000001E-2</v>
      </c>
      <c r="I5936" s="2">
        <v>2</v>
      </c>
      <c r="J5936" s="2">
        <v>98</v>
      </c>
      <c r="K5936" s="4">
        <v>6.8396999999999997</v>
      </c>
      <c r="L5936" s="2" t="s">
        <v>1929</v>
      </c>
      <c r="M5936" s="5">
        <v>45093</v>
      </c>
      <c r="N5936" s="6">
        <v>106.96</v>
      </c>
    </row>
    <row r="5937" spans="1:14" ht="15.5" hidden="1" x14ac:dyDescent="0.35">
      <c r="A5937" s="3" t="s">
        <v>631</v>
      </c>
      <c r="B5937" s="2" t="s">
        <v>2217</v>
      </c>
      <c r="C5937" s="3">
        <v>4300</v>
      </c>
      <c r="D5937" s="2">
        <v>34</v>
      </c>
      <c r="E5937" s="2">
        <v>27.4</v>
      </c>
      <c r="F5937" s="2">
        <v>35.5</v>
      </c>
      <c r="G5937" s="2">
        <v>0</v>
      </c>
      <c r="H5937" s="2" t="s">
        <v>12</v>
      </c>
      <c r="I5937" s="2">
        <v>25</v>
      </c>
      <c r="J5937" s="2">
        <v>205</v>
      </c>
      <c r="K5937" s="4">
        <v>6.5815000000000001</v>
      </c>
      <c r="L5937" s="2" t="s">
        <v>1929</v>
      </c>
      <c r="M5937" s="5">
        <v>45093</v>
      </c>
      <c r="N5937" s="6">
        <v>106.96</v>
      </c>
    </row>
    <row r="5938" spans="1:14" ht="15.5" hidden="1" x14ac:dyDescent="0.35">
      <c r="A5938" s="3" t="s">
        <v>633</v>
      </c>
      <c r="B5938" s="2" t="s">
        <v>2670</v>
      </c>
      <c r="C5938" s="3">
        <v>4400</v>
      </c>
      <c r="D5938" s="2">
        <v>27.25</v>
      </c>
      <c r="E5938" s="2">
        <v>23.9</v>
      </c>
      <c r="F5938" s="2">
        <v>31.9</v>
      </c>
      <c r="G5938" s="2">
        <v>-2.37</v>
      </c>
      <c r="H5938" s="2">
        <v>-0.08</v>
      </c>
      <c r="I5938" s="2">
        <v>2</v>
      </c>
      <c r="J5938" s="2">
        <v>116</v>
      </c>
      <c r="K5938" s="4">
        <v>6.3784999999999998</v>
      </c>
      <c r="L5938" s="2" t="s">
        <v>1929</v>
      </c>
      <c r="M5938" s="5">
        <v>45093</v>
      </c>
      <c r="N5938" s="6">
        <v>106.96</v>
      </c>
    </row>
    <row r="5939" spans="1:14" ht="15.5" hidden="1" x14ac:dyDescent="0.35">
      <c r="A5939" s="3" t="s">
        <v>635</v>
      </c>
      <c r="B5939" s="2" t="s">
        <v>2219</v>
      </c>
      <c r="C5939" s="3">
        <v>4500</v>
      </c>
      <c r="D5939" s="2">
        <v>25</v>
      </c>
      <c r="E5939" s="2">
        <v>21.2</v>
      </c>
      <c r="F5939" s="2">
        <v>28.75</v>
      </c>
      <c r="G5939" s="2">
        <v>-2.89</v>
      </c>
      <c r="H5939" s="2">
        <v>-0.1036</v>
      </c>
      <c r="I5939" s="2">
        <v>6</v>
      </c>
      <c r="J5939" s="2">
        <v>810</v>
      </c>
      <c r="K5939" s="4">
        <v>6.2095000000000002</v>
      </c>
      <c r="L5939" s="2" t="s">
        <v>1929</v>
      </c>
      <c r="M5939" s="5">
        <v>45093</v>
      </c>
      <c r="N5939" s="6">
        <v>106.96</v>
      </c>
    </row>
    <row r="5940" spans="1:14" ht="15.5" hidden="1" x14ac:dyDescent="0.35">
      <c r="A5940" s="3" t="s">
        <v>637</v>
      </c>
      <c r="B5940" s="2" t="s">
        <v>2220</v>
      </c>
      <c r="C5940" s="3">
        <v>4600</v>
      </c>
      <c r="D5940" s="2">
        <v>22</v>
      </c>
      <c r="E5940" s="2">
        <v>18.350000000000001</v>
      </c>
      <c r="F5940" s="2">
        <v>25.85</v>
      </c>
      <c r="G5940" s="2">
        <v>-2.5</v>
      </c>
      <c r="H5940" s="2">
        <v>-0.10199999999999999</v>
      </c>
      <c r="I5940" s="2">
        <v>1</v>
      </c>
      <c r="J5940" s="2">
        <v>71</v>
      </c>
      <c r="K5940" s="4">
        <v>6.0370999999999997</v>
      </c>
      <c r="L5940" s="2" t="s">
        <v>1929</v>
      </c>
      <c r="M5940" s="5">
        <v>45093</v>
      </c>
      <c r="N5940" s="6">
        <v>106.96</v>
      </c>
    </row>
    <row r="5941" spans="1:14" ht="15.5" hidden="1" x14ac:dyDescent="0.35">
      <c r="A5941" s="3" t="s">
        <v>639</v>
      </c>
      <c r="B5941" s="2" t="s">
        <v>2671</v>
      </c>
      <c r="C5941" s="3">
        <v>4700</v>
      </c>
      <c r="D5941" s="2">
        <v>19.5</v>
      </c>
      <c r="E5941" s="2">
        <v>16.399999999999999</v>
      </c>
      <c r="F5941" s="2">
        <v>23.4</v>
      </c>
      <c r="G5941" s="2">
        <v>0</v>
      </c>
      <c r="H5941" s="2" t="s">
        <v>12</v>
      </c>
      <c r="I5941" s="2">
        <v>5</v>
      </c>
      <c r="J5941" s="2">
        <v>98</v>
      </c>
      <c r="K5941" s="4">
        <v>5.9036999999999997</v>
      </c>
      <c r="L5941" s="2" t="s">
        <v>1929</v>
      </c>
      <c r="M5941" s="5">
        <v>45093</v>
      </c>
      <c r="N5941" s="6">
        <v>106.96</v>
      </c>
    </row>
    <row r="5942" spans="1:14" ht="15.5" hidden="1" x14ac:dyDescent="0.35">
      <c r="A5942" s="3" t="s">
        <v>641</v>
      </c>
      <c r="B5942" s="2" t="s">
        <v>2222</v>
      </c>
      <c r="C5942" s="3">
        <v>4800</v>
      </c>
      <c r="D5942" s="2">
        <v>18.2</v>
      </c>
      <c r="E5942" s="2">
        <v>16.5</v>
      </c>
      <c r="F5942" s="2">
        <v>21.3</v>
      </c>
      <c r="G5942" s="2">
        <v>-0.14000000000000001</v>
      </c>
      <c r="H5942" s="2">
        <v>-7.6E-3</v>
      </c>
      <c r="I5942" s="2">
        <v>8</v>
      </c>
      <c r="J5942" s="2">
        <v>599</v>
      </c>
      <c r="K5942" s="4">
        <v>5.8506</v>
      </c>
      <c r="L5942" s="2" t="s">
        <v>1929</v>
      </c>
      <c r="M5942" s="5">
        <v>45093</v>
      </c>
      <c r="N5942" s="6">
        <v>106.96</v>
      </c>
    </row>
    <row r="5943" spans="1:14" ht="15.5" hidden="1" x14ac:dyDescent="0.35">
      <c r="A5943" s="3" t="s">
        <v>643</v>
      </c>
      <c r="B5943" s="2" t="s">
        <v>2223</v>
      </c>
      <c r="C5943" s="3">
        <v>4900</v>
      </c>
      <c r="D5943" s="2">
        <v>15.95</v>
      </c>
      <c r="E5943" s="2">
        <v>12.75</v>
      </c>
      <c r="F5943" s="2">
        <v>19.5</v>
      </c>
      <c r="G5943" s="2">
        <v>-1.1100000000000001</v>
      </c>
      <c r="H5943" s="2">
        <v>-6.5100000000000005E-2</v>
      </c>
      <c r="I5943" s="2">
        <v>7</v>
      </c>
      <c r="J5943" s="2">
        <v>99</v>
      </c>
      <c r="K5943" s="4">
        <v>5.6632999999999996</v>
      </c>
      <c r="L5943" s="2" t="s">
        <v>1929</v>
      </c>
      <c r="M5943" s="5">
        <v>45093</v>
      </c>
      <c r="N5943" s="6">
        <v>106.96</v>
      </c>
    </row>
    <row r="5944" spans="1:14" ht="15.5" hidden="1" x14ac:dyDescent="0.35">
      <c r="A5944" s="3" t="s">
        <v>645</v>
      </c>
      <c r="B5944" s="2" t="s">
        <v>2224</v>
      </c>
      <c r="C5944" s="3">
        <v>5000</v>
      </c>
      <c r="D5944" s="2">
        <v>14.83</v>
      </c>
      <c r="E5944" s="2">
        <v>12.3</v>
      </c>
      <c r="F5944" s="2">
        <v>18</v>
      </c>
      <c r="G5944" s="2">
        <v>-0.17</v>
      </c>
      <c r="H5944" s="2">
        <v>-1.1299999999999999E-2</v>
      </c>
      <c r="I5944" s="2">
        <v>49</v>
      </c>
      <c r="J5944" s="2">
        <v>730</v>
      </c>
      <c r="K5944" s="4">
        <v>5.6048999999999998</v>
      </c>
      <c r="L5944" s="2" t="s">
        <v>1929</v>
      </c>
      <c r="M5944" s="5">
        <v>45093</v>
      </c>
      <c r="N5944" s="6">
        <v>106.96</v>
      </c>
    </row>
    <row r="5945" spans="1:14" ht="15.5" hidden="1" x14ac:dyDescent="0.35">
      <c r="A5945" s="3" t="s">
        <v>647</v>
      </c>
      <c r="B5945" s="2" t="s">
        <v>2225</v>
      </c>
      <c r="C5945" s="3">
        <v>5100</v>
      </c>
      <c r="D5945" s="2">
        <v>13.3</v>
      </c>
      <c r="E5945" s="2">
        <v>10.050000000000001</v>
      </c>
      <c r="F5945" s="2">
        <v>16.55</v>
      </c>
      <c r="G5945" s="2">
        <v>-1.5</v>
      </c>
      <c r="H5945" s="2">
        <v>-0.1014</v>
      </c>
      <c r="I5945" s="2">
        <v>2</v>
      </c>
      <c r="J5945" s="2">
        <v>91</v>
      </c>
      <c r="K5945" s="4">
        <v>5.4724000000000004</v>
      </c>
      <c r="L5945" s="2" t="s">
        <v>1929</v>
      </c>
      <c r="M5945" s="5">
        <v>45093</v>
      </c>
      <c r="N5945" s="6">
        <v>106.96</v>
      </c>
    </row>
    <row r="5946" spans="1:14" ht="15.5" hidden="1" x14ac:dyDescent="0.35">
      <c r="A5946" s="3" t="s">
        <v>649</v>
      </c>
      <c r="B5946" s="2" t="s">
        <v>2226</v>
      </c>
      <c r="C5946" s="3">
        <v>5200</v>
      </c>
      <c r="D5946" s="2">
        <v>13.45</v>
      </c>
      <c r="E5946" s="2">
        <v>9.1</v>
      </c>
      <c r="F5946" s="2">
        <v>15.4</v>
      </c>
      <c r="G5946" s="2">
        <v>0</v>
      </c>
      <c r="H5946" s="2" t="s">
        <v>12</v>
      </c>
      <c r="I5946" s="2">
        <v>1</v>
      </c>
      <c r="J5946" s="2">
        <v>250</v>
      </c>
      <c r="K5946" s="4">
        <v>5.3997000000000002</v>
      </c>
      <c r="L5946" s="2" t="s">
        <v>1929</v>
      </c>
      <c r="M5946" s="5">
        <v>45093</v>
      </c>
      <c r="N5946" s="6">
        <v>106.96</v>
      </c>
    </row>
    <row r="5947" spans="1:14" ht="15.5" hidden="1" x14ac:dyDescent="0.35">
      <c r="A5947" s="3" t="s">
        <v>651</v>
      </c>
      <c r="B5947" s="2" t="s">
        <v>2227</v>
      </c>
      <c r="C5947" s="3">
        <v>5300</v>
      </c>
      <c r="D5947" s="2">
        <v>11.6</v>
      </c>
      <c r="E5947" s="2">
        <v>10</v>
      </c>
      <c r="F5947" s="2">
        <v>12</v>
      </c>
      <c r="G5947" s="2">
        <v>-0.7</v>
      </c>
      <c r="H5947" s="2">
        <v>-5.6899999999999999E-2</v>
      </c>
      <c r="I5947" s="2">
        <v>3</v>
      </c>
      <c r="J5947" s="2">
        <v>593</v>
      </c>
      <c r="K5947" s="4">
        <v>5.3045999999999998</v>
      </c>
      <c r="L5947" s="2" t="s">
        <v>1929</v>
      </c>
      <c r="M5947" s="5">
        <v>45093</v>
      </c>
      <c r="N5947" s="6">
        <v>106.96</v>
      </c>
    </row>
    <row r="5948" spans="1:14" ht="15.5" hidden="1" x14ac:dyDescent="0.35">
      <c r="A5948" s="3" t="s">
        <v>653</v>
      </c>
      <c r="B5948" s="2" t="s">
        <v>2224</v>
      </c>
      <c r="C5948" s="3">
        <v>5400</v>
      </c>
      <c r="D5948" s="2">
        <v>10.63</v>
      </c>
      <c r="E5948" s="2">
        <v>7.3</v>
      </c>
      <c r="F5948" s="2">
        <v>13.55</v>
      </c>
      <c r="G5948" s="2">
        <v>-0.37</v>
      </c>
      <c r="H5948" s="2">
        <v>-3.3599999999999998E-2</v>
      </c>
      <c r="I5948" s="2">
        <v>47</v>
      </c>
      <c r="J5948" s="2">
        <v>138</v>
      </c>
      <c r="K5948" s="4">
        <v>5.2667000000000002</v>
      </c>
      <c r="L5948" s="2" t="s">
        <v>1929</v>
      </c>
      <c r="M5948" s="5">
        <v>45093</v>
      </c>
      <c r="N5948" s="6">
        <v>106.96</v>
      </c>
    </row>
    <row r="5949" spans="1:14" ht="15.5" hidden="1" x14ac:dyDescent="0.35">
      <c r="A5949" s="3" t="s">
        <v>654</v>
      </c>
      <c r="B5949" s="2" t="s">
        <v>2224</v>
      </c>
      <c r="C5949" s="3">
        <v>5500</v>
      </c>
      <c r="D5949" s="2">
        <v>9.1999999999999993</v>
      </c>
      <c r="E5949" s="2">
        <v>8</v>
      </c>
      <c r="F5949" s="2">
        <v>9.1999999999999993</v>
      </c>
      <c r="G5949" s="2">
        <v>-1.5</v>
      </c>
      <c r="H5949" s="2">
        <v>-0.14019999999999999</v>
      </c>
      <c r="I5949" s="2">
        <v>9</v>
      </c>
      <c r="J5949" s="2">
        <v>1249</v>
      </c>
      <c r="K5949" s="4">
        <v>5.1026999999999996</v>
      </c>
      <c r="L5949" s="2" t="s">
        <v>1929</v>
      </c>
      <c r="M5949" s="5">
        <v>45093</v>
      </c>
      <c r="N5949" s="6">
        <v>106.96</v>
      </c>
    </row>
    <row r="5950" spans="1:14" ht="15.5" hidden="1" x14ac:dyDescent="0.35">
      <c r="A5950" s="3" t="s">
        <v>655</v>
      </c>
      <c r="B5950" s="2" t="s">
        <v>2899</v>
      </c>
      <c r="C5950" s="3">
        <v>45</v>
      </c>
      <c r="D5950" s="2">
        <v>0.01</v>
      </c>
      <c r="E5950" s="2">
        <v>0.01</v>
      </c>
      <c r="F5950" s="2">
        <v>0.02</v>
      </c>
      <c r="G5950" s="2">
        <v>0</v>
      </c>
      <c r="H5950" s="2" t="s">
        <v>12</v>
      </c>
      <c r="I5950" s="2">
        <v>11</v>
      </c>
      <c r="J5950" s="2">
        <v>6660</v>
      </c>
      <c r="K5950" s="4">
        <v>0.79690000000000005</v>
      </c>
      <c r="L5950" s="2" t="s">
        <v>1276</v>
      </c>
      <c r="M5950" s="5">
        <v>45093</v>
      </c>
      <c r="N5950" s="6">
        <v>106.96</v>
      </c>
    </row>
    <row r="5951" spans="1:14" ht="15.5" hidden="1" x14ac:dyDescent="0.35">
      <c r="A5951" s="3" t="s">
        <v>657</v>
      </c>
      <c r="B5951" s="2" t="s">
        <v>2900</v>
      </c>
      <c r="C5951" s="3">
        <v>50</v>
      </c>
      <c r="D5951" s="2">
        <v>0.01</v>
      </c>
      <c r="E5951" s="2">
        <v>0.01</v>
      </c>
      <c r="F5951" s="2">
        <v>0.02</v>
      </c>
      <c r="G5951" s="2">
        <v>-0.02</v>
      </c>
      <c r="H5951" s="2">
        <v>-0.66669999999999996</v>
      </c>
      <c r="I5951" s="2">
        <v>2</v>
      </c>
      <c r="J5951" s="2">
        <v>2097</v>
      </c>
      <c r="K5951" s="4">
        <v>0.70309999999999995</v>
      </c>
      <c r="L5951" s="2" t="s">
        <v>1276</v>
      </c>
      <c r="M5951" s="5">
        <v>45093</v>
      </c>
      <c r="N5951" s="6">
        <v>106.96</v>
      </c>
    </row>
    <row r="5952" spans="1:14" ht="15.5" hidden="1" x14ac:dyDescent="0.35">
      <c r="A5952" s="3" t="s">
        <v>659</v>
      </c>
      <c r="B5952" s="2" t="s">
        <v>2802</v>
      </c>
      <c r="C5952" s="3">
        <v>52</v>
      </c>
      <c r="D5952" s="2">
        <v>0.03</v>
      </c>
      <c r="E5952" s="2">
        <v>0.01</v>
      </c>
      <c r="F5952" s="2">
        <v>0.03</v>
      </c>
      <c r="G5952" s="2">
        <v>0</v>
      </c>
      <c r="H5952" s="2" t="s">
        <v>12</v>
      </c>
      <c r="I5952" s="2">
        <v>1</v>
      </c>
      <c r="J5952" s="2">
        <v>2749</v>
      </c>
      <c r="K5952" s="4">
        <v>0.69140000000000001</v>
      </c>
      <c r="L5952" s="2" t="s">
        <v>1276</v>
      </c>
      <c r="M5952" s="5">
        <v>45093</v>
      </c>
      <c r="N5952" s="6">
        <v>106.96</v>
      </c>
    </row>
    <row r="5953" spans="1:14" ht="15.5" hidden="1" x14ac:dyDescent="0.35">
      <c r="A5953" s="3" t="s">
        <v>660</v>
      </c>
      <c r="B5953" s="2" t="s">
        <v>2803</v>
      </c>
      <c r="C5953" s="3">
        <v>53</v>
      </c>
      <c r="D5953" s="2">
        <v>0.03</v>
      </c>
      <c r="E5953" s="2">
        <v>0.01</v>
      </c>
      <c r="F5953" s="2">
        <v>0.03</v>
      </c>
      <c r="G5953" s="2">
        <v>0</v>
      </c>
      <c r="H5953" s="2" t="s">
        <v>12</v>
      </c>
      <c r="I5953" s="2">
        <v>37</v>
      </c>
      <c r="J5953" s="2">
        <v>1831</v>
      </c>
      <c r="K5953" s="4">
        <v>0.67190000000000005</v>
      </c>
      <c r="L5953" s="2" t="s">
        <v>1276</v>
      </c>
      <c r="M5953" s="5">
        <v>45093</v>
      </c>
      <c r="N5953" s="6">
        <v>106.96</v>
      </c>
    </row>
    <row r="5954" spans="1:14" ht="15.5" hidden="1" x14ac:dyDescent="0.35">
      <c r="A5954" s="3" t="s">
        <v>662</v>
      </c>
      <c r="B5954" s="2" t="s">
        <v>2676</v>
      </c>
      <c r="C5954" s="3">
        <v>54</v>
      </c>
      <c r="D5954" s="2">
        <v>0.05</v>
      </c>
      <c r="E5954" s="2">
        <v>0.02</v>
      </c>
      <c r="F5954" s="2">
        <v>0.03</v>
      </c>
      <c r="G5954" s="2">
        <v>0</v>
      </c>
      <c r="H5954" s="2" t="s">
        <v>12</v>
      </c>
      <c r="I5954" s="2">
        <v>1</v>
      </c>
      <c r="J5954" s="2">
        <v>885</v>
      </c>
      <c r="K5954" s="4">
        <v>0.67190000000000005</v>
      </c>
      <c r="L5954" s="2" t="s">
        <v>1276</v>
      </c>
      <c r="M5954" s="5">
        <v>45093</v>
      </c>
      <c r="N5954" s="6">
        <v>106.96</v>
      </c>
    </row>
    <row r="5955" spans="1:14" ht="15.5" hidden="1" x14ac:dyDescent="0.35">
      <c r="A5955" s="3" t="s">
        <v>664</v>
      </c>
      <c r="B5955" s="2" t="s">
        <v>2901</v>
      </c>
      <c r="C5955" s="3">
        <v>55</v>
      </c>
      <c r="D5955" s="2">
        <v>0.02</v>
      </c>
      <c r="E5955" s="2">
        <v>0.02</v>
      </c>
      <c r="F5955" s="2">
        <v>0.04</v>
      </c>
      <c r="G5955" s="2">
        <v>-0.02</v>
      </c>
      <c r="H5955" s="2">
        <v>-0.5</v>
      </c>
      <c r="I5955" s="2">
        <v>2</v>
      </c>
      <c r="J5955" s="2">
        <v>2025</v>
      </c>
      <c r="K5955" s="4">
        <v>0.66800000000000004</v>
      </c>
      <c r="L5955" s="2" t="s">
        <v>1276</v>
      </c>
      <c r="M5955" s="5">
        <v>45093</v>
      </c>
      <c r="N5955" s="6">
        <v>106.96</v>
      </c>
    </row>
    <row r="5956" spans="1:14" ht="15.5" hidden="1" x14ac:dyDescent="0.35">
      <c r="A5956" s="3" t="s">
        <v>666</v>
      </c>
      <c r="B5956" s="2" t="s">
        <v>2900</v>
      </c>
      <c r="C5956" s="3">
        <v>56</v>
      </c>
      <c r="D5956" s="2">
        <v>0.03</v>
      </c>
      <c r="E5956" s="2">
        <v>0.02</v>
      </c>
      <c r="F5956" s="2">
        <v>0.04</v>
      </c>
      <c r="G5956" s="2">
        <v>-0.01</v>
      </c>
      <c r="H5956" s="2">
        <v>-0.25</v>
      </c>
      <c r="I5956" s="2">
        <v>1</v>
      </c>
      <c r="J5956" s="2">
        <v>10973</v>
      </c>
      <c r="K5956" s="4">
        <v>0.65229999999999999</v>
      </c>
      <c r="L5956" s="2" t="s">
        <v>1276</v>
      </c>
      <c r="M5956" s="5">
        <v>45093</v>
      </c>
      <c r="N5956" s="6">
        <v>106.96</v>
      </c>
    </row>
    <row r="5957" spans="1:14" ht="15.5" hidden="1" x14ac:dyDescent="0.35">
      <c r="A5957" s="3" t="s">
        <v>668</v>
      </c>
      <c r="B5957" s="2" t="s">
        <v>2902</v>
      </c>
      <c r="C5957" s="3">
        <v>57</v>
      </c>
      <c r="D5957" s="2">
        <v>0.03</v>
      </c>
      <c r="E5957" s="2">
        <v>0.02</v>
      </c>
      <c r="F5957" s="2">
        <v>0.04</v>
      </c>
      <c r="G5957" s="2">
        <v>-0.02</v>
      </c>
      <c r="H5957" s="2">
        <v>-0.4</v>
      </c>
      <c r="I5957" s="2">
        <v>40</v>
      </c>
      <c r="J5957" s="2">
        <v>1289</v>
      </c>
      <c r="K5957" s="4">
        <v>0.63670000000000004</v>
      </c>
      <c r="L5957" s="2" t="s">
        <v>1276</v>
      </c>
      <c r="M5957" s="5">
        <v>45093</v>
      </c>
      <c r="N5957" s="6">
        <v>106.96</v>
      </c>
    </row>
    <row r="5958" spans="1:14" ht="15.5" hidden="1" x14ac:dyDescent="0.35">
      <c r="A5958" s="3" t="s">
        <v>670</v>
      </c>
      <c r="B5958" s="2" t="s">
        <v>2806</v>
      </c>
      <c r="C5958" s="3">
        <v>58</v>
      </c>
      <c r="D5958" s="2">
        <v>0.04</v>
      </c>
      <c r="E5958" s="2">
        <v>0.02</v>
      </c>
      <c r="F5958" s="2">
        <v>0.05</v>
      </c>
      <c r="G5958" s="2">
        <v>0</v>
      </c>
      <c r="H5958" s="2" t="s">
        <v>12</v>
      </c>
      <c r="I5958" s="2">
        <v>1</v>
      </c>
      <c r="J5958" s="2">
        <v>1658</v>
      </c>
      <c r="K5958" s="4">
        <v>0.62890000000000001</v>
      </c>
      <c r="L5958" s="2" t="s">
        <v>1276</v>
      </c>
      <c r="M5958" s="5">
        <v>45093</v>
      </c>
      <c r="N5958" s="6">
        <v>106.96</v>
      </c>
    </row>
    <row r="5959" spans="1:14" ht="15.5" hidden="1" x14ac:dyDescent="0.35">
      <c r="A5959" s="3" t="s">
        <v>672</v>
      </c>
      <c r="B5959" s="2" t="s">
        <v>2853</v>
      </c>
      <c r="C5959" s="3">
        <v>59</v>
      </c>
      <c r="D5959" s="2">
        <v>0.04</v>
      </c>
      <c r="E5959" s="2">
        <v>0.03</v>
      </c>
      <c r="F5959" s="2">
        <v>0.05</v>
      </c>
      <c r="G5959" s="2">
        <v>-0.01</v>
      </c>
      <c r="H5959" s="2">
        <v>-0.2</v>
      </c>
      <c r="I5959" s="2">
        <v>28</v>
      </c>
      <c r="J5959" s="2">
        <v>1573</v>
      </c>
      <c r="K5959" s="4">
        <v>0.62309999999999999</v>
      </c>
      <c r="L5959" s="2" t="s">
        <v>1276</v>
      </c>
      <c r="M5959" s="5">
        <v>45093</v>
      </c>
      <c r="N5959" s="6">
        <v>106.96</v>
      </c>
    </row>
    <row r="5960" spans="1:14" ht="15.5" hidden="1" x14ac:dyDescent="0.35">
      <c r="A5960" s="3" t="s">
        <v>674</v>
      </c>
      <c r="B5960" s="2" t="s">
        <v>2903</v>
      </c>
      <c r="C5960" s="3">
        <v>60</v>
      </c>
      <c r="D5960" s="2">
        <v>0.04</v>
      </c>
      <c r="E5960" s="2">
        <v>0.03</v>
      </c>
      <c r="F5960" s="2">
        <v>0.08</v>
      </c>
      <c r="G5960" s="2">
        <v>-0.02</v>
      </c>
      <c r="H5960" s="2">
        <v>-0.33329999999999999</v>
      </c>
      <c r="I5960" s="2">
        <v>50</v>
      </c>
      <c r="J5960" s="2">
        <v>6362</v>
      </c>
      <c r="K5960" s="4">
        <v>0.62890000000000001</v>
      </c>
      <c r="L5960" s="2" t="s">
        <v>1276</v>
      </c>
      <c r="M5960" s="5">
        <v>45093</v>
      </c>
      <c r="N5960" s="6">
        <v>106.96</v>
      </c>
    </row>
    <row r="5961" spans="1:14" ht="15.5" hidden="1" x14ac:dyDescent="0.35">
      <c r="A5961" s="3" t="s">
        <v>675</v>
      </c>
      <c r="B5961" s="2" t="s">
        <v>2904</v>
      </c>
      <c r="C5961" s="3">
        <v>61</v>
      </c>
      <c r="D5961" s="2">
        <v>0.05</v>
      </c>
      <c r="E5961" s="2">
        <v>0.05</v>
      </c>
      <c r="F5961" s="2">
        <v>0.06</v>
      </c>
      <c r="G5961" s="2">
        <v>-0.01</v>
      </c>
      <c r="H5961" s="2">
        <v>-0.16669999999999999</v>
      </c>
      <c r="I5961" s="2">
        <v>2</v>
      </c>
      <c r="J5961" s="2">
        <v>3332</v>
      </c>
      <c r="K5961" s="4">
        <v>0.61329999999999996</v>
      </c>
      <c r="L5961" s="2" t="s">
        <v>1276</v>
      </c>
      <c r="M5961" s="5">
        <v>45093</v>
      </c>
      <c r="N5961" s="6">
        <v>106.96</v>
      </c>
    </row>
    <row r="5962" spans="1:14" ht="15.5" hidden="1" x14ac:dyDescent="0.35">
      <c r="A5962" s="3" t="s">
        <v>677</v>
      </c>
      <c r="B5962" s="2" t="s">
        <v>2905</v>
      </c>
      <c r="C5962" s="3">
        <v>62</v>
      </c>
      <c r="D5962" s="2">
        <v>0.06</v>
      </c>
      <c r="E5962" s="2">
        <v>0.05</v>
      </c>
      <c r="F5962" s="2">
        <v>0.06</v>
      </c>
      <c r="G5962" s="2">
        <v>-0.01</v>
      </c>
      <c r="H5962" s="2">
        <v>-0.1429</v>
      </c>
      <c r="I5962" s="2">
        <v>6</v>
      </c>
      <c r="J5962" s="2">
        <v>4953</v>
      </c>
      <c r="K5962" s="4">
        <v>0.59770000000000001</v>
      </c>
      <c r="L5962" s="2" t="s">
        <v>1276</v>
      </c>
      <c r="M5962" s="5">
        <v>45093</v>
      </c>
      <c r="N5962" s="6">
        <v>106.96</v>
      </c>
    </row>
    <row r="5963" spans="1:14" ht="15.5" hidden="1" x14ac:dyDescent="0.35">
      <c r="A5963" s="3" t="s">
        <v>679</v>
      </c>
      <c r="B5963" s="2" t="s">
        <v>2906</v>
      </c>
      <c r="C5963" s="3">
        <v>63</v>
      </c>
      <c r="D5963" s="2">
        <v>7.0000000000000007E-2</v>
      </c>
      <c r="E5963" s="2">
        <v>0.05</v>
      </c>
      <c r="F5963" s="2">
        <v>7.0000000000000007E-2</v>
      </c>
      <c r="G5963" s="2">
        <v>-0.02</v>
      </c>
      <c r="H5963" s="2">
        <v>-0.22220000000000001</v>
      </c>
      <c r="I5963" s="2">
        <v>1</v>
      </c>
      <c r="J5963" s="2">
        <v>1581</v>
      </c>
      <c r="K5963" s="4">
        <v>0.58789999999999998</v>
      </c>
      <c r="L5963" s="2" t="s">
        <v>1276</v>
      </c>
      <c r="M5963" s="5">
        <v>45093</v>
      </c>
      <c r="N5963" s="6">
        <v>106.96</v>
      </c>
    </row>
    <row r="5964" spans="1:14" ht="15.5" hidden="1" x14ac:dyDescent="0.35">
      <c r="A5964" s="3" t="s">
        <v>681</v>
      </c>
      <c r="B5964" s="2" t="s">
        <v>2727</v>
      </c>
      <c r="C5964" s="3">
        <v>64</v>
      </c>
      <c r="D5964" s="2">
        <v>0.1</v>
      </c>
      <c r="E5964" s="2">
        <v>0.05</v>
      </c>
      <c r="F5964" s="2">
        <v>0.08</v>
      </c>
      <c r="G5964" s="2">
        <v>0</v>
      </c>
      <c r="H5964" s="2" t="s">
        <v>12</v>
      </c>
      <c r="I5964" s="2">
        <v>1</v>
      </c>
      <c r="J5964" s="2">
        <v>1507</v>
      </c>
      <c r="K5964" s="4">
        <v>0.57809999999999995</v>
      </c>
      <c r="L5964" s="2" t="s">
        <v>1276</v>
      </c>
      <c r="M5964" s="5">
        <v>45093</v>
      </c>
      <c r="N5964" s="6">
        <v>106.96</v>
      </c>
    </row>
    <row r="5965" spans="1:14" ht="15.5" hidden="1" x14ac:dyDescent="0.35">
      <c r="A5965" s="3" t="s">
        <v>683</v>
      </c>
      <c r="B5965" s="2" t="s">
        <v>2907</v>
      </c>
      <c r="C5965" s="3">
        <v>65</v>
      </c>
      <c r="D5965" s="2">
        <v>0.08</v>
      </c>
      <c r="E5965" s="2">
        <v>0.06</v>
      </c>
      <c r="F5965" s="2">
        <v>0.08</v>
      </c>
      <c r="G5965" s="2">
        <v>-0.02</v>
      </c>
      <c r="H5965" s="2">
        <v>-0.2</v>
      </c>
      <c r="I5965" s="2">
        <v>33</v>
      </c>
      <c r="J5965" s="2">
        <v>6572</v>
      </c>
      <c r="K5965" s="4">
        <v>0.56840000000000002</v>
      </c>
      <c r="L5965" s="2" t="s">
        <v>1276</v>
      </c>
      <c r="M5965" s="5">
        <v>45093</v>
      </c>
      <c r="N5965" s="6">
        <v>106.96</v>
      </c>
    </row>
    <row r="5966" spans="1:14" ht="15.5" hidden="1" x14ac:dyDescent="0.35">
      <c r="A5966" s="3" t="s">
        <v>685</v>
      </c>
      <c r="B5966" s="2" t="s">
        <v>2869</v>
      </c>
      <c r="C5966" s="3">
        <v>66</v>
      </c>
      <c r="D5966" s="2">
        <v>0.09</v>
      </c>
      <c r="E5966" s="2">
        <v>0.06</v>
      </c>
      <c r="F5966" s="2">
        <v>0.09</v>
      </c>
      <c r="G5966" s="2">
        <v>-0.02</v>
      </c>
      <c r="H5966" s="2">
        <v>-0.18179999999999999</v>
      </c>
      <c r="I5966" s="2">
        <v>12</v>
      </c>
      <c r="J5966" s="2">
        <v>2392</v>
      </c>
      <c r="K5966" s="4">
        <v>0.55659999999999998</v>
      </c>
      <c r="L5966" s="2" t="s">
        <v>1276</v>
      </c>
      <c r="M5966" s="5">
        <v>45093</v>
      </c>
      <c r="N5966" s="6">
        <v>106.96</v>
      </c>
    </row>
    <row r="5967" spans="1:14" ht="15.5" hidden="1" x14ac:dyDescent="0.35">
      <c r="A5967" s="3" t="s">
        <v>687</v>
      </c>
      <c r="B5967" s="2" t="s">
        <v>2908</v>
      </c>
      <c r="C5967" s="3">
        <v>67</v>
      </c>
      <c r="D5967" s="2">
        <v>0.1</v>
      </c>
      <c r="E5967" s="2">
        <v>7.0000000000000007E-2</v>
      </c>
      <c r="F5967" s="2">
        <v>0.11</v>
      </c>
      <c r="G5967" s="2">
        <v>-0.01</v>
      </c>
      <c r="H5967" s="2">
        <v>-9.0899999999999995E-2</v>
      </c>
      <c r="I5967" s="2">
        <v>20</v>
      </c>
      <c r="J5967" s="2">
        <v>2031</v>
      </c>
      <c r="K5967" s="4">
        <v>0.55469999999999997</v>
      </c>
      <c r="L5967" s="2" t="s">
        <v>1276</v>
      </c>
      <c r="M5967" s="5">
        <v>45093</v>
      </c>
      <c r="N5967" s="6">
        <v>106.96</v>
      </c>
    </row>
    <row r="5968" spans="1:14" ht="15.5" hidden="1" x14ac:dyDescent="0.35">
      <c r="A5968" s="3" t="s">
        <v>689</v>
      </c>
      <c r="B5968" s="2" t="s">
        <v>2814</v>
      </c>
      <c r="C5968" s="3">
        <v>68</v>
      </c>
      <c r="D5968" s="2">
        <v>0.13</v>
      </c>
      <c r="E5968" s="2">
        <v>0.1</v>
      </c>
      <c r="F5968" s="2">
        <v>0.11</v>
      </c>
      <c r="G5968" s="2">
        <v>0</v>
      </c>
      <c r="H5968" s="2" t="s">
        <v>12</v>
      </c>
      <c r="I5968" s="2">
        <v>2</v>
      </c>
      <c r="J5968" s="2">
        <v>4057</v>
      </c>
      <c r="K5968" s="4">
        <v>0.55079999999999996</v>
      </c>
      <c r="L5968" s="2" t="s">
        <v>1276</v>
      </c>
      <c r="M5968" s="5">
        <v>45093</v>
      </c>
      <c r="N5968" s="6">
        <v>106.96</v>
      </c>
    </row>
    <row r="5969" spans="1:14" ht="15.5" hidden="1" x14ac:dyDescent="0.35">
      <c r="A5969" s="3" t="s">
        <v>691</v>
      </c>
      <c r="B5969" s="2" t="s">
        <v>2815</v>
      </c>
      <c r="C5969" s="3">
        <v>69</v>
      </c>
      <c r="D5969" s="2">
        <v>0.15</v>
      </c>
      <c r="E5969" s="2">
        <v>0.1</v>
      </c>
      <c r="F5969" s="2">
        <v>0.13</v>
      </c>
      <c r="G5969" s="2">
        <v>0</v>
      </c>
      <c r="H5969" s="2" t="s">
        <v>12</v>
      </c>
      <c r="I5969" s="2">
        <v>24</v>
      </c>
      <c r="J5969" s="2">
        <v>7205</v>
      </c>
      <c r="K5969" s="4">
        <v>0.54300000000000004</v>
      </c>
      <c r="L5969" s="2" t="s">
        <v>1276</v>
      </c>
      <c r="M5969" s="5">
        <v>45093</v>
      </c>
      <c r="N5969" s="6">
        <v>106.96</v>
      </c>
    </row>
    <row r="5970" spans="1:14" ht="15.5" hidden="1" x14ac:dyDescent="0.35">
      <c r="A5970" s="3" t="s">
        <v>693</v>
      </c>
      <c r="B5970" s="2" t="s">
        <v>2864</v>
      </c>
      <c r="C5970" s="3">
        <v>70</v>
      </c>
      <c r="D5970" s="2">
        <v>0.09</v>
      </c>
      <c r="E5970" s="2">
        <v>0.12</v>
      </c>
      <c r="F5970" s="2">
        <v>0.14000000000000001</v>
      </c>
      <c r="G5970" s="2">
        <v>-0.09</v>
      </c>
      <c r="H5970" s="2">
        <v>-0.5</v>
      </c>
      <c r="I5970" s="2">
        <v>268</v>
      </c>
      <c r="J5970" s="2">
        <v>10531</v>
      </c>
      <c r="K5970" s="4">
        <v>0.53610000000000002</v>
      </c>
      <c r="L5970" s="2" t="s">
        <v>1276</v>
      </c>
      <c r="M5970" s="5">
        <v>45093</v>
      </c>
      <c r="N5970" s="6">
        <v>106.96</v>
      </c>
    </row>
    <row r="5971" spans="1:14" ht="15.5" hidden="1" x14ac:dyDescent="0.35">
      <c r="A5971" s="3" t="s">
        <v>694</v>
      </c>
      <c r="B5971" s="2" t="s">
        <v>2816</v>
      </c>
      <c r="C5971" s="3">
        <v>71</v>
      </c>
      <c r="D5971" s="2">
        <v>0.18</v>
      </c>
      <c r="E5971" s="2">
        <v>0.11</v>
      </c>
      <c r="F5971" s="2">
        <v>0.15</v>
      </c>
      <c r="G5971" s="2">
        <v>0</v>
      </c>
      <c r="H5971" s="2" t="s">
        <v>12</v>
      </c>
      <c r="I5971" s="2">
        <v>15</v>
      </c>
      <c r="J5971" s="2">
        <v>2213</v>
      </c>
      <c r="K5971" s="4">
        <v>0.52049999999999996</v>
      </c>
      <c r="L5971" s="2" t="s">
        <v>1276</v>
      </c>
      <c r="M5971" s="5">
        <v>45093</v>
      </c>
      <c r="N5971" s="6">
        <v>106.96</v>
      </c>
    </row>
    <row r="5972" spans="1:14" ht="15.5" hidden="1" x14ac:dyDescent="0.35">
      <c r="A5972" s="3" t="s">
        <v>696</v>
      </c>
      <c r="B5972" s="2" t="s">
        <v>2855</v>
      </c>
      <c r="C5972" s="3">
        <v>72</v>
      </c>
      <c r="D5972" s="2">
        <v>0.16</v>
      </c>
      <c r="E5972" s="2">
        <v>0.15</v>
      </c>
      <c r="F5972" s="2">
        <v>0.17</v>
      </c>
      <c r="G5972" s="2">
        <v>-0.04</v>
      </c>
      <c r="H5972" s="2">
        <v>-0.2</v>
      </c>
      <c r="I5972" s="2">
        <v>4</v>
      </c>
      <c r="J5972" s="2">
        <v>1391</v>
      </c>
      <c r="K5972" s="4">
        <v>0.52149999999999996</v>
      </c>
      <c r="L5972" s="2" t="s">
        <v>1276</v>
      </c>
      <c r="M5972" s="5">
        <v>45093</v>
      </c>
      <c r="N5972" s="6">
        <v>106.96</v>
      </c>
    </row>
    <row r="5973" spans="1:14" ht="15.5" hidden="1" x14ac:dyDescent="0.35">
      <c r="A5973" s="3" t="s">
        <v>697</v>
      </c>
      <c r="B5973" s="2" t="s">
        <v>2909</v>
      </c>
      <c r="C5973" s="3">
        <v>72.5</v>
      </c>
      <c r="D5973" s="2">
        <v>0.16</v>
      </c>
      <c r="E5973" s="2">
        <v>0.15</v>
      </c>
      <c r="F5973" s="2">
        <v>0.18</v>
      </c>
      <c r="G5973" s="2">
        <v>-0.06</v>
      </c>
      <c r="H5973" s="2">
        <v>-0.2727</v>
      </c>
      <c r="I5973" s="2">
        <v>1</v>
      </c>
      <c r="J5973" s="2">
        <v>717</v>
      </c>
      <c r="K5973" s="4">
        <v>0.51659999999999995</v>
      </c>
      <c r="L5973" s="2" t="s">
        <v>1276</v>
      </c>
      <c r="M5973" s="5">
        <v>45093</v>
      </c>
      <c r="N5973" s="6">
        <v>106.96</v>
      </c>
    </row>
    <row r="5974" spans="1:14" ht="15.5" hidden="1" x14ac:dyDescent="0.35">
      <c r="A5974" s="3" t="s">
        <v>699</v>
      </c>
      <c r="B5974" s="2" t="s">
        <v>2910</v>
      </c>
      <c r="C5974" s="3">
        <v>73</v>
      </c>
      <c r="D5974" s="2">
        <v>0.18</v>
      </c>
      <c r="E5974" s="2">
        <v>0.14000000000000001</v>
      </c>
      <c r="F5974" s="2">
        <v>0.19</v>
      </c>
      <c r="G5974" s="2">
        <v>-0.16</v>
      </c>
      <c r="H5974" s="2">
        <v>-0.47060000000000002</v>
      </c>
      <c r="I5974" s="2">
        <v>1</v>
      </c>
      <c r="J5974" s="2">
        <v>2847</v>
      </c>
      <c r="K5974" s="4">
        <v>0.50780000000000003</v>
      </c>
      <c r="L5974" s="2" t="s">
        <v>1276</v>
      </c>
      <c r="M5974" s="5">
        <v>45093</v>
      </c>
      <c r="N5974" s="6">
        <v>106.96</v>
      </c>
    </row>
    <row r="5975" spans="1:14" ht="15.5" hidden="1" x14ac:dyDescent="0.35">
      <c r="A5975" s="3" t="s">
        <v>700</v>
      </c>
      <c r="B5975" s="2" t="s">
        <v>2911</v>
      </c>
      <c r="C5975" s="3">
        <v>74</v>
      </c>
      <c r="D5975" s="2">
        <v>0.22</v>
      </c>
      <c r="E5975" s="2">
        <v>0.15</v>
      </c>
      <c r="F5975" s="2">
        <v>0.21</v>
      </c>
      <c r="G5975" s="2">
        <v>-0.03</v>
      </c>
      <c r="H5975" s="2">
        <v>-0.12</v>
      </c>
      <c r="I5975" s="2">
        <v>1</v>
      </c>
      <c r="J5975" s="2">
        <v>5625</v>
      </c>
      <c r="K5975" s="4">
        <v>0.5</v>
      </c>
      <c r="L5975" s="2" t="s">
        <v>1276</v>
      </c>
      <c r="M5975" s="5">
        <v>45093</v>
      </c>
      <c r="N5975" s="6">
        <v>106.96</v>
      </c>
    </row>
    <row r="5976" spans="1:14" ht="15.5" hidden="1" x14ac:dyDescent="0.35">
      <c r="A5976" s="3" t="s">
        <v>701</v>
      </c>
      <c r="B5976" s="2" t="s">
        <v>2864</v>
      </c>
      <c r="C5976" s="3">
        <v>75</v>
      </c>
      <c r="D5976" s="2">
        <v>0.2</v>
      </c>
      <c r="E5976" s="2">
        <v>0.19</v>
      </c>
      <c r="F5976" s="2">
        <v>0.23</v>
      </c>
      <c r="G5976" s="2">
        <v>-0.1</v>
      </c>
      <c r="H5976" s="2">
        <v>-0.33329999999999999</v>
      </c>
      <c r="I5976" s="2">
        <v>226</v>
      </c>
      <c r="J5976" s="2">
        <v>11324</v>
      </c>
      <c r="K5976" s="4">
        <v>0.50490000000000002</v>
      </c>
      <c r="L5976" s="2" t="s">
        <v>1276</v>
      </c>
      <c r="M5976" s="5">
        <v>45093</v>
      </c>
      <c r="N5976" s="6">
        <v>106.96</v>
      </c>
    </row>
    <row r="5977" spans="1:14" ht="15.5" hidden="1" x14ac:dyDescent="0.35">
      <c r="A5977" s="3" t="s">
        <v>702</v>
      </c>
      <c r="B5977" s="2" t="s">
        <v>2912</v>
      </c>
      <c r="C5977" s="3">
        <v>76</v>
      </c>
      <c r="D5977" s="2">
        <v>0.23</v>
      </c>
      <c r="E5977" s="2">
        <v>0.2</v>
      </c>
      <c r="F5977" s="2">
        <v>0.26</v>
      </c>
      <c r="G5977" s="2">
        <v>-7.0000000000000007E-2</v>
      </c>
      <c r="H5977" s="2">
        <v>-0.23330000000000001</v>
      </c>
      <c r="I5977" s="2">
        <v>4</v>
      </c>
      <c r="J5977" s="2">
        <v>1616</v>
      </c>
      <c r="K5977" s="4">
        <v>0.4995</v>
      </c>
      <c r="L5977" s="2" t="s">
        <v>1276</v>
      </c>
      <c r="M5977" s="5">
        <v>45093</v>
      </c>
      <c r="N5977" s="6">
        <v>106.96</v>
      </c>
    </row>
    <row r="5978" spans="1:14" ht="15.5" hidden="1" x14ac:dyDescent="0.35">
      <c r="A5978" s="3" t="s">
        <v>704</v>
      </c>
      <c r="B5978" s="2" t="s">
        <v>2855</v>
      </c>
      <c r="C5978" s="3">
        <v>77</v>
      </c>
      <c r="D5978" s="2">
        <v>0.26</v>
      </c>
      <c r="E5978" s="2">
        <v>0.26</v>
      </c>
      <c r="F5978" s="2">
        <v>0.28000000000000003</v>
      </c>
      <c r="G5978" s="2">
        <v>-7.0000000000000007E-2</v>
      </c>
      <c r="H5978" s="2">
        <v>-0.21210000000000001</v>
      </c>
      <c r="I5978" s="2">
        <v>10</v>
      </c>
      <c r="J5978" s="2">
        <v>5456</v>
      </c>
      <c r="K5978" s="4">
        <v>0.49020000000000002</v>
      </c>
      <c r="L5978" s="2" t="s">
        <v>1276</v>
      </c>
      <c r="M5978" s="5">
        <v>45093</v>
      </c>
      <c r="N5978" s="6">
        <v>106.96</v>
      </c>
    </row>
    <row r="5979" spans="1:14" ht="15.5" hidden="1" x14ac:dyDescent="0.35">
      <c r="A5979" s="3" t="s">
        <v>705</v>
      </c>
      <c r="B5979" s="2" t="s">
        <v>2913</v>
      </c>
      <c r="C5979" s="3">
        <v>77.5</v>
      </c>
      <c r="D5979" s="2">
        <v>0.28000000000000003</v>
      </c>
      <c r="E5979" s="2">
        <v>0.24</v>
      </c>
      <c r="F5979" s="2">
        <v>0.3</v>
      </c>
      <c r="G5979" s="2">
        <v>-0.09</v>
      </c>
      <c r="H5979" s="2">
        <v>-0.2432</v>
      </c>
      <c r="I5979" s="2">
        <v>16</v>
      </c>
      <c r="J5979" s="2">
        <v>1275</v>
      </c>
      <c r="K5979" s="4">
        <v>0.48830000000000001</v>
      </c>
      <c r="L5979" s="2" t="s">
        <v>1276</v>
      </c>
      <c r="M5979" s="5">
        <v>45093</v>
      </c>
      <c r="N5979" s="6">
        <v>106.96</v>
      </c>
    </row>
    <row r="5980" spans="1:14" ht="15.5" hidden="1" x14ac:dyDescent="0.35">
      <c r="A5980" s="3" t="s">
        <v>706</v>
      </c>
      <c r="B5980" s="2" t="s">
        <v>2824</v>
      </c>
      <c r="C5980" s="3">
        <v>78</v>
      </c>
      <c r="D5980" s="2">
        <v>0.4</v>
      </c>
      <c r="E5980" s="2">
        <v>0.26</v>
      </c>
      <c r="F5980" s="2">
        <v>0.31</v>
      </c>
      <c r="G5980" s="2">
        <v>0</v>
      </c>
      <c r="H5980" s="2" t="s">
        <v>12</v>
      </c>
      <c r="I5980" s="2">
        <v>1</v>
      </c>
      <c r="J5980" s="2">
        <v>2326</v>
      </c>
      <c r="K5980" s="4">
        <v>0.4834</v>
      </c>
      <c r="L5980" s="2" t="s">
        <v>1276</v>
      </c>
      <c r="M5980" s="5">
        <v>45093</v>
      </c>
      <c r="N5980" s="6">
        <v>106.96</v>
      </c>
    </row>
    <row r="5981" spans="1:14" ht="15.5" hidden="1" x14ac:dyDescent="0.35">
      <c r="A5981" s="3" t="s">
        <v>708</v>
      </c>
      <c r="B5981" s="2" t="s">
        <v>2914</v>
      </c>
      <c r="C5981" s="3">
        <v>79</v>
      </c>
      <c r="D5981" s="2">
        <v>0.31</v>
      </c>
      <c r="E5981" s="2">
        <v>0.28999999999999998</v>
      </c>
      <c r="F5981" s="2">
        <v>0.35</v>
      </c>
      <c r="G5981" s="2">
        <v>-0.11</v>
      </c>
      <c r="H5981" s="2">
        <v>-0.26190000000000002</v>
      </c>
      <c r="I5981" s="2">
        <v>11</v>
      </c>
      <c r="J5981" s="2">
        <v>2310</v>
      </c>
      <c r="K5981" s="4">
        <v>0.47799999999999998</v>
      </c>
      <c r="L5981" s="2" t="s">
        <v>1276</v>
      </c>
      <c r="M5981" s="5">
        <v>45093</v>
      </c>
      <c r="N5981" s="6">
        <v>106.96</v>
      </c>
    </row>
    <row r="5982" spans="1:14" ht="15.5" hidden="1" x14ac:dyDescent="0.35">
      <c r="A5982" s="3" t="s">
        <v>709</v>
      </c>
      <c r="B5982" s="2" t="s">
        <v>2850</v>
      </c>
      <c r="C5982" s="3">
        <v>80</v>
      </c>
      <c r="D5982" s="2">
        <v>0.38</v>
      </c>
      <c r="E5982" s="2">
        <v>0.36</v>
      </c>
      <c r="F5982" s="2">
        <v>0.39</v>
      </c>
      <c r="G5982" s="2">
        <v>-0.16</v>
      </c>
      <c r="H5982" s="2">
        <v>-0.29630000000000001</v>
      </c>
      <c r="I5982" s="2">
        <v>1035</v>
      </c>
      <c r="J5982" s="2">
        <v>16564</v>
      </c>
      <c r="K5982" s="4">
        <v>0.47220000000000001</v>
      </c>
      <c r="L5982" s="2" t="s">
        <v>1276</v>
      </c>
      <c r="M5982" s="5">
        <v>45093</v>
      </c>
      <c r="N5982" s="6">
        <v>106.96</v>
      </c>
    </row>
    <row r="5983" spans="1:14" ht="15.5" hidden="1" x14ac:dyDescent="0.35">
      <c r="A5983" s="3" t="s">
        <v>710</v>
      </c>
      <c r="B5983" s="2" t="s">
        <v>2869</v>
      </c>
      <c r="C5983" s="3">
        <v>81</v>
      </c>
      <c r="D5983" s="2">
        <v>0.4</v>
      </c>
      <c r="E5983" s="2">
        <v>0.37</v>
      </c>
      <c r="F5983" s="2">
        <v>0.43</v>
      </c>
      <c r="G5983" s="2">
        <v>-0.2</v>
      </c>
      <c r="H5983" s="2">
        <v>-0.33329999999999999</v>
      </c>
      <c r="I5983" s="2">
        <v>16</v>
      </c>
      <c r="J5983" s="2">
        <v>4665</v>
      </c>
      <c r="K5983" s="4">
        <v>0.46529999999999999</v>
      </c>
      <c r="L5983" s="2" t="s">
        <v>1276</v>
      </c>
      <c r="M5983" s="5">
        <v>45093</v>
      </c>
      <c r="N5983" s="6">
        <v>106.96</v>
      </c>
    </row>
    <row r="5984" spans="1:14" ht="15.5" hidden="1" x14ac:dyDescent="0.35">
      <c r="A5984" s="3" t="s">
        <v>711</v>
      </c>
      <c r="B5984" s="2" t="s">
        <v>2915</v>
      </c>
      <c r="C5984" s="3">
        <v>82</v>
      </c>
      <c r="D5984" s="2">
        <v>0.44</v>
      </c>
      <c r="E5984" s="2">
        <v>0.44</v>
      </c>
      <c r="F5984" s="2">
        <v>0.48</v>
      </c>
      <c r="G5984" s="2">
        <v>-0.14000000000000001</v>
      </c>
      <c r="H5984" s="2">
        <v>-0.2414</v>
      </c>
      <c r="I5984" s="2">
        <v>168</v>
      </c>
      <c r="J5984" s="2">
        <v>5760</v>
      </c>
      <c r="K5984" s="4">
        <v>0.45950000000000002</v>
      </c>
      <c r="L5984" s="2" t="s">
        <v>1276</v>
      </c>
      <c r="M5984" s="5">
        <v>45093</v>
      </c>
      <c r="N5984" s="6">
        <v>106.96</v>
      </c>
    </row>
    <row r="5985" spans="1:14" ht="15.5" hidden="1" x14ac:dyDescent="0.35">
      <c r="A5985" s="3" t="s">
        <v>713</v>
      </c>
      <c r="B5985" s="2" t="s">
        <v>2864</v>
      </c>
      <c r="C5985" s="3">
        <v>83</v>
      </c>
      <c r="D5985" s="2">
        <v>0.52</v>
      </c>
      <c r="E5985" s="2">
        <v>0.48</v>
      </c>
      <c r="F5985" s="2">
        <v>0.55000000000000004</v>
      </c>
      <c r="G5985" s="2">
        <v>-0.15</v>
      </c>
      <c r="H5985" s="2">
        <v>-0.22389999999999999</v>
      </c>
      <c r="I5985" s="2">
        <v>11</v>
      </c>
      <c r="J5985" s="2">
        <v>2385</v>
      </c>
      <c r="K5985" s="4">
        <v>0.45700000000000002</v>
      </c>
      <c r="L5985" s="2" t="s">
        <v>1276</v>
      </c>
      <c r="M5985" s="5">
        <v>45093</v>
      </c>
      <c r="N5985" s="6">
        <v>106.96</v>
      </c>
    </row>
    <row r="5986" spans="1:14" ht="15.5" hidden="1" x14ac:dyDescent="0.35">
      <c r="A5986" s="3" t="s">
        <v>714</v>
      </c>
      <c r="B5986" s="2" t="s">
        <v>2916</v>
      </c>
      <c r="C5986" s="3">
        <v>84</v>
      </c>
      <c r="D5986" s="2">
        <v>0.59</v>
      </c>
      <c r="E5986" s="2">
        <v>0.53</v>
      </c>
      <c r="F5986" s="2">
        <v>0.62</v>
      </c>
      <c r="G5986" s="2">
        <v>-0.17</v>
      </c>
      <c r="H5986" s="2">
        <v>-0.22370000000000001</v>
      </c>
      <c r="I5986" s="2">
        <v>15</v>
      </c>
      <c r="J5986" s="2">
        <v>2468</v>
      </c>
      <c r="K5986" s="4">
        <v>0.4526</v>
      </c>
      <c r="L5986" s="2" t="s">
        <v>1276</v>
      </c>
      <c r="M5986" s="5">
        <v>45093</v>
      </c>
      <c r="N5986" s="6">
        <v>106.96</v>
      </c>
    </row>
    <row r="5987" spans="1:14" ht="15.5" hidden="1" x14ac:dyDescent="0.35">
      <c r="A5987" s="3" t="s">
        <v>716</v>
      </c>
      <c r="B5987" s="2" t="s">
        <v>2917</v>
      </c>
      <c r="C5987" s="3">
        <v>85</v>
      </c>
      <c r="D5987" s="2">
        <v>0.66</v>
      </c>
      <c r="E5987" s="2">
        <v>0.6</v>
      </c>
      <c r="F5987" s="2">
        <v>0.66</v>
      </c>
      <c r="G5987" s="2">
        <v>-0.27</v>
      </c>
      <c r="H5987" s="2">
        <v>-0.2903</v>
      </c>
      <c r="I5987" s="2">
        <v>488</v>
      </c>
      <c r="J5987" s="2">
        <v>18136</v>
      </c>
      <c r="K5987" s="4">
        <v>0.44240000000000002</v>
      </c>
      <c r="L5987" s="2" t="s">
        <v>1276</v>
      </c>
      <c r="M5987" s="5">
        <v>45093</v>
      </c>
      <c r="N5987" s="6">
        <v>106.96</v>
      </c>
    </row>
    <row r="5988" spans="1:14" ht="15.5" hidden="1" x14ac:dyDescent="0.35">
      <c r="A5988" s="3" t="s">
        <v>717</v>
      </c>
      <c r="B5988" s="2" t="s">
        <v>2918</v>
      </c>
      <c r="C5988" s="3">
        <v>86</v>
      </c>
      <c r="D5988" s="2">
        <v>0.72</v>
      </c>
      <c r="E5988" s="2">
        <v>0.67</v>
      </c>
      <c r="F5988" s="2">
        <v>0.73</v>
      </c>
      <c r="G5988" s="2">
        <v>-0.31</v>
      </c>
      <c r="H5988" s="2">
        <v>-0.30099999999999999</v>
      </c>
      <c r="I5988" s="2">
        <v>46</v>
      </c>
      <c r="J5988" s="2">
        <v>2752</v>
      </c>
      <c r="K5988" s="4">
        <v>0.436</v>
      </c>
      <c r="L5988" s="2" t="s">
        <v>1276</v>
      </c>
      <c r="M5988" s="5">
        <v>45093</v>
      </c>
      <c r="N5988" s="6">
        <v>106.96</v>
      </c>
    </row>
    <row r="5989" spans="1:14" ht="15.5" hidden="1" x14ac:dyDescent="0.35">
      <c r="A5989" s="3" t="s">
        <v>719</v>
      </c>
      <c r="B5989" s="2" t="s">
        <v>2882</v>
      </c>
      <c r="C5989" s="3">
        <v>87</v>
      </c>
      <c r="D5989" s="2">
        <v>0.77</v>
      </c>
      <c r="E5989" s="2">
        <v>0.79</v>
      </c>
      <c r="F5989" s="2">
        <v>0.82</v>
      </c>
      <c r="G5989" s="2">
        <v>-0.35</v>
      </c>
      <c r="H5989" s="2">
        <v>-0.3125</v>
      </c>
      <c r="I5989" s="2">
        <v>251</v>
      </c>
      <c r="J5989" s="2">
        <v>5178</v>
      </c>
      <c r="K5989" s="4">
        <v>0.43190000000000001</v>
      </c>
      <c r="L5989" s="2" t="s">
        <v>1276</v>
      </c>
      <c r="M5989" s="5">
        <v>45093</v>
      </c>
      <c r="N5989" s="6">
        <v>106.96</v>
      </c>
    </row>
    <row r="5990" spans="1:14" ht="15.5" hidden="1" x14ac:dyDescent="0.35">
      <c r="A5990" s="3" t="s">
        <v>721</v>
      </c>
      <c r="B5990" s="2" t="s">
        <v>2919</v>
      </c>
      <c r="C5990" s="3">
        <v>88</v>
      </c>
      <c r="D5990" s="2">
        <v>0.9</v>
      </c>
      <c r="E5990" s="2">
        <v>0.85</v>
      </c>
      <c r="F5990" s="2">
        <v>0.91</v>
      </c>
      <c r="G5990" s="2">
        <v>-0.37</v>
      </c>
      <c r="H5990" s="2">
        <v>-0.2913</v>
      </c>
      <c r="I5990" s="2">
        <v>56</v>
      </c>
      <c r="J5990" s="2">
        <v>7156</v>
      </c>
      <c r="K5990" s="4">
        <v>0.42649999999999999</v>
      </c>
      <c r="L5990" s="2" t="s">
        <v>1276</v>
      </c>
      <c r="M5990" s="5">
        <v>45093</v>
      </c>
      <c r="N5990" s="6">
        <v>106.96</v>
      </c>
    </row>
    <row r="5991" spans="1:14" ht="15.5" hidden="1" x14ac:dyDescent="0.35">
      <c r="A5991" s="3" t="s">
        <v>722</v>
      </c>
      <c r="B5991" s="2" t="s">
        <v>2920</v>
      </c>
      <c r="C5991" s="3">
        <v>89</v>
      </c>
      <c r="D5991" s="2">
        <v>1.01</v>
      </c>
      <c r="E5991" s="2">
        <v>0.95</v>
      </c>
      <c r="F5991" s="2">
        <v>1.02</v>
      </c>
      <c r="G5991" s="2">
        <v>-0.45</v>
      </c>
      <c r="H5991" s="2">
        <v>-0.30819999999999997</v>
      </c>
      <c r="I5991" s="2">
        <v>56</v>
      </c>
      <c r="J5991" s="2">
        <v>7545</v>
      </c>
      <c r="K5991" s="4">
        <v>0.4224</v>
      </c>
      <c r="L5991" s="2" t="s">
        <v>1276</v>
      </c>
      <c r="M5991" s="5">
        <v>45093</v>
      </c>
      <c r="N5991" s="6">
        <v>106.96</v>
      </c>
    </row>
    <row r="5992" spans="1:14" ht="15.5" hidden="1" x14ac:dyDescent="0.35">
      <c r="A5992" s="3" t="s">
        <v>724</v>
      </c>
      <c r="B5992" s="2" t="s">
        <v>2921</v>
      </c>
      <c r="C5992" s="3">
        <v>90</v>
      </c>
      <c r="D5992" s="2">
        <v>1.1299999999999999</v>
      </c>
      <c r="E5992" s="2">
        <v>1.06</v>
      </c>
      <c r="F5992" s="2">
        <v>1.1499999999999999</v>
      </c>
      <c r="G5992" s="2">
        <v>-0.4</v>
      </c>
      <c r="H5992" s="2">
        <v>-0.26140000000000002</v>
      </c>
      <c r="I5992" s="2">
        <v>992</v>
      </c>
      <c r="J5992" s="2">
        <v>33522</v>
      </c>
      <c r="K5992" s="4">
        <v>0.4194</v>
      </c>
      <c r="L5992" s="2" t="s">
        <v>1276</v>
      </c>
      <c r="M5992" s="5">
        <v>45093</v>
      </c>
      <c r="N5992" s="6">
        <v>106.96</v>
      </c>
    </row>
    <row r="5993" spans="1:14" ht="15.5" x14ac:dyDescent="0.35">
      <c r="A5993" s="3" t="s">
        <v>726</v>
      </c>
      <c r="B5993" s="2" t="s">
        <v>2918</v>
      </c>
      <c r="C5993" s="3">
        <v>91</v>
      </c>
      <c r="D5993" s="2">
        <v>1.25</v>
      </c>
      <c r="E5993" s="2">
        <v>1.19</v>
      </c>
      <c r="F5993" s="2">
        <v>1.26</v>
      </c>
      <c r="G5993" s="2">
        <v>-0.56999999999999995</v>
      </c>
      <c r="H5993" s="2">
        <v>-0.31319999999999998</v>
      </c>
      <c r="I5993" s="2">
        <v>907</v>
      </c>
      <c r="J5993" s="2">
        <v>5701</v>
      </c>
      <c r="K5993" s="4">
        <v>0.4128</v>
      </c>
      <c r="L5993" s="2" t="s">
        <v>1276</v>
      </c>
      <c r="M5993" s="5">
        <v>45093</v>
      </c>
      <c r="N5993" s="6">
        <v>106.96</v>
      </c>
    </row>
    <row r="5994" spans="1:14" ht="15.5" hidden="1" x14ac:dyDescent="0.35">
      <c r="A5994" s="3" t="s">
        <v>728</v>
      </c>
      <c r="B5994" s="2" t="s">
        <v>2922</v>
      </c>
      <c r="C5994" s="3">
        <v>92</v>
      </c>
      <c r="D5994" s="2">
        <v>1.3</v>
      </c>
      <c r="E5994" s="2">
        <v>1.33</v>
      </c>
      <c r="F5994" s="2">
        <v>1.4</v>
      </c>
      <c r="G5994" s="2">
        <v>-0.57999999999999996</v>
      </c>
      <c r="H5994" s="2">
        <v>-0.3085</v>
      </c>
      <c r="I5994" s="2">
        <v>115</v>
      </c>
      <c r="J5994" s="2">
        <v>5195</v>
      </c>
      <c r="K5994" s="4">
        <v>0.40849999999999997</v>
      </c>
      <c r="L5994" s="2" t="s">
        <v>1276</v>
      </c>
      <c r="M5994" s="5">
        <v>45093</v>
      </c>
      <c r="N5994" s="6">
        <v>106.96</v>
      </c>
    </row>
    <row r="5995" spans="1:14" ht="15.5" hidden="1" x14ac:dyDescent="0.35">
      <c r="A5995" s="3" t="s">
        <v>729</v>
      </c>
      <c r="B5995" s="2" t="s">
        <v>2864</v>
      </c>
      <c r="C5995" s="3">
        <v>93</v>
      </c>
      <c r="D5995" s="2">
        <v>1.52</v>
      </c>
      <c r="E5995" s="2">
        <v>1.48</v>
      </c>
      <c r="F5995" s="2">
        <v>1.57</v>
      </c>
      <c r="G5995" s="2">
        <v>-0.38</v>
      </c>
      <c r="H5995" s="2">
        <v>-0.2</v>
      </c>
      <c r="I5995" s="2">
        <v>491</v>
      </c>
      <c r="J5995" s="2">
        <v>6804</v>
      </c>
      <c r="K5995" s="4">
        <v>0.40560000000000002</v>
      </c>
      <c r="L5995" s="2" t="s">
        <v>1276</v>
      </c>
      <c r="M5995" s="5">
        <v>45093</v>
      </c>
      <c r="N5995" s="6">
        <v>106.96</v>
      </c>
    </row>
    <row r="5996" spans="1:14" ht="15.5" x14ac:dyDescent="0.35">
      <c r="A5996" s="3" t="s">
        <v>731</v>
      </c>
      <c r="B5996" s="2" t="s">
        <v>2923</v>
      </c>
      <c r="C5996" s="3">
        <v>94</v>
      </c>
      <c r="D5996" s="2">
        <v>1.63</v>
      </c>
      <c r="E5996" s="2">
        <v>1.65</v>
      </c>
      <c r="F5996" s="2">
        <v>1.75</v>
      </c>
      <c r="G5996" s="2">
        <v>-0.77</v>
      </c>
      <c r="H5996" s="2">
        <v>-0.32079999999999997</v>
      </c>
      <c r="I5996" s="2">
        <v>299</v>
      </c>
      <c r="J5996" s="2">
        <v>4954</v>
      </c>
      <c r="K5996" s="4">
        <v>0.40229999999999999</v>
      </c>
      <c r="L5996" s="2" t="s">
        <v>1276</v>
      </c>
      <c r="M5996" s="5">
        <v>45093</v>
      </c>
      <c r="N5996" s="6">
        <v>106.96</v>
      </c>
    </row>
    <row r="5997" spans="1:14" ht="15.5" hidden="1" x14ac:dyDescent="0.35">
      <c r="A5997" s="3" t="s">
        <v>733</v>
      </c>
      <c r="B5997" s="2" t="s">
        <v>2865</v>
      </c>
      <c r="C5997" s="3">
        <v>95</v>
      </c>
      <c r="D5997" s="2">
        <v>1.89</v>
      </c>
      <c r="E5997" s="2">
        <v>1.84</v>
      </c>
      <c r="F5997" s="2">
        <v>1.91</v>
      </c>
      <c r="G5997" s="2">
        <v>-0.71</v>
      </c>
      <c r="H5997" s="2">
        <v>-0.27310000000000001</v>
      </c>
      <c r="I5997" s="2">
        <v>3606</v>
      </c>
      <c r="J5997" s="2">
        <v>23577</v>
      </c>
      <c r="K5997" s="4">
        <v>0.39579999999999999</v>
      </c>
      <c r="L5997" s="2" t="s">
        <v>1276</v>
      </c>
      <c r="M5997" s="5">
        <v>45093</v>
      </c>
      <c r="N5997" s="6">
        <v>106.96</v>
      </c>
    </row>
    <row r="5998" spans="1:14" ht="15.5" hidden="1" x14ac:dyDescent="0.35">
      <c r="A5998" s="3" t="s">
        <v>734</v>
      </c>
      <c r="B5998" s="2" t="s">
        <v>2921</v>
      </c>
      <c r="C5998" s="3">
        <v>96</v>
      </c>
      <c r="D5998" s="2">
        <v>2.08</v>
      </c>
      <c r="E5998" s="2">
        <v>2.0299999999999998</v>
      </c>
      <c r="F5998" s="2">
        <v>2.14</v>
      </c>
      <c r="G5998" s="2">
        <v>-0.5</v>
      </c>
      <c r="H5998" s="2">
        <v>-0.1938</v>
      </c>
      <c r="I5998" s="2">
        <v>600</v>
      </c>
      <c r="J5998" s="2">
        <v>5641</v>
      </c>
      <c r="K5998" s="4">
        <v>0.39389999999999997</v>
      </c>
      <c r="L5998" s="2" t="s">
        <v>1276</v>
      </c>
      <c r="M5998" s="5">
        <v>45093</v>
      </c>
      <c r="N5998" s="6">
        <v>106.96</v>
      </c>
    </row>
    <row r="5999" spans="1:14" ht="15.5" x14ac:dyDescent="0.35">
      <c r="A5999" s="3" t="s">
        <v>736</v>
      </c>
      <c r="B5999" s="2" t="s">
        <v>2853</v>
      </c>
      <c r="C5999" s="3">
        <v>97</v>
      </c>
      <c r="D5999" s="2">
        <v>2.2999999999999998</v>
      </c>
      <c r="E5999" s="2">
        <v>2.25</v>
      </c>
      <c r="F5999" s="2">
        <v>2.33</v>
      </c>
      <c r="G5999" s="2">
        <v>-0.8</v>
      </c>
      <c r="H5999" s="2">
        <v>-0.2581</v>
      </c>
      <c r="I5999" s="2">
        <v>727</v>
      </c>
      <c r="J5999" s="2">
        <v>7696</v>
      </c>
      <c r="K5999" s="4">
        <v>0.38729999999999998</v>
      </c>
      <c r="L5999" s="2" t="s">
        <v>1276</v>
      </c>
      <c r="M5999" s="5">
        <v>45093</v>
      </c>
      <c r="N5999" s="6">
        <v>106.96</v>
      </c>
    </row>
    <row r="6000" spans="1:14" ht="15.5" hidden="1" x14ac:dyDescent="0.35">
      <c r="A6000" s="3" t="s">
        <v>738</v>
      </c>
      <c r="B6000" s="2" t="s">
        <v>2864</v>
      </c>
      <c r="C6000" s="3">
        <v>98</v>
      </c>
      <c r="D6000" s="2">
        <v>2.5499999999999998</v>
      </c>
      <c r="E6000" s="2">
        <v>2.4900000000000002</v>
      </c>
      <c r="F6000" s="2">
        <v>2.6</v>
      </c>
      <c r="G6000" s="2">
        <v>-0.95</v>
      </c>
      <c r="H6000" s="2">
        <v>-0.27139999999999997</v>
      </c>
      <c r="I6000" s="2">
        <v>300</v>
      </c>
      <c r="J6000" s="2">
        <v>5700</v>
      </c>
      <c r="K6000" s="4">
        <v>0.3856</v>
      </c>
      <c r="L6000" s="2" t="s">
        <v>1276</v>
      </c>
      <c r="M6000" s="5">
        <v>45093</v>
      </c>
      <c r="N6000" s="6">
        <v>106.96</v>
      </c>
    </row>
    <row r="6001" spans="1:14" ht="15.5" hidden="1" x14ac:dyDescent="0.35">
      <c r="A6001" s="3" t="s">
        <v>740</v>
      </c>
      <c r="B6001" s="2" t="s">
        <v>2921</v>
      </c>
      <c r="C6001" s="3">
        <v>99</v>
      </c>
      <c r="D6001" s="2">
        <v>2.81</v>
      </c>
      <c r="E6001" s="2">
        <v>2.78</v>
      </c>
      <c r="F6001" s="2">
        <v>2.87</v>
      </c>
      <c r="G6001" s="2">
        <v>-1.02</v>
      </c>
      <c r="H6001" s="2">
        <v>-0.26629999999999998</v>
      </c>
      <c r="I6001" s="2">
        <v>90</v>
      </c>
      <c r="J6001" s="2">
        <v>6044</v>
      </c>
      <c r="K6001" s="4">
        <v>0.38229999999999997</v>
      </c>
      <c r="L6001" s="2" t="s">
        <v>1276</v>
      </c>
      <c r="M6001" s="5">
        <v>45093</v>
      </c>
      <c r="N6001" s="6">
        <v>106.96</v>
      </c>
    </row>
    <row r="6002" spans="1:14" ht="15.5" x14ac:dyDescent="0.35">
      <c r="A6002" s="3" t="s">
        <v>741</v>
      </c>
      <c r="B6002" s="2" t="s">
        <v>2865</v>
      </c>
      <c r="C6002" s="3">
        <v>100</v>
      </c>
      <c r="D6002" s="2">
        <v>3.1</v>
      </c>
      <c r="E6002" s="2">
        <v>3.05</v>
      </c>
      <c r="F6002" s="2">
        <v>3.15</v>
      </c>
      <c r="G6002" s="2">
        <v>-1.1000000000000001</v>
      </c>
      <c r="H6002" s="2">
        <v>-0.26190000000000002</v>
      </c>
      <c r="I6002" s="2">
        <v>1088</v>
      </c>
      <c r="J6002" s="2">
        <v>34313</v>
      </c>
      <c r="K6002" s="4">
        <v>0.37830000000000003</v>
      </c>
      <c r="L6002" s="2" t="s">
        <v>1276</v>
      </c>
      <c r="M6002" s="5">
        <v>45093</v>
      </c>
      <c r="N6002" s="6">
        <v>106.96</v>
      </c>
    </row>
    <row r="6003" spans="1:14" ht="15.5" hidden="1" x14ac:dyDescent="0.35">
      <c r="A6003" s="3" t="s">
        <v>743</v>
      </c>
      <c r="B6003" s="2" t="s">
        <v>2865</v>
      </c>
      <c r="C6003" s="3">
        <v>105</v>
      </c>
      <c r="D6003" s="2">
        <v>4.8499999999999996</v>
      </c>
      <c r="E6003" s="2">
        <v>4.8</v>
      </c>
      <c r="F6003" s="2">
        <v>4.9000000000000004</v>
      </c>
      <c r="G6003" s="2">
        <v>-1.41</v>
      </c>
      <c r="H6003" s="2">
        <v>-0.22520000000000001</v>
      </c>
      <c r="I6003" s="2">
        <v>3035</v>
      </c>
      <c r="J6003" s="2">
        <v>28973</v>
      </c>
      <c r="K6003" s="4">
        <v>0.35859999999999997</v>
      </c>
      <c r="L6003" s="2" t="s">
        <v>1276</v>
      </c>
      <c r="M6003" s="5">
        <v>45093</v>
      </c>
      <c r="N6003" s="6">
        <v>106.96</v>
      </c>
    </row>
    <row r="6004" spans="1:14" ht="15.5" x14ac:dyDescent="0.35">
      <c r="A6004" s="3" t="s">
        <v>745</v>
      </c>
      <c r="B6004" s="2" t="s">
        <v>2865</v>
      </c>
      <c r="C6004" s="3">
        <v>110</v>
      </c>
      <c r="D6004" s="2">
        <v>7.25</v>
      </c>
      <c r="E6004" s="2">
        <v>7.2</v>
      </c>
      <c r="F6004" s="2">
        <v>7.3</v>
      </c>
      <c r="G6004" s="2">
        <v>-1.85</v>
      </c>
      <c r="H6004" s="2">
        <v>-0.20330000000000001</v>
      </c>
      <c r="I6004" s="2">
        <v>1314</v>
      </c>
      <c r="J6004" s="2">
        <v>18359</v>
      </c>
      <c r="K6004" s="4">
        <v>0.3397</v>
      </c>
      <c r="L6004" s="2" t="s">
        <v>1276</v>
      </c>
      <c r="M6004" s="5">
        <v>45093</v>
      </c>
      <c r="N6004" s="6">
        <v>106.96</v>
      </c>
    </row>
    <row r="6005" spans="1:14" ht="15.5" x14ac:dyDescent="0.35">
      <c r="A6005" s="3" t="s">
        <v>747</v>
      </c>
      <c r="B6005" s="2" t="s">
        <v>2924</v>
      </c>
      <c r="C6005" s="3">
        <v>115</v>
      </c>
      <c r="D6005" s="2">
        <v>10.45</v>
      </c>
      <c r="E6005" s="2">
        <v>10.25</v>
      </c>
      <c r="F6005" s="2">
        <v>10.5</v>
      </c>
      <c r="G6005" s="2">
        <v>-1.69</v>
      </c>
      <c r="H6005" s="2">
        <v>-0.13919999999999999</v>
      </c>
      <c r="I6005" s="2">
        <v>277</v>
      </c>
      <c r="J6005" s="2">
        <v>29114</v>
      </c>
      <c r="K6005" s="4">
        <v>0.32829999999999998</v>
      </c>
      <c r="L6005" s="2" t="s">
        <v>1276</v>
      </c>
      <c r="M6005" s="5">
        <v>45093</v>
      </c>
      <c r="N6005" s="6">
        <v>106.96</v>
      </c>
    </row>
    <row r="6006" spans="1:14" ht="15.5" x14ac:dyDescent="0.35">
      <c r="A6006" s="3" t="s">
        <v>749</v>
      </c>
      <c r="B6006" s="2" t="s">
        <v>2925</v>
      </c>
      <c r="C6006" s="3">
        <v>120</v>
      </c>
      <c r="D6006" s="2">
        <v>14.3</v>
      </c>
      <c r="E6006" s="2">
        <v>14.05</v>
      </c>
      <c r="F6006" s="2">
        <v>14.45</v>
      </c>
      <c r="G6006" s="2">
        <v>-3.04</v>
      </c>
      <c r="H6006" s="2">
        <v>-0.17530000000000001</v>
      </c>
      <c r="I6006" s="2">
        <v>252</v>
      </c>
      <c r="J6006" s="2">
        <v>17047</v>
      </c>
      <c r="K6006" s="4">
        <v>0.32869999999999999</v>
      </c>
      <c r="L6006" s="2" t="s">
        <v>1276</v>
      </c>
      <c r="M6006" s="5">
        <v>45093</v>
      </c>
      <c r="N6006" s="6">
        <v>106.96</v>
      </c>
    </row>
    <row r="6007" spans="1:14" ht="15.5" hidden="1" x14ac:dyDescent="0.35">
      <c r="A6007" s="3" t="s">
        <v>751</v>
      </c>
      <c r="B6007" s="2" t="s">
        <v>2926</v>
      </c>
      <c r="C6007" s="3">
        <v>125</v>
      </c>
      <c r="D6007" s="2">
        <v>17.75</v>
      </c>
      <c r="E6007" s="2">
        <v>18.350000000000001</v>
      </c>
      <c r="F6007" s="2">
        <v>18.8</v>
      </c>
      <c r="G6007" s="2">
        <v>-3.3</v>
      </c>
      <c r="H6007" s="2">
        <v>-0.15679999999999999</v>
      </c>
      <c r="I6007" s="2">
        <v>64</v>
      </c>
      <c r="J6007" s="2">
        <v>17854</v>
      </c>
      <c r="K6007" s="4">
        <v>0.3281</v>
      </c>
      <c r="L6007" s="2" t="s">
        <v>1276</v>
      </c>
      <c r="M6007" s="5">
        <v>45093</v>
      </c>
      <c r="N6007" s="6">
        <v>106.96</v>
      </c>
    </row>
    <row r="6008" spans="1:14" ht="15.5" x14ac:dyDescent="0.35">
      <c r="A6008" s="3" t="s">
        <v>752</v>
      </c>
      <c r="B6008" s="2" t="s">
        <v>2927</v>
      </c>
      <c r="C6008" s="3">
        <v>130</v>
      </c>
      <c r="D6008" s="2">
        <v>24.1</v>
      </c>
      <c r="E6008" s="2">
        <v>23.05</v>
      </c>
      <c r="F6008" s="2">
        <v>23.45</v>
      </c>
      <c r="G6008" s="2">
        <v>-1.95</v>
      </c>
      <c r="H6008" s="2">
        <v>-7.4899999999999994E-2</v>
      </c>
      <c r="I6008" s="2">
        <v>1</v>
      </c>
      <c r="J6008" s="2">
        <v>3293</v>
      </c>
      <c r="K6008" s="4">
        <v>0.33150000000000002</v>
      </c>
      <c r="L6008" s="2" t="s">
        <v>1276</v>
      </c>
      <c r="M6008" s="5">
        <v>45093</v>
      </c>
      <c r="N6008" s="6">
        <v>106.96</v>
      </c>
    </row>
    <row r="6009" spans="1:14" ht="15.5" hidden="1" x14ac:dyDescent="0.35">
      <c r="A6009" s="3" t="s">
        <v>754</v>
      </c>
      <c r="B6009" s="2" t="s">
        <v>2928</v>
      </c>
      <c r="C6009" s="3">
        <v>135</v>
      </c>
      <c r="D6009" s="2">
        <v>27.95</v>
      </c>
      <c r="E6009" s="2">
        <v>27.85</v>
      </c>
      <c r="F6009" s="2">
        <v>28.35</v>
      </c>
      <c r="G6009" s="2">
        <v>-3.47</v>
      </c>
      <c r="H6009" s="2">
        <v>-0.1104</v>
      </c>
      <c r="I6009" s="2">
        <v>357</v>
      </c>
      <c r="J6009" s="2">
        <v>268</v>
      </c>
      <c r="K6009" s="4">
        <v>0.3589</v>
      </c>
      <c r="L6009" s="2" t="s">
        <v>1276</v>
      </c>
      <c r="M6009" s="5">
        <v>45093</v>
      </c>
      <c r="N6009" s="6">
        <v>106.96</v>
      </c>
    </row>
    <row r="6010" spans="1:14" ht="15.5" x14ac:dyDescent="0.35">
      <c r="A6010" s="3" t="s">
        <v>756</v>
      </c>
      <c r="B6010" s="2" t="s">
        <v>2929</v>
      </c>
      <c r="C6010" s="3">
        <v>140</v>
      </c>
      <c r="D6010" s="2">
        <v>33.049999999999997</v>
      </c>
      <c r="E6010" s="2">
        <v>32.85</v>
      </c>
      <c r="F6010" s="2">
        <v>33.200000000000003</v>
      </c>
      <c r="G6010" s="2">
        <v>-3.35</v>
      </c>
      <c r="H6010" s="2">
        <v>-9.1999999999999998E-2</v>
      </c>
      <c r="I6010" s="2">
        <v>1006</v>
      </c>
      <c r="J6010" s="2">
        <v>1065</v>
      </c>
      <c r="K6010" s="4">
        <v>0.3584</v>
      </c>
      <c r="L6010" s="2" t="s">
        <v>1276</v>
      </c>
      <c r="M6010" s="5">
        <v>45093</v>
      </c>
      <c r="N6010" s="6">
        <v>106.96</v>
      </c>
    </row>
    <row r="6011" spans="1:14" ht="15.5" x14ac:dyDescent="0.35">
      <c r="A6011" s="3" t="s">
        <v>758</v>
      </c>
      <c r="B6011" s="2" t="s">
        <v>2850</v>
      </c>
      <c r="C6011" s="3">
        <v>145</v>
      </c>
      <c r="D6011" s="2">
        <v>38</v>
      </c>
      <c r="E6011" s="2">
        <v>37.799999999999997</v>
      </c>
      <c r="F6011" s="2">
        <v>38.299999999999997</v>
      </c>
      <c r="G6011" s="2">
        <v>-3.4</v>
      </c>
      <c r="H6011" s="2">
        <v>-8.2100000000000006E-2</v>
      </c>
      <c r="I6011" s="2">
        <v>283</v>
      </c>
      <c r="J6011" s="2">
        <v>103</v>
      </c>
      <c r="K6011" s="4">
        <v>0.42920000000000003</v>
      </c>
      <c r="L6011" s="2" t="s">
        <v>1276</v>
      </c>
      <c r="M6011" s="5">
        <v>45093</v>
      </c>
      <c r="N6011" s="6">
        <v>106.96</v>
      </c>
    </row>
    <row r="6012" spans="1:14" ht="15.5" hidden="1" x14ac:dyDescent="0.35">
      <c r="A6012" s="3" t="s">
        <v>759</v>
      </c>
      <c r="B6012" s="2" t="s">
        <v>2850</v>
      </c>
      <c r="C6012" s="3">
        <v>150</v>
      </c>
      <c r="D6012" s="2">
        <v>43.2</v>
      </c>
      <c r="E6012" s="2">
        <v>42.8</v>
      </c>
      <c r="F6012" s="2">
        <v>43.3</v>
      </c>
      <c r="G6012" s="2">
        <v>-3.86</v>
      </c>
      <c r="H6012" s="2">
        <v>-8.2000000000000003E-2</v>
      </c>
      <c r="I6012" s="2">
        <v>6102</v>
      </c>
      <c r="J6012" s="2">
        <v>2438</v>
      </c>
      <c r="K6012" s="4">
        <v>0.46679999999999999</v>
      </c>
      <c r="L6012" s="2" t="s">
        <v>1276</v>
      </c>
      <c r="M6012" s="5">
        <v>45093</v>
      </c>
      <c r="N6012" s="6">
        <v>106.96</v>
      </c>
    </row>
    <row r="6013" spans="1:14" ht="15.5" hidden="1" x14ac:dyDescent="0.35">
      <c r="A6013" s="3" t="s">
        <v>760</v>
      </c>
      <c r="B6013" s="2" t="s">
        <v>2275</v>
      </c>
      <c r="C6013" s="3">
        <v>150.5</v>
      </c>
      <c r="D6013" s="2">
        <v>48.05</v>
      </c>
      <c r="E6013" s="2">
        <v>43.3</v>
      </c>
      <c r="F6013" s="2">
        <v>43.8</v>
      </c>
      <c r="G6013" s="2">
        <v>0</v>
      </c>
      <c r="H6013" s="2" t="s">
        <v>12</v>
      </c>
      <c r="I6013" s="2">
        <v>5</v>
      </c>
      <c r="J6013" s="2">
        <v>3</v>
      </c>
      <c r="K6013" s="4">
        <v>0.47070000000000001</v>
      </c>
      <c r="L6013" s="2" t="s">
        <v>1276</v>
      </c>
      <c r="M6013" s="5">
        <v>45093</v>
      </c>
      <c r="N6013" s="6">
        <v>106.96</v>
      </c>
    </row>
    <row r="6014" spans="1:14" ht="15.5" hidden="1" x14ac:dyDescent="0.35">
      <c r="A6014" s="3" t="s">
        <v>762</v>
      </c>
      <c r="B6014" s="2" t="s">
        <v>2276</v>
      </c>
      <c r="C6014" s="3">
        <v>151</v>
      </c>
      <c r="D6014" s="2">
        <v>45.76</v>
      </c>
      <c r="E6014" s="2">
        <v>55.45</v>
      </c>
      <c r="F6014" s="2">
        <v>56.75</v>
      </c>
      <c r="G6014" s="2">
        <v>0</v>
      </c>
      <c r="H6014" s="2" t="s">
        <v>12</v>
      </c>
      <c r="I6014" s="2">
        <v>1</v>
      </c>
      <c r="J6014" s="2">
        <v>2</v>
      </c>
      <c r="K6014" s="4">
        <v>1.4950000000000001</v>
      </c>
      <c r="L6014" s="2" t="s">
        <v>1276</v>
      </c>
      <c r="M6014" s="5">
        <v>45093</v>
      </c>
      <c r="N6014" s="6">
        <v>106.96</v>
      </c>
    </row>
    <row r="6015" spans="1:14" ht="15.5" hidden="1" x14ac:dyDescent="0.35">
      <c r="A6015" s="3" t="s">
        <v>763</v>
      </c>
      <c r="B6015" s="2" t="s">
        <v>2277</v>
      </c>
      <c r="C6015" s="3">
        <v>151.5</v>
      </c>
      <c r="D6015" s="2">
        <v>51.15</v>
      </c>
      <c r="E6015" s="2">
        <v>60.45</v>
      </c>
      <c r="F6015" s="2">
        <v>61.1</v>
      </c>
      <c r="G6015" s="2">
        <v>0</v>
      </c>
      <c r="H6015" s="2" t="s">
        <v>12</v>
      </c>
      <c r="I6015" s="2">
        <v>650</v>
      </c>
      <c r="J6015" s="2">
        <v>2</v>
      </c>
      <c r="K6015" s="4">
        <v>1.7630999999999999</v>
      </c>
      <c r="L6015" s="2" t="s">
        <v>1276</v>
      </c>
      <c r="M6015" s="5">
        <v>45093</v>
      </c>
      <c r="N6015" s="6">
        <v>106.96</v>
      </c>
    </row>
    <row r="6016" spans="1:14" ht="15.5" hidden="1" x14ac:dyDescent="0.35">
      <c r="A6016" s="3" t="s">
        <v>764</v>
      </c>
      <c r="B6016" s="2" t="s">
        <v>2278</v>
      </c>
      <c r="C6016" s="3">
        <v>152</v>
      </c>
      <c r="D6016" s="2">
        <v>39.42</v>
      </c>
      <c r="E6016" s="2">
        <v>56.45</v>
      </c>
      <c r="F6016" s="2">
        <v>57.75</v>
      </c>
      <c r="G6016" s="2">
        <v>0</v>
      </c>
      <c r="H6016" s="2" t="s">
        <v>12</v>
      </c>
      <c r="I6016" s="2">
        <v>1032</v>
      </c>
      <c r="J6016" s="2">
        <v>1</v>
      </c>
      <c r="K6016" s="4">
        <v>1.5067999999999999</v>
      </c>
      <c r="L6016" s="2" t="s">
        <v>1276</v>
      </c>
      <c r="M6016" s="5">
        <v>45093</v>
      </c>
      <c r="N6016" s="6">
        <v>106.96</v>
      </c>
    </row>
    <row r="6017" spans="1:14" ht="15.5" hidden="1" x14ac:dyDescent="0.35">
      <c r="A6017" s="3" t="s">
        <v>766</v>
      </c>
      <c r="B6017" s="2" t="s">
        <v>2279</v>
      </c>
      <c r="C6017" s="3">
        <v>152.5</v>
      </c>
      <c r="D6017" s="2">
        <v>41.11</v>
      </c>
      <c r="E6017" s="2">
        <v>56.95</v>
      </c>
      <c r="F6017" s="2">
        <v>58.25</v>
      </c>
      <c r="G6017" s="2">
        <v>0</v>
      </c>
      <c r="H6017" s="2" t="s">
        <v>12</v>
      </c>
      <c r="I6017" s="2">
        <v>1030</v>
      </c>
      <c r="J6017" s="2">
        <v>0</v>
      </c>
      <c r="K6017" s="4">
        <v>1.5127999999999999</v>
      </c>
      <c r="L6017" s="2" t="s">
        <v>1276</v>
      </c>
      <c r="M6017" s="5">
        <v>45093</v>
      </c>
      <c r="N6017" s="6">
        <v>106.96</v>
      </c>
    </row>
    <row r="6018" spans="1:14" ht="15.5" hidden="1" x14ac:dyDescent="0.35">
      <c r="A6018" s="3" t="s">
        <v>768</v>
      </c>
      <c r="B6018" s="2" t="s">
        <v>2280</v>
      </c>
      <c r="C6018" s="3">
        <v>153</v>
      </c>
      <c r="D6018" s="2">
        <v>41.6</v>
      </c>
      <c r="E6018" s="2">
        <v>57.45</v>
      </c>
      <c r="F6018" s="2">
        <v>58.75</v>
      </c>
      <c r="G6018" s="2">
        <v>0</v>
      </c>
      <c r="H6018" s="2" t="s">
        <v>12</v>
      </c>
      <c r="I6018" s="2">
        <v>630</v>
      </c>
      <c r="J6018" s="2">
        <v>0</v>
      </c>
      <c r="K6018" s="4">
        <v>1.5186999999999999</v>
      </c>
      <c r="L6018" s="2" t="s">
        <v>1276</v>
      </c>
      <c r="M6018" s="5">
        <v>45093</v>
      </c>
      <c r="N6018" s="6">
        <v>106.96</v>
      </c>
    </row>
    <row r="6019" spans="1:14" ht="15.5" hidden="1" x14ac:dyDescent="0.35">
      <c r="A6019" s="3" t="s">
        <v>770</v>
      </c>
      <c r="B6019" s="2" t="s">
        <v>2281</v>
      </c>
      <c r="C6019" s="3">
        <v>153.5</v>
      </c>
      <c r="D6019" s="2">
        <v>42.17</v>
      </c>
      <c r="E6019" s="2">
        <v>57.95</v>
      </c>
      <c r="F6019" s="2">
        <v>59.25</v>
      </c>
      <c r="G6019" s="2">
        <v>0</v>
      </c>
      <c r="H6019" s="2" t="s">
        <v>12</v>
      </c>
      <c r="I6019" s="2">
        <v>630</v>
      </c>
      <c r="J6019" s="2">
        <v>0</v>
      </c>
      <c r="K6019" s="4">
        <v>1.5245</v>
      </c>
      <c r="L6019" s="2" t="s">
        <v>1276</v>
      </c>
      <c r="M6019" s="5">
        <v>45093</v>
      </c>
      <c r="N6019" s="6">
        <v>106.96</v>
      </c>
    </row>
    <row r="6020" spans="1:14" ht="15.5" hidden="1" x14ac:dyDescent="0.35">
      <c r="A6020" s="3" t="s">
        <v>772</v>
      </c>
      <c r="B6020" s="2" t="s">
        <v>2842</v>
      </c>
      <c r="C6020" s="3">
        <v>154</v>
      </c>
      <c r="D6020" s="2">
        <v>50.7</v>
      </c>
      <c r="E6020" s="2">
        <v>46.8</v>
      </c>
      <c r="F6020" s="2">
        <v>47.3</v>
      </c>
      <c r="G6020" s="2">
        <v>0</v>
      </c>
      <c r="H6020" s="2" t="s">
        <v>12</v>
      </c>
      <c r="I6020" s="2">
        <v>26</v>
      </c>
      <c r="J6020" s="2">
        <v>15</v>
      </c>
      <c r="K6020" s="4">
        <v>0.49609999999999999</v>
      </c>
      <c r="L6020" s="2" t="s">
        <v>1276</v>
      </c>
      <c r="M6020" s="5">
        <v>45093</v>
      </c>
      <c r="N6020" s="6">
        <v>106.96</v>
      </c>
    </row>
    <row r="6021" spans="1:14" ht="15.5" hidden="1" x14ac:dyDescent="0.35">
      <c r="A6021" s="3" t="s">
        <v>773</v>
      </c>
      <c r="B6021" s="2" t="s">
        <v>2282</v>
      </c>
      <c r="C6021" s="3">
        <v>154.5</v>
      </c>
      <c r="D6021" s="2">
        <v>43.02</v>
      </c>
      <c r="E6021" s="2">
        <v>59</v>
      </c>
      <c r="F6021" s="2">
        <v>60.25</v>
      </c>
      <c r="G6021" s="2">
        <v>0</v>
      </c>
      <c r="H6021" s="2" t="s">
        <v>12</v>
      </c>
      <c r="I6021" s="2">
        <v>430</v>
      </c>
      <c r="J6021" s="2">
        <v>0</v>
      </c>
      <c r="K6021" s="4">
        <v>1.5377000000000001</v>
      </c>
      <c r="L6021" s="2" t="s">
        <v>1276</v>
      </c>
      <c r="M6021" s="5">
        <v>45093</v>
      </c>
      <c r="N6021" s="6">
        <v>106.96</v>
      </c>
    </row>
    <row r="6022" spans="1:14" ht="15.5" hidden="1" x14ac:dyDescent="0.35">
      <c r="A6022" s="3" t="s">
        <v>775</v>
      </c>
      <c r="B6022" s="2" t="s">
        <v>2715</v>
      </c>
      <c r="C6022" s="3">
        <v>155</v>
      </c>
      <c r="D6022" s="2">
        <v>53.4</v>
      </c>
      <c r="E6022" s="2">
        <v>47.8</v>
      </c>
      <c r="F6022" s="2">
        <v>48.3</v>
      </c>
      <c r="G6022" s="2">
        <v>0</v>
      </c>
      <c r="H6022" s="2" t="s">
        <v>12</v>
      </c>
      <c r="I6022" s="2">
        <v>1</v>
      </c>
      <c r="J6022" s="2">
        <v>0</v>
      </c>
      <c r="K6022" s="4">
        <v>0.50290000000000001</v>
      </c>
      <c r="L6022" s="2" t="s">
        <v>1276</v>
      </c>
      <c r="M6022" s="5">
        <v>45093</v>
      </c>
      <c r="N6022" s="6">
        <v>106.96</v>
      </c>
    </row>
    <row r="6023" spans="1:14" ht="15.5" hidden="1" x14ac:dyDescent="0.35">
      <c r="A6023" s="3" t="s">
        <v>777</v>
      </c>
      <c r="B6023" s="2" t="s">
        <v>2284</v>
      </c>
      <c r="C6023" s="3">
        <v>155.5</v>
      </c>
      <c r="D6023" s="2">
        <v>44.47</v>
      </c>
      <c r="E6023" s="2">
        <v>60.05</v>
      </c>
      <c r="F6023" s="2">
        <v>61.2</v>
      </c>
      <c r="G6023" s="2">
        <v>0</v>
      </c>
      <c r="H6023" s="2" t="s">
        <v>12</v>
      </c>
      <c r="I6023" s="2">
        <v>200</v>
      </c>
      <c r="J6023" s="2">
        <v>0</v>
      </c>
      <c r="K6023" s="4">
        <v>1.5491999999999999</v>
      </c>
      <c r="L6023" s="2" t="s">
        <v>1276</v>
      </c>
      <c r="M6023" s="5">
        <v>45093</v>
      </c>
      <c r="N6023" s="6">
        <v>106.96</v>
      </c>
    </row>
    <row r="6024" spans="1:14" ht="15.5" hidden="1" x14ac:dyDescent="0.35">
      <c r="A6024" s="3" t="s">
        <v>778</v>
      </c>
      <c r="B6024" s="2" t="s">
        <v>2285</v>
      </c>
      <c r="C6024" s="3">
        <v>156</v>
      </c>
      <c r="D6024" s="2">
        <v>44.45</v>
      </c>
      <c r="E6024" s="2">
        <v>60.55</v>
      </c>
      <c r="F6024" s="2">
        <v>61.7</v>
      </c>
      <c r="G6024" s="2">
        <v>0</v>
      </c>
      <c r="H6024" s="2" t="s">
        <v>12</v>
      </c>
      <c r="I6024" s="2">
        <v>202</v>
      </c>
      <c r="J6024" s="2">
        <v>0</v>
      </c>
      <c r="K6024" s="4">
        <v>1.5548999999999999</v>
      </c>
      <c r="L6024" s="2" t="s">
        <v>1276</v>
      </c>
      <c r="M6024" s="5">
        <v>45093</v>
      </c>
      <c r="N6024" s="6">
        <v>106.96</v>
      </c>
    </row>
    <row r="6025" spans="1:14" ht="15.5" hidden="1" x14ac:dyDescent="0.35">
      <c r="A6025" s="3" t="s">
        <v>780</v>
      </c>
      <c r="B6025" s="2" t="s">
        <v>2286</v>
      </c>
      <c r="C6025" s="3">
        <v>156.5</v>
      </c>
      <c r="D6025" s="2">
        <v>45.51</v>
      </c>
      <c r="E6025" s="2">
        <v>61.05</v>
      </c>
      <c r="F6025" s="2">
        <v>62.2</v>
      </c>
      <c r="G6025" s="2">
        <v>0</v>
      </c>
      <c r="H6025" s="2" t="s">
        <v>12</v>
      </c>
      <c r="I6025" s="2">
        <v>200</v>
      </c>
      <c r="J6025" s="2">
        <v>0</v>
      </c>
      <c r="K6025" s="4">
        <v>1.5605</v>
      </c>
      <c r="L6025" s="2" t="s">
        <v>1276</v>
      </c>
      <c r="M6025" s="5">
        <v>45093</v>
      </c>
      <c r="N6025" s="6">
        <v>106.96</v>
      </c>
    </row>
    <row r="6026" spans="1:14" ht="15.5" hidden="1" x14ac:dyDescent="0.35">
      <c r="A6026" s="3" t="s">
        <v>781</v>
      </c>
      <c r="B6026" s="2" t="s">
        <v>2287</v>
      </c>
      <c r="C6026" s="3">
        <v>157</v>
      </c>
      <c r="D6026" s="2">
        <v>64.69</v>
      </c>
      <c r="E6026" s="2">
        <v>58</v>
      </c>
      <c r="F6026" s="2">
        <v>58.55</v>
      </c>
      <c r="G6026" s="2">
        <v>0</v>
      </c>
      <c r="H6026" s="2" t="s">
        <v>12</v>
      </c>
      <c r="I6026" s="2">
        <v>2</v>
      </c>
      <c r="J6026" s="2">
        <v>0</v>
      </c>
      <c r="K6026" s="4">
        <v>1.3098000000000001</v>
      </c>
      <c r="L6026" s="2" t="s">
        <v>1276</v>
      </c>
      <c r="M6026" s="5">
        <v>45093</v>
      </c>
      <c r="N6026" s="6">
        <v>106.96</v>
      </c>
    </row>
    <row r="6027" spans="1:14" ht="15.5" hidden="1" x14ac:dyDescent="0.35">
      <c r="A6027" s="3" t="s">
        <v>783</v>
      </c>
      <c r="B6027" s="2" t="s">
        <v>2288</v>
      </c>
      <c r="C6027" s="3">
        <v>157.5</v>
      </c>
      <c r="D6027" s="2">
        <v>55.4</v>
      </c>
      <c r="E6027" s="2">
        <v>63.6</v>
      </c>
      <c r="F6027" s="2">
        <v>64.349999999999994</v>
      </c>
      <c r="G6027" s="2">
        <v>0</v>
      </c>
      <c r="H6027" s="2" t="s">
        <v>12</v>
      </c>
      <c r="I6027" s="2">
        <v>260</v>
      </c>
      <c r="J6027" s="2">
        <v>0</v>
      </c>
      <c r="K6027" s="4">
        <v>1.6580999999999999</v>
      </c>
      <c r="L6027" s="2" t="s">
        <v>1276</v>
      </c>
      <c r="M6027" s="5">
        <v>45093</v>
      </c>
      <c r="N6027" s="6">
        <v>106.96</v>
      </c>
    </row>
    <row r="6028" spans="1:14" ht="15.5" hidden="1" x14ac:dyDescent="0.35">
      <c r="A6028" s="3" t="s">
        <v>784</v>
      </c>
      <c r="B6028" s="2" t="s">
        <v>2289</v>
      </c>
      <c r="C6028" s="3">
        <v>158</v>
      </c>
      <c r="D6028" s="2">
        <v>64.2</v>
      </c>
      <c r="E6028" s="2">
        <v>69.650000000000006</v>
      </c>
      <c r="F6028" s="2">
        <v>70.7</v>
      </c>
      <c r="G6028" s="2">
        <v>0</v>
      </c>
      <c r="H6028" s="2" t="s">
        <v>12</v>
      </c>
      <c r="I6028" s="2">
        <v>40</v>
      </c>
      <c r="J6028" s="2">
        <v>0</v>
      </c>
      <c r="K6028" s="4">
        <v>2.0184000000000002</v>
      </c>
      <c r="L6028" s="2" t="s">
        <v>1276</v>
      </c>
      <c r="M6028" s="5">
        <v>45093</v>
      </c>
      <c r="N6028" s="6">
        <v>106.96</v>
      </c>
    </row>
    <row r="6029" spans="1:14" ht="15.5" hidden="1" x14ac:dyDescent="0.35">
      <c r="A6029" s="3" t="s">
        <v>786</v>
      </c>
      <c r="B6029" s="2" t="s">
        <v>2290</v>
      </c>
      <c r="C6029" s="3">
        <v>158.5</v>
      </c>
      <c r="D6029" s="2">
        <v>68.55</v>
      </c>
      <c r="E6029" s="2">
        <v>64.099999999999994</v>
      </c>
      <c r="F6029" s="2">
        <v>64.7</v>
      </c>
      <c r="G6029" s="2">
        <v>0</v>
      </c>
      <c r="H6029" s="2" t="s">
        <v>12</v>
      </c>
      <c r="I6029" s="2">
        <v>43</v>
      </c>
      <c r="J6029" s="2">
        <v>0</v>
      </c>
      <c r="K6029" s="4">
        <v>1.6327</v>
      </c>
      <c r="L6029" s="2" t="s">
        <v>1276</v>
      </c>
      <c r="M6029" s="5">
        <v>45093</v>
      </c>
      <c r="N6029" s="6">
        <v>106.96</v>
      </c>
    </row>
    <row r="6030" spans="1:14" ht="15.5" hidden="1" x14ac:dyDescent="0.35">
      <c r="A6030" s="3" t="s">
        <v>787</v>
      </c>
      <c r="B6030" s="2" t="s">
        <v>2291</v>
      </c>
      <c r="C6030" s="3">
        <v>159</v>
      </c>
      <c r="D6030" s="2">
        <v>64.25</v>
      </c>
      <c r="E6030" s="2">
        <v>73.349999999999994</v>
      </c>
      <c r="F6030" s="2">
        <v>74.25</v>
      </c>
      <c r="G6030" s="2">
        <v>0</v>
      </c>
      <c r="H6030" s="2" t="s">
        <v>12</v>
      </c>
      <c r="I6030" s="2">
        <v>194</v>
      </c>
      <c r="J6030" s="2">
        <v>0</v>
      </c>
      <c r="K6030" s="4">
        <v>2.1903000000000001</v>
      </c>
      <c r="L6030" s="2" t="s">
        <v>1276</v>
      </c>
      <c r="M6030" s="5">
        <v>45093</v>
      </c>
      <c r="N6030" s="6">
        <v>106.96</v>
      </c>
    </row>
    <row r="6031" spans="1:14" ht="15.5" hidden="1" x14ac:dyDescent="0.35">
      <c r="A6031" s="3" t="s">
        <v>789</v>
      </c>
      <c r="B6031" s="2" t="s">
        <v>2292</v>
      </c>
      <c r="C6031" s="3">
        <v>159.5</v>
      </c>
      <c r="D6031" s="2">
        <v>65.45</v>
      </c>
      <c r="E6031" s="2">
        <v>73.849999999999994</v>
      </c>
      <c r="F6031" s="2">
        <v>74.650000000000006</v>
      </c>
      <c r="G6031" s="2">
        <v>0</v>
      </c>
      <c r="H6031" s="2" t="s">
        <v>12</v>
      </c>
      <c r="I6031" s="2">
        <v>33</v>
      </c>
      <c r="J6031" s="2">
        <v>0</v>
      </c>
      <c r="K6031" s="4">
        <v>2.1928999999999998</v>
      </c>
      <c r="L6031" s="2" t="s">
        <v>1276</v>
      </c>
      <c r="M6031" s="5">
        <v>45093</v>
      </c>
      <c r="N6031" s="6">
        <v>106.96</v>
      </c>
    </row>
    <row r="6032" spans="1:14" ht="15.5" hidden="1" x14ac:dyDescent="0.35">
      <c r="A6032" s="3" t="s">
        <v>791</v>
      </c>
      <c r="B6032" s="2" t="s">
        <v>2842</v>
      </c>
      <c r="C6032" s="3">
        <v>160</v>
      </c>
      <c r="D6032" s="2">
        <v>56.75</v>
      </c>
      <c r="E6032" s="2">
        <v>52.8</v>
      </c>
      <c r="F6032" s="2">
        <v>53.3</v>
      </c>
      <c r="G6032" s="2">
        <v>0</v>
      </c>
      <c r="H6032" s="2" t="s">
        <v>12</v>
      </c>
      <c r="I6032" s="2">
        <v>30</v>
      </c>
      <c r="J6032" s="2">
        <v>20</v>
      </c>
      <c r="K6032" s="4">
        <v>0.53710000000000002</v>
      </c>
      <c r="L6032" s="2" t="s">
        <v>1276</v>
      </c>
      <c r="M6032" s="5">
        <v>45093</v>
      </c>
      <c r="N6032" s="6">
        <v>106.96</v>
      </c>
    </row>
    <row r="6033" spans="1:14" ht="15.5" hidden="1" x14ac:dyDescent="0.35">
      <c r="A6033" s="3" t="s">
        <v>793</v>
      </c>
      <c r="B6033" s="2" t="s">
        <v>2294</v>
      </c>
      <c r="C6033" s="3">
        <v>160.5</v>
      </c>
      <c r="D6033" s="2">
        <v>65.900000000000006</v>
      </c>
      <c r="E6033" s="2">
        <v>74.900000000000006</v>
      </c>
      <c r="F6033" s="2">
        <v>75.599999999999994</v>
      </c>
      <c r="G6033" s="2">
        <v>0</v>
      </c>
      <c r="H6033" s="2" t="s">
        <v>12</v>
      </c>
      <c r="I6033" s="2">
        <v>109</v>
      </c>
      <c r="J6033" s="2">
        <v>0</v>
      </c>
      <c r="K6033" s="4">
        <v>2.2040999999999999</v>
      </c>
      <c r="L6033" s="2" t="s">
        <v>1276</v>
      </c>
      <c r="M6033" s="5">
        <v>45093</v>
      </c>
      <c r="N6033" s="6">
        <v>106.96</v>
      </c>
    </row>
    <row r="6034" spans="1:14" ht="15.5" hidden="1" x14ac:dyDescent="0.35">
      <c r="A6034" s="3" t="s">
        <v>795</v>
      </c>
      <c r="B6034" s="2" t="s">
        <v>2291</v>
      </c>
      <c r="C6034" s="3">
        <v>161</v>
      </c>
      <c r="D6034" s="2">
        <v>66.25</v>
      </c>
      <c r="E6034" s="2">
        <v>75.400000000000006</v>
      </c>
      <c r="F6034" s="2">
        <v>76.099999999999994</v>
      </c>
      <c r="G6034" s="2">
        <v>0</v>
      </c>
      <c r="H6034" s="2" t="s">
        <v>12</v>
      </c>
      <c r="I6034" s="2">
        <v>76</v>
      </c>
      <c r="J6034" s="2">
        <v>0</v>
      </c>
      <c r="K6034" s="4">
        <v>2.2097000000000002</v>
      </c>
      <c r="L6034" s="2" t="s">
        <v>1276</v>
      </c>
      <c r="M6034" s="5">
        <v>45093</v>
      </c>
      <c r="N6034" s="6">
        <v>106.96</v>
      </c>
    </row>
    <row r="6035" spans="1:14" ht="15.5" hidden="1" x14ac:dyDescent="0.35">
      <c r="A6035" s="3" t="s">
        <v>796</v>
      </c>
      <c r="B6035" s="2" t="s">
        <v>2295</v>
      </c>
      <c r="C6035" s="3">
        <v>161.5</v>
      </c>
      <c r="D6035" s="2">
        <v>50.56</v>
      </c>
      <c r="E6035" s="2">
        <v>66</v>
      </c>
      <c r="F6035" s="2">
        <v>67.2</v>
      </c>
      <c r="G6035" s="2">
        <v>0</v>
      </c>
      <c r="H6035" s="2" t="s">
        <v>12</v>
      </c>
      <c r="I6035" s="2">
        <v>2</v>
      </c>
      <c r="J6035" s="2">
        <v>0</v>
      </c>
      <c r="K6035" s="4">
        <v>1.6138999999999999</v>
      </c>
      <c r="L6035" s="2" t="s">
        <v>1276</v>
      </c>
      <c r="M6035" s="5">
        <v>45093</v>
      </c>
      <c r="N6035" s="6">
        <v>106.96</v>
      </c>
    </row>
    <row r="6036" spans="1:14" ht="15.5" hidden="1" x14ac:dyDescent="0.35">
      <c r="A6036" s="3" t="s">
        <v>797</v>
      </c>
      <c r="B6036" s="2" t="s">
        <v>2296</v>
      </c>
      <c r="C6036" s="3">
        <v>162</v>
      </c>
      <c r="D6036" s="2">
        <v>67.900000000000006</v>
      </c>
      <c r="E6036" s="2">
        <v>76.45</v>
      </c>
      <c r="F6036" s="2">
        <v>77.150000000000006</v>
      </c>
      <c r="G6036" s="2">
        <v>0</v>
      </c>
      <c r="H6036" s="2" t="s">
        <v>12</v>
      </c>
      <c r="I6036" s="2">
        <v>2</v>
      </c>
      <c r="J6036" s="2">
        <v>0</v>
      </c>
      <c r="K6036" s="4">
        <v>2.2239</v>
      </c>
      <c r="L6036" s="2" t="s">
        <v>1276</v>
      </c>
      <c r="M6036" s="5">
        <v>45093</v>
      </c>
      <c r="N6036" s="6">
        <v>106.96</v>
      </c>
    </row>
    <row r="6037" spans="1:14" ht="15.5" hidden="1" x14ac:dyDescent="0.35">
      <c r="A6037" s="3" t="s">
        <v>799</v>
      </c>
      <c r="B6037" s="2" t="s">
        <v>2297</v>
      </c>
      <c r="C6037" s="3">
        <v>162.5</v>
      </c>
      <c r="D6037" s="2">
        <v>64.16</v>
      </c>
      <c r="E6037" s="2">
        <v>64.349999999999994</v>
      </c>
      <c r="F6037" s="2">
        <v>65.349999999999994</v>
      </c>
      <c r="G6037" s="2">
        <v>0</v>
      </c>
      <c r="H6037" s="2" t="s">
        <v>12</v>
      </c>
      <c r="I6037" s="2">
        <v>1</v>
      </c>
      <c r="J6037" s="2">
        <v>0</v>
      </c>
      <c r="K6037" s="4">
        <v>1.4418</v>
      </c>
      <c r="L6037" s="2" t="s">
        <v>1276</v>
      </c>
      <c r="M6037" s="5">
        <v>45093</v>
      </c>
      <c r="N6037" s="6">
        <v>106.96</v>
      </c>
    </row>
    <row r="6038" spans="1:14" ht="15.5" hidden="1" x14ac:dyDescent="0.35">
      <c r="A6038" s="3" t="s">
        <v>801</v>
      </c>
      <c r="B6038" s="2" t="s">
        <v>2298</v>
      </c>
      <c r="C6038" s="3">
        <v>163</v>
      </c>
      <c r="D6038" s="2">
        <v>69.150000000000006</v>
      </c>
      <c r="E6038" s="2">
        <v>79</v>
      </c>
      <c r="F6038" s="2">
        <v>79.7</v>
      </c>
      <c r="G6038" s="2">
        <v>0</v>
      </c>
      <c r="H6038" s="2" t="s">
        <v>12</v>
      </c>
      <c r="I6038" s="2">
        <v>10</v>
      </c>
      <c r="J6038" s="2">
        <v>0</v>
      </c>
      <c r="K6038" s="4">
        <v>2.3292999999999999</v>
      </c>
      <c r="L6038" s="2" t="s">
        <v>1276</v>
      </c>
      <c r="M6038" s="5">
        <v>45093</v>
      </c>
      <c r="N6038" s="6">
        <v>106.96</v>
      </c>
    </row>
    <row r="6039" spans="1:14" ht="15.5" hidden="1" x14ac:dyDescent="0.35">
      <c r="A6039" s="3" t="s">
        <v>803</v>
      </c>
      <c r="B6039" s="2" t="s">
        <v>2299</v>
      </c>
      <c r="C6039" s="3">
        <v>163.5</v>
      </c>
      <c r="D6039" s="2">
        <v>59</v>
      </c>
      <c r="E6039" s="2">
        <v>68</v>
      </c>
      <c r="F6039" s="2">
        <v>69.25</v>
      </c>
      <c r="G6039" s="2">
        <v>0</v>
      </c>
      <c r="H6039" s="2" t="s">
        <v>12</v>
      </c>
      <c r="I6039" s="2">
        <v>35</v>
      </c>
      <c r="J6039" s="2">
        <v>0</v>
      </c>
      <c r="K6039" s="4">
        <v>1.6367</v>
      </c>
      <c r="L6039" s="2" t="s">
        <v>1276</v>
      </c>
      <c r="M6039" s="5">
        <v>45093</v>
      </c>
      <c r="N6039" s="6">
        <v>106.96</v>
      </c>
    </row>
    <row r="6040" spans="1:14" ht="15.5" hidden="1" x14ac:dyDescent="0.35">
      <c r="A6040" s="3" t="s">
        <v>805</v>
      </c>
      <c r="B6040" s="2" t="s">
        <v>2300</v>
      </c>
      <c r="C6040" s="3">
        <v>164</v>
      </c>
      <c r="D6040" s="2">
        <v>58.25</v>
      </c>
      <c r="E6040" s="2">
        <v>68.5</v>
      </c>
      <c r="F6040" s="2">
        <v>69.75</v>
      </c>
      <c r="G6040" s="2">
        <v>0</v>
      </c>
      <c r="H6040" s="2" t="s">
        <v>12</v>
      </c>
      <c r="I6040" s="2">
        <v>52</v>
      </c>
      <c r="J6040" s="2">
        <v>0</v>
      </c>
      <c r="K6040" s="4">
        <v>1.6417999999999999</v>
      </c>
      <c r="L6040" s="2" t="s">
        <v>1276</v>
      </c>
      <c r="M6040" s="5">
        <v>45093</v>
      </c>
      <c r="N6040" s="6">
        <v>106.96</v>
      </c>
    </row>
    <row r="6041" spans="1:14" ht="15.5" hidden="1" x14ac:dyDescent="0.35">
      <c r="A6041" s="3" t="s">
        <v>807</v>
      </c>
      <c r="B6041" s="2" t="s">
        <v>2301</v>
      </c>
      <c r="C6041" s="3">
        <v>164.5</v>
      </c>
      <c r="D6041" s="2">
        <v>70.099999999999994</v>
      </c>
      <c r="E6041" s="2">
        <v>60.55</v>
      </c>
      <c r="F6041" s="2">
        <v>61.85</v>
      </c>
      <c r="G6041" s="2">
        <v>0</v>
      </c>
      <c r="H6041" s="2" t="s">
        <v>12</v>
      </c>
      <c r="I6041" s="2">
        <v>84</v>
      </c>
      <c r="J6041" s="2">
        <v>0</v>
      </c>
      <c r="K6041" s="4">
        <v>1.0305</v>
      </c>
      <c r="L6041" s="2" t="s">
        <v>1276</v>
      </c>
      <c r="M6041" s="5">
        <v>45093</v>
      </c>
      <c r="N6041" s="6">
        <v>106.96</v>
      </c>
    </row>
    <row r="6042" spans="1:14" ht="15.5" hidden="1" x14ac:dyDescent="0.35">
      <c r="A6042" s="3" t="s">
        <v>809</v>
      </c>
      <c r="B6042" s="2" t="s">
        <v>2302</v>
      </c>
      <c r="C6042" s="3">
        <v>165</v>
      </c>
      <c r="D6042" s="2">
        <v>66.849999999999994</v>
      </c>
      <c r="E6042" s="2">
        <v>57.8</v>
      </c>
      <c r="F6042" s="2">
        <v>58.25</v>
      </c>
      <c r="G6042" s="2">
        <v>0</v>
      </c>
      <c r="H6042" s="2" t="s">
        <v>12</v>
      </c>
      <c r="I6042" s="2">
        <v>92</v>
      </c>
      <c r="J6042" s="2">
        <v>0</v>
      </c>
      <c r="K6042" s="4">
        <v>0.55179999999999996</v>
      </c>
      <c r="L6042" s="2" t="s">
        <v>1276</v>
      </c>
      <c r="M6042" s="5">
        <v>45093</v>
      </c>
      <c r="N6042" s="6">
        <v>106.96</v>
      </c>
    </row>
    <row r="6043" spans="1:14" ht="15.5" hidden="1" x14ac:dyDescent="0.35">
      <c r="A6043" s="3" t="s">
        <v>810</v>
      </c>
      <c r="B6043" s="2" t="s">
        <v>2300</v>
      </c>
      <c r="C6043" s="3">
        <v>165.5</v>
      </c>
      <c r="D6043" s="2">
        <v>59.75</v>
      </c>
      <c r="E6043" s="2">
        <v>70</v>
      </c>
      <c r="F6043" s="2">
        <v>71.25</v>
      </c>
      <c r="G6043" s="2">
        <v>0</v>
      </c>
      <c r="H6043" s="2" t="s">
        <v>12</v>
      </c>
      <c r="I6043" s="2">
        <v>50</v>
      </c>
      <c r="J6043" s="2">
        <v>0</v>
      </c>
      <c r="K6043" s="4">
        <v>1.6575</v>
      </c>
      <c r="L6043" s="2" t="s">
        <v>1276</v>
      </c>
      <c r="M6043" s="5">
        <v>45093</v>
      </c>
      <c r="N6043" s="6">
        <v>106.96</v>
      </c>
    </row>
    <row r="6044" spans="1:14" ht="15.5" hidden="1" x14ac:dyDescent="0.35">
      <c r="A6044" s="3" t="s">
        <v>811</v>
      </c>
      <c r="B6044" s="2" t="s">
        <v>2299</v>
      </c>
      <c r="C6044" s="3">
        <v>166</v>
      </c>
      <c r="D6044" s="2">
        <v>60.89</v>
      </c>
      <c r="E6044" s="2">
        <v>70.5</v>
      </c>
      <c r="F6044" s="2">
        <v>71.75</v>
      </c>
      <c r="G6044" s="2">
        <v>0</v>
      </c>
      <c r="H6044" s="2" t="s">
        <v>12</v>
      </c>
      <c r="I6044" s="2">
        <v>35</v>
      </c>
      <c r="J6044" s="2">
        <v>0</v>
      </c>
      <c r="K6044" s="4">
        <v>1.6626000000000001</v>
      </c>
      <c r="L6044" s="2" t="s">
        <v>1276</v>
      </c>
      <c r="M6044" s="5">
        <v>45093</v>
      </c>
      <c r="N6044" s="6">
        <v>106.96</v>
      </c>
    </row>
    <row r="6045" spans="1:14" ht="15.5" hidden="1" x14ac:dyDescent="0.35">
      <c r="A6045" s="3" t="s">
        <v>813</v>
      </c>
      <c r="B6045" s="2" t="s">
        <v>2299</v>
      </c>
      <c r="C6045" s="3">
        <v>166.5</v>
      </c>
      <c r="D6045" s="2">
        <v>62</v>
      </c>
      <c r="E6045" s="2">
        <v>71</v>
      </c>
      <c r="F6045" s="2">
        <v>72.25</v>
      </c>
      <c r="G6045" s="2">
        <v>0</v>
      </c>
      <c r="H6045" s="2" t="s">
        <v>12</v>
      </c>
      <c r="I6045" s="2">
        <v>40</v>
      </c>
      <c r="J6045" s="2">
        <v>0</v>
      </c>
      <c r="K6045" s="4">
        <v>1.6677</v>
      </c>
      <c r="L6045" s="2" t="s">
        <v>1276</v>
      </c>
      <c r="M6045" s="5">
        <v>45093</v>
      </c>
      <c r="N6045" s="6">
        <v>106.96</v>
      </c>
    </row>
    <row r="6046" spans="1:14" ht="15.5" hidden="1" x14ac:dyDescent="0.35">
      <c r="A6046" s="3" t="s">
        <v>814</v>
      </c>
      <c r="B6046" s="2" t="s">
        <v>2303</v>
      </c>
      <c r="C6046" s="3">
        <v>167</v>
      </c>
      <c r="D6046" s="2">
        <v>73.62</v>
      </c>
      <c r="E6046" s="2">
        <v>64.650000000000006</v>
      </c>
      <c r="F6046" s="2">
        <v>65.25</v>
      </c>
      <c r="G6046" s="2">
        <v>0</v>
      </c>
      <c r="H6046" s="2" t="s">
        <v>12</v>
      </c>
      <c r="I6046" s="2">
        <v>4</v>
      </c>
      <c r="J6046" s="2">
        <v>0</v>
      </c>
      <c r="K6046" s="4">
        <v>1.1606000000000001</v>
      </c>
      <c r="L6046" s="2" t="s">
        <v>1276</v>
      </c>
      <c r="M6046" s="5">
        <v>45093</v>
      </c>
      <c r="N6046" s="6">
        <v>106.96</v>
      </c>
    </row>
    <row r="6047" spans="1:14" ht="15.5" hidden="1" x14ac:dyDescent="0.35">
      <c r="A6047" s="3" t="s">
        <v>815</v>
      </c>
      <c r="B6047" s="2" t="s">
        <v>2843</v>
      </c>
      <c r="C6047" s="3">
        <v>167.5</v>
      </c>
      <c r="D6047" s="2">
        <v>65.45</v>
      </c>
      <c r="E6047" s="2">
        <v>60.3</v>
      </c>
      <c r="F6047" s="2">
        <v>60.75</v>
      </c>
      <c r="G6047" s="2">
        <v>0</v>
      </c>
      <c r="H6047" s="2" t="s">
        <v>12</v>
      </c>
      <c r="I6047" s="2">
        <v>5</v>
      </c>
      <c r="J6047" s="2">
        <v>4</v>
      </c>
      <c r="K6047" s="4">
        <v>0.56740000000000002</v>
      </c>
      <c r="L6047" s="2" t="s">
        <v>1276</v>
      </c>
      <c r="M6047" s="5">
        <v>45093</v>
      </c>
      <c r="N6047" s="6">
        <v>106.96</v>
      </c>
    </row>
    <row r="6048" spans="1:14" ht="15.5" hidden="1" x14ac:dyDescent="0.35">
      <c r="A6048" s="3" t="s">
        <v>816</v>
      </c>
      <c r="B6048" s="2" t="s">
        <v>2533</v>
      </c>
      <c r="C6048" s="3">
        <v>168</v>
      </c>
      <c r="D6048" s="2">
        <v>68.099999999999994</v>
      </c>
      <c r="E6048" s="2">
        <v>60.75</v>
      </c>
      <c r="F6048" s="2">
        <v>61.3</v>
      </c>
      <c r="G6048" s="2">
        <v>0</v>
      </c>
      <c r="H6048" s="2" t="s">
        <v>12</v>
      </c>
      <c r="I6048" s="2">
        <v>20</v>
      </c>
      <c r="J6048" s="2">
        <v>0</v>
      </c>
      <c r="K6048" s="4">
        <v>0.58940000000000003</v>
      </c>
      <c r="L6048" s="2" t="s">
        <v>1276</v>
      </c>
      <c r="M6048" s="5">
        <v>45093</v>
      </c>
      <c r="N6048" s="6">
        <v>106.96</v>
      </c>
    </row>
    <row r="6049" spans="1:14" ht="15.5" hidden="1" x14ac:dyDescent="0.35">
      <c r="A6049" s="3" t="s">
        <v>818</v>
      </c>
      <c r="B6049" s="2" t="s">
        <v>2304</v>
      </c>
      <c r="C6049" s="3">
        <v>168.5</v>
      </c>
      <c r="D6049" s="2">
        <v>64.37</v>
      </c>
      <c r="E6049" s="2">
        <v>61.35</v>
      </c>
      <c r="F6049" s="2">
        <v>61.7</v>
      </c>
      <c r="G6049" s="2">
        <v>0</v>
      </c>
      <c r="H6049" s="2" t="s">
        <v>12</v>
      </c>
      <c r="I6049" s="2">
        <v>4</v>
      </c>
      <c r="J6049" s="2">
        <v>0</v>
      </c>
      <c r="K6049" s="4">
        <v>0.55079999999999996</v>
      </c>
      <c r="L6049" s="2" t="s">
        <v>1276</v>
      </c>
      <c r="M6049" s="5">
        <v>45093</v>
      </c>
      <c r="N6049" s="6">
        <v>106.96</v>
      </c>
    </row>
    <row r="6050" spans="1:14" ht="15.5" hidden="1" x14ac:dyDescent="0.35">
      <c r="A6050" s="3" t="s">
        <v>819</v>
      </c>
      <c r="B6050" s="2" t="s">
        <v>2305</v>
      </c>
      <c r="C6050" s="3">
        <v>169</v>
      </c>
      <c r="D6050" s="2">
        <v>72.45</v>
      </c>
      <c r="E6050" s="2">
        <v>75.099999999999994</v>
      </c>
      <c r="F6050" s="2">
        <v>75.849999999999994</v>
      </c>
      <c r="G6050" s="2">
        <v>0</v>
      </c>
      <c r="H6050" s="2" t="s">
        <v>12</v>
      </c>
      <c r="I6050" s="2">
        <v>159</v>
      </c>
      <c r="J6050" s="2">
        <v>0</v>
      </c>
      <c r="K6050" s="4">
        <v>1.7803</v>
      </c>
      <c r="L6050" s="2" t="s">
        <v>1276</v>
      </c>
      <c r="M6050" s="5">
        <v>45093</v>
      </c>
      <c r="N6050" s="6">
        <v>106.96</v>
      </c>
    </row>
    <row r="6051" spans="1:14" ht="15.5" hidden="1" x14ac:dyDescent="0.35">
      <c r="A6051" s="3" t="s">
        <v>820</v>
      </c>
      <c r="B6051" s="2" t="s">
        <v>2306</v>
      </c>
      <c r="C6051" s="3">
        <v>169.5</v>
      </c>
      <c r="D6051" s="2">
        <v>72.91</v>
      </c>
      <c r="E6051" s="2">
        <v>75.599999999999994</v>
      </c>
      <c r="F6051" s="2">
        <v>76.349999999999994</v>
      </c>
      <c r="G6051" s="2">
        <v>0</v>
      </c>
      <c r="H6051" s="2" t="s">
        <v>12</v>
      </c>
      <c r="I6051" s="2">
        <v>176</v>
      </c>
      <c r="J6051" s="2">
        <v>0</v>
      </c>
      <c r="K6051" s="4">
        <v>1.7853000000000001</v>
      </c>
      <c r="L6051" s="2" t="s">
        <v>1276</v>
      </c>
      <c r="M6051" s="5">
        <v>45093</v>
      </c>
      <c r="N6051" s="6">
        <v>106.96</v>
      </c>
    </row>
    <row r="6052" spans="1:14" ht="15.5" hidden="1" x14ac:dyDescent="0.35">
      <c r="A6052" s="3" t="s">
        <v>822</v>
      </c>
      <c r="B6052" s="2" t="s">
        <v>2850</v>
      </c>
      <c r="C6052" s="3">
        <v>170</v>
      </c>
      <c r="D6052" s="2">
        <v>63.2</v>
      </c>
      <c r="E6052" s="2">
        <v>62.8</v>
      </c>
      <c r="F6052" s="2">
        <v>63.25</v>
      </c>
      <c r="G6052" s="2">
        <v>-3.94</v>
      </c>
      <c r="H6052" s="2">
        <v>-5.8700000000000002E-2</v>
      </c>
      <c r="I6052" s="2">
        <v>670</v>
      </c>
      <c r="J6052" s="2">
        <v>200</v>
      </c>
      <c r="K6052" s="4">
        <v>0.58250000000000002</v>
      </c>
      <c r="L6052" s="2" t="s">
        <v>1276</v>
      </c>
      <c r="M6052" s="5">
        <v>45093</v>
      </c>
      <c r="N6052" s="6">
        <v>106.96</v>
      </c>
    </row>
    <row r="6053" spans="1:14" ht="15.5" hidden="1" x14ac:dyDescent="0.35">
      <c r="A6053" s="3" t="s">
        <v>823</v>
      </c>
      <c r="B6053" s="2" t="s">
        <v>2307</v>
      </c>
      <c r="C6053" s="3">
        <v>170.5</v>
      </c>
      <c r="D6053" s="2">
        <v>73.2</v>
      </c>
      <c r="E6053" s="2">
        <v>79.45</v>
      </c>
      <c r="F6053" s="2">
        <v>80.05</v>
      </c>
      <c r="G6053" s="2">
        <v>0</v>
      </c>
      <c r="H6053" s="2" t="s">
        <v>12</v>
      </c>
      <c r="I6053" s="2">
        <v>20</v>
      </c>
      <c r="J6053" s="2">
        <v>0</v>
      </c>
      <c r="K6053" s="4">
        <v>1.9712000000000001</v>
      </c>
      <c r="L6053" s="2" t="s">
        <v>1276</v>
      </c>
      <c r="M6053" s="5">
        <v>45093</v>
      </c>
      <c r="N6053" s="6">
        <v>106.96</v>
      </c>
    </row>
    <row r="6054" spans="1:14" ht="15.5" hidden="1" x14ac:dyDescent="0.35">
      <c r="A6054" s="3" t="s">
        <v>824</v>
      </c>
      <c r="B6054" s="2" t="s">
        <v>2308</v>
      </c>
      <c r="C6054" s="3">
        <v>171</v>
      </c>
      <c r="D6054" s="2">
        <v>81.45</v>
      </c>
      <c r="E6054" s="2">
        <v>80.349999999999994</v>
      </c>
      <c r="F6054" s="2">
        <v>81.05</v>
      </c>
      <c r="G6054" s="2">
        <v>0</v>
      </c>
      <c r="H6054" s="2" t="s">
        <v>12</v>
      </c>
      <c r="I6054" s="2">
        <v>83</v>
      </c>
      <c r="J6054" s="2">
        <v>0</v>
      </c>
      <c r="K6054" s="4">
        <v>2.0044</v>
      </c>
      <c r="L6054" s="2" t="s">
        <v>1276</v>
      </c>
      <c r="M6054" s="5">
        <v>45093</v>
      </c>
      <c r="N6054" s="6">
        <v>106.96</v>
      </c>
    </row>
    <row r="6055" spans="1:14" ht="15.5" hidden="1" x14ac:dyDescent="0.35">
      <c r="A6055" s="3" t="s">
        <v>826</v>
      </c>
      <c r="B6055" s="2" t="s">
        <v>2307</v>
      </c>
      <c r="C6055" s="3">
        <v>171.5</v>
      </c>
      <c r="D6055" s="2">
        <v>74.2</v>
      </c>
      <c r="E6055" s="2">
        <v>80.45</v>
      </c>
      <c r="F6055" s="2">
        <v>81.099999999999994</v>
      </c>
      <c r="G6055" s="2">
        <v>0</v>
      </c>
      <c r="H6055" s="2" t="s">
        <v>12</v>
      </c>
      <c r="I6055" s="2">
        <v>20</v>
      </c>
      <c r="J6055" s="2">
        <v>0</v>
      </c>
      <c r="K6055" s="4">
        <v>1.9827999999999999</v>
      </c>
      <c r="L6055" s="2" t="s">
        <v>1276</v>
      </c>
      <c r="M6055" s="5">
        <v>45093</v>
      </c>
      <c r="N6055" s="6">
        <v>106.96</v>
      </c>
    </row>
    <row r="6056" spans="1:14" ht="15.5" hidden="1" x14ac:dyDescent="0.35">
      <c r="A6056" s="3" t="s">
        <v>827</v>
      </c>
      <c r="B6056" s="2" t="s">
        <v>2309</v>
      </c>
      <c r="C6056" s="3">
        <v>172</v>
      </c>
      <c r="D6056" s="2">
        <v>74.37</v>
      </c>
      <c r="E6056" s="2">
        <v>74.5</v>
      </c>
      <c r="F6056" s="2">
        <v>75.150000000000006</v>
      </c>
      <c r="G6056" s="2">
        <v>0</v>
      </c>
      <c r="H6056" s="2" t="s">
        <v>12</v>
      </c>
      <c r="I6056" s="2">
        <v>80</v>
      </c>
      <c r="J6056" s="2">
        <v>0</v>
      </c>
      <c r="K6056" s="4">
        <v>1.5681</v>
      </c>
      <c r="L6056" s="2" t="s">
        <v>1276</v>
      </c>
      <c r="M6056" s="5">
        <v>45093</v>
      </c>
      <c r="N6056" s="6">
        <v>106.96</v>
      </c>
    </row>
    <row r="6057" spans="1:14" ht="15.5" hidden="1" x14ac:dyDescent="0.35">
      <c r="A6057" s="3" t="s">
        <v>829</v>
      </c>
      <c r="B6057" s="2" t="s">
        <v>2850</v>
      </c>
      <c r="C6057" s="3">
        <v>172.5</v>
      </c>
      <c r="D6057" s="2">
        <v>65.7</v>
      </c>
      <c r="E6057" s="2">
        <v>65.25</v>
      </c>
      <c r="F6057" s="2">
        <v>65.7</v>
      </c>
      <c r="G6057" s="2">
        <v>-3.55</v>
      </c>
      <c r="H6057" s="2">
        <v>-5.1299999999999998E-2</v>
      </c>
      <c r="I6057" s="2">
        <v>1560</v>
      </c>
      <c r="J6057" s="2">
        <v>400</v>
      </c>
      <c r="K6057" s="4">
        <v>0.57420000000000004</v>
      </c>
      <c r="L6057" s="2" t="s">
        <v>1276</v>
      </c>
      <c r="M6057" s="5">
        <v>45093</v>
      </c>
      <c r="N6057" s="6">
        <v>106.96</v>
      </c>
    </row>
    <row r="6058" spans="1:14" ht="15.5" hidden="1" x14ac:dyDescent="0.35">
      <c r="A6058" s="3" t="s">
        <v>830</v>
      </c>
      <c r="B6058" s="2" t="s">
        <v>2310</v>
      </c>
      <c r="C6058" s="3">
        <v>173</v>
      </c>
      <c r="D6058" s="2">
        <v>86.25</v>
      </c>
      <c r="E6058" s="2">
        <v>75.3</v>
      </c>
      <c r="F6058" s="2">
        <v>76.2</v>
      </c>
      <c r="G6058" s="2">
        <v>0</v>
      </c>
      <c r="H6058" s="2" t="s">
        <v>12</v>
      </c>
      <c r="I6058" s="2">
        <v>2</v>
      </c>
      <c r="J6058" s="2">
        <v>0</v>
      </c>
      <c r="K6058" s="4">
        <v>1.5724</v>
      </c>
      <c r="L6058" s="2" t="s">
        <v>1276</v>
      </c>
      <c r="M6058" s="5">
        <v>45093</v>
      </c>
      <c r="N6058" s="6">
        <v>106.96</v>
      </c>
    </row>
    <row r="6059" spans="1:14" ht="15.5" hidden="1" x14ac:dyDescent="0.35">
      <c r="A6059" s="3" t="s">
        <v>832</v>
      </c>
      <c r="B6059" s="2" t="s">
        <v>2850</v>
      </c>
      <c r="C6059" s="3">
        <v>173.5</v>
      </c>
      <c r="D6059" s="2">
        <v>66.7</v>
      </c>
      <c r="E6059" s="2">
        <v>66.25</v>
      </c>
      <c r="F6059" s="2">
        <v>66.75</v>
      </c>
      <c r="G6059" s="2">
        <v>-2.9</v>
      </c>
      <c r="H6059" s="2">
        <v>-4.1700000000000001E-2</v>
      </c>
      <c r="I6059" s="2">
        <v>650</v>
      </c>
      <c r="J6059" s="2">
        <v>180</v>
      </c>
      <c r="K6059" s="4">
        <v>0.60350000000000004</v>
      </c>
      <c r="L6059" s="2" t="s">
        <v>1276</v>
      </c>
      <c r="M6059" s="5">
        <v>45093</v>
      </c>
      <c r="N6059" s="6">
        <v>106.96</v>
      </c>
    </row>
    <row r="6060" spans="1:14" ht="15.5" hidden="1" x14ac:dyDescent="0.35">
      <c r="A6060" s="3" t="s">
        <v>833</v>
      </c>
      <c r="B6060" s="2" t="s">
        <v>2311</v>
      </c>
      <c r="C6060" s="3">
        <v>174</v>
      </c>
      <c r="D6060" s="2">
        <v>85.75</v>
      </c>
      <c r="E6060" s="2">
        <v>73.5</v>
      </c>
      <c r="F6060" s="2">
        <v>74.3</v>
      </c>
      <c r="G6060" s="2">
        <v>0</v>
      </c>
      <c r="H6060" s="2" t="s">
        <v>12</v>
      </c>
      <c r="I6060" s="2">
        <v>2</v>
      </c>
      <c r="J6060" s="2">
        <v>0</v>
      </c>
      <c r="K6060" s="4">
        <v>1.3771</v>
      </c>
      <c r="L6060" s="2" t="s">
        <v>1276</v>
      </c>
      <c r="M6060" s="5">
        <v>45093</v>
      </c>
      <c r="N6060" s="6">
        <v>106.96</v>
      </c>
    </row>
    <row r="6061" spans="1:14" ht="15.5" hidden="1" x14ac:dyDescent="0.35">
      <c r="A6061" s="3" t="s">
        <v>835</v>
      </c>
      <c r="B6061" s="2" t="s">
        <v>2312</v>
      </c>
      <c r="C6061" s="3">
        <v>174.5</v>
      </c>
      <c r="D6061" s="2">
        <v>75.58</v>
      </c>
      <c r="E6061" s="2">
        <v>85.7</v>
      </c>
      <c r="F6061" s="2">
        <v>86.4</v>
      </c>
      <c r="G6061" s="2">
        <v>0</v>
      </c>
      <c r="H6061" s="2" t="s">
        <v>12</v>
      </c>
      <c r="I6061" s="2">
        <v>150</v>
      </c>
      <c r="J6061" s="2">
        <v>0</v>
      </c>
      <c r="K6061" s="4">
        <v>2.1539000000000001</v>
      </c>
      <c r="L6061" s="2" t="s">
        <v>1276</v>
      </c>
      <c r="M6061" s="5">
        <v>45093</v>
      </c>
      <c r="N6061" s="6">
        <v>106.96</v>
      </c>
    </row>
    <row r="6062" spans="1:14" ht="15.5" hidden="1" x14ac:dyDescent="0.35">
      <c r="A6062" s="3" t="s">
        <v>837</v>
      </c>
      <c r="B6062" s="2" t="s">
        <v>2313</v>
      </c>
      <c r="C6062" s="3">
        <v>175</v>
      </c>
      <c r="D6062" s="2">
        <v>76.92</v>
      </c>
      <c r="E6062" s="2">
        <v>67.8</v>
      </c>
      <c r="F6062" s="2">
        <v>68.25</v>
      </c>
      <c r="G6062" s="2">
        <v>0</v>
      </c>
      <c r="H6062" s="2" t="s">
        <v>12</v>
      </c>
      <c r="I6062" s="2">
        <v>1</v>
      </c>
      <c r="J6062" s="2">
        <v>0</v>
      </c>
      <c r="K6062" s="4">
        <v>0.61229999999999996</v>
      </c>
      <c r="L6062" s="2" t="s">
        <v>1276</v>
      </c>
      <c r="M6062" s="5">
        <v>45093</v>
      </c>
      <c r="N6062" s="6">
        <v>106.96</v>
      </c>
    </row>
    <row r="6063" spans="1:14" ht="15.5" hidden="1" x14ac:dyDescent="0.35">
      <c r="A6063" s="3" t="s">
        <v>839</v>
      </c>
      <c r="B6063" s="2" t="s">
        <v>2314</v>
      </c>
      <c r="C6063" s="3">
        <v>175.5</v>
      </c>
      <c r="D6063" s="2">
        <v>81.709999999999994</v>
      </c>
      <c r="E6063" s="2">
        <v>87.15</v>
      </c>
      <c r="F6063" s="2">
        <v>88.15</v>
      </c>
      <c r="G6063" s="2">
        <v>0</v>
      </c>
      <c r="H6063" s="2" t="s">
        <v>12</v>
      </c>
      <c r="I6063" s="2">
        <v>20</v>
      </c>
      <c r="J6063" s="2">
        <v>0</v>
      </c>
      <c r="K6063" s="4">
        <v>2.2006999999999999</v>
      </c>
      <c r="L6063" s="2" t="s">
        <v>1276</v>
      </c>
      <c r="M6063" s="5">
        <v>45093</v>
      </c>
      <c r="N6063" s="6">
        <v>106.96</v>
      </c>
    </row>
    <row r="6064" spans="1:14" ht="15.5" hidden="1" x14ac:dyDescent="0.35">
      <c r="A6064" s="3" t="s">
        <v>840</v>
      </c>
      <c r="B6064" s="2" t="s">
        <v>2315</v>
      </c>
      <c r="C6064" s="3">
        <v>176</v>
      </c>
      <c r="D6064" s="2">
        <v>78.510000000000005</v>
      </c>
      <c r="E6064" s="2">
        <v>87.65</v>
      </c>
      <c r="F6064" s="2">
        <v>88.7</v>
      </c>
      <c r="G6064" s="2">
        <v>0</v>
      </c>
      <c r="H6064" s="2" t="s">
        <v>12</v>
      </c>
      <c r="I6064" s="2">
        <v>140</v>
      </c>
      <c r="J6064" s="2">
        <v>0</v>
      </c>
      <c r="K6064" s="4">
        <v>2.2071999999999998</v>
      </c>
      <c r="L6064" s="2" t="s">
        <v>1276</v>
      </c>
      <c r="M6064" s="5">
        <v>45093</v>
      </c>
      <c r="N6064" s="6">
        <v>106.96</v>
      </c>
    </row>
    <row r="6065" spans="1:14" ht="15.5" hidden="1" x14ac:dyDescent="0.35">
      <c r="A6065" s="3" t="s">
        <v>842</v>
      </c>
      <c r="B6065" s="2" t="s">
        <v>2316</v>
      </c>
      <c r="C6065" s="3">
        <v>176.5</v>
      </c>
      <c r="D6065" s="2">
        <v>78.67</v>
      </c>
      <c r="E6065" s="2">
        <v>87.65</v>
      </c>
      <c r="F6065" s="2">
        <v>88.4</v>
      </c>
      <c r="G6065" s="2">
        <v>0</v>
      </c>
      <c r="H6065" s="2" t="s">
        <v>12</v>
      </c>
      <c r="I6065" s="2">
        <v>50</v>
      </c>
      <c r="J6065" s="2">
        <v>0</v>
      </c>
      <c r="K6065" s="4">
        <v>2.1718000000000002</v>
      </c>
      <c r="L6065" s="2" t="s">
        <v>1276</v>
      </c>
      <c r="M6065" s="5">
        <v>45093</v>
      </c>
      <c r="N6065" s="6">
        <v>106.96</v>
      </c>
    </row>
    <row r="6066" spans="1:14" ht="15.5" hidden="1" x14ac:dyDescent="0.35">
      <c r="A6066" s="3" t="s">
        <v>844</v>
      </c>
      <c r="B6066" s="2" t="s">
        <v>2317</v>
      </c>
      <c r="C6066" s="3">
        <v>177</v>
      </c>
      <c r="D6066" s="2">
        <v>79.5</v>
      </c>
      <c r="E6066" s="2">
        <v>88.65</v>
      </c>
      <c r="F6066" s="2">
        <v>89.65</v>
      </c>
      <c r="G6066" s="2">
        <v>0</v>
      </c>
      <c r="H6066" s="2" t="s">
        <v>12</v>
      </c>
      <c r="I6066" s="2">
        <v>140</v>
      </c>
      <c r="J6066" s="2">
        <v>0</v>
      </c>
      <c r="K6066" s="4">
        <v>2.2151000000000001</v>
      </c>
      <c r="L6066" s="2" t="s">
        <v>1276</v>
      </c>
      <c r="M6066" s="5">
        <v>45093</v>
      </c>
      <c r="N6066" s="6">
        <v>106.96</v>
      </c>
    </row>
    <row r="6067" spans="1:14" ht="15.5" hidden="1" x14ac:dyDescent="0.35">
      <c r="A6067" s="3" t="s">
        <v>846</v>
      </c>
      <c r="B6067" s="2" t="s">
        <v>2318</v>
      </c>
      <c r="C6067" s="3">
        <v>177.5</v>
      </c>
      <c r="D6067" s="2">
        <v>83.25</v>
      </c>
      <c r="E6067" s="2">
        <v>93.15</v>
      </c>
      <c r="F6067" s="2">
        <v>94.05</v>
      </c>
      <c r="G6067" s="2">
        <v>0</v>
      </c>
      <c r="H6067" s="2" t="s">
        <v>12</v>
      </c>
      <c r="I6067" s="2">
        <v>28</v>
      </c>
      <c r="J6067" s="2">
        <v>0</v>
      </c>
      <c r="K6067" s="4">
        <v>2.4622999999999999</v>
      </c>
      <c r="L6067" s="2" t="s">
        <v>1276</v>
      </c>
      <c r="M6067" s="5">
        <v>45093</v>
      </c>
      <c r="N6067" s="6">
        <v>106.96</v>
      </c>
    </row>
    <row r="6068" spans="1:14" ht="15.5" hidden="1" x14ac:dyDescent="0.35">
      <c r="A6068" s="3" t="s">
        <v>848</v>
      </c>
      <c r="B6068" s="2" t="s">
        <v>2319</v>
      </c>
      <c r="C6068" s="3">
        <v>178</v>
      </c>
      <c r="D6068" s="2">
        <v>81.400000000000006</v>
      </c>
      <c r="E6068" s="2">
        <v>89.7</v>
      </c>
      <c r="F6068" s="2">
        <v>90.7</v>
      </c>
      <c r="G6068" s="2">
        <v>0</v>
      </c>
      <c r="H6068" s="2" t="s">
        <v>12</v>
      </c>
      <c r="I6068" s="2">
        <v>122</v>
      </c>
      <c r="J6068" s="2">
        <v>0</v>
      </c>
      <c r="K6068" s="4">
        <v>2.2277999999999998</v>
      </c>
      <c r="L6068" s="2" t="s">
        <v>1276</v>
      </c>
      <c r="M6068" s="5">
        <v>45093</v>
      </c>
      <c r="N6068" s="6">
        <v>106.96</v>
      </c>
    </row>
    <row r="6069" spans="1:14" ht="15.5" hidden="1" x14ac:dyDescent="0.35">
      <c r="A6069" s="3" t="s">
        <v>850</v>
      </c>
      <c r="B6069" s="2" t="s">
        <v>2320</v>
      </c>
      <c r="C6069" s="3">
        <v>178.5</v>
      </c>
      <c r="D6069" s="2">
        <v>80.150000000000006</v>
      </c>
      <c r="E6069" s="2">
        <v>90.05</v>
      </c>
      <c r="F6069" s="2">
        <v>90.7</v>
      </c>
      <c r="G6069" s="2">
        <v>0</v>
      </c>
      <c r="H6069" s="2" t="s">
        <v>12</v>
      </c>
      <c r="I6069" s="2">
        <v>100</v>
      </c>
      <c r="J6069" s="2">
        <v>0</v>
      </c>
      <c r="K6069" s="4">
        <v>2.2124000000000001</v>
      </c>
      <c r="L6069" s="2" t="s">
        <v>1276</v>
      </c>
      <c r="M6069" s="5">
        <v>45093</v>
      </c>
      <c r="N6069" s="6">
        <v>106.96</v>
      </c>
    </row>
    <row r="6070" spans="1:14" ht="15.5" hidden="1" x14ac:dyDescent="0.35">
      <c r="A6070" s="3" t="s">
        <v>852</v>
      </c>
      <c r="B6070" s="2" t="s">
        <v>2321</v>
      </c>
      <c r="C6070" s="3">
        <v>179</v>
      </c>
      <c r="D6070" s="2">
        <v>81.5</v>
      </c>
      <c r="E6070" s="2">
        <v>90.7</v>
      </c>
      <c r="F6070" s="2">
        <v>91.65</v>
      </c>
      <c r="G6070" s="2">
        <v>0</v>
      </c>
      <c r="H6070" s="2" t="s">
        <v>12</v>
      </c>
      <c r="I6070" s="2">
        <v>120</v>
      </c>
      <c r="J6070" s="2">
        <v>0</v>
      </c>
      <c r="K6070" s="4">
        <v>2.2355999999999998</v>
      </c>
      <c r="L6070" s="2" t="s">
        <v>1276</v>
      </c>
      <c r="M6070" s="5">
        <v>45093</v>
      </c>
      <c r="N6070" s="6">
        <v>106.96</v>
      </c>
    </row>
    <row r="6071" spans="1:14" ht="15.5" hidden="1" x14ac:dyDescent="0.35">
      <c r="A6071" s="3" t="s">
        <v>854</v>
      </c>
      <c r="B6071" s="2" t="s">
        <v>2322</v>
      </c>
      <c r="C6071" s="3">
        <v>179.5</v>
      </c>
      <c r="D6071" s="2">
        <v>81.209999999999994</v>
      </c>
      <c r="E6071" s="2">
        <v>91.05</v>
      </c>
      <c r="F6071" s="2">
        <v>91.95</v>
      </c>
      <c r="G6071" s="2">
        <v>0</v>
      </c>
      <c r="H6071" s="2" t="s">
        <v>12</v>
      </c>
      <c r="I6071" s="2">
        <v>60</v>
      </c>
      <c r="J6071" s="2">
        <v>0</v>
      </c>
      <c r="K6071" s="4">
        <v>2.2294999999999998</v>
      </c>
      <c r="L6071" s="2" t="s">
        <v>1276</v>
      </c>
      <c r="M6071" s="5">
        <v>45093</v>
      </c>
      <c r="N6071" s="6">
        <v>106.96</v>
      </c>
    </row>
    <row r="6072" spans="1:14" ht="15.5" hidden="1" x14ac:dyDescent="0.35">
      <c r="A6072" s="3" t="s">
        <v>856</v>
      </c>
      <c r="B6072" s="2" t="s">
        <v>2930</v>
      </c>
      <c r="C6072" s="3">
        <v>180</v>
      </c>
      <c r="D6072" s="2">
        <v>73.55</v>
      </c>
      <c r="E6072" s="2">
        <v>72.8</v>
      </c>
      <c r="F6072" s="2">
        <v>73.3</v>
      </c>
      <c r="G6072" s="2">
        <v>-15.93</v>
      </c>
      <c r="H6072" s="2">
        <v>-0.17799999999999999</v>
      </c>
      <c r="I6072" s="2">
        <v>1</v>
      </c>
      <c r="J6072" s="2">
        <v>0</v>
      </c>
      <c r="K6072" s="4">
        <v>0.66110000000000002</v>
      </c>
      <c r="L6072" s="2" t="s">
        <v>1276</v>
      </c>
      <c r="M6072" s="5">
        <v>45093</v>
      </c>
      <c r="N6072" s="6">
        <v>106.96</v>
      </c>
    </row>
    <row r="6073" spans="1:14" ht="15.5" hidden="1" x14ac:dyDescent="0.35">
      <c r="A6073" s="3" t="s">
        <v>858</v>
      </c>
      <c r="B6073" s="2" t="s">
        <v>2324</v>
      </c>
      <c r="C6073" s="3">
        <v>180.5</v>
      </c>
      <c r="D6073" s="2">
        <v>82.78</v>
      </c>
      <c r="E6073" s="2">
        <v>92.2</v>
      </c>
      <c r="F6073" s="2">
        <v>93.25</v>
      </c>
      <c r="G6073" s="2">
        <v>0</v>
      </c>
      <c r="H6073" s="2" t="s">
        <v>12</v>
      </c>
      <c r="I6073" s="2">
        <v>240</v>
      </c>
      <c r="J6073" s="2">
        <v>0</v>
      </c>
      <c r="K6073" s="4">
        <v>2.2526999999999999</v>
      </c>
      <c r="L6073" s="2" t="s">
        <v>1276</v>
      </c>
      <c r="M6073" s="5">
        <v>45093</v>
      </c>
      <c r="N6073" s="6">
        <v>106.96</v>
      </c>
    </row>
    <row r="6074" spans="1:14" ht="15.5" hidden="1" x14ac:dyDescent="0.35">
      <c r="A6074" s="3" t="s">
        <v>860</v>
      </c>
      <c r="B6074" s="2" t="s">
        <v>2325</v>
      </c>
      <c r="C6074" s="3">
        <v>181</v>
      </c>
      <c r="D6074" s="2">
        <v>83.69</v>
      </c>
      <c r="E6074" s="2">
        <v>92.65</v>
      </c>
      <c r="F6074" s="2">
        <v>93.7</v>
      </c>
      <c r="G6074" s="2">
        <v>0</v>
      </c>
      <c r="H6074" s="2" t="s">
        <v>12</v>
      </c>
      <c r="I6074" s="2">
        <v>100</v>
      </c>
      <c r="J6074" s="2">
        <v>0</v>
      </c>
      <c r="K6074" s="4">
        <v>2.2543000000000002</v>
      </c>
      <c r="L6074" s="2" t="s">
        <v>1276</v>
      </c>
      <c r="M6074" s="5">
        <v>45093</v>
      </c>
      <c r="N6074" s="6">
        <v>106.96</v>
      </c>
    </row>
    <row r="6075" spans="1:14" ht="15.5" hidden="1" x14ac:dyDescent="0.35">
      <c r="A6075" s="3" t="s">
        <v>862</v>
      </c>
      <c r="B6075" s="2" t="s">
        <v>2326</v>
      </c>
      <c r="C6075" s="3">
        <v>181.5</v>
      </c>
      <c r="D6075" s="2">
        <v>88.3</v>
      </c>
      <c r="E6075" s="2">
        <v>97.15</v>
      </c>
      <c r="F6075" s="2">
        <v>98.15</v>
      </c>
      <c r="G6075" s="2">
        <v>0</v>
      </c>
      <c r="H6075" s="2" t="s">
        <v>12</v>
      </c>
      <c r="I6075" s="2">
        <v>83</v>
      </c>
      <c r="J6075" s="2">
        <v>0</v>
      </c>
      <c r="K6075" s="4">
        <v>2.5028999999999999</v>
      </c>
      <c r="L6075" s="2" t="s">
        <v>1276</v>
      </c>
      <c r="M6075" s="5">
        <v>45093</v>
      </c>
      <c r="N6075" s="6">
        <v>106.96</v>
      </c>
    </row>
    <row r="6076" spans="1:14" ht="15.5" hidden="1" x14ac:dyDescent="0.35">
      <c r="A6076" s="3" t="s">
        <v>864</v>
      </c>
      <c r="B6076" s="2" t="s">
        <v>2327</v>
      </c>
      <c r="C6076" s="3">
        <v>182</v>
      </c>
      <c r="D6076" s="2">
        <v>85</v>
      </c>
      <c r="E6076" s="2">
        <v>93.7</v>
      </c>
      <c r="F6076" s="2">
        <v>94.65</v>
      </c>
      <c r="G6076" s="2">
        <v>0</v>
      </c>
      <c r="H6076" s="2" t="s">
        <v>12</v>
      </c>
      <c r="I6076" s="2">
        <v>50</v>
      </c>
      <c r="J6076" s="2">
        <v>0</v>
      </c>
      <c r="K6076" s="4">
        <v>2.2633999999999999</v>
      </c>
      <c r="L6076" s="2" t="s">
        <v>1276</v>
      </c>
      <c r="M6076" s="5">
        <v>45093</v>
      </c>
      <c r="N6076" s="6">
        <v>106.96</v>
      </c>
    </row>
    <row r="6077" spans="1:14" ht="15.5" hidden="1" x14ac:dyDescent="0.35">
      <c r="A6077" s="3" t="s">
        <v>866</v>
      </c>
      <c r="B6077" s="2" t="s">
        <v>2328</v>
      </c>
      <c r="C6077" s="3">
        <v>182.5</v>
      </c>
      <c r="D6077" s="2">
        <v>85.18</v>
      </c>
      <c r="E6077" s="2">
        <v>94.15</v>
      </c>
      <c r="F6077" s="2">
        <v>95.2</v>
      </c>
      <c r="G6077" s="2">
        <v>0</v>
      </c>
      <c r="H6077" s="2" t="s">
        <v>12</v>
      </c>
      <c r="I6077" s="2">
        <v>242</v>
      </c>
      <c r="J6077" s="2">
        <v>0</v>
      </c>
      <c r="K6077" s="4">
        <v>2.2679</v>
      </c>
      <c r="L6077" s="2" t="s">
        <v>1276</v>
      </c>
      <c r="M6077" s="5">
        <v>45093</v>
      </c>
      <c r="N6077" s="6">
        <v>106.96</v>
      </c>
    </row>
    <row r="6078" spans="1:14" ht="15.5" hidden="1" x14ac:dyDescent="0.35">
      <c r="A6078" s="3" t="s">
        <v>868</v>
      </c>
      <c r="B6078" s="2" t="s">
        <v>2329</v>
      </c>
      <c r="C6078" s="3">
        <v>183</v>
      </c>
      <c r="D6078" s="2">
        <v>89</v>
      </c>
      <c r="E6078" s="2">
        <v>97.4</v>
      </c>
      <c r="F6078" s="2">
        <v>98.1</v>
      </c>
      <c r="G6078" s="2">
        <v>0</v>
      </c>
      <c r="H6078" s="2" t="s">
        <v>12</v>
      </c>
      <c r="I6078" s="2">
        <v>33</v>
      </c>
      <c r="J6078" s="2">
        <v>0</v>
      </c>
      <c r="K6078" s="4">
        <v>2.431</v>
      </c>
      <c r="L6078" s="2" t="s">
        <v>1276</v>
      </c>
      <c r="M6078" s="5">
        <v>45093</v>
      </c>
      <c r="N6078" s="6">
        <v>106.96</v>
      </c>
    </row>
    <row r="6079" spans="1:14" ht="15.5" hidden="1" x14ac:dyDescent="0.35">
      <c r="A6079" s="3" t="s">
        <v>870</v>
      </c>
      <c r="B6079" s="2" t="s">
        <v>2328</v>
      </c>
      <c r="C6079" s="3">
        <v>183.5</v>
      </c>
      <c r="D6079" s="2">
        <v>86.21</v>
      </c>
      <c r="E6079" s="2">
        <v>95.2</v>
      </c>
      <c r="F6079" s="2">
        <v>96</v>
      </c>
      <c r="G6079" s="2">
        <v>0</v>
      </c>
      <c r="H6079" s="2" t="s">
        <v>12</v>
      </c>
      <c r="I6079" s="2">
        <v>260</v>
      </c>
      <c r="J6079" s="2">
        <v>0</v>
      </c>
      <c r="K6079" s="4">
        <v>2.2723</v>
      </c>
      <c r="L6079" s="2" t="s">
        <v>1276</v>
      </c>
      <c r="M6079" s="5">
        <v>45093</v>
      </c>
      <c r="N6079" s="6">
        <v>106.96</v>
      </c>
    </row>
    <row r="6080" spans="1:14" ht="15.5" hidden="1" x14ac:dyDescent="0.35">
      <c r="A6080" s="3" t="s">
        <v>871</v>
      </c>
      <c r="B6080" s="2" t="s">
        <v>2330</v>
      </c>
      <c r="C6080" s="3">
        <v>184</v>
      </c>
      <c r="D6080" s="2">
        <v>89.02</v>
      </c>
      <c r="E6080" s="2">
        <v>95.65</v>
      </c>
      <c r="F6080" s="2">
        <v>96.8</v>
      </c>
      <c r="G6080" s="2">
        <v>0</v>
      </c>
      <c r="H6080" s="2" t="s">
        <v>12</v>
      </c>
      <c r="I6080" s="2">
        <v>41</v>
      </c>
      <c r="J6080" s="2">
        <v>0</v>
      </c>
      <c r="K6080" s="4">
        <v>2.2847</v>
      </c>
      <c r="L6080" s="2" t="s">
        <v>1276</v>
      </c>
      <c r="M6080" s="5">
        <v>45093</v>
      </c>
      <c r="N6080" s="6">
        <v>106.96</v>
      </c>
    </row>
    <row r="6081" spans="1:14" ht="15.5" hidden="1" x14ac:dyDescent="0.35">
      <c r="A6081" s="3" t="s">
        <v>873</v>
      </c>
      <c r="B6081" s="2" t="s">
        <v>2328</v>
      </c>
      <c r="C6081" s="3">
        <v>184.5</v>
      </c>
      <c r="D6081" s="2">
        <v>87.21</v>
      </c>
      <c r="E6081" s="2">
        <v>96.15</v>
      </c>
      <c r="F6081" s="2">
        <v>97.2</v>
      </c>
      <c r="G6081" s="2">
        <v>0</v>
      </c>
      <c r="H6081" s="2" t="s">
        <v>12</v>
      </c>
      <c r="I6081" s="2">
        <v>250</v>
      </c>
      <c r="J6081" s="2">
        <v>0</v>
      </c>
      <c r="K6081" s="4">
        <v>2.286</v>
      </c>
      <c r="L6081" s="2" t="s">
        <v>1276</v>
      </c>
      <c r="M6081" s="5">
        <v>45093</v>
      </c>
      <c r="N6081" s="6">
        <v>106.96</v>
      </c>
    </row>
    <row r="6082" spans="1:14" ht="15.5" hidden="1" x14ac:dyDescent="0.35">
      <c r="A6082" s="3" t="s">
        <v>874</v>
      </c>
      <c r="B6082" s="2" t="s">
        <v>2331</v>
      </c>
      <c r="C6082" s="3">
        <v>185</v>
      </c>
      <c r="D6082" s="2">
        <v>91.48</v>
      </c>
      <c r="E6082" s="2">
        <v>84.9</v>
      </c>
      <c r="F6082" s="2">
        <v>85.9</v>
      </c>
      <c r="G6082" s="2">
        <v>0</v>
      </c>
      <c r="H6082" s="2" t="s">
        <v>12</v>
      </c>
      <c r="I6082" s="2">
        <v>4</v>
      </c>
      <c r="J6082" s="2">
        <v>0</v>
      </c>
      <c r="K6082" s="4">
        <v>1.5087999999999999</v>
      </c>
      <c r="L6082" s="2" t="s">
        <v>1276</v>
      </c>
      <c r="M6082" s="5">
        <v>45093</v>
      </c>
      <c r="N6082" s="6">
        <v>106.96</v>
      </c>
    </row>
    <row r="6083" spans="1:14" ht="15.5" hidden="1" x14ac:dyDescent="0.35">
      <c r="A6083" s="3" t="s">
        <v>876</v>
      </c>
      <c r="B6083" s="2" t="s">
        <v>2717</v>
      </c>
      <c r="C6083" s="3">
        <v>185.5</v>
      </c>
      <c r="D6083" s="2">
        <v>82.4</v>
      </c>
      <c r="E6083" s="2">
        <v>78.3</v>
      </c>
      <c r="F6083" s="2">
        <v>78.8</v>
      </c>
      <c r="G6083" s="2">
        <v>0</v>
      </c>
      <c r="H6083" s="2" t="s">
        <v>12</v>
      </c>
      <c r="I6083" s="2">
        <v>1</v>
      </c>
      <c r="J6083" s="2">
        <v>0</v>
      </c>
      <c r="K6083" s="4">
        <v>0.69240000000000002</v>
      </c>
      <c r="L6083" s="2" t="s">
        <v>1276</v>
      </c>
      <c r="M6083" s="5">
        <v>45093</v>
      </c>
      <c r="N6083" s="6">
        <v>106.96</v>
      </c>
    </row>
    <row r="6084" spans="1:14" ht="15.5" hidden="1" x14ac:dyDescent="0.35">
      <c r="A6084" s="3" t="s">
        <v>878</v>
      </c>
      <c r="B6084" s="2" t="s">
        <v>2333</v>
      </c>
      <c r="C6084" s="3">
        <v>186</v>
      </c>
      <c r="D6084" s="2">
        <v>88.9</v>
      </c>
      <c r="E6084" s="2">
        <v>97.7</v>
      </c>
      <c r="F6084" s="2">
        <v>98.7</v>
      </c>
      <c r="G6084" s="2">
        <v>0</v>
      </c>
      <c r="H6084" s="2" t="s">
        <v>12</v>
      </c>
      <c r="I6084" s="2">
        <v>180</v>
      </c>
      <c r="J6084" s="2">
        <v>0</v>
      </c>
      <c r="K6084" s="4">
        <v>2.3008999999999999</v>
      </c>
      <c r="L6084" s="2" t="s">
        <v>1276</v>
      </c>
      <c r="M6084" s="5">
        <v>45093</v>
      </c>
      <c r="N6084" s="6">
        <v>106.96</v>
      </c>
    </row>
    <row r="6085" spans="1:14" ht="15.5" hidden="1" x14ac:dyDescent="0.35">
      <c r="A6085" s="3" t="s">
        <v>880</v>
      </c>
      <c r="B6085" s="2" t="s">
        <v>2334</v>
      </c>
      <c r="C6085" s="3">
        <v>186.5</v>
      </c>
      <c r="D6085" s="2">
        <v>89.21</v>
      </c>
      <c r="E6085" s="2">
        <v>98.15</v>
      </c>
      <c r="F6085" s="2">
        <v>99.25</v>
      </c>
      <c r="G6085" s="2">
        <v>0</v>
      </c>
      <c r="H6085" s="2" t="s">
        <v>12</v>
      </c>
      <c r="I6085" s="2">
        <v>280</v>
      </c>
      <c r="J6085" s="2">
        <v>0</v>
      </c>
      <c r="K6085" s="4">
        <v>2.3054000000000001</v>
      </c>
      <c r="L6085" s="2" t="s">
        <v>1276</v>
      </c>
      <c r="M6085" s="5">
        <v>45093</v>
      </c>
      <c r="N6085" s="6">
        <v>106.96</v>
      </c>
    </row>
    <row r="6086" spans="1:14" ht="15.5" hidden="1" x14ac:dyDescent="0.35">
      <c r="A6086" s="3" t="s">
        <v>882</v>
      </c>
      <c r="B6086" s="2" t="s">
        <v>2335</v>
      </c>
      <c r="C6086" s="3">
        <v>187</v>
      </c>
      <c r="D6086" s="2">
        <v>90.23</v>
      </c>
      <c r="E6086" s="2">
        <v>98.7</v>
      </c>
      <c r="F6086" s="2">
        <v>99.7</v>
      </c>
      <c r="G6086" s="2">
        <v>0</v>
      </c>
      <c r="H6086" s="2" t="s">
        <v>12</v>
      </c>
      <c r="I6086" s="2">
        <v>224</v>
      </c>
      <c r="J6086" s="2">
        <v>0</v>
      </c>
      <c r="K6086" s="4">
        <v>2.3098000000000001</v>
      </c>
      <c r="L6086" s="2" t="s">
        <v>1276</v>
      </c>
      <c r="M6086" s="5">
        <v>45093</v>
      </c>
      <c r="N6086" s="6">
        <v>106.96</v>
      </c>
    </row>
    <row r="6087" spans="1:14" ht="15.5" hidden="1" x14ac:dyDescent="0.35">
      <c r="A6087" s="3" t="s">
        <v>884</v>
      </c>
      <c r="B6087" s="2" t="s">
        <v>2334</v>
      </c>
      <c r="C6087" s="3">
        <v>187.5</v>
      </c>
      <c r="D6087" s="2">
        <v>90.31</v>
      </c>
      <c r="E6087" s="2">
        <v>99.15</v>
      </c>
      <c r="F6087" s="2">
        <v>100.05</v>
      </c>
      <c r="G6087" s="2">
        <v>0</v>
      </c>
      <c r="H6087" s="2" t="s">
        <v>12</v>
      </c>
      <c r="I6087" s="2">
        <v>280</v>
      </c>
      <c r="J6087" s="2">
        <v>0</v>
      </c>
      <c r="K6087" s="4">
        <v>2.3079999999999998</v>
      </c>
      <c r="L6087" s="2" t="s">
        <v>1276</v>
      </c>
      <c r="M6087" s="5">
        <v>45093</v>
      </c>
      <c r="N6087" s="6">
        <v>106.96</v>
      </c>
    </row>
    <row r="6088" spans="1:14" ht="15.5" hidden="1" x14ac:dyDescent="0.35">
      <c r="A6088" s="3" t="s">
        <v>885</v>
      </c>
      <c r="B6088" s="2" t="s">
        <v>2336</v>
      </c>
      <c r="C6088" s="3">
        <v>188</v>
      </c>
      <c r="D6088" s="2">
        <v>94.25</v>
      </c>
      <c r="E6088" s="2">
        <v>102.35</v>
      </c>
      <c r="F6088" s="2">
        <v>103.2</v>
      </c>
      <c r="G6088" s="2">
        <v>0</v>
      </c>
      <c r="H6088" s="2" t="s">
        <v>12</v>
      </c>
      <c r="I6088" s="2">
        <v>1</v>
      </c>
      <c r="J6088" s="2">
        <v>0</v>
      </c>
      <c r="K6088" s="4">
        <v>2.4771999999999998</v>
      </c>
      <c r="L6088" s="2" t="s">
        <v>1276</v>
      </c>
      <c r="M6088" s="5">
        <v>45093</v>
      </c>
      <c r="N6088" s="6">
        <v>106.96</v>
      </c>
    </row>
    <row r="6089" spans="1:14" ht="15.5" hidden="1" x14ac:dyDescent="0.35">
      <c r="A6089" s="3" t="s">
        <v>887</v>
      </c>
      <c r="B6089" s="2" t="s">
        <v>2337</v>
      </c>
      <c r="C6089" s="3">
        <v>188.5</v>
      </c>
      <c r="D6089" s="2">
        <v>91.36</v>
      </c>
      <c r="E6089" s="2">
        <v>100.1</v>
      </c>
      <c r="F6089" s="2">
        <v>101.25</v>
      </c>
      <c r="G6089" s="2">
        <v>0</v>
      </c>
      <c r="H6089" s="2" t="s">
        <v>12</v>
      </c>
      <c r="I6089" s="2">
        <v>200</v>
      </c>
      <c r="J6089" s="2">
        <v>0</v>
      </c>
      <c r="K6089" s="4">
        <v>2.3212999999999999</v>
      </c>
      <c r="L6089" s="2" t="s">
        <v>1276</v>
      </c>
      <c r="M6089" s="5">
        <v>45093</v>
      </c>
      <c r="N6089" s="6">
        <v>106.96</v>
      </c>
    </row>
    <row r="6090" spans="1:14" ht="15.5" hidden="1" x14ac:dyDescent="0.35">
      <c r="A6090" s="3" t="s">
        <v>889</v>
      </c>
      <c r="B6090" s="2" t="s">
        <v>2338</v>
      </c>
      <c r="C6090" s="3">
        <v>189</v>
      </c>
      <c r="D6090" s="2">
        <v>93.2</v>
      </c>
      <c r="E6090" s="2">
        <v>100.65</v>
      </c>
      <c r="F6090" s="2">
        <v>101.7</v>
      </c>
      <c r="G6090" s="2">
        <v>0</v>
      </c>
      <c r="H6090" s="2" t="s">
        <v>12</v>
      </c>
      <c r="I6090" s="2">
        <v>4</v>
      </c>
      <c r="J6090" s="2">
        <v>0</v>
      </c>
      <c r="K6090" s="4">
        <v>2.3256999999999999</v>
      </c>
      <c r="L6090" s="2" t="s">
        <v>1276</v>
      </c>
      <c r="M6090" s="5">
        <v>45093</v>
      </c>
      <c r="N6090" s="6">
        <v>106.96</v>
      </c>
    </row>
    <row r="6091" spans="1:14" ht="15.5" hidden="1" x14ac:dyDescent="0.35">
      <c r="A6091" s="3" t="s">
        <v>891</v>
      </c>
      <c r="B6091" s="2" t="s">
        <v>2339</v>
      </c>
      <c r="C6091" s="3">
        <v>189.5</v>
      </c>
      <c r="D6091" s="2">
        <v>96.65</v>
      </c>
      <c r="E6091" s="2">
        <v>91.05</v>
      </c>
      <c r="F6091" s="2">
        <v>91.65</v>
      </c>
      <c r="G6091" s="2">
        <v>0</v>
      </c>
      <c r="H6091" s="2" t="s">
        <v>12</v>
      </c>
      <c r="I6091" s="2">
        <v>500</v>
      </c>
      <c r="J6091" s="2">
        <v>0</v>
      </c>
      <c r="K6091" s="4">
        <v>1.6523000000000001</v>
      </c>
      <c r="L6091" s="2" t="s">
        <v>1276</v>
      </c>
      <c r="M6091" s="5">
        <v>45093</v>
      </c>
      <c r="N6091" s="6">
        <v>106.96</v>
      </c>
    </row>
    <row r="6092" spans="1:14" ht="15.5" hidden="1" x14ac:dyDescent="0.35">
      <c r="A6092" s="3" t="s">
        <v>893</v>
      </c>
      <c r="B6092" s="2" t="s">
        <v>2850</v>
      </c>
      <c r="C6092" s="3">
        <v>190</v>
      </c>
      <c r="D6092" s="2">
        <v>83.2</v>
      </c>
      <c r="E6092" s="2">
        <v>82.75</v>
      </c>
      <c r="F6092" s="2">
        <v>83.2</v>
      </c>
      <c r="G6092" s="2">
        <v>-3.53</v>
      </c>
      <c r="H6092" s="2">
        <v>-4.07E-2</v>
      </c>
      <c r="I6092" s="2">
        <v>4170</v>
      </c>
      <c r="J6092" s="2">
        <v>1000</v>
      </c>
      <c r="K6092" s="4">
        <v>0.66990000000000005</v>
      </c>
      <c r="L6092" s="2" t="s">
        <v>1276</v>
      </c>
      <c r="M6092" s="5">
        <v>45093</v>
      </c>
      <c r="N6092" s="6">
        <v>106.96</v>
      </c>
    </row>
    <row r="6093" spans="1:14" ht="15.5" hidden="1" x14ac:dyDescent="0.35">
      <c r="A6093" s="3" t="s">
        <v>894</v>
      </c>
      <c r="B6093" s="2" t="s">
        <v>2340</v>
      </c>
      <c r="C6093" s="3">
        <v>190.5</v>
      </c>
      <c r="D6093" s="2">
        <v>92.95</v>
      </c>
      <c r="E6093" s="2">
        <v>83.25</v>
      </c>
      <c r="F6093" s="2">
        <v>83.8</v>
      </c>
      <c r="G6093" s="2">
        <v>0</v>
      </c>
      <c r="H6093" s="2" t="s">
        <v>12</v>
      </c>
      <c r="I6093" s="2">
        <v>10</v>
      </c>
      <c r="J6093" s="2">
        <v>0</v>
      </c>
      <c r="K6093" s="4">
        <v>0.71879999999999999</v>
      </c>
      <c r="L6093" s="2" t="s">
        <v>1276</v>
      </c>
      <c r="M6093" s="5">
        <v>45093</v>
      </c>
      <c r="N6093" s="6">
        <v>106.96</v>
      </c>
    </row>
    <row r="6094" spans="1:14" ht="15.5" hidden="1" x14ac:dyDescent="0.35">
      <c r="A6094" s="3" t="s">
        <v>896</v>
      </c>
      <c r="B6094" s="2" t="s">
        <v>2341</v>
      </c>
      <c r="C6094" s="3">
        <v>191</v>
      </c>
      <c r="D6094" s="2">
        <v>93.92</v>
      </c>
      <c r="E6094" s="2">
        <v>102.7</v>
      </c>
      <c r="F6094" s="2">
        <v>103.7</v>
      </c>
      <c r="G6094" s="2">
        <v>0</v>
      </c>
      <c r="H6094" s="2" t="s">
        <v>12</v>
      </c>
      <c r="I6094" s="2">
        <v>420</v>
      </c>
      <c r="J6094" s="2">
        <v>0</v>
      </c>
      <c r="K6094" s="4">
        <v>2.3443999999999998</v>
      </c>
      <c r="L6094" s="2" t="s">
        <v>1276</v>
      </c>
      <c r="M6094" s="5">
        <v>45093</v>
      </c>
      <c r="N6094" s="6">
        <v>106.96</v>
      </c>
    </row>
    <row r="6095" spans="1:14" ht="15.5" hidden="1" x14ac:dyDescent="0.35">
      <c r="A6095" s="3" t="s">
        <v>898</v>
      </c>
      <c r="B6095" s="2" t="s">
        <v>2342</v>
      </c>
      <c r="C6095" s="3">
        <v>191.5</v>
      </c>
      <c r="D6095" s="2">
        <v>94.36</v>
      </c>
      <c r="E6095" s="2">
        <v>103.1</v>
      </c>
      <c r="F6095" s="2">
        <v>104.25</v>
      </c>
      <c r="G6095" s="2">
        <v>0</v>
      </c>
      <c r="H6095" s="2" t="s">
        <v>12</v>
      </c>
      <c r="I6095" s="2">
        <v>300</v>
      </c>
      <c r="J6095" s="2">
        <v>0</v>
      </c>
      <c r="K6095" s="4">
        <v>2.3471000000000002</v>
      </c>
      <c r="L6095" s="2" t="s">
        <v>1276</v>
      </c>
      <c r="M6095" s="5">
        <v>45093</v>
      </c>
      <c r="N6095" s="6">
        <v>106.96</v>
      </c>
    </row>
    <row r="6096" spans="1:14" ht="15.5" hidden="1" x14ac:dyDescent="0.35">
      <c r="A6096" s="3" t="s">
        <v>900</v>
      </c>
      <c r="B6096" s="2" t="s">
        <v>2343</v>
      </c>
      <c r="C6096" s="3">
        <v>192</v>
      </c>
      <c r="D6096" s="2">
        <v>98.1</v>
      </c>
      <c r="E6096" s="2">
        <v>103.6</v>
      </c>
      <c r="F6096" s="2">
        <v>104.7</v>
      </c>
      <c r="G6096" s="2">
        <v>0</v>
      </c>
      <c r="H6096" s="2" t="s">
        <v>12</v>
      </c>
      <c r="I6096" s="2">
        <v>101</v>
      </c>
      <c r="J6096" s="2">
        <v>0</v>
      </c>
      <c r="K6096" s="4">
        <v>2.3496999999999999</v>
      </c>
      <c r="L6096" s="2" t="s">
        <v>1276</v>
      </c>
      <c r="M6096" s="5">
        <v>45093</v>
      </c>
      <c r="N6096" s="6">
        <v>106.96</v>
      </c>
    </row>
    <row r="6097" spans="1:14" ht="15.5" hidden="1" x14ac:dyDescent="0.35">
      <c r="A6097" s="3" t="s">
        <v>902</v>
      </c>
      <c r="B6097" s="2" t="s">
        <v>2344</v>
      </c>
      <c r="C6097" s="3">
        <v>192.5</v>
      </c>
      <c r="D6097" s="2">
        <v>97.52</v>
      </c>
      <c r="E6097" s="2">
        <v>104.1</v>
      </c>
      <c r="F6097" s="2">
        <v>105.15</v>
      </c>
      <c r="G6097" s="2">
        <v>0</v>
      </c>
      <c r="H6097" s="2" t="s">
        <v>12</v>
      </c>
      <c r="I6097" s="2">
        <v>114</v>
      </c>
      <c r="J6097" s="2">
        <v>0</v>
      </c>
      <c r="K6097" s="4">
        <v>2.3523000000000001</v>
      </c>
      <c r="L6097" s="2" t="s">
        <v>1276</v>
      </c>
      <c r="M6097" s="5">
        <v>45093</v>
      </c>
      <c r="N6097" s="6">
        <v>106.96</v>
      </c>
    </row>
    <row r="6098" spans="1:14" ht="15.5" hidden="1" x14ac:dyDescent="0.35">
      <c r="A6098" s="3" t="s">
        <v>904</v>
      </c>
      <c r="B6098" s="2" t="s">
        <v>2345</v>
      </c>
      <c r="C6098" s="3">
        <v>193</v>
      </c>
      <c r="D6098" s="2">
        <v>97.38</v>
      </c>
      <c r="E6098" s="2">
        <v>104.65</v>
      </c>
      <c r="F6098" s="2">
        <v>105.5</v>
      </c>
      <c r="G6098" s="2">
        <v>0</v>
      </c>
      <c r="H6098" s="2" t="s">
        <v>12</v>
      </c>
      <c r="I6098" s="2">
        <v>100</v>
      </c>
      <c r="J6098" s="2">
        <v>0</v>
      </c>
      <c r="K6098" s="4">
        <v>2.3534000000000002</v>
      </c>
      <c r="L6098" s="2" t="s">
        <v>1276</v>
      </c>
      <c r="M6098" s="5">
        <v>45093</v>
      </c>
      <c r="N6098" s="6">
        <v>106.96</v>
      </c>
    </row>
    <row r="6099" spans="1:14" ht="15.5" hidden="1" x14ac:dyDescent="0.35">
      <c r="A6099" s="3" t="s">
        <v>906</v>
      </c>
      <c r="B6099" s="2" t="s">
        <v>2346</v>
      </c>
      <c r="C6099" s="3">
        <v>193.5</v>
      </c>
      <c r="D6099" s="2">
        <v>83.21</v>
      </c>
      <c r="E6099" s="2">
        <v>98</v>
      </c>
      <c r="F6099" s="2">
        <v>99.25</v>
      </c>
      <c r="G6099" s="2">
        <v>0</v>
      </c>
      <c r="H6099" s="2" t="s">
        <v>12</v>
      </c>
      <c r="I6099" s="2">
        <v>2</v>
      </c>
      <c r="J6099" s="2">
        <v>0</v>
      </c>
      <c r="K6099" s="4">
        <v>1.9118999999999999</v>
      </c>
      <c r="L6099" s="2" t="s">
        <v>1276</v>
      </c>
      <c r="M6099" s="5">
        <v>45093</v>
      </c>
      <c r="N6099" s="6">
        <v>106.96</v>
      </c>
    </row>
    <row r="6100" spans="1:14" ht="15.5" hidden="1" x14ac:dyDescent="0.35">
      <c r="A6100" s="3" t="s">
        <v>908</v>
      </c>
      <c r="B6100" s="2" t="s">
        <v>2347</v>
      </c>
      <c r="C6100" s="3">
        <v>194</v>
      </c>
      <c r="D6100" s="2">
        <v>98.9</v>
      </c>
      <c r="E6100" s="2">
        <v>105.6</v>
      </c>
      <c r="F6100" s="2">
        <v>106.65</v>
      </c>
      <c r="G6100" s="2">
        <v>0</v>
      </c>
      <c r="H6100" s="2" t="s">
        <v>12</v>
      </c>
      <c r="I6100" s="2">
        <v>4</v>
      </c>
      <c r="J6100" s="2">
        <v>0</v>
      </c>
      <c r="K6100" s="4">
        <v>2.3649</v>
      </c>
      <c r="L6100" s="2" t="s">
        <v>1276</v>
      </c>
      <c r="M6100" s="5">
        <v>45093</v>
      </c>
      <c r="N6100" s="6">
        <v>106.96</v>
      </c>
    </row>
    <row r="6101" spans="1:14" ht="15.5" hidden="1" x14ac:dyDescent="0.35">
      <c r="A6101" s="3" t="s">
        <v>910</v>
      </c>
      <c r="B6101" s="2" t="s">
        <v>2348</v>
      </c>
      <c r="C6101" s="3">
        <v>194.5</v>
      </c>
      <c r="D6101" s="2">
        <v>83.14</v>
      </c>
      <c r="E6101" s="2">
        <v>99</v>
      </c>
      <c r="F6101" s="2">
        <v>100.25</v>
      </c>
      <c r="G6101" s="2">
        <v>0</v>
      </c>
      <c r="H6101" s="2" t="s">
        <v>12</v>
      </c>
      <c r="I6101" s="2">
        <v>4</v>
      </c>
      <c r="J6101" s="2">
        <v>0</v>
      </c>
      <c r="K6101" s="4">
        <v>1.9198</v>
      </c>
      <c r="L6101" s="2" t="s">
        <v>1276</v>
      </c>
      <c r="M6101" s="5">
        <v>45093</v>
      </c>
      <c r="N6101" s="6">
        <v>106.96</v>
      </c>
    </row>
    <row r="6102" spans="1:14" ht="15.5" hidden="1" x14ac:dyDescent="0.35">
      <c r="A6102" s="3" t="s">
        <v>912</v>
      </c>
      <c r="B6102" s="2" t="s">
        <v>2349</v>
      </c>
      <c r="C6102" s="3">
        <v>195</v>
      </c>
      <c r="D6102" s="2">
        <v>96.4</v>
      </c>
      <c r="E6102" s="2">
        <v>96.9</v>
      </c>
      <c r="F6102" s="2">
        <v>97.5</v>
      </c>
      <c r="G6102" s="2">
        <v>0</v>
      </c>
      <c r="H6102" s="2" t="s">
        <v>12</v>
      </c>
      <c r="I6102" s="2">
        <v>2</v>
      </c>
      <c r="J6102" s="2">
        <v>0</v>
      </c>
      <c r="K6102" s="4">
        <v>1.7211000000000001</v>
      </c>
      <c r="L6102" s="2" t="s">
        <v>1276</v>
      </c>
      <c r="M6102" s="5">
        <v>45093</v>
      </c>
      <c r="N6102" s="6">
        <v>106.96</v>
      </c>
    </row>
    <row r="6103" spans="1:14" ht="15.5" hidden="1" x14ac:dyDescent="0.35">
      <c r="A6103" s="3" t="s">
        <v>914</v>
      </c>
      <c r="B6103" s="2" t="s">
        <v>2350</v>
      </c>
      <c r="C6103" s="3">
        <v>195.5</v>
      </c>
      <c r="D6103" s="2">
        <v>84.12</v>
      </c>
      <c r="E6103" s="2">
        <v>100</v>
      </c>
      <c r="F6103" s="2">
        <v>101.25</v>
      </c>
      <c r="G6103" s="2">
        <v>0</v>
      </c>
      <c r="H6103" s="2" t="s">
        <v>12</v>
      </c>
      <c r="I6103" s="2">
        <v>404</v>
      </c>
      <c r="J6103" s="2">
        <v>0</v>
      </c>
      <c r="K6103" s="4">
        <v>1.9278999999999999</v>
      </c>
      <c r="L6103" s="2" t="s">
        <v>1276</v>
      </c>
      <c r="M6103" s="5">
        <v>45093</v>
      </c>
      <c r="N6103" s="6">
        <v>106.96</v>
      </c>
    </row>
    <row r="6104" spans="1:14" ht="15.5" hidden="1" x14ac:dyDescent="0.35">
      <c r="A6104" s="3" t="s">
        <v>916</v>
      </c>
      <c r="B6104" s="2" t="s">
        <v>2351</v>
      </c>
      <c r="C6104" s="3">
        <v>196</v>
      </c>
      <c r="D6104" s="2">
        <v>92.75</v>
      </c>
      <c r="E6104" s="2">
        <v>100.5</v>
      </c>
      <c r="F6104" s="2">
        <v>101.75</v>
      </c>
      <c r="G6104" s="2">
        <v>0</v>
      </c>
      <c r="H6104" s="2" t="s">
        <v>12</v>
      </c>
      <c r="I6104" s="2">
        <v>598</v>
      </c>
      <c r="J6104" s="2">
        <v>0</v>
      </c>
      <c r="K6104" s="4">
        <v>1.9318</v>
      </c>
      <c r="L6104" s="2" t="s">
        <v>1276</v>
      </c>
      <c r="M6104" s="5">
        <v>45093</v>
      </c>
      <c r="N6104" s="6">
        <v>106.96</v>
      </c>
    </row>
    <row r="6105" spans="1:14" ht="15.5" hidden="1" x14ac:dyDescent="0.35">
      <c r="A6105" s="3" t="s">
        <v>918</v>
      </c>
      <c r="B6105" s="2" t="s">
        <v>2352</v>
      </c>
      <c r="C6105" s="3">
        <v>196.5</v>
      </c>
      <c r="D6105" s="2">
        <v>93.48</v>
      </c>
      <c r="E6105" s="2">
        <v>101</v>
      </c>
      <c r="F6105" s="2">
        <v>102.25</v>
      </c>
      <c r="G6105" s="2">
        <v>0</v>
      </c>
      <c r="H6105" s="2" t="s">
        <v>12</v>
      </c>
      <c r="I6105" s="2">
        <v>960</v>
      </c>
      <c r="J6105" s="2">
        <v>0</v>
      </c>
      <c r="K6105" s="4">
        <v>1.9358</v>
      </c>
      <c r="L6105" s="2" t="s">
        <v>1276</v>
      </c>
      <c r="M6105" s="5">
        <v>45093</v>
      </c>
      <c r="N6105" s="6">
        <v>106.96</v>
      </c>
    </row>
    <row r="6106" spans="1:14" ht="15.5" hidden="1" x14ac:dyDescent="0.35">
      <c r="A6106" s="3" t="s">
        <v>920</v>
      </c>
      <c r="B6106" s="2" t="s">
        <v>2351</v>
      </c>
      <c r="C6106" s="3">
        <v>197</v>
      </c>
      <c r="D6106" s="2">
        <v>93.75</v>
      </c>
      <c r="E6106" s="2">
        <v>101.5</v>
      </c>
      <c r="F6106" s="2">
        <v>102.75</v>
      </c>
      <c r="G6106" s="2">
        <v>0</v>
      </c>
      <c r="H6106" s="2" t="s">
        <v>12</v>
      </c>
      <c r="I6106" s="2">
        <v>985</v>
      </c>
      <c r="J6106" s="2">
        <v>0</v>
      </c>
      <c r="K6106" s="4">
        <v>1.9397</v>
      </c>
      <c r="L6106" s="2" t="s">
        <v>1276</v>
      </c>
      <c r="M6106" s="5">
        <v>45093</v>
      </c>
      <c r="N6106" s="6">
        <v>106.96</v>
      </c>
    </row>
    <row r="6107" spans="1:14" ht="15.5" hidden="1" x14ac:dyDescent="0.35">
      <c r="A6107" s="3" t="s">
        <v>922</v>
      </c>
      <c r="B6107" s="2" t="s">
        <v>2353</v>
      </c>
      <c r="C6107" s="3">
        <v>197.5</v>
      </c>
      <c r="D6107" s="2">
        <v>85.73</v>
      </c>
      <c r="E6107" s="2">
        <v>102.05</v>
      </c>
      <c r="F6107" s="2">
        <v>103.2</v>
      </c>
      <c r="G6107" s="2">
        <v>0</v>
      </c>
      <c r="H6107" s="2" t="s">
        <v>12</v>
      </c>
      <c r="I6107" s="2">
        <v>2</v>
      </c>
      <c r="J6107" s="2">
        <v>0</v>
      </c>
      <c r="K6107" s="4">
        <v>1.9436</v>
      </c>
      <c r="L6107" s="2" t="s">
        <v>1276</v>
      </c>
      <c r="M6107" s="5">
        <v>45093</v>
      </c>
      <c r="N6107" s="6">
        <v>106.96</v>
      </c>
    </row>
    <row r="6108" spans="1:14" ht="15.5" hidden="1" x14ac:dyDescent="0.35">
      <c r="A6108" s="3" t="s">
        <v>924</v>
      </c>
      <c r="B6108" s="2" t="s">
        <v>2354</v>
      </c>
      <c r="C6108" s="3">
        <v>198</v>
      </c>
      <c r="D6108" s="2">
        <v>85.29</v>
      </c>
      <c r="E6108" s="2">
        <v>102.55</v>
      </c>
      <c r="F6108" s="2">
        <v>103.7</v>
      </c>
      <c r="G6108" s="2">
        <v>0</v>
      </c>
      <c r="H6108" s="2" t="s">
        <v>12</v>
      </c>
      <c r="I6108" s="2">
        <v>42</v>
      </c>
      <c r="J6108" s="2">
        <v>0</v>
      </c>
      <c r="K6108" s="4">
        <v>1.9475</v>
      </c>
      <c r="L6108" s="2" t="s">
        <v>1276</v>
      </c>
      <c r="M6108" s="5">
        <v>45093</v>
      </c>
      <c r="N6108" s="6">
        <v>106.96</v>
      </c>
    </row>
    <row r="6109" spans="1:14" ht="15.5" hidden="1" x14ac:dyDescent="0.35">
      <c r="A6109" s="3" t="s">
        <v>925</v>
      </c>
      <c r="B6109" s="2" t="s">
        <v>2355</v>
      </c>
      <c r="C6109" s="3">
        <v>198.5</v>
      </c>
      <c r="D6109" s="2">
        <v>87.23</v>
      </c>
      <c r="E6109" s="2">
        <v>103.05</v>
      </c>
      <c r="F6109" s="2">
        <v>104.2</v>
      </c>
      <c r="G6109" s="2">
        <v>0</v>
      </c>
      <c r="H6109" s="2" t="s">
        <v>12</v>
      </c>
      <c r="I6109" s="2">
        <v>4</v>
      </c>
      <c r="J6109" s="2">
        <v>0</v>
      </c>
      <c r="K6109" s="4">
        <v>1.9514</v>
      </c>
      <c r="L6109" s="2" t="s">
        <v>1276</v>
      </c>
      <c r="M6109" s="5">
        <v>45093</v>
      </c>
      <c r="N6109" s="6">
        <v>106.96</v>
      </c>
    </row>
    <row r="6110" spans="1:14" ht="15.5" hidden="1" x14ac:dyDescent="0.35">
      <c r="A6110" s="3" t="s">
        <v>927</v>
      </c>
      <c r="B6110" s="2" t="s">
        <v>2356</v>
      </c>
      <c r="C6110" s="3">
        <v>199</v>
      </c>
      <c r="D6110" s="2">
        <v>101.96</v>
      </c>
      <c r="E6110" s="2">
        <v>102.35</v>
      </c>
      <c r="F6110" s="2">
        <v>104</v>
      </c>
      <c r="G6110" s="2">
        <v>0</v>
      </c>
      <c r="H6110" s="2" t="s">
        <v>12</v>
      </c>
      <c r="I6110" s="2">
        <v>3</v>
      </c>
      <c r="J6110" s="2">
        <v>0</v>
      </c>
      <c r="K6110" s="4">
        <v>1.8906000000000001</v>
      </c>
      <c r="L6110" s="2" t="s">
        <v>1276</v>
      </c>
      <c r="M6110" s="5">
        <v>45093</v>
      </c>
      <c r="N6110" s="6">
        <v>106.96</v>
      </c>
    </row>
    <row r="6111" spans="1:14" ht="15.5" hidden="1" x14ac:dyDescent="0.35">
      <c r="A6111" s="3" t="s">
        <v>928</v>
      </c>
      <c r="B6111" s="2" t="s">
        <v>2357</v>
      </c>
      <c r="C6111" s="3">
        <v>199.5</v>
      </c>
      <c r="D6111" s="2">
        <v>104.75</v>
      </c>
      <c r="E6111" s="2">
        <v>111.05</v>
      </c>
      <c r="F6111" s="2">
        <v>112.25</v>
      </c>
      <c r="G6111" s="2">
        <v>0</v>
      </c>
      <c r="H6111" s="2" t="s">
        <v>12</v>
      </c>
      <c r="I6111" s="2">
        <v>4</v>
      </c>
      <c r="J6111" s="2">
        <v>0</v>
      </c>
      <c r="K6111" s="4">
        <v>2.4110999999999998</v>
      </c>
      <c r="L6111" s="2" t="s">
        <v>1276</v>
      </c>
      <c r="M6111" s="5">
        <v>45093</v>
      </c>
      <c r="N6111" s="6">
        <v>106.96</v>
      </c>
    </row>
    <row r="6112" spans="1:14" ht="15.5" hidden="1" x14ac:dyDescent="0.35">
      <c r="A6112" s="3" t="s">
        <v>930</v>
      </c>
      <c r="B6112" s="2" t="s">
        <v>2844</v>
      </c>
      <c r="C6112" s="3">
        <v>200</v>
      </c>
      <c r="D6112" s="2">
        <v>97.95</v>
      </c>
      <c r="E6112" s="2">
        <v>92.8</v>
      </c>
      <c r="F6112" s="2">
        <v>93.25</v>
      </c>
      <c r="G6112" s="2">
        <v>0</v>
      </c>
      <c r="H6112" s="2" t="s">
        <v>12</v>
      </c>
      <c r="I6112" s="2">
        <v>2</v>
      </c>
      <c r="J6112" s="2">
        <v>1</v>
      </c>
      <c r="K6112" s="4">
        <v>0.74509999999999998</v>
      </c>
      <c r="L6112" s="2" t="s">
        <v>1276</v>
      </c>
      <c r="M6112" s="5">
        <v>45093</v>
      </c>
      <c r="N6112" s="6">
        <v>106.96</v>
      </c>
    </row>
    <row r="6113" spans="1:14" ht="15.5" hidden="1" x14ac:dyDescent="0.35">
      <c r="A6113" s="3" t="s">
        <v>932</v>
      </c>
      <c r="B6113" s="2" t="s">
        <v>2853</v>
      </c>
      <c r="C6113" s="3">
        <v>205</v>
      </c>
      <c r="D6113" s="2">
        <v>97.95</v>
      </c>
      <c r="E6113" s="2">
        <v>97.8</v>
      </c>
      <c r="F6113" s="2">
        <v>98.3</v>
      </c>
      <c r="G6113" s="2">
        <v>4.8099999999999996</v>
      </c>
      <c r="H6113" s="2">
        <v>5.16E-2</v>
      </c>
      <c r="I6113" s="2">
        <v>1</v>
      </c>
      <c r="J6113" s="2">
        <v>0</v>
      </c>
      <c r="K6113" s="4">
        <v>0.57030000000000003</v>
      </c>
      <c r="L6113" s="2" t="s">
        <v>1276</v>
      </c>
      <c r="M6113" s="5">
        <v>45093</v>
      </c>
      <c r="N6113" s="6">
        <v>106.96</v>
      </c>
    </row>
    <row r="6114" spans="1:14" ht="15.5" hidden="1" x14ac:dyDescent="0.35">
      <c r="A6114" s="3" t="s">
        <v>934</v>
      </c>
      <c r="B6114" s="2" t="s">
        <v>2845</v>
      </c>
      <c r="C6114" s="3">
        <v>210</v>
      </c>
      <c r="D6114" s="2">
        <v>105.5</v>
      </c>
      <c r="E6114" s="2">
        <v>102.75</v>
      </c>
      <c r="F6114" s="2">
        <v>103.3</v>
      </c>
      <c r="G6114" s="2">
        <v>0</v>
      </c>
      <c r="H6114" s="2" t="s">
        <v>12</v>
      </c>
      <c r="I6114" s="2">
        <v>2</v>
      </c>
      <c r="J6114" s="2">
        <v>0</v>
      </c>
      <c r="K6114" s="4">
        <v>0.81640000000000001</v>
      </c>
      <c r="L6114" s="2" t="s">
        <v>1276</v>
      </c>
      <c r="M6114" s="5">
        <v>45093</v>
      </c>
      <c r="N6114" s="6">
        <v>106.96</v>
      </c>
    </row>
    <row r="6115" spans="1:14" ht="15.5" hidden="1" x14ac:dyDescent="0.35">
      <c r="A6115" s="3" t="s">
        <v>936</v>
      </c>
      <c r="B6115" s="2" t="s">
        <v>2285</v>
      </c>
      <c r="C6115" s="3">
        <v>215</v>
      </c>
      <c r="D6115" s="2">
        <v>103.2</v>
      </c>
      <c r="E6115" s="2">
        <v>119.45</v>
      </c>
      <c r="F6115" s="2">
        <v>120.75</v>
      </c>
      <c r="G6115" s="2">
        <v>0</v>
      </c>
      <c r="H6115" s="2" t="s">
        <v>12</v>
      </c>
      <c r="I6115" s="2">
        <v>1184</v>
      </c>
      <c r="J6115" s="2">
        <v>0</v>
      </c>
      <c r="K6115" s="4">
        <v>2.0706000000000002</v>
      </c>
      <c r="L6115" s="2" t="s">
        <v>1276</v>
      </c>
      <c r="M6115" s="5">
        <v>45093</v>
      </c>
      <c r="N6115" s="6">
        <v>106.96</v>
      </c>
    </row>
    <row r="6116" spans="1:14" ht="15.5" hidden="1" x14ac:dyDescent="0.35">
      <c r="A6116" s="3" t="s">
        <v>938</v>
      </c>
      <c r="B6116" s="2" t="s">
        <v>2360</v>
      </c>
      <c r="C6116" s="3">
        <v>220</v>
      </c>
      <c r="D6116" s="2">
        <v>122.3</v>
      </c>
      <c r="E6116" s="2">
        <v>117.25</v>
      </c>
      <c r="F6116" s="2">
        <v>117.65</v>
      </c>
      <c r="G6116" s="2">
        <v>0</v>
      </c>
      <c r="H6116" s="2" t="s">
        <v>12</v>
      </c>
      <c r="I6116" s="2">
        <v>6</v>
      </c>
      <c r="J6116" s="2">
        <v>0</v>
      </c>
      <c r="K6116" s="4">
        <v>1.5059</v>
      </c>
      <c r="L6116" s="2" t="s">
        <v>1276</v>
      </c>
      <c r="M6116" s="5">
        <v>45093</v>
      </c>
      <c r="N6116" s="6">
        <v>106.96</v>
      </c>
    </row>
    <row r="6117" spans="1:14" ht="15.5" hidden="1" x14ac:dyDescent="0.35">
      <c r="A6117" s="3" t="s">
        <v>940</v>
      </c>
      <c r="B6117" s="2" t="s">
        <v>2361</v>
      </c>
      <c r="C6117" s="3">
        <v>225</v>
      </c>
      <c r="D6117" s="2">
        <v>130.68</v>
      </c>
      <c r="E6117" s="2">
        <v>122.65</v>
      </c>
      <c r="F6117" s="2">
        <v>123.25</v>
      </c>
      <c r="G6117" s="2">
        <v>0</v>
      </c>
      <c r="H6117" s="2" t="s">
        <v>12</v>
      </c>
      <c r="I6117" s="2">
        <v>1</v>
      </c>
      <c r="J6117" s="2">
        <v>0</v>
      </c>
      <c r="K6117" s="4">
        <v>1.5828</v>
      </c>
      <c r="L6117" s="2" t="s">
        <v>1276</v>
      </c>
      <c r="M6117" s="5">
        <v>45093</v>
      </c>
      <c r="N6117" s="6">
        <v>106.96</v>
      </c>
    </row>
    <row r="6118" spans="1:14" ht="15.5" hidden="1" x14ac:dyDescent="0.35">
      <c r="A6118" s="3" t="s">
        <v>942</v>
      </c>
      <c r="B6118" s="2" t="s">
        <v>2362</v>
      </c>
      <c r="C6118" s="3">
        <v>230</v>
      </c>
      <c r="D6118" s="2">
        <v>131.47</v>
      </c>
      <c r="E6118" s="2">
        <v>138.9</v>
      </c>
      <c r="F6118" s="2">
        <v>139.55000000000001</v>
      </c>
      <c r="G6118" s="2">
        <v>0</v>
      </c>
      <c r="H6118" s="2" t="s">
        <v>12</v>
      </c>
      <c r="I6118" s="2">
        <v>2</v>
      </c>
      <c r="J6118" s="2">
        <v>0</v>
      </c>
      <c r="K6118" s="4">
        <v>2.4441000000000002</v>
      </c>
      <c r="L6118" s="2" t="s">
        <v>1276</v>
      </c>
      <c r="M6118" s="5">
        <v>45093</v>
      </c>
      <c r="N6118" s="6">
        <v>106.96</v>
      </c>
    </row>
    <row r="6119" spans="1:14" ht="15.5" hidden="1" x14ac:dyDescent="0.35">
      <c r="A6119" s="3" t="s">
        <v>944</v>
      </c>
      <c r="B6119" s="2" t="s">
        <v>2363</v>
      </c>
      <c r="C6119" s="3">
        <v>235</v>
      </c>
      <c r="D6119" s="2">
        <v>137.09</v>
      </c>
      <c r="E6119" s="2">
        <v>146.44999999999999</v>
      </c>
      <c r="F6119" s="2">
        <v>147.69999999999999</v>
      </c>
      <c r="G6119" s="2">
        <v>0</v>
      </c>
      <c r="H6119" s="2" t="s">
        <v>12</v>
      </c>
      <c r="I6119" s="2">
        <v>2</v>
      </c>
      <c r="J6119" s="2">
        <v>0</v>
      </c>
      <c r="K6119" s="4">
        <v>2.6577000000000002</v>
      </c>
      <c r="L6119" s="2" t="s">
        <v>1276</v>
      </c>
      <c r="M6119" s="5">
        <v>45093</v>
      </c>
      <c r="N6119" s="6">
        <v>106.96</v>
      </c>
    </row>
    <row r="6120" spans="1:14" ht="15.5" hidden="1" x14ac:dyDescent="0.35">
      <c r="A6120" s="3" t="s">
        <v>946</v>
      </c>
      <c r="B6120" s="2" t="s">
        <v>2364</v>
      </c>
      <c r="C6120" s="3">
        <v>240</v>
      </c>
      <c r="D6120" s="2">
        <v>128.91999999999999</v>
      </c>
      <c r="E6120" s="2">
        <v>145.85</v>
      </c>
      <c r="F6120" s="2">
        <v>147</v>
      </c>
      <c r="G6120" s="2">
        <v>0</v>
      </c>
      <c r="H6120" s="2" t="s">
        <v>12</v>
      </c>
      <c r="I6120" s="2">
        <v>2</v>
      </c>
      <c r="J6120" s="2">
        <v>0</v>
      </c>
      <c r="K6120" s="4">
        <v>2.3212000000000002</v>
      </c>
      <c r="L6120" s="2" t="s">
        <v>1276</v>
      </c>
      <c r="M6120" s="5">
        <v>45093</v>
      </c>
      <c r="N6120" s="6">
        <v>106.96</v>
      </c>
    </row>
    <row r="6121" spans="1:14" ht="15.5" hidden="1" x14ac:dyDescent="0.35">
      <c r="A6121" s="3" t="s">
        <v>948</v>
      </c>
      <c r="B6121" s="2" t="s">
        <v>2365</v>
      </c>
      <c r="C6121" s="3">
        <v>245</v>
      </c>
      <c r="D6121" s="2">
        <v>133.91999999999999</v>
      </c>
      <c r="E6121" s="2">
        <v>150.9</v>
      </c>
      <c r="F6121" s="2">
        <v>152.05000000000001</v>
      </c>
      <c r="G6121" s="2">
        <v>0</v>
      </c>
      <c r="H6121" s="2" t="s">
        <v>12</v>
      </c>
      <c r="I6121" s="2">
        <v>12</v>
      </c>
      <c r="J6121" s="2">
        <v>0</v>
      </c>
      <c r="K6121" s="4">
        <v>2.3540000000000001</v>
      </c>
      <c r="L6121" s="2" t="s">
        <v>1276</v>
      </c>
      <c r="M6121" s="5">
        <v>45093</v>
      </c>
      <c r="N6121" s="6">
        <v>106.96</v>
      </c>
    </row>
    <row r="6122" spans="1:14" ht="15.5" hidden="1" x14ac:dyDescent="0.35">
      <c r="A6122" s="3" t="s">
        <v>950</v>
      </c>
      <c r="B6122" s="2" t="s">
        <v>2366</v>
      </c>
      <c r="C6122" s="3">
        <v>250</v>
      </c>
      <c r="D6122" s="2">
        <v>158.69</v>
      </c>
      <c r="E6122" s="2">
        <v>162.80000000000001</v>
      </c>
      <c r="F6122" s="2">
        <v>163.75</v>
      </c>
      <c r="G6122" s="2">
        <v>0</v>
      </c>
      <c r="H6122" s="2" t="s">
        <v>12</v>
      </c>
      <c r="I6122" s="2">
        <v>40</v>
      </c>
      <c r="J6122" s="2">
        <v>0</v>
      </c>
      <c r="K6122" s="4">
        <v>2.8239000000000001</v>
      </c>
      <c r="L6122" s="2" t="s">
        <v>1276</v>
      </c>
      <c r="M6122" s="5">
        <v>45093</v>
      </c>
      <c r="N6122" s="6">
        <v>106.96</v>
      </c>
    </row>
    <row r="6123" spans="1:14" ht="15.5" hidden="1" x14ac:dyDescent="0.35">
      <c r="A6123" s="3" t="s">
        <v>952</v>
      </c>
      <c r="B6123" s="2" t="s">
        <v>2367</v>
      </c>
      <c r="C6123" s="3">
        <v>255</v>
      </c>
      <c r="D6123" s="2">
        <v>143.96</v>
      </c>
      <c r="E6123" s="2">
        <v>160.9</v>
      </c>
      <c r="F6123" s="2">
        <v>162</v>
      </c>
      <c r="G6123" s="2">
        <v>0</v>
      </c>
      <c r="H6123" s="2" t="s">
        <v>12</v>
      </c>
      <c r="I6123" s="2">
        <v>2</v>
      </c>
      <c r="J6123" s="2">
        <v>0</v>
      </c>
      <c r="K6123" s="4">
        <v>2.4087999999999998</v>
      </c>
      <c r="L6123" s="2" t="s">
        <v>1276</v>
      </c>
      <c r="M6123" s="5">
        <v>45093</v>
      </c>
      <c r="N6123" s="6">
        <v>106.96</v>
      </c>
    </row>
    <row r="6124" spans="1:14" ht="15.5" hidden="1" x14ac:dyDescent="0.35">
      <c r="A6124" s="3" t="s">
        <v>954</v>
      </c>
      <c r="B6124" s="2" t="s">
        <v>2368</v>
      </c>
      <c r="C6124" s="3">
        <v>260</v>
      </c>
      <c r="D6124" s="2">
        <v>102.82</v>
      </c>
      <c r="E6124" s="2">
        <v>149.94999999999999</v>
      </c>
      <c r="F6124" s="2">
        <v>150.65</v>
      </c>
      <c r="G6124" s="2">
        <v>0</v>
      </c>
      <c r="H6124" s="2" t="s">
        <v>12</v>
      </c>
      <c r="I6124" s="2" t="s">
        <v>12</v>
      </c>
      <c r="J6124" s="2" t="s">
        <v>12</v>
      </c>
      <c r="K6124" s="4">
        <v>0</v>
      </c>
      <c r="L6124" s="2" t="s">
        <v>1276</v>
      </c>
      <c r="M6124" s="5">
        <v>45093</v>
      </c>
      <c r="N6124" s="6">
        <v>106.96</v>
      </c>
    </row>
    <row r="6125" spans="1:14" ht="15.5" hidden="1" x14ac:dyDescent="0.35">
      <c r="A6125" s="3" t="s">
        <v>956</v>
      </c>
      <c r="B6125" s="2" t="s">
        <v>2369</v>
      </c>
      <c r="C6125" s="3">
        <v>265</v>
      </c>
      <c r="D6125" s="2">
        <v>123.08</v>
      </c>
      <c r="E6125" s="2">
        <v>137.5</v>
      </c>
      <c r="F6125" s="2">
        <v>147.1</v>
      </c>
      <c r="G6125" s="2">
        <v>0</v>
      </c>
      <c r="H6125" s="2" t="s">
        <v>12</v>
      </c>
      <c r="I6125" s="2">
        <v>1</v>
      </c>
      <c r="J6125" s="2">
        <v>0</v>
      </c>
      <c r="K6125" s="4">
        <v>0</v>
      </c>
      <c r="L6125" s="2" t="s">
        <v>1276</v>
      </c>
      <c r="M6125" s="5">
        <v>45093</v>
      </c>
      <c r="N6125" s="6">
        <v>106.96</v>
      </c>
    </row>
    <row r="6126" spans="1:14" ht="15.5" hidden="1" x14ac:dyDescent="0.35">
      <c r="A6126" s="3" t="s">
        <v>958</v>
      </c>
      <c r="B6126" s="2" t="s">
        <v>2370</v>
      </c>
      <c r="C6126" s="3">
        <v>270</v>
      </c>
      <c r="D6126" s="2">
        <v>167.5</v>
      </c>
      <c r="E6126" s="2">
        <v>176.1</v>
      </c>
      <c r="F6126" s="2">
        <v>176.85</v>
      </c>
      <c r="G6126" s="2">
        <v>0</v>
      </c>
      <c r="H6126" s="2" t="s">
        <v>12</v>
      </c>
      <c r="I6126" s="2">
        <v>2</v>
      </c>
      <c r="J6126" s="2">
        <v>0</v>
      </c>
      <c r="K6126" s="4">
        <v>2.4899</v>
      </c>
      <c r="L6126" s="2" t="s">
        <v>1276</v>
      </c>
      <c r="M6126" s="5">
        <v>45093</v>
      </c>
      <c r="N6126" s="6">
        <v>106.96</v>
      </c>
    </row>
    <row r="6127" spans="1:14" ht="15.5" hidden="1" x14ac:dyDescent="0.35">
      <c r="A6127" s="3" t="s">
        <v>959</v>
      </c>
      <c r="B6127" s="2" t="s">
        <v>2371</v>
      </c>
      <c r="C6127" s="3">
        <v>275</v>
      </c>
      <c r="D6127" s="2">
        <v>184.25</v>
      </c>
      <c r="E6127" s="2">
        <v>188.55</v>
      </c>
      <c r="F6127" s="2">
        <v>189.4</v>
      </c>
      <c r="G6127" s="2">
        <v>0</v>
      </c>
      <c r="H6127" s="2" t="s">
        <v>12</v>
      </c>
      <c r="I6127" s="2">
        <v>2</v>
      </c>
      <c r="J6127" s="2">
        <v>0</v>
      </c>
      <c r="K6127" s="4">
        <v>3.0038999999999998</v>
      </c>
      <c r="L6127" s="2" t="s">
        <v>1276</v>
      </c>
      <c r="M6127" s="5">
        <v>45093</v>
      </c>
      <c r="N6127" s="6">
        <v>106.96</v>
      </c>
    </row>
    <row r="6128" spans="1:14" ht="15.5" hidden="1" x14ac:dyDescent="0.35">
      <c r="A6128" s="3" t="s">
        <v>961</v>
      </c>
      <c r="B6128" s="2" t="s">
        <v>2372</v>
      </c>
      <c r="C6128" s="3">
        <v>1060</v>
      </c>
      <c r="D6128" s="2">
        <v>29.61</v>
      </c>
      <c r="E6128" s="2">
        <v>16.05</v>
      </c>
      <c r="F6128" s="2">
        <v>22.15</v>
      </c>
      <c r="G6128" s="2">
        <v>0</v>
      </c>
      <c r="H6128" s="2" t="s">
        <v>12</v>
      </c>
      <c r="I6128" s="2" t="s">
        <v>12</v>
      </c>
      <c r="J6128" s="2">
        <v>6</v>
      </c>
      <c r="K6128" s="4">
        <v>0</v>
      </c>
      <c r="L6128" s="2" t="s">
        <v>1276</v>
      </c>
      <c r="M6128" s="5">
        <v>45093</v>
      </c>
      <c r="N6128" s="6">
        <v>106.96</v>
      </c>
    </row>
    <row r="6129" spans="1:14" ht="15.5" hidden="1" x14ac:dyDescent="0.35">
      <c r="A6129" s="3" t="s">
        <v>963</v>
      </c>
      <c r="B6129" s="2" t="s">
        <v>2373</v>
      </c>
      <c r="C6129" s="3">
        <v>1080</v>
      </c>
      <c r="D6129" s="2">
        <v>22.6</v>
      </c>
      <c r="E6129" s="2">
        <v>17.100000000000001</v>
      </c>
      <c r="F6129" s="2">
        <v>23.35</v>
      </c>
      <c r="G6129" s="2">
        <v>0</v>
      </c>
      <c r="H6129" s="2" t="s">
        <v>12</v>
      </c>
      <c r="I6129" s="2">
        <v>4</v>
      </c>
      <c r="J6129" s="2">
        <v>21</v>
      </c>
      <c r="K6129" s="4">
        <v>0</v>
      </c>
      <c r="L6129" s="2" t="s">
        <v>1276</v>
      </c>
      <c r="M6129" s="5">
        <v>45093</v>
      </c>
      <c r="N6129" s="6">
        <v>106.96</v>
      </c>
    </row>
    <row r="6130" spans="1:14" ht="15.5" hidden="1" x14ac:dyDescent="0.35">
      <c r="A6130" s="3" t="s">
        <v>965</v>
      </c>
      <c r="B6130" s="2" t="s">
        <v>2374</v>
      </c>
      <c r="C6130" s="3">
        <v>1100</v>
      </c>
      <c r="D6130" s="2">
        <v>24.7</v>
      </c>
      <c r="E6130" s="2">
        <v>17.95</v>
      </c>
      <c r="F6130" s="2">
        <v>24.75</v>
      </c>
      <c r="G6130" s="2">
        <v>0</v>
      </c>
      <c r="H6130" s="2" t="s">
        <v>12</v>
      </c>
      <c r="I6130" s="2">
        <v>5</v>
      </c>
      <c r="J6130" s="2">
        <v>26</v>
      </c>
      <c r="K6130" s="4">
        <v>0</v>
      </c>
      <c r="L6130" s="2" t="s">
        <v>1276</v>
      </c>
      <c r="M6130" s="5">
        <v>45093</v>
      </c>
      <c r="N6130" s="6">
        <v>106.96</v>
      </c>
    </row>
    <row r="6131" spans="1:14" ht="15.5" hidden="1" x14ac:dyDescent="0.35">
      <c r="A6131" s="3" t="s">
        <v>967</v>
      </c>
      <c r="B6131" s="2" t="s">
        <v>2375</v>
      </c>
      <c r="C6131" s="3">
        <v>1120</v>
      </c>
      <c r="D6131" s="2">
        <v>39.229999999999997</v>
      </c>
      <c r="E6131" s="2">
        <v>19.45</v>
      </c>
      <c r="F6131" s="2">
        <v>25.85</v>
      </c>
      <c r="G6131" s="2">
        <v>0</v>
      </c>
      <c r="H6131" s="2" t="s">
        <v>12</v>
      </c>
      <c r="I6131" s="2">
        <v>16</v>
      </c>
      <c r="J6131" s="2">
        <v>16</v>
      </c>
      <c r="K6131" s="4">
        <v>0</v>
      </c>
      <c r="L6131" s="2" t="s">
        <v>1276</v>
      </c>
      <c r="M6131" s="5">
        <v>45093</v>
      </c>
      <c r="N6131" s="6">
        <v>106.96</v>
      </c>
    </row>
    <row r="6132" spans="1:14" ht="15.5" hidden="1" x14ac:dyDescent="0.35">
      <c r="A6132" s="3" t="s">
        <v>969</v>
      </c>
      <c r="B6132" s="2" t="s">
        <v>2376</v>
      </c>
      <c r="C6132" s="3">
        <v>1140</v>
      </c>
      <c r="D6132" s="2">
        <v>37.75</v>
      </c>
      <c r="E6132" s="2">
        <v>20.7</v>
      </c>
      <c r="F6132" s="2">
        <v>27.2</v>
      </c>
      <c r="G6132" s="2">
        <v>0</v>
      </c>
      <c r="H6132" s="2" t="s">
        <v>12</v>
      </c>
      <c r="I6132" s="2">
        <v>18</v>
      </c>
      <c r="J6132" s="2">
        <v>20</v>
      </c>
      <c r="K6132" s="4">
        <v>0</v>
      </c>
      <c r="L6132" s="2" t="s">
        <v>1276</v>
      </c>
      <c r="M6132" s="5">
        <v>45093</v>
      </c>
      <c r="N6132" s="6">
        <v>106.96</v>
      </c>
    </row>
    <row r="6133" spans="1:14" ht="15.5" hidden="1" x14ac:dyDescent="0.35">
      <c r="A6133" s="3" t="s">
        <v>971</v>
      </c>
      <c r="B6133" s="2" t="s">
        <v>2377</v>
      </c>
      <c r="C6133" s="3">
        <v>1160</v>
      </c>
      <c r="D6133" s="2">
        <v>26.35</v>
      </c>
      <c r="E6133" s="2">
        <v>22</v>
      </c>
      <c r="F6133" s="2">
        <v>28.6</v>
      </c>
      <c r="G6133" s="2">
        <v>0</v>
      </c>
      <c r="H6133" s="2" t="s">
        <v>12</v>
      </c>
      <c r="I6133" s="2">
        <v>10</v>
      </c>
      <c r="J6133" s="2">
        <v>80</v>
      </c>
      <c r="K6133" s="4">
        <v>0</v>
      </c>
      <c r="L6133" s="2" t="s">
        <v>1276</v>
      </c>
      <c r="M6133" s="5">
        <v>45093</v>
      </c>
      <c r="N6133" s="6">
        <v>106.96</v>
      </c>
    </row>
    <row r="6134" spans="1:14" ht="15.5" hidden="1" x14ac:dyDescent="0.35">
      <c r="A6134" s="3" t="s">
        <v>973</v>
      </c>
      <c r="B6134" s="2" t="s">
        <v>2378</v>
      </c>
      <c r="C6134" s="3">
        <v>1180</v>
      </c>
      <c r="D6134" s="2">
        <v>40.450000000000003</v>
      </c>
      <c r="E6134" s="2">
        <v>23.35</v>
      </c>
      <c r="F6134" s="2">
        <v>30</v>
      </c>
      <c r="G6134" s="2">
        <v>0</v>
      </c>
      <c r="H6134" s="2" t="s">
        <v>12</v>
      </c>
      <c r="I6134" s="2">
        <v>1</v>
      </c>
      <c r="J6134" s="2">
        <v>32</v>
      </c>
      <c r="K6134" s="4">
        <v>0</v>
      </c>
      <c r="L6134" s="2" t="s">
        <v>1276</v>
      </c>
      <c r="M6134" s="5">
        <v>45093</v>
      </c>
      <c r="N6134" s="6">
        <v>106.96</v>
      </c>
    </row>
    <row r="6135" spans="1:14" ht="15.5" hidden="1" x14ac:dyDescent="0.35">
      <c r="A6135" s="3" t="s">
        <v>975</v>
      </c>
      <c r="B6135" s="2" t="s">
        <v>2379</v>
      </c>
      <c r="C6135" s="3">
        <v>1200</v>
      </c>
      <c r="D6135" s="2">
        <v>27.7</v>
      </c>
      <c r="E6135" s="2">
        <v>24.4</v>
      </c>
      <c r="F6135" s="2">
        <v>31.65</v>
      </c>
      <c r="G6135" s="2">
        <v>-12.4</v>
      </c>
      <c r="H6135" s="2">
        <v>-0.30919999999999997</v>
      </c>
      <c r="I6135" s="2">
        <v>17</v>
      </c>
      <c r="J6135" s="2">
        <v>34</v>
      </c>
      <c r="K6135" s="4">
        <v>0</v>
      </c>
      <c r="L6135" s="2" t="s">
        <v>1276</v>
      </c>
      <c r="M6135" s="5">
        <v>45093</v>
      </c>
      <c r="N6135" s="6">
        <v>106.96</v>
      </c>
    </row>
    <row r="6136" spans="1:14" ht="15.5" hidden="1" x14ac:dyDescent="0.35">
      <c r="A6136" s="3" t="s">
        <v>977</v>
      </c>
      <c r="B6136" s="2" t="s">
        <v>2380</v>
      </c>
      <c r="C6136" s="3">
        <v>1220</v>
      </c>
      <c r="D6136" s="2">
        <v>42.48</v>
      </c>
      <c r="E6136" s="2">
        <v>27.05</v>
      </c>
      <c r="F6136" s="2">
        <v>33</v>
      </c>
      <c r="G6136" s="2">
        <v>0</v>
      </c>
      <c r="H6136" s="2" t="s">
        <v>12</v>
      </c>
      <c r="I6136" s="2" t="s">
        <v>12</v>
      </c>
      <c r="J6136" s="2">
        <v>2</v>
      </c>
      <c r="K6136" s="4">
        <v>0</v>
      </c>
      <c r="L6136" s="2" t="s">
        <v>1276</v>
      </c>
      <c r="M6136" s="5">
        <v>45093</v>
      </c>
      <c r="N6136" s="6">
        <v>106.96</v>
      </c>
    </row>
    <row r="6137" spans="1:14" ht="15.5" hidden="1" x14ac:dyDescent="0.35">
      <c r="A6137" s="3" t="s">
        <v>979</v>
      </c>
      <c r="B6137" s="2" t="s">
        <v>2381</v>
      </c>
      <c r="C6137" s="3">
        <v>1240</v>
      </c>
      <c r="D6137" s="2">
        <v>45.11</v>
      </c>
      <c r="E6137" s="2">
        <v>27.8</v>
      </c>
      <c r="F6137" s="2">
        <v>34.799999999999997</v>
      </c>
      <c r="G6137" s="2">
        <v>0</v>
      </c>
      <c r="H6137" s="2" t="s">
        <v>12</v>
      </c>
      <c r="I6137" s="2">
        <v>2</v>
      </c>
      <c r="J6137" s="2">
        <v>120</v>
      </c>
      <c r="K6137" s="4">
        <v>0</v>
      </c>
      <c r="L6137" s="2" t="s">
        <v>1276</v>
      </c>
      <c r="M6137" s="5">
        <v>45093</v>
      </c>
      <c r="N6137" s="6">
        <v>106.96</v>
      </c>
    </row>
    <row r="6138" spans="1:14" ht="15.5" hidden="1" x14ac:dyDescent="0.35">
      <c r="A6138" s="3" t="s">
        <v>981</v>
      </c>
      <c r="B6138" s="2" t="s">
        <v>2382</v>
      </c>
      <c r="C6138" s="3">
        <v>1260</v>
      </c>
      <c r="D6138" s="2">
        <v>44.85</v>
      </c>
      <c r="E6138" s="2">
        <v>29.6</v>
      </c>
      <c r="F6138" s="2">
        <v>36.5</v>
      </c>
      <c r="G6138" s="2">
        <v>0</v>
      </c>
      <c r="H6138" s="2" t="s">
        <v>12</v>
      </c>
      <c r="I6138" s="2">
        <v>12</v>
      </c>
      <c r="J6138" s="2">
        <v>42</v>
      </c>
      <c r="K6138" s="4">
        <v>0</v>
      </c>
      <c r="L6138" s="2" t="s">
        <v>1276</v>
      </c>
      <c r="M6138" s="5">
        <v>45093</v>
      </c>
      <c r="N6138" s="6">
        <v>106.96</v>
      </c>
    </row>
    <row r="6139" spans="1:14" ht="15.5" hidden="1" x14ac:dyDescent="0.35">
      <c r="A6139" s="3" t="s">
        <v>983</v>
      </c>
      <c r="B6139" s="2" t="s">
        <v>2383</v>
      </c>
      <c r="C6139" s="3">
        <v>1280</v>
      </c>
      <c r="D6139" s="2">
        <v>38.96</v>
      </c>
      <c r="E6139" s="2">
        <v>30.75</v>
      </c>
      <c r="F6139" s="2">
        <v>38.25</v>
      </c>
      <c r="G6139" s="2">
        <v>0</v>
      </c>
      <c r="H6139" s="2" t="s">
        <v>12</v>
      </c>
      <c r="I6139" s="2">
        <v>45</v>
      </c>
      <c r="J6139" s="2">
        <v>24</v>
      </c>
      <c r="K6139" s="4">
        <v>0</v>
      </c>
      <c r="L6139" s="2" t="s">
        <v>1276</v>
      </c>
      <c r="M6139" s="5">
        <v>45093</v>
      </c>
      <c r="N6139" s="6">
        <v>106.96</v>
      </c>
    </row>
    <row r="6140" spans="1:14" ht="15.5" hidden="1" x14ac:dyDescent="0.35">
      <c r="A6140" s="3" t="s">
        <v>985</v>
      </c>
      <c r="B6140" s="2" t="s">
        <v>2384</v>
      </c>
      <c r="C6140" s="3">
        <v>1300</v>
      </c>
      <c r="D6140" s="2">
        <v>48</v>
      </c>
      <c r="E6140" s="2">
        <v>32.450000000000003</v>
      </c>
      <c r="F6140" s="2">
        <v>40.1</v>
      </c>
      <c r="G6140" s="2">
        <v>0</v>
      </c>
      <c r="H6140" s="2" t="s">
        <v>12</v>
      </c>
      <c r="I6140" s="2">
        <v>1</v>
      </c>
      <c r="J6140" s="2">
        <v>47</v>
      </c>
      <c r="K6140" s="4">
        <v>0</v>
      </c>
      <c r="L6140" s="2" t="s">
        <v>1276</v>
      </c>
      <c r="M6140" s="5">
        <v>45093</v>
      </c>
      <c r="N6140" s="6">
        <v>106.96</v>
      </c>
    </row>
    <row r="6141" spans="1:14" ht="15.5" hidden="1" x14ac:dyDescent="0.35">
      <c r="A6141" s="3" t="s">
        <v>987</v>
      </c>
      <c r="B6141" s="2" t="s">
        <v>2385</v>
      </c>
      <c r="C6141" s="3">
        <v>1320</v>
      </c>
      <c r="D6141" s="2">
        <v>43</v>
      </c>
      <c r="E6141" s="2">
        <v>34.25</v>
      </c>
      <c r="F6141" s="2">
        <v>41.5</v>
      </c>
      <c r="G6141" s="2">
        <v>0</v>
      </c>
      <c r="H6141" s="2" t="s">
        <v>12</v>
      </c>
      <c r="I6141" s="2">
        <v>109</v>
      </c>
      <c r="J6141" s="2">
        <v>46</v>
      </c>
      <c r="K6141" s="4">
        <v>0</v>
      </c>
      <c r="L6141" s="2" t="s">
        <v>1276</v>
      </c>
      <c r="M6141" s="5">
        <v>45093</v>
      </c>
      <c r="N6141" s="6">
        <v>106.96</v>
      </c>
    </row>
    <row r="6142" spans="1:14" ht="15.5" hidden="1" x14ac:dyDescent="0.35">
      <c r="A6142" s="3" t="s">
        <v>989</v>
      </c>
      <c r="B6142" s="2" t="s">
        <v>2386</v>
      </c>
      <c r="C6142" s="3">
        <v>1340</v>
      </c>
      <c r="D6142" s="2">
        <v>77</v>
      </c>
      <c r="E6142" s="2">
        <v>36.15</v>
      </c>
      <c r="F6142" s="2">
        <v>43.9</v>
      </c>
      <c r="G6142" s="2">
        <v>0</v>
      </c>
      <c r="H6142" s="2" t="s">
        <v>12</v>
      </c>
      <c r="I6142" s="2">
        <v>1</v>
      </c>
      <c r="J6142" s="2">
        <v>41</v>
      </c>
      <c r="K6142" s="4">
        <v>0</v>
      </c>
      <c r="L6142" s="2" t="s">
        <v>1276</v>
      </c>
      <c r="M6142" s="5">
        <v>45093</v>
      </c>
      <c r="N6142" s="6">
        <v>106.96</v>
      </c>
    </row>
    <row r="6143" spans="1:14" ht="15.5" hidden="1" x14ac:dyDescent="0.35">
      <c r="A6143" s="3" t="s">
        <v>991</v>
      </c>
      <c r="B6143" s="2" t="s">
        <v>2387</v>
      </c>
      <c r="C6143" s="3">
        <v>1360</v>
      </c>
      <c r="D6143" s="2">
        <v>71.95</v>
      </c>
      <c r="E6143" s="2">
        <v>38.25</v>
      </c>
      <c r="F6143" s="2">
        <v>45.95</v>
      </c>
      <c r="G6143" s="2">
        <v>0</v>
      </c>
      <c r="H6143" s="2" t="s">
        <v>12</v>
      </c>
      <c r="I6143" s="2">
        <v>50</v>
      </c>
      <c r="J6143" s="2">
        <v>134</v>
      </c>
      <c r="K6143" s="4">
        <v>0</v>
      </c>
      <c r="L6143" s="2" t="s">
        <v>1276</v>
      </c>
      <c r="M6143" s="5">
        <v>45093</v>
      </c>
      <c r="N6143" s="6">
        <v>106.96</v>
      </c>
    </row>
    <row r="6144" spans="1:14" ht="15.5" hidden="1" x14ac:dyDescent="0.35">
      <c r="A6144" s="3" t="s">
        <v>993</v>
      </c>
      <c r="B6144" s="2" t="s">
        <v>2388</v>
      </c>
      <c r="C6144" s="3">
        <v>1380</v>
      </c>
      <c r="D6144" s="2">
        <v>65.84</v>
      </c>
      <c r="E6144" s="2">
        <v>40.200000000000003</v>
      </c>
      <c r="F6144" s="2">
        <v>48.1</v>
      </c>
      <c r="G6144" s="2">
        <v>0</v>
      </c>
      <c r="H6144" s="2" t="s">
        <v>12</v>
      </c>
      <c r="I6144" s="2">
        <v>156</v>
      </c>
      <c r="J6144" s="2">
        <v>158</v>
      </c>
      <c r="K6144" s="4">
        <v>0</v>
      </c>
      <c r="L6144" s="2" t="s">
        <v>1276</v>
      </c>
      <c r="M6144" s="5">
        <v>45093</v>
      </c>
      <c r="N6144" s="6">
        <v>106.96</v>
      </c>
    </row>
    <row r="6145" spans="1:14" ht="15.5" hidden="1" x14ac:dyDescent="0.35">
      <c r="A6145" s="3" t="s">
        <v>995</v>
      </c>
      <c r="B6145" s="2" t="s">
        <v>2389</v>
      </c>
      <c r="C6145" s="3">
        <v>1400</v>
      </c>
      <c r="D6145" s="2">
        <v>75.5</v>
      </c>
      <c r="E6145" s="2">
        <v>42.5</v>
      </c>
      <c r="F6145" s="2">
        <v>50.35</v>
      </c>
      <c r="G6145" s="2">
        <v>0</v>
      </c>
      <c r="H6145" s="2" t="s">
        <v>12</v>
      </c>
      <c r="I6145" s="2">
        <v>2</v>
      </c>
      <c r="J6145" s="2">
        <v>246</v>
      </c>
      <c r="K6145" s="4">
        <v>0</v>
      </c>
      <c r="L6145" s="2" t="s">
        <v>1276</v>
      </c>
      <c r="M6145" s="5">
        <v>45093</v>
      </c>
      <c r="N6145" s="6">
        <v>106.96</v>
      </c>
    </row>
    <row r="6146" spans="1:14" ht="15.5" hidden="1" x14ac:dyDescent="0.35">
      <c r="A6146" s="3" t="s">
        <v>997</v>
      </c>
      <c r="B6146" s="2" t="s">
        <v>2390</v>
      </c>
      <c r="C6146" s="3">
        <v>1420</v>
      </c>
      <c r="D6146" s="2">
        <v>81.34</v>
      </c>
      <c r="E6146" s="2">
        <v>44.55</v>
      </c>
      <c r="F6146" s="2">
        <v>52.65</v>
      </c>
      <c r="G6146" s="2">
        <v>0</v>
      </c>
      <c r="H6146" s="2" t="s">
        <v>12</v>
      </c>
      <c r="I6146" s="2">
        <v>2</v>
      </c>
      <c r="J6146" s="2">
        <v>23</v>
      </c>
      <c r="K6146" s="4">
        <v>0</v>
      </c>
      <c r="L6146" s="2" t="s">
        <v>1276</v>
      </c>
      <c r="M6146" s="5">
        <v>45093</v>
      </c>
      <c r="N6146" s="6">
        <v>106.96</v>
      </c>
    </row>
    <row r="6147" spans="1:14" ht="15.5" hidden="1" x14ac:dyDescent="0.35">
      <c r="A6147" s="3" t="s">
        <v>999</v>
      </c>
      <c r="B6147" s="2" t="s">
        <v>2391</v>
      </c>
      <c r="C6147" s="3">
        <v>1440</v>
      </c>
      <c r="D6147" s="2">
        <v>86.39</v>
      </c>
      <c r="E6147" s="2">
        <v>47.1</v>
      </c>
      <c r="F6147" s="2">
        <v>55</v>
      </c>
      <c r="G6147" s="2">
        <v>0</v>
      </c>
      <c r="H6147" s="2" t="s">
        <v>12</v>
      </c>
      <c r="I6147" s="2">
        <v>1</v>
      </c>
      <c r="J6147" s="2">
        <v>24</v>
      </c>
      <c r="K6147" s="4">
        <v>0</v>
      </c>
      <c r="L6147" s="2" t="s">
        <v>1276</v>
      </c>
      <c r="M6147" s="5">
        <v>45093</v>
      </c>
      <c r="N6147" s="6">
        <v>106.96</v>
      </c>
    </row>
    <row r="6148" spans="1:14" ht="15.5" hidden="1" x14ac:dyDescent="0.35">
      <c r="A6148" s="3" t="s">
        <v>1001</v>
      </c>
      <c r="B6148" s="2" t="s">
        <v>2392</v>
      </c>
      <c r="C6148" s="3">
        <v>1450</v>
      </c>
      <c r="D6148" s="2">
        <v>82.48</v>
      </c>
      <c r="E6148" s="2">
        <v>48.05</v>
      </c>
      <c r="F6148" s="2">
        <v>56.3</v>
      </c>
      <c r="G6148" s="2">
        <v>0</v>
      </c>
      <c r="H6148" s="2" t="s">
        <v>12</v>
      </c>
      <c r="I6148" s="2">
        <v>1</v>
      </c>
      <c r="J6148" s="2">
        <v>8</v>
      </c>
      <c r="K6148" s="4">
        <v>0</v>
      </c>
      <c r="L6148" s="2" t="s">
        <v>1276</v>
      </c>
      <c r="M6148" s="5">
        <v>45093</v>
      </c>
      <c r="N6148" s="6">
        <v>106.96</v>
      </c>
    </row>
    <row r="6149" spans="1:14" ht="15.5" hidden="1" x14ac:dyDescent="0.35">
      <c r="A6149" s="3" t="s">
        <v>1003</v>
      </c>
      <c r="B6149" s="2" t="s">
        <v>2393</v>
      </c>
      <c r="C6149" s="3">
        <v>1460</v>
      </c>
      <c r="D6149" s="2">
        <v>67.239999999999995</v>
      </c>
      <c r="E6149" s="2">
        <v>49.5</v>
      </c>
      <c r="F6149" s="2">
        <v>57.5</v>
      </c>
      <c r="G6149" s="2">
        <v>0</v>
      </c>
      <c r="H6149" s="2" t="s">
        <v>12</v>
      </c>
      <c r="I6149" s="2">
        <v>1</v>
      </c>
      <c r="J6149" s="2">
        <v>22</v>
      </c>
      <c r="K6149" s="4">
        <v>0</v>
      </c>
      <c r="L6149" s="2" t="s">
        <v>1276</v>
      </c>
      <c r="M6149" s="5">
        <v>45093</v>
      </c>
      <c r="N6149" s="6">
        <v>106.96</v>
      </c>
    </row>
    <row r="6150" spans="1:14" ht="15.5" hidden="1" x14ac:dyDescent="0.35">
      <c r="A6150" s="3" t="s">
        <v>1005</v>
      </c>
      <c r="B6150" s="2" t="s">
        <v>2394</v>
      </c>
      <c r="C6150" s="3">
        <v>1480</v>
      </c>
      <c r="D6150" s="2">
        <v>93.51</v>
      </c>
      <c r="E6150" s="2">
        <v>52</v>
      </c>
      <c r="F6150" s="2">
        <v>60</v>
      </c>
      <c r="G6150" s="2">
        <v>0</v>
      </c>
      <c r="H6150" s="2" t="s">
        <v>12</v>
      </c>
      <c r="I6150" s="2">
        <v>4</v>
      </c>
      <c r="J6150" s="2">
        <v>20</v>
      </c>
      <c r="K6150" s="4">
        <v>0</v>
      </c>
      <c r="L6150" s="2" t="s">
        <v>1276</v>
      </c>
      <c r="M6150" s="5">
        <v>45093</v>
      </c>
      <c r="N6150" s="6">
        <v>106.96</v>
      </c>
    </row>
    <row r="6151" spans="1:14" ht="15.5" hidden="1" x14ac:dyDescent="0.35">
      <c r="A6151" s="3" t="s">
        <v>1007</v>
      </c>
      <c r="B6151" s="2" t="s">
        <v>2395</v>
      </c>
      <c r="C6151" s="3">
        <v>1500</v>
      </c>
      <c r="D6151" s="2">
        <v>59.48</v>
      </c>
      <c r="E6151" s="2">
        <v>54.6</v>
      </c>
      <c r="F6151" s="2">
        <v>62.5</v>
      </c>
      <c r="G6151" s="2">
        <v>4.2300000000000004</v>
      </c>
      <c r="H6151" s="2">
        <v>7.6600000000000001E-2</v>
      </c>
      <c r="I6151" s="2">
        <v>2</v>
      </c>
      <c r="J6151" s="2">
        <v>129</v>
      </c>
      <c r="K6151" s="4">
        <v>0</v>
      </c>
      <c r="L6151" s="2" t="s">
        <v>1276</v>
      </c>
      <c r="M6151" s="5">
        <v>45093</v>
      </c>
      <c r="N6151" s="6">
        <v>106.96</v>
      </c>
    </row>
    <row r="6152" spans="1:14" ht="15.5" hidden="1" x14ac:dyDescent="0.35">
      <c r="A6152" s="3" t="s">
        <v>1009</v>
      </c>
      <c r="B6152" s="2" t="s">
        <v>2395</v>
      </c>
      <c r="C6152" s="3">
        <v>1520</v>
      </c>
      <c r="D6152" s="2">
        <v>62.57</v>
      </c>
      <c r="E6152" s="2">
        <v>57.25</v>
      </c>
      <c r="F6152" s="2">
        <v>65.5</v>
      </c>
      <c r="G6152" s="2">
        <v>39.93</v>
      </c>
      <c r="H6152" s="2">
        <v>1.7637</v>
      </c>
      <c r="I6152" s="2">
        <v>2</v>
      </c>
      <c r="J6152" s="2">
        <v>10</v>
      </c>
      <c r="K6152" s="4">
        <v>0</v>
      </c>
      <c r="L6152" s="2" t="s">
        <v>1276</v>
      </c>
      <c r="M6152" s="5">
        <v>45093</v>
      </c>
      <c r="N6152" s="6">
        <v>106.96</v>
      </c>
    </row>
    <row r="6153" spans="1:14" ht="15.5" hidden="1" x14ac:dyDescent="0.35">
      <c r="A6153" s="3" t="s">
        <v>1010</v>
      </c>
      <c r="B6153" s="2" t="s">
        <v>2396</v>
      </c>
      <c r="C6153" s="3">
        <v>1540</v>
      </c>
      <c r="D6153" s="2">
        <v>54.5</v>
      </c>
      <c r="E6153" s="2">
        <v>61.9</v>
      </c>
      <c r="F6153" s="2">
        <v>69.150000000000006</v>
      </c>
      <c r="G6153" s="2">
        <v>0</v>
      </c>
      <c r="H6153" s="2" t="s">
        <v>12</v>
      </c>
      <c r="I6153" s="2">
        <v>2</v>
      </c>
      <c r="J6153" s="2">
        <v>5</v>
      </c>
      <c r="K6153" s="4">
        <v>0</v>
      </c>
      <c r="L6153" s="2" t="s">
        <v>1276</v>
      </c>
      <c r="M6153" s="5">
        <v>45093</v>
      </c>
      <c r="N6153" s="6">
        <v>106.96</v>
      </c>
    </row>
    <row r="6154" spans="1:14" ht="15.5" hidden="1" x14ac:dyDescent="0.35">
      <c r="A6154" s="3" t="s">
        <v>1012</v>
      </c>
      <c r="B6154" s="2" t="s">
        <v>2397</v>
      </c>
      <c r="C6154" s="3">
        <v>1550</v>
      </c>
      <c r="D6154" s="2">
        <v>111.65</v>
      </c>
      <c r="E6154" s="2">
        <v>62.4</v>
      </c>
      <c r="F6154" s="2">
        <v>70.25</v>
      </c>
      <c r="G6154" s="2">
        <v>0</v>
      </c>
      <c r="H6154" s="2" t="s">
        <v>12</v>
      </c>
      <c r="I6154" s="2">
        <v>1</v>
      </c>
      <c r="J6154" s="2">
        <v>29</v>
      </c>
      <c r="K6154" s="4">
        <v>0</v>
      </c>
      <c r="L6154" s="2" t="s">
        <v>1276</v>
      </c>
      <c r="M6154" s="5">
        <v>45093</v>
      </c>
      <c r="N6154" s="6">
        <v>106.96</v>
      </c>
    </row>
    <row r="6155" spans="1:14" ht="15.5" hidden="1" x14ac:dyDescent="0.35">
      <c r="A6155" s="3" t="s">
        <v>1014</v>
      </c>
      <c r="B6155" s="2" t="s">
        <v>2398</v>
      </c>
      <c r="C6155" s="3">
        <v>1560</v>
      </c>
      <c r="D6155" s="2">
        <v>71.5</v>
      </c>
      <c r="E6155" s="2">
        <v>63.75</v>
      </c>
      <c r="F6155" s="2">
        <v>71.8</v>
      </c>
      <c r="G6155" s="2">
        <v>0</v>
      </c>
      <c r="H6155" s="2" t="s">
        <v>12</v>
      </c>
      <c r="I6155" s="2">
        <v>8</v>
      </c>
      <c r="J6155" s="2">
        <v>39</v>
      </c>
      <c r="K6155" s="4">
        <v>0</v>
      </c>
      <c r="L6155" s="2" t="s">
        <v>1276</v>
      </c>
      <c r="M6155" s="5">
        <v>45093</v>
      </c>
      <c r="N6155" s="6">
        <v>106.96</v>
      </c>
    </row>
    <row r="6156" spans="1:14" ht="15.5" hidden="1" x14ac:dyDescent="0.35">
      <c r="A6156" s="3" t="s">
        <v>1016</v>
      </c>
      <c r="B6156" s="2" t="s">
        <v>2399</v>
      </c>
      <c r="C6156" s="3">
        <v>1580</v>
      </c>
      <c r="D6156" s="2">
        <v>71.209999999999994</v>
      </c>
      <c r="E6156" s="2">
        <v>66.05</v>
      </c>
      <c r="F6156" s="2">
        <v>74.5</v>
      </c>
      <c r="G6156" s="2">
        <v>-55.24</v>
      </c>
      <c r="H6156" s="2">
        <v>-0.43690000000000001</v>
      </c>
      <c r="I6156" s="2">
        <v>2</v>
      </c>
      <c r="J6156" s="2">
        <v>150</v>
      </c>
      <c r="K6156" s="4">
        <v>0</v>
      </c>
      <c r="L6156" s="2" t="s">
        <v>1276</v>
      </c>
      <c r="M6156" s="5">
        <v>45093</v>
      </c>
      <c r="N6156" s="6">
        <v>106.96</v>
      </c>
    </row>
    <row r="6157" spans="1:14" ht="15.5" hidden="1" x14ac:dyDescent="0.35">
      <c r="A6157" s="3" t="s">
        <v>1018</v>
      </c>
      <c r="B6157" s="2" t="s">
        <v>2399</v>
      </c>
      <c r="C6157" s="3">
        <v>1600</v>
      </c>
      <c r="D6157" s="2">
        <v>74.91</v>
      </c>
      <c r="E6157" s="2">
        <v>69.25</v>
      </c>
      <c r="F6157" s="2">
        <v>77.5</v>
      </c>
      <c r="G6157" s="2">
        <v>5.56</v>
      </c>
      <c r="H6157" s="2">
        <v>8.0199999999999994E-2</v>
      </c>
      <c r="I6157" s="2">
        <v>2</v>
      </c>
      <c r="J6157" s="2">
        <v>204</v>
      </c>
      <c r="K6157" s="4">
        <v>0</v>
      </c>
      <c r="L6157" s="2" t="s">
        <v>1276</v>
      </c>
      <c r="M6157" s="5">
        <v>45093</v>
      </c>
      <c r="N6157" s="6">
        <v>106.96</v>
      </c>
    </row>
    <row r="6158" spans="1:14" ht="15.5" hidden="1" x14ac:dyDescent="0.35">
      <c r="A6158" s="3" t="s">
        <v>1019</v>
      </c>
      <c r="B6158" s="2" t="s">
        <v>2147</v>
      </c>
      <c r="C6158" s="3">
        <v>1620</v>
      </c>
      <c r="D6158" s="2">
        <v>82.8</v>
      </c>
      <c r="E6158" s="2">
        <v>72.650000000000006</v>
      </c>
      <c r="F6158" s="2">
        <v>81</v>
      </c>
      <c r="G6158" s="2">
        <v>0</v>
      </c>
      <c r="H6158" s="2" t="s">
        <v>12</v>
      </c>
      <c r="I6158" s="2">
        <v>6</v>
      </c>
      <c r="J6158" s="2">
        <v>24</v>
      </c>
      <c r="K6158" s="4">
        <v>0</v>
      </c>
      <c r="L6158" s="2" t="s">
        <v>1276</v>
      </c>
      <c r="M6158" s="5">
        <v>45093</v>
      </c>
      <c r="N6158" s="6">
        <v>106.96</v>
      </c>
    </row>
    <row r="6159" spans="1:14" ht="15.5" hidden="1" x14ac:dyDescent="0.35">
      <c r="A6159" s="3" t="s">
        <v>1020</v>
      </c>
      <c r="B6159" s="2" t="s">
        <v>2400</v>
      </c>
      <c r="C6159" s="3">
        <v>1640</v>
      </c>
      <c r="D6159" s="2">
        <v>126.59</v>
      </c>
      <c r="E6159" s="2">
        <v>76.05</v>
      </c>
      <c r="F6159" s="2">
        <v>84.5</v>
      </c>
      <c r="G6159" s="2">
        <v>0</v>
      </c>
      <c r="H6159" s="2" t="s">
        <v>12</v>
      </c>
      <c r="I6159" s="2">
        <v>3</v>
      </c>
      <c r="J6159" s="2">
        <v>18</v>
      </c>
      <c r="K6159" s="4">
        <v>0</v>
      </c>
      <c r="L6159" s="2" t="s">
        <v>1276</v>
      </c>
      <c r="M6159" s="5">
        <v>45093</v>
      </c>
      <c r="N6159" s="6">
        <v>106.96</v>
      </c>
    </row>
    <row r="6160" spans="1:14" ht="15.5" hidden="1" x14ac:dyDescent="0.35">
      <c r="A6160" s="3" t="s">
        <v>1022</v>
      </c>
      <c r="B6160" s="2" t="s">
        <v>2401</v>
      </c>
      <c r="C6160" s="3">
        <v>1660</v>
      </c>
      <c r="D6160" s="2">
        <v>126.2</v>
      </c>
      <c r="E6160" s="2">
        <v>80</v>
      </c>
      <c r="F6160" s="2">
        <v>88</v>
      </c>
      <c r="G6160" s="2">
        <v>0</v>
      </c>
      <c r="H6160" s="2" t="s">
        <v>12</v>
      </c>
      <c r="I6160" s="2">
        <v>5</v>
      </c>
      <c r="J6160" s="2">
        <v>24</v>
      </c>
      <c r="K6160" s="4">
        <v>0</v>
      </c>
      <c r="L6160" s="2" t="s">
        <v>1276</v>
      </c>
      <c r="M6160" s="5">
        <v>45093</v>
      </c>
      <c r="N6160" s="6">
        <v>106.96</v>
      </c>
    </row>
    <row r="6161" spans="1:14" ht="15.5" hidden="1" x14ac:dyDescent="0.35">
      <c r="A6161" s="3" t="s">
        <v>1024</v>
      </c>
      <c r="B6161" s="2" t="s">
        <v>2402</v>
      </c>
      <c r="C6161" s="3">
        <v>1680</v>
      </c>
      <c r="D6161" s="2">
        <v>87</v>
      </c>
      <c r="E6161" s="2">
        <v>83.25</v>
      </c>
      <c r="F6161" s="2">
        <v>91.5</v>
      </c>
      <c r="G6161" s="2">
        <v>0</v>
      </c>
      <c r="H6161" s="2" t="s">
        <v>12</v>
      </c>
      <c r="I6161" s="2">
        <v>1</v>
      </c>
      <c r="J6161" s="2">
        <v>80</v>
      </c>
      <c r="K6161" s="4">
        <v>0</v>
      </c>
      <c r="L6161" s="2" t="s">
        <v>1276</v>
      </c>
      <c r="M6161" s="5">
        <v>45093</v>
      </c>
      <c r="N6161" s="6">
        <v>106.96</v>
      </c>
    </row>
    <row r="6162" spans="1:14" ht="15.5" hidden="1" x14ac:dyDescent="0.35">
      <c r="A6162" s="3" t="s">
        <v>1026</v>
      </c>
      <c r="B6162" s="2" t="s">
        <v>2403</v>
      </c>
      <c r="C6162" s="3">
        <v>1700</v>
      </c>
      <c r="D6162" s="2">
        <v>91.09</v>
      </c>
      <c r="E6162" s="2">
        <v>87.3</v>
      </c>
      <c r="F6162" s="2">
        <v>95</v>
      </c>
      <c r="G6162" s="2">
        <v>-18.88</v>
      </c>
      <c r="H6162" s="2">
        <v>-0.17169999999999999</v>
      </c>
      <c r="I6162" s="2">
        <v>10</v>
      </c>
      <c r="J6162" s="2">
        <v>229</v>
      </c>
      <c r="K6162" s="4">
        <v>0</v>
      </c>
      <c r="L6162" s="2" t="s">
        <v>1276</v>
      </c>
      <c r="M6162" s="5">
        <v>45093</v>
      </c>
      <c r="N6162" s="6">
        <v>106.96</v>
      </c>
    </row>
    <row r="6163" spans="1:14" ht="15.5" hidden="1" x14ac:dyDescent="0.35">
      <c r="A6163" s="3" t="s">
        <v>1028</v>
      </c>
      <c r="B6163" s="2" t="s">
        <v>2403</v>
      </c>
      <c r="C6163" s="3">
        <v>1720</v>
      </c>
      <c r="D6163" s="2">
        <v>95.04</v>
      </c>
      <c r="E6163" s="2">
        <v>91.05</v>
      </c>
      <c r="F6163" s="2">
        <v>99.5</v>
      </c>
      <c r="G6163" s="2">
        <v>-17.760000000000002</v>
      </c>
      <c r="H6163" s="2">
        <v>-0.15740000000000001</v>
      </c>
      <c r="I6163" s="2">
        <v>2</v>
      </c>
      <c r="J6163" s="2">
        <v>80</v>
      </c>
      <c r="K6163" s="4">
        <v>0</v>
      </c>
      <c r="L6163" s="2" t="s">
        <v>1276</v>
      </c>
      <c r="M6163" s="5">
        <v>45093</v>
      </c>
      <c r="N6163" s="6">
        <v>106.96</v>
      </c>
    </row>
    <row r="6164" spans="1:14" ht="15.5" hidden="1" x14ac:dyDescent="0.35">
      <c r="A6164" s="3" t="s">
        <v>1029</v>
      </c>
      <c r="B6164" s="2" t="s">
        <v>2404</v>
      </c>
      <c r="C6164" s="3">
        <v>1740</v>
      </c>
      <c r="D6164" s="2">
        <v>101.83</v>
      </c>
      <c r="E6164" s="2">
        <v>95</v>
      </c>
      <c r="F6164" s="2">
        <v>103</v>
      </c>
      <c r="G6164" s="2">
        <v>-58.42</v>
      </c>
      <c r="H6164" s="2">
        <v>-0.36459999999999998</v>
      </c>
      <c r="I6164" s="2">
        <v>1</v>
      </c>
      <c r="J6164" s="2">
        <v>61</v>
      </c>
      <c r="K6164" s="4">
        <v>0</v>
      </c>
      <c r="L6164" s="2" t="s">
        <v>1276</v>
      </c>
      <c r="M6164" s="5">
        <v>45093</v>
      </c>
      <c r="N6164" s="6">
        <v>106.96</v>
      </c>
    </row>
    <row r="6165" spans="1:14" ht="15.5" hidden="1" x14ac:dyDescent="0.35">
      <c r="A6165" s="3" t="s">
        <v>1031</v>
      </c>
      <c r="B6165" s="2" t="s">
        <v>2404</v>
      </c>
      <c r="C6165" s="3">
        <v>1760</v>
      </c>
      <c r="D6165" s="2">
        <v>106.4</v>
      </c>
      <c r="E6165" s="2">
        <v>99.25</v>
      </c>
      <c r="F6165" s="2">
        <v>107.5</v>
      </c>
      <c r="G6165" s="2">
        <v>8.6999999999999993</v>
      </c>
      <c r="H6165" s="2">
        <v>8.8999999999999996E-2</v>
      </c>
      <c r="I6165" s="2">
        <v>1</v>
      </c>
      <c r="J6165" s="2">
        <v>117</v>
      </c>
      <c r="K6165" s="4">
        <v>0</v>
      </c>
      <c r="L6165" s="2" t="s">
        <v>1276</v>
      </c>
      <c r="M6165" s="5">
        <v>45093</v>
      </c>
      <c r="N6165" s="6">
        <v>106.96</v>
      </c>
    </row>
    <row r="6166" spans="1:14" ht="15.5" hidden="1" x14ac:dyDescent="0.35">
      <c r="A6166" s="3" t="s">
        <v>1032</v>
      </c>
      <c r="B6166" s="2" t="s">
        <v>2376</v>
      </c>
      <c r="C6166" s="3">
        <v>1780</v>
      </c>
      <c r="D6166" s="2">
        <v>167.52</v>
      </c>
      <c r="E6166" s="2">
        <v>103.95</v>
      </c>
      <c r="F6166" s="2">
        <v>113.75</v>
      </c>
      <c r="G6166" s="2">
        <v>0</v>
      </c>
      <c r="H6166" s="2" t="s">
        <v>12</v>
      </c>
      <c r="I6166" s="2">
        <v>6</v>
      </c>
      <c r="J6166" s="2">
        <v>22</v>
      </c>
      <c r="K6166" s="4">
        <v>0</v>
      </c>
      <c r="L6166" s="2" t="s">
        <v>1276</v>
      </c>
      <c r="M6166" s="5">
        <v>45093</v>
      </c>
      <c r="N6166" s="6">
        <v>106.96</v>
      </c>
    </row>
    <row r="6167" spans="1:14" ht="15.5" hidden="1" x14ac:dyDescent="0.35">
      <c r="A6167" s="3" t="s">
        <v>1033</v>
      </c>
      <c r="B6167" s="2" t="s">
        <v>2405</v>
      </c>
      <c r="C6167" s="3">
        <v>1800</v>
      </c>
      <c r="D6167" s="2">
        <v>112.63</v>
      </c>
      <c r="E6167" s="2">
        <v>108.35</v>
      </c>
      <c r="F6167" s="2">
        <v>118.35</v>
      </c>
      <c r="G6167" s="2">
        <v>-1.0900000000000001</v>
      </c>
      <c r="H6167" s="2">
        <v>-9.5999999999999992E-3</v>
      </c>
      <c r="I6167" s="2">
        <v>2</v>
      </c>
      <c r="J6167" s="2">
        <v>130</v>
      </c>
      <c r="K6167" s="4">
        <v>0</v>
      </c>
      <c r="L6167" s="2" t="s">
        <v>1276</v>
      </c>
      <c r="M6167" s="5">
        <v>45093</v>
      </c>
      <c r="N6167" s="6">
        <v>106.96</v>
      </c>
    </row>
    <row r="6168" spans="1:14" ht="15.5" hidden="1" x14ac:dyDescent="0.35">
      <c r="A6168" s="3" t="s">
        <v>1035</v>
      </c>
      <c r="B6168" s="2" t="s">
        <v>2406</v>
      </c>
      <c r="C6168" s="3">
        <v>1820</v>
      </c>
      <c r="D6168" s="2">
        <v>120.86</v>
      </c>
      <c r="E6168" s="2">
        <v>113.1</v>
      </c>
      <c r="F6168" s="2">
        <v>123.1</v>
      </c>
      <c r="G6168" s="2">
        <v>-76.22</v>
      </c>
      <c r="H6168" s="2">
        <v>-0.38669999999999999</v>
      </c>
      <c r="I6168" s="2">
        <v>5</v>
      </c>
      <c r="J6168" s="2">
        <v>18</v>
      </c>
      <c r="K6168" s="4">
        <v>0</v>
      </c>
      <c r="L6168" s="2" t="s">
        <v>1276</v>
      </c>
      <c r="M6168" s="5">
        <v>45093</v>
      </c>
      <c r="N6168" s="6">
        <v>106.96</v>
      </c>
    </row>
    <row r="6169" spans="1:14" ht="15.5" hidden="1" x14ac:dyDescent="0.35">
      <c r="A6169" s="3" t="s">
        <v>1037</v>
      </c>
      <c r="B6169" s="2" t="s">
        <v>2407</v>
      </c>
      <c r="C6169" s="3">
        <v>1840</v>
      </c>
      <c r="D6169" s="2">
        <v>124.35</v>
      </c>
      <c r="E6169" s="2">
        <v>117.65</v>
      </c>
      <c r="F6169" s="2">
        <v>127.95</v>
      </c>
      <c r="G6169" s="2">
        <v>-60.7</v>
      </c>
      <c r="H6169" s="2">
        <v>-0.32800000000000001</v>
      </c>
      <c r="I6169" s="2">
        <v>6</v>
      </c>
      <c r="J6169" s="2">
        <v>47</v>
      </c>
      <c r="K6169" s="4">
        <v>0</v>
      </c>
      <c r="L6169" s="2" t="s">
        <v>1276</v>
      </c>
      <c r="M6169" s="5">
        <v>45093</v>
      </c>
      <c r="N6169" s="6">
        <v>106.96</v>
      </c>
    </row>
    <row r="6170" spans="1:14" ht="15.5" hidden="1" x14ac:dyDescent="0.35">
      <c r="A6170" s="3" t="s">
        <v>1039</v>
      </c>
      <c r="B6170" s="2" t="s">
        <v>2408</v>
      </c>
      <c r="C6170" s="3">
        <v>1860</v>
      </c>
      <c r="D6170" s="2">
        <v>127.37</v>
      </c>
      <c r="E6170" s="2">
        <v>122.7</v>
      </c>
      <c r="F6170" s="2">
        <v>133.19999999999999</v>
      </c>
      <c r="G6170" s="2">
        <v>-4.63</v>
      </c>
      <c r="H6170" s="2">
        <v>-3.5099999999999999E-2</v>
      </c>
      <c r="I6170" s="2">
        <v>2</v>
      </c>
      <c r="J6170" s="2">
        <v>5</v>
      </c>
      <c r="K6170" s="4">
        <v>0</v>
      </c>
      <c r="L6170" s="2" t="s">
        <v>1276</v>
      </c>
      <c r="M6170" s="5">
        <v>45093</v>
      </c>
      <c r="N6170" s="6">
        <v>106.96</v>
      </c>
    </row>
    <row r="6171" spans="1:14" ht="15.5" hidden="1" x14ac:dyDescent="0.35">
      <c r="A6171" s="3" t="s">
        <v>1041</v>
      </c>
      <c r="B6171" s="2" t="s">
        <v>2408</v>
      </c>
      <c r="C6171" s="3">
        <v>1880</v>
      </c>
      <c r="D6171" s="2">
        <v>132.46</v>
      </c>
      <c r="E6171" s="2">
        <v>128.75</v>
      </c>
      <c r="F6171" s="2">
        <v>138.19999999999999</v>
      </c>
      <c r="G6171" s="2">
        <v>-1.66</v>
      </c>
      <c r="H6171" s="2">
        <v>-1.24E-2</v>
      </c>
      <c r="I6171" s="2">
        <v>2</v>
      </c>
      <c r="J6171" s="2">
        <v>16</v>
      </c>
      <c r="K6171" s="4">
        <v>0</v>
      </c>
      <c r="L6171" s="2" t="s">
        <v>1276</v>
      </c>
      <c r="M6171" s="5">
        <v>45093</v>
      </c>
      <c r="N6171" s="6">
        <v>106.96</v>
      </c>
    </row>
    <row r="6172" spans="1:14" ht="15.5" hidden="1" x14ac:dyDescent="0.35">
      <c r="A6172" s="3" t="s">
        <v>1042</v>
      </c>
      <c r="B6172" s="2" t="s">
        <v>2404</v>
      </c>
      <c r="C6172" s="3">
        <v>1900</v>
      </c>
      <c r="D6172" s="2">
        <v>141.25</v>
      </c>
      <c r="E6172" s="2">
        <v>132.94999999999999</v>
      </c>
      <c r="F6172" s="2">
        <v>143.44999999999999</v>
      </c>
      <c r="G6172" s="2">
        <v>5.25</v>
      </c>
      <c r="H6172" s="2">
        <v>3.8600000000000002E-2</v>
      </c>
      <c r="I6172" s="2">
        <v>10</v>
      </c>
      <c r="J6172" s="2">
        <v>249</v>
      </c>
      <c r="K6172" s="4">
        <v>0</v>
      </c>
      <c r="L6172" s="2" t="s">
        <v>1276</v>
      </c>
      <c r="M6172" s="5">
        <v>45093</v>
      </c>
      <c r="N6172" s="6">
        <v>106.96</v>
      </c>
    </row>
    <row r="6173" spans="1:14" ht="15.5" hidden="1" x14ac:dyDescent="0.35">
      <c r="A6173" s="3" t="s">
        <v>1043</v>
      </c>
      <c r="B6173" s="2" t="s">
        <v>2409</v>
      </c>
      <c r="C6173" s="3">
        <v>1920</v>
      </c>
      <c r="D6173" s="2">
        <v>134.69999999999999</v>
      </c>
      <c r="E6173" s="2">
        <v>139.44999999999999</v>
      </c>
      <c r="F6173" s="2">
        <v>149.1</v>
      </c>
      <c r="G6173" s="2">
        <v>0</v>
      </c>
      <c r="H6173" s="2" t="s">
        <v>12</v>
      </c>
      <c r="I6173" s="2">
        <v>1</v>
      </c>
      <c r="J6173" s="2">
        <v>24</v>
      </c>
      <c r="K6173" s="4">
        <v>0</v>
      </c>
      <c r="L6173" s="2" t="s">
        <v>1276</v>
      </c>
      <c r="M6173" s="5">
        <v>45093</v>
      </c>
      <c r="N6173" s="6">
        <v>106.96</v>
      </c>
    </row>
    <row r="6174" spans="1:14" ht="15.5" hidden="1" x14ac:dyDescent="0.35">
      <c r="A6174" s="3" t="s">
        <v>1045</v>
      </c>
      <c r="B6174" s="2" t="s">
        <v>2410</v>
      </c>
      <c r="C6174" s="3">
        <v>1940</v>
      </c>
      <c r="D6174" s="2">
        <v>246.1</v>
      </c>
      <c r="E6174" s="2">
        <v>143.85</v>
      </c>
      <c r="F6174" s="2">
        <v>154.80000000000001</v>
      </c>
      <c r="G6174" s="2">
        <v>0</v>
      </c>
      <c r="H6174" s="2" t="s">
        <v>12</v>
      </c>
      <c r="I6174" s="2">
        <v>1</v>
      </c>
      <c r="J6174" s="2">
        <v>106</v>
      </c>
      <c r="K6174" s="4">
        <v>0</v>
      </c>
      <c r="L6174" s="2" t="s">
        <v>1276</v>
      </c>
      <c r="M6174" s="5">
        <v>45093</v>
      </c>
      <c r="N6174" s="6">
        <v>106.96</v>
      </c>
    </row>
    <row r="6175" spans="1:14" ht="15.5" hidden="1" x14ac:dyDescent="0.35">
      <c r="A6175" s="3" t="s">
        <v>1047</v>
      </c>
      <c r="B6175" s="2" t="s">
        <v>2411</v>
      </c>
      <c r="C6175" s="3">
        <v>1960</v>
      </c>
      <c r="D6175" s="2">
        <v>188.7</v>
      </c>
      <c r="E6175" s="2">
        <v>149.5</v>
      </c>
      <c r="F6175" s="2">
        <v>160.5</v>
      </c>
      <c r="G6175" s="2">
        <v>0</v>
      </c>
      <c r="H6175" s="2" t="s">
        <v>12</v>
      </c>
      <c r="I6175" s="2">
        <v>2</v>
      </c>
      <c r="J6175" s="2">
        <v>42</v>
      </c>
      <c r="K6175" s="4">
        <v>0</v>
      </c>
      <c r="L6175" s="2" t="s">
        <v>1276</v>
      </c>
      <c r="M6175" s="5">
        <v>45093</v>
      </c>
      <c r="N6175" s="6">
        <v>106.96</v>
      </c>
    </row>
    <row r="6176" spans="1:14" ht="15.5" hidden="1" x14ac:dyDescent="0.35">
      <c r="A6176" s="3" t="s">
        <v>1049</v>
      </c>
      <c r="B6176" s="2" t="s">
        <v>2412</v>
      </c>
      <c r="C6176" s="3">
        <v>1980</v>
      </c>
      <c r="D6176" s="2">
        <v>163.80000000000001</v>
      </c>
      <c r="E6176" s="2">
        <v>156.35</v>
      </c>
      <c r="F6176" s="2">
        <v>166.45</v>
      </c>
      <c r="G6176" s="2">
        <v>-32.56</v>
      </c>
      <c r="H6176" s="2">
        <v>-0.1658</v>
      </c>
      <c r="I6176" s="2">
        <v>4</v>
      </c>
      <c r="J6176" s="2">
        <v>117</v>
      </c>
      <c r="K6176" s="4">
        <v>0</v>
      </c>
      <c r="L6176" s="2" t="s">
        <v>1276</v>
      </c>
      <c r="M6176" s="5">
        <v>45093</v>
      </c>
      <c r="N6176" s="6">
        <v>106.96</v>
      </c>
    </row>
    <row r="6177" spans="1:14" ht="15.5" hidden="1" x14ac:dyDescent="0.35">
      <c r="A6177" s="3" t="s">
        <v>1051</v>
      </c>
      <c r="B6177" s="2" t="s">
        <v>2405</v>
      </c>
      <c r="C6177" s="3">
        <v>2000</v>
      </c>
      <c r="D6177" s="2">
        <v>165.63</v>
      </c>
      <c r="E6177" s="2">
        <v>166</v>
      </c>
      <c r="F6177" s="2">
        <v>171.8</v>
      </c>
      <c r="G6177" s="2">
        <v>-1.52</v>
      </c>
      <c r="H6177" s="2">
        <v>-9.1000000000000004E-3</v>
      </c>
      <c r="I6177" s="2">
        <v>47</v>
      </c>
      <c r="J6177" s="2">
        <v>489</v>
      </c>
      <c r="K6177" s="4">
        <v>0</v>
      </c>
      <c r="L6177" s="2" t="s">
        <v>1276</v>
      </c>
      <c r="M6177" s="5">
        <v>45093</v>
      </c>
      <c r="N6177" s="6">
        <v>106.96</v>
      </c>
    </row>
    <row r="6178" spans="1:14" ht="15.5" hidden="1" x14ac:dyDescent="0.35">
      <c r="A6178" s="3" t="s">
        <v>1052</v>
      </c>
      <c r="B6178" s="2" t="s">
        <v>2162</v>
      </c>
      <c r="C6178" s="3">
        <v>2100</v>
      </c>
      <c r="D6178" s="2">
        <v>198</v>
      </c>
      <c r="E6178" s="2">
        <v>193.5</v>
      </c>
      <c r="F6178" s="2">
        <v>205</v>
      </c>
      <c r="G6178" s="2">
        <v>-8.3000000000000007</v>
      </c>
      <c r="H6178" s="2">
        <v>-4.02E-2</v>
      </c>
      <c r="I6178" s="2">
        <v>14</v>
      </c>
      <c r="J6178" s="2">
        <v>387</v>
      </c>
      <c r="K6178" s="4">
        <v>0</v>
      </c>
      <c r="L6178" s="2" t="s">
        <v>1276</v>
      </c>
      <c r="M6178" s="5">
        <v>45093</v>
      </c>
      <c r="N6178" s="6">
        <v>106.96</v>
      </c>
    </row>
    <row r="6179" spans="1:14" ht="15.5" hidden="1" x14ac:dyDescent="0.35">
      <c r="A6179" s="3" t="s">
        <v>1053</v>
      </c>
      <c r="B6179" s="2" t="s">
        <v>2718</v>
      </c>
      <c r="C6179" s="3">
        <v>2200</v>
      </c>
      <c r="D6179" s="2">
        <v>234.65</v>
      </c>
      <c r="E6179" s="2">
        <v>229.7</v>
      </c>
      <c r="F6179" s="2">
        <v>241.85</v>
      </c>
      <c r="G6179" s="2">
        <v>16.7</v>
      </c>
      <c r="H6179" s="2">
        <v>7.6600000000000001E-2</v>
      </c>
      <c r="I6179" s="2">
        <v>3</v>
      </c>
      <c r="J6179" s="2">
        <v>468</v>
      </c>
      <c r="K6179" s="4">
        <v>0</v>
      </c>
      <c r="L6179" s="2" t="s">
        <v>1276</v>
      </c>
      <c r="M6179" s="5">
        <v>45093</v>
      </c>
      <c r="N6179" s="6">
        <v>106.96</v>
      </c>
    </row>
    <row r="6180" spans="1:14" ht="15.5" hidden="1" x14ac:dyDescent="0.35">
      <c r="A6180" s="3" t="s">
        <v>1055</v>
      </c>
      <c r="B6180" s="2" t="s">
        <v>2719</v>
      </c>
      <c r="C6180" s="3">
        <v>2300</v>
      </c>
      <c r="D6180" s="2">
        <v>266.26</v>
      </c>
      <c r="E6180" s="2">
        <v>270.5</v>
      </c>
      <c r="F6180" s="2">
        <v>282.8</v>
      </c>
      <c r="G6180" s="2">
        <v>0</v>
      </c>
      <c r="H6180" s="2" t="s">
        <v>12</v>
      </c>
      <c r="I6180" s="2">
        <v>2</v>
      </c>
      <c r="J6180" s="2">
        <v>1387</v>
      </c>
      <c r="K6180" s="4">
        <v>0</v>
      </c>
      <c r="L6180" s="2" t="s">
        <v>1276</v>
      </c>
      <c r="M6180" s="5">
        <v>45093</v>
      </c>
      <c r="N6180" s="6">
        <v>106.96</v>
      </c>
    </row>
    <row r="6181" spans="1:14" ht="15.5" hidden="1" x14ac:dyDescent="0.35">
      <c r="A6181" s="3" t="s">
        <v>1057</v>
      </c>
      <c r="B6181" s="2" t="s">
        <v>2416</v>
      </c>
      <c r="C6181" s="3">
        <v>2400</v>
      </c>
      <c r="D6181" s="2">
        <v>327.41000000000003</v>
      </c>
      <c r="E6181" s="2">
        <v>314.8</v>
      </c>
      <c r="F6181" s="2">
        <v>327.8</v>
      </c>
      <c r="G6181" s="2">
        <v>22.8</v>
      </c>
      <c r="H6181" s="2">
        <v>7.4800000000000005E-2</v>
      </c>
      <c r="I6181" s="2">
        <v>8</v>
      </c>
      <c r="J6181" s="2">
        <v>636</v>
      </c>
      <c r="K6181" s="4">
        <v>0</v>
      </c>
      <c r="L6181" s="2" t="s">
        <v>1276</v>
      </c>
      <c r="M6181" s="5">
        <v>45093</v>
      </c>
      <c r="N6181" s="6">
        <v>106.96</v>
      </c>
    </row>
    <row r="6182" spans="1:14" ht="15.5" hidden="1" x14ac:dyDescent="0.35">
      <c r="A6182" s="3" t="s">
        <v>1059</v>
      </c>
      <c r="B6182" s="2" t="s">
        <v>2417</v>
      </c>
      <c r="C6182" s="3">
        <v>2500</v>
      </c>
      <c r="D6182" s="2">
        <v>374.91</v>
      </c>
      <c r="E6182" s="2">
        <v>364.3</v>
      </c>
      <c r="F6182" s="2">
        <v>377.65</v>
      </c>
      <c r="G6182" s="2">
        <v>-11.63</v>
      </c>
      <c r="H6182" s="2">
        <v>-3.0099999999999998E-2</v>
      </c>
      <c r="I6182" s="2">
        <v>8</v>
      </c>
      <c r="J6182" s="2">
        <v>739</v>
      </c>
      <c r="K6182" s="4">
        <v>0</v>
      </c>
      <c r="L6182" s="2" t="s">
        <v>1276</v>
      </c>
      <c r="M6182" s="5">
        <v>45093</v>
      </c>
      <c r="N6182" s="6">
        <v>106.96</v>
      </c>
    </row>
    <row r="6183" spans="1:14" ht="15.5" hidden="1" x14ac:dyDescent="0.35">
      <c r="A6183" s="3" t="s">
        <v>1061</v>
      </c>
      <c r="B6183" s="2" t="s">
        <v>2418</v>
      </c>
      <c r="C6183" s="3">
        <v>2600</v>
      </c>
      <c r="D6183" s="2">
        <v>416.59</v>
      </c>
      <c r="E6183" s="2">
        <v>418.05</v>
      </c>
      <c r="F6183" s="2">
        <v>431.95</v>
      </c>
      <c r="G6183" s="2">
        <v>-27.16</v>
      </c>
      <c r="H6183" s="2">
        <v>-6.1199999999999997E-2</v>
      </c>
      <c r="I6183" s="2">
        <v>1</v>
      </c>
      <c r="J6183" s="2">
        <v>846</v>
      </c>
      <c r="K6183" s="4">
        <v>0</v>
      </c>
      <c r="L6183" s="2" t="s">
        <v>1276</v>
      </c>
      <c r="M6183" s="5">
        <v>45093</v>
      </c>
      <c r="N6183" s="6">
        <v>106.96</v>
      </c>
    </row>
    <row r="6184" spans="1:14" ht="15.5" hidden="1" x14ac:dyDescent="0.35">
      <c r="A6184" s="3" t="s">
        <v>1063</v>
      </c>
      <c r="B6184" s="2" t="s">
        <v>2416</v>
      </c>
      <c r="C6184" s="3">
        <v>2700</v>
      </c>
      <c r="D6184" s="2">
        <v>493.35</v>
      </c>
      <c r="E6184" s="2">
        <v>475.95</v>
      </c>
      <c r="F6184" s="2">
        <v>490.65</v>
      </c>
      <c r="G6184" s="2">
        <v>28.85</v>
      </c>
      <c r="H6184" s="2">
        <v>6.2100000000000002E-2</v>
      </c>
      <c r="I6184" s="2">
        <v>2</v>
      </c>
      <c r="J6184" s="2">
        <v>1156</v>
      </c>
      <c r="K6184" s="4">
        <v>0</v>
      </c>
      <c r="L6184" s="2" t="s">
        <v>1276</v>
      </c>
      <c r="M6184" s="5">
        <v>45093</v>
      </c>
      <c r="N6184" s="6">
        <v>106.96</v>
      </c>
    </row>
    <row r="6185" spans="1:14" ht="15.5" hidden="1" x14ac:dyDescent="0.35">
      <c r="A6185" s="3" t="s">
        <v>1064</v>
      </c>
      <c r="B6185" s="2" t="s">
        <v>2419</v>
      </c>
      <c r="C6185" s="3">
        <v>2800</v>
      </c>
      <c r="D6185" s="2">
        <v>537.99</v>
      </c>
      <c r="E6185" s="2">
        <v>538.54999999999995</v>
      </c>
      <c r="F6185" s="2">
        <v>553.75</v>
      </c>
      <c r="G6185" s="2">
        <v>0</v>
      </c>
      <c r="H6185" s="2" t="s">
        <v>12</v>
      </c>
      <c r="I6185" s="2">
        <v>13</v>
      </c>
      <c r="J6185" s="2">
        <v>565</v>
      </c>
      <c r="K6185" s="4">
        <v>0</v>
      </c>
      <c r="L6185" s="2" t="s">
        <v>1276</v>
      </c>
      <c r="M6185" s="5">
        <v>45093</v>
      </c>
      <c r="N6185" s="6">
        <v>106.96</v>
      </c>
    </row>
    <row r="6186" spans="1:14" ht="15.5" hidden="1" x14ac:dyDescent="0.35">
      <c r="A6186" s="3" t="s">
        <v>1066</v>
      </c>
      <c r="B6186" s="2" t="s">
        <v>2420</v>
      </c>
      <c r="C6186" s="3">
        <v>2900</v>
      </c>
      <c r="D6186" s="2">
        <v>616.35</v>
      </c>
      <c r="E6186" s="2">
        <v>606.79999999999995</v>
      </c>
      <c r="F6186" s="2">
        <v>621.20000000000005</v>
      </c>
      <c r="G6186" s="2">
        <v>0</v>
      </c>
      <c r="H6186" s="2" t="s">
        <v>12</v>
      </c>
      <c r="I6186" s="2">
        <v>3</v>
      </c>
      <c r="J6186" s="2">
        <v>616</v>
      </c>
      <c r="K6186" s="4">
        <v>0</v>
      </c>
      <c r="L6186" s="2" t="s">
        <v>1276</v>
      </c>
      <c r="M6186" s="5">
        <v>45093</v>
      </c>
      <c r="N6186" s="6">
        <v>106.96</v>
      </c>
    </row>
    <row r="6187" spans="1:14" ht="15.5" hidden="1" x14ac:dyDescent="0.35">
      <c r="A6187" s="3" t="s">
        <v>1068</v>
      </c>
      <c r="B6187" s="2" t="s">
        <v>2421</v>
      </c>
      <c r="C6187" s="3">
        <v>3000</v>
      </c>
      <c r="D6187" s="2">
        <v>700</v>
      </c>
      <c r="E6187" s="2">
        <v>676.6</v>
      </c>
      <c r="F6187" s="2">
        <v>693.05</v>
      </c>
      <c r="G6187" s="2">
        <v>46.6</v>
      </c>
      <c r="H6187" s="2">
        <v>7.1300000000000002E-2</v>
      </c>
      <c r="I6187" s="2">
        <v>1</v>
      </c>
      <c r="J6187" s="2">
        <v>1571</v>
      </c>
      <c r="K6187" s="4">
        <v>0</v>
      </c>
      <c r="L6187" s="2" t="s">
        <v>1276</v>
      </c>
      <c r="M6187" s="5">
        <v>45093</v>
      </c>
      <c r="N6187" s="6">
        <v>106.96</v>
      </c>
    </row>
    <row r="6188" spans="1:14" ht="15.5" hidden="1" x14ac:dyDescent="0.35">
      <c r="A6188" s="3" t="s">
        <v>1070</v>
      </c>
      <c r="B6188" s="2" t="s">
        <v>2422</v>
      </c>
      <c r="C6188" s="3">
        <v>3010</v>
      </c>
      <c r="D6188" s="2">
        <v>696.83</v>
      </c>
      <c r="E6188" s="2">
        <v>684.5</v>
      </c>
      <c r="F6188" s="2">
        <v>700.25</v>
      </c>
      <c r="G6188" s="2">
        <v>0</v>
      </c>
      <c r="H6188" s="2" t="s">
        <v>12</v>
      </c>
      <c r="I6188" s="2">
        <v>5</v>
      </c>
      <c r="J6188" s="2">
        <v>148</v>
      </c>
      <c r="K6188" s="4">
        <v>0</v>
      </c>
      <c r="L6188" s="2" t="s">
        <v>1276</v>
      </c>
      <c r="M6188" s="5">
        <v>45093</v>
      </c>
      <c r="N6188" s="6">
        <v>106.96</v>
      </c>
    </row>
    <row r="6189" spans="1:14" ht="15.5" hidden="1" x14ac:dyDescent="0.35">
      <c r="A6189" s="3" t="s">
        <v>1072</v>
      </c>
      <c r="B6189" s="2" t="s">
        <v>2423</v>
      </c>
      <c r="C6189" s="3">
        <v>3020</v>
      </c>
      <c r="D6189" s="2">
        <v>907.75</v>
      </c>
      <c r="E6189" s="2">
        <v>691</v>
      </c>
      <c r="F6189" s="2">
        <v>707.6</v>
      </c>
      <c r="G6189" s="2">
        <v>0</v>
      </c>
      <c r="H6189" s="2" t="s">
        <v>12</v>
      </c>
      <c r="I6189" s="2">
        <v>1</v>
      </c>
      <c r="J6189" s="2">
        <v>58</v>
      </c>
      <c r="K6189" s="4">
        <v>0</v>
      </c>
      <c r="L6189" s="2" t="s">
        <v>1276</v>
      </c>
      <c r="M6189" s="5">
        <v>45093</v>
      </c>
      <c r="N6189" s="6">
        <v>106.96</v>
      </c>
    </row>
    <row r="6190" spans="1:14" ht="15.5" hidden="1" x14ac:dyDescent="0.35">
      <c r="A6190" s="3" t="s">
        <v>1074</v>
      </c>
      <c r="B6190" s="2" t="s">
        <v>2424</v>
      </c>
      <c r="C6190" s="3">
        <v>3030</v>
      </c>
      <c r="D6190" s="2">
        <v>997.8</v>
      </c>
      <c r="E6190" s="2">
        <v>698.5</v>
      </c>
      <c r="F6190" s="2">
        <v>715</v>
      </c>
      <c r="G6190" s="2">
        <v>0</v>
      </c>
      <c r="H6190" s="2" t="s">
        <v>12</v>
      </c>
      <c r="I6190" s="2">
        <v>10</v>
      </c>
      <c r="J6190" s="2">
        <v>29</v>
      </c>
      <c r="K6190" s="4">
        <v>0</v>
      </c>
      <c r="L6190" s="2" t="s">
        <v>1276</v>
      </c>
      <c r="M6190" s="5">
        <v>45093</v>
      </c>
      <c r="N6190" s="6">
        <v>106.96</v>
      </c>
    </row>
    <row r="6191" spans="1:14" ht="15.5" hidden="1" x14ac:dyDescent="0.35">
      <c r="A6191" s="3" t="s">
        <v>1076</v>
      </c>
      <c r="B6191" s="2" t="s">
        <v>2425</v>
      </c>
      <c r="C6191" s="3">
        <v>3040</v>
      </c>
      <c r="D6191" s="2">
        <v>720</v>
      </c>
      <c r="E6191" s="2">
        <v>705.5</v>
      </c>
      <c r="F6191" s="2">
        <v>722.15</v>
      </c>
      <c r="G6191" s="2">
        <v>336.32</v>
      </c>
      <c r="H6191" s="2">
        <v>0.87660000000000005</v>
      </c>
      <c r="I6191" s="2">
        <v>2</v>
      </c>
      <c r="J6191" s="2">
        <v>7</v>
      </c>
      <c r="K6191" s="4">
        <v>0</v>
      </c>
      <c r="L6191" s="2" t="s">
        <v>1276</v>
      </c>
      <c r="M6191" s="5">
        <v>45093</v>
      </c>
      <c r="N6191" s="6">
        <v>106.96</v>
      </c>
    </row>
    <row r="6192" spans="1:14" ht="15.5" hidden="1" x14ac:dyDescent="0.35">
      <c r="A6192" s="3" t="s">
        <v>1078</v>
      </c>
      <c r="B6192" s="2" t="s">
        <v>2426</v>
      </c>
      <c r="C6192" s="3">
        <v>3050</v>
      </c>
      <c r="D6192" s="2">
        <v>715</v>
      </c>
      <c r="E6192" s="2">
        <v>713.35</v>
      </c>
      <c r="F6192" s="2">
        <v>729.95</v>
      </c>
      <c r="G6192" s="2">
        <v>-76.56</v>
      </c>
      <c r="H6192" s="2">
        <v>-9.6699999999999994E-2</v>
      </c>
      <c r="I6192" s="2">
        <v>1</v>
      </c>
      <c r="J6192" s="2">
        <v>70</v>
      </c>
      <c r="K6192" s="4">
        <v>0</v>
      </c>
      <c r="L6192" s="2" t="s">
        <v>1276</v>
      </c>
      <c r="M6192" s="5">
        <v>45093</v>
      </c>
      <c r="N6192" s="6">
        <v>106.96</v>
      </c>
    </row>
    <row r="6193" spans="1:14" ht="15.5" hidden="1" x14ac:dyDescent="0.35">
      <c r="A6193" s="3" t="s">
        <v>1080</v>
      </c>
      <c r="B6193" s="2" t="s">
        <v>2427</v>
      </c>
      <c r="C6193" s="3">
        <v>3060</v>
      </c>
      <c r="D6193" s="2">
        <v>785</v>
      </c>
      <c r="E6193" s="2">
        <v>721</v>
      </c>
      <c r="F6193" s="2">
        <v>737.25</v>
      </c>
      <c r="G6193" s="2">
        <v>0</v>
      </c>
      <c r="H6193" s="2" t="s">
        <v>12</v>
      </c>
      <c r="I6193" s="2">
        <v>1</v>
      </c>
      <c r="J6193" s="2">
        <v>41</v>
      </c>
      <c r="K6193" s="4">
        <v>0</v>
      </c>
      <c r="L6193" s="2" t="s">
        <v>1276</v>
      </c>
      <c r="M6193" s="5">
        <v>45093</v>
      </c>
      <c r="N6193" s="6">
        <v>106.96</v>
      </c>
    </row>
    <row r="6194" spans="1:14" ht="15.5" hidden="1" x14ac:dyDescent="0.35">
      <c r="A6194" s="3" t="s">
        <v>1082</v>
      </c>
      <c r="B6194" s="2" t="s">
        <v>2428</v>
      </c>
      <c r="C6194" s="3">
        <v>3070</v>
      </c>
      <c r="D6194" s="2">
        <v>1039.7</v>
      </c>
      <c r="E6194" s="2">
        <v>728.5</v>
      </c>
      <c r="F6194" s="2">
        <v>744.85</v>
      </c>
      <c r="G6194" s="2">
        <v>0</v>
      </c>
      <c r="H6194" s="2" t="s">
        <v>12</v>
      </c>
      <c r="I6194" s="2">
        <v>8</v>
      </c>
      <c r="J6194" s="2">
        <v>21</v>
      </c>
      <c r="K6194" s="4">
        <v>0</v>
      </c>
      <c r="L6194" s="2" t="s">
        <v>1276</v>
      </c>
      <c r="M6194" s="5">
        <v>45093</v>
      </c>
      <c r="N6194" s="6">
        <v>106.96</v>
      </c>
    </row>
    <row r="6195" spans="1:14" ht="15.5" hidden="1" x14ac:dyDescent="0.35">
      <c r="A6195" s="3" t="s">
        <v>1084</v>
      </c>
      <c r="B6195" s="2" t="s">
        <v>2428</v>
      </c>
      <c r="C6195" s="3">
        <v>3080</v>
      </c>
      <c r="D6195" s="2">
        <v>1047.3499999999999</v>
      </c>
      <c r="E6195" s="2">
        <v>735.95</v>
      </c>
      <c r="F6195" s="2">
        <v>752.65</v>
      </c>
      <c r="G6195" s="2">
        <v>0</v>
      </c>
      <c r="H6195" s="2" t="s">
        <v>12</v>
      </c>
      <c r="I6195" s="2">
        <v>10</v>
      </c>
      <c r="J6195" s="2">
        <v>13</v>
      </c>
      <c r="K6195" s="4">
        <v>0</v>
      </c>
      <c r="L6195" s="2" t="s">
        <v>1276</v>
      </c>
      <c r="M6195" s="5">
        <v>45093</v>
      </c>
      <c r="N6195" s="6">
        <v>106.96</v>
      </c>
    </row>
    <row r="6196" spans="1:14" ht="15.5" hidden="1" x14ac:dyDescent="0.35">
      <c r="A6196" s="3" t="s">
        <v>1085</v>
      </c>
      <c r="B6196" s="2" t="s">
        <v>2429</v>
      </c>
      <c r="C6196" s="3">
        <v>3090</v>
      </c>
      <c r="D6196" s="2">
        <v>906.35</v>
      </c>
      <c r="E6196" s="2">
        <v>743.1</v>
      </c>
      <c r="F6196" s="2">
        <v>760.1</v>
      </c>
      <c r="G6196" s="2">
        <v>0</v>
      </c>
      <c r="H6196" s="2" t="s">
        <v>12</v>
      </c>
      <c r="I6196" s="2">
        <v>1</v>
      </c>
      <c r="J6196" s="2">
        <v>31</v>
      </c>
      <c r="K6196" s="4">
        <v>0</v>
      </c>
      <c r="L6196" s="2" t="s">
        <v>1276</v>
      </c>
      <c r="M6196" s="5">
        <v>45093</v>
      </c>
      <c r="N6196" s="6">
        <v>106.96</v>
      </c>
    </row>
    <row r="6197" spans="1:14" ht="15.5" hidden="1" x14ac:dyDescent="0.35">
      <c r="A6197" s="3" t="s">
        <v>1087</v>
      </c>
      <c r="B6197" s="2" t="s">
        <v>2430</v>
      </c>
      <c r="C6197" s="3">
        <v>3100</v>
      </c>
      <c r="D6197" s="2">
        <v>1031.8499999999999</v>
      </c>
      <c r="E6197" s="2">
        <v>751</v>
      </c>
      <c r="F6197" s="2">
        <v>768.15</v>
      </c>
      <c r="G6197" s="2">
        <v>0</v>
      </c>
      <c r="H6197" s="2" t="s">
        <v>12</v>
      </c>
      <c r="I6197" s="2">
        <v>1</v>
      </c>
      <c r="J6197" s="2">
        <v>140</v>
      </c>
      <c r="K6197" s="4">
        <v>0</v>
      </c>
      <c r="L6197" s="2" t="s">
        <v>1276</v>
      </c>
      <c r="M6197" s="5">
        <v>45093</v>
      </c>
      <c r="N6197" s="6">
        <v>106.96</v>
      </c>
    </row>
    <row r="6198" spans="1:14" ht="15.5" hidden="1" x14ac:dyDescent="0.35">
      <c r="A6198" s="3" t="s">
        <v>1089</v>
      </c>
      <c r="B6198" s="2" t="s">
        <v>2431</v>
      </c>
      <c r="C6198" s="3">
        <v>3110</v>
      </c>
      <c r="D6198" s="2">
        <v>898.25</v>
      </c>
      <c r="E6198" s="2">
        <v>758.85</v>
      </c>
      <c r="F6198" s="2">
        <v>775.6</v>
      </c>
      <c r="G6198" s="2">
        <v>0</v>
      </c>
      <c r="H6198" s="2" t="s">
        <v>12</v>
      </c>
      <c r="I6198" s="2">
        <v>1</v>
      </c>
      <c r="J6198" s="2">
        <v>27</v>
      </c>
      <c r="K6198" s="4">
        <v>0</v>
      </c>
      <c r="L6198" s="2" t="s">
        <v>1276</v>
      </c>
      <c r="M6198" s="5">
        <v>45093</v>
      </c>
      <c r="N6198" s="6">
        <v>106.96</v>
      </c>
    </row>
    <row r="6199" spans="1:14" ht="15.5" hidden="1" x14ac:dyDescent="0.35">
      <c r="A6199" s="3" t="s">
        <v>1091</v>
      </c>
      <c r="B6199" s="2" t="s">
        <v>2432</v>
      </c>
      <c r="C6199" s="3">
        <v>3120</v>
      </c>
      <c r="D6199" s="2">
        <v>1079.1500000000001</v>
      </c>
      <c r="E6199" s="2">
        <v>766.5</v>
      </c>
      <c r="F6199" s="2">
        <v>783.6</v>
      </c>
      <c r="G6199" s="2">
        <v>0</v>
      </c>
      <c r="H6199" s="2" t="s">
        <v>12</v>
      </c>
      <c r="I6199" s="2">
        <v>2</v>
      </c>
      <c r="J6199" s="2">
        <v>61</v>
      </c>
      <c r="K6199" s="4">
        <v>0</v>
      </c>
      <c r="L6199" s="2" t="s">
        <v>1276</v>
      </c>
      <c r="M6199" s="5">
        <v>45093</v>
      </c>
      <c r="N6199" s="6">
        <v>106.96</v>
      </c>
    </row>
    <row r="6200" spans="1:14" ht="15.5" hidden="1" x14ac:dyDescent="0.35">
      <c r="A6200" s="3" t="s">
        <v>1093</v>
      </c>
      <c r="B6200" s="2" t="s">
        <v>2433</v>
      </c>
      <c r="C6200" s="3">
        <v>3130</v>
      </c>
      <c r="D6200" s="2">
        <v>1049.07</v>
      </c>
      <c r="E6200" s="2">
        <v>774.2</v>
      </c>
      <c r="F6200" s="2">
        <v>791.4</v>
      </c>
      <c r="G6200" s="2">
        <v>0</v>
      </c>
      <c r="H6200" s="2" t="s">
        <v>12</v>
      </c>
      <c r="I6200" s="2">
        <v>1</v>
      </c>
      <c r="J6200" s="2">
        <v>16</v>
      </c>
      <c r="K6200" s="4">
        <v>0</v>
      </c>
      <c r="L6200" s="2" t="s">
        <v>1276</v>
      </c>
      <c r="M6200" s="5">
        <v>45093</v>
      </c>
      <c r="N6200" s="6">
        <v>106.96</v>
      </c>
    </row>
    <row r="6201" spans="1:14" ht="15.5" hidden="1" x14ac:dyDescent="0.35">
      <c r="A6201" s="3" t="s">
        <v>1095</v>
      </c>
      <c r="B6201" s="2" t="s">
        <v>2434</v>
      </c>
      <c r="C6201" s="3">
        <v>3140</v>
      </c>
      <c r="D6201" s="2">
        <v>1098.05</v>
      </c>
      <c r="E6201" s="2">
        <v>782.15</v>
      </c>
      <c r="F6201" s="2">
        <v>799.05</v>
      </c>
      <c r="G6201" s="2">
        <v>0</v>
      </c>
      <c r="H6201" s="2" t="s">
        <v>12</v>
      </c>
      <c r="I6201" s="2">
        <v>9</v>
      </c>
      <c r="J6201" s="2">
        <v>26</v>
      </c>
      <c r="K6201" s="4">
        <v>0</v>
      </c>
      <c r="L6201" s="2" t="s">
        <v>1276</v>
      </c>
      <c r="M6201" s="5">
        <v>45093</v>
      </c>
      <c r="N6201" s="6">
        <v>106.96</v>
      </c>
    </row>
    <row r="6202" spans="1:14" ht="15.5" hidden="1" x14ac:dyDescent="0.35">
      <c r="A6202" s="3" t="s">
        <v>1097</v>
      </c>
      <c r="B6202" s="2" t="s">
        <v>2435</v>
      </c>
      <c r="C6202" s="3">
        <v>3150</v>
      </c>
      <c r="D6202" s="2">
        <v>955.95</v>
      </c>
      <c r="E6202" s="2">
        <v>790</v>
      </c>
      <c r="F6202" s="2">
        <v>806.85</v>
      </c>
      <c r="G6202" s="2">
        <v>0</v>
      </c>
      <c r="H6202" s="2" t="s">
        <v>12</v>
      </c>
      <c r="I6202" s="2">
        <v>1</v>
      </c>
      <c r="J6202" s="2">
        <v>132</v>
      </c>
      <c r="K6202" s="4">
        <v>0</v>
      </c>
      <c r="L6202" s="2" t="s">
        <v>1276</v>
      </c>
      <c r="M6202" s="5">
        <v>45093</v>
      </c>
      <c r="N6202" s="6">
        <v>106.96</v>
      </c>
    </row>
    <row r="6203" spans="1:14" ht="15.5" hidden="1" x14ac:dyDescent="0.35">
      <c r="A6203" s="3" t="s">
        <v>1099</v>
      </c>
      <c r="B6203" s="2" t="s">
        <v>2436</v>
      </c>
      <c r="C6203" s="3">
        <v>3160</v>
      </c>
      <c r="D6203" s="2">
        <v>1120.5</v>
      </c>
      <c r="E6203" s="2">
        <v>797.5</v>
      </c>
      <c r="F6203" s="2">
        <v>814.8</v>
      </c>
      <c r="G6203" s="2">
        <v>0</v>
      </c>
      <c r="H6203" s="2" t="s">
        <v>12</v>
      </c>
      <c r="I6203" s="2">
        <v>10</v>
      </c>
      <c r="J6203" s="2">
        <v>12</v>
      </c>
      <c r="K6203" s="4">
        <v>0</v>
      </c>
      <c r="L6203" s="2" t="s">
        <v>1276</v>
      </c>
      <c r="M6203" s="5">
        <v>45093</v>
      </c>
      <c r="N6203" s="6">
        <v>106.96</v>
      </c>
    </row>
    <row r="6204" spans="1:14" ht="15.5" hidden="1" x14ac:dyDescent="0.35">
      <c r="A6204" s="3" t="s">
        <v>1101</v>
      </c>
      <c r="B6204" s="2" t="s">
        <v>2437</v>
      </c>
      <c r="C6204" s="3">
        <v>3170</v>
      </c>
      <c r="D6204" s="2">
        <v>1104.4000000000001</v>
      </c>
      <c r="E6204" s="2">
        <v>805.5</v>
      </c>
      <c r="F6204" s="2">
        <v>822.45</v>
      </c>
      <c r="G6204" s="2">
        <v>0</v>
      </c>
      <c r="H6204" s="2" t="s">
        <v>12</v>
      </c>
      <c r="I6204" s="2">
        <v>8</v>
      </c>
      <c r="J6204" s="2">
        <v>27</v>
      </c>
      <c r="K6204" s="4">
        <v>0</v>
      </c>
      <c r="L6204" s="2" t="s">
        <v>1276</v>
      </c>
      <c r="M6204" s="5">
        <v>45093</v>
      </c>
      <c r="N6204" s="6">
        <v>106.96</v>
      </c>
    </row>
    <row r="6205" spans="1:14" ht="15.5" hidden="1" x14ac:dyDescent="0.35">
      <c r="A6205" s="3" t="s">
        <v>1103</v>
      </c>
      <c r="B6205" s="2" t="s">
        <v>2438</v>
      </c>
      <c r="C6205" s="3">
        <v>3180</v>
      </c>
      <c r="D6205" s="2">
        <v>1021.62</v>
      </c>
      <c r="E6205" s="2">
        <v>813.5</v>
      </c>
      <c r="F6205" s="2">
        <v>830.35</v>
      </c>
      <c r="G6205" s="2">
        <v>0</v>
      </c>
      <c r="H6205" s="2" t="s">
        <v>12</v>
      </c>
      <c r="I6205" s="2">
        <v>5</v>
      </c>
      <c r="J6205" s="2">
        <v>34</v>
      </c>
      <c r="K6205" s="4">
        <v>0</v>
      </c>
      <c r="L6205" s="2" t="s">
        <v>1276</v>
      </c>
      <c r="M6205" s="5">
        <v>45093</v>
      </c>
      <c r="N6205" s="6">
        <v>106.96</v>
      </c>
    </row>
    <row r="6206" spans="1:14" ht="15.5" hidden="1" x14ac:dyDescent="0.35">
      <c r="A6206" s="3" t="s">
        <v>1105</v>
      </c>
      <c r="B6206" s="2" t="s">
        <v>2439</v>
      </c>
      <c r="C6206" s="3">
        <v>3190</v>
      </c>
      <c r="D6206" s="2">
        <v>1072.4000000000001</v>
      </c>
      <c r="E6206" s="2">
        <v>821.5</v>
      </c>
      <c r="F6206" s="2">
        <v>838.25</v>
      </c>
      <c r="G6206" s="2">
        <v>0</v>
      </c>
      <c r="H6206" s="2" t="s">
        <v>12</v>
      </c>
      <c r="I6206" s="2">
        <v>5</v>
      </c>
      <c r="J6206" s="2">
        <v>63</v>
      </c>
      <c r="K6206" s="4">
        <v>0</v>
      </c>
      <c r="L6206" s="2" t="s">
        <v>1276</v>
      </c>
      <c r="M6206" s="5">
        <v>45093</v>
      </c>
      <c r="N6206" s="6">
        <v>106.96</v>
      </c>
    </row>
    <row r="6207" spans="1:14" ht="15.5" hidden="1" x14ac:dyDescent="0.35">
      <c r="A6207" s="3" t="s">
        <v>1107</v>
      </c>
      <c r="B6207" s="2" t="s">
        <v>2440</v>
      </c>
      <c r="C6207" s="3">
        <v>3200</v>
      </c>
      <c r="D6207" s="2">
        <v>840</v>
      </c>
      <c r="E6207" s="2">
        <v>829</v>
      </c>
      <c r="F6207" s="2">
        <v>846.15</v>
      </c>
      <c r="G6207" s="2">
        <v>0</v>
      </c>
      <c r="H6207" s="2" t="s">
        <v>12</v>
      </c>
      <c r="I6207" s="2">
        <v>11</v>
      </c>
      <c r="J6207" s="2">
        <v>239</v>
      </c>
      <c r="K6207" s="4">
        <v>0</v>
      </c>
      <c r="L6207" s="2" t="s">
        <v>1276</v>
      </c>
      <c r="M6207" s="5">
        <v>45093</v>
      </c>
      <c r="N6207" s="6">
        <v>106.96</v>
      </c>
    </row>
    <row r="6208" spans="1:14" ht="15.5" hidden="1" x14ac:dyDescent="0.35">
      <c r="A6208" s="3" t="s">
        <v>1109</v>
      </c>
      <c r="B6208" s="2" t="s">
        <v>2441</v>
      </c>
      <c r="C6208" s="3">
        <v>3210</v>
      </c>
      <c r="D6208" s="2">
        <v>1103.75</v>
      </c>
      <c r="E6208" s="2">
        <v>837.5</v>
      </c>
      <c r="F6208" s="2">
        <v>854.2</v>
      </c>
      <c r="G6208" s="2">
        <v>0</v>
      </c>
      <c r="H6208" s="2" t="s">
        <v>12</v>
      </c>
      <c r="I6208" s="2">
        <v>2</v>
      </c>
      <c r="J6208" s="2">
        <v>12</v>
      </c>
      <c r="K6208" s="4">
        <v>0</v>
      </c>
      <c r="L6208" s="2" t="s">
        <v>1276</v>
      </c>
      <c r="M6208" s="5">
        <v>45093</v>
      </c>
      <c r="N6208" s="6">
        <v>106.96</v>
      </c>
    </row>
    <row r="6209" spans="1:14" ht="15.5" hidden="1" x14ac:dyDescent="0.35">
      <c r="A6209" s="3" t="s">
        <v>1111</v>
      </c>
      <c r="B6209" s="2" t="s">
        <v>2442</v>
      </c>
      <c r="C6209" s="3">
        <v>3220</v>
      </c>
      <c r="D6209" s="2">
        <v>1132.4000000000001</v>
      </c>
      <c r="E6209" s="2">
        <v>845.5</v>
      </c>
      <c r="F6209" s="2">
        <v>862.25</v>
      </c>
      <c r="G6209" s="2">
        <v>0</v>
      </c>
      <c r="H6209" s="2" t="s">
        <v>12</v>
      </c>
      <c r="I6209" s="2">
        <v>2</v>
      </c>
      <c r="J6209" s="2">
        <v>22</v>
      </c>
      <c r="K6209" s="4">
        <v>0</v>
      </c>
      <c r="L6209" s="2" t="s">
        <v>1276</v>
      </c>
      <c r="M6209" s="5">
        <v>45093</v>
      </c>
      <c r="N6209" s="6">
        <v>106.96</v>
      </c>
    </row>
    <row r="6210" spans="1:14" ht="15.5" hidden="1" x14ac:dyDescent="0.35">
      <c r="A6210" s="3" t="s">
        <v>1113</v>
      </c>
      <c r="B6210" s="2" t="s">
        <v>2443</v>
      </c>
      <c r="C6210" s="3">
        <v>3230</v>
      </c>
      <c r="D6210" s="2">
        <v>1161.19</v>
      </c>
      <c r="E6210" s="2">
        <v>853.5</v>
      </c>
      <c r="F6210" s="2">
        <v>870.35</v>
      </c>
      <c r="G6210" s="2">
        <v>0</v>
      </c>
      <c r="H6210" s="2" t="s">
        <v>12</v>
      </c>
      <c r="I6210" s="2">
        <v>5</v>
      </c>
      <c r="J6210" s="2">
        <v>42</v>
      </c>
      <c r="K6210" s="4">
        <v>0</v>
      </c>
      <c r="L6210" s="2" t="s">
        <v>1276</v>
      </c>
      <c r="M6210" s="5">
        <v>45093</v>
      </c>
      <c r="N6210" s="6">
        <v>106.96</v>
      </c>
    </row>
    <row r="6211" spans="1:14" ht="15.5" hidden="1" x14ac:dyDescent="0.35">
      <c r="A6211" s="3" t="s">
        <v>1115</v>
      </c>
      <c r="B6211" s="2" t="s">
        <v>2443</v>
      </c>
      <c r="C6211" s="3">
        <v>3240</v>
      </c>
      <c r="D6211" s="2">
        <v>1170.3399999999999</v>
      </c>
      <c r="E6211" s="2">
        <v>862</v>
      </c>
      <c r="F6211" s="2">
        <v>878.5</v>
      </c>
      <c r="G6211" s="2">
        <v>0</v>
      </c>
      <c r="H6211" s="2" t="s">
        <v>12</v>
      </c>
      <c r="I6211" s="2">
        <v>5</v>
      </c>
      <c r="J6211" s="2">
        <v>40</v>
      </c>
      <c r="K6211" s="4">
        <v>0</v>
      </c>
      <c r="L6211" s="2" t="s">
        <v>1276</v>
      </c>
      <c r="M6211" s="5">
        <v>45093</v>
      </c>
      <c r="N6211" s="6">
        <v>106.96</v>
      </c>
    </row>
    <row r="6212" spans="1:14" ht="15.5" hidden="1" x14ac:dyDescent="0.35">
      <c r="A6212" s="3" t="s">
        <v>1116</v>
      </c>
      <c r="B6212" s="2" t="s">
        <v>2444</v>
      </c>
      <c r="C6212" s="3">
        <v>3250</v>
      </c>
      <c r="D6212" s="2">
        <v>1133.2</v>
      </c>
      <c r="E6212" s="2">
        <v>870</v>
      </c>
      <c r="F6212" s="2">
        <v>886.7</v>
      </c>
      <c r="G6212" s="2">
        <v>0</v>
      </c>
      <c r="H6212" s="2" t="s">
        <v>12</v>
      </c>
      <c r="I6212" s="2">
        <v>2</v>
      </c>
      <c r="J6212" s="2">
        <v>505</v>
      </c>
      <c r="K6212" s="4">
        <v>0</v>
      </c>
      <c r="L6212" s="2" t="s">
        <v>1276</v>
      </c>
      <c r="M6212" s="5">
        <v>45093</v>
      </c>
      <c r="N6212" s="6">
        <v>106.96</v>
      </c>
    </row>
    <row r="6213" spans="1:14" ht="15.5" hidden="1" x14ac:dyDescent="0.35">
      <c r="A6213" s="3" t="s">
        <v>1118</v>
      </c>
      <c r="B6213" s="2" t="s">
        <v>2445</v>
      </c>
      <c r="C6213" s="3">
        <v>3260</v>
      </c>
      <c r="D6213" s="2">
        <v>1211.55</v>
      </c>
      <c r="E6213" s="2">
        <v>878</v>
      </c>
      <c r="F6213" s="2">
        <v>894.9</v>
      </c>
      <c r="G6213" s="2">
        <v>0</v>
      </c>
      <c r="H6213" s="2" t="s">
        <v>12</v>
      </c>
      <c r="I6213" s="2">
        <v>2</v>
      </c>
      <c r="J6213" s="2">
        <v>26</v>
      </c>
      <c r="K6213" s="4">
        <v>0</v>
      </c>
      <c r="L6213" s="2" t="s">
        <v>1276</v>
      </c>
      <c r="M6213" s="5">
        <v>45093</v>
      </c>
      <c r="N6213" s="6">
        <v>106.96</v>
      </c>
    </row>
    <row r="6214" spans="1:14" ht="15.5" hidden="1" x14ac:dyDescent="0.35">
      <c r="A6214" s="3" t="s">
        <v>1120</v>
      </c>
      <c r="B6214" s="2" t="s">
        <v>2446</v>
      </c>
      <c r="C6214" s="3">
        <v>3270</v>
      </c>
      <c r="D6214" s="2">
        <v>1144.2</v>
      </c>
      <c r="E6214" s="2">
        <v>886</v>
      </c>
      <c r="F6214" s="2">
        <v>903.15</v>
      </c>
      <c r="G6214" s="2">
        <v>0</v>
      </c>
      <c r="H6214" s="2" t="s">
        <v>12</v>
      </c>
      <c r="I6214" s="2">
        <v>2</v>
      </c>
      <c r="J6214" s="2">
        <v>26</v>
      </c>
      <c r="K6214" s="4">
        <v>0</v>
      </c>
      <c r="L6214" s="2" t="s">
        <v>1276</v>
      </c>
      <c r="M6214" s="5">
        <v>45093</v>
      </c>
      <c r="N6214" s="6">
        <v>106.96</v>
      </c>
    </row>
    <row r="6215" spans="1:14" ht="15.5" hidden="1" x14ac:dyDescent="0.35">
      <c r="A6215" s="3" t="s">
        <v>1122</v>
      </c>
      <c r="B6215" s="2" t="s">
        <v>2447</v>
      </c>
      <c r="C6215" s="3">
        <v>3280</v>
      </c>
      <c r="D6215" s="2">
        <v>1177.75</v>
      </c>
      <c r="E6215" s="2">
        <v>894.5</v>
      </c>
      <c r="F6215" s="2">
        <v>911.45</v>
      </c>
      <c r="G6215" s="2">
        <v>0</v>
      </c>
      <c r="H6215" s="2" t="s">
        <v>12</v>
      </c>
      <c r="I6215" s="2">
        <v>2</v>
      </c>
      <c r="J6215" s="2">
        <v>66</v>
      </c>
      <c r="K6215" s="4">
        <v>0</v>
      </c>
      <c r="L6215" s="2" t="s">
        <v>1276</v>
      </c>
      <c r="M6215" s="5">
        <v>45093</v>
      </c>
      <c r="N6215" s="6">
        <v>106.96</v>
      </c>
    </row>
    <row r="6216" spans="1:14" ht="15.5" hidden="1" x14ac:dyDescent="0.35">
      <c r="A6216" s="3" t="s">
        <v>1124</v>
      </c>
      <c r="B6216" s="2" t="s">
        <v>2448</v>
      </c>
      <c r="C6216" s="3">
        <v>3290</v>
      </c>
      <c r="D6216" s="2">
        <v>1138.98</v>
      </c>
      <c r="E6216" s="2">
        <v>903</v>
      </c>
      <c r="F6216" s="2">
        <v>919.8</v>
      </c>
      <c r="G6216" s="2">
        <v>0</v>
      </c>
      <c r="H6216" s="2" t="s">
        <v>12</v>
      </c>
      <c r="I6216" s="2">
        <v>10</v>
      </c>
      <c r="J6216" s="2">
        <v>126</v>
      </c>
      <c r="K6216" s="4">
        <v>0</v>
      </c>
      <c r="L6216" s="2" t="s">
        <v>1276</v>
      </c>
      <c r="M6216" s="5">
        <v>45093</v>
      </c>
      <c r="N6216" s="6">
        <v>106.96</v>
      </c>
    </row>
    <row r="6217" spans="1:14" ht="15.5" hidden="1" x14ac:dyDescent="0.35">
      <c r="A6217" s="3" t="s">
        <v>1126</v>
      </c>
      <c r="B6217" s="2" t="s">
        <v>2449</v>
      </c>
      <c r="C6217" s="3">
        <v>3300</v>
      </c>
      <c r="D6217" s="2">
        <v>953.05</v>
      </c>
      <c r="E6217" s="2">
        <v>911.55</v>
      </c>
      <c r="F6217" s="2">
        <v>928.15</v>
      </c>
      <c r="G6217" s="2">
        <v>0</v>
      </c>
      <c r="H6217" s="2" t="s">
        <v>12</v>
      </c>
      <c r="I6217" s="2">
        <v>2</v>
      </c>
      <c r="J6217" s="2">
        <v>780</v>
      </c>
      <c r="K6217" s="4">
        <v>0</v>
      </c>
      <c r="L6217" s="2" t="s">
        <v>1276</v>
      </c>
      <c r="M6217" s="5">
        <v>45093</v>
      </c>
      <c r="N6217" s="6">
        <v>106.96</v>
      </c>
    </row>
    <row r="6218" spans="1:14" ht="15.5" hidden="1" x14ac:dyDescent="0.35">
      <c r="A6218" s="3" t="s">
        <v>1128</v>
      </c>
      <c r="B6218" s="2" t="s">
        <v>2450</v>
      </c>
      <c r="C6218" s="3">
        <v>3310</v>
      </c>
      <c r="D6218" s="2">
        <v>1201.3499999999999</v>
      </c>
      <c r="E6218" s="2">
        <v>920.05</v>
      </c>
      <c r="F6218" s="2">
        <v>936.45</v>
      </c>
      <c r="G6218" s="2">
        <v>0</v>
      </c>
      <c r="H6218" s="2" t="s">
        <v>12</v>
      </c>
      <c r="I6218" s="2">
        <v>6</v>
      </c>
      <c r="J6218" s="2">
        <v>56</v>
      </c>
      <c r="K6218" s="4">
        <v>0</v>
      </c>
      <c r="L6218" s="2" t="s">
        <v>1276</v>
      </c>
      <c r="M6218" s="5">
        <v>45093</v>
      </c>
      <c r="N6218" s="6">
        <v>106.96</v>
      </c>
    </row>
    <row r="6219" spans="1:14" ht="15.5" hidden="1" x14ac:dyDescent="0.35">
      <c r="A6219" s="3" t="s">
        <v>1130</v>
      </c>
      <c r="B6219" s="2" t="s">
        <v>2451</v>
      </c>
      <c r="C6219" s="3">
        <v>3320</v>
      </c>
      <c r="D6219" s="2">
        <v>1075.42</v>
      </c>
      <c r="E6219" s="2">
        <v>928</v>
      </c>
      <c r="F6219" s="2">
        <v>944.8</v>
      </c>
      <c r="G6219" s="2">
        <v>0</v>
      </c>
      <c r="H6219" s="2" t="s">
        <v>12</v>
      </c>
      <c r="I6219" s="2">
        <v>4</v>
      </c>
      <c r="J6219" s="2">
        <v>24</v>
      </c>
      <c r="K6219" s="4">
        <v>0</v>
      </c>
      <c r="L6219" s="2" t="s">
        <v>1276</v>
      </c>
      <c r="M6219" s="5">
        <v>45093</v>
      </c>
      <c r="N6219" s="6">
        <v>106.96</v>
      </c>
    </row>
    <row r="6220" spans="1:14" ht="15.5" hidden="1" x14ac:dyDescent="0.35">
      <c r="A6220" s="3" t="s">
        <v>1132</v>
      </c>
      <c r="B6220" s="2" t="s">
        <v>2452</v>
      </c>
      <c r="C6220" s="3">
        <v>3330</v>
      </c>
      <c r="D6220" s="2">
        <v>1218.5</v>
      </c>
      <c r="E6220" s="2">
        <v>936.45</v>
      </c>
      <c r="F6220" s="2">
        <v>953.15</v>
      </c>
      <c r="G6220" s="2">
        <v>0</v>
      </c>
      <c r="H6220" s="2" t="s">
        <v>12</v>
      </c>
      <c r="I6220" s="2">
        <v>3</v>
      </c>
      <c r="J6220" s="2">
        <v>140</v>
      </c>
      <c r="K6220" s="4">
        <v>0</v>
      </c>
      <c r="L6220" s="2" t="s">
        <v>1276</v>
      </c>
      <c r="M6220" s="5">
        <v>45093</v>
      </c>
      <c r="N6220" s="6">
        <v>106.96</v>
      </c>
    </row>
    <row r="6221" spans="1:14" ht="15.5" hidden="1" x14ac:dyDescent="0.35">
      <c r="A6221" s="3" t="s">
        <v>1134</v>
      </c>
      <c r="B6221" s="2" t="s">
        <v>2453</v>
      </c>
      <c r="C6221" s="3">
        <v>3340</v>
      </c>
      <c r="D6221" s="2">
        <v>1211.4000000000001</v>
      </c>
      <c r="E6221" s="2">
        <v>945</v>
      </c>
      <c r="F6221" s="2">
        <v>961.55</v>
      </c>
      <c r="G6221" s="2">
        <v>0</v>
      </c>
      <c r="H6221" s="2" t="s">
        <v>12</v>
      </c>
      <c r="I6221" s="2">
        <v>24</v>
      </c>
      <c r="J6221" s="2">
        <v>52</v>
      </c>
      <c r="K6221" s="4">
        <v>0</v>
      </c>
      <c r="L6221" s="2" t="s">
        <v>1276</v>
      </c>
      <c r="M6221" s="5">
        <v>45093</v>
      </c>
      <c r="N6221" s="6">
        <v>106.96</v>
      </c>
    </row>
    <row r="6222" spans="1:14" ht="15.5" hidden="1" x14ac:dyDescent="0.35">
      <c r="A6222" s="3" t="s">
        <v>1136</v>
      </c>
      <c r="B6222" s="2" t="s">
        <v>2454</v>
      </c>
      <c r="C6222" s="3">
        <v>3350</v>
      </c>
      <c r="D6222" s="2">
        <v>1158.3699999999999</v>
      </c>
      <c r="E6222" s="2">
        <v>953.6</v>
      </c>
      <c r="F6222" s="2">
        <v>969.85</v>
      </c>
      <c r="G6222" s="2">
        <v>0</v>
      </c>
      <c r="H6222" s="2" t="s">
        <v>12</v>
      </c>
      <c r="I6222" s="2">
        <v>1</v>
      </c>
      <c r="J6222" s="2">
        <v>1543</v>
      </c>
      <c r="K6222" s="4">
        <v>0</v>
      </c>
      <c r="L6222" s="2" t="s">
        <v>1276</v>
      </c>
      <c r="M6222" s="5">
        <v>45093</v>
      </c>
      <c r="N6222" s="6">
        <v>106.96</v>
      </c>
    </row>
    <row r="6223" spans="1:14" ht="15.5" hidden="1" x14ac:dyDescent="0.35">
      <c r="A6223" s="3" t="s">
        <v>1138</v>
      </c>
      <c r="B6223" s="2" t="s">
        <v>2720</v>
      </c>
      <c r="C6223" s="3">
        <v>3360</v>
      </c>
      <c r="D6223" s="2">
        <v>985.55</v>
      </c>
      <c r="E6223" s="2">
        <v>961.5</v>
      </c>
      <c r="F6223" s="2">
        <v>978.45</v>
      </c>
      <c r="G6223" s="2">
        <v>0</v>
      </c>
      <c r="H6223" s="2" t="s">
        <v>12</v>
      </c>
      <c r="I6223" s="2">
        <v>3</v>
      </c>
      <c r="J6223" s="2">
        <v>49</v>
      </c>
      <c r="K6223" s="4">
        <v>0</v>
      </c>
      <c r="L6223" s="2" t="s">
        <v>1276</v>
      </c>
      <c r="M6223" s="5">
        <v>45093</v>
      </c>
      <c r="N6223" s="6">
        <v>106.96</v>
      </c>
    </row>
    <row r="6224" spans="1:14" ht="15.5" hidden="1" x14ac:dyDescent="0.35">
      <c r="A6224" s="3" t="s">
        <v>1140</v>
      </c>
      <c r="B6224" s="2" t="s">
        <v>2456</v>
      </c>
      <c r="C6224" s="3">
        <v>3370</v>
      </c>
      <c r="D6224" s="2">
        <v>1111.69</v>
      </c>
      <c r="E6224" s="2">
        <v>970</v>
      </c>
      <c r="F6224" s="2">
        <v>986.95</v>
      </c>
      <c r="G6224" s="2">
        <v>0</v>
      </c>
      <c r="H6224" s="2" t="s">
        <v>12</v>
      </c>
      <c r="I6224" s="2">
        <v>4</v>
      </c>
      <c r="J6224" s="2">
        <v>14</v>
      </c>
      <c r="K6224" s="4">
        <v>0</v>
      </c>
      <c r="L6224" s="2" t="s">
        <v>1276</v>
      </c>
      <c r="M6224" s="5">
        <v>45093</v>
      </c>
      <c r="N6224" s="6">
        <v>106.96</v>
      </c>
    </row>
    <row r="6225" spans="1:14" ht="15.5" hidden="1" x14ac:dyDescent="0.35">
      <c r="A6225" s="3" t="s">
        <v>1142</v>
      </c>
      <c r="B6225" s="2" t="s">
        <v>2457</v>
      </c>
      <c r="C6225" s="3">
        <v>3380</v>
      </c>
      <c r="D6225" s="2">
        <v>1306.8</v>
      </c>
      <c r="E6225" s="2">
        <v>978.8</v>
      </c>
      <c r="F6225" s="2">
        <v>995.5</v>
      </c>
      <c r="G6225" s="2">
        <v>0</v>
      </c>
      <c r="H6225" s="2" t="s">
        <v>12</v>
      </c>
      <c r="I6225" s="2">
        <v>6</v>
      </c>
      <c r="J6225" s="2">
        <v>19</v>
      </c>
      <c r="K6225" s="4">
        <v>0</v>
      </c>
      <c r="L6225" s="2" t="s">
        <v>1276</v>
      </c>
      <c r="M6225" s="5">
        <v>45093</v>
      </c>
      <c r="N6225" s="6">
        <v>106.96</v>
      </c>
    </row>
    <row r="6226" spans="1:14" ht="15.5" hidden="1" x14ac:dyDescent="0.35">
      <c r="A6226" s="3" t="s">
        <v>1144</v>
      </c>
      <c r="B6226" s="2" t="s">
        <v>2457</v>
      </c>
      <c r="C6226" s="3">
        <v>3390</v>
      </c>
      <c r="D6226" s="2">
        <v>1315.9</v>
      </c>
      <c r="E6226" s="2">
        <v>988.05</v>
      </c>
      <c r="F6226" s="2">
        <v>1004.1</v>
      </c>
      <c r="G6226" s="2">
        <v>0</v>
      </c>
      <c r="H6226" s="2" t="s">
        <v>12</v>
      </c>
      <c r="I6226" s="2">
        <v>2</v>
      </c>
      <c r="J6226" s="2">
        <v>30</v>
      </c>
      <c r="K6226" s="4">
        <v>0</v>
      </c>
      <c r="L6226" s="2" t="s">
        <v>1276</v>
      </c>
      <c r="M6226" s="5">
        <v>45093</v>
      </c>
      <c r="N6226" s="6">
        <v>106.96</v>
      </c>
    </row>
    <row r="6227" spans="1:14" ht="15.5" hidden="1" x14ac:dyDescent="0.35">
      <c r="A6227" s="3" t="s">
        <v>1145</v>
      </c>
      <c r="B6227" s="2" t="s">
        <v>2720</v>
      </c>
      <c r="C6227" s="3">
        <v>3400</v>
      </c>
      <c r="D6227" s="2">
        <v>1019.51</v>
      </c>
      <c r="E6227" s="2">
        <v>996</v>
      </c>
      <c r="F6227" s="2">
        <v>1012.7</v>
      </c>
      <c r="G6227" s="2">
        <v>0</v>
      </c>
      <c r="H6227" s="2" t="s">
        <v>12</v>
      </c>
      <c r="I6227" s="2">
        <v>1</v>
      </c>
      <c r="J6227" s="2">
        <v>121</v>
      </c>
      <c r="K6227" s="4">
        <v>0</v>
      </c>
      <c r="L6227" s="2" t="s">
        <v>1276</v>
      </c>
      <c r="M6227" s="5">
        <v>45093</v>
      </c>
      <c r="N6227" s="6">
        <v>106.96</v>
      </c>
    </row>
    <row r="6228" spans="1:14" ht="15.5" hidden="1" x14ac:dyDescent="0.35">
      <c r="A6228" s="3" t="s">
        <v>1146</v>
      </c>
      <c r="B6228" s="2" t="s">
        <v>2459</v>
      </c>
      <c r="C6228" s="3">
        <v>3410</v>
      </c>
      <c r="D6228" s="2">
        <v>1321</v>
      </c>
      <c r="E6228" s="2">
        <v>1004.55</v>
      </c>
      <c r="F6228" s="2">
        <v>1021.35</v>
      </c>
      <c r="G6228" s="2">
        <v>0</v>
      </c>
      <c r="H6228" s="2" t="s">
        <v>12</v>
      </c>
      <c r="I6228" s="2">
        <v>10</v>
      </c>
      <c r="J6228" s="2">
        <v>56</v>
      </c>
      <c r="K6228" s="4">
        <v>0</v>
      </c>
      <c r="L6228" s="2" t="s">
        <v>1276</v>
      </c>
      <c r="M6228" s="5">
        <v>45093</v>
      </c>
      <c r="N6228" s="6">
        <v>106.96</v>
      </c>
    </row>
    <row r="6229" spans="1:14" ht="15.5" hidden="1" x14ac:dyDescent="0.35">
      <c r="A6229" s="3" t="s">
        <v>1148</v>
      </c>
      <c r="B6229" s="2" t="s">
        <v>2460</v>
      </c>
      <c r="C6229" s="3">
        <v>3420</v>
      </c>
      <c r="D6229" s="2">
        <v>1369.02</v>
      </c>
      <c r="E6229" s="2">
        <v>1013.5</v>
      </c>
      <c r="F6229" s="2">
        <v>1030.05</v>
      </c>
      <c r="G6229" s="2">
        <v>0</v>
      </c>
      <c r="H6229" s="2" t="s">
        <v>12</v>
      </c>
      <c r="I6229" s="2">
        <v>2</v>
      </c>
      <c r="J6229" s="2">
        <v>17</v>
      </c>
      <c r="K6229" s="4">
        <v>0</v>
      </c>
      <c r="L6229" s="2" t="s">
        <v>1276</v>
      </c>
      <c r="M6229" s="5">
        <v>45093</v>
      </c>
      <c r="N6229" s="6">
        <v>106.96</v>
      </c>
    </row>
    <row r="6230" spans="1:14" ht="15.5" hidden="1" x14ac:dyDescent="0.35">
      <c r="A6230" s="3" t="s">
        <v>1150</v>
      </c>
      <c r="B6230" s="2" t="s">
        <v>2461</v>
      </c>
      <c r="C6230" s="3">
        <v>3430</v>
      </c>
      <c r="D6230" s="2">
        <v>1318.7</v>
      </c>
      <c r="E6230" s="2">
        <v>1021.6</v>
      </c>
      <c r="F6230" s="2">
        <v>1038.75</v>
      </c>
      <c r="G6230" s="2">
        <v>0</v>
      </c>
      <c r="H6230" s="2" t="s">
        <v>12</v>
      </c>
      <c r="I6230" s="2">
        <v>12</v>
      </c>
      <c r="J6230" s="2">
        <v>13</v>
      </c>
      <c r="K6230" s="4">
        <v>0</v>
      </c>
      <c r="L6230" s="2" t="s">
        <v>1276</v>
      </c>
      <c r="M6230" s="5">
        <v>45093</v>
      </c>
      <c r="N6230" s="6">
        <v>106.96</v>
      </c>
    </row>
    <row r="6231" spans="1:14" ht="15.5" hidden="1" x14ac:dyDescent="0.35">
      <c r="A6231" s="3" t="s">
        <v>1152</v>
      </c>
      <c r="B6231" s="2" t="s">
        <v>2462</v>
      </c>
      <c r="C6231" s="3">
        <v>3440</v>
      </c>
      <c r="D6231" s="2">
        <v>1346</v>
      </c>
      <c r="E6231" s="2">
        <v>1030.5</v>
      </c>
      <c r="F6231" s="2">
        <v>1047.5</v>
      </c>
      <c r="G6231" s="2">
        <v>0</v>
      </c>
      <c r="H6231" s="2" t="s">
        <v>12</v>
      </c>
      <c r="I6231" s="2">
        <v>12</v>
      </c>
      <c r="J6231" s="2">
        <v>14</v>
      </c>
      <c r="K6231" s="4">
        <v>0</v>
      </c>
      <c r="L6231" s="2" t="s">
        <v>1276</v>
      </c>
      <c r="M6231" s="5">
        <v>45093</v>
      </c>
      <c r="N6231" s="6">
        <v>106.96</v>
      </c>
    </row>
    <row r="6232" spans="1:14" ht="15.5" hidden="1" x14ac:dyDescent="0.35">
      <c r="A6232" s="3" t="s">
        <v>1154</v>
      </c>
      <c r="B6232" s="2" t="s">
        <v>2463</v>
      </c>
      <c r="C6232" s="3">
        <v>3450</v>
      </c>
      <c r="D6232" s="2">
        <v>1390.43</v>
      </c>
      <c r="E6232" s="2">
        <v>1039.5999999999999</v>
      </c>
      <c r="F6232" s="2">
        <v>1056.3</v>
      </c>
      <c r="G6232" s="2">
        <v>0</v>
      </c>
      <c r="H6232" s="2" t="s">
        <v>12</v>
      </c>
      <c r="I6232" s="2">
        <v>2</v>
      </c>
      <c r="J6232" s="2">
        <v>114</v>
      </c>
      <c r="K6232" s="4">
        <v>0</v>
      </c>
      <c r="L6232" s="2" t="s">
        <v>1276</v>
      </c>
      <c r="M6232" s="5">
        <v>45093</v>
      </c>
      <c r="N6232" s="6">
        <v>106.96</v>
      </c>
    </row>
    <row r="6233" spans="1:14" ht="15.5" hidden="1" x14ac:dyDescent="0.35">
      <c r="A6233" s="3" t="s">
        <v>1156</v>
      </c>
      <c r="B6233" s="2" t="s">
        <v>2464</v>
      </c>
      <c r="C6233" s="3">
        <v>3460</v>
      </c>
      <c r="D6233" s="2">
        <v>1074</v>
      </c>
      <c r="E6233" s="2">
        <v>1048</v>
      </c>
      <c r="F6233" s="2">
        <v>1065.2</v>
      </c>
      <c r="G6233" s="2">
        <v>0</v>
      </c>
      <c r="H6233" s="2" t="s">
        <v>12</v>
      </c>
      <c r="I6233" s="2">
        <v>1</v>
      </c>
      <c r="J6233" s="2">
        <v>32</v>
      </c>
      <c r="K6233" s="4">
        <v>0</v>
      </c>
      <c r="L6233" s="2" t="s">
        <v>1276</v>
      </c>
      <c r="M6233" s="5">
        <v>45093</v>
      </c>
      <c r="N6233" s="6">
        <v>106.96</v>
      </c>
    </row>
    <row r="6234" spans="1:14" ht="15.5" hidden="1" x14ac:dyDescent="0.35">
      <c r="A6234" s="3" t="s">
        <v>1158</v>
      </c>
      <c r="B6234" s="2" t="s">
        <v>2465</v>
      </c>
      <c r="C6234" s="3">
        <v>3470</v>
      </c>
      <c r="D6234" s="2">
        <v>1369.2</v>
      </c>
      <c r="E6234" s="2">
        <v>1057.5</v>
      </c>
      <c r="F6234" s="2">
        <v>1073.95</v>
      </c>
      <c r="G6234" s="2">
        <v>0</v>
      </c>
      <c r="H6234" s="2" t="s">
        <v>12</v>
      </c>
      <c r="I6234" s="2">
        <v>14</v>
      </c>
      <c r="J6234" s="2">
        <v>28</v>
      </c>
      <c r="K6234" s="4">
        <v>0</v>
      </c>
      <c r="L6234" s="2" t="s">
        <v>1276</v>
      </c>
      <c r="M6234" s="5">
        <v>45093</v>
      </c>
      <c r="N6234" s="6">
        <v>106.96</v>
      </c>
    </row>
    <row r="6235" spans="1:14" ht="15.5" hidden="1" x14ac:dyDescent="0.35">
      <c r="A6235" s="3" t="s">
        <v>1160</v>
      </c>
      <c r="B6235" s="2" t="s">
        <v>2466</v>
      </c>
      <c r="C6235" s="3">
        <v>3480</v>
      </c>
      <c r="D6235" s="2">
        <v>1372.05</v>
      </c>
      <c r="E6235" s="2">
        <v>1066</v>
      </c>
      <c r="F6235" s="2">
        <v>1082.7</v>
      </c>
      <c r="G6235" s="2">
        <v>0</v>
      </c>
      <c r="H6235" s="2" t="s">
        <v>12</v>
      </c>
      <c r="I6235" s="2">
        <v>3</v>
      </c>
      <c r="J6235" s="2">
        <v>32</v>
      </c>
      <c r="K6235" s="4">
        <v>0</v>
      </c>
      <c r="L6235" s="2" t="s">
        <v>1276</v>
      </c>
      <c r="M6235" s="5">
        <v>45093</v>
      </c>
      <c r="N6235" s="6">
        <v>106.96</v>
      </c>
    </row>
    <row r="6236" spans="1:14" ht="15.5" hidden="1" x14ac:dyDescent="0.35">
      <c r="A6236" s="3" t="s">
        <v>1162</v>
      </c>
      <c r="B6236" s="2" t="s">
        <v>2467</v>
      </c>
      <c r="C6236" s="3">
        <v>3490</v>
      </c>
      <c r="D6236" s="2">
        <v>1084.31</v>
      </c>
      <c r="E6236" s="2">
        <v>1075</v>
      </c>
      <c r="F6236" s="2">
        <v>1091.5</v>
      </c>
      <c r="G6236" s="2">
        <v>0</v>
      </c>
      <c r="H6236" s="2" t="s">
        <v>12</v>
      </c>
      <c r="I6236" s="2">
        <v>5</v>
      </c>
      <c r="J6236" s="2">
        <v>56</v>
      </c>
      <c r="K6236" s="4">
        <v>0</v>
      </c>
      <c r="L6236" s="2" t="s">
        <v>1276</v>
      </c>
      <c r="M6236" s="5">
        <v>45093</v>
      </c>
      <c r="N6236" s="6">
        <v>106.96</v>
      </c>
    </row>
    <row r="6237" spans="1:14" ht="15.5" hidden="1" x14ac:dyDescent="0.35">
      <c r="A6237" s="3" t="s">
        <v>1164</v>
      </c>
      <c r="B6237" s="2" t="s">
        <v>2468</v>
      </c>
      <c r="C6237" s="3">
        <v>3500</v>
      </c>
      <c r="D6237" s="2">
        <v>1099.1300000000001</v>
      </c>
      <c r="E6237" s="2">
        <v>1083.5</v>
      </c>
      <c r="F6237" s="2">
        <v>1100.25</v>
      </c>
      <c r="G6237" s="2">
        <v>0</v>
      </c>
      <c r="H6237" s="2" t="s">
        <v>12</v>
      </c>
      <c r="I6237" s="2">
        <v>1</v>
      </c>
      <c r="J6237" s="2">
        <v>166</v>
      </c>
      <c r="K6237" s="4">
        <v>0</v>
      </c>
      <c r="L6237" s="2" t="s">
        <v>1276</v>
      </c>
      <c r="M6237" s="5">
        <v>45093</v>
      </c>
      <c r="N6237" s="6">
        <v>106.96</v>
      </c>
    </row>
    <row r="6238" spans="1:14" ht="15.5" hidden="1" x14ac:dyDescent="0.35">
      <c r="A6238" s="3" t="s">
        <v>1166</v>
      </c>
      <c r="B6238" s="2" t="s">
        <v>2467</v>
      </c>
      <c r="C6238" s="3">
        <v>3510</v>
      </c>
      <c r="D6238" s="2">
        <v>1102.31</v>
      </c>
      <c r="E6238" s="2">
        <v>1092.5</v>
      </c>
      <c r="F6238" s="2">
        <v>1109.0999999999999</v>
      </c>
      <c r="G6238" s="2">
        <v>0</v>
      </c>
      <c r="H6238" s="2" t="s">
        <v>12</v>
      </c>
      <c r="I6238" s="2">
        <v>5</v>
      </c>
      <c r="J6238" s="2">
        <v>38</v>
      </c>
      <c r="K6238" s="4">
        <v>0</v>
      </c>
      <c r="L6238" s="2" t="s">
        <v>1276</v>
      </c>
      <c r="M6238" s="5">
        <v>45093</v>
      </c>
      <c r="N6238" s="6">
        <v>106.96</v>
      </c>
    </row>
    <row r="6239" spans="1:14" ht="15.5" hidden="1" x14ac:dyDescent="0.35">
      <c r="A6239" s="3" t="s">
        <v>1167</v>
      </c>
      <c r="B6239" s="2" t="s">
        <v>2469</v>
      </c>
      <c r="C6239" s="3">
        <v>3520</v>
      </c>
      <c r="D6239" s="2">
        <v>1380.05</v>
      </c>
      <c r="E6239" s="2">
        <v>1101</v>
      </c>
      <c r="F6239" s="2">
        <v>1118</v>
      </c>
      <c r="G6239" s="2">
        <v>0</v>
      </c>
      <c r="H6239" s="2" t="s">
        <v>12</v>
      </c>
      <c r="I6239" s="2">
        <v>2</v>
      </c>
      <c r="J6239" s="2">
        <v>12</v>
      </c>
      <c r="K6239" s="4">
        <v>0</v>
      </c>
      <c r="L6239" s="2" t="s">
        <v>1276</v>
      </c>
      <c r="M6239" s="5">
        <v>45093</v>
      </c>
      <c r="N6239" s="6">
        <v>106.96</v>
      </c>
    </row>
    <row r="6240" spans="1:14" ht="15.5" hidden="1" x14ac:dyDescent="0.35">
      <c r="A6240" s="3" t="s">
        <v>1169</v>
      </c>
      <c r="B6240" s="2" t="s">
        <v>2470</v>
      </c>
      <c r="C6240" s="3">
        <v>3530</v>
      </c>
      <c r="D6240" s="2">
        <v>1384</v>
      </c>
      <c r="E6240" s="2">
        <v>1110</v>
      </c>
      <c r="F6240" s="2">
        <v>1127</v>
      </c>
      <c r="G6240" s="2">
        <v>0</v>
      </c>
      <c r="H6240" s="2" t="s">
        <v>12</v>
      </c>
      <c r="I6240" s="2">
        <v>6</v>
      </c>
      <c r="J6240" s="2">
        <v>27</v>
      </c>
      <c r="K6240" s="4">
        <v>0</v>
      </c>
      <c r="L6240" s="2" t="s">
        <v>1276</v>
      </c>
      <c r="M6240" s="5">
        <v>45093</v>
      </c>
      <c r="N6240" s="6">
        <v>106.96</v>
      </c>
    </row>
    <row r="6241" spans="1:14" ht="15.5" hidden="1" x14ac:dyDescent="0.35">
      <c r="A6241" s="3" t="s">
        <v>1171</v>
      </c>
      <c r="B6241" s="2" t="s">
        <v>2128</v>
      </c>
      <c r="C6241" s="3">
        <v>3540</v>
      </c>
      <c r="D6241" s="2">
        <v>1122.5</v>
      </c>
      <c r="E6241" s="2">
        <v>1119.5</v>
      </c>
      <c r="F6241" s="2">
        <v>1135.9000000000001</v>
      </c>
      <c r="G6241" s="2">
        <v>421.35</v>
      </c>
      <c r="H6241" s="2">
        <v>0.60089999999999999</v>
      </c>
      <c r="I6241" s="2">
        <v>1</v>
      </c>
      <c r="J6241" s="2">
        <v>26</v>
      </c>
      <c r="K6241" s="4">
        <v>0</v>
      </c>
      <c r="L6241" s="2" t="s">
        <v>1276</v>
      </c>
      <c r="M6241" s="5">
        <v>45093</v>
      </c>
      <c r="N6241" s="6">
        <v>106.96</v>
      </c>
    </row>
    <row r="6242" spans="1:14" ht="15.5" hidden="1" x14ac:dyDescent="0.35">
      <c r="A6242" s="3" t="s">
        <v>1172</v>
      </c>
      <c r="B6242" s="2" t="s">
        <v>2471</v>
      </c>
      <c r="C6242" s="3">
        <v>3550</v>
      </c>
      <c r="D6242" s="2">
        <v>1371.4</v>
      </c>
      <c r="E6242" s="2">
        <v>1128</v>
      </c>
      <c r="F6242" s="2">
        <v>1144.9000000000001</v>
      </c>
      <c r="G6242" s="2">
        <v>0</v>
      </c>
      <c r="H6242" s="2" t="s">
        <v>12</v>
      </c>
      <c r="I6242" s="2">
        <v>6</v>
      </c>
      <c r="J6242" s="2">
        <v>35</v>
      </c>
      <c r="K6242" s="4">
        <v>0</v>
      </c>
      <c r="L6242" s="2" t="s">
        <v>1276</v>
      </c>
      <c r="M6242" s="5">
        <v>45093</v>
      </c>
      <c r="N6242" s="6">
        <v>106.96</v>
      </c>
    </row>
    <row r="6243" spans="1:14" ht="15.5" hidden="1" x14ac:dyDescent="0.35">
      <c r="A6243" s="3" t="s">
        <v>1174</v>
      </c>
      <c r="B6243" s="2" t="s">
        <v>2472</v>
      </c>
      <c r="C6243" s="3">
        <v>3560</v>
      </c>
      <c r="D6243" s="2">
        <v>1461.92</v>
      </c>
      <c r="E6243" s="2">
        <v>1137.5</v>
      </c>
      <c r="F6243" s="2">
        <v>1153.8</v>
      </c>
      <c r="G6243" s="2">
        <v>0</v>
      </c>
      <c r="H6243" s="2" t="s">
        <v>12</v>
      </c>
      <c r="I6243" s="2">
        <v>2</v>
      </c>
      <c r="J6243" s="2">
        <v>14</v>
      </c>
      <c r="K6243" s="4">
        <v>0</v>
      </c>
      <c r="L6243" s="2" t="s">
        <v>1276</v>
      </c>
      <c r="M6243" s="5">
        <v>45093</v>
      </c>
      <c r="N6243" s="6">
        <v>106.96</v>
      </c>
    </row>
    <row r="6244" spans="1:14" ht="15.5" hidden="1" x14ac:dyDescent="0.35">
      <c r="A6244" s="3" t="s">
        <v>1176</v>
      </c>
      <c r="B6244" s="2" t="s">
        <v>2473</v>
      </c>
      <c r="C6244" s="3">
        <v>3570</v>
      </c>
      <c r="D6244" s="2">
        <v>676.66</v>
      </c>
      <c r="E6244" s="2">
        <v>803.15</v>
      </c>
      <c r="F6244" s="2">
        <v>817.5</v>
      </c>
      <c r="G6244" s="2">
        <v>0</v>
      </c>
      <c r="H6244" s="2" t="s">
        <v>12</v>
      </c>
      <c r="I6244" s="2">
        <v>2</v>
      </c>
      <c r="J6244" s="2">
        <v>15</v>
      </c>
      <c r="K6244" s="4">
        <v>0</v>
      </c>
      <c r="L6244" s="2" t="s">
        <v>1276</v>
      </c>
      <c r="M6244" s="5">
        <v>45093</v>
      </c>
      <c r="N6244" s="6">
        <v>106.96</v>
      </c>
    </row>
    <row r="6245" spans="1:14" ht="15.5" hidden="1" x14ac:dyDescent="0.35">
      <c r="A6245" s="3" t="s">
        <v>1178</v>
      </c>
      <c r="B6245" s="2" t="s">
        <v>2474</v>
      </c>
      <c r="C6245" s="3">
        <v>3580</v>
      </c>
      <c r="D6245" s="2">
        <v>653.32000000000005</v>
      </c>
      <c r="E6245" s="2">
        <v>810.5</v>
      </c>
      <c r="F6245" s="2">
        <v>827.35</v>
      </c>
      <c r="G6245" s="2">
        <v>0</v>
      </c>
      <c r="H6245" s="2" t="s">
        <v>12</v>
      </c>
      <c r="I6245" s="2">
        <v>3</v>
      </c>
      <c r="J6245" s="2">
        <v>3</v>
      </c>
      <c r="K6245" s="4">
        <v>0</v>
      </c>
      <c r="L6245" s="2" t="s">
        <v>1276</v>
      </c>
      <c r="M6245" s="5">
        <v>45093</v>
      </c>
      <c r="N6245" s="6">
        <v>106.96</v>
      </c>
    </row>
    <row r="6246" spans="1:14" ht="15.5" hidden="1" x14ac:dyDescent="0.35">
      <c r="A6246" s="3" t="s">
        <v>1180</v>
      </c>
      <c r="B6246" s="2" t="s">
        <v>2475</v>
      </c>
      <c r="C6246" s="3">
        <v>3590</v>
      </c>
      <c r="D6246" s="2">
        <v>943.08</v>
      </c>
      <c r="E6246" s="2">
        <v>818.95</v>
      </c>
      <c r="F6246" s="2">
        <v>833.25</v>
      </c>
      <c r="G6246" s="2">
        <v>0</v>
      </c>
      <c r="H6246" s="2" t="s">
        <v>12</v>
      </c>
      <c r="I6246" s="2">
        <v>1</v>
      </c>
      <c r="J6246" s="2">
        <v>65</v>
      </c>
      <c r="K6246" s="4">
        <v>0</v>
      </c>
      <c r="L6246" s="2" t="s">
        <v>1276</v>
      </c>
      <c r="M6246" s="5">
        <v>45093</v>
      </c>
      <c r="N6246" s="6">
        <v>106.96</v>
      </c>
    </row>
    <row r="6247" spans="1:14" ht="15.5" hidden="1" x14ac:dyDescent="0.35">
      <c r="A6247" s="3" t="s">
        <v>1182</v>
      </c>
      <c r="B6247" s="2" t="s">
        <v>2476</v>
      </c>
      <c r="C6247" s="3">
        <v>3600</v>
      </c>
      <c r="D6247" s="2">
        <v>1173.29</v>
      </c>
      <c r="E6247" s="2">
        <v>1173.5</v>
      </c>
      <c r="F6247" s="2">
        <v>1190.05</v>
      </c>
      <c r="G6247" s="2">
        <v>0</v>
      </c>
      <c r="H6247" s="2" t="s">
        <v>12</v>
      </c>
      <c r="I6247" s="2">
        <v>4</v>
      </c>
      <c r="J6247" s="2">
        <v>401</v>
      </c>
      <c r="K6247" s="4">
        <v>0</v>
      </c>
      <c r="L6247" s="2" t="s">
        <v>1276</v>
      </c>
      <c r="M6247" s="5">
        <v>45093</v>
      </c>
      <c r="N6247" s="6">
        <v>106.96</v>
      </c>
    </row>
    <row r="6248" spans="1:14" ht="15.5" hidden="1" x14ac:dyDescent="0.35">
      <c r="A6248" s="3" t="s">
        <v>1184</v>
      </c>
      <c r="B6248" s="2" t="s">
        <v>2154</v>
      </c>
      <c r="C6248" s="3">
        <v>3610</v>
      </c>
      <c r="D6248" s="2">
        <v>1210</v>
      </c>
      <c r="E6248" s="2">
        <v>1182.5</v>
      </c>
      <c r="F6248" s="2">
        <v>1199.3499999999999</v>
      </c>
      <c r="G6248" s="2">
        <v>0</v>
      </c>
      <c r="H6248" s="2" t="s">
        <v>12</v>
      </c>
      <c r="I6248" s="2">
        <v>5</v>
      </c>
      <c r="J6248" s="2">
        <v>33</v>
      </c>
      <c r="K6248" s="4">
        <v>0</v>
      </c>
      <c r="L6248" s="2" t="s">
        <v>1276</v>
      </c>
      <c r="M6248" s="5">
        <v>45093</v>
      </c>
      <c r="N6248" s="6">
        <v>106.96</v>
      </c>
    </row>
    <row r="6249" spans="1:14" ht="15.5" hidden="1" x14ac:dyDescent="0.35">
      <c r="A6249" s="3" t="s">
        <v>1185</v>
      </c>
      <c r="B6249" s="2" t="s">
        <v>2224</v>
      </c>
      <c r="C6249" s="3">
        <v>3620</v>
      </c>
      <c r="D6249" s="2">
        <v>1202.8</v>
      </c>
      <c r="E6249" s="2">
        <v>1195.5</v>
      </c>
      <c r="F6249" s="2">
        <v>1208.55</v>
      </c>
      <c r="G6249" s="2">
        <v>650.85</v>
      </c>
      <c r="H6249" s="2">
        <v>1.1792</v>
      </c>
      <c r="I6249" s="2">
        <v>2</v>
      </c>
      <c r="J6249" s="2">
        <v>7</v>
      </c>
      <c r="K6249" s="4">
        <v>0</v>
      </c>
      <c r="L6249" s="2" t="s">
        <v>1276</v>
      </c>
      <c r="M6249" s="5">
        <v>45093</v>
      </c>
      <c r="N6249" s="6">
        <v>106.96</v>
      </c>
    </row>
    <row r="6250" spans="1:14" ht="15.5" hidden="1" x14ac:dyDescent="0.35">
      <c r="A6250" s="3" t="s">
        <v>1186</v>
      </c>
      <c r="B6250" s="2" t="s">
        <v>2224</v>
      </c>
      <c r="C6250" s="3">
        <v>3630</v>
      </c>
      <c r="D6250" s="2">
        <v>1209.9000000000001</v>
      </c>
      <c r="E6250" s="2">
        <v>1201.2</v>
      </c>
      <c r="F6250" s="2">
        <v>1217.7</v>
      </c>
      <c r="G6250" s="2">
        <v>673.73</v>
      </c>
      <c r="H6250" s="2">
        <v>1.2565999999999999</v>
      </c>
      <c r="I6250" s="2">
        <v>2</v>
      </c>
      <c r="J6250" s="2">
        <v>7</v>
      </c>
      <c r="K6250" s="4">
        <v>0</v>
      </c>
      <c r="L6250" s="2" t="s">
        <v>1276</v>
      </c>
      <c r="M6250" s="5">
        <v>45093</v>
      </c>
      <c r="N6250" s="6">
        <v>106.96</v>
      </c>
    </row>
    <row r="6251" spans="1:14" ht="15.5" hidden="1" x14ac:dyDescent="0.35">
      <c r="A6251" s="3" t="s">
        <v>1187</v>
      </c>
      <c r="B6251" s="2" t="s">
        <v>2477</v>
      </c>
      <c r="C6251" s="3">
        <v>3640</v>
      </c>
      <c r="D6251" s="2">
        <v>1218.5999999999999</v>
      </c>
      <c r="E6251" s="2">
        <v>1210</v>
      </c>
      <c r="F6251" s="2">
        <v>1226.8</v>
      </c>
      <c r="G6251" s="2">
        <v>-136.9</v>
      </c>
      <c r="H6251" s="2">
        <v>-0.10100000000000001</v>
      </c>
      <c r="I6251" s="2">
        <v>6</v>
      </c>
      <c r="J6251" s="2">
        <v>9</v>
      </c>
      <c r="K6251" s="4">
        <v>0</v>
      </c>
      <c r="L6251" s="2" t="s">
        <v>1276</v>
      </c>
      <c r="M6251" s="5">
        <v>45093</v>
      </c>
      <c r="N6251" s="6">
        <v>106.96</v>
      </c>
    </row>
    <row r="6252" spans="1:14" ht="15.5" hidden="1" x14ac:dyDescent="0.35">
      <c r="A6252" s="3" t="s">
        <v>1189</v>
      </c>
      <c r="B6252" s="2" t="s">
        <v>2477</v>
      </c>
      <c r="C6252" s="3">
        <v>3650</v>
      </c>
      <c r="D6252" s="2">
        <v>1227</v>
      </c>
      <c r="E6252" s="2">
        <v>1220</v>
      </c>
      <c r="F6252" s="2">
        <v>1235.95</v>
      </c>
      <c r="G6252" s="2">
        <v>-256.7</v>
      </c>
      <c r="H6252" s="2">
        <v>-0.17299999999999999</v>
      </c>
      <c r="I6252" s="2">
        <v>4</v>
      </c>
      <c r="J6252" s="2">
        <v>9</v>
      </c>
      <c r="K6252" s="4">
        <v>0</v>
      </c>
      <c r="L6252" s="2" t="s">
        <v>1276</v>
      </c>
      <c r="M6252" s="5">
        <v>45093</v>
      </c>
      <c r="N6252" s="6">
        <v>106.96</v>
      </c>
    </row>
    <row r="6253" spans="1:14" ht="15.5" hidden="1" x14ac:dyDescent="0.35">
      <c r="A6253" s="3" t="s">
        <v>1190</v>
      </c>
      <c r="B6253" s="2" t="s">
        <v>2216</v>
      </c>
      <c r="C6253" s="3">
        <v>3660</v>
      </c>
      <c r="D6253" s="2">
        <v>1236.8</v>
      </c>
      <c r="E6253" s="2">
        <v>1228.5</v>
      </c>
      <c r="F6253" s="2">
        <v>1245.0999999999999</v>
      </c>
      <c r="G6253" s="2">
        <v>-272.7</v>
      </c>
      <c r="H6253" s="2">
        <v>-0.1807</v>
      </c>
      <c r="I6253" s="2">
        <v>2</v>
      </c>
      <c r="J6253" s="2">
        <v>0</v>
      </c>
      <c r="K6253" s="4">
        <v>0</v>
      </c>
      <c r="L6253" s="2" t="s">
        <v>1276</v>
      </c>
      <c r="M6253" s="5">
        <v>45093</v>
      </c>
      <c r="N6253" s="6">
        <v>106.96</v>
      </c>
    </row>
    <row r="6254" spans="1:14" ht="15.5" hidden="1" x14ac:dyDescent="0.35">
      <c r="A6254" s="3" t="s">
        <v>1191</v>
      </c>
      <c r="B6254" s="2" t="s">
        <v>2219</v>
      </c>
      <c r="C6254" s="3">
        <v>3670</v>
      </c>
      <c r="D6254" s="2">
        <v>1247.5999999999999</v>
      </c>
      <c r="E6254" s="2">
        <v>1237.5</v>
      </c>
      <c r="F6254" s="2">
        <v>1254.4000000000001</v>
      </c>
      <c r="G6254" s="2">
        <v>-247.25</v>
      </c>
      <c r="H6254" s="2">
        <v>-0.16539999999999999</v>
      </c>
      <c r="I6254" s="2">
        <v>4</v>
      </c>
      <c r="J6254" s="2">
        <v>5</v>
      </c>
      <c r="K6254" s="4">
        <v>0</v>
      </c>
      <c r="L6254" s="2" t="s">
        <v>1276</v>
      </c>
      <c r="M6254" s="5">
        <v>45093</v>
      </c>
      <c r="N6254" s="6">
        <v>106.96</v>
      </c>
    </row>
    <row r="6255" spans="1:14" ht="15.5" hidden="1" x14ac:dyDescent="0.35">
      <c r="A6255" s="3" t="s">
        <v>1192</v>
      </c>
      <c r="B6255" s="2" t="s">
        <v>2478</v>
      </c>
      <c r="C6255" s="3">
        <v>3680</v>
      </c>
      <c r="D6255" s="2">
        <v>1245.95</v>
      </c>
      <c r="E6255" s="2">
        <v>1246.5</v>
      </c>
      <c r="F6255" s="2">
        <v>1263.5999999999999</v>
      </c>
      <c r="G6255" s="2">
        <v>0</v>
      </c>
      <c r="H6255" s="2" t="s">
        <v>12</v>
      </c>
      <c r="I6255" s="2">
        <v>1</v>
      </c>
      <c r="J6255" s="2">
        <v>33</v>
      </c>
      <c r="K6255" s="4">
        <v>0</v>
      </c>
      <c r="L6255" s="2" t="s">
        <v>1276</v>
      </c>
      <c r="M6255" s="5">
        <v>45093</v>
      </c>
      <c r="N6255" s="6">
        <v>106.96</v>
      </c>
    </row>
    <row r="6256" spans="1:14" ht="15.5" hidden="1" x14ac:dyDescent="0.35">
      <c r="A6256" s="3" t="s">
        <v>1194</v>
      </c>
      <c r="B6256" s="2" t="s">
        <v>2721</v>
      </c>
      <c r="C6256" s="3">
        <v>3690</v>
      </c>
      <c r="D6256" s="2">
        <v>1538.5</v>
      </c>
      <c r="E6256" s="2">
        <v>1256</v>
      </c>
      <c r="F6256" s="2">
        <v>1272.8499999999999</v>
      </c>
      <c r="G6256" s="2">
        <v>0</v>
      </c>
      <c r="H6256" s="2" t="s">
        <v>12</v>
      </c>
      <c r="I6256" s="2">
        <v>1</v>
      </c>
      <c r="J6256" s="2">
        <v>63</v>
      </c>
      <c r="K6256" s="4">
        <v>0</v>
      </c>
      <c r="L6256" s="2" t="s">
        <v>1276</v>
      </c>
      <c r="M6256" s="5">
        <v>45093</v>
      </c>
      <c r="N6256" s="6">
        <v>106.96</v>
      </c>
    </row>
    <row r="6257" spans="1:14" ht="15.5" hidden="1" x14ac:dyDescent="0.35">
      <c r="A6257" s="3" t="s">
        <v>1196</v>
      </c>
      <c r="B6257" s="2" t="s">
        <v>2480</v>
      </c>
      <c r="C6257" s="3">
        <v>3700</v>
      </c>
      <c r="D6257" s="2">
        <v>1546.5</v>
      </c>
      <c r="E6257" s="2">
        <v>1265</v>
      </c>
      <c r="F6257" s="2">
        <v>1282.05</v>
      </c>
      <c r="G6257" s="2">
        <v>0</v>
      </c>
      <c r="H6257" s="2" t="s">
        <v>12</v>
      </c>
      <c r="I6257" s="2">
        <v>1</v>
      </c>
      <c r="J6257" s="2">
        <v>124</v>
      </c>
      <c r="K6257" s="4">
        <v>0</v>
      </c>
      <c r="L6257" s="2" t="s">
        <v>1276</v>
      </c>
      <c r="M6257" s="5">
        <v>45093</v>
      </c>
      <c r="N6257" s="6">
        <v>106.96</v>
      </c>
    </row>
    <row r="6258" spans="1:14" ht="15.5" hidden="1" x14ac:dyDescent="0.35">
      <c r="A6258" s="3" t="s">
        <v>1198</v>
      </c>
      <c r="B6258" s="2" t="s">
        <v>2481</v>
      </c>
      <c r="C6258" s="3">
        <v>3710</v>
      </c>
      <c r="D6258" s="2">
        <v>1242</v>
      </c>
      <c r="E6258" s="2">
        <v>1274.5</v>
      </c>
      <c r="F6258" s="2">
        <v>1291.3</v>
      </c>
      <c r="G6258" s="2">
        <v>0</v>
      </c>
      <c r="H6258" s="2" t="s">
        <v>12</v>
      </c>
      <c r="I6258" s="2">
        <v>1</v>
      </c>
      <c r="J6258" s="2">
        <v>64</v>
      </c>
      <c r="K6258" s="4">
        <v>0</v>
      </c>
      <c r="L6258" s="2" t="s">
        <v>1276</v>
      </c>
      <c r="M6258" s="5">
        <v>45093</v>
      </c>
      <c r="N6258" s="6">
        <v>106.96</v>
      </c>
    </row>
    <row r="6259" spans="1:14" ht="15.5" hidden="1" x14ac:dyDescent="0.35">
      <c r="A6259" s="3" t="s">
        <v>1200</v>
      </c>
      <c r="B6259" s="2" t="s">
        <v>2482</v>
      </c>
      <c r="C6259" s="3">
        <v>3720</v>
      </c>
      <c r="D6259" s="2">
        <v>1010</v>
      </c>
      <c r="E6259" s="2">
        <v>1416</v>
      </c>
      <c r="F6259" s="2">
        <v>1434.5</v>
      </c>
      <c r="G6259" s="2">
        <v>0</v>
      </c>
      <c r="H6259" s="2" t="s">
        <v>12</v>
      </c>
      <c r="I6259" s="2">
        <v>3</v>
      </c>
      <c r="J6259" s="2">
        <v>11</v>
      </c>
      <c r="K6259" s="4">
        <v>0</v>
      </c>
      <c r="L6259" s="2" t="s">
        <v>1276</v>
      </c>
      <c r="M6259" s="5">
        <v>45093</v>
      </c>
      <c r="N6259" s="6">
        <v>106.96</v>
      </c>
    </row>
    <row r="6260" spans="1:14" ht="15.5" hidden="1" x14ac:dyDescent="0.35">
      <c r="A6260" s="3" t="s">
        <v>1202</v>
      </c>
      <c r="B6260" s="2" t="s">
        <v>2483</v>
      </c>
      <c r="C6260" s="3">
        <v>3730</v>
      </c>
      <c r="D6260" s="2">
        <v>706.55</v>
      </c>
      <c r="E6260" s="2">
        <v>939.15</v>
      </c>
      <c r="F6260" s="2">
        <v>952.85</v>
      </c>
      <c r="G6260" s="2">
        <v>0</v>
      </c>
      <c r="H6260" s="2" t="s">
        <v>12</v>
      </c>
      <c r="I6260" s="2">
        <v>1</v>
      </c>
      <c r="J6260" s="2">
        <v>10</v>
      </c>
      <c r="K6260" s="4">
        <v>0</v>
      </c>
      <c r="L6260" s="2" t="s">
        <v>1276</v>
      </c>
      <c r="M6260" s="5">
        <v>45093</v>
      </c>
      <c r="N6260" s="6">
        <v>106.96</v>
      </c>
    </row>
    <row r="6261" spans="1:14" ht="15.5" hidden="1" x14ac:dyDescent="0.35">
      <c r="A6261" s="3" t="s">
        <v>1204</v>
      </c>
      <c r="B6261" s="2" t="s">
        <v>2722</v>
      </c>
      <c r="C6261" s="3">
        <v>3740</v>
      </c>
      <c r="D6261" s="2">
        <v>655.51</v>
      </c>
      <c r="E6261" s="2">
        <v>654.5</v>
      </c>
      <c r="F6261" s="2">
        <v>673.5</v>
      </c>
      <c r="G6261" s="2">
        <v>0</v>
      </c>
      <c r="H6261" s="2" t="s">
        <v>12</v>
      </c>
      <c r="I6261" s="2">
        <v>8</v>
      </c>
      <c r="J6261" s="2">
        <v>6</v>
      </c>
      <c r="K6261" s="4">
        <v>0</v>
      </c>
      <c r="L6261" s="2" t="s">
        <v>1276</v>
      </c>
      <c r="M6261" s="5">
        <v>45093</v>
      </c>
      <c r="N6261" s="6">
        <v>106.96</v>
      </c>
    </row>
    <row r="6262" spans="1:14" ht="15.5" hidden="1" x14ac:dyDescent="0.35">
      <c r="A6262" s="3" t="s">
        <v>1206</v>
      </c>
      <c r="B6262" s="2" t="s">
        <v>2485</v>
      </c>
      <c r="C6262" s="3">
        <v>3750</v>
      </c>
      <c r="D6262" s="2">
        <v>1608.26</v>
      </c>
      <c r="E6262" s="2">
        <v>1311.5</v>
      </c>
      <c r="F6262" s="2">
        <v>1328.75</v>
      </c>
      <c r="G6262" s="2">
        <v>0</v>
      </c>
      <c r="H6262" s="2" t="s">
        <v>12</v>
      </c>
      <c r="I6262" s="2">
        <v>5</v>
      </c>
      <c r="J6262" s="2">
        <v>79</v>
      </c>
      <c r="K6262" s="4">
        <v>0</v>
      </c>
      <c r="L6262" s="2" t="s">
        <v>1276</v>
      </c>
      <c r="M6262" s="5">
        <v>45093</v>
      </c>
      <c r="N6262" s="6">
        <v>106.96</v>
      </c>
    </row>
    <row r="6263" spans="1:14" ht="15.5" hidden="1" x14ac:dyDescent="0.35">
      <c r="A6263" s="3" t="s">
        <v>1208</v>
      </c>
      <c r="B6263" s="2" t="s">
        <v>2485</v>
      </c>
      <c r="C6263" s="3">
        <v>3760</v>
      </c>
      <c r="D6263" s="2">
        <v>1618.24</v>
      </c>
      <c r="E6263" s="2">
        <v>1321</v>
      </c>
      <c r="F6263" s="2">
        <v>1338.2</v>
      </c>
      <c r="G6263" s="2">
        <v>0</v>
      </c>
      <c r="H6263" s="2" t="s">
        <v>12</v>
      </c>
      <c r="I6263" s="2">
        <v>5</v>
      </c>
      <c r="J6263" s="2">
        <v>7</v>
      </c>
      <c r="K6263" s="4">
        <v>0</v>
      </c>
      <c r="L6263" s="2" t="s">
        <v>1276</v>
      </c>
      <c r="M6263" s="5">
        <v>45093</v>
      </c>
      <c r="N6263" s="6">
        <v>106.96</v>
      </c>
    </row>
    <row r="6264" spans="1:14" ht="15.5" hidden="1" x14ac:dyDescent="0.35">
      <c r="A6264" s="3" t="s">
        <v>1209</v>
      </c>
      <c r="B6264" s="2" t="s">
        <v>2486</v>
      </c>
      <c r="C6264" s="3">
        <v>3770</v>
      </c>
      <c r="D6264" s="2">
        <v>674</v>
      </c>
      <c r="E6264" s="2">
        <v>1059.25</v>
      </c>
      <c r="F6264" s="2">
        <v>1076.0999999999999</v>
      </c>
      <c r="G6264" s="2">
        <v>0</v>
      </c>
      <c r="H6264" s="2" t="s">
        <v>12</v>
      </c>
      <c r="I6264" s="2">
        <v>1</v>
      </c>
      <c r="J6264" s="2">
        <v>3</v>
      </c>
      <c r="K6264" s="4">
        <v>0</v>
      </c>
      <c r="L6264" s="2" t="s">
        <v>1276</v>
      </c>
      <c r="M6264" s="5">
        <v>45093</v>
      </c>
      <c r="N6264" s="6">
        <v>106.96</v>
      </c>
    </row>
    <row r="6265" spans="1:14" ht="15.5" hidden="1" x14ac:dyDescent="0.35">
      <c r="A6265" s="3" t="s">
        <v>1211</v>
      </c>
      <c r="B6265" s="2" t="s">
        <v>2487</v>
      </c>
      <c r="C6265" s="3">
        <v>3780</v>
      </c>
      <c r="D6265" s="2">
        <v>1473.55</v>
      </c>
      <c r="E6265" s="2">
        <v>1340</v>
      </c>
      <c r="F6265" s="2">
        <v>1357</v>
      </c>
      <c r="G6265" s="2">
        <v>0</v>
      </c>
      <c r="H6265" s="2" t="s">
        <v>12</v>
      </c>
      <c r="I6265" s="2">
        <v>1</v>
      </c>
      <c r="J6265" s="2">
        <v>7</v>
      </c>
      <c r="K6265" s="4">
        <v>0</v>
      </c>
      <c r="L6265" s="2" t="s">
        <v>1276</v>
      </c>
      <c r="M6265" s="5">
        <v>45093</v>
      </c>
      <c r="N6265" s="6">
        <v>106.96</v>
      </c>
    </row>
    <row r="6266" spans="1:14" ht="15.5" hidden="1" x14ac:dyDescent="0.35">
      <c r="A6266" s="3" t="s">
        <v>1213</v>
      </c>
      <c r="B6266" s="2" t="s">
        <v>2488</v>
      </c>
      <c r="C6266" s="3">
        <v>3790</v>
      </c>
      <c r="D6266" s="2">
        <v>1485</v>
      </c>
      <c r="E6266" s="2">
        <v>1349.5</v>
      </c>
      <c r="F6266" s="2">
        <v>1366.5</v>
      </c>
      <c r="G6266" s="2">
        <v>0</v>
      </c>
      <c r="H6266" s="2" t="s">
        <v>12</v>
      </c>
      <c r="I6266" s="2">
        <v>1</v>
      </c>
      <c r="J6266" s="2">
        <v>3</v>
      </c>
      <c r="K6266" s="4">
        <v>0</v>
      </c>
      <c r="L6266" s="2" t="s">
        <v>1276</v>
      </c>
      <c r="M6266" s="5">
        <v>45093</v>
      </c>
      <c r="N6266" s="6">
        <v>106.96</v>
      </c>
    </row>
    <row r="6267" spans="1:14" ht="15.5" hidden="1" x14ac:dyDescent="0.35">
      <c r="A6267" s="3" t="s">
        <v>1215</v>
      </c>
      <c r="B6267" s="2" t="s">
        <v>2489</v>
      </c>
      <c r="C6267" s="3">
        <v>3800</v>
      </c>
      <c r="D6267" s="2">
        <v>1613.43</v>
      </c>
      <c r="E6267" s="2">
        <v>1359</v>
      </c>
      <c r="F6267" s="2">
        <v>1376.1</v>
      </c>
      <c r="G6267" s="2">
        <v>0</v>
      </c>
      <c r="H6267" s="2" t="s">
        <v>12</v>
      </c>
      <c r="I6267" s="2">
        <v>1</v>
      </c>
      <c r="J6267" s="2">
        <v>53</v>
      </c>
      <c r="K6267" s="4">
        <v>0</v>
      </c>
      <c r="L6267" s="2" t="s">
        <v>1276</v>
      </c>
      <c r="M6267" s="5">
        <v>45093</v>
      </c>
      <c r="N6267" s="6">
        <v>106.96</v>
      </c>
    </row>
    <row r="6268" spans="1:14" ht="15.5" hidden="1" x14ac:dyDescent="0.35">
      <c r="A6268" s="3" t="s">
        <v>1217</v>
      </c>
      <c r="B6268" s="2" t="s">
        <v>2490</v>
      </c>
      <c r="C6268" s="3">
        <v>3820</v>
      </c>
      <c r="D6268" s="2">
        <v>1726</v>
      </c>
      <c r="E6268" s="2">
        <v>1378</v>
      </c>
      <c r="F6268" s="2">
        <v>1395</v>
      </c>
      <c r="G6268" s="2">
        <v>0</v>
      </c>
      <c r="H6268" s="2" t="s">
        <v>12</v>
      </c>
      <c r="I6268" s="2">
        <v>1</v>
      </c>
      <c r="J6268" s="2">
        <v>7</v>
      </c>
      <c r="K6268" s="4">
        <v>0</v>
      </c>
      <c r="L6268" s="2" t="s">
        <v>1276</v>
      </c>
      <c r="M6268" s="5">
        <v>45093</v>
      </c>
      <c r="N6268" s="6">
        <v>106.96</v>
      </c>
    </row>
    <row r="6269" spans="1:14" ht="15.5" hidden="1" x14ac:dyDescent="0.35">
      <c r="A6269" s="3" t="s">
        <v>1219</v>
      </c>
      <c r="B6269" s="2" t="s">
        <v>2723</v>
      </c>
      <c r="C6269" s="3">
        <v>3830</v>
      </c>
      <c r="D6269" s="2">
        <v>752</v>
      </c>
      <c r="E6269" s="2">
        <v>0</v>
      </c>
      <c r="F6269" s="2">
        <v>0</v>
      </c>
      <c r="G6269" s="2">
        <v>0</v>
      </c>
      <c r="H6269" s="2" t="s">
        <v>12</v>
      </c>
      <c r="I6269" s="2" t="s">
        <v>12</v>
      </c>
      <c r="J6269" s="2">
        <v>2</v>
      </c>
      <c r="K6269" s="4">
        <v>0</v>
      </c>
      <c r="L6269" s="2" t="s">
        <v>1276</v>
      </c>
      <c r="M6269" s="5">
        <v>45093</v>
      </c>
      <c r="N6269" s="6">
        <v>106.96</v>
      </c>
    </row>
    <row r="6270" spans="1:14" ht="15.5" hidden="1" x14ac:dyDescent="0.35">
      <c r="A6270" s="3" t="s">
        <v>1221</v>
      </c>
      <c r="B6270" s="2" t="s">
        <v>2492</v>
      </c>
      <c r="C6270" s="3">
        <v>3850</v>
      </c>
      <c r="D6270" s="2">
        <v>1609.5</v>
      </c>
      <c r="E6270" s="2">
        <v>1406</v>
      </c>
      <c r="F6270" s="2">
        <v>1423.25</v>
      </c>
      <c r="G6270" s="2">
        <v>0</v>
      </c>
      <c r="H6270" s="2" t="s">
        <v>12</v>
      </c>
      <c r="I6270" s="2">
        <v>1</v>
      </c>
      <c r="J6270" s="2">
        <v>8</v>
      </c>
      <c r="K6270" s="4">
        <v>0</v>
      </c>
      <c r="L6270" s="2" t="s">
        <v>1276</v>
      </c>
      <c r="M6270" s="5">
        <v>45093</v>
      </c>
      <c r="N6270" s="6">
        <v>106.96</v>
      </c>
    </row>
    <row r="6271" spans="1:14" ht="15.5" hidden="1" x14ac:dyDescent="0.35">
      <c r="A6271" s="3" t="s">
        <v>1223</v>
      </c>
      <c r="B6271" s="2" t="s">
        <v>2493</v>
      </c>
      <c r="C6271" s="3">
        <v>3880</v>
      </c>
      <c r="D6271" s="2">
        <v>700.65</v>
      </c>
      <c r="E6271" s="2">
        <v>737.75</v>
      </c>
      <c r="F6271" s="2">
        <v>749.2</v>
      </c>
      <c r="G6271" s="2">
        <v>0</v>
      </c>
      <c r="H6271" s="2" t="s">
        <v>12</v>
      </c>
      <c r="I6271" s="2">
        <v>1</v>
      </c>
      <c r="J6271" s="2">
        <v>18</v>
      </c>
      <c r="K6271" s="4">
        <v>0</v>
      </c>
      <c r="L6271" s="2" t="s">
        <v>1276</v>
      </c>
      <c r="M6271" s="5">
        <v>45093</v>
      </c>
      <c r="N6271" s="6">
        <v>106.96</v>
      </c>
    </row>
    <row r="6272" spans="1:14" ht="15.5" hidden="1" x14ac:dyDescent="0.35">
      <c r="A6272" s="3" t="s">
        <v>1225</v>
      </c>
      <c r="B6272" s="2" t="s">
        <v>2494</v>
      </c>
      <c r="C6272" s="3">
        <v>3890</v>
      </c>
      <c r="D6272" s="2">
        <v>1363.5</v>
      </c>
      <c r="E6272" s="2">
        <v>1583.5</v>
      </c>
      <c r="F6272" s="2">
        <v>1601.5</v>
      </c>
      <c r="G6272" s="2">
        <v>0</v>
      </c>
      <c r="H6272" s="2" t="s">
        <v>12</v>
      </c>
      <c r="I6272" s="2">
        <v>1</v>
      </c>
      <c r="J6272" s="2">
        <v>10</v>
      </c>
      <c r="K6272" s="4">
        <v>0</v>
      </c>
      <c r="L6272" s="2" t="s">
        <v>1276</v>
      </c>
      <c r="M6272" s="5">
        <v>45093</v>
      </c>
      <c r="N6272" s="6">
        <v>106.96</v>
      </c>
    </row>
    <row r="6273" spans="1:14" ht="15.5" hidden="1" x14ac:dyDescent="0.35">
      <c r="A6273" s="3" t="s">
        <v>1227</v>
      </c>
      <c r="B6273" s="2" t="s">
        <v>2495</v>
      </c>
      <c r="C6273" s="3">
        <v>3900</v>
      </c>
      <c r="D6273" s="2">
        <v>1705.75</v>
      </c>
      <c r="E6273" s="2">
        <v>1455</v>
      </c>
      <c r="F6273" s="2">
        <v>1471.05</v>
      </c>
      <c r="G6273" s="2">
        <v>0</v>
      </c>
      <c r="H6273" s="2" t="s">
        <v>12</v>
      </c>
      <c r="I6273" s="2">
        <v>2</v>
      </c>
      <c r="J6273" s="2">
        <v>4</v>
      </c>
      <c r="K6273" s="4">
        <v>0</v>
      </c>
      <c r="L6273" s="2" t="s">
        <v>1276</v>
      </c>
      <c r="M6273" s="5">
        <v>45093</v>
      </c>
      <c r="N6273" s="6">
        <v>106.96</v>
      </c>
    </row>
    <row r="6274" spans="1:14" ht="15.5" hidden="1" x14ac:dyDescent="0.35">
      <c r="A6274" s="3" t="s">
        <v>1229</v>
      </c>
      <c r="B6274" s="2" t="s">
        <v>2496</v>
      </c>
      <c r="C6274" s="3">
        <v>3910</v>
      </c>
      <c r="D6274" s="2">
        <v>725.95</v>
      </c>
      <c r="E6274" s="2">
        <v>1139.3</v>
      </c>
      <c r="F6274" s="2">
        <v>1154.7</v>
      </c>
      <c r="G6274" s="2">
        <v>0</v>
      </c>
      <c r="H6274" s="2" t="s">
        <v>12</v>
      </c>
      <c r="I6274" s="2" t="s">
        <v>12</v>
      </c>
      <c r="J6274" s="2">
        <v>2</v>
      </c>
      <c r="K6274" s="4">
        <v>0</v>
      </c>
      <c r="L6274" s="2" t="s">
        <v>1276</v>
      </c>
      <c r="M6274" s="5">
        <v>45093</v>
      </c>
      <c r="N6274" s="6">
        <v>106.96</v>
      </c>
    </row>
    <row r="6275" spans="1:14" ht="15.5" hidden="1" x14ac:dyDescent="0.35">
      <c r="A6275" s="3" t="s">
        <v>1231</v>
      </c>
      <c r="B6275" s="2" t="s">
        <v>2497</v>
      </c>
      <c r="C6275" s="3">
        <v>3930</v>
      </c>
      <c r="D6275" s="2">
        <v>821.95</v>
      </c>
      <c r="E6275" s="2">
        <v>960.75</v>
      </c>
      <c r="F6275" s="2">
        <v>977.8</v>
      </c>
      <c r="G6275" s="2">
        <v>0</v>
      </c>
      <c r="H6275" s="2" t="s">
        <v>12</v>
      </c>
      <c r="I6275" s="2">
        <v>1</v>
      </c>
      <c r="J6275" s="2">
        <v>1</v>
      </c>
      <c r="K6275" s="4">
        <v>0</v>
      </c>
      <c r="L6275" s="2" t="s">
        <v>1276</v>
      </c>
      <c r="M6275" s="5">
        <v>45093</v>
      </c>
      <c r="N6275" s="6">
        <v>106.96</v>
      </c>
    </row>
    <row r="6276" spans="1:14" ht="15.5" hidden="1" x14ac:dyDescent="0.35">
      <c r="A6276" s="3" t="s">
        <v>1233</v>
      </c>
      <c r="B6276" s="2" t="s">
        <v>2498</v>
      </c>
      <c r="C6276" s="3">
        <v>3940</v>
      </c>
      <c r="D6276" s="2">
        <v>1758.9</v>
      </c>
      <c r="E6276" s="2">
        <v>1492.5</v>
      </c>
      <c r="F6276" s="2">
        <v>1509.5</v>
      </c>
      <c r="G6276" s="2">
        <v>0</v>
      </c>
      <c r="H6276" s="2" t="s">
        <v>12</v>
      </c>
      <c r="I6276" s="2" t="s">
        <v>12</v>
      </c>
      <c r="J6276" s="2">
        <v>1</v>
      </c>
      <c r="K6276" s="4">
        <v>0</v>
      </c>
      <c r="L6276" s="2" t="s">
        <v>1276</v>
      </c>
      <c r="M6276" s="5">
        <v>45093</v>
      </c>
      <c r="N6276" s="6">
        <v>106.96</v>
      </c>
    </row>
    <row r="6277" spans="1:14" ht="15.5" hidden="1" x14ac:dyDescent="0.35">
      <c r="A6277" s="3" t="s">
        <v>1235</v>
      </c>
      <c r="B6277" s="2" t="s">
        <v>2499</v>
      </c>
      <c r="C6277" s="3">
        <v>3950</v>
      </c>
      <c r="D6277" s="2">
        <v>1772.65</v>
      </c>
      <c r="E6277" s="2">
        <v>1503.5</v>
      </c>
      <c r="F6277" s="2">
        <v>1519.2</v>
      </c>
      <c r="G6277" s="2">
        <v>0</v>
      </c>
      <c r="H6277" s="2" t="s">
        <v>12</v>
      </c>
      <c r="I6277" s="2">
        <v>7</v>
      </c>
      <c r="J6277" s="2">
        <v>8</v>
      </c>
      <c r="K6277" s="4">
        <v>0</v>
      </c>
      <c r="L6277" s="2" t="s">
        <v>1276</v>
      </c>
      <c r="M6277" s="5">
        <v>45093</v>
      </c>
      <c r="N6277" s="6">
        <v>106.96</v>
      </c>
    </row>
    <row r="6278" spans="1:14" ht="15.5" hidden="1" x14ac:dyDescent="0.35">
      <c r="A6278" s="3" t="s">
        <v>1237</v>
      </c>
      <c r="B6278" s="2" t="s">
        <v>2500</v>
      </c>
      <c r="C6278" s="3">
        <v>3960</v>
      </c>
      <c r="D6278" s="2">
        <v>1710</v>
      </c>
      <c r="E6278" s="2">
        <v>1512.5</v>
      </c>
      <c r="F6278" s="2">
        <v>1528.9</v>
      </c>
      <c r="G6278" s="2">
        <v>0</v>
      </c>
      <c r="H6278" s="2" t="s">
        <v>12</v>
      </c>
      <c r="I6278" s="2" t="s">
        <v>12</v>
      </c>
      <c r="J6278" s="2">
        <v>1</v>
      </c>
      <c r="K6278" s="4">
        <v>0</v>
      </c>
      <c r="L6278" s="2" t="s">
        <v>1276</v>
      </c>
      <c r="M6278" s="5">
        <v>45093</v>
      </c>
      <c r="N6278" s="6">
        <v>106.96</v>
      </c>
    </row>
    <row r="6279" spans="1:14" ht="15.5" hidden="1" x14ac:dyDescent="0.35">
      <c r="A6279" s="3" t="s">
        <v>1239</v>
      </c>
      <c r="B6279" s="2" t="s">
        <v>2501</v>
      </c>
      <c r="C6279" s="3">
        <v>3970</v>
      </c>
      <c r="D6279" s="2">
        <v>1517.5</v>
      </c>
      <c r="E6279" s="2">
        <v>1522.5</v>
      </c>
      <c r="F6279" s="2">
        <v>1538.6</v>
      </c>
      <c r="G6279" s="2">
        <v>0</v>
      </c>
      <c r="H6279" s="2" t="s">
        <v>12</v>
      </c>
      <c r="I6279" s="2">
        <v>1</v>
      </c>
      <c r="J6279" s="2">
        <v>1</v>
      </c>
      <c r="K6279" s="4">
        <v>0</v>
      </c>
      <c r="L6279" s="2" t="s">
        <v>1276</v>
      </c>
      <c r="M6279" s="5">
        <v>45093</v>
      </c>
      <c r="N6279" s="6">
        <v>106.96</v>
      </c>
    </row>
    <row r="6280" spans="1:14" ht="15.5" hidden="1" x14ac:dyDescent="0.35">
      <c r="A6280" s="3" t="s">
        <v>1241</v>
      </c>
      <c r="B6280" s="2" t="s">
        <v>2488</v>
      </c>
      <c r="C6280" s="3">
        <v>3980</v>
      </c>
      <c r="D6280" s="2">
        <v>1671</v>
      </c>
      <c r="E6280" s="2">
        <v>1531.5</v>
      </c>
      <c r="F6280" s="2">
        <v>1548.3</v>
      </c>
      <c r="G6280" s="2">
        <v>0</v>
      </c>
      <c r="H6280" s="2" t="s">
        <v>12</v>
      </c>
      <c r="I6280" s="2">
        <v>1</v>
      </c>
      <c r="J6280" s="2">
        <v>2</v>
      </c>
      <c r="K6280" s="4">
        <v>0</v>
      </c>
      <c r="L6280" s="2" t="s">
        <v>1276</v>
      </c>
      <c r="M6280" s="5">
        <v>45093</v>
      </c>
      <c r="N6280" s="6">
        <v>106.96</v>
      </c>
    </row>
    <row r="6281" spans="1:14" ht="15.5" hidden="1" x14ac:dyDescent="0.35">
      <c r="A6281" s="3" t="s">
        <v>1242</v>
      </c>
      <c r="B6281" s="2" t="s">
        <v>2502</v>
      </c>
      <c r="C6281" s="3">
        <v>3990</v>
      </c>
      <c r="D6281" s="2">
        <v>812.93</v>
      </c>
      <c r="E6281" s="2">
        <v>1509.5</v>
      </c>
      <c r="F6281" s="2">
        <v>1528.5</v>
      </c>
      <c r="G6281" s="2">
        <v>0</v>
      </c>
      <c r="H6281" s="2" t="s">
        <v>12</v>
      </c>
      <c r="I6281" s="2">
        <v>63</v>
      </c>
      <c r="J6281" s="2">
        <v>78</v>
      </c>
      <c r="K6281" s="4">
        <v>0</v>
      </c>
      <c r="L6281" s="2" t="s">
        <v>1276</v>
      </c>
      <c r="M6281" s="5">
        <v>45093</v>
      </c>
      <c r="N6281" s="6">
        <v>106.96</v>
      </c>
    </row>
    <row r="6282" spans="1:14" ht="15.5" hidden="1" x14ac:dyDescent="0.35">
      <c r="A6282" s="3" t="s">
        <v>1244</v>
      </c>
      <c r="B6282" s="2" t="s">
        <v>2503</v>
      </c>
      <c r="C6282" s="3">
        <v>4000</v>
      </c>
      <c r="D6282" s="2">
        <v>1813.62</v>
      </c>
      <c r="E6282" s="2">
        <v>1551</v>
      </c>
      <c r="F6282" s="2">
        <v>1567.75</v>
      </c>
      <c r="G6282" s="2">
        <v>0</v>
      </c>
      <c r="H6282" s="2" t="s">
        <v>12</v>
      </c>
      <c r="I6282" s="2">
        <v>3</v>
      </c>
      <c r="J6282" s="2">
        <v>449</v>
      </c>
      <c r="K6282" s="4">
        <v>0</v>
      </c>
      <c r="L6282" s="2" t="s">
        <v>1276</v>
      </c>
      <c r="M6282" s="5">
        <v>45093</v>
      </c>
      <c r="N6282" s="6">
        <v>106.96</v>
      </c>
    </row>
    <row r="6283" spans="1:14" ht="15.5" hidden="1" x14ac:dyDescent="0.35">
      <c r="A6283" s="3" t="s">
        <v>1246</v>
      </c>
      <c r="B6283" s="2" t="s">
        <v>2504</v>
      </c>
      <c r="C6283" s="3">
        <v>4100</v>
      </c>
      <c r="D6283" s="2">
        <v>1681.98</v>
      </c>
      <c r="E6283" s="2">
        <v>1660.7</v>
      </c>
      <c r="F6283" s="2">
        <v>1678.55</v>
      </c>
      <c r="G6283" s="2">
        <v>0</v>
      </c>
      <c r="H6283" s="2" t="s">
        <v>12</v>
      </c>
      <c r="I6283" s="2">
        <v>1</v>
      </c>
      <c r="J6283" s="2">
        <v>0</v>
      </c>
      <c r="K6283" s="4">
        <v>0</v>
      </c>
      <c r="L6283" s="2" t="s">
        <v>1276</v>
      </c>
      <c r="M6283" s="5">
        <v>45093</v>
      </c>
      <c r="N6283" s="6">
        <v>106.96</v>
      </c>
    </row>
    <row r="6284" spans="1:14" ht="15.5" hidden="1" x14ac:dyDescent="0.35">
      <c r="A6284" s="3" t="s">
        <v>1248</v>
      </c>
      <c r="B6284" s="2" t="s">
        <v>2505</v>
      </c>
      <c r="C6284" s="3">
        <v>4200</v>
      </c>
      <c r="D6284" s="2">
        <v>1857.2</v>
      </c>
      <c r="E6284" s="2">
        <v>1747</v>
      </c>
      <c r="F6284" s="2">
        <v>1763.8</v>
      </c>
      <c r="G6284" s="2">
        <v>0</v>
      </c>
      <c r="H6284" s="2" t="s">
        <v>12</v>
      </c>
      <c r="I6284" s="2">
        <v>3</v>
      </c>
      <c r="J6284" s="2">
        <v>0</v>
      </c>
      <c r="K6284" s="4">
        <v>0</v>
      </c>
      <c r="L6284" s="2" t="s">
        <v>1276</v>
      </c>
      <c r="M6284" s="5">
        <v>45093</v>
      </c>
      <c r="N6284" s="6">
        <v>106.96</v>
      </c>
    </row>
    <row r="6285" spans="1:14" ht="15.5" hidden="1" x14ac:dyDescent="0.35">
      <c r="A6285" s="3" t="s">
        <v>1250</v>
      </c>
      <c r="B6285" s="2" t="s">
        <v>2506</v>
      </c>
      <c r="C6285" s="3">
        <v>4300</v>
      </c>
      <c r="D6285" s="2">
        <v>2088.1999999999998</v>
      </c>
      <c r="E6285" s="2">
        <v>1846</v>
      </c>
      <c r="F6285" s="2">
        <v>1862.35</v>
      </c>
      <c r="G6285" s="2">
        <v>0</v>
      </c>
      <c r="H6285" s="2" t="s">
        <v>12</v>
      </c>
      <c r="I6285" s="2">
        <v>2</v>
      </c>
      <c r="J6285" s="2">
        <v>0</v>
      </c>
      <c r="K6285" s="4">
        <v>0</v>
      </c>
      <c r="L6285" s="2" t="s">
        <v>1276</v>
      </c>
      <c r="M6285" s="5">
        <v>45093</v>
      </c>
      <c r="N6285" s="6">
        <v>106.96</v>
      </c>
    </row>
    <row r="6286" spans="1:14" ht="15.5" hidden="1" x14ac:dyDescent="0.35">
      <c r="A6286" s="3" t="s">
        <v>1252</v>
      </c>
      <c r="B6286" s="2" t="s">
        <v>2458</v>
      </c>
      <c r="C6286" s="3">
        <v>4400</v>
      </c>
      <c r="D6286" s="2">
        <v>2240.59</v>
      </c>
      <c r="E6286" s="2">
        <v>1945</v>
      </c>
      <c r="F6286" s="2">
        <v>1962.2</v>
      </c>
      <c r="G6286" s="2">
        <v>0</v>
      </c>
      <c r="H6286" s="2" t="s">
        <v>12</v>
      </c>
      <c r="I6286" s="2">
        <v>2</v>
      </c>
      <c r="J6286" s="2">
        <v>5</v>
      </c>
      <c r="K6286" s="4">
        <v>0</v>
      </c>
      <c r="L6286" s="2" t="s">
        <v>1276</v>
      </c>
      <c r="M6286" s="5">
        <v>45093</v>
      </c>
      <c r="N6286" s="6">
        <v>106.96</v>
      </c>
    </row>
    <row r="6287" spans="1:14" ht="15.5" hidden="1" x14ac:dyDescent="0.35">
      <c r="A6287" s="3" t="s">
        <v>1254</v>
      </c>
      <c r="B6287" s="2" t="s">
        <v>2507</v>
      </c>
      <c r="C6287" s="3">
        <v>4500</v>
      </c>
      <c r="D6287" s="2">
        <v>2413.17</v>
      </c>
      <c r="E6287" s="2">
        <v>2044.5</v>
      </c>
      <c r="F6287" s="2">
        <v>2061.6</v>
      </c>
      <c r="G6287" s="2">
        <v>0</v>
      </c>
      <c r="H6287" s="2" t="s">
        <v>12</v>
      </c>
      <c r="I6287" s="2">
        <v>2</v>
      </c>
      <c r="J6287" s="2">
        <v>497</v>
      </c>
      <c r="K6287" s="4">
        <v>0</v>
      </c>
      <c r="L6287" s="2" t="s">
        <v>1276</v>
      </c>
      <c r="M6287" s="5">
        <v>45093</v>
      </c>
      <c r="N6287" s="6">
        <v>106.96</v>
      </c>
    </row>
    <row r="6288" spans="1:14" ht="15.5" hidden="1" x14ac:dyDescent="0.35">
      <c r="A6288" s="3" t="s">
        <v>1256</v>
      </c>
      <c r="B6288" s="2" t="s">
        <v>2508</v>
      </c>
      <c r="C6288" s="3">
        <v>4600</v>
      </c>
      <c r="D6288" s="2">
        <v>2470.16</v>
      </c>
      <c r="E6288" s="2">
        <v>2144.5</v>
      </c>
      <c r="F6288" s="2">
        <v>2161.75</v>
      </c>
      <c r="G6288" s="2">
        <v>0</v>
      </c>
      <c r="H6288" s="2" t="s">
        <v>12</v>
      </c>
      <c r="I6288" s="2">
        <v>1</v>
      </c>
      <c r="J6288" s="2">
        <v>0</v>
      </c>
      <c r="K6288" s="4">
        <v>0</v>
      </c>
      <c r="L6288" s="2" t="s">
        <v>1276</v>
      </c>
      <c r="M6288" s="5">
        <v>45093</v>
      </c>
      <c r="N6288" s="6">
        <v>106.96</v>
      </c>
    </row>
    <row r="6289" spans="1:14" ht="15.5" hidden="1" x14ac:dyDescent="0.35">
      <c r="A6289" s="3" t="s">
        <v>1258</v>
      </c>
      <c r="B6289" s="2" t="s">
        <v>2509</v>
      </c>
      <c r="C6289" s="3">
        <v>4700</v>
      </c>
      <c r="D6289" s="2">
        <v>2449.5300000000002</v>
      </c>
      <c r="E6289" s="2">
        <v>2244</v>
      </c>
      <c r="F6289" s="2">
        <v>2261.6</v>
      </c>
      <c r="G6289" s="2">
        <v>0</v>
      </c>
      <c r="H6289" s="2" t="s">
        <v>12</v>
      </c>
      <c r="I6289" s="2">
        <v>2</v>
      </c>
      <c r="J6289" s="2">
        <v>0</v>
      </c>
      <c r="K6289" s="4">
        <v>0</v>
      </c>
      <c r="L6289" s="2" t="s">
        <v>1276</v>
      </c>
      <c r="M6289" s="5">
        <v>45093</v>
      </c>
      <c r="N6289" s="6">
        <v>106.96</v>
      </c>
    </row>
    <row r="6290" spans="1:14" ht="15.5" hidden="1" x14ac:dyDescent="0.35">
      <c r="A6290" s="3" t="s">
        <v>1260</v>
      </c>
      <c r="B6290" s="2" t="s">
        <v>2510</v>
      </c>
      <c r="C6290" s="3">
        <v>4800</v>
      </c>
      <c r="D6290" s="2">
        <v>2216.5</v>
      </c>
      <c r="E6290" s="2">
        <v>2488.5</v>
      </c>
      <c r="F6290" s="2">
        <v>2506.5</v>
      </c>
      <c r="G6290" s="2">
        <v>0</v>
      </c>
      <c r="H6290" s="2" t="s">
        <v>12</v>
      </c>
      <c r="I6290" s="2">
        <v>3</v>
      </c>
      <c r="J6290" s="2">
        <v>0</v>
      </c>
      <c r="K6290" s="4">
        <v>0</v>
      </c>
      <c r="L6290" s="2" t="s">
        <v>1276</v>
      </c>
      <c r="M6290" s="5">
        <v>45093</v>
      </c>
      <c r="N6290" s="6">
        <v>106.96</v>
      </c>
    </row>
    <row r="6291" spans="1:14" ht="15.5" hidden="1" x14ac:dyDescent="0.35">
      <c r="A6291" s="3" t="s">
        <v>1262</v>
      </c>
      <c r="B6291" s="2" t="s">
        <v>2511</v>
      </c>
      <c r="C6291" s="3">
        <v>4900</v>
      </c>
      <c r="D6291" s="2">
        <v>1644.12</v>
      </c>
      <c r="E6291" s="2">
        <v>2405.5</v>
      </c>
      <c r="F6291" s="2">
        <v>2424.5</v>
      </c>
      <c r="G6291" s="2">
        <v>0</v>
      </c>
      <c r="H6291" s="2" t="s">
        <v>12</v>
      </c>
      <c r="I6291" s="2">
        <v>2</v>
      </c>
      <c r="J6291" s="2">
        <v>16</v>
      </c>
      <c r="K6291" s="4">
        <v>0</v>
      </c>
      <c r="L6291" s="2" t="s">
        <v>1276</v>
      </c>
      <c r="M6291" s="5">
        <v>45093</v>
      </c>
      <c r="N6291" s="6">
        <v>106.96</v>
      </c>
    </row>
    <row r="6292" spans="1:14" ht="15.5" hidden="1" x14ac:dyDescent="0.35">
      <c r="A6292" s="3" t="s">
        <v>1264</v>
      </c>
      <c r="B6292" s="2" t="s">
        <v>2512</v>
      </c>
      <c r="C6292" s="3">
        <v>5000</v>
      </c>
      <c r="D6292" s="2">
        <v>2756.55</v>
      </c>
      <c r="E6292" s="2">
        <v>2544</v>
      </c>
      <c r="F6292" s="2">
        <v>2561.75</v>
      </c>
      <c r="G6292" s="2">
        <v>0</v>
      </c>
      <c r="H6292" s="2" t="s">
        <v>12</v>
      </c>
      <c r="I6292" s="2">
        <v>2</v>
      </c>
      <c r="J6292" s="2">
        <v>40</v>
      </c>
      <c r="K6292" s="4">
        <v>0</v>
      </c>
      <c r="L6292" s="2" t="s">
        <v>1276</v>
      </c>
      <c r="M6292" s="5">
        <v>45093</v>
      </c>
      <c r="N6292" s="6">
        <v>106.96</v>
      </c>
    </row>
    <row r="6293" spans="1:14" ht="15.5" hidden="1" x14ac:dyDescent="0.35">
      <c r="A6293" s="3" t="s">
        <v>1266</v>
      </c>
      <c r="B6293" s="2" t="s">
        <v>2513</v>
      </c>
      <c r="C6293" s="3">
        <v>5100</v>
      </c>
      <c r="D6293" s="2">
        <v>1728.08</v>
      </c>
      <c r="E6293" s="2">
        <v>2197.5</v>
      </c>
      <c r="F6293" s="2">
        <v>2215.5</v>
      </c>
      <c r="G6293" s="2">
        <v>0</v>
      </c>
      <c r="H6293" s="2" t="s">
        <v>12</v>
      </c>
      <c r="I6293" s="2">
        <v>4</v>
      </c>
      <c r="J6293" s="2">
        <v>2</v>
      </c>
      <c r="K6293" s="4">
        <v>0</v>
      </c>
      <c r="L6293" s="2" t="s">
        <v>1276</v>
      </c>
      <c r="M6293" s="5">
        <v>45093</v>
      </c>
      <c r="N6293" s="6">
        <v>106.96</v>
      </c>
    </row>
    <row r="6294" spans="1:14" ht="15.5" hidden="1" x14ac:dyDescent="0.35">
      <c r="A6294" s="3" t="s">
        <v>1268</v>
      </c>
      <c r="B6294" s="2" t="s">
        <v>2514</v>
      </c>
      <c r="C6294" s="3">
        <v>5200</v>
      </c>
      <c r="D6294" s="2">
        <v>2056.38</v>
      </c>
      <c r="E6294" s="2">
        <v>3044.35</v>
      </c>
      <c r="F6294" s="2">
        <v>3062.2</v>
      </c>
      <c r="G6294" s="2">
        <v>0</v>
      </c>
      <c r="H6294" s="2" t="s">
        <v>12</v>
      </c>
      <c r="I6294" s="2">
        <v>4</v>
      </c>
      <c r="J6294" s="2">
        <v>0</v>
      </c>
      <c r="K6294" s="4">
        <v>0</v>
      </c>
      <c r="L6294" s="2" t="s">
        <v>1276</v>
      </c>
      <c r="M6294" s="5">
        <v>45093</v>
      </c>
      <c r="N6294" s="6">
        <v>106.96</v>
      </c>
    </row>
    <row r="6295" spans="1:14" ht="15.5" hidden="1" x14ac:dyDescent="0.35">
      <c r="A6295" s="3" t="s">
        <v>1270</v>
      </c>
      <c r="B6295" s="2" t="s">
        <v>2515</v>
      </c>
      <c r="C6295" s="3">
        <v>5300</v>
      </c>
      <c r="D6295" s="2">
        <v>2871.5</v>
      </c>
      <c r="E6295" s="2">
        <v>2842.05</v>
      </c>
      <c r="F6295" s="2">
        <v>2867.05</v>
      </c>
      <c r="G6295" s="2">
        <v>0</v>
      </c>
      <c r="H6295" s="2" t="s">
        <v>12</v>
      </c>
      <c r="I6295" s="2">
        <v>2</v>
      </c>
      <c r="J6295" s="2">
        <v>0</v>
      </c>
      <c r="K6295" s="4">
        <v>0</v>
      </c>
      <c r="L6295" s="2" t="s">
        <v>1276</v>
      </c>
      <c r="M6295" s="5">
        <v>45093</v>
      </c>
      <c r="N6295" s="6">
        <v>106.96</v>
      </c>
    </row>
    <row r="6296" spans="1:14" ht="15.5" hidden="1" x14ac:dyDescent="0.35">
      <c r="A6296" s="3" t="s">
        <v>1272</v>
      </c>
      <c r="B6296" s="2" t="s">
        <v>2516</v>
      </c>
      <c r="C6296" s="3">
        <v>5400</v>
      </c>
      <c r="D6296" s="2">
        <v>2930.39</v>
      </c>
      <c r="E6296" s="2">
        <v>3087.5</v>
      </c>
      <c r="F6296" s="2">
        <v>3106.5</v>
      </c>
      <c r="G6296" s="2">
        <v>0</v>
      </c>
      <c r="H6296" s="2" t="s">
        <v>12</v>
      </c>
      <c r="I6296" s="2">
        <v>1</v>
      </c>
      <c r="J6296" s="2">
        <v>0</v>
      </c>
      <c r="K6296" s="4">
        <v>0</v>
      </c>
      <c r="L6296" s="2" t="s">
        <v>1276</v>
      </c>
      <c r="M6296" s="5">
        <v>45093</v>
      </c>
      <c r="N6296" s="6">
        <v>106.96</v>
      </c>
    </row>
    <row r="6297" spans="1:14" ht="15.5" hidden="1" x14ac:dyDescent="0.35">
      <c r="A6297" s="3" t="s">
        <v>1274</v>
      </c>
      <c r="B6297" s="2" t="s">
        <v>2512</v>
      </c>
      <c r="C6297" s="3">
        <v>5500</v>
      </c>
      <c r="D6297" s="2">
        <v>3256.61</v>
      </c>
      <c r="E6297" s="2">
        <v>3044</v>
      </c>
      <c r="F6297" s="2">
        <v>3061.75</v>
      </c>
      <c r="G6297" s="2">
        <v>0</v>
      </c>
      <c r="H6297" s="2" t="s">
        <v>12</v>
      </c>
      <c r="I6297" s="2">
        <v>2</v>
      </c>
      <c r="J6297" s="2">
        <v>0</v>
      </c>
      <c r="K6297" s="4">
        <v>0</v>
      </c>
      <c r="L6297" s="2" t="s">
        <v>1276</v>
      </c>
      <c r="M6297" s="5">
        <v>45093</v>
      </c>
      <c r="N6297" s="6">
        <v>106.96</v>
      </c>
    </row>
    <row r="6298" spans="1:14" ht="15.5" hidden="1" x14ac:dyDescent="0.35">
      <c r="A6298" s="3" t="s">
        <v>10</v>
      </c>
      <c r="B6298" s="2" t="s">
        <v>2846</v>
      </c>
      <c r="C6298" s="3">
        <v>45</v>
      </c>
      <c r="D6298" s="2">
        <v>59.45</v>
      </c>
      <c r="E6298" s="2">
        <v>57.45</v>
      </c>
      <c r="F6298" s="2">
        <v>58.5</v>
      </c>
      <c r="G6298" s="2">
        <v>0</v>
      </c>
      <c r="H6298" s="2" t="s">
        <v>12</v>
      </c>
      <c r="I6298" s="2">
        <v>1</v>
      </c>
      <c r="J6298" s="2">
        <v>122</v>
      </c>
      <c r="K6298" s="4">
        <v>1.1962999999999999</v>
      </c>
      <c r="L6298" s="2" t="s">
        <v>1929</v>
      </c>
      <c r="M6298" s="5">
        <v>45093</v>
      </c>
      <c r="N6298" s="6">
        <v>102.57</v>
      </c>
    </row>
    <row r="6299" spans="1:14" ht="15.5" hidden="1" x14ac:dyDescent="0.35">
      <c r="A6299" s="3" t="s">
        <v>13</v>
      </c>
      <c r="B6299" s="2" t="s">
        <v>2931</v>
      </c>
      <c r="C6299" s="3">
        <v>50</v>
      </c>
      <c r="D6299" s="2">
        <v>56.64</v>
      </c>
      <c r="E6299" s="2">
        <v>52.4</v>
      </c>
      <c r="F6299" s="2">
        <v>53.6</v>
      </c>
      <c r="G6299" s="2">
        <v>0</v>
      </c>
      <c r="H6299" s="2" t="s">
        <v>12</v>
      </c>
      <c r="I6299" s="2">
        <v>2</v>
      </c>
      <c r="J6299" s="2">
        <v>713</v>
      </c>
      <c r="K6299" s="4">
        <v>1.0703</v>
      </c>
      <c r="L6299" s="2" t="s">
        <v>1929</v>
      </c>
      <c r="M6299" s="5">
        <v>45093</v>
      </c>
      <c r="N6299" s="6">
        <v>102.57</v>
      </c>
    </row>
    <row r="6300" spans="1:14" ht="15.5" hidden="1" x14ac:dyDescent="0.35">
      <c r="A6300" s="3" t="s">
        <v>15</v>
      </c>
      <c r="B6300" s="2" t="s">
        <v>2725</v>
      </c>
      <c r="C6300" s="3">
        <v>52</v>
      </c>
      <c r="D6300" s="2">
        <v>53.06</v>
      </c>
      <c r="E6300" s="2">
        <v>50.45</v>
      </c>
      <c r="F6300" s="2">
        <v>51.6</v>
      </c>
      <c r="G6300" s="2">
        <v>0</v>
      </c>
      <c r="H6300" s="2" t="s">
        <v>12</v>
      </c>
      <c r="I6300" s="2">
        <v>1</v>
      </c>
      <c r="J6300" s="2">
        <v>2438</v>
      </c>
      <c r="K6300" s="4">
        <v>1.0293000000000001</v>
      </c>
      <c r="L6300" s="2" t="s">
        <v>1929</v>
      </c>
      <c r="M6300" s="5">
        <v>45093</v>
      </c>
      <c r="N6300" s="6">
        <v>102.57</v>
      </c>
    </row>
    <row r="6301" spans="1:14" ht="15.5" hidden="1" x14ac:dyDescent="0.35">
      <c r="A6301" s="3" t="s">
        <v>17</v>
      </c>
      <c r="B6301" s="2" t="s">
        <v>1933</v>
      </c>
      <c r="C6301" s="3">
        <v>53</v>
      </c>
      <c r="D6301" s="2">
        <v>48.43</v>
      </c>
      <c r="E6301" s="2">
        <v>38.6</v>
      </c>
      <c r="F6301" s="2">
        <v>38.950000000000003</v>
      </c>
      <c r="G6301" s="2">
        <v>0</v>
      </c>
      <c r="H6301" s="2" t="s">
        <v>12</v>
      </c>
      <c r="I6301" s="2">
        <v>2</v>
      </c>
      <c r="J6301" s="2">
        <v>454</v>
      </c>
      <c r="K6301" s="4">
        <v>0</v>
      </c>
      <c r="L6301" s="2" t="s">
        <v>1929</v>
      </c>
      <c r="M6301" s="5">
        <v>45093</v>
      </c>
      <c r="N6301" s="6">
        <v>102.57</v>
      </c>
    </row>
    <row r="6302" spans="1:14" ht="15.5" hidden="1" x14ac:dyDescent="0.35">
      <c r="A6302" s="3" t="s">
        <v>19</v>
      </c>
      <c r="B6302" s="2" t="s">
        <v>1934</v>
      </c>
      <c r="C6302" s="3">
        <v>54</v>
      </c>
      <c r="D6302" s="2">
        <v>40.6</v>
      </c>
      <c r="E6302" s="2">
        <v>45.5</v>
      </c>
      <c r="F6302" s="2">
        <v>47.4</v>
      </c>
      <c r="G6302" s="2">
        <v>0</v>
      </c>
      <c r="H6302" s="2" t="s">
        <v>12</v>
      </c>
      <c r="I6302" s="2">
        <v>1</v>
      </c>
      <c r="J6302" s="2">
        <v>400</v>
      </c>
      <c r="K6302" s="4">
        <v>0</v>
      </c>
      <c r="L6302" s="2" t="s">
        <v>1929</v>
      </c>
      <c r="M6302" s="5">
        <v>45093</v>
      </c>
      <c r="N6302" s="6">
        <v>102.57</v>
      </c>
    </row>
    <row r="6303" spans="1:14" ht="15.5" hidden="1" x14ac:dyDescent="0.35">
      <c r="A6303" s="3" t="s">
        <v>21</v>
      </c>
      <c r="B6303" s="2" t="s">
        <v>2932</v>
      </c>
      <c r="C6303" s="3">
        <v>55</v>
      </c>
      <c r="D6303" s="2">
        <v>54.25</v>
      </c>
      <c r="E6303" s="2">
        <v>47.5</v>
      </c>
      <c r="F6303" s="2">
        <v>48.6</v>
      </c>
      <c r="G6303" s="2">
        <v>0</v>
      </c>
      <c r="H6303" s="2" t="s">
        <v>12</v>
      </c>
      <c r="I6303" s="2">
        <v>1</v>
      </c>
      <c r="J6303" s="2">
        <v>332</v>
      </c>
      <c r="K6303" s="4">
        <v>0.96440000000000003</v>
      </c>
      <c r="L6303" s="2" t="s">
        <v>1929</v>
      </c>
      <c r="M6303" s="5">
        <v>45093</v>
      </c>
      <c r="N6303" s="6">
        <v>102.57</v>
      </c>
    </row>
    <row r="6304" spans="1:14" ht="15.5" hidden="1" x14ac:dyDescent="0.35">
      <c r="A6304" s="3" t="s">
        <v>23</v>
      </c>
      <c r="B6304" s="2" t="s">
        <v>1936</v>
      </c>
      <c r="C6304" s="3">
        <v>56</v>
      </c>
      <c r="D6304" s="2">
        <v>41.2</v>
      </c>
      <c r="E6304" s="2">
        <v>45.45</v>
      </c>
      <c r="F6304" s="2">
        <v>45.75</v>
      </c>
      <c r="G6304" s="2">
        <v>0</v>
      </c>
      <c r="H6304" s="2" t="s">
        <v>12</v>
      </c>
      <c r="I6304" s="2">
        <v>1</v>
      </c>
      <c r="J6304" s="2">
        <v>292</v>
      </c>
      <c r="K6304" s="4">
        <v>0</v>
      </c>
      <c r="L6304" s="2" t="s">
        <v>1929</v>
      </c>
      <c r="M6304" s="5">
        <v>45093</v>
      </c>
      <c r="N6304" s="6">
        <v>102.57</v>
      </c>
    </row>
    <row r="6305" spans="1:14" ht="15.5" hidden="1" x14ac:dyDescent="0.35">
      <c r="A6305" s="3" t="s">
        <v>25</v>
      </c>
      <c r="B6305" s="2" t="s">
        <v>1937</v>
      </c>
      <c r="C6305" s="3">
        <v>57</v>
      </c>
      <c r="D6305" s="2">
        <v>39.200000000000003</v>
      </c>
      <c r="E6305" s="2">
        <v>37.6</v>
      </c>
      <c r="F6305" s="2">
        <v>38</v>
      </c>
      <c r="G6305" s="2">
        <v>0</v>
      </c>
      <c r="H6305" s="2" t="s">
        <v>12</v>
      </c>
      <c r="I6305" s="2">
        <v>2</v>
      </c>
      <c r="J6305" s="2">
        <v>169</v>
      </c>
      <c r="K6305" s="4">
        <v>0</v>
      </c>
      <c r="L6305" s="2" t="s">
        <v>1929</v>
      </c>
      <c r="M6305" s="5">
        <v>45093</v>
      </c>
      <c r="N6305" s="6">
        <v>102.57</v>
      </c>
    </row>
    <row r="6306" spans="1:14" ht="15.5" hidden="1" x14ac:dyDescent="0.35">
      <c r="A6306" s="3" t="s">
        <v>27</v>
      </c>
      <c r="B6306" s="2" t="s">
        <v>1938</v>
      </c>
      <c r="C6306" s="3">
        <v>58</v>
      </c>
      <c r="D6306" s="2">
        <v>34.4</v>
      </c>
      <c r="E6306" s="2">
        <v>39.15</v>
      </c>
      <c r="F6306" s="2">
        <v>39.549999999999997</v>
      </c>
      <c r="G6306" s="2">
        <v>0</v>
      </c>
      <c r="H6306" s="2" t="s">
        <v>12</v>
      </c>
      <c r="I6306" s="2">
        <v>1</v>
      </c>
      <c r="J6306" s="2">
        <v>345</v>
      </c>
      <c r="K6306" s="4">
        <v>0</v>
      </c>
      <c r="L6306" s="2" t="s">
        <v>1929</v>
      </c>
      <c r="M6306" s="5">
        <v>45093</v>
      </c>
      <c r="N6306" s="6">
        <v>102.57</v>
      </c>
    </row>
    <row r="6307" spans="1:14" ht="15.5" hidden="1" x14ac:dyDescent="0.35">
      <c r="A6307" s="3" t="s">
        <v>29</v>
      </c>
      <c r="B6307" s="2" t="s">
        <v>1939</v>
      </c>
      <c r="C6307" s="3">
        <v>59</v>
      </c>
      <c r="D6307" s="2">
        <v>43.85</v>
      </c>
      <c r="E6307" s="2">
        <v>35.35</v>
      </c>
      <c r="F6307" s="2">
        <v>36.15</v>
      </c>
      <c r="G6307" s="2">
        <v>0</v>
      </c>
      <c r="H6307" s="2" t="s">
        <v>12</v>
      </c>
      <c r="I6307" s="2">
        <v>19</v>
      </c>
      <c r="J6307" s="2">
        <v>195</v>
      </c>
      <c r="K6307" s="4">
        <v>0</v>
      </c>
      <c r="L6307" s="2" t="s">
        <v>1929</v>
      </c>
      <c r="M6307" s="5">
        <v>45093</v>
      </c>
      <c r="N6307" s="6">
        <v>102.57</v>
      </c>
    </row>
    <row r="6308" spans="1:14" ht="15.5" hidden="1" x14ac:dyDescent="0.35">
      <c r="A6308" s="3" t="s">
        <v>31</v>
      </c>
      <c r="B6308" s="2" t="s">
        <v>2933</v>
      </c>
      <c r="C6308" s="3">
        <v>60</v>
      </c>
      <c r="D6308" s="2">
        <v>44.45</v>
      </c>
      <c r="E6308" s="2">
        <v>42.5</v>
      </c>
      <c r="F6308" s="2">
        <v>43.7</v>
      </c>
      <c r="G6308" s="2">
        <v>-3.05</v>
      </c>
      <c r="H6308" s="2">
        <v>-6.4199999999999993E-2</v>
      </c>
      <c r="I6308" s="2">
        <v>10</v>
      </c>
      <c r="J6308" s="2">
        <v>1395</v>
      </c>
      <c r="K6308" s="4">
        <v>0.86380000000000001</v>
      </c>
      <c r="L6308" s="2" t="s">
        <v>1929</v>
      </c>
      <c r="M6308" s="5">
        <v>45093</v>
      </c>
      <c r="N6308" s="6">
        <v>102.57</v>
      </c>
    </row>
    <row r="6309" spans="1:14" ht="15.5" hidden="1" x14ac:dyDescent="0.35">
      <c r="A6309" s="3" t="s">
        <v>33</v>
      </c>
      <c r="B6309" s="2" t="s">
        <v>1941</v>
      </c>
      <c r="C6309" s="3">
        <v>61</v>
      </c>
      <c r="D6309" s="2">
        <v>39.299999999999997</v>
      </c>
      <c r="E6309" s="2">
        <v>42.05</v>
      </c>
      <c r="F6309" s="2">
        <v>42.4</v>
      </c>
      <c r="G6309" s="2">
        <v>0</v>
      </c>
      <c r="H6309" s="2" t="s">
        <v>12</v>
      </c>
      <c r="I6309" s="2">
        <v>1</v>
      </c>
      <c r="J6309" s="2">
        <v>156</v>
      </c>
      <c r="K6309" s="4">
        <v>0.87939999999999996</v>
      </c>
      <c r="L6309" s="2" t="s">
        <v>1929</v>
      </c>
      <c r="M6309" s="5">
        <v>45093</v>
      </c>
      <c r="N6309" s="6">
        <v>102.57</v>
      </c>
    </row>
    <row r="6310" spans="1:14" ht="15.5" hidden="1" x14ac:dyDescent="0.35">
      <c r="A6310" s="3" t="s">
        <v>35</v>
      </c>
      <c r="B6310" s="2" t="s">
        <v>1942</v>
      </c>
      <c r="C6310" s="3">
        <v>62</v>
      </c>
      <c r="D6310" s="2">
        <v>40.729999999999997</v>
      </c>
      <c r="E6310" s="2">
        <v>40.549999999999997</v>
      </c>
      <c r="F6310" s="2">
        <v>41.75</v>
      </c>
      <c r="G6310" s="2">
        <v>0</v>
      </c>
      <c r="H6310" s="2" t="s">
        <v>12</v>
      </c>
      <c r="I6310" s="2">
        <v>2</v>
      </c>
      <c r="J6310" s="2">
        <v>315</v>
      </c>
      <c r="K6310" s="4">
        <v>0.83399999999999996</v>
      </c>
      <c r="L6310" s="2" t="s">
        <v>1929</v>
      </c>
      <c r="M6310" s="5">
        <v>45093</v>
      </c>
      <c r="N6310" s="6">
        <v>102.57</v>
      </c>
    </row>
    <row r="6311" spans="1:14" ht="15.5" hidden="1" x14ac:dyDescent="0.35">
      <c r="A6311" s="3" t="s">
        <v>37</v>
      </c>
      <c r="B6311" s="2" t="s">
        <v>2728</v>
      </c>
      <c r="C6311" s="3">
        <v>63</v>
      </c>
      <c r="D6311" s="2">
        <v>39.5</v>
      </c>
      <c r="E6311" s="2">
        <v>39.65</v>
      </c>
      <c r="F6311" s="2">
        <v>40.65</v>
      </c>
      <c r="G6311" s="2">
        <v>0</v>
      </c>
      <c r="H6311" s="2" t="s">
        <v>12</v>
      </c>
      <c r="I6311" s="2">
        <v>3</v>
      </c>
      <c r="J6311" s="2">
        <v>150</v>
      </c>
      <c r="K6311" s="4">
        <v>0.8115</v>
      </c>
      <c r="L6311" s="2" t="s">
        <v>1929</v>
      </c>
      <c r="M6311" s="5">
        <v>45093</v>
      </c>
      <c r="N6311" s="6">
        <v>102.57</v>
      </c>
    </row>
    <row r="6312" spans="1:14" ht="15.5" hidden="1" x14ac:dyDescent="0.35">
      <c r="A6312" s="3" t="s">
        <v>39</v>
      </c>
      <c r="B6312" s="2" t="s">
        <v>1944</v>
      </c>
      <c r="C6312" s="3">
        <v>64</v>
      </c>
      <c r="D6312" s="2">
        <v>33.94</v>
      </c>
      <c r="E6312" s="2">
        <v>35.299999999999997</v>
      </c>
      <c r="F6312" s="2">
        <v>35.6</v>
      </c>
      <c r="G6312" s="2">
        <v>0</v>
      </c>
      <c r="H6312" s="2" t="s">
        <v>12</v>
      </c>
      <c r="I6312" s="2">
        <v>6</v>
      </c>
      <c r="J6312" s="2">
        <v>267</v>
      </c>
      <c r="K6312" s="4">
        <v>0</v>
      </c>
      <c r="L6312" s="2" t="s">
        <v>1929</v>
      </c>
      <c r="M6312" s="5">
        <v>45093</v>
      </c>
      <c r="N6312" s="6">
        <v>102.57</v>
      </c>
    </row>
    <row r="6313" spans="1:14" ht="15.5" hidden="1" x14ac:dyDescent="0.35">
      <c r="A6313" s="3" t="s">
        <v>41</v>
      </c>
      <c r="B6313" s="2" t="s">
        <v>2934</v>
      </c>
      <c r="C6313" s="3">
        <v>65</v>
      </c>
      <c r="D6313" s="2">
        <v>38.5</v>
      </c>
      <c r="E6313" s="2">
        <v>37.6</v>
      </c>
      <c r="F6313" s="2">
        <v>38.799999999999997</v>
      </c>
      <c r="G6313" s="2">
        <v>-0.5</v>
      </c>
      <c r="H6313" s="2">
        <v>-1.2800000000000001E-2</v>
      </c>
      <c r="I6313" s="2">
        <v>24</v>
      </c>
      <c r="J6313" s="2">
        <v>210</v>
      </c>
      <c r="K6313" s="4">
        <v>0.78129999999999999</v>
      </c>
      <c r="L6313" s="2" t="s">
        <v>1929</v>
      </c>
      <c r="M6313" s="5">
        <v>45093</v>
      </c>
      <c r="N6313" s="6">
        <v>102.57</v>
      </c>
    </row>
    <row r="6314" spans="1:14" ht="15.5" hidden="1" x14ac:dyDescent="0.35">
      <c r="A6314" s="3" t="s">
        <v>43</v>
      </c>
      <c r="B6314" s="2" t="s">
        <v>1946</v>
      </c>
      <c r="C6314" s="3">
        <v>66</v>
      </c>
      <c r="D6314" s="2">
        <v>30.3</v>
      </c>
      <c r="E6314" s="2">
        <v>36.4</v>
      </c>
      <c r="F6314" s="2">
        <v>36.6</v>
      </c>
      <c r="G6314" s="2">
        <v>0</v>
      </c>
      <c r="H6314" s="2" t="s">
        <v>12</v>
      </c>
      <c r="I6314" s="2">
        <v>3</v>
      </c>
      <c r="J6314" s="2">
        <v>226</v>
      </c>
      <c r="K6314" s="4">
        <v>0.46879999999999999</v>
      </c>
      <c r="L6314" s="2" t="s">
        <v>1929</v>
      </c>
      <c r="M6314" s="5">
        <v>45093</v>
      </c>
      <c r="N6314" s="6">
        <v>102.57</v>
      </c>
    </row>
    <row r="6315" spans="1:14" ht="15.5" hidden="1" x14ac:dyDescent="0.35">
      <c r="A6315" s="3" t="s">
        <v>45</v>
      </c>
      <c r="B6315" s="2" t="s">
        <v>1947</v>
      </c>
      <c r="C6315" s="3">
        <v>67</v>
      </c>
      <c r="D6315" s="2">
        <v>32.58</v>
      </c>
      <c r="E6315" s="2">
        <v>30.55</v>
      </c>
      <c r="F6315" s="2">
        <v>30.85</v>
      </c>
      <c r="G6315" s="2">
        <v>0</v>
      </c>
      <c r="H6315" s="2" t="s">
        <v>12</v>
      </c>
      <c r="I6315" s="2">
        <v>1</v>
      </c>
      <c r="J6315" s="2">
        <v>1049</v>
      </c>
      <c r="K6315" s="4">
        <v>0</v>
      </c>
      <c r="L6315" s="2" t="s">
        <v>1929</v>
      </c>
      <c r="M6315" s="5">
        <v>45093</v>
      </c>
      <c r="N6315" s="6">
        <v>102.57</v>
      </c>
    </row>
    <row r="6316" spans="1:14" ht="15.5" hidden="1" x14ac:dyDescent="0.35">
      <c r="A6316" s="3" t="s">
        <v>47</v>
      </c>
      <c r="B6316" s="2" t="s">
        <v>2592</v>
      </c>
      <c r="C6316" s="3">
        <v>68</v>
      </c>
      <c r="D6316" s="2">
        <v>31.4</v>
      </c>
      <c r="E6316" s="2">
        <v>34.65</v>
      </c>
      <c r="F6316" s="2">
        <v>35.85</v>
      </c>
      <c r="G6316" s="2">
        <v>0</v>
      </c>
      <c r="H6316" s="2" t="s">
        <v>12</v>
      </c>
      <c r="I6316" s="2">
        <v>1</v>
      </c>
      <c r="J6316" s="2">
        <v>453</v>
      </c>
      <c r="K6316" s="4">
        <v>0.72899999999999998</v>
      </c>
      <c r="L6316" s="2" t="s">
        <v>1929</v>
      </c>
      <c r="M6316" s="5">
        <v>45093</v>
      </c>
      <c r="N6316" s="6">
        <v>102.57</v>
      </c>
    </row>
    <row r="6317" spans="1:14" ht="15.5" hidden="1" x14ac:dyDescent="0.35">
      <c r="A6317" s="3" t="s">
        <v>49</v>
      </c>
      <c r="B6317" s="2" t="s">
        <v>1949</v>
      </c>
      <c r="C6317" s="3">
        <v>69</v>
      </c>
      <c r="D6317" s="2">
        <v>30.9</v>
      </c>
      <c r="E6317" s="2">
        <v>38.4</v>
      </c>
      <c r="F6317" s="2">
        <v>38.85</v>
      </c>
      <c r="G6317" s="2">
        <v>0</v>
      </c>
      <c r="H6317" s="2" t="s">
        <v>12</v>
      </c>
      <c r="I6317" s="2">
        <v>1</v>
      </c>
      <c r="J6317" s="2">
        <v>299</v>
      </c>
      <c r="K6317" s="4">
        <v>1.3275999999999999</v>
      </c>
      <c r="L6317" s="2" t="s">
        <v>1929</v>
      </c>
      <c r="M6317" s="5">
        <v>45093</v>
      </c>
      <c r="N6317" s="6">
        <v>102.57</v>
      </c>
    </row>
    <row r="6318" spans="1:14" ht="15.5" hidden="1" x14ac:dyDescent="0.35">
      <c r="A6318" s="3" t="s">
        <v>51</v>
      </c>
      <c r="B6318" s="2" t="s">
        <v>2935</v>
      </c>
      <c r="C6318" s="3">
        <v>70</v>
      </c>
      <c r="D6318" s="2">
        <v>37</v>
      </c>
      <c r="E6318" s="2">
        <v>32.700000000000003</v>
      </c>
      <c r="F6318" s="2">
        <v>33.950000000000003</v>
      </c>
      <c r="G6318" s="2">
        <v>0</v>
      </c>
      <c r="H6318" s="2" t="s">
        <v>12</v>
      </c>
      <c r="I6318" s="2">
        <v>7</v>
      </c>
      <c r="J6318" s="2">
        <v>8447</v>
      </c>
      <c r="K6318" s="4">
        <v>0.70409999999999995</v>
      </c>
      <c r="L6318" s="2" t="s">
        <v>1929</v>
      </c>
      <c r="M6318" s="5">
        <v>45093</v>
      </c>
      <c r="N6318" s="6">
        <v>102.57</v>
      </c>
    </row>
    <row r="6319" spans="1:14" ht="15.5" hidden="1" x14ac:dyDescent="0.35">
      <c r="A6319" s="3" t="s">
        <v>53</v>
      </c>
      <c r="B6319" s="2" t="s">
        <v>2936</v>
      </c>
      <c r="C6319" s="3">
        <v>71</v>
      </c>
      <c r="D6319" s="2">
        <v>34.700000000000003</v>
      </c>
      <c r="E6319" s="2">
        <v>31.75</v>
      </c>
      <c r="F6319" s="2">
        <v>32.6</v>
      </c>
      <c r="G6319" s="2">
        <v>4.2</v>
      </c>
      <c r="H6319" s="2">
        <v>0.13769999999999999</v>
      </c>
      <c r="I6319" s="2">
        <v>1</v>
      </c>
      <c r="J6319" s="2">
        <v>1008</v>
      </c>
      <c r="K6319" s="4">
        <v>0.64839999999999998</v>
      </c>
      <c r="L6319" s="2" t="s">
        <v>1929</v>
      </c>
      <c r="M6319" s="5">
        <v>45093</v>
      </c>
      <c r="N6319" s="6">
        <v>102.57</v>
      </c>
    </row>
    <row r="6320" spans="1:14" ht="15.5" hidden="1" x14ac:dyDescent="0.35">
      <c r="A6320" s="3" t="s">
        <v>55</v>
      </c>
      <c r="B6320" s="2" t="s">
        <v>1952</v>
      </c>
      <c r="C6320" s="3">
        <v>72</v>
      </c>
      <c r="D6320" s="2">
        <v>31.36</v>
      </c>
      <c r="E6320" s="2">
        <v>30.8</v>
      </c>
      <c r="F6320" s="2">
        <v>31.95</v>
      </c>
      <c r="G6320" s="2">
        <v>0</v>
      </c>
      <c r="H6320" s="2" t="s">
        <v>12</v>
      </c>
      <c r="I6320" s="2">
        <v>1</v>
      </c>
      <c r="J6320" s="2">
        <v>545</v>
      </c>
      <c r="K6320" s="4">
        <v>0.6724</v>
      </c>
      <c r="L6320" s="2" t="s">
        <v>1929</v>
      </c>
      <c r="M6320" s="5">
        <v>45093</v>
      </c>
      <c r="N6320" s="6">
        <v>102.57</v>
      </c>
    </row>
    <row r="6321" spans="1:14" ht="15.5" hidden="1" x14ac:dyDescent="0.35">
      <c r="A6321" s="3" t="s">
        <v>57</v>
      </c>
      <c r="B6321" s="2" t="s">
        <v>2849</v>
      </c>
      <c r="C6321" s="3">
        <v>72.5</v>
      </c>
      <c r="D6321" s="2">
        <v>34.200000000000003</v>
      </c>
      <c r="E6321" s="2">
        <v>30.3</v>
      </c>
      <c r="F6321" s="2">
        <v>31.5</v>
      </c>
      <c r="G6321" s="2">
        <v>0</v>
      </c>
      <c r="H6321" s="2" t="s">
        <v>12</v>
      </c>
      <c r="I6321" s="2">
        <v>1</v>
      </c>
      <c r="J6321" s="2">
        <v>801</v>
      </c>
      <c r="K6321" s="4">
        <v>0.66679999999999995</v>
      </c>
      <c r="L6321" s="2" t="s">
        <v>1929</v>
      </c>
      <c r="M6321" s="5">
        <v>45093</v>
      </c>
      <c r="N6321" s="6">
        <v>102.57</v>
      </c>
    </row>
    <row r="6322" spans="1:14" ht="15.5" hidden="1" x14ac:dyDescent="0.35">
      <c r="A6322" s="3" t="s">
        <v>59</v>
      </c>
      <c r="B6322" s="2" t="s">
        <v>2937</v>
      </c>
      <c r="C6322" s="3">
        <v>73</v>
      </c>
      <c r="D6322" s="2">
        <v>36.049999999999997</v>
      </c>
      <c r="E6322" s="2">
        <v>29.8</v>
      </c>
      <c r="F6322" s="2">
        <v>31.05</v>
      </c>
      <c r="G6322" s="2">
        <v>0</v>
      </c>
      <c r="H6322" s="2" t="s">
        <v>12</v>
      </c>
      <c r="I6322" s="2">
        <v>1</v>
      </c>
      <c r="J6322" s="2">
        <v>23059</v>
      </c>
      <c r="K6322" s="4">
        <v>0.66110000000000002</v>
      </c>
      <c r="L6322" s="2" t="s">
        <v>1929</v>
      </c>
      <c r="M6322" s="5">
        <v>45093</v>
      </c>
      <c r="N6322" s="6">
        <v>102.57</v>
      </c>
    </row>
    <row r="6323" spans="1:14" ht="15.5" hidden="1" x14ac:dyDescent="0.35">
      <c r="A6323" s="3" t="s">
        <v>61</v>
      </c>
      <c r="B6323" s="2" t="s">
        <v>1955</v>
      </c>
      <c r="C6323" s="3">
        <v>74</v>
      </c>
      <c r="D6323" s="2">
        <v>27.1</v>
      </c>
      <c r="E6323" s="2">
        <v>28.8</v>
      </c>
      <c r="F6323" s="2">
        <v>30.1</v>
      </c>
      <c r="G6323" s="2">
        <v>0</v>
      </c>
      <c r="H6323" s="2" t="s">
        <v>12</v>
      </c>
      <c r="I6323" s="2">
        <v>1</v>
      </c>
      <c r="J6323" s="2">
        <v>407</v>
      </c>
      <c r="K6323" s="4">
        <v>0.64500000000000002</v>
      </c>
      <c r="L6323" s="2" t="s">
        <v>1929</v>
      </c>
      <c r="M6323" s="5">
        <v>45093</v>
      </c>
      <c r="N6323" s="6">
        <v>102.57</v>
      </c>
    </row>
    <row r="6324" spans="1:14" ht="15.5" hidden="1" x14ac:dyDescent="0.35">
      <c r="A6324" s="3" t="s">
        <v>63</v>
      </c>
      <c r="B6324" s="2" t="s">
        <v>2938</v>
      </c>
      <c r="C6324" s="3">
        <v>75</v>
      </c>
      <c r="D6324" s="2">
        <v>29.8</v>
      </c>
      <c r="E6324" s="2">
        <v>27.9</v>
      </c>
      <c r="F6324" s="2">
        <v>29.1</v>
      </c>
      <c r="G6324" s="2">
        <v>-2.5499999999999998</v>
      </c>
      <c r="H6324" s="2">
        <v>-7.8799999999999995E-2</v>
      </c>
      <c r="I6324" s="2">
        <v>6</v>
      </c>
      <c r="J6324" s="2">
        <v>5236</v>
      </c>
      <c r="K6324" s="4">
        <v>0.6331</v>
      </c>
      <c r="L6324" s="2" t="s">
        <v>1929</v>
      </c>
      <c r="M6324" s="5">
        <v>45093</v>
      </c>
      <c r="N6324" s="6">
        <v>102.57</v>
      </c>
    </row>
    <row r="6325" spans="1:14" ht="15.5" hidden="1" x14ac:dyDescent="0.35">
      <c r="A6325" s="3" t="s">
        <v>65</v>
      </c>
      <c r="B6325" s="2" t="s">
        <v>2939</v>
      </c>
      <c r="C6325" s="3">
        <v>76</v>
      </c>
      <c r="D6325" s="2">
        <v>31.3</v>
      </c>
      <c r="E6325" s="2">
        <v>26.9</v>
      </c>
      <c r="F6325" s="2">
        <v>28.15</v>
      </c>
      <c r="G6325" s="2">
        <v>0</v>
      </c>
      <c r="H6325" s="2" t="s">
        <v>12</v>
      </c>
      <c r="I6325" s="2">
        <v>5</v>
      </c>
      <c r="J6325" s="2">
        <v>425</v>
      </c>
      <c r="K6325" s="4">
        <v>0.61650000000000005</v>
      </c>
      <c r="L6325" s="2" t="s">
        <v>1929</v>
      </c>
      <c r="M6325" s="5">
        <v>45093</v>
      </c>
      <c r="N6325" s="6">
        <v>102.57</v>
      </c>
    </row>
    <row r="6326" spans="1:14" ht="15.5" hidden="1" x14ac:dyDescent="0.35">
      <c r="A6326" s="3" t="s">
        <v>67</v>
      </c>
      <c r="B6326" s="2" t="s">
        <v>2519</v>
      </c>
      <c r="C6326" s="3">
        <v>77</v>
      </c>
      <c r="D6326" s="2">
        <v>24.18</v>
      </c>
      <c r="E6326" s="2">
        <v>26</v>
      </c>
      <c r="F6326" s="2">
        <v>27.2</v>
      </c>
      <c r="G6326" s="2">
        <v>0</v>
      </c>
      <c r="H6326" s="2" t="s">
        <v>12</v>
      </c>
      <c r="I6326" s="2">
        <v>2</v>
      </c>
      <c r="J6326" s="2">
        <v>192</v>
      </c>
      <c r="K6326" s="4">
        <v>0.60819999999999996</v>
      </c>
      <c r="L6326" s="2" t="s">
        <v>1929</v>
      </c>
      <c r="M6326" s="5">
        <v>45093</v>
      </c>
      <c r="N6326" s="6">
        <v>102.57</v>
      </c>
    </row>
    <row r="6327" spans="1:14" ht="15.5" hidden="1" x14ac:dyDescent="0.35">
      <c r="A6327" s="3" t="s">
        <v>69</v>
      </c>
      <c r="B6327" s="2" t="s">
        <v>1959</v>
      </c>
      <c r="C6327" s="3">
        <v>77.5</v>
      </c>
      <c r="D6327" s="2">
        <v>26.75</v>
      </c>
      <c r="E6327" s="2">
        <v>25.5</v>
      </c>
      <c r="F6327" s="2">
        <v>26.75</v>
      </c>
      <c r="G6327" s="2">
        <v>0</v>
      </c>
      <c r="H6327" s="2" t="s">
        <v>12</v>
      </c>
      <c r="I6327" s="2">
        <v>1</v>
      </c>
      <c r="J6327" s="2">
        <v>673</v>
      </c>
      <c r="K6327" s="4">
        <v>0.60160000000000002</v>
      </c>
      <c r="L6327" s="2" t="s">
        <v>1929</v>
      </c>
      <c r="M6327" s="5">
        <v>45093</v>
      </c>
      <c r="N6327" s="6">
        <v>102.57</v>
      </c>
    </row>
    <row r="6328" spans="1:14" ht="15.5" hidden="1" x14ac:dyDescent="0.35">
      <c r="A6328" s="3" t="s">
        <v>71</v>
      </c>
      <c r="B6328" s="2" t="s">
        <v>2733</v>
      </c>
      <c r="C6328" s="3">
        <v>78</v>
      </c>
      <c r="D6328" s="2">
        <v>27.95</v>
      </c>
      <c r="E6328" s="2">
        <v>25.05</v>
      </c>
      <c r="F6328" s="2">
        <v>26.25</v>
      </c>
      <c r="G6328" s="2">
        <v>0</v>
      </c>
      <c r="H6328" s="2" t="s">
        <v>12</v>
      </c>
      <c r="I6328" s="2">
        <v>1</v>
      </c>
      <c r="J6328" s="2">
        <v>563</v>
      </c>
      <c r="K6328" s="4">
        <v>0.59519999999999995</v>
      </c>
      <c r="L6328" s="2" t="s">
        <v>1929</v>
      </c>
      <c r="M6328" s="5">
        <v>45093</v>
      </c>
      <c r="N6328" s="6">
        <v>102.57</v>
      </c>
    </row>
    <row r="6329" spans="1:14" ht="15.5" hidden="1" x14ac:dyDescent="0.35">
      <c r="A6329" s="3" t="s">
        <v>73</v>
      </c>
      <c r="B6329" s="2" t="s">
        <v>1961</v>
      </c>
      <c r="C6329" s="3">
        <v>79</v>
      </c>
      <c r="D6329" s="2">
        <v>21.2</v>
      </c>
      <c r="E6329" s="2">
        <v>24.15</v>
      </c>
      <c r="F6329" s="2">
        <v>25.35</v>
      </c>
      <c r="G6329" s="2">
        <v>0</v>
      </c>
      <c r="H6329" s="2" t="s">
        <v>12</v>
      </c>
      <c r="I6329" s="2">
        <v>33</v>
      </c>
      <c r="J6329" s="2">
        <v>497</v>
      </c>
      <c r="K6329" s="4">
        <v>0.58909999999999996</v>
      </c>
      <c r="L6329" s="2" t="s">
        <v>1929</v>
      </c>
      <c r="M6329" s="5">
        <v>45093</v>
      </c>
      <c r="N6329" s="6">
        <v>102.57</v>
      </c>
    </row>
    <row r="6330" spans="1:14" ht="15.5" hidden="1" x14ac:dyDescent="0.35">
      <c r="A6330" s="3" t="s">
        <v>75</v>
      </c>
      <c r="B6330" s="2" t="s">
        <v>2940</v>
      </c>
      <c r="C6330" s="3">
        <v>80</v>
      </c>
      <c r="D6330" s="2">
        <v>24.75</v>
      </c>
      <c r="E6330" s="2">
        <v>23.15</v>
      </c>
      <c r="F6330" s="2">
        <v>24.45</v>
      </c>
      <c r="G6330" s="2">
        <v>-2.4500000000000002</v>
      </c>
      <c r="H6330" s="2">
        <v>-9.01E-2</v>
      </c>
      <c r="I6330" s="2">
        <v>16</v>
      </c>
      <c r="J6330" s="2">
        <v>3156</v>
      </c>
      <c r="K6330" s="4">
        <v>0.57520000000000004</v>
      </c>
      <c r="L6330" s="2" t="s">
        <v>1929</v>
      </c>
      <c r="M6330" s="5">
        <v>45093</v>
      </c>
      <c r="N6330" s="6">
        <v>102.57</v>
      </c>
    </row>
    <row r="6331" spans="1:14" ht="15.5" hidden="1" x14ac:dyDescent="0.35">
      <c r="A6331" s="3" t="s">
        <v>77</v>
      </c>
      <c r="B6331" s="2" t="s">
        <v>2941</v>
      </c>
      <c r="C6331" s="3">
        <v>81</v>
      </c>
      <c r="D6331" s="2">
        <v>29</v>
      </c>
      <c r="E6331" s="2">
        <v>22.85</v>
      </c>
      <c r="F6331" s="2">
        <v>23.5</v>
      </c>
      <c r="G6331" s="2">
        <v>0</v>
      </c>
      <c r="H6331" s="2" t="s">
        <v>12</v>
      </c>
      <c r="I6331" s="2">
        <v>4</v>
      </c>
      <c r="J6331" s="2">
        <v>630</v>
      </c>
      <c r="K6331" s="4">
        <v>0.60329999999999995</v>
      </c>
      <c r="L6331" s="2" t="s">
        <v>1929</v>
      </c>
      <c r="M6331" s="5">
        <v>45093</v>
      </c>
      <c r="N6331" s="6">
        <v>102.57</v>
      </c>
    </row>
    <row r="6332" spans="1:14" ht="15.5" hidden="1" x14ac:dyDescent="0.35">
      <c r="A6332" s="3" t="s">
        <v>78</v>
      </c>
      <c r="B6332" s="2" t="s">
        <v>2942</v>
      </c>
      <c r="C6332" s="3">
        <v>82</v>
      </c>
      <c r="D6332" s="2">
        <v>25.25</v>
      </c>
      <c r="E6332" s="2">
        <v>21.9</v>
      </c>
      <c r="F6332" s="2">
        <v>22.6</v>
      </c>
      <c r="G6332" s="2">
        <v>0</v>
      </c>
      <c r="H6332" s="2" t="s">
        <v>12</v>
      </c>
      <c r="I6332" s="2">
        <v>3</v>
      </c>
      <c r="J6332" s="2">
        <v>380</v>
      </c>
      <c r="K6332" s="4">
        <v>0.59009999999999996</v>
      </c>
      <c r="L6332" s="2" t="s">
        <v>1929</v>
      </c>
      <c r="M6332" s="5">
        <v>45093</v>
      </c>
      <c r="N6332" s="6">
        <v>102.57</v>
      </c>
    </row>
    <row r="6333" spans="1:14" ht="15.5" hidden="1" x14ac:dyDescent="0.35">
      <c r="A6333" s="3" t="s">
        <v>80</v>
      </c>
      <c r="B6333" s="2" t="s">
        <v>2851</v>
      </c>
      <c r="C6333" s="3">
        <v>83</v>
      </c>
      <c r="D6333" s="2">
        <v>26.22</v>
      </c>
      <c r="E6333" s="2">
        <v>20.399999999999999</v>
      </c>
      <c r="F6333" s="2">
        <v>21.7</v>
      </c>
      <c r="G6333" s="2">
        <v>0</v>
      </c>
      <c r="H6333" s="2" t="s">
        <v>12</v>
      </c>
      <c r="I6333" s="2">
        <v>1</v>
      </c>
      <c r="J6333" s="2">
        <v>480</v>
      </c>
      <c r="K6333" s="4">
        <v>0.54369999999999996</v>
      </c>
      <c r="L6333" s="2" t="s">
        <v>1929</v>
      </c>
      <c r="M6333" s="5">
        <v>45093</v>
      </c>
      <c r="N6333" s="6">
        <v>102.57</v>
      </c>
    </row>
    <row r="6334" spans="1:14" ht="15.5" hidden="1" x14ac:dyDescent="0.35">
      <c r="A6334" s="3" t="s">
        <v>82</v>
      </c>
      <c r="B6334" s="2" t="s">
        <v>2943</v>
      </c>
      <c r="C6334" s="3">
        <v>84</v>
      </c>
      <c r="D6334" s="2">
        <v>24.2</v>
      </c>
      <c r="E6334" s="2">
        <v>20.149999999999999</v>
      </c>
      <c r="F6334" s="2">
        <v>20.350000000000001</v>
      </c>
      <c r="G6334" s="2">
        <v>0</v>
      </c>
      <c r="H6334" s="2" t="s">
        <v>12</v>
      </c>
      <c r="I6334" s="2">
        <v>25</v>
      </c>
      <c r="J6334" s="2">
        <v>1014</v>
      </c>
      <c r="K6334" s="4">
        <v>0.5454</v>
      </c>
      <c r="L6334" s="2" t="s">
        <v>1929</v>
      </c>
      <c r="M6334" s="5">
        <v>45093</v>
      </c>
      <c r="N6334" s="6">
        <v>102.57</v>
      </c>
    </row>
    <row r="6335" spans="1:14" ht="15.5" hidden="1" x14ac:dyDescent="0.35">
      <c r="A6335" s="3" t="s">
        <v>84</v>
      </c>
      <c r="B6335" s="2" t="s">
        <v>2934</v>
      </c>
      <c r="C6335" s="3">
        <v>85</v>
      </c>
      <c r="D6335" s="2">
        <v>19.670000000000002</v>
      </c>
      <c r="E6335" s="2">
        <v>19.25</v>
      </c>
      <c r="F6335" s="2">
        <v>19.55</v>
      </c>
      <c r="G6335" s="2">
        <v>-2.73</v>
      </c>
      <c r="H6335" s="2">
        <v>-0.12189999999999999</v>
      </c>
      <c r="I6335" s="2">
        <v>23</v>
      </c>
      <c r="J6335" s="2">
        <v>4350</v>
      </c>
      <c r="K6335" s="4">
        <v>0.53979999999999995</v>
      </c>
      <c r="L6335" s="2" t="s">
        <v>1929</v>
      </c>
      <c r="M6335" s="5">
        <v>45093</v>
      </c>
      <c r="N6335" s="6">
        <v>102.57</v>
      </c>
    </row>
    <row r="6336" spans="1:14" ht="15.5" hidden="1" x14ac:dyDescent="0.35">
      <c r="A6336" s="3" t="s">
        <v>86</v>
      </c>
      <c r="B6336" s="2" t="s">
        <v>2944</v>
      </c>
      <c r="C6336" s="3">
        <v>86</v>
      </c>
      <c r="D6336" s="2">
        <v>21.55</v>
      </c>
      <c r="E6336" s="2">
        <v>18.399999999999999</v>
      </c>
      <c r="F6336" s="2">
        <v>18.600000000000001</v>
      </c>
      <c r="G6336" s="2">
        <v>0</v>
      </c>
      <c r="H6336" s="2" t="s">
        <v>12</v>
      </c>
      <c r="I6336" s="2">
        <v>1</v>
      </c>
      <c r="J6336" s="2">
        <v>605</v>
      </c>
      <c r="K6336" s="4">
        <v>0.52800000000000002</v>
      </c>
      <c r="L6336" s="2" t="s">
        <v>1929</v>
      </c>
      <c r="M6336" s="5">
        <v>45093</v>
      </c>
      <c r="N6336" s="6">
        <v>102.57</v>
      </c>
    </row>
    <row r="6337" spans="1:14" ht="15.5" hidden="1" x14ac:dyDescent="0.35">
      <c r="A6337" s="3" t="s">
        <v>88</v>
      </c>
      <c r="B6337" s="2" t="s">
        <v>2932</v>
      </c>
      <c r="C6337" s="3">
        <v>87</v>
      </c>
      <c r="D6337" s="2">
        <v>22.92</v>
      </c>
      <c r="E6337" s="2">
        <v>17.55</v>
      </c>
      <c r="F6337" s="2">
        <v>17.75</v>
      </c>
      <c r="G6337" s="2">
        <v>0</v>
      </c>
      <c r="H6337" s="2" t="s">
        <v>12</v>
      </c>
      <c r="I6337" s="2">
        <v>1</v>
      </c>
      <c r="J6337" s="2">
        <v>842</v>
      </c>
      <c r="K6337" s="4">
        <v>0.52049999999999996</v>
      </c>
      <c r="L6337" s="2" t="s">
        <v>1929</v>
      </c>
      <c r="M6337" s="5">
        <v>45093</v>
      </c>
      <c r="N6337" s="6">
        <v>102.57</v>
      </c>
    </row>
    <row r="6338" spans="1:14" ht="15.5" hidden="1" x14ac:dyDescent="0.35">
      <c r="A6338" s="3" t="s">
        <v>90</v>
      </c>
      <c r="B6338" s="2" t="s">
        <v>2934</v>
      </c>
      <c r="C6338" s="3">
        <v>88</v>
      </c>
      <c r="D6338" s="2">
        <v>17.100000000000001</v>
      </c>
      <c r="E6338" s="2">
        <v>16.7</v>
      </c>
      <c r="F6338" s="2">
        <v>16.899999999999999</v>
      </c>
      <c r="G6338" s="2">
        <v>-1.94</v>
      </c>
      <c r="H6338" s="2">
        <v>-0.1019</v>
      </c>
      <c r="I6338" s="2">
        <v>1</v>
      </c>
      <c r="J6338" s="2">
        <v>1257</v>
      </c>
      <c r="K6338" s="4">
        <v>0.51200000000000001</v>
      </c>
      <c r="L6338" s="2" t="s">
        <v>1929</v>
      </c>
      <c r="M6338" s="5">
        <v>45093</v>
      </c>
      <c r="N6338" s="6">
        <v>102.57</v>
      </c>
    </row>
    <row r="6339" spans="1:14" ht="15.5" hidden="1" x14ac:dyDescent="0.35">
      <c r="A6339" s="3" t="s">
        <v>92</v>
      </c>
      <c r="B6339" s="2" t="s">
        <v>2945</v>
      </c>
      <c r="C6339" s="3">
        <v>89</v>
      </c>
      <c r="D6339" s="2">
        <v>16.2</v>
      </c>
      <c r="E6339" s="2">
        <v>15.85</v>
      </c>
      <c r="F6339" s="2">
        <v>16.55</v>
      </c>
      <c r="G6339" s="2">
        <v>-2.85</v>
      </c>
      <c r="H6339" s="2">
        <v>-0.14960000000000001</v>
      </c>
      <c r="I6339" s="2">
        <v>2</v>
      </c>
      <c r="J6339" s="2">
        <v>1049</v>
      </c>
      <c r="K6339" s="4">
        <v>0.52539999999999998</v>
      </c>
      <c r="L6339" s="2" t="s">
        <v>1929</v>
      </c>
      <c r="M6339" s="5">
        <v>45093</v>
      </c>
      <c r="N6339" s="6">
        <v>102.57</v>
      </c>
    </row>
    <row r="6340" spans="1:14" ht="15.5" hidden="1" x14ac:dyDescent="0.35">
      <c r="A6340" s="3" t="s">
        <v>94</v>
      </c>
      <c r="B6340" s="2" t="s">
        <v>2946</v>
      </c>
      <c r="C6340" s="3">
        <v>90</v>
      </c>
      <c r="D6340" s="2">
        <v>15.39</v>
      </c>
      <c r="E6340" s="2">
        <v>15.05</v>
      </c>
      <c r="F6340" s="2">
        <v>15.7</v>
      </c>
      <c r="G6340" s="2">
        <v>-2.66</v>
      </c>
      <c r="H6340" s="2">
        <v>-0.1474</v>
      </c>
      <c r="I6340" s="2">
        <v>17</v>
      </c>
      <c r="J6340" s="2">
        <v>15462</v>
      </c>
      <c r="K6340" s="4">
        <v>0.51649999999999996</v>
      </c>
      <c r="L6340" s="2" t="s">
        <v>1929</v>
      </c>
      <c r="M6340" s="5">
        <v>45093</v>
      </c>
      <c r="N6340" s="6">
        <v>102.57</v>
      </c>
    </row>
    <row r="6341" spans="1:14" ht="15.5" x14ac:dyDescent="0.35">
      <c r="A6341" s="3" t="s">
        <v>96</v>
      </c>
      <c r="B6341" s="2" t="s">
        <v>2947</v>
      </c>
      <c r="C6341" s="3">
        <v>91</v>
      </c>
      <c r="D6341" s="2">
        <v>15.5</v>
      </c>
      <c r="E6341" s="2">
        <v>13.6</v>
      </c>
      <c r="F6341" s="2">
        <v>14.45</v>
      </c>
      <c r="G6341" s="2">
        <v>-1.8</v>
      </c>
      <c r="H6341" s="2">
        <v>-0.104</v>
      </c>
      <c r="I6341" s="2">
        <v>50</v>
      </c>
      <c r="J6341" s="2">
        <v>998</v>
      </c>
      <c r="K6341" s="4">
        <v>0.49819999999999998</v>
      </c>
      <c r="L6341" s="2" t="s">
        <v>1929</v>
      </c>
      <c r="M6341" s="5">
        <v>45093</v>
      </c>
      <c r="N6341" s="6">
        <v>102.57</v>
      </c>
    </row>
    <row r="6342" spans="1:14" ht="15.5" hidden="1" x14ac:dyDescent="0.35">
      <c r="A6342" s="3" t="s">
        <v>98</v>
      </c>
      <c r="B6342" s="2" t="s">
        <v>2948</v>
      </c>
      <c r="C6342" s="3">
        <v>92</v>
      </c>
      <c r="D6342" s="2">
        <v>14.63</v>
      </c>
      <c r="E6342" s="2">
        <v>13.5</v>
      </c>
      <c r="F6342" s="2">
        <v>13.7</v>
      </c>
      <c r="G6342" s="2">
        <v>-1.79</v>
      </c>
      <c r="H6342" s="2">
        <v>-0.109</v>
      </c>
      <c r="I6342" s="2">
        <v>3</v>
      </c>
      <c r="J6342" s="2">
        <v>4404</v>
      </c>
      <c r="K6342" s="4">
        <v>0.49380000000000002</v>
      </c>
      <c r="L6342" s="2" t="s">
        <v>1929</v>
      </c>
      <c r="M6342" s="5">
        <v>45093</v>
      </c>
      <c r="N6342" s="6">
        <v>102.57</v>
      </c>
    </row>
    <row r="6343" spans="1:14" ht="15.5" hidden="1" x14ac:dyDescent="0.35">
      <c r="A6343" s="3" t="s">
        <v>100</v>
      </c>
      <c r="B6343" s="2" t="s">
        <v>2949</v>
      </c>
      <c r="C6343" s="3">
        <v>93</v>
      </c>
      <c r="D6343" s="2">
        <v>13.2</v>
      </c>
      <c r="E6343" s="2">
        <v>12.05</v>
      </c>
      <c r="F6343" s="2">
        <v>12.95</v>
      </c>
      <c r="G6343" s="2">
        <v>-2.4500000000000002</v>
      </c>
      <c r="H6343" s="2">
        <v>-0.1565</v>
      </c>
      <c r="I6343" s="2">
        <v>55</v>
      </c>
      <c r="J6343" s="2">
        <v>4129</v>
      </c>
      <c r="K6343" s="4">
        <v>0.48799999999999999</v>
      </c>
      <c r="L6343" s="2" t="s">
        <v>1929</v>
      </c>
      <c r="M6343" s="5">
        <v>45093</v>
      </c>
      <c r="N6343" s="6">
        <v>102.57</v>
      </c>
    </row>
    <row r="6344" spans="1:14" ht="15.5" x14ac:dyDescent="0.35">
      <c r="A6344" s="3" t="s">
        <v>102</v>
      </c>
      <c r="B6344" s="2" t="s">
        <v>2950</v>
      </c>
      <c r="C6344" s="3">
        <v>94</v>
      </c>
      <c r="D6344" s="2">
        <v>13.29</v>
      </c>
      <c r="E6344" s="2">
        <v>12</v>
      </c>
      <c r="F6344" s="2">
        <v>12.15</v>
      </c>
      <c r="G6344" s="2">
        <v>-1.3</v>
      </c>
      <c r="H6344" s="2">
        <v>-8.9099999999999999E-2</v>
      </c>
      <c r="I6344" s="2">
        <v>4</v>
      </c>
      <c r="J6344" s="2">
        <v>2895</v>
      </c>
      <c r="K6344" s="4">
        <v>0.47739999999999999</v>
      </c>
      <c r="L6344" s="2" t="s">
        <v>1929</v>
      </c>
      <c r="M6344" s="5">
        <v>45093</v>
      </c>
      <c r="N6344" s="6">
        <v>102.57</v>
      </c>
    </row>
    <row r="6345" spans="1:14" ht="15.5" hidden="1" x14ac:dyDescent="0.35">
      <c r="A6345" s="3" t="s">
        <v>104</v>
      </c>
      <c r="B6345" s="2" t="s">
        <v>2951</v>
      </c>
      <c r="C6345" s="3">
        <v>95</v>
      </c>
      <c r="D6345" s="2">
        <v>11.35</v>
      </c>
      <c r="E6345" s="2">
        <v>11.25</v>
      </c>
      <c r="F6345" s="2">
        <v>11.45</v>
      </c>
      <c r="G6345" s="2">
        <v>-2.5499999999999998</v>
      </c>
      <c r="H6345" s="2">
        <v>-0.1835</v>
      </c>
      <c r="I6345" s="2">
        <v>69</v>
      </c>
      <c r="J6345" s="2">
        <v>94786</v>
      </c>
      <c r="K6345" s="4">
        <v>0.47310000000000002</v>
      </c>
      <c r="L6345" s="2" t="s">
        <v>1929</v>
      </c>
      <c r="M6345" s="5">
        <v>45093</v>
      </c>
      <c r="N6345" s="6">
        <v>102.57</v>
      </c>
    </row>
    <row r="6346" spans="1:14" ht="15.5" hidden="1" x14ac:dyDescent="0.35">
      <c r="A6346" s="3" t="s">
        <v>106</v>
      </c>
      <c r="B6346" s="2" t="s">
        <v>2949</v>
      </c>
      <c r="C6346" s="3">
        <v>96</v>
      </c>
      <c r="D6346" s="2">
        <v>11</v>
      </c>
      <c r="E6346" s="2">
        <v>10.050000000000001</v>
      </c>
      <c r="F6346" s="2">
        <v>10.75</v>
      </c>
      <c r="G6346" s="2">
        <v>-2.79</v>
      </c>
      <c r="H6346" s="2">
        <v>-0.20230000000000001</v>
      </c>
      <c r="I6346" s="2">
        <v>43</v>
      </c>
      <c r="J6346" s="2">
        <v>2459</v>
      </c>
      <c r="K6346" s="4">
        <v>0.46750000000000003</v>
      </c>
      <c r="L6346" s="2" t="s">
        <v>1929</v>
      </c>
      <c r="M6346" s="5">
        <v>45093</v>
      </c>
      <c r="N6346" s="6">
        <v>102.57</v>
      </c>
    </row>
    <row r="6347" spans="1:14" ht="15.5" x14ac:dyDescent="0.35">
      <c r="A6347" s="3" t="s">
        <v>108</v>
      </c>
      <c r="B6347" s="2" t="s">
        <v>2952</v>
      </c>
      <c r="C6347" s="3">
        <v>97</v>
      </c>
      <c r="D6347" s="2">
        <v>10.47</v>
      </c>
      <c r="E6347" s="2">
        <v>9.9</v>
      </c>
      <c r="F6347" s="2">
        <v>10.15</v>
      </c>
      <c r="G6347" s="2">
        <v>-1.83</v>
      </c>
      <c r="H6347" s="2">
        <v>-0.14879999999999999</v>
      </c>
      <c r="I6347" s="2">
        <v>5</v>
      </c>
      <c r="J6347" s="2">
        <v>3396</v>
      </c>
      <c r="K6347" s="4">
        <v>0.4677</v>
      </c>
      <c r="L6347" s="2" t="s">
        <v>1929</v>
      </c>
      <c r="M6347" s="5">
        <v>45093</v>
      </c>
      <c r="N6347" s="6">
        <v>102.57</v>
      </c>
    </row>
    <row r="6348" spans="1:14" ht="15.5" hidden="1" x14ac:dyDescent="0.35">
      <c r="A6348" s="3" t="s">
        <v>110</v>
      </c>
      <c r="B6348" s="2" t="s">
        <v>2953</v>
      </c>
      <c r="C6348" s="3">
        <v>98</v>
      </c>
      <c r="D6348" s="2">
        <v>9.6</v>
      </c>
      <c r="E6348" s="2">
        <v>9.25</v>
      </c>
      <c r="F6348" s="2">
        <v>9.4</v>
      </c>
      <c r="G6348" s="2">
        <v>-2.0499999999999998</v>
      </c>
      <c r="H6348" s="2">
        <v>-0.17599999999999999</v>
      </c>
      <c r="I6348" s="2">
        <v>110</v>
      </c>
      <c r="J6348" s="2">
        <v>6254</v>
      </c>
      <c r="K6348" s="4">
        <v>0.45579999999999998</v>
      </c>
      <c r="L6348" s="2" t="s">
        <v>1929</v>
      </c>
      <c r="M6348" s="5">
        <v>45093</v>
      </c>
      <c r="N6348" s="6">
        <v>102.57</v>
      </c>
    </row>
    <row r="6349" spans="1:14" ht="15.5" hidden="1" x14ac:dyDescent="0.35">
      <c r="A6349" s="3" t="s">
        <v>112</v>
      </c>
      <c r="B6349" s="2" t="s">
        <v>2954</v>
      </c>
      <c r="C6349" s="3">
        <v>99</v>
      </c>
      <c r="D6349" s="2">
        <v>8.8000000000000007</v>
      </c>
      <c r="E6349" s="2">
        <v>8.6</v>
      </c>
      <c r="F6349" s="2">
        <v>8.8000000000000007</v>
      </c>
      <c r="G6349" s="2">
        <v>-2.2000000000000002</v>
      </c>
      <c r="H6349" s="2">
        <v>-0.2</v>
      </c>
      <c r="I6349" s="2">
        <v>64</v>
      </c>
      <c r="J6349" s="2">
        <v>3769</v>
      </c>
      <c r="K6349" s="4">
        <v>0.4531</v>
      </c>
      <c r="L6349" s="2" t="s">
        <v>1929</v>
      </c>
      <c r="M6349" s="5">
        <v>45093</v>
      </c>
      <c r="N6349" s="6">
        <v>102.57</v>
      </c>
    </row>
    <row r="6350" spans="1:14" ht="15.5" x14ac:dyDescent="0.35">
      <c r="A6350" s="3" t="s">
        <v>114</v>
      </c>
      <c r="B6350" s="2" t="s">
        <v>2955</v>
      </c>
      <c r="C6350" s="3">
        <v>100</v>
      </c>
      <c r="D6350" s="2">
        <v>8.08</v>
      </c>
      <c r="E6350" s="2">
        <v>8</v>
      </c>
      <c r="F6350" s="2">
        <v>8.15</v>
      </c>
      <c r="G6350" s="2">
        <v>-2.17</v>
      </c>
      <c r="H6350" s="2">
        <v>-0.2117</v>
      </c>
      <c r="I6350" s="2">
        <v>1510</v>
      </c>
      <c r="J6350" s="2">
        <v>33986</v>
      </c>
      <c r="K6350" s="4">
        <v>0.4456</v>
      </c>
      <c r="L6350" s="2" t="s">
        <v>1929</v>
      </c>
      <c r="M6350" s="5">
        <v>45093</v>
      </c>
      <c r="N6350" s="6">
        <v>102.57</v>
      </c>
    </row>
    <row r="6351" spans="1:14" ht="15.5" hidden="1" x14ac:dyDescent="0.35">
      <c r="A6351" s="3" t="s">
        <v>116</v>
      </c>
      <c r="B6351" s="2" t="s">
        <v>2951</v>
      </c>
      <c r="C6351" s="3">
        <v>105</v>
      </c>
      <c r="D6351" s="2">
        <v>5.39</v>
      </c>
      <c r="E6351" s="2">
        <v>5.3</v>
      </c>
      <c r="F6351" s="2">
        <v>5.45</v>
      </c>
      <c r="G6351" s="2">
        <v>-1.75</v>
      </c>
      <c r="H6351" s="2">
        <v>-0.24510000000000001</v>
      </c>
      <c r="I6351" s="2">
        <v>3277</v>
      </c>
      <c r="J6351" s="2">
        <v>39657</v>
      </c>
      <c r="K6351" s="4">
        <v>0.4224</v>
      </c>
      <c r="L6351" s="2" t="s">
        <v>1929</v>
      </c>
      <c r="M6351" s="5">
        <v>45093</v>
      </c>
      <c r="N6351" s="6">
        <v>102.57</v>
      </c>
    </row>
    <row r="6352" spans="1:14" ht="15.5" x14ac:dyDescent="0.35">
      <c r="A6352" s="3" t="s">
        <v>118</v>
      </c>
      <c r="B6352" s="2" t="s">
        <v>2951</v>
      </c>
      <c r="C6352" s="3">
        <v>110</v>
      </c>
      <c r="D6352" s="2">
        <v>3.4</v>
      </c>
      <c r="E6352" s="2">
        <v>3.3</v>
      </c>
      <c r="F6352" s="2">
        <v>3.4</v>
      </c>
      <c r="G6352" s="2">
        <v>-1.19</v>
      </c>
      <c r="H6352" s="2">
        <v>-0.25929999999999997</v>
      </c>
      <c r="I6352" s="2">
        <v>2186</v>
      </c>
      <c r="J6352" s="2">
        <v>40794</v>
      </c>
      <c r="K6352" s="4">
        <v>0.4032</v>
      </c>
      <c r="L6352" s="2" t="s">
        <v>1929</v>
      </c>
      <c r="M6352" s="5">
        <v>45093</v>
      </c>
      <c r="N6352" s="6">
        <v>102.57</v>
      </c>
    </row>
    <row r="6353" spans="1:14" ht="15.5" x14ac:dyDescent="0.35">
      <c r="A6353" s="3" t="s">
        <v>119</v>
      </c>
      <c r="B6353" s="2" t="s">
        <v>2951</v>
      </c>
      <c r="C6353" s="3">
        <v>115</v>
      </c>
      <c r="D6353" s="2">
        <v>1.95</v>
      </c>
      <c r="E6353" s="2">
        <v>1.95</v>
      </c>
      <c r="F6353" s="2">
        <v>2.44</v>
      </c>
      <c r="G6353" s="2">
        <v>-0.8</v>
      </c>
      <c r="H6353" s="2">
        <v>-0.29089999999999999</v>
      </c>
      <c r="I6353" s="2">
        <v>7744</v>
      </c>
      <c r="J6353" s="2">
        <v>26346</v>
      </c>
      <c r="K6353" s="4">
        <v>0.42580000000000001</v>
      </c>
      <c r="L6353" s="2" t="s">
        <v>1929</v>
      </c>
      <c r="M6353" s="5">
        <v>45093</v>
      </c>
      <c r="N6353" s="6">
        <v>102.57</v>
      </c>
    </row>
    <row r="6354" spans="1:14" ht="15.5" x14ac:dyDescent="0.35">
      <c r="A6354" s="3" t="s">
        <v>121</v>
      </c>
      <c r="B6354" s="2" t="s">
        <v>2951</v>
      </c>
      <c r="C6354" s="3">
        <v>120</v>
      </c>
      <c r="D6354" s="2">
        <v>1.1200000000000001</v>
      </c>
      <c r="E6354" s="2">
        <v>1.1000000000000001</v>
      </c>
      <c r="F6354" s="2">
        <v>1.1299999999999999</v>
      </c>
      <c r="G6354" s="2">
        <v>-0.45</v>
      </c>
      <c r="H6354" s="2">
        <v>-0.28660000000000002</v>
      </c>
      <c r="I6354" s="2">
        <v>3061</v>
      </c>
      <c r="J6354" s="2">
        <v>46640</v>
      </c>
      <c r="K6354" s="4">
        <v>0.3831</v>
      </c>
      <c r="L6354" s="2" t="s">
        <v>1929</v>
      </c>
      <c r="M6354" s="5">
        <v>45093</v>
      </c>
      <c r="N6354" s="6">
        <v>102.57</v>
      </c>
    </row>
    <row r="6355" spans="1:14" ht="15.5" hidden="1" x14ac:dyDescent="0.35">
      <c r="A6355" s="3" t="s">
        <v>123</v>
      </c>
      <c r="B6355" s="2" t="s">
        <v>2956</v>
      </c>
      <c r="C6355" s="3">
        <v>125</v>
      </c>
      <c r="D6355" s="2">
        <v>0.65</v>
      </c>
      <c r="E6355" s="2">
        <v>0.62</v>
      </c>
      <c r="F6355" s="2">
        <v>0.63</v>
      </c>
      <c r="G6355" s="2">
        <v>-0.23</v>
      </c>
      <c r="H6355" s="2">
        <v>-0.26140000000000002</v>
      </c>
      <c r="I6355" s="2">
        <v>1554</v>
      </c>
      <c r="J6355" s="2">
        <v>38298</v>
      </c>
      <c r="K6355" s="4">
        <v>0.38109999999999999</v>
      </c>
      <c r="L6355" s="2" t="s">
        <v>1929</v>
      </c>
      <c r="M6355" s="5">
        <v>45093</v>
      </c>
      <c r="N6355" s="6">
        <v>102.57</v>
      </c>
    </row>
    <row r="6356" spans="1:14" ht="15.5" x14ac:dyDescent="0.35">
      <c r="A6356" s="3" t="s">
        <v>125</v>
      </c>
      <c r="B6356" s="2" t="s">
        <v>2957</v>
      </c>
      <c r="C6356" s="3">
        <v>130</v>
      </c>
      <c r="D6356" s="2">
        <v>0.37</v>
      </c>
      <c r="E6356" s="2">
        <v>0.36</v>
      </c>
      <c r="F6356" s="2">
        <v>0.38</v>
      </c>
      <c r="G6356" s="2">
        <v>-0.12</v>
      </c>
      <c r="H6356" s="2">
        <v>-0.24490000000000001</v>
      </c>
      <c r="I6356" s="2">
        <v>672</v>
      </c>
      <c r="J6356" s="2">
        <v>26038</v>
      </c>
      <c r="K6356" s="4">
        <v>0.38890000000000002</v>
      </c>
      <c r="L6356" s="2" t="s">
        <v>1929</v>
      </c>
      <c r="M6356" s="5">
        <v>45093</v>
      </c>
      <c r="N6356" s="6">
        <v>102.57</v>
      </c>
    </row>
    <row r="6357" spans="1:14" ht="15.5" hidden="1" x14ac:dyDescent="0.35">
      <c r="A6357" s="3" t="s">
        <v>127</v>
      </c>
      <c r="B6357" s="2" t="s">
        <v>2958</v>
      </c>
      <c r="C6357" s="3">
        <v>135</v>
      </c>
      <c r="D6357" s="2">
        <v>0.22</v>
      </c>
      <c r="E6357" s="2">
        <v>0.2</v>
      </c>
      <c r="F6357" s="2">
        <v>0.23</v>
      </c>
      <c r="G6357" s="2">
        <v>-0.08</v>
      </c>
      <c r="H6357" s="2">
        <v>-0.26669999999999999</v>
      </c>
      <c r="I6357" s="2">
        <v>125</v>
      </c>
      <c r="J6357" s="2">
        <v>19055</v>
      </c>
      <c r="K6357" s="4">
        <v>0.39650000000000002</v>
      </c>
      <c r="L6357" s="2" t="s">
        <v>1929</v>
      </c>
      <c r="M6357" s="5">
        <v>45093</v>
      </c>
      <c r="N6357" s="6">
        <v>102.57</v>
      </c>
    </row>
    <row r="6358" spans="1:14" ht="15.5" x14ac:dyDescent="0.35">
      <c r="A6358" s="3" t="s">
        <v>129</v>
      </c>
      <c r="B6358" s="2" t="s">
        <v>2959</v>
      </c>
      <c r="C6358" s="3">
        <v>140</v>
      </c>
      <c r="D6358" s="2">
        <v>0.14000000000000001</v>
      </c>
      <c r="E6358" s="2">
        <v>0.12</v>
      </c>
      <c r="F6358" s="2">
        <v>0.15</v>
      </c>
      <c r="G6358" s="2">
        <v>-0.05</v>
      </c>
      <c r="H6358" s="2">
        <v>-0.26319999999999999</v>
      </c>
      <c r="I6358" s="2">
        <v>112</v>
      </c>
      <c r="J6358" s="2">
        <v>18092</v>
      </c>
      <c r="K6358" s="4">
        <v>0.40920000000000001</v>
      </c>
      <c r="L6358" s="2" t="s">
        <v>1929</v>
      </c>
      <c r="M6358" s="5">
        <v>45093</v>
      </c>
      <c r="N6358" s="6">
        <v>102.57</v>
      </c>
    </row>
    <row r="6359" spans="1:14" ht="15.5" x14ac:dyDescent="0.35">
      <c r="A6359" s="3" t="s">
        <v>131</v>
      </c>
      <c r="B6359" s="2" t="s">
        <v>2960</v>
      </c>
      <c r="C6359" s="3">
        <v>145</v>
      </c>
      <c r="D6359" s="2">
        <v>0.1</v>
      </c>
      <c r="E6359" s="2">
        <v>0.08</v>
      </c>
      <c r="F6359" s="2">
        <v>0.11</v>
      </c>
      <c r="G6359" s="2">
        <v>-0.02</v>
      </c>
      <c r="H6359" s="2">
        <v>-0.16669999999999999</v>
      </c>
      <c r="I6359" s="2">
        <v>231</v>
      </c>
      <c r="J6359" s="2">
        <v>16315</v>
      </c>
      <c r="K6359" s="4">
        <v>0.42680000000000001</v>
      </c>
      <c r="L6359" s="2" t="s">
        <v>1929</v>
      </c>
      <c r="M6359" s="5">
        <v>45093</v>
      </c>
      <c r="N6359" s="6">
        <v>102.57</v>
      </c>
    </row>
    <row r="6360" spans="1:14" ht="15.5" hidden="1" x14ac:dyDescent="0.35">
      <c r="A6360" s="3" t="s">
        <v>133</v>
      </c>
      <c r="B6360" s="2" t="s">
        <v>2961</v>
      </c>
      <c r="C6360" s="3">
        <v>150</v>
      </c>
      <c r="D6360" s="2">
        <v>0.08</v>
      </c>
      <c r="E6360" s="2">
        <v>7.0000000000000007E-2</v>
      </c>
      <c r="F6360" s="2">
        <v>0.08</v>
      </c>
      <c r="G6360" s="2">
        <v>-0.01</v>
      </c>
      <c r="H6360" s="2">
        <v>-0.1111</v>
      </c>
      <c r="I6360" s="2">
        <v>139</v>
      </c>
      <c r="J6360" s="2">
        <v>34106</v>
      </c>
      <c r="K6360" s="4">
        <v>0.44140000000000001</v>
      </c>
      <c r="L6360" s="2" t="s">
        <v>1929</v>
      </c>
      <c r="M6360" s="5">
        <v>45093</v>
      </c>
      <c r="N6360" s="6">
        <v>102.57</v>
      </c>
    </row>
    <row r="6361" spans="1:14" ht="15.5" hidden="1" x14ac:dyDescent="0.35">
      <c r="A6361" s="3" t="s">
        <v>135</v>
      </c>
      <c r="B6361" s="2" t="s">
        <v>2962</v>
      </c>
      <c r="C6361" s="3">
        <v>150.5</v>
      </c>
      <c r="D6361" s="2">
        <v>0.06</v>
      </c>
      <c r="E6361" s="2">
        <v>0.05</v>
      </c>
      <c r="F6361" s="2">
        <v>0.08</v>
      </c>
      <c r="G6361" s="2">
        <v>-0.03</v>
      </c>
      <c r="H6361" s="2">
        <v>-0.33329999999999999</v>
      </c>
      <c r="I6361" s="2">
        <v>22</v>
      </c>
      <c r="J6361" s="2">
        <v>5322</v>
      </c>
      <c r="K6361" s="4">
        <v>0.44529999999999997</v>
      </c>
      <c r="L6361" s="2" t="s">
        <v>1929</v>
      </c>
      <c r="M6361" s="5">
        <v>45093</v>
      </c>
      <c r="N6361" s="6">
        <v>102.57</v>
      </c>
    </row>
    <row r="6362" spans="1:14" ht="15.5" hidden="1" x14ac:dyDescent="0.35">
      <c r="A6362" s="3" t="s">
        <v>137</v>
      </c>
      <c r="B6362" s="2" t="s">
        <v>2963</v>
      </c>
      <c r="C6362" s="3">
        <v>151</v>
      </c>
      <c r="D6362" s="2">
        <v>7.0000000000000007E-2</v>
      </c>
      <c r="E6362" s="2">
        <v>0.05</v>
      </c>
      <c r="F6362" s="2">
        <v>0.08</v>
      </c>
      <c r="G6362" s="2">
        <v>-0.04</v>
      </c>
      <c r="H6362" s="2">
        <v>-0.36359999999999998</v>
      </c>
      <c r="I6362" s="2">
        <v>1</v>
      </c>
      <c r="J6362" s="2">
        <v>2821</v>
      </c>
      <c r="K6362" s="4">
        <v>0.44819999999999999</v>
      </c>
      <c r="L6362" s="2" t="s">
        <v>1929</v>
      </c>
      <c r="M6362" s="5">
        <v>45093</v>
      </c>
      <c r="N6362" s="6">
        <v>102.57</v>
      </c>
    </row>
    <row r="6363" spans="1:14" ht="15.5" hidden="1" x14ac:dyDescent="0.35">
      <c r="A6363" s="3" t="s">
        <v>138</v>
      </c>
      <c r="B6363" s="2" t="s">
        <v>2871</v>
      </c>
      <c r="C6363" s="3">
        <v>151.5</v>
      </c>
      <c r="D6363" s="2">
        <v>0.09</v>
      </c>
      <c r="E6363" s="2">
        <v>0.05</v>
      </c>
      <c r="F6363" s="2">
        <v>7.0000000000000007E-2</v>
      </c>
      <c r="G6363" s="2">
        <v>0</v>
      </c>
      <c r="H6363" s="2" t="s">
        <v>12</v>
      </c>
      <c r="I6363" s="2">
        <v>5</v>
      </c>
      <c r="J6363" s="2">
        <v>1052</v>
      </c>
      <c r="K6363" s="4">
        <v>0.44340000000000002</v>
      </c>
      <c r="L6363" s="2" t="s">
        <v>1929</v>
      </c>
      <c r="M6363" s="5">
        <v>45093</v>
      </c>
      <c r="N6363" s="6">
        <v>102.57</v>
      </c>
    </row>
    <row r="6364" spans="1:14" ht="15.5" hidden="1" x14ac:dyDescent="0.35">
      <c r="A6364" s="3" t="s">
        <v>140</v>
      </c>
      <c r="B6364" s="2" t="s">
        <v>2964</v>
      </c>
      <c r="C6364" s="3">
        <v>152</v>
      </c>
      <c r="D6364" s="2">
        <v>0.08</v>
      </c>
      <c r="E6364" s="2">
        <v>0.05</v>
      </c>
      <c r="F6364" s="2">
        <v>7.0000000000000007E-2</v>
      </c>
      <c r="G6364" s="2">
        <v>0</v>
      </c>
      <c r="H6364" s="2" t="s">
        <v>12</v>
      </c>
      <c r="I6364" s="2">
        <v>6</v>
      </c>
      <c r="J6364" s="2">
        <v>951</v>
      </c>
      <c r="K6364" s="4">
        <v>0.44729999999999998</v>
      </c>
      <c r="L6364" s="2" t="s">
        <v>1929</v>
      </c>
      <c r="M6364" s="5">
        <v>45093</v>
      </c>
      <c r="N6364" s="6">
        <v>102.57</v>
      </c>
    </row>
    <row r="6365" spans="1:14" ht="15.5" hidden="1" x14ac:dyDescent="0.35">
      <c r="A6365" s="3" t="s">
        <v>142</v>
      </c>
      <c r="B6365" s="2" t="s">
        <v>2624</v>
      </c>
      <c r="C6365" s="3">
        <v>152.5</v>
      </c>
      <c r="D6365" s="2">
        <v>0.08</v>
      </c>
      <c r="E6365" s="2">
        <v>0.04</v>
      </c>
      <c r="F6365" s="2">
        <v>7.0000000000000007E-2</v>
      </c>
      <c r="G6365" s="2">
        <v>0</v>
      </c>
      <c r="H6365" s="2" t="s">
        <v>12</v>
      </c>
      <c r="I6365" s="2">
        <v>2</v>
      </c>
      <c r="J6365" s="2">
        <v>1123</v>
      </c>
      <c r="K6365" s="4">
        <v>0.44919999999999999</v>
      </c>
      <c r="L6365" s="2" t="s">
        <v>1929</v>
      </c>
      <c r="M6365" s="5">
        <v>45093</v>
      </c>
      <c r="N6365" s="6">
        <v>102.57</v>
      </c>
    </row>
    <row r="6366" spans="1:14" ht="15.5" hidden="1" x14ac:dyDescent="0.35">
      <c r="A6366" s="3" t="s">
        <v>143</v>
      </c>
      <c r="B6366" s="2" t="s">
        <v>2965</v>
      </c>
      <c r="C6366" s="3">
        <v>153</v>
      </c>
      <c r="D6366" s="2">
        <v>0.08</v>
      </c>
      <c r="E6366" s="2">
        <v>0.04</v>
      </c>
      <c r="F6366" s="2">
        <v>7.0000000000000007E-2</v>
      </c>
      <c r="G6366" s="2">
        <v>0</v>
      </c>
      <c r="H6366" s="2" t="s">
        <v>12</v>
      </c>
      <c r="I6366" s="2">
        <v>5</v>
      </c>
      <c r="J6366" s="2">
        <v>1643</v>
      </c>
      <c r="K6366" s="4">
        <v>0.4531</v>
      </c>
      <c r="L6366" s="2" t="s">
        <v>1929</v>
      </c>
      <c r="M6366" s="5">
        <v>45093</v>
      </c>
      <c r="N6366" s="6">
        <v>102.57</v>
      </c>
    </row>
    <row r="6367" spans="1:14" ht="15.5" hidden="1" x14ac:dyDescent="0.35">
      <c r="A6367" s="3" t="s">
        <v>145</v>
      </c>
      <c r="B6367" s="2" t="s">
        <v>2966</v>
      </c>
      <c r="C6367" s="3">
        <v>153.5</v>
      </c>
      <c r="D6367" s="2">
        <v>0.08</v>
      </c>
      <c r="E6367" s="2">
        <v>0.04</v>
      </c>
      <c r="F6367" s="2">
        <v>7.0000000000000007E-2</v>
      </c>
      <c r="G6367" s="2">
        <v>0</v>
      </c>
      <c r="H6367" s="2" t="s">
        <v>12</v>
      </c>
      <c r="I6367" s="2">
        <v>1008</v>
      </c>
      <c r="J6367" s="2">
        <v>4770</v>
      </c>
      <c r="K6367" s="4">
        <v>0.45700000000000002</v>
      </c>
      <c r="L6367" s="2" t="s">
        <v>1929</v>
      </c>
      <c r="M6367" s="5">
        <v>45093</v>
      </c>
      <c r="N6367" s="6">
        <v>102.57</v>
      </c>
    </row>
    <row r="6368" spans="1:14" ht="15.5" hidden="1" x14ac:dyDescent="0.35">
      <c r="A6368" s="3" t="s">
        <v>147</v>
      </c>
      <c r="B6368" s="2" t="s">
        <v>2873</v>
      </c>
      <c r="C6368" s="3">
        <v>154</v>
      </c>
      <c r="D6368" s="2">
        <v>0.08</v>
      </c>
      <c r="E6368" s="2">
        <v>0.04</v>
      </c>
      <c r="F6368" s="2">
        <v>0.06</v>
      </c>
      <c r="G6368" s="2">
        <v>0</v>
      </c>
      <c r="H6368" s="2" t="s">
        <v>12</v>
      </c>
      <c r="I6368" s="2">
        <v>19</v>
      </c>
      <c r="J6368" s="2">
        <v>1081</v>
      </c>
      <c r="K6368" s="4">
        <v>0.45119999999999999</v>
      </c>
      <c r="L6368" s="2" t="s">
        <v>1929</v>
      </c>
      <c r="M6368" s="5">
        <v>45093</v>
      </c>
      <c r="N6368" s="6">
        <v>102.57</v>
      </c>
    </row>
    <row r="6369" spans="1:14" ht="15.5" hidden="1" x14ac:dyDescent="0.35">
      <c r="A6369" s="3" t="s">
        <v>149</v>
      </c>
      <c r="B6369" s="2" t="s">
        <v>2622</v>
      </c>
      <c r="C6369" s="3">
        <v>154.5</v>
      </c>
      <c r="D6369" s="2">
        <v>0.05</v>
      </c>
      <c r="E6369" s="2">
        <v>0.04</v>
      </c>
      <c r="F6369" s="2">
        <v>0.06</v>
      </c>
      <c r="G6369" s="2">
        <v>0</v>
      </c>
      <c r="H6369" s="2" t="s">
        <v>12</v>
      </c>
      <c r="I6369" s="2">
        <v>1</v>
      </c>
      <c r="J6369" s="2">
        <v>660</v>
      </c>
      <c r="K6369" s="4">
        <v>0.4531</v>
      </c>
      <c r="L6369" s="2" t="s">
        <v>1929</v>
      </c>
      <c r="M6369" s="5">
        <v>45093</v>
      </c>
      <c r="N6369" s="6">
        <v>102.57</v>
      </c>
    </row>
    <row r="6370" spans="1:14" ht="15.5" hidden="1" x14ac:dyDescent="0.35">
      <c r="A6370" s="3" t="s">
        <v>151</v>
      </c>
      <c r="B6370" s="2" t="s">
        <v>2874</v>
      </c>
      <c r="C6370" s="3">
        <v>155</v>
      </c>
      <c r="D6370" s="2">
        <v>7.0000000000000007E-2</v>
      </c>
      <c r="E6370" s="2">
        <v>0.03</v>
      </c>
      <c r="F6370" s="2">
        <v>0.06</v>
      </c>
      <c r="G6370" s="2">
        <v>0</v>
      </c>
      <c r="H6370" s="2" t="s">
        <v>12</v>
      </c>
      <c r="I6370" s="2">
        <v>12</v>
      </c>
      <c r="J6370" s="2">
        <v>6297</v>
      </c>
      <c r="K6370" s="4">
        <v>0.45700000000000002</v>
      </c>
      <c r="L6370" s="2" t="s">
        <v>1929</v>
      </c>
      <c r="M6370" s="5">
        <v>45093</v>
      </c>
      <c r="N6370" s="6">
        <v>102.57</v>
      </c>
    </row>
    <row r="6371" spans="1:14" ht="15.5" hidden="1" x14ac:dyDescent="0.35">
      <c r="A6371" s="3" t="s">
        <v>152</v>
      </c>
      <c r="B6371" s="2" t="s">
        <v>2967</v>
      </c>
      <c r="C6371" s="3">
        <v>155.5</v>
      </c>
      <c r="D6371" s="2">
        <v>0.06</v>
      </c>
      <c r="E6371" s="2">
        <v>0.03</v>
      </c>
      <c r="F6371" s="2">
        <v>0.06</v>
      </c>
      <c r="G6371" s="2">
        <v>0</v>
      </c>
      <c r="H6371" s="2" t="s">
        <v>12</v>
      </c>
      <c r="I6371" s="2">
        <v>17</v>
      </c>
      <c r="J6371" s="2">
        <v>1345</v>
      </c>
      <c r="K6371" s="4">
        <v>0.45900000000000002</v>
      </c>
      <c r="L6371" s="2" t="s">
        <v>1929</v>
      </c>
      <c r="M6371" s="5">
        <v>45093</v>
      </c>
      <c r="N6371" s="6">
        <v>102.57</v>
      </c>
    </row>
    <row r="6372" spans="1:14" ht="15.5" hidden="1" x14ac:dyDescent="0.35">
      <c r="A6372" s="3" t="s">
        <v>154</v>
      </c>
      <c r="B6372" s="2" t="s">
        <v>2875</v>
      </c>
      <c r="C6372" s="3">
        <v>156</v>
      </c>
      <c r="D6372" s="2">
        <v>0.06</v>
      </c>
      <c r="E6372" s="2">
        <v>0.03</v>
      </c>
      <c r="F6372" s="2">
        <v>0.06</v>
      </c>
      <c r="G6372" s="2">
        <v>0</v>
      </c>
      <c r="H6372" s="2" t="s">
        <v>12</v>
      </c>
      <c r="I6372" s="2">
        <v>4</v>
      </c>
      <c r="J6372" s="2">
        <v>1040</v>
      </c>
      <c r="K6372" s="4">
        <v>0.46289999999999998</v>
      </c>
      <c r="L6372" s="2" t="s">
        <v>1929</v>
      </c>
      <c r="M6372" s="5">
        <v>45093</v>
      </c>
      <c r="N6372" s="6">
        <v>102.57</v>
      </c>
    </row>
    <row r="6373" spans="1:14" ht="15.5" hidden="1" x14ac:dyDescent="0.35">
      <c r="A6373" s="3" t="s">
        <v>156</v>
      </c>
      <c r="B6373" s="2" t="s">
        <v>2764</v>
      </c>
      <c r="C6373" s="3">
        <v>156.5</v>
      </c>
      <c r="D6373" s="2">
        <v>0.06</v>
      </c>
      <c r="E6373" s="2">
        <v>0.03</v>
      </c>
      <c r="F6373" s="2">
        <v>0.06</v>
      </c>
      <c r="G6373" s="2">
        <v>0</v>
      </c>
      <c r="H6373" s="2" t="s">
        <v>12</v>
      </c>
      <c r="I6373" s="2">
        <v>4</v>
      </c>
      <c r="J6373" s="2">
        <v>831</v>
      </c>
      <c r="K6373" s="4">
        <v>0.46679999999999999</v>
      </c>
      <c r="L6373" s="2" t="s">
        <v>1929</v>
      </c>
      <c r="M6373" s="5">
        <v>45093</v>
      </c>
      <c r="N6373" s="6">
        <v>102.57</v>
      </c>
    </row>
    <row r="6374" spans="1:14" ht="15.5" hidden="1" x14ac:dyDescent="0.35">
      <c r="A6374" s="3" t="s">
        <v>158</v>
      </c>
      <c r="B6374" s="2" t="s">
        <v>2968</v>
      </c>
      <c r="C6374" s="3">
        <v>157</v>
      </c>
      <c r="D6374" s="2">
        <v>0.05</v>
      </c>
      <c r="E6374" s="2">
        <v>0.03</v>
      </c>
      <c r="F6374" s="2">
        <v>0.06</v>
      </c>
      <c r="G6374" s="2">
        <v>0</v>
      </c>
      <c r="H6374" s="2" t="s">
        <v>12</v>
      </c>
      <c r="I6374" s="2">
        <v>20</v>
      </c>
      <c r="J6374" s="2">
        <v>1536</v>
      </c>
      <c r="K6374" s="4">
        <v>0.46879999999999999</v>
      </c>
      <c r="L6374" s="2" t="s">
        <v>1929</v>
      </c>
      <c r="M6374" s="5">
        <v>45093</v>
      </c>
      <c r="N6374" s="6">
        <v>102.57</v>
      </c>
    </row>
    <row r="6375" spans="1:14" ht="15.5" hidden="1" x14ac:dyDescent="0.35">
      <c r="A6375" s="3" t="s">
        <v>160</v>
      </c>
      <c r="B6375" s="2" t="s">
        <v>2965</v>
      </c>
      <c r="C6375" s="3">
        <v>157.5</v>
      </c>
      <c r="D6375" s="2">
        <v>0.06</v>
      </c>
      <c r="E6375" s="2">
        <v>0.03</v>
      </c>
      <c r="F6375" s="2">
        <v>0.06</v>
      </c>
      <c r="G6375" s="2">
        <v>0</v>
      </c>
      <c r="H6375" s="2" t="s">
        <v>12</v>
      </c>
      <c r="I6375" s="2">
        <v>1</v>
      </c>
      <c r="J6375" s="2">
        <v>3139</v>
      </c>
      <c r="K6375" s="4">
        <v>0.47270000000000001</v>
      </c>
      <c r="L6375" s="2" t="s">
        <v>1929</v>
      </c>
      <c r="M6375" s="5">
        <v>45093</v>
      </c>
      <c r="N6375" s="6">
        <v>102.57</v>
      </c>
    </row>
    <row r="6376" spans="1:14" ht="15.5" hidden="1" x14ac:dyDescent="0.35">
      <c r="A6376" s="3" t="s">
        <v>162</v>
      </c>
      <c r="B6376" s="2" t="s">
        <v>2969</v>
      </c>
      <c r="C6376" s="3">
        <v>158</v>
      </c>
      <c r="D6376" s="2">
        <v>0.05</v>
      </c>
      <c r="E6376" s="2">
        <v>0.03</v>
      </c>
      <c r="F6376" s="2">
        <v>0.05</v>
      </c>
      <c r="G6376" s="2">
        <v>-0.01</v>
      </c>
      <c r="H6376" s="2">
        <v>-0.16669999999999999</v>
      </c>
      <c r="I6376" s="2">
        <v>1</v>
      </c>
      <c r="J6376" s="2">
        <v>2142</v>
      </c>
      <c r="K6376" s="4">
        <v>0.46479999999999999</v>
      </c>
      <c r="L6376" s="2" t="s">
        <v>1929</v>
      </c>
      <c r="M6376" s="5">
        <v>45093</v>
      </c>
      <c r="N6376" s="6">
        <v>102.57</v>
      </c>
    </row>
    <row r="6377" spans="1:14" ht="15.5" hidden="1" x14ac:dyDescent="0.35">
      <c r="A6377" s="3" t="s">
        <v>164</v>
      </c>
      <c r="B6377" s="2" t="s">
        <v>2630</v>
      </c>
      <c r="C6377" s="3">
        <v>158.5</v>
      </c>
      <c r="D6377" s="2">
        <v>0.06</v>
      </c>
      <c r="E6377" s="2">
        <v>0.02</v>
      </c>
      <c r="F6377" s="2">
        <v>0.05</v>
      </c>
      <c r="G6377" s="2">
        <v>0</v>
      </c>
      <c r="H6377" s="2" t="s">
        <v>12</v>
      </c>
      <c r="I6377" s="2">
        <v>1</v>
      </c>
      <c r="J6377" s="2">
        <v>1395</v>
      </c>
      <c r="K6377" s="4">
        <v>0.46679999999999999</v>
      </c>
      <c r="L6377" s="2" t="s">
        <v>1929</v>
      </c>
      <c r="M6377" s="5">
        <v>45093</v>
      </c>
      <c r="N6377" s="6">
        <v>102.57</v>
      </c>
    </row>
    <row r="6378" spans="1:14" ht="15.5" hidden="1" x14ac:dyDescent="0.35">
      <c r="A6378" s="3" t="s">
        <v>166</v>
      </c>
      <c r="B6378" s="2" t="s">
        <v>2970</v>
      </c>
      <c r="C6378" s="3">
        <v>159</v>
      </c>
      <c r="D6378" s="2">
        <v>0.04</v>
      </c>
      <c r="E6378" s="2">
        <v>0.02</v>
      </c>
      <c r="F6378" s="2">
        <v>0.05</v>
      </c>
      <c r="G6378" s="2">
        <v>-0.02</v>
      </c>
      <c r="H6378" s="2">
        <v>-0.33329999999999999</v>
      </c>
      <c r="I6378" s="2">
        <v>1</v>
      </c>
      <c r="J6378" s="2">
        <v>3149</v>
      </c>
      <c r="K6378" s="4">
        <v>0.47070000000000001</v>
      </c>
      <c r="L6378" s="2" t="s">
        <v>1929</v>
      </c>
      <c r="M6378" s="5">
        <v>45093</v>
      </c>
      <c r="N6378" s="6">
        <v>102.57</v>
      </c>
    </row>
    <row r="6379" spans="1:14" ht="15.5" hidden="1" x14ac:dyDescent="0.35">
      <c r="A6379" s="3" t="s">
        <v>168</v>
      </c>
      <c r="B6379" s="2" t="s">
        <v>2943</v>
      </c>
      <c r="C6379" s="3">
        <v>159.5</v>
      </c>
      <c r="D6379" s="2">
        <v>0.06</v>
      </c>
      <c r="E6379" s="2">
        <v>0.03</v>
      </c>
      <c r="F6379" s="2">
        <v>0.05</v>
      </c>
      <c r="G6379" s="2">
        <v>0</v>
      </c>
      <c r="H6379" s="2" t="s">
        <v>12</v>
      </c>
      <c r="I6379" s="2">
        <v>2</v>
      </c>
      <c r="J6379" s="2">
        <v>1030</v>
      </c>
      <c r="K6379" s="4">
        <v>0.47270000000000001</v>
      </c>
      <c r="L6379" s="2" t="s">
        <v>1929</v>
      </c>
      <c r="M6379" s="5">
        <v>45093</v>
      </c>
      <c r="N6379" s="6">
        <v>102.57</v>
      </c>
    </row>
    <row r="6380" spans="1:14" ht="15.5" hidden="1" x14ac:dyDescent="0.35">
      <c r="A6380" s="3" t="s">
        <v>169</v>
      </c>
      <c r="B6380" s="2" t="s">
        <v>2971</v>
      </c>
      <c r="C6380" s="3">
        <v>160</v>
      </c>
      <c r="D6380" s="2">
        <v>0.04</v>
      </c>
      <c r="E6380" s="2">
        <v>0.02</v>
      </c>
      <c r="F6380" s="2">
        <v>0.05</v>
      </c>
      <c r="G6380" s="2">
        <v>-0.01</v>
      </c>
      <c r="H6380" s="2">
        <v>-0.2</v>
      </c>
      <c r="I6380" s="2">
        <v>10</v>
      </c>
      <c r="J6380" s="2">
        <v>11211</v>
      </c>
      <c r="K6380" s="4">
        <v>0.47660000000000002</v>
      </c>
      <c r="L6380" s="2" t="s">
        <v>1929</v>
      </c>
      <c r="M6380" s="5">
        <v>45093</v>
      </c>
      <c r="N6380" s="6">
        <v>102.57</v>
      </c>
    </row>
    <row r="6381" spans="1:14" ht="15.5" hidden="1" x14ac:dyDescent="0.35">
      <c r="A6381" s="3" t="s">
        <v>171</v>
      </c>
      <c r="B6381" s="2" t="s">
        <v>2879</v>
      </c>
      <c r="C6381" s="3">
        <v>160.5</v>
      </c>
      <c r="D6381" s="2">
        <v>0.04</v>
      </c>
      <c r="E6381" s="2">
        <v>0.02</v>
      </c>
      <c r="F6381" s="2">
        <v>0.05</v>
      </c>
      <c r="G6381" s="2">
        <v>0</v>
      </c>
      <c r="H6381" s="2" t="s">
        <v>12</v>
      </c>
      <c r="I6381" s="2">
        <v>20</v>
      </c>
      <c r="J6381" s="2">
        <v>872</v>
      </c>
      <c r="K6381" s="4">
        <v>0.47849999999999998</v>
      </c>
      <c r="L6381" s="2" t="s">
        <v>1929</v>
      </c>
      <c r="M6381" s="5">
        <v>45093</v>
      </c>
      <c r="N6381" s="6">
        <v>102.57</v>
      </c>
    </row>
    <row r="6382" spans="1:14" ht="15.5" hidden="1" x14ac:dyDescent="0.35">
      <c r="A6382" s="3" t="s">
        <v>172</v>
      </c>
      <c r="B6382" s="2" t="s">
        <v>2880</v>
      </c>
      <c r="C6382" s="3">
        <v>161</v>
      </c>
      <c r="D6382" s="2">
        <v>0.03</v>
      </c>
      <c r="E6382" s="2">
        <v>0.02</v>
      </c>
      <c r="F6382" s="2">
        <v>0.05</v>
      </c>
      <c r="G6382" s="2">
        <v>0</v>
      </c>
      <c r="H6382" s="2" t="s">
        <v>12</v>
      </c>
      <c r="I6382" s="2">
        <v>13</v>
      </c>
      <c r="J6382" s="2">
        <v>1153</v>
      </c>
      <c r="K6382" s="4">
        <v>0.4824</v>
      </c>
      <c r="L6382" s="2" t="s">
        <v>1929</v>
      </c>
      <c r="M6382" s="5">
        <v>45093</v>
      </c>
      <c r="N6382" s="6">
        <v>102.57</v>
      </c>
    </row>
    <row r="6383" spans="1:14" ht="15.5" hidden="1" x14ac:dyDescent="0.35">
      <c r="A6383" s="3" t="s">
        <v>174</v>
      </c>
      <c r="B6383" s="2" t="s">
        <v>2881</v>
      </c>
      <c r="C6383" s="3">
        <v>161.5</v>
      </c>
      <c r="D6383" s="2">
        <v>0.05</v>
      </c>
      <c r="E6383" s="2">
        <v>0.02</v>
      </c>
      <c r="F6383" s="2">
        <v>0.05</v>
      </c>
      <c r="G6383" s="2">
        <v>0</v>
      </c>
      <c r="H6383" s="2" t="s">
        <v>12</v>
      </c>
      <c r="I6383" s="2">
        <v>24</v>
      </c>
      <c r="J6383" s="2">
        <v>763</v>
      </c>
      <c r="K6383" s="4">
        <v>0.4844</v>
      </c>
      <c r="L6383" s="2" t="s">
        <v>1929</v>
      </c>
      <c r="M6383" s="5">
        <v>45093</v>
      </c>
      <c r="N6383" s="6">
        <v>102.57</v>
      </c>
    </row>
    <row r="6384" spans="1:14" ht="15.5" hidden="1" x14ac:dyDescent="0.35">
      <c r="A6384" s="3" t="s">
        <v>175</v>
      </c>
      <c r="B6384" s="2" t="s">
        <v>2877</v>
      </c>
      <c r="C6384" s="3">
        <v>162</v>
      </c>
      <c r="D6384" s="2">
        <v>0.05</v>
      </c>
      <c r="E6384" s="2">
        <v>0.02</v>
      </c>
      <c r="F6384" s="2">
        <v>0.05</v>
      </c>
      <c r="G6384" s="2">
        <v>0</v>
      </c>
      <c r="H6384" s="2" t="s">
        <v>12</v>
      </c>
      <c r="I6384" s="2">
        <v>1</v>
      </c>
      <c r="J6384" s="2">
        <v>1746</v>
      </c>
      <c r="K6384" s="4">
        <v>0.48830000000000001</v>
      </c>
      <c r="L6384" s="2" t="s">
        <v>1929</v>
      </c>
      <c r="M6384" s="5">
        <v>45093</v>
      </c>
      <c r="N6384" s="6">
        <v>102.57</v>
      </c>
    </row>
    <row r="6385" spans="1:14" ht="15.5" hidden="1" x14ac:dyDescent="0.35">
      <c r="A6385" s="3" t="s">
        <v>177</v>
      </c>
      <c r="B6385" s="2" t="s">
        <v>2004</v>
      </c>
      <c r="C6385" s="3">
        <v>162.5</v>
      </c>
      <c r="D6385" s="2">
        <v>0.13</v>
      </c>
      <c r="E6385" s="2">
        <v>0.05</v>
      </c>
      <c r="F6385" s="2">
        <v>7.0000000000000007E-2</v>
      </c>
      <c r="G6385" s="2">
        <v>0</v>
      </c>
      <c r="H6385" s="2" t="s">
        <v>12</v>
      </c>
      <c r="I6385" s="2">
        <v>1</v>
      </c>
      <c r="J6385" s="2">
        <v>1975</v>
      </c>
      <c r="K6385" s="4">
        <v>0.502</v>
      </c>
      <c r="L6385" s="2" t="s">
        <v>1929</v>
      </c>
      <c r="M6385" s="5">
        <v>45093</v>
      </c>
      <c r="N6385" s="6">
        <v>102.57</v>
      </c>
    </row>
    <row r="6386" spans="1:14" ht="15.5" hidden="1" x14ac:dyDescent="0.35">
      <c r="A6386" s="3" t="s">
        <v>179</v>
      </c>
      <c r="B6386" s="2" t="s">
        <v>2633</v>
      </c>
      <c r="C6386" s="3">
        <v>163</v>
      </c>
      <c r="D6386" s="2">
        <v>0.04</v>
      </c>
      <c r="E6386" s="2">
        <v>0.02</v>
      </c>
      <c r="F6386" s="2">
        <v>0.04</v>
      </c>
      <c r="G6386" s="2">
        <v>0</v>
      </c>
      <c r="H6386" s="2" t="s">
        <v>12</v>
      </c>
      <c r="I6386" s="2">
        <v>1</v>
      </c>
      <c r="J6386" s="2">
        <v>1418</v>
      </c>
      <c r="K6386" s="4">
        <v>0.48049999999999998</v>
      </c>
      <c r="L6386" s="2" t="s">
        <v>1929</v>
      </c>
      <c r="M6386" s="5">
        <v>45093</v>
      </c>
      <c r="N6386" s="6">
        <v>102.57</v>
      </c>
    </row>
    <row r="6387" spans="1:14" ht="15.5" hidden="1" x14ac:dyDescent="0.35">
      <c r="A6387" s="3" t="s">
        <v>181</v>
      </c>
      <c r="B6387" s="2" t="s">
        <v>2769</v>
      </c>
      <c r="C6387" s="3">
        <v>163.5</v>
      </c>
      <c r="D6387" s="2">
        <v>0.04</v>
      </c>
      <c r="E6387" s="2">
        <v>0.02</v>
      </c>
      <c r="F6387" s="2">
        <v>0.04</v>
      </c>
      <c r="G6387" s="2">
        <v>0</v>
      </c>
      <c r="H6387" s="2" t="s">
        <v>12</v>
      </c>
      <c r="I6387" s="2">
        <v>2</v>
      </c>
      <c r="J6387" s="2">
        <v>414</v>
      </c>
      <c r="K6387" s="4">
        <v>0.4844</v>
      </c>
      <c r="L6387" s="2" t="s">
        <v>1929</v>
      </c>
      <c r="M6387" s="5">
        <v>45093</v>
      </c>
      <c r="N6387" s="6">
        <v>102.57</v>
      </c>
    </row>
    <row r="6388" spans="1:14" ht="15.5" hidden="1" x14ac:dyDescent="0.35">
      <c r="A6388" s="3" t="s">
        <v>183</v>
      </c>
      <c r="B6388" s="2" t="s">
        <v>2972</v>
      </c>
      <c r="C6388" s="3">
        <v>164</v>
      </c>
      <c r="D6388" s="2">
        <v>0.04</v>
      </c>
      <c r="E6388" s="2">
        <v>0.01</v>
      </c>
      <c r="F6388" s="2">
        <v>0.04</v>
      </c>
      <c r="G6388" s="2">
        <v>0</v>
      </c>
      <c r="H6388" s="2" t="s">
        <v>12</v>
      </c>
      <c r="I6388" s="2">
        <v>1</v>
      </c>
      <c r="J6388" s="2">
        <v>1334</v>
      </c>
      <c r="K6388" s="4">
        <v>0.48630000000000001</v>
      </c>
      <c r="L6388" s="2" t="s">
        <v>1929</v>
      </c>
      <c r="M6388" s="5">
        <v>45093</v>
      </c>
      <c r="N6388" s="6">
        <v>102.57</v>
      </c>
    </row>
    <row r="6389" spans="1:14" ht="15.5" hidden="1" x14ac:dyDescent="0.35">
      <c r="A6389" s="3" t="s">
        <v>185</v>
      </c>
      <c r="B6389" s="2" t="s">
        <v>2008</v>
      </c>
      <c r="C6389" s="3">
        <v>164.5</v>
      </c>
      <c r="D6389" s="2">
        <v>0.06</v>
      </c>
      <c r="E6389" s="2">
        <v>0.01</v>
      </c>
      <c r="F6389" s="2">
        <v>0.04</v>
      </c>
      <c r="G6389" s="2">
        <v>0</v>
      </c>
      <c r="H6389" s="2" t="s">
        <v>12</v>
      </c>
      <c r="I6389" s="2">
        <v>60</v>
      </c>
      <c r="J6389" s="2">
        <v>2150</v>
      </c>
      <c r="K6389" s="4">
        <v>0.48830000000000001</v>
      </c>
      <c r="L6389" s="2" t="s">
        <v>1929</v>
      </c>
      <c r="M6389" s="5">
        <v>45093</v>
      </c>
      <c r="N6389" s="6">
        <v>102.57</v>
      </c>
    </row>
    <row r="6390" spans="1:14" ht="15.5" hidden="1" x14ac:dyDescent="0.35">
      <c r="A6390" s="3" t="s">
        <v>187</v>
      </c>
      <c r="B6390" s="2" t="s">
        <v>2973</v>
      </c>
      <c r="C6390" s="3">
        <v>165</v>
      </c>
      <c r="D6390" s="2">
        <v>0.04</v>
      </c>
      <c r="E6390" s="2">
        <v>0.03</v>
      </c>
      <c r="F6390" s="2">
        <v>0.04</v>
      </c>
      <c r="G6390" s="2">
        <v>0</v>
      </c>
      <c r="H6390" s="2" t="s">
        <v>12</v>
      </c>
      <c r="I6390" s="2">
        <v>151</v>
      </c>
      <c r="J6390" s="2">
        <v>7539</v>
      </c>
      <c r="K6390" s="4">
        <v>0.49220000000000003</v>
      </c>
      <c r="L6390" s="2" t="s">
        <v>1929</v>
      </c>
      <c r="M6390" s="5">
        <v>45093</v>
      </c>
      <c r="N6390" s="6">
        <v>102.57</v>
      </c>
    </row>
    <row r="6391" spans="1:14" ht="15.5" hidden="1" x14ac:dyDescent="0.35">
      <c r="A6391" s="3" t="s">
        <v>189</v>
      </c>
      <c r="B6391" s="2" t="s">
        <v>2010</v>
      </c>
      <c r="C6391" s="3">
        <v>165.5</v>
      </c>
      <c r="D6391" s="2">
        <v>0.06</v>
      </c>
      <c r="E6391" s="2">
        <v>0.01</v>
      </c>
      <c r="F6391" s="2">
        <v>0.04</v>
      </c>
      <c r="G6391" s="2">
        <v>0</v>
      </c>
      <c r="H6391" s="2" t="s">
        <v>12</v>
      </c>
      <c r="I6391" s="2">
        <v>51</v>
      </c>
      <c r="J6391" s="2">
        <v>1685</v>
      </c>
      <c r="K6391" s="4">
        <v>0.49409999999999998</v>
      </c>
      <c r="L6391" s="2" t="s">
        <v>1929</v>
      </c>
      <c r="M6391" s="5">
        <v>45093</v>
      </c>
      <c r="N6391" s="6">
        <v>102.57</v>
      </c>
    </row>
    <row r="6392" spans="1:14" ht="15.5" hidden="1" x14ac:dyDescent="0.35">
      <c r="A6392" s="3" t="s">
        <v>191</v>
      </c>
      <c r="B6392" s="2" t="s">
        <v>2011</v>
      </c>
      <c r="C6392" s="3">
        <v>166</v>
      </c>
      <c r="D6392" s="2">
        <v>0.05</v>
      </c>
      <c r="E6392" s="2">
        <v>0.02</v>
      </c>
      <c r="F6392" s="2">
        <v>0.04</v>
      </c>
      <c r="G6392" s="2">
        <v>0</v>
      </c>
      <c r="H6392" s="2" t="s">
        <v>12</v>
      </c>
      <c r="I6392" s="2">
        <v>1</v>
      </c>
      <c r="J6392" s="2">
        <v>1049</v>
      </c>
      <c r="K6392" s="4">
        <v>0.49609999999999999</v>
      </c>
      <c r="L6392" s="2" t="s">
        <v>1929</v>
      </c>
      <c r="M6392" s="5">
        <v>45093</v>
      </c>
      <c r="N6392" s="6">
        <v>102.57</v>
      </c>
    </row>
    <row r="6393" spans="1:14" ht="15.5" hidden="1" x14ac:dyDescent="0.35">
      <c r="A6393" s="3" t="s">
        <v>193</v>
      </c>
      <c r="B6393" s="2" t="s">
        <v>2974</v>
      </c>
      <c r="C6393" s="3">
        <v>166.5</v>
      </c>
      <c r="D6393" s="2">
        <v>0.03</v>
      </c>
      <c r="E6393" s="2">
        <v>0.01</v>
      </c>
      <c r="F6393" s="2">
        <v>0.04</v>
      </c>
      <c r="G6393" s="2">
        <v>-0.01</v>
      </c>
      <c r="H6393" s="2">
        <v>-0.25</v>
      </c>
      <c r="I6393" s="2">
        <v>1</v>
      </c>
      <c r="J6393" s="2">
        <v>796</v>
      </c>
      <c r="K6393" s="4">
        <v>0.5</v>
      </c>
      <c r="L6393" s="2" t="s">
        <v>1929</v>
      </c>
      <c r="M6393" s="5">
        <v>45093</v>
      </c>
      <c r="N6393" s="6">
        <v>102.57</v>
      </c>
    </row>
    <row r="6394" spans="1:14" ht="15.5" hidden="1" x14ac:dyDescent="0.35">
      <c r="A6394" s="3" t="s">
        <v>195</v>
      </c>
      <c r="B6394" s="2" t="s">
        <v>2884</v>
      </c>
      <c r="C6394" s="3">
        <v>167</v>
      </c>
      <c r="D6394" s="2">
        <v>0.03</v>
      </c>
      <c r="E6394" s="2">
        <v>0.02</v>
      </c>
      <c r="F6394" s="2">
        <v>0.04</v>
      </c>
      <c r="G6394" s="2">
        <v>0</v>
      </c>
      <c r="H6394" s="2" t="s">
        <v>12</v>
      </c>
      <c r="I6394" s="2">
        <v>70</v>
      </c>
      <c r="J6394" s="2">
        <v>2001</v>
      </c>
      <c r="K6394" s="4">
        <v>0.50390000000000001</v>
      </c>
      <c r="L6394" s="2" t="s">
        <v>1929</v>
      </c>
      <c r="M6394" s="5">
        <v>45093</v>
      </c>
      <c r="N6394" s="6">
        <v>102.57</v>
      </c>
    </row>
    <row r="6395" spans="1:14" ht="15.5" hidden="1" x14ac:dyDescent="0.35">
      <c r="A6395" s="3" t="s">
        <v>197</v>
      </c>
      <c r="B6395" s="2" t="s">
        <v>2975</v>
      </c>
      <c r="C6395" s="3">
        <v>167.5</v>
      </c>
      <c r="D6395" s="2">
        <v>0.03</v>
      </c>
      <c r="E6395" s="2">
        <v>0</v>
      </c>
      <c r="F6395" s="2">
        <v>0.04</v>
      </c>
      <c r="G6395" s="2">
        <v>0</v>
      </c>
      <c r="H6395" s="2" t="s">
        <v>12</v>
      </c>
      <c r="I6395" s="2">
        <v>300</v>
      </c>
      <c r="J6395" s="2">
        <v>3415</v>
      </c>
      <c r="K6395" s="4">
        <v>0.50590000000000002</v>
      </c>
      <c r="L6395" s="2" t="s">
        <v>1929</v>
      </c>
      <c r="M6395" s="5">
        <v>45093</v>
      </c>
      <c r="N6395" s="6">
        <v>102.57</v>
      </c>
    </row>
    <row r="6396" spans="1:14" ht="15.5" hidden="1" x14ac:dyDescent="0.35">
      <c r="A6396" s="3" t="s">
        <v>199</v>
      </c>
      <c r="B6396" s="2" t="s">
        <v>2886</v>
      </c>
      <c r="C6396" s="3">
        <v>168</v>
      </c>
      <c r="D6396" s="2">
        <v>0.03</v>
      </c>
      <c r="E6396" s="2">
        <v>0.01</v>
      </c>
      <c r="F6396" s="2">
        <v>0.04</v>
      </c>
      <c r="G6396" s="2">
        <v>0</v>
      </c>
      <c r="H6396" s="2" t="s">
        <v>12</v>
      </c>
      <c r="I6396" s="2">
        <v>15</v>
      </c>
      <c r="J6396" s="2">
        <v>1781</v>
      </c>
      <c r="K6396" s="4">
        <v>0.50780000000000003</v>
      </c>
      <c r="L6396" s="2" t="s">
        <v>1929</v>
      </c>
      <c r="M6396" s="5">
        <v>45093</v>
      </c>
      <c r="N6396" s="6">
        <v>102.57</v>
      </c>
    </row>
    <row r="6397" spans="1:14" ht="15.5" hidden="1" x14ac:dyDescent="0.35">
      <c r="A6397" s="3" t="s">
        <v>200</v>
      </c>
      <c r="B6397" s="2" t="s">
        <v>2887</v>
      </c>
      <c r="C6397" s="3">
        <v>168.5</v>
      </c>
      <c r="D6397" s="2">
        <v>0.03</v>
      </c>
      <c r="E6397" s="2">
        <v>0.01</v>
      </c>
      <c r="F6397" s="2">
        <v>0.04</v>
      </c>
      <c r="G6397" s="2">
        <v>0</v>
      </c>
      <c r="H6397" s="2" t="s">
        <v>12</v>
      </c>
      <c r="I6397" s="2">
        <v>120</v>
      </c>
      <c r="J6397" s="2">
        <v>3631</v>
      </c>
      <c r="K6397" s="4">
        <v>0.51170000000000004</v>
      </c>
      <c r="L6397" s="2" t="s">
        <v>1929</v>
      </c>
      <c r="M6397" s="5">
        <v>45093</v>
      </c>
      <c r="N6397" s="6">
        <v>102.57</v>
      </c>
    </row>
    <row r="6398" spans="1:14" ht="15.5" hidden="1" x14ac:dyDescent="0.35">
      <c r="A6398" s="3" t="s">
        <v>202</v>
      </c>
      <c r="B6398" s="2" t="s">
        <v>2975</v>
      </c>
      <c r="C6398" s="3">
        <v>169</v>
      </c>
      <c r="D6398" s="2">
        <v>0.03</v>
      </c>
      <c r="E6398" s="2">
        <v>0.01</v>
      </c>
      <c r="F6398" s="2">
        <v>0.04</v>
      </c>
      <c r="G6398" s="2">
        <v>0</v>
      </c>
      <c r="H6398" s="2" t="s">
        <v>12</v>
      </c>
      <c r="I6398" s="2">
        <v>27</v>
      </c>
      <c r="J6398" s="2">
        <v>2568</v>
      </c>
      <c r="K6398" s="4">
        <v>0.51370000000000005</v>
      </c>
      <c r="L6398" s="2" t="s">
        <v>1929</v>
      </c>
      <c r="M6398" s="5">
        <v>45093</v>
      </c>
      <c r="N6398" s="6">
        <v>102.57</v>
      </c>
    </row>
    <row r="6399" spans="1:14" ht="15.5" hidden="1" x14ac:dyDescent="0.35">
      <c r="A6399" s="3" t="s">
        <v>204</v>
      </c>
      <c r="B6399" s="2" t="s">
        <v>2975</v>
      </c>
      <c r="C6399" s="3">
        <v>169.5</v>
      </c>
      <c r="D6399" s="2">
        <v>0.03</v>
      </c>
      <c r="E6399" s="2">
        <v>0.01</v>
      </c>
      <c r="F6399" s="2">
        <v>0.04</v>
      </c>
      <c r="G6399" s="2">
        <v>0</v>
      </c>
      <c r="H6399" s="2" t="s">
        <v>12</v>
      </c>
      <c r="I6399" s="2">
        <v>21</v>
      </c>
      <c r="J6399" s="2">
        <v>2286</v>
      </c>
      <c r="K6399" s="4">
        <v>0.51559999999999995</v>
      </c>
      <c r="L6399" s="2" t="s">
        <v>1929</v>
      </c>
      <c r="M6399" s="5">
        <v>45093</v>
      </c>
      <c r="N6399" s="6">
        <v>102.57</v>
      </c>
    </row>
    <row r="6400" spans="1:14" ht="15.5" hidden="1" x14ac:dyDescent="0.35">
      <c r="A6400" s="3" t="s">
        <v>206</v>
      </c>
      <c r="B6400" s="2" t="s">
        <v>2976</v>
      </c>
      <c r="C6400" s="3">
        <v>170</v>
      </c>
      <c r="D6400" s="2">
        <v>0.03</v>
      </c>
      <c r="E6400" s="2">
        <v>0.01</v>
      </c>
      <c r="F6400" s="2">
        <v>0.04</v>
      </c>
      <c r="G6400" s="2">
        <v>0</v>
      </c>
      <c r="H6400" s="2" t="s">
        <v>12</v>
      </c>
      <c r="I6400" s="2">
        <v>412</v>
      </c>
      <c r="J6400" s="2">
        <v>7809</v>
      </c>
      <c r="K6400" s="4">
        <v>0.51949999999999996</v>
      </c>
      <c r="L6400" s="2" t="s">
        <v>1929</v>
      </c>
      <c r="M6400" s="5">
        <v>45093</v>
      </c>
      <c r="N6400" s="6">
        <v>102.57</v>
      </c>
    </row>
    <row r="6401" spans="1:14" ht="15.5" hidden="1" x14ac:dyDescent="0.35">
      <c r="A6401" s="3" t="s">
        <v>208</v>
      </c>
      <c r="B6401" s="2" t="s">
        <v>2976</v>
      </c>
      <c r="C6401" s="3">
        <v>170.5</v>
      </c>
      <c r="D6401" s="2">
        <v>0.03</v>
      </c>
      <c r="E6401" s="2">
        <v>0.01</v>
      </c>
      <c r="F6401" s="2">
        <v>0.04</v>
      </c>
      <c r="G6401" s="2">
        <v>0</v>
      </c>
      <c r="H6401" s="2" t="s">
        <v>12</v>
      </c>
      <c r="I6401" s="2">
        <v>25</v>
      </c>
      <c r="J6401" s="2">
        <v>2125</v>
      </c>
      <c r="K6401" s="4">
        <v>0.52149999999999996</v>
      </c>
      <c r="L6401" s="2" t="s">
        <v>1929</v>
      </c>
      <c r="M6401" s="5">
        <v>45093</v>
      </c>
      <c r="N6401" s="6">
        <v>102.57</v>
      </c>
    </row>
    <row r="6402" spans="1:14" ht="15.5" hidden="1" x14ac:dyDescent="0.35">
      <c r="A6402" s="3" t="s">
        <v>209</v>
      </c>
      <c r="B6402" s="2" t="s">
        <v>2977</v>
      </c>
      <c r="C6402" s="3">
        <v>171</v>
      </c>
      <c r="D6402" s="2">
        <v>0.04</v>
      </c>
      <c r="E6402" s="2">
        <v>0.02</v>
      </c>
      <c r="F6402" s="2">
        <v>0.18</v>
      </c>
      <c r="G6402" s="2">
        <v>0.01</v>
      </c>
      <c r="H6402" s="2">
        <v>0.33329999999999999</v>
      </c>
      <c r="I6402" s="2">
        <v>30</v>
      </c>
      <c r="J6402" s="2">
        <v>1774</v>
      </c>
      <c r="K6402" s="4">
        <v>0.58399999999999996</v>
      </c>
      <c r="L6402" s="2" t="s">
        <v>1929</v>
      </c>
      <c r="M6402" s="5">
        <v>45093</v>
      </c>
      <c r="N6402" s="6">
        <v>102.57</v>
      </c>
    </row>
    <row r="6403" spans="1:14" ht="15.5" hidden="1" x14ac:dyDescent="0.35">
      <c r="A6403" s="3" t="s">
        <v>211</v>
      </c>
      <c r="B6403" s="2" t="s">
        <v>2978</v>
      </c>
      <c r="C6403" s="3">
        <v>171.5</v>
      </c>
      <c r="D6403" s="2">
        <v>0.03</v>
      </c>
      <c r="E6403" s="2">
        <v>0.01</v>
      </c>
      <c r="F6403" s="2">
        <v>0.03</v>
      </c>
      <c r="G6403" s="2">
        <v>0.01</v>
      </c>
      <c r="H6403" s="2">
        <v>0.5</v>
      </c>
      <c r="I6403" s="2">
        <v>1</v>
      </c>
      <c r="J6403" s="2">
        <v>878</v>
      </c>
      <c r="K6403" s="4">
        <v>0.51170000000000004</v>
      </c>
      <c r="L6403" s="2" t="s">
        <v>1929</v>
      </c>
      <c r="M6403" s="5">
        <v>45093</v>
      </c>
      <c r="N6403" s="6">
        <v>102.57</v>
      </c>
    </row>
    <row r="6404" spans="1:14" ht="15.5" hidden="1" x14ac:dyDescent="0.35">
      <c r="A6404" s="3" t="s">
        <v>213</v>
      </c>
      <c r="B6404" s="2" t="s">
        <v>2979</v>
      </c>
      <c r="C6404" s="3">
        <v>172</v>
      </c>
      <c r="D6404" s="2">
        <v>0.02</v>
      </c>
      <c r="E6404" s="2">
        <v>0.01</v>
      </c>
      <c r="F6404" s="2">
        <v>0.18</v>
      </c>
      <c r="G6404" s="2">
        <v>0</v>
      </c>
      <c r="H6404" s="2" t="s">
        <v>12</v>
      </c>
      <c r="I6404" s="2">
        <v>300</v>
      </c>
      <c r="J6404" s="2">
        <v>1196</v>
      </c>
      <c r="K6404" s="4">
        <v>0.58589999999999998</v>
      </c>
      <c r="L6404" s="2" t="s">
        <v>1929</v>
      </c>
      <c r="M6404" s="5">
        <v>45093</v>
      </c>
      <c r="N6404" s="6">
        <v>102.57</v>
      </c>
    </row>
    <row r="6405" spans="1:14" ht="15.5" hidden="1" x14ac:dyDescent="0.35">
      <c r="A6405" s="3" t="s">
        <v>215</v>
      </c>
      <c r="B6405" s="2" t="s">
        <v>2943</v>
      </c>
      <c r="C6405" s="3">
        <v>172.5</v>
      </c>
      <c r="D6405" s="2">
        <v>0.03</v>
      </c>
      <c r="E6405" s="2">
        <v>0.01</v>
      </c>
      <c r="F6405" s="2">
        <v>0.16</v>
      </c>
      <c r="G6405" s="2">
        <v>0</v>
      </c>
      <c r="H6405" s="2" t="s">
        <v>12</v>
      </c>
      <c r="I6405" s="2">
        <v>390</v>
      </c>
      <c r="J6405" s="2">
        <v>3273</v>
      </c>
      <c r="K6405" s="4">
        <v>0.58009999999999995</v>
      </c>
      <c r="L6405" s="2" t="s">
        <v>1929</v>
      </c>
      <c r="M6405" s="5">
        <v>45093</v>
      </c>
      <c r="N6405" s="6">
        <v>102.57</v>
      </c>
    </row>
    <row r="6406" spans="1:14" ht="15.5" hidden="1" x14ac:dyDescent="0.35">
      <c r="A6406" s="3" t="s">
        <v>217</v>
      </c>
      <c r="B6406" s="2" t="s">
        <v>2980</v>
      </c>
      <c r="C6406" s="3">
        <v>173</v>
      </c>
      <c r="D6406" s="2">
        <v>0.02</v>
      </c>
      <c r="E6406" s="2">
        <v>0.01</v>
      </c>
      <c r="F6406" s="2">
        <v>0.18</v>
      </c>
      <c r="G6406" s="2">
        <v>-0.01</v>
      </c>
      <c r="H6406" s="2">
        <v>-0.33329999999999999</v>
      </c>
      <c r="I6406" s="2">
        <v>600</v>
      </c>
      <c r="J6406" s="2">
        <v>895</v>
      </c>
      <c r="K6406" s="4">
        <v>0.59079999999999999</v>
      </c>
      <c r="L6406" s="2" t="s">
        <v>1929</v>
      </c>
      <c r="M6406" s="5">
        <v>45093</v>
      </c>
      <c r="N6406" s="6">
        <v>102.57</v>
      </c>
    </row>
    <row r="6407" spans="1:14" ht="15.5" hidden="1" x14ac:dyDescent="0.35">
      <c r="A6407" s="3" t="s">
        <v>219</v>
      </c>
      <c r="B6407" s="2" t="s">
        <v>2889</v>
      </c>
      <c r="C6407" s="3">
        <v>173.5</v>
      </c>
      <c r="D6407" s="2">
        <v>0.03</v>
      </c>
      <c r="E6407" s="2">
        <v>0</v>
      </c>
      <c r="F6407" s="2">
        <v>0.04</v>
      </c>
      <c r="G6407" s="2">
        <v>0</v>
      </c>
      <c r="H6407" s="2" t="s">
        <v>12</v>
      </c>
      <c r="I6407" s="2">
        <v>50</v>
      </c>
      <c r="J6407" s="2">
        <v>899</v>
      </c>
      <c r="K6407" s="4">
        <v>0.5</v>
      </c>
      <c r="L6407" s="2" t="s">
        <v>1929</v>
      </c>
      <c r="M6407" s="5">
        <v>45093</v>
      </c>
      <c r="N6407" s="6">
        <v>102.57</v>
      </c>
    </row>
    <row r="6408" spans="1:14" ht="15.5" hidden="1" x14ac:dyDescent="0.35">
      <c r="A6408" s="3" t="s">
        <v>221</v>
      </c>
      <c r="B6408" s="2" t="s">
        <v>2981</v>
      </c>
      <c r="C6408" s="3">
        <v>174</v>
      </c>
      <c r="D6408" s="2">
        <v>0.02</v>
      </c>
      <c r="E6408" s="2">
        <v>0.01</v>
      </c>
      <c r="F6408" s="2">
        <v>0.03</v>
      </c>
      <c r="G6408" s="2">
        <v>-0.01</v>
      </c>
      <c r="H6408" s="2">
        <v>-0.33329999999999999</v>
      </c>
      <c r="I6408" s="2">
        <v>300</v>
      </c>
      <c r="J6408" s="2">
        <v>1271</v>
      </c>
      <c r="K6408" s="4">
        <v>0.5</v>
      </c>
      <c r="L6408" s="2" t="s">
        <v>1929</v>
      </c>
      <c r="M6408" s="5">
        <v>45093</v>
      </c>
      <c r="N6408" s="6">
        <v>102.57</v>
      </c>
    </row>
    <row r="6409" spans="1:14" ht="15.5" hidden="1" x14ac:dyDescent="0.35">
      <c r="A6409" s="3" t="s">
        <v>222</v>
      </c>
      <c r="B6409" s="2" t="s">
        <v>2966</v>
      </c>
      <c r="C6409" s="3">
        <v>174.5</v>
      </c>
      <c r="D6409" s="2">
        <v>0.03</v>
      </c>
      <c r="E6409" s="2">
        <v>0</v>
      </c>
      <c r="F6409" s="2">
        <v>0.18</v>
      </c>
      <c r="G6409" s="2">
        <v>0</v>
      </c>
      <c r="H6409" s="2" t="s">
        <v>12</v>
      </c>
      <c r="I6409" s="2">
        <v>1000</v>
      </c>
      <c r="J6409" s="2">
        <v>2312</v>
      </c>
      <c r="K6409" s="4">
        <v>0.59570000000000001</v>
      </c>
      <c r="L6409" s="2" t="s">
        <v>1929</v>
      </c>
      <c r="M6409" s="5">
        <v>45093</v>
      </c>
      <c r="N6409" s="6">
        <v>102.57</v>
      </c>
    </row>
    <row r="6410" spans="1:14" ht="15.5" hidden="1" x14ac:dyDescent="0.35">
      <c r="A6410" s="3" t="s">
        <v>224</v>
      </c>
      <c r="B6410" s="2" t="s">
        <v>2982</v>
      </c>
      <c r="C6410" s="3">
        <v>175</v>
      </c>
      <c r="D6410" s="2">
        <v>0.03</v>
      </c>
      <c r="E6410" s="2">
        <v>0</v>
      </c>
      <c r="F6410" s="2">
        <v>0.18</v>
      </c>
      <c r="G6410" s="2">
        <v>0</v>
      </c>
      <c r="H6410" s="2" t="s">
        <v>12</v>
      </c>
      <c r="I6410" s="2">
        <v>20</v>
      </c>
      <c r="J6410" s="2">
        <v>11390</v>
      </c>
      <c r="K6410" s="4">
        <v>0.59770000000000001</v>
      </c>
      <c r="L6410" s="2" t="s">
        <v>1929</v>
      </c>
      <c r="M6410" s="5">
        <v>45093</v>
      </c>
      <c r="N6410" s="6">
        <v>102.57</v>
      </c>
    </row>
    <row r="6411" spans="1:14" ht="15.5" hidden="1" x14ac:dyDescent="0.35">
      <c r="A6411" s="3" t="s">
        <v>226</v>
      </c>
      <c r="B6411" s="2" t="s">
        <v>2978</v>
      </c>
      <c r="C6411" s="3">
        <v>175.5</v>
      </c>
      <c r="D6411" s="2">
        <v>0.02</v>
      </c>
      <c r="E6411" s="2">
        <v>0.01</v>
      </c>
      <c r="F6411" s="2">
        <v>0.03</v>
      </c>
      <c r="G6411" s="2">
        <v>0</v>
      </c>
      <c r="H6411" s="2" t="s">
        <v>12</v>
      </c>
      <c r="I6411" s="2">
        <v>100</v>
      </c>
      <c r="J6411" s="2">
        <v>3844</v>
      </c>
      <c r="K6411" s="4">
        <v>0.50780000000000003</v>
      </c>
      <c r="L6411" s="2" t="s">
        <v>1929</v>
      </c>
      <c r="M6411" s="5">
        <v>45093</v>
      </c>
      <c r="N6411" s="6">
        <v>102.57</v>
      </c>
    </row>
    <row r="6412" spans="1:14" ht="15.5" hidden="1" x14ac:dyDescent="0.35">
      <c r="A6412" s="3" t="s">
        <v>228</v>
      </c>
      <c r="B6412" s="2" t="s">
        <v>2978</v>
      </c>
      <c r="C6412" s="3">
        <v>176</v>
      </c>
      <c r="D6412" s="2">
        <v>0.02</v>
      </c>
      <c r="E6412" s="2">
        <v>0.01</v>
      </c>
      <c r="F6412" s="2">
        <v>0.18</v>
      </c>
      <c r="G6412" s="2">
        <v>-0.01</v>
      </c>
      <c r="H6412" s="2">
        <v>-0.33329999999999999</v>
      </c>
      <c r="I6412" s="2">
        <v>1100</v>
      </c>
      <c r="J6412" s="2">
        <v>1988</v>
      </c>
      <c r="K6412" s="4">
        <v>0.60740000000000005</v>
      </c>
      <c r="L6412" s="2" t="s">
        <v>1929</v>
      </c>
      <c r="M6412" s="5">
        <v>45093</v>
      </c>
      <c r="N6412" s="6">
        <v>102.57</v>
      </c>
    </row>
    <row r="6413" spans="1:14" ht="15.5" hidden="1" x14ac:dyDescent="0.35">
      <c r="A6413" s="3" t="s">
        <v>230</v>
      </c>
      <c r="B6413" s="2" t="s">
        <v>2966</v>
      </c>
      <c r="C6413" s="3">
        <v>176.5</v>
      </c>
      <c r="D6413" s="2">
        <v>0.03</v>
      </c>
      <c r="E6413" s="2">
        <v>0.01</v>
      </c>
      <c r="F6413" s="2">
        <v>0.02</v>
      </c>
      <c r="G6413" s="2">
        <v>0</v>
      </c>
      <c r="H6413" s="2" t="s">
        <v>12</v>
      </c>
      <c r="I6413" s="2">
        <v>20</v>
      </c>
      <c r="J6413" s="2">
        <v>2003</v>
      </c>
      <c r="K6413" s="4">
        <v>0.5</v>
      </c>
      <c r="L6413" s="2" t="s">
        <v>1929</v>
      </c>
      <c r="M6413" s="5">
        <v>45093</v>
      </c>
      <c r="N6413" s="6">
        <v>102.57</v>
      </c>
    </row>
    <row r="6414" spans="1:14" ht="15.5" hidden="1" x14ac:dyDescent="0.35">
      <c r="A6414" s="3" t="s">
        <v>232</v>
      </c>
      <c r="B6414" s="2" t="s">
        <v>2648</v>
      </c>
      <c r="C6414" s="3">
        <v>177</v>
      </c>
      <c r="D6414" s="2">
        <v>0.03</v>
      </c>
      <c r="E6414" s="2">
        <v>0</v>
      </c>
      <c r="F6414" s="2">
        <v>0.18</v>
      </c>
      <c r="G6414" s="2">
        <v>0</v>
      </c>
      <c r="H6414" s="2" t="s">
        <v>12</v>
      </c>
      <c r="I6414" s="2">
        <v>200</v>
      </c>
      <c r="J6414" s="2">
        <v>958</v>
      </c>
      <c r="K6414" s="4">
        <v>0.60840000000000005</v>
      </c>
      <c r="L6414" s="2" t="s">
        <v>1929</v>
      </c>
      <c r="M6414" s="5">
        <v>45093</v>
      </c>
      <c r="N6414" s="6">
        <v>102.57</v>
      </c>
    </row>
    <row r="6415" spans="1:14" ht="15.5" hidden="1" x14ac:dyDescent="0.35">
      <c r="A6415" s="3" t="s">
        <v>234</v>
      </c>
      <c r="B6415" s="2" t="s">
        <v>2649</v>
      </c>
      <c r="C6415" s="3">
        <v>177.5</v>
      </c>
      <c r="D6415" s="2">
        <v>0.03</v>
      </c>
      <c r="E6415" s="2">
        <v>0</v>
      </c>
      <c r="F6415" s="2">
        <v>0.18</v>
      </c>
      <c r="G6415" s="2">
        <v>0</v>
      </c>
      <c r="H6415" s="2" t="s">
        <v>12</v>
      </c>
      <c r="I6415" s="2">
        <v>203</v>
      </c>
      <c r="J6415" s="2">
        <v>2359</v>
      </c>
      <c r="K6415" s="4">
        <v>0.61129999999999995</v>
      </c>
      <c r="L6415" s="2" t="s">
        <v>1929</v>
      </c>
      <c r="M6415" s="5">
        <v>45093</v>
      </c>
      <c r="N6415" s="6">
        <v>102.57</v>
      </c>
    </row>
    <row r="6416" spans="1:14" ht="15.5" hidden="1" x14ac:dyDescent="0.35">
      <c r="A6416" s="3" t="s">
        <v>235</v>
      </c>
      <c r="B6416" s="2" t="s">
        <v>2890</v>
      </c>
      <c r="C6416" s="3">
        <v>178</v>
      </c>
      <c r="D6416" s="2">
        <v>0.02</v>
      </c>
      <c r="E6416" s="2">
        <v>0</v>
      </c>
      <c r="F6416" s="2">
        <v>0.18</v>
      </c>
      <c r="G6416" s="2">
        <v>0</v>
      </c>
      <c r="H6416" s="2" t="s">
        <v>12</v>
      </c>
      <c r="I6416" s="2">
        <v>7</v>
      </c>
      <c r="J6416" s="2">
        <v>502</v>
      </c>
      <c r="K6416" s="4">
        <v>0.61329999999999996</v>
      </c>
      <c r="L6416" s="2" t="s">
        <v>1929</v>
      </c>
      <c r="M6416" s="5">
        <v>45093</v>
      </c>
      <c r="N6416" s="6">
        <v>102.57</v>
      </c>
    </row>
    <row r="6417" spans="1:14" ht="15.5" hidden="1" x14ac:dyDescent="0.35">
      <c r="A6417" s="3" t="s">
        <v>237</v>
      </c>
      <c r="B6417" s="2" t="s">
        <v>2784</v>
      </c>
      <c r="C6417" s="3">
        <v>178.5</v>
      </c>
      <c r="D6417" s="2">
        <v>0.03</v>
      </c>
      <c r="E6417" s="2">
        <v>0</v>
      </c>
      <c r="F6417" s="2">
        <v>0.18</v>
      </c>
      <c r="G6417" s="2">
        <v>0</v>
      </c>
      <c r="H6417" s="2" t="s">
        <v>12</v>
      </c>
      <c r="I6417" s="2">
        <v>4</v>
      </c>
      <c r="J6417" s="2">
        <v>1869</v>
      </c>
      <c r="K6417" s="4">
        <v>0.61619999999999997</v>
      </c>
      <c r="L6417" s="2" t="s">
        <v>1929</v>
      </c>
      <c r="M6417" s="5">
        <v>45093</v>
      </c>
      <c r="N6417" s="6">
        <v>102.57</v>
      </c>
    </row>
    <row r="6418" spans="1:14" ht="15.5" hidden="1" x14ac:dyDescent="0.35">
      <c r="A6418" s="3" t="s">
        <v>239</v>
      </c>
      <c r="B6418" s="2" t="s">
        <v>2964</v>
      </c>
      <c r="C6418" s="3">
        <v>179</v>
      </c>
      <c r="D6418" s="2">
        <v>0.02</v>
      </c>
      <c r="E6418" s="2">
        <v>0</v>
      </c>
      <c r="F6418" s="2">
        <v>0.18</v>
      </c>
      <c r="G6418" s="2">
        <v>0</v>
      </c>
      <c r="H6418" s="2" t="s">
        <v>12</v>
      </c>
      <c r="I6418" s="2">
        <v>3</v>
      </c>
      <c r="J6418" s="2">
        <v>1046</v>
      </c>
      <c r="K6418" s="4">
        <v>0.61909999999999998</v>
      </c>
      <c r="L6418" s="2" t="s">
        <v>1929</v>
      </c>
      <c r="M6418" s="5">
        <v>45093</v>
      </c>
      <c r="N6418" s="6">
        <v>102.57</v>
      </c>
    </row>
    <row r="6419" spans="1:14" ht="15.5" hidden="1" x14ac:dyDescent="0.35">
      <c r="A6419" s="3" t="s">
        <v>241</v>
      </c>
      <c r="B6419" s="2" t="s">
        <v>2891</v>
      </c>
      <c r="C6419" s="3">
        <v>179.5</v>
      </c>
      <c r="D6419" s="2">
        <v>0.02</v>
      </c>
      <c r="E6419" s="2">
        <v>0</v>
      </c>
      <c r="F6419" s="2">
        <v>0.18</v>
      </c>
      <c r="G6419" s="2">
        <v>0</v>
      </c>
      <c r="H6419" s="2" t="s">
        <v>12</v>
      </c>
      <c r="I6419" s="2">
        <v>4</v>
      </c>
      <c r="J6419" s="2">
        <v>506</v>
      </c>
      <c r="K6419" s="4">
        <v>0.62109999999999999</v>
      </c>
      <c r="L6419" s="2" t="s">
        <v>1929</v>
      </c>
      <c r="M6419" s="5">
        <v>45093</v>
      </c>
      <c r="N6419" s="6">
        <v>102.57</v>
      </c>
    </row>
    <row r="6420" spans="1:14" ht="15.5" hidden="1" x14ac:dyDescent="0.35">
      <c r="A6420" s="3" t="s">
        <v>242</v>
      </c>
      <c r="B6420" s="2" t="s">
        <v>2785</v>
      </c>
      <c r="C6420" s="3">
        <v>180</v>
      </c>
      <c r="D6420" s="2">
        <v>0.03</v>
      </c>
      <c r="E6420" s="2">
        <v>0</v>
      </c>
      <c r="F6420" s="2">
        <v>0.18</v>
      </c>
      <c r="G6420" s="2">
        <v>0</v>
      </c>
      <c r="H6420" s="2" t="s">
        <v>12</v>
      </c>
      <c r="I6420" s="2">
        <v>100</v>
      </c>
      <c r="J6420" s="2">
        <v>14713</v>
      </c>
      <c r="K6420" s="4">
        <v>0.625</v>
      </c>
      <c r="L6420" s="2" t="s">
        <v>1929</v>
      </c>
      <c r="M6420" s="5">
        <v>45093</v>
      </c>
      <c r="N6420" s="6">
        <v>102.57</v>
      </c>
    </row>
    <row r="6421" spans="1:14" ht="15.5" hidden="1" x14ac:dyDescent="0.35">
      <c r="A6421" s="3" t="s">
        <v>244</v>
      </c>
      <c r="B6421" s="2" t="s">
        <v>2983</v>
      </c>
      <c r="C6421" s="3">
        <v>180.5</v>
      </c>
      <c r="D6421" s="2">
        <v>0.02</v>
      </c>
      <c r="E6421" s="2">
        <v>0</v>
      </c>
      <c r="F6421" s="2">
        <v>0.18</v>
      </c>
      <c r="G6421" s="2">
        <v>0</v>
      </c>
      <c r="H6421" s="2" t="s">
        <v>12</v>
      </c>
      <c r="I6421" s="2">
        <v>6</v>
      </c>
      <c r="J6421" s="2">
        <v>1761</v>
      </c>
      <c r="K6421" s="4">
        <v>0.627</v>
      </c>
      <c r="L6421" s="2" t="s">
        <v>1929</v>
      </c>
      <c r="M6421" s="5">
        <v>45093</v>
      </c>
      <c r="N6421" s="6">
        <v>102.57</v>
      </c>
    </row>
    <row r="6422" spans="1:14" ht="15.5" hidden="1" x14ac:dyDescent="0.35">
      <c r="A6422" s="3" t="s">
        <v>245</v>
      </c>
      <c r="B6422" s="2" t="s">
        <v>2650</v>
      </c>
      <c r="C6422" s="3">
        <v>181</v>
      </c>
      <c r="D6422" s="2">
        <v>0.03</v>
      </c>
      <c r="E6422" s="2">
        <v>0</v>
      </c>
      <c r="F6422" s="2">
        <v>0.18</v>
      </c>
      <c r="G6422" s="2">
        <v>0</v>
      </c>
      <c r="H6422" s="2" t="s">
        <v>12</v>
      </c>
      <c r="I6422" s="2">
        <v>46</v>
      </c>
      <c r="J6422" s="2">
        <v>801</v>
      </c>
      <c r="K6422" s="4">
        <v>0.62890000000000001</v>
      </c>
      <c r="L6422" s="2" t="s">
        <v>1929</v>
      </c>
      <c r="M6422" s="5">
        <v>45093</v>
      </c>
      <c r="N6422" s="6">
        <v>102.57</v>
      </c>
    </row>
    <row r="6423" spans="1:14" ht="15.5" hidden="1" x14ac:dyDescent="0.35">
      <c r="A6423" s="3" t="s">
        <v>247</v>
      </c>
      <c r="B6423" s="2" t="s">
        <v>2892</v>
      </c>
      <c r="C6423" s="3">
        <v>181.5</v>
      </c>
      <c r="D6423" s="2">
        <v>0.02</v>
      </c>
      <c r="E6423" s="2">
        <v>0</v>
      </c>
      <c r="F6423" s="2">
        <v>0.18</v>
      </c>
      <c r="G6423" s="2">
        <v>0</v>
      </c>
      <c r="H6423" s="2" t="s">
        <v>12</v>
      </c>
      <c r="I6423" s="2">
        <v>2</v>
      </c>
      <c r="J6423" s="2">
        <v>1090</v>
      </c>
      <c r="K6423" s="4">
        <v>0.63180000000000003</v>
      </c>
      <c r="L6423" s="2" t="s">
        <v>1929</v>
      </c>
      <c r="M6423" s="5">
        <v>45093</v>
      </c>
      <c r="N6423" s="6">
        <v>102.57</v>
      </c>
    </row>
    <row r="6424" spans="1:14" ht="15.5" hidden="1" x14ac:dyDescent="0.35">
      <c r="A6424" s="3" t="s">
        <v>249</v>
      </c>
      <c r="B6424" s="2" t="s">
        <v>2893</v>
      </c>
      <c r="C6424" s="3">
        <v>182</v>
      </c>
      <c r="D6424" s="2">
        <v>0.02</v>
      </c>
      <c r="E6424" s="2">
        <v>0</v>
      </c>
      <c r="F6424" s="2">
        <v>0.18</v>
      </c>
      <c r="G6424" s="2">
        <v>0</v>
      </c>
      <c r="H6424" s="2" t="s">
        <v>12</v>
      </c>
      <c r="I6424" s="2">
        <v>5</v>
      </c>
      <c r="J6424" s="2">
        <v>907</v>
      </c>
      <c r="K6424" s="4">
        <v>0.63480000000000003</v>
      </c>
      <c r="L6424" s="2" t="s">
        <v>1929</v>
      </c>
      <c r="M6424" s="5">
        <v>45093</v>
      </c>
      <c r="N6424" s="6">
        <v>102.57</v>
      </c>
    </row>
    <row r="6425" spans="1:14" ht="15.5" hidden="1" x14ac:dyDescent="0.35">
      <c r="A6425" s="3" t="s">
        <v>251</v>
      </c>
      <c r="B6425" s="2" t="s">
        <v>2853</v>
      </c>
      <c r="C6425" s="3">
        <v>182.5</v>
      </c>
      <c r="D6425" s="2">
        <v>0.02</v>
      </c>
      <c r="E6425" s="2">
        <v>0</v>
      </c>
      <c r="F6425" s="2">
        <v>0.18</v>
      </c>
      <c r="G6425" s="2">
        <v>0</v>
      </c>
      <c r="H6425" s="2" t="s">
        <v>12</v>
      </c>
      <c r="I6425" s="2">
        <v>60</v>
      </c>
      <c r="J6425" s="2">
        <v>1643</v>
      </c>
      <c r="K6425" s="4">
        <v>0.63670000000000004</v>
      </c>
      <c r="L6425" s="2" t="s">
        <v>1929</v>
      </c>
      <c r="M6425" s="5">
        <v>45093</v>
      </c>
      <c r="N6425" s="6">
        <v>102.57</v>
      </c>
    </row>
    <row r="6426" spans="1:14" ht="15.5" hidden="1" x14ac:dyDescent="0.35">
      <c r="A6426" s="3" t="s">
        <v>252</v>
      </c>
      <c r="B6426" s="2" t="s">
        <v>2976</v>
      </c>
      <c r="C6426" s="3">
        <v>183</v>
      </c>
      <c r="D6426" s="2">
        <v>0.02</v>
      </c>
      <c r="E6426" s="2">
        <v>0</v>
      </c>
      <c r="F6426" s="2">
        <v>0.18</v>
      </c>
      <c r="G6426" s="2">
        <v>0</v>
      </c>
      <c r="H6426" s="2" t="s">
        <v>12</v>
      </c>
      <c r="I6426" s="2">
        <v>2</v>
      </c>
      <c r="J6426" s="2">
        <v>764</v>
      </c>
      <c r="K6426" s="4">
        <v>0.63970000000000005</v>
      </c>
      <c r="L6426" s="2" t="s">
        <v>1929</v>
      </c>
      <c r="M6426" s="5">
        <v>45093</v>
      </c>
      <c r="N6426" s="6">
        <v>102.57</v>
      </c>
    </row>
    <row r="6427" spans="1:14" ht="15.5" hidden="1" x14ac:dyDescent="0.35">
      <c r="A6427" s="3" t="s">
        <v>254</v>
      </c>
      <c r="B6427" s="2" t="s">
        <v>2650</v>
      </c>
      <c r="C6427" s="3">
        <v>183.5</v>
      </c>
      <c r="D6427" s="2">
        <v>0.03</v>
      </c>
      <c r="E6427" s="2">
        <v>0</v>
      </c>
      <c r="F6427" s="2">
        <v>0.18</v>
      </c>
      <c r="G6427" s="2">
        <v>0</v>
      </c>
      <c r="H6427" s="2" t="s">
        <v>12</v>
      </c>
      <c r="I6427" s="2">
        <v>45</v>
      </c>
      <c r="J6427" s="2">
        <v>1014</v>
      </c>
      <c r="K6427" s="4">
        <v>0.64259999999999995</v>
      </c>
      <c r="L6427" s="2" t="s">
        <v>1929</v>
      </c>
      <c r="M6427" s="5">
        <v>45093</v>
      </c>
      <c r="N6427" s="6">
        <v>102.57</v>
      </c>
    </row>
    <row r="6428" spans="1:14" ht="15.5" hidden="1" x14ac:dyDescent="0.35">
      <c r="A6428" s="3" t="s">
        <v>256</v>
      </c>
      <c r="B6428" s="2" t="s">
        <v>2041</v>
      </c>
      <c r="C6428" s="3">
        <v>184</v>
      </c>
      <c r="D6428" s="2">
        <v>0.03</v>
      </c>
      <c r="E6428" s="2">
        <v>0</v>
      </c>
      <c r="F6428" s="2">
        <v>0.18</v>
      </c>
      <c r="G6428" s="2">
        <v>0</v>
      </c>
      <c r="H6428" s="2" t="s">
        <v>12</v>
      </c>
      <c r="I6428" s="2">
        <v>2</v>
      </c>
      <c r="J6428" s="2">
        <v>284</v>
      </c>
      <c r="K6428" s="4">
        <v>0.64449999999999996</v>
      </c>
      <c r="L6428" s="2" t="s">
        <v>1929</v>
      </c>
      <c r="M6428" s="5">
        <v>45093</v>
      </c>
      <c r="N6428" s="6">
        <v>102.57</v>
      </c>
    </row>
    <row r="6429" spans="1:14" ht="15.5" hidden="1" x14ac:dyDescent="0.35">
      <c r="A6429" s="3" t="s">
        <v>258</v>
      </c>
      <c r="B6429" s="2" t="s">
        <v>2788</v>
      </c>
      <c r="C6429" s="3">
        <v>184.5</v>
      </c>
      <c r="D6429" s="2">
        <v>0.02</v>
      </c>
      <c r="E6429" s="2">
        <v>0</v>
      </c>
      <c r="F6429" s="2">
        <v>0.18</v>
      </c>
      <c r="G6429" s="2">
        <v>0</v>
      </c>
      <c r="H6429" s="2" t="s">
        <v>12</v>
      </c>
      <c r="I6429" s="2">
        <v>20</v>
      </c>
      <c r="J6429" s="2">
        <v>1625</v>
      </c>
      <c r="K6429" s="4">
        <v>0.64649999999999996</v>
      </c>
      <c r="L6429" s="2" t="s">
        <v>1929</v>
      </c>
      <c r="M6429" s="5">
        <v>45093</v>
      </c>
      <c r="N6429" s="6">
        <v>102.57</v>
      </c>
    </row>
    <row r="6430" spans="1:14" ht="15.5" hidden="1" x14ac:dyDescent="0.35">
      <c r="A6430" s="3" t="s">
        <v>259</v>
      </c>
      <c r="B6430" s="2" t="s">
        <v>2984</v>
      </c>
      <c r="C6430" s="3">
        <v>185</v>
      </c>
      <c r="D6430" s="2">
        <v>0.02</v>
      </c>
      <c r="E6430" s="2">
        <v>0</v>
      </c>
      <c r="F6430" s="2">
        <v>0.02</v>
      </c>
      <c r="G6430" s="2">
        <v>-0.01</v>
      </c>
      <c r="H6430" s="2">
        <v>-0.33329999999999999</v>
      </c>
      <c r="I6430" s="2">
        <v>19</v>
      </c>
      <c r="J6430" s="2">
        <v>4323</v>
      </c>
      <c r="K6430" s="4">
        <v>0.51559999999999995</v>
      </c>
      <c r="L6430" s="2" t="s">
        <v>1929</v>
      </c>
      <c r="M6430" s="5">
        <v>45093</v>
      </c>
      <c r="N6430" s="6">
        <v>102.57</v>
      </c>
    </row>
    <row r="6431" spans="1:14" ht="15.5" hidden="1" x14ac:dyDescent="0.35">
      <c r="A6431" s="3" t="s">
        <v>261</v>
      </c>
      <c r="B6431" s="2" t="s">
        <v>2044</v>
      </c>
      <c r="C6431" s="3">
        <v>185.5</v>
      </c>
      <c r="D6431" s="2">
        <v>0.05</v>
      </c>
      <c r="E6431" s="2">
        <v>0.02</v>
      </c>
      <c r="F6431" s="2">
        <v>0.03</v>
      </c>
      <c r="G6431" s="2">
        <v>0</v>
      </c>
      <c r="H6431" s="2" t="s">
        <v>12</v>
      </c>
      <c r="I6431" s="2">
        <v>10</v>
      </c>
      <c r="J6431" s="2">
        <v>1084</v>
      </c>
      <c r="K6431" s="4">
        <v>0.56640000000000001</v>
      </c>
      <c r="L6431" s="2" t="s">
        <v>1929</v>
      </c>
      <c r="M6431" s="5">
        <v>45093</v>
      </c>
      <c r="N6431" s="6">
        <v>102.57</v>
      </c>
    </row>
    <row r="6432" spans="1:14" ht="15.5" hidden="1" x14ac:dyDescent="0.35">
      <c r="A6432" s="3" t="s">
        <v>263</v>
      </c>
      <c r="B6432" s="2" t="s">
        <v>2985</v>
      </c>
      <c r="C6432" s="3">
        <v>186</v>
      </c>
      <c r="D6432" s="2">
        <v>0.02</v>
      </c>
      <c r="E6432" s="2">
        <v>0</v>
      </c>
      <c r="F6432" s="2">
        <v>0.27</v>
      </c>
      <c r="G6432" s="2">
        <v>-0.01</v>
      </c>
      <c r="H6432" s="2">
        <v>-0.33329999999999999</v>
      </c>
      <c r="I6432" s="2">
        <v>1</v>
      </c>
      <c r="J6432" s="2">
        <v>2850</v>
      </c>
      <c r="K6432" s="4">
        <v>0.6895</v>
      </c>
      <c r="L6432" s="2" t="s">
        <v>1929</v>
      </c>
      <c r="M6432" s="5">
        <v>45093</v>
      </c>
      <c r="N6432" s="6">
        <v>102.57</v>
      </c>
    </row>
    <row r="6433" spans="1:14" ht="15.5" hidden="1" x14ac:dyDescent="0.35">
      <c r="A6433" s="3" t="s">
        <v>265</v>
      </c>
      <c r="B6433" s="2" t="s">
        <v>2044</v>
      </c>
      <c r="C6433" s="3">
        <v>186.5</v>
      </c>
      <c r="D6433" s="2">
        <v>0.05</v>
      </c>
      <c r="E6433" s="2">
        <v>0.02</v>
      </c>
      <c r="F6433" s="2">
        <v>0.03</v>
      </c>
      <c r="G6433" s="2">
        <v>0</v>
      </c>
      <c r="H6433" s="2" t="s">
        <v>12</v>
      </c>
      <c r="I6433" s="2">
        <v>10</v>
      </c>
      <c r="J6433" s="2">
        <v>2645</v>
      </c>
      <c r="K6433" s="4">
        <v>0.57030000000000003</v>
      </c>
      <c r="L6433" s="2" t="s">
        <v>1929</v>
      </c>
      <c r="M6433" s="5">
        <v>45093</v>
      </c>
      <c r="N6433" s="6">
        <v>102.57</v>
      </c>
    </row>
    <row r="6434" spans="1:14" ht="15.5" hidden="1" x14ac:dyDescent="0.35">
      <c r="A6434" s="3" t="s">
        <v>267</v>
      </c>
      <c r="B6434" s="2" t="s">
        <v>2986</v>
      </c>
      <c r="C6434" s="3">
        <v>187</v>
      </c>
      <c r="D6434" s="2">
        <v>0.02</v>
      </c>
      <c r="E6434" s="2">
        <v>0</v>
      </c>
      <c r="F6434" s="2">
        <v>0.27</v>
      </c>
      <c r="G6434" s="2">
        <v>0</v>
      </c>
      <c r="H6434" s="2" t="s">
        <v>12</v>
      </c>
      <c r="I6434" s="2">
        <v>12</v>
      </c>
      <c r="J6434" s="2">
        <v>870</v>
      </c>
      <c r="K6434" s="4">
        <v>0.69430000000000003</v>
      </c>
      <c r="L6434" s="2" t="s">
        <v>1929</v>
      </c>
      <c r="M6434" s="5">
        <v>45093</v>
      </c>
      <c r="N6434" s="6">
        <v>102.57</v>
      </c>
    </row>
    <row r="6435" spans="1:14" ht="15.5" hidden="1" x14ac:dyDescent="0.35">
      <c r="A6435" s="3" t="s">
        <v>269</v>
      </c>
      <c r="B6435" s="2" t="s">
        <v>2890</v>
      </c>
      <c r="C6435" s="3">
        <v>187.5</v>
      </c>
      <c r="D6435" s="2">
        <v>0.02</v>
      </c>
      <c r="E6435" s="2">
        <v>0.01</v>
      </c>
      <c r="F6435" s="2">
        <v>0.17</v>
      </c>
      <c r="G6435" s="2">
        <v>0</v>
      </c>
      <c r="H6435" s="2" t="s">
        <v>12</v>
      </c>
      <c r="I6435" s="2">
        <v>4</v>
      </c>
      <c r="J6435" s="2">
        <v>2503</v>
      </c>
      <c r="K6435" s="4">
        <v>0.66210000000000002</v>
      </c>
      <c r="L6435" s="2" t="s">
        <v>1929</v>
      </c>
      <c r="M6435" s="5">
        <v>45093</v>
      </c>
      <c r="N6435" s="6">
        <v>102.57</v>
      </c>
    </row>
    <row r="6436" spans="1:14" ht="15.5" hidden="1" x14ac:dyDescent="0.35">
      <c r="A6436" s="3" t="s">
        <v>271</v>
      </c>
      <c r="B6436" s="2" t="s">
        <v>2048</v>
      </c>
      <c r="C6436" s="3">
        <v>188</v>
      </c>
      <c r="D6436" s="2">
        <v>0.08</v>
      </c>
      <c r="E6436" s="2">
        <v>0.02</v>
      </c>
      <c r="F6436" s="2">
        <v>0.04</v>
      </c>
      <c r="G6436" s="2">
        <v>0</v>
      </c>
      <c r="H6436" s="2" t="s">
        <v>12</v>
      </c>
      <c r="I6436" s="2">
        <v>1</v>
      </c>
      <c r="J6436" s="2">
        <v>1114</v>
      </c>
      <c r="K6436" s="4">
        <v>0.58979999999999999</v>
      </c>
      <c r="L6436" s="2" t="s">
        <v>1929</v>
      </c>
      <c r="M6436" s="5">
        <v>45093</v>
      </c>
      <c r="N6436" s="6">
        <v>102.57</v>
      </c>
    </row>
    <row r="6437" spans="1:14" ht="15.5" hidden="1" x14ac:dyDescent="0.35">
      <c r="A6437" s="3" t="s">
        <v>273</v>
      </c>
      <c r="B6437" s="2" t="s">
        <v>2049</v>
      </c>
      <c r="C6437" s="3">
        <v>188.5</v>
      </c>
      <c r="D6437" s="2">
        <v>0.02</v>
      </c>
      <c r="E6437" s="2">
        <v>0</v>
      </c>
      <c r="F6437" s="2">
        <v>0.17</v>
      </c>
      <c r="G6437" s="2">
        <v>0</v>
      </c>
      <c r="H6437" s="2" t="s">
        <v>12</v>
      </c>
      <c r="I6437" s="2">
        <v>60</v>
      </c>
      <c r="J6437" s="2">
        <v>404</v>
      </c>
      <c r="K6437" s="4">
        <v>0.66210000000000002</v>
      </c>
      <c r="L6437" s="2" t="s">
        <v>1929</v>
      </c>
      <c r="M6437" s="5">
        <v>45093</v>
      </c>
      <c r="N6437" s="6">
        <v>102.57</v>
      </c>
    </row>
    <row r="6438" spans="1:14" ht="15.5" hidden="1" x14ac:dyDescent="0.35">
      <c r="A6438" s="3" t="s">
        <v>274</v>
      </c>
      <c r="B6438" s="2" t="s">
        <v>2050</v>
      </c>
      <c r="C6438" s="3">
        <v>189</v>
      </c>
      <c r="D6438" s="2">
        <v>0.03</v>
      </c>
      <c r="E6438" s="2">
        <v>0.01</v>
      </c>
      <c r="F6438" s="2">
        <v>0.03</v>
      </c>
      <c r="G6438" s="2">
        <v>0</v>
      </c>
      <c r="H6438" s="2" t="s">
        <v>12</v>
      </c>
      <c r="I6438" s="2">
        <v>1</v>
      </c>
      <c r="J6438" s="2">
        <v>360</v>
      </c>
      <c r="K6438" s="4">
        <v>0.57030000000000003</v>
      </c>
      <c r="L6438" s="2" t="s">
        <v>1929</v>
      </c>
      <c r="M6438" s="5">
        <v>45093</v>
      </c>
      <c r="N6438" s="6">
        <v>102.57</v>
      </c>
    </row>
    <row r="6439" spans="1:14" ht="15.5" hidden="1" x14ac:dyDescent="0.35">
      <c r="A6439" s="3" t="s">
        <v>276</v>
      </c>
      <c r="B6439" s="2" t="s">
        <v>2986</v>
      </c>
      <c r="C6439" s="3">
        <v>189.5</v>
      </c>
      <c r="D6439" s="2">
        <v>0.02</v>
      </c>
      <c r="E6439" s="2">
        <v>0</v>
      </c>
      <c r="F6439" s="2">
        <v>0.17</v>
      </c>
      <c r="G6439" s="2">
        <v>-0.03</v>
      </c>
      <c r="H6439" s="2">
        <v>-0.6</v>
      </c>
      <c r="I6439" s="2">
        <v>2</v>
      </c>
      <c r="J6439" s="2">
        <v>468</v>
      </c>
      <c r="K6439" s="4">
        <v>0.66800000000000004</v>
      </c>
      <c r="L6439" s="2" t="s">
        <v>1929</v>
      </c>
      <c r="M6439" s="5">
        <v>45093</v>
      </c>
      <c r="N6439" s="6">
        <v>102.57</v>
      </c>
    </row>
    <row r="6440" spans="1:14" ht="15.5" hidden="1" x14ac:dyDescent="0.35">
      <c r="A6440" s="3" t="s">
        <v>278</v>
      </c>
      <c r="B6440" s="2" t="s">
        <v>2987</v>
      </c>
      <c r="C6440" s="3">
        <v>190</v>
      </c>
      <c r="D6440" s="2">
        <v>0.01</v>
      </c>
      <c r="E6440" s="2">
        <v>0.01</v>
      </c>
      <c r="F6440" s="2">
        <v>0.17</v>
      </c>
      <c r="G6440" s="2">
        <v>-0.01</v>
      </c>
      <c r="H6440" s="2">
        <v>-0.5</v>
      </c>
      <c r="I6440" s="2">
        <v>5</v>
      </c>
      <c r="J6440" s="2">
        <v>2823</v>
      </c>
      <c r="K6440" s="4">
        <v>0.67379999999999995</v>
      </c>
      <c r="L6440" s="2" t="s">
        <v>1929</v>
      </c>
      <c r="M6440" s="5">
        <v>45093</v>
      </c>
      <c r="N6440" s="6">
        <v>102.57</v>
      </c>
    </row>
    <row r="6441" spans="1:14" ht="15.5" hidden="1" x14ac:dyDescent="0.35">
      <c r="A6441" s="3" t="s">
        <v>280</v>
      </c>
      <c r="B6441" s="2" t="s">
        <v>2987</v>
      </c>
      <c r="C6441" s="3">
        <v>190.5</v>
      </c>
      <c r="D6441" s="2">
        <v>0.01</v>
      </c>
      <c r="E6441" s="2">
        <v>0</v>
      </c>
      <c r="F6441" s="2">
        <v>0.17</v>
      </c>
      <c r="G6441" s="2">
        <v>-0.01</v>
      </c>
      <c r="H6441" s="2">
        <v>-0.5</v>
      </c>
      <c r="I6441" s="2">
        <v>1</v>
      </c>
      <c r="J6441" s="2">
        <v>2173</v>
      </c>
      <c r="K6441" s="4">
        <v>0.67190000000000005</v>
      </c>
      <c r="L6441" s="2" t="s">
        <v>1929</v>
      </c>
      <c r="M6441" s="5">
        <v>45093</v>
      </c>
      <c r="N6441" s="6">
        <v>102.57</v>
      </c>
    </row>
    <row r="6442" spans="1:14" ht="15.5" hidden="1" x14ac:dyDescent="0.35">
      <c r="A6442" s="3" t="s">
        <v>282</v>
      </c>
      <c r="B6442" s="2" t="s">
        <v>2892</v>
      </c>
      <c r="C6442" s="3">
        <v>191</v>
      </c>
      <c r="D6442" s="2">
        <v>0.02</v>
      </c>
      <c r="E6442" s="2">
        <v>0</v>
      </c>
      <c r="F6442" s="2">
        <v>0.17</v>
      </c>
      <c r="G6442" s="2">
        <v>0</v>
      </c>
      <c r="H6442" s="2" t="s">
        <v>12</v>
      </c>
      <c r="I6442" s="2">
        <v>4</v>
      </c>
      <c r="J6442" s="2">
        <v>504</v>
      </c>
      <c r="K6442" s="4">
        <v>0.67379999999999995</v>
      </c>
      <c r="L6442" s="2" t="s">
        <v>1929</v>
      </c>
      <c r="M6442" s="5">
        <v>45093</v>
      </c>
      <c r="N6442" s="6">
        <v>102.57</v>
      </c>
    </row>
    <row r="6443" spans="1:14" ht="15.5" hidden="1" x14ac:dyDescent="0.35">
      <c r="A6443" s="3" t="s">
        <v>283</v>
      </c>
      <c r="B6443" s="2" t="s">
        <v>2054</v>
      </c>
      <c r="C6443" s="3">
        <v>191.5</v>
      </c>
      <c r="D6443" s="2">
        <v>0.02</v>
      </c>
      <c r="E6443" s="2">
        <v>0</v>
      </c>
      <c r="F6443" s="2">
        <v>0.17</v>
      </c>
      <c r="G6443" s="2">
        <v>0</v>
      </c>
      <c r="H6443" s="2" t="s">
        <v>12</v>
      </c>
      <c r="I6443" s="2">
        <v>2</v>
      </c>
      <c r="J6443" s="2">
        <v>436</v>
      </c>
      <c r="K6443" s="4">
        <v>0.67769999999999997</v>
      </c>
      <c r="L6443" s="2" t="s">
        <v>1929</v>
      </c>
      <c r="M6443" s="5">
        <v>45093</v>
      </c>
      <c r="N6443" s="6">
        <v>102.57</v>
      </c>
    </row>
    <row r="6444" spans="1:14" ht="15.5" hidden="1" x14ac:dyDescent="0.35">
      <c r="A6444" s="3" t="s">
        <v>285</v>
      </c>
      <c r="B6444" s="2" t="s">
        <v>2789</v>
      </c>
      <c r="C6444" s="3">
        <v>192</v>
      </c>
      <c r="D6444" s="2">
        <v>0.02</v>
      </c>
      <c r="E6444" s="2">
        <v>0.01</v>
      </c>
      <c r="F6444" s="2">
        <v>0.17</v>
      </c>
      <c r="G6444" s="2">
        <v>0</v>
      </c>
      <c r="H6444" s="2" t="s">
        <v>12</v>
      </c>
      <c r="I6444" s="2">
        <v>30</v>
      </c>
      <c r="J6444" s="2">
        <v>531</v>
      </c>
      <c r="K6444" s="4">
        <v>0.68359999999999999</v>
      </c>
      <c r="L6444" s="2" t="s">
        <v>1929</v>
      </c>
      <c r="M6444" s="5">
        <v>45093</v>
      </c>
      <c r="N6444" s="6">
        <v>102.57</v>
      </c>
    </row>
    <row r="6445" spans="1:14" ht="15.5" hidden="1" x14ac:dyDescent="0.35">
      <c r="A6445" s="3" t="s">
        <v>287</v>
      </c>
      <c r="B6445" s="2" t="s">
        <v>2641</v>
      </c>
      <c r="C6445" s="3">
        <v>192.5</v>
      </c>
      <c r="D6445" s="2">
        <v>0.02</v>
      </c>
      <c r="E6445" s="2">
        <v>0</v>
      </c>
      <c r="F6445" s="2">
        <v>0.17</v>
      </c>
      <c r="G6445" s="2">
        <v>0</v>
      </c>
      <c r="H6445" s="2" t="s">
        <v>12</v>
      </c>
      <c r="I6445" s="2">
        <v>20</v>
      </c>
      <c r="J6445" s="2">
        <v>831</v>
      </c>
      <c r="K6445" s="4">
        <v>0.68159999999999998</v>
      </c>
      <c r="L6445" s="2" t="s">
        <v>1929</v>
      </c>
      <c r="M6445" s="5">
        <v>45093</v>
      </c>
      <c r="N6445" s="6">
        <v>102.57</v>
      </c>
    </row>
    <row r="6446" spans="1:14" ht="15.5" hidden="1" x14ac:dyDescent="0.35">
      <c r="A6446" s="3" t="s">
        <v>289</v>
      </c>
      <c r="B6446" s="2" t="s">
        <v>2641</v>
      </c>
      <c r="C6446" s="3">
        <v>193</v>
      </c>
      <c r="D6446" s="2">
        <v>0.02</v>
      </c>
      <c r="E6446" s="2">
        <v>0</v>
      </c>
      <c r="F6446" s="2">
        <v>0.17</v>
      </c>
      <c r="G6446" s="2">
        <v>0</v>
      </c>
      <c r="H6446" s="2" t="s">
        <v>12</v>
      </c>
      <c r="I6446" s="2">
        <v>74</v>
      </c>
      <c r="J6446" s="2">
        <v>1104</v>
      </c>
      <c r="K6446" s="4">
        <v>0.68359999999999999</v>
      </c>
      <c r="L6446" s="2" t="s">
        <v>1929</v>
      </c>
      <c r="M6446" s="5">
        <v>45093</v>
      </c>
      <c r="N6446" s="6">
        <v>102.57</v>
      </c>
    </row>
    <row r="6447" spans="1:14" ht="15.5" hidden="1" x14ac:dyDescent="0.35">
      <c r="A6447" s="3" t="s">
        <v>291</v>
      </c>
      <c r="B6447" s="2" t="s">
        <v>2894</v>
      </c>
      <c r="C6447" s="3">
        <v>193.5</v>
      </c>
      <c r="D6447" s="2">
        <v>0.01</v>
      </c>
      <c r="E6447" s="2">
        <v>0</v>
      </c>
      <c r="F6447" s="2">
        <v>0.17</v>
      </c>
      <c r="G6447" s="2">
        <v>0</v>
      </c>
      <c r="H6447" s="2" t="s">
        <v>12</v>
      </c>
      <c r="I6447" s="2">
        <v>56</v>
      </c>
      <c r="J6447" s="2">
        <v>828</v>
      </c>
      <c r="K6447" s="4">
        <v>0.6875</v>
      </c>
      <c r="L6447" s="2" t="s">
        <v>1929</v>
      </c>
      <c r="M6447" s="5">
        <v>45093</v>
      </c>
      <c r="N6447" s="6">
        <v>102.57</v>
      </c>
    </row>
    <row r="6448" spans="1:14" ht="15.5" hidden="1" x14ac:dyDescent="0.35">
      <c r="A6448" s="3" t="s">
        <v>293</v>
      </c>
      <c r="B6448" s="2" t="s">
        <v>2057</v>
      </c>
      <c r="C6448" s="3">
        <v>194</v>
      </c>
      <c r="D6448" s="2">
        <v>0.06</v>
      </c>
      <c r="E6448" s="2">
        <v>0</v>
      </c>
      <c r="F6448" s="2">
        <v>0.02</v>
      </c>
      <c r="G6448" s="2">
        <v>0</v>
      </c>
      <c r="H6448" s="2" t="s">
        <v>12</v>
      </c>
      <c r="I6448" s="2">
        <v>1</v>
      </c>
      <c r="J6448" s="2">
        <v>1945</v>
      </c>
      <c r="K6448" s="4">
        <v>0.55469999999999997</v>
      </c>
      <c r="L6448" s="2" t="s">
        <v>1929</v>
      </c>
      <c r="M6448" s="5">
        <v>45093</v>
      </c>
      <c r="N6448" s="6">
        <v>102.57</v>
      </c>
    </row>
    <row r="6449" spans="1:14" ht="15.5" hidden="1" x14ac:dyDescent="0.35">
      <c r="A6449" s="3" t="s">
        <v>295</v>
      </c>
      <c r="B6449" s="2" t="s">
        <v>2058</v>
      </c>
      <c r="C6449" s="3">
        <v>194.5</v>
      </c>
      <c r="D6449" s="2">
        <v>0.02</v>
      </c>
      <c r="E6449" s="2">
        <v>0</v>
      </c>
      <c r="F6449" s="2">
        <v>0.17</v>
      </c>
      <c r="G6449" s="2">
        <v>0</v>
      </c>
      <c r="H6449" s="2" t="s">
        <v>12</v>
      </c>
      <c r="I6449" s="2">
        <v>20</v>
      </c>
      <c r="J6449" s="2">
        <v>462</v>
      </c>
      <c r="K6449" s="4">
        <v>0.69140000000000001</v>
      </c>
      <c r="L6449" s="2" t="s">
        <v>1929</v>
      </c>
      <c r="M6449" s="5">
        <v>45093</v>
      </c>
      <c r="N6449" s="6">
        <v>102.57</v>
      </c>
    </row>
    <row r="6450" spans="1:14" ht="15.5" hidden="1" x14ac:dyDescent="0.35">
      <c r="A6450" s="3" t="s">
        <v>297</v>
      </c>
      <c r="B6450" s="2" t="s">
        <v>2895</v>
      </c>
      <c r="C6450" s="3">
        <v>195</v>
      </c>
      <c r="D6450" s="2">
        <v>0.01</v>
      </c>
      <c r="E6450" s="2">
        <v>0</v>
      </c>
      <c r="F6450" s="2">
        <v>0.17</v>
      </c>
      <c r="G6450" s="2">
        <v>0</v>
      </c>
      <c r="H6450" s="2" t="s">
        <v>12</v>
      </c>
      <c r="I6450" s="2">
        <v>20</v>
      </c>
      <c r="J6450" s="2">
        <v>43066</v>
      </c>
      <c r="K6450" s="4">
        <v>0.69340000000000002</v>
      </c>
      <c r="L6450" s="2" t="s">
        <v>1929</v>
      </c>
      <c r="M6450" s="5">
        <v>45093</v>
      </c>
      <c r="N6450" s="6">
        <v>102.57</v>
      </c>
    </row>
    <row r="6451" spans="1:14" ht="15.5" hidden="1" x14ac:dyDescent="0.35">
      <c r="A6451" s="3" t="s">
        <v>299</v>
      </c>
      <c r="B6451" s="2" t="s">
        <v>2896</v>
      </c>
      <c r="C6451" s="3">
        <v>195.5</v>
      </c>
      <c r="D6451" s="2">
        <v>0.01</v>
      </c>
      <c r="E6451" s="2">
        <v>0</v>
      </c>
      <c r="F6451" s="2">
        <v>0.17</v>
      </c>
      <c r="G6451" s="2">
        <v>0</v>
      </c>
      <c r="H6451" s="2" t="s">
        <v>12</v>
      </c>
      <c r="I6451" s="2">
        <v>40</v>
      </c>
      <c r="J6451" s="2">
        <v>617</v>
      </c>
      <c r="K6451" s="4">
        <v>0.69530000000000003</v>
      </c>
      <c r="L6451" s="2" t="s">
        <v>1929</v>
      </c>
      <c r="M6451" s="5">
        <v>45093</v>
      </c>
      <c r="N6451" s="6">
        <v>102.57</v>
      </c>
    </row>
    <row r="6452" spans="1:14" ht="15.5" hidden="1" x14ac:dyDescent="0.35">
      <c r="A6452" s="3" t="s">
        <v>301</v>
      </c>
      <c r="B6452" s="2" t="s">
        <v>1988</v>
      </c>
      <c r="C6452" s="3">
        <v>196</v>
      </c>
      <c r="D6452" s="2">
        <v>0.02</v>
      </c>
      <c r="E6452" s="2">
        <v>0</v>
      </c>
      <c r="F6452" s="2">
        <v>0.17</v>
      </c>
      <c r="G6452" s="2">
        <v>0</v>
      </c>
      <c r="H6452" s="2" t="s">
        <v>12</v>
      </c>
      <c r="I6452" s="2">
        <v>20</v>
      </c>
      <c r="J6452" s="2">
        <v>541</v>
      </c>
      <c r="K6452" s="4">
        <v>0.69920000000000004</v>
      </c>
      <c r="L6452" s="2" t="s">
        <v>1929</v>
      </c>
      <c r="M6452" s="5">
        <v>45093</v>
      </c>
      <c r="N6452" s="6">
        <v>102.57</v>
      </c>
    </row>
    <row r="6453" spans="1:14" ht="15.5" hidden="1" x14ac:dyDescent="0.35">
      <c r="A6453" s="3" t="s">
        <v>303</v>
      </c>
      <c r="B6453" s="2" t="s">
        <v>2060</v>
      </c>
      <c r="C6453" s="3">
        <v>196.5</v>
      </c>
      <c r="D6453" s="2">
        <v>0.11</v>
      </c>
      <c r="E6453" s="2">
        <v>0.03</v>
      </c>
      <c r="F6453" s="2">
        <v>0.05</v>
      </c>
      <c r="G6453" s="2">
        <v>0</v>
      </c>
      <c r="H6453" s="2" t="s">
        <v>12</v>
      </c>
      <c r="I6453" s="2">
        <v>10</v>
      </c>
      <c r="J6453" s="2">
        <v>958</v>
      </c>
      <c r="K6453" s="4">
        <v>0.64449999999999996</v>
      </c>
      <c r="L6453" s="2" t="s">
        <v>1929</v>
      </c>
      <c r="M6453" s="5">
        <v>45093</v>
      </c>
      <c r="N6453" s="6">
        <v>102.57</v>
      </c>
    </row>
    <row r="6454" spans="1:14" ht="15.5" hidden="1" x14ac:dyDescent="0.35">
      <c r="A6454" s="3" t="s">
        <v>305</v>
      </c>
      <c r="B6454" s="2" t="s">
        <v>2061</v>
      </c>
      <c r="C6454" s="3">
        <v>197</v>
      </c>
      <c r="D6454" s="2">
        <v>0.02</v>
      </c>
      <c r="E6454" s="2">
        <v>0</v>
      </c>
      <c r="F6454" s="2">
        <v>0.02</v>
      </c>
      <c r="G6454" s="2">
        <v>0</v>
      </c>
      <c r="H6454" s="2" t="s">
        <v>12</v>
      </c>
      <c r="I6454" s="2">
        <v>10</v>
      </c>
      <c r="J6454" s="2">
        <v>613</v>
      </c>
      <c r="K6454" s="4">
        <v>0.57030000000000003</v>
      </c>
      <c r="L6454" s="2" t="s">
        <v>1929</v>
      </c>
      <c r="M6454" s="5">
        <v>45093</v>
      </c>
      <c r="N6454" s="6">
        <v>102.57</v>
      </c>
    </row>
    <row r="6455" spans="1:14" ht="15.5" hidden="1" x14ac:dyDescent="0.35">
      <c r="A6455" s="3" t="s">
        <v>307</v>
      </c>
      <c r="B6455" s="2" t="s">
        <v>2062</v>
      </c>
      <c r="C6455" s="3">
        <v>197.5</v>
      </c>
      <c r="D6455" s="2">
        <v>0.01</v>
      </c>
      <c r="E6455" s="2">
        <v>0</v>
      </c>
      <c r="F6455" s="2">
        <v>0.17</v>
      </c>
      <c r="G6455" s="2">
        <v>0</v>
      </c>
      <c r="H6455" s="2" t="s">
        <v>12</v>
      </c>
      <c r="I6455" s="2">
        <v>100</v>
      </c>
      <c r="J6455" s="2">
        <v>2061</v>
      </c>
      <c r="K6455" s="4">
        <v>0.70509999999999995</v>
      </c>
      <c r="L6455" s="2" t="s">
        <v>1929</v>
      </c>
      <c r="M6455" s="5">
        <v>45093</v>
      </c>
      <c r="N6455" s="6">
        <v>102.57</v>
      </c>
    </row>
    <row r="6456" spans="1:14" ht="15.5" hidden="1" x14ac:dyDescent="0.35">
      <c r="A6456" s="3" t="s">
        <v>309</v>
      </c>
      <c r="B6456" s="2" t="s">
        <v>2063</v>
      </c>
      <c r="C6456" s="3">
        <v>198</v>
      </c>
      <c r="D6456" s="2">
        <v>0.03</v>
      </c>
      <c r="E6456" s="2">
        <v>0.01</v>
      </c>
      <c r="F6456" s="2">
        <v>0.03</v>
      </c>
      <c r="G6456" s="2">
        <v>0</v>
      </c>
      <c r="H6456" s="2" t="s">
        <v>12</v>
      </c>
      <c r="I6456" s="2">
        <v>1</v>
      </c>
      <c r="J6456" s="2">
        <v>521</v>
      </c>
      <c r="K6456" s="4">
        <v>0.60940000000000005</v>
      </c>
      <c r="L6456" s="2" t="s">
        <v>1929</v>
      </c>
      <c r="M6456" s="5">
        <v>45093</v>
      </c>
      <c r="N6456" s="6">
        <v>102.57</v>
      </c>
    </row>
    <row r="6457" spans="1:14" ht="15.5" hidden="1" x14ac:dyDescent="0.35">
      <c r="A6457" s="3" t="s">
        <v>311</v>
      </c>
      <c r="B6457" s="2" t="s">
        <v>2658</v>
      </c>
      <c r="C6457" s="3">
        <v>198.5</v>
      </c>
      <c r="D6457" s="2">
        <v>0.01</v>
      </c>
      <c r="E6457" s="2">
        <v>0</v>
      </c>
      <c r="F6457" s="2">
        <v>0.17</v>
      </c>
      <c r="G6457" s="2">
        <v>0</v>
      </c>
      <c r="H6457" s="2" t="s">
        <v>12</v>
      </c>
      <c r="I6457" s="2">
        <v>9</v>
      </c>
      <c r="J6457" s="2">
        <v>463</v>
      </c>
      <c r="K6457" s="4">
        <v>0.70899999999999996</v>
      </c>
      <c r="L6457" s="2" t="s">
        <v>1929</v>
      </c>
      <c r="M6457" s="5">
        <v>45093</v>
      </c>
      <c r="N6457" s="6">
        <v>102.57</v>
      </c>
    </row>
    <row r="6458" spans="1:14" ht="15.5" hidden="1" x14ac:dyDescent="0.35">
      <c r="A6458" s="3" t="s">
        <v>313</v>
      </c>
      <c r="B6458" s="2" t="s">
        <v>2065</v>
      </c>
      <c r="C6458" s="3">
        <v>199</v>
      </c>
      <c r="D6458" s="2">
        <v>0.02</v>
      </c>
      <c r="E6458" s="2">
        <v>0</v>
      </c>
      <c r="F6458" s="2">
        <v>0.17</v>
      </c>
      <c r="G6458" s="2">
        <v>0</v>
      </c>
      <c r="H6458" s="2" t="s">
        <v>12</v>
      </c>
      <c r="I6458" s="2">
        <v>39</v>
      </c>
      <c r="J6458" s="2">
        <v>768</v>
      </c>
      <c r="K6458" s="4">
        <v>0.71289999999999998</v>
      </c>
      <c r="L6458" s="2" t="s">
        <v>1929</v>
      </c>
      <c r="M6458" s="5">
        <v>45093</v>
      </c>
      <c r="N6458" s="6">
        <v>102.57</v>
      </c>
    </row>
    <row r="6459" spans="1:14" ht="15.5" hidden="1" x14ac:dyDescent="0.35">
      <c r="A6459" s="3" t="s">
        <v>315</v>
      </c>
      <c r="B6459" s="2" t="s">
        <v>2066</v>
      </c>
      <c r="C6459" s="3">
        <v>199.5</v>
      </c>
      <c r="D6459" s="2">
        <v>0.03</v>
      </c>
      <c r="E6459" s="2">
        <v>0</v>
      </c>
      <c r="F6459" s="2">
        <v>0.13</v>
      </c>
      <c r="G6459" s="2">
        <v>0</v>
      </c>
      <c r="H6459" s="2" t="s">
        <v>12</v>
      </c>
      <c r="I6459" s="2">
        <v>50</v>
      </c>
      <c r="J6459" s="2">
        <v>2753</v>
      </c>
      <c r="K6459" s="4">
        <v>0.69340000000000002</v>
      </c>
      <c r="L6459" s="2" t="s">
        <v>1929</v>
      </c>
      <c r="M6459" s="5">
        <v>45093</v>
      </c>
      <c r="N6459" s="6">
        <v>102.57</v>
      </c>
    </row>
    <row r="6460" spans="1:14" ht="15.5" hidden="1" x14ac:dyDescent="0.35">
      <c r="A6460" s="3" t="s">
        <v>316</v>
      </c>
      <c r="B6460" s="2" t="s">
        <v>2878</v>
      </c>
      <c r="C6460" s="3">
        <v>200</v>
      </c>
      <c r="D6460" s="2">
        <v>0.02</v>
      </c>
      <c r="E6460" s="2">
        <v>0</v>
      </c>
      <c r="F6460" s="2">
        <v>0.06</v>
      </c>
      <c r="G6460" s="2">
        <v>0</v>
      </c>
      <c r="H6460" s="2" t="s">
        <v>12</v>
      </c>
      <c r="I6460" s="2">
        <v>5</v>
      </c>
      <c r="J6460" s="2">
        <v>20965</v>
      </c>
      <c r="K6460" s="4">
        <v>0.64059999999999995</v>
      </c>
      <c r="L6460" s="2" t="s">
        <v>1929</v>
      </c>
      <c r="M6460" s="5">
        <v>45093</v>
      </c>
      <c r="N6460" s="6">
        <v>102.57</v>
      </c>
    </row>
    <row r="6461" spans="1:14" ht="15.5" hidden="1" x14ac:dyDescent="0.35">
      <c r="A6461" s="3" t="s">
        <v>317</v>
      </c>
      <c r="B6461" s="2" t="s">
        <v>2988</v>
      </c>
      <c r="C6461" s="3">
        <v>205</v>
      </c>
      <c r="D6461" s="2">
        <v>0.01</v>
      </c>
      <c r="E6461" s="2">
        <v>0</v>
      </c>
      <c r="F6461" s="2">
        <v>0.02</v>
      </c>
      <c r="G6461" s="2">
        <v>0</v>
      </c>
      <c r="H6461" s="2" t="s">
        <v>12</v>
      </c>
      <c r="I6461" s="2">
        <v>1</v>
      </c>
      <c r="J6461" s="2">
        <v>6027</v>
      </c>
      <c r="K6461" s="4">
        <v>0.60160000000000002</v>
      </c>
      <c r="L6461" s="2" t="s">
        <v>1929</v>
      </c>
      <c r="M6461" s="5">
        <v>45093</v>
      </c>
      <c r="N6461" s="6">
        <v>102.57</v>
      </c>
    </row>
    <row r="6462" spans="1:14" ht="15.5" hidden="1" x14ac:dyDescent="0.35">
      <c r="A6462" s="3" t="s">
        <v>319</v>
      </c>
      <c r="B6462" s="2" t="s">
        <v>2878</v>
      </c>
      <c r="C6462" s="3">
        <v>210</v>
      </c>
      <c r="D6462" s="2">
        <v>0.01</v>
      </c>
      <c r="E6462" s="2">
        <v>0</v>
      </c>
      <c r="F6462" s="2">
        <v>0.26</v>
      </c>
      <c r="G6462" s="2">
        <v>0</v>
      </c>
      <c r="H6462" s="2" t="s">
        <v>12</v>
      </c>
      <c r="I6462" s="2">
        <v>120</v>
      </c>
      <c r="J6462" s="2">
        <v>4022</v>
      </c>
      <c r="K6462" s="4">
        <v>0.80079999999999996</v>
      </c>
      <c r="L6462" s="2" t="s">
        <v>1929</v>
      </c>
      <c r="M6462" s="5">
        <v>45093</v>
      </c>
      <c r="N6462" s="6">
        <v>102.57</v>
      </c>
    </row>
    <row r="6463" spans="1:14" ht="15.5" hidden="1" x14ac:dyDescent="0.35">
      <c r="A6463" s="3" t="s">
        <v>320</v>
      </c>
      <c r="B6463" s="2" t="s">
        <v>2983</v>
      </c>
      <c r="C6463" s="3">
        <v>215</v>
      </c>
      <c r="D6463" s="2">
        <v>0.01</v>
      </c>
      <c r="E6463" s="2">
        <v>0</v>
      </c>
      <c r="F6463" s="2">
        <v>0.15</v>
      </c>
      <c r="G6463" s="2">
        <v>0</v>
      </c>
      <c r="H6463" s="2" t="s">
        <v>12</v>
      </c>
      <c r="I6463" s="2">
        <v>2</v>
      </c>
      <c r="J6463" s="2">
        <v>4255</v>
      </c>
      <c r="K6463" s="4">
        <v>0.77149999999999996</v>
      </c>
      <c r="L6463" s="2" t="s">
        <v>1929</v>
      </c>
      <c r="M6463" s="5">
        <v>45093</v>
      </c>
      <c r="N6463" s="6">
        <v>102.57</v>
      </c>
    </row>
    <row r="6464" spans="1:14" ht="15.5" hidden="1" x14ac:dyDescent="0.35">
      <c r="A6464" s="3" t="s">
        <v>322</v>
      </c>
      <c r="B6464" s="2" t="s">
        <v>2794</v>
      </c>
      <c r="C6464" s="3">
        <v>220</v>
      </c>
      <c r="D6464" s="2">
        <v>0.01</v>
      </c>
      <c r="E6464" s="2">
        <v>0</v>
      </c>
      <c r="F6464" s="2">
        <v>0.26</v>
      </c>
      <c r="G6464" s="2">
        <v>0</v>
      </c>
      <c r="H6464" s="2" t="s">
        <v>12</v>
      </c>
      <c r="I6464" s="2">
        <v>200</v>
      </c>
      <c r="J6464" s="2">
        <v>2726</v>
      </c>
      <c r="K6464" s="4">
        <v>0.84379999999999999</v>
      </c>
      <c r="L6464" s="2" t="s">
        <v>1929</v>
      </c>
      <c r="M6464" s="5">
        <v>45093</v>
      </c>
      <c r="N6464" s="6">
        <v>102.57</v>
      </c>
    </row>
    <row r="6465" spans="1:14" ht="15.5" hidden="1" x14ac:dyDescent="0.35">
      <c r="A6465" s="3" t="s">
        <v>324</v>
      </c>
      <c r="B6465" s="2" t="s">
        <v>2989</v>
      </c>
      <c r="C6465" s="3">
        <v>225</v>
      </c>
      <c r="D6465" s="2">
        <v>0.01</v>
      </c>
      <c r="E6465" s="2">
        <v>0</v>
      </c>
      <c r="F6465" s="2">
        <v>0.02</v>
      </c>
      <c r="G6465" s="2">
        <v>0</v>
      </c>
      <c r="H6465" s="2" t="s">
        <v>12</v>
      </c>
      <c r="I6465" s="2">
        <v>44</v>
      </c>
      <c r="J6465" s="2">
        <v>14771</v>
      </c>
      <c r="K6465" s="4">
        <v>0.67190000000000005</v>
      </c>
      <c r="L6465" s="2" t="s">
        <v>1929</v>
      </c>
      <c r="M6465" s="5">
        <v>45093</v>
      </c>
      <c r="N6465" s="6">
        <v>102.57</v>
      </c>
    </row>
    <row r="6466" spans="1:14" ht="15.5" hidden="1" x14ac:dyDescent="0.35">
      <c r="A6466" s="3" t="s">
        <v>326</v>
      </c>
      <c r="B6466" s="2" t="s">
        <v>2796</v>
      </c>
      <c r="C6466" s="3">
        <v>230</v>
      </c>
      <c r="D6466" s="2">
        <v>0.01</v>
      </c>
      <c r="E6466" s="2">
        <v>0</v>
      </c>
      <c r="F6466" s="2">
        <v>0.26</v>
      </c>
      <c r="G6466" s="2">
        <v>0</v>
      </c>
      <c r="H6466" s="2" t="s">
        <v>12</v>
      </c>
      <c r="I6466" s="2">
        <v>400</v>
      </c>
      <c r="J6466" s="2">
        <v>2810</v>
      </c>
      <c r="K6466" s="4">
        <v>0.88480000000000003</v>
      </c>
      <c r="L6466" s="2" t="s">
        <v>1929</v>
      </c>
      <c r="M6466" s="5">
        <v>45093</v>
      </c>
      <c r="N6466" s="6">
        <v>102.57</v>
      </c>
    </row>
    <row r="6467" spans="1:14" ht="15.5" hidden="1" x14ac:dyDescent="0.35">
      <c r="A6467" s="3" t="s">
        <v>328</v>
      </c>
      <c r="B6467" s="2" t="s">
        <v>2897</v>
      </c>
      <c r="C6467" s="3">
        <v>235</v>
      </c>
      <c r="D6467" s="2">
        <v>0.01</v>
      </c>
      <c r="E6467" s="2">
        <v>0</v>
      </c>
      <c r="F6467" s="2">
        <v>0.26</v>
      </c>
      <c r="G6467" s="2">
        <v>0</v>
      </c>
      <c r="H6467" s="2" t="s">
        <v>12</v>
      </c>
      <c r="I6467" s="2">
        <v>1</v>
      </c>
      <c r="J6467" s="2">
        <v>2626</v>
      </c>
      <c r="K6467" s="4">
        <v>0.90429999999999999</v>
      </c>
      <c r="L6467" s="2" t="s">
        <v>1929</v>
      </c>
      <c r="M6467" s="5">
        <v>45093</v>
      </c>
      <c r="N6467" s="6">
        <v>102.57</v>
      </c>
    </row>
    <row r="6468" spans="1:14" ht="15.5" hidden="1" x14ac:dyDescent="0.35">
      <c r="A6468" s="3" t="s">
        <v>330</v>
      </c>
      <c r="B6468" s="2" t="s">
        <v>2797</v>
      </c>
      <c r="C6468" s="3">
        <v>240</v>
      </c>
      <c r="D6468" s="2">
        <v>0.01</v>
      </c>
      <c r="E6468" s="2">
        <v>0</v>
      </c>
      <c r="F6468" s="2">
        <v>0.26</v>
      </c>
      <c r="G6468" s="2">
        <v>0</v>
      </c>
      <c r="H6468" s="2" t="s">
        <v>12</v>
      </c>
      <c r="I6468" s="2">
        <v>200</v>
      </c>
      <c r="J6468" s="2">
        <v>12565</v>
      </c>
      <c r="K6468" s="4">
        <v>0.92290000000000005</v>
      </c>
      <c r="L6468" s="2" t="s">
        <v>1929</v>
      </c>
      <c r="M6468" s="5">
        <v>45093</v>
      </c>
      <c r="N6468" s="6">
        <v>102.57</v>
      </c>
    </row>
    <row r="6469" spans="1:14" ht="15.5" hidden="1" x14ac:dyDescent="0.35">
      <c r="A6469" s="3" t="s">
        <v>331</v>
      </c>
      <c r="B6469" s="2" t="s">
        <v>2665</v>
      </c>
      <c r="C6469" s="3">
        <v>245</v>
      </c>
      <c r="D6469" s="2">
        <v>0.01</v>
      </c>
      <c r="E6469" s="2">
        <v>0</v>
      </c>
      <c r="F6469" s="2">
        <v>0.12</v>
      </c>
      <c r="G6469" s="2">
        <v>0</v>
      </c>
      <c r="H6469" s="2" t="s">
        <v>12</v>
      </c>
      <c r="I6469" s="2">
        <v>801</v>
      </c>
      <c r="J6469" s="2">
        <v>2429</v>
      </c>
      <c r="K6469" s="4">
        <v>0.86329999999999996</v>
      </c>
      <c r="L6469" s="2" t="s">
        <v>1929</v>
      </c>
      <c r="M6469" s="5">
        <v>45093</v>
      </c>
      <c r="N6469" s="6">
        <v>102.57</v>
      </c>
    </row>
    <row r="6470" spans="1:14" ht="15.5" hidden="1" x14ac:dyDescent="0.35">
      <c r="A6470" s="3" t="s">
        <v>332</v>
      </c>
      <c r="B6470" s="2" t="s">
        <v>2990</v>
      </c>
      <c r="C6470" s="3">
        <v>250</v>
      </c>
      <c r="D6470" s="2">
        <v>0.01</v>
      </c>
      <c r="E6470" s="2">
        <v>0</v>
      </c>
      <c r="F6470" s="2">
        <v>0.02</v>
      </c>
      <c r="G6470" s="2">
        <v>0</v>
      </c>
      <c r="H6470" s="2" t="s">
        <v>12</v>
      </c>
      <c r="I6470" s="2">
        <v>1</v>
      </c>
      <c r="J6470" s="2">
        <v>16300</v>
      </c>
      <c r="K6470" s="4">
        <v>0.75</v>
      </c>
      <c r="L6470" s="2" t="s">
        <v>1929</v>
      </c>
      <c r="M6470" s="5">
        <v>45093</v>
      </c>
      <c r="N6470" s="6">
        <v>102.57</v>
      </c>
    </row>
    <row r="6471" spans="1:14" ht="15.5" hidden="1" x14ac:dyDescent="0.35">
      <c r="A6471" s="3" t="s">
        <v>334</v>
      </c>
      <c r="B6471" s="2" t="s">
        <v>2078</v>
      </c>
      <c r="C6471" s="3">
        <v>255</v>
      </c>
      <c r="D6471" s="2">
        <v>0.01</v>
      </c>
      <c r="E6471" s="2">
        <v>0</v>
      </c>
      <c r="F6471" s="2">
        <v>0</v>
      </c>
      <c r="G6471" s="2">
        <v>0</v>
      </c>
      <c r="H6471" s="2" t="s">
        <v>12</v>
      </c>
      <c r="I6471" s="2">
        <v>11</v>
      </c>
      <c r="J6471" s="2">
        <v>3239</v>
      </c>
      <c r="K6471" s="4">
        <v>0.5</v>
      </c>
      <c r="L6471" s="2" t="s">
        <v>1929</v>
      </c>
      <c r="M6471" s="5">
        <v>45093</v>
      </c>
      <c r="N6471" s="6">
        <v>102.57</v>
      </c>
    </row>
    <row r="6472" spans="1:14" ht="15.5" hidden="1" x14ac:dyDescent="0.35">
      <c r="A6472" s="3" t="s">
        <v>336</v>
      </c>
      <c r="B6472" s="2" t="s">
        <v>2991</v>
      </c>
      <c r="C6472" s="3">
        <v>260</v>
      </c>
      <c r="D6472" s="2">
        <v>0.01</v>
      </c>
      <c r="E6472" s="2">
        <v>0</v>
      </c>
      <c r="F6472" s="2">
        <v>0.26</v>
      </c>
      <c r="G6472" s="2">
        <v>0</v>
      </c>
      <c r="H6472" s="2" t="s">
        <v>12</v>
      </c>
      <c r="I6472" s="2">
        <v>10</v>
      </c>
      <c r="J6472" s="2">
        <v>5457</v>
      </c>
      <c r="K6472" s="4">
        <v>0.99409999999999998</v>
      </c>
      <c r="L6472" s="2" t="s">
        <v>1929</v>
      </c>
      <c r="M6472" s="5">
        <v>45093</v>
      </c>
      <c r="N6472" s="6">
        <v>102.57</v>
      </c>
    </row>
    <row r="6473" spans="1:14" ht="15.5" hidden="1" x14ac:dyDescent="0.35">
      <c r="A6473" s="3" t="s">
        <v>338</v>
      </c>
      <c r="B6473" s="2" t="s">
        <v>2667</v>
      </c>
      <c r="C6473" s="3">
        <v>265</v>
      </c>
      <c r="D6473" s="2">
        <v>0.01</v>
      </c>
      <c r="E6473" s="2">
        <v>0</v>
      </c>
      <c r="F6473" s="2">
        <v>0.02</v>
      </c>
      <c r="G6473" s="2">
        <v>0</v>
      </c>
      <c r="H6473" s="2" t="s">
        <v>12</v>
      </c>
      <c r="I6473" s="2">
        <v>28</v>
      </c>
      <c r="J6473" s="2">
        <v>11770</v>
      </c>
      <c r="K6473" s="4">
        <v>0.79690000000000005</v>
      </c>
      <c r="L6473" s="2" t="s">
        <v>1929</v>
      </c>
      <c r="M6473" s="5">
        <v>45093</v>
      </c>
      <c r="N6473" s="6">
        <v>102.57</v>
      </c>
    </row>
    <row r="6474" spans="1:14" ht="15.5" hidden="1" x14ac:dyDescent="0.35">
      <c r="A6474" s="3" t="s">
        <v>339</v>
      </c>
      <c r="B6474" s="2" t="s">
        <v>2798</v>
      </c>
      <c r="C6474" s="3">
        <v>270</v>
      </c>
      <c r="D6474" s="2">
        <v>0.01</v>
      </c>
      <c r="E6474" s="2">
        <v>0</v>
      </c>
      <c r="F6474" s="2">
        <v>0.26</v>
      </c>
      <c r="G6474" s="2">
        <v>0</v>
      </c>
      <c r="H6474" s="2" t="s">
        <v>12</v>
      </c>
      <c r="I6474" s="2">
        <v>1</v>
      </c>
      <c r="J6474" s="2">
        <v>4169</v>
      </c>
      <c r="K6474" s="4">
        <v>1.0283</v>
      </c>
      <c r="L6474" s="2" t="s">
        <v>1929</v>
      </c>
      <c r="M6474" s="5">
        <v>45093</v>
      </c>
      <c r="N6474" s="6">
        <v>102.57</v>
      </c>
    </row>
    <row r="6475" spans="1:14" ht="15.5" hidden="1" x14ac:dyDescent="0.35">
      <c r="A6475" s="3" t="s">
        <v>341</v>
      </c>
      <c r="B6475" s="2" t="s">
        <v>2992</v>
      </c>
      <c r="C6475" s="3">
        <v>275</v>
      </c>
      <c r="D6475" s="2">
        <v>0.01</v>
      </c>
      <c r="E6475" s="2">
        <v>0</v>
      </c>
      <c r="F6475" s="2">
        <v>0.01</v>
      </c>
      <c r="G6475" s="2">
        <v>0</v>
      </c>
      <c r="H6475" s="2" t="s">
        <v>12</v>
      </c>
      <c r="I6475" s="2">
        <v>12</v>
      </c>
      <c r="J6475" s="2">
        <v>30131</v>
      </c>
      <c r="K6475" s="4">
        <v>0.78129999999999999</v>
      </c>
      <c r="L6475" s="2" t="s">
        <v>1929</v>
      </c>
      <c r="M6475" s="5">
        <v>45093</v>
      </c>
      <c r="N6475" s="6">
        <v>102.57</v>
      </c>
    </row>
    <row r="6476" spans="1:14" ht="15.5" hidden="1" x14ac:dyDescent="0.35">
      <c r="A6476" s="3" t="s">
        <v>343</v>
      </c>
      <c r="B6476" s="2" t="s">
        <v>2081</v>
      </c>
      <c r="C6476" s="3">
        <v>1200</v>
      </c>
      <c r="D6476" s="2">
        <v>1120.2</v>
      </c>
      <c r="E6476" s="2">
        <v>1306.05</v>
      </c>
      <c r="F6476" s="2">
        <v>1323</v>
      </c>
      <c r="G6476" s="2">
        <v>0</v>
      </c>
      <c r="H6476" s="2" t="s">
        <v>12</v>
      </c>
      <c r="I6476" s="2">
        <v>6</v>
      </c>
      <c r="J6476" s="2">
        <v>7</v>
      </c>
      <c r="K6476" s="4">
        <v>0</v>
      </c>
      <c r="L6476" s="2" t="s">
        <v>1929</v>
      </c>
      <c r="M6476" s="5">
        <v>45093</v>
      </c>
      <c r="N6476" s="6">
        <v>102.57</v>
      </c>
    </row>
    <row r="6477" spans="1:14" ht="15.5" hidden="1" x14ac:dyDescent="0.35">
      <c r="A6477" s="3" t="s">
        <v>345</v>
      </c>
      <c r="B6477" s="2" t="s">
        <v>2082</v>
      </c>
      <c r="C6477" s="3">
        <v>1240</v>
      </c>
      <c r="D6477" s="2">
        <v>1241.1500000000001</v>
      </c>
      <c r="E6477" s="2">
        <v>1270.3499999999999</v>
      </c>
      <c r="F6477" s="2">
        <v>1287.5</v>
      </c>
      <c r="G6477" s="2">
        <v>0</v>
      </c>
      <c r="H6477" s="2" t="s">
        <v>12</v>
      </c>
      <c r="I6477" s="2" t="s">
        <v>12</v>
      </c>
      <c r="J6477" s="2">
        <v>1</v>
      </c>
      <c r="K6477" s="4">
        <v>0</v>
      </c>
      <c r="L6477" s="2" t="s">
        <v>1929</v>
      </c>
      <c r="M6477" s="5">
        <v>45093</v>
      </c>
      <c r="N6477" s="6">
        <v>102.57</v>
      </c>
    </row>
    <row r="6478" spans="1:14" ht="15.5" hidden="1" x14ac:dyDescent="0.35">
      <c r="A6478" s="3" t="s">
        <v>347</v>
      </c>
      <c r="B6478" s="2" t="s">
        <v>2083</v>
      </c>
      <c r="C6478" s="3">
        <v>1280</v>
      </c>
      <c r="D6478" s="2">
        <v>1225.58</v>
      </c>
      <c r="E6478" s="2">
        <v>1234.8</v>
      </c>
      <c r="F6478" s="2">
        <v>1252</v>
      </c>
      <c r="G6478" s="2">
        <v>0</v>
      </c>
      <c r="H6478" s="2" t="s">
        <v>12</v>
      </c>
      <c r="I6478" s="2">
        <v>2</v>
      </c>
      <c r="J6478" s="2">
        <v>5</v>
      </c>
      <c r="K6478" s="4">
        <v>0</v>
      </c>
      <c r="L6478" s="2" t="s">
        <v>1929</v>
      </c>
      <c r="M6478" s="5">
        <v>45093</v>
      </c>
      <c r="N6478" s="6">
        <v>102.57</v>
      </c>
    </row>
    <row r="6479" spans="1:14" ht="15.5" hidden="1" x14ac:dyDescent="0.35">
      <c r="A6479" s="3" t="s">
        <v>349</v>
      </c>
      <c r="B6479" s="2" t="s">
        <v>2084</v>
      </c>
      <c r="C6479" s="3">
        <v>1300</v>
      </c>
      <c r="D6479" s="2">
        <v>1221.3</v>
      </c>
      <c r="E6479" s="2">
        <v>1217.1500000000001</v>
      </c>
      <c r="F6479" s="2">
        <v>1234</v>
      </c>
      <c r="G6479" s="2">
        <v>187.1</v>
      </c>
      <c r="H6479" s="2">
        <v>0.18090000000000001</v>
      </c>
      <c r="I6479" s="2">
        <v>2</v>
      </c>
      <c r="J6479" s="2">
        <v>7</v>
      </c>
      <c r="K6479" s="4">
        <v>0</v>
      </c>
      <c r="L6479" s="2" t="s">
        <v>1929</v>
      </c>
      <c r="M6479" s="5">
        <v>45093</v>
      </c>
      <c r="N6479" s="6">
        <v>102.57</v>
      </c>
    </row>
    <row r="6480" spans="1:14" ht="15.5" hidden="1" x14ac:dyDescent="0.35">
      <c r="A6480" s="3" t="s">
        <v>351</v>
      </c>
      <c r="B6480" s="2" t="s">
        <v>2085</v>
      </c>
      <c r="C6480" s="3">
        <v>1320</v>
      </c>
      <c r="D6480" s="2">
        <v>886.85</v>
      </c>
      <c r="E6480" s="2">
        <v>1199.7</v>
      </c>
      <c r="F6480" s="2">
        <v>1216.5</v>
      </c>
      <c r="G6480" s="2">
        <v>0</v>
      </c>
      <c r="H6480" s="2" t="s">
        <v>12</v>
      </c>
      <c r="I6480" s="2" t="s">
        <v>12</v>
      </c>
      <c r="J6480" s="2">
        <v>1</v>
      </c>
      <c r="K6480" s="4">
        <v>0</v>
      </c>
      <c r="L6480" s="2" t="s">
        <v>1929</v>
      </c>
      <c r="M6480" s="5">
        <v>45093</v>
      </c>
      <c r="N6480" s="6">
        <v>102.57</v>
      </c>
    </row>
    <row r="6481" spans="1:14" ht="15.5" hidden="1" x14ac:dyDescent="0.35">
      <c r="A6481" s="3" t="s">
        <v>353</v>
      </c>
      <c r="B6481" s="2" t="s">
        <v>2085</v>
      </c>
      <c r="C6481" s="3">
        <v>1340</v>
      </c>
      <c r="D6481" s="2">
        <v>872.8</v>
      </c>
      <c r="E6481" s="2">
        <v>1182.2</v>
      </c>
      <c r="F6481" s="2">
        <v>1199</v>
      </c>
      <c r="G6481" s="2">
        <v>0</v>
      </c>
      <c r="H6481" s="2" t="s">
        <v>12</v>
      </c>
      <c r="I6481" s="2" t="s">
        <v>12</v>
      </c>
      <c r="J6481" s="2">
        <v>1</v>
      </c>
      <c r="K6481" s="4">
        <v>0</v>
      </c>
      <c r="L6481" s="2" t="s">
        <v>1929</v>
      </c>
      <c r="M6481" s="5">
        <v>45093</v>
      </c>
      <c r="N6481" s="6">
        <v>102.57</v>
      </c>
    </row>
    <row r="6482" spans="1:14" ht="15.5" hidden="1" x14ac:dyDescent="0.35">
      <c r="A6482" s="3" t="s">
        <v>354</v>
      </c>
      <c r="B6482" s="2" t="s">
        <v>2086</v>
      </c>
      <c r="C6482" s="3">
        <v>1360</v>
      </c>
      <c r="D6482" s="2">
        <v>925.38</v>
      </c>
      <c r="E6482" s="2">
        <v>1164.7</v>
      </c>
      <c r="F6482" s="2">
        <v>1182</v>
      </c>
      <c r="G6482" s="2">
        <v>0</v>
      </c>
      <c r="H6482" s="2" t="s">
        <v>12</v>
      </c>
      <c r="I6482" s="2">
        <v>1</v>
      </c>
      <c r="J6482" s="2">
        <v>4</v>
      </c>
      <c r="K6482" s="4">
        <v>0</v>
      </c>
      <c r="L6482" s="2" t="s">
        <v>1929</v>
      </c>
      <c r="M6482" s="5">
        <v>45093</v>
      </c>
      <c r="N6482" s="6">
        <v>102.57</v>
      </c>
    </row>
    <row r="6483" spans="1:14" ht="15.5" hidden="1" x14ac:dyDescent="0.35">
      <c r="A6483" s="3" t="s">
        <v>356</v>
      </c>
      <c r="B6483" s="2" t="s">
        <v>2087</v>
      </c>
      <c r="C6483" s="3">
        <v>1380</v>
      </c>
      <c r="D6483" s="2">
        <v>911.54</v>
      </c>
      <c r="E6483" s="2">
        <v>1147.5</v>
      </c>
      <c r="F6483" s="2">
        <v>1164</v>
      </c>
      <c r="G6483" s="2">
        <v>0</v>
      </c>
      <c r="H6483" s="2" t="s">
        <v>12</v>
      </c>
      <c r="I6483" s="2">
        <v>2</v>
      </c>
      <c r="J6483" s="2">
        <v>13</v>
      </c>
      <c r="K6483" s="4">
        <v>0</v>
      </c>
      <c r="L6483" s="2" t="s">
        <v>1929</v>
      </c>
      <c r="M6483" s="5">
        <v>45093</v>
      </c>
      <c r="N6483" s="6">
        <v>102.57</v>
      </c>
    </row>
    <row r="6484" spans="1:14" ht="15.5" hidden="1" x14ac:dyDescent="0.35">
      <c r="A6484" s="3" t="s">
        <v>358</v>
      </c>
      <c r="B6484" s="2" t="s">
        <v>2088</v>
      </c>
      <c r="C6484" s="3">
        <v>1400</v>
      </c>
      <c r="D6484" s="2">
        <v>832.85</v>
      </c>
      <c r="E6484" s="2">
        <v>1130.25</v>
      </c>
      <c r="F6484" s="2">
        <v>1147</v>
      </c>
      <c r="G6484" s="2">
        <v>0</v>
      </c>
      <c r="H6484" s="2" t="s">
        <v>12</v>
      </c>
      <c r="I6484" s="2">
        <v>1</v>
      </c>
      <c r="J6484" s="2">
        <v>21</v>
      </c>
      <c r="K6484" s="4">
        <v>0</v>
      </c>
      <c r="L6484" s="2" t="s">
        <v>1929</v>
      </c>
      <c r="M6484" s="5">
        <v>45093</v>
      </c>
      <c r="N6484" s="6">
        <v>102.57</v>
      </c>
    </row>
    <row r="6485" spans="1:14" ht="15.5" hidden="1" x14ac:dyDescent="0.35">
      <c r="A6485" s="3" t="s">
        <v>360</v>
      </c>
      <c r="B6485" s="2" t="s">
        <v>2089</v>
      </c>
      <c r="C6485" s="3">
        <v>1420</v>
      </c>
      <c r="D6485" s="2">
        <v>916.65</v>
      </c>
      <c r="E6485" s="2">
        <v>1113</v>
      </c>
      <c r="F6485" s="2">
        <v>1129.5</v>
      </c>
      <c r="G6485" s="2">
        <v>0</v>
      </c>
      <c r="H6485" s="2" t="s">
        <v>12</v>
      </c>
      <c r="I6485" s="2">
        <v>4</v>
      </c>
      <c r="J6485" s="2">
        <v>43</v>
      </c>
      <c r="K6485" s="4">
        <v>0</v>
      </c>
      <c r="L6485" s="2" t="s">
        <v>1929</v>
      </c>
      <c r="M6485" s="5">
        <v>45093</v>
      </c>
      <c r="N6485" s="6">
        <v>102.57</v>
      </c>
    </row>
    <row r="6486" spans="1:14" ht="15.5" hidden="1" x14ac:dyDescent="0.35">
      <c r="A6486" s="3" t="s">
        <v>362</v>
      </c>
      <c r="B6486" s="2" t="s">
        <v>2090</v>
      </c>
      <c r="C6486" s="3">
        <v>1440</v>
      </c>
      <c r="D6486" s="2">
        <v>1105.22</v>
      </c>
      <c r="E6486" s="2">
        <v>1095.9000000000001</v>
      </c>
      <c r="F6486" s="2">
        <v>1112.5</v>
      </c>
      <c r="G6486" s="2">
        <v>266.12</v>
      </c>
      <c r="H6486" s="2">
        <v>0.31709999999999999</v>
      </c>
      <c r="I6486" s="2">
        <v>4</v>
      </c>
      <c r="J6486" s="2">
        <v>17</v>
      </c>
      <c r="K6486" s="4">
        <v>0</v>
      </c>
      <c r="L6486" s="2" t="s">
        <v>1929</v>
      </c>
      <c r="M6486" s="5">
        <v>45093</v>
      </c>
      <c r="N6486" s="6">
        <v>102.57</v>
      </c>
    </row>
    <row r="6487" spans="1:14" ht="15.5" hidden="1" x14ac:dyDescent="0.35">
      <c r="A6487" s="3" t="s">
        <v>364</v>
      </c>
      <c r="B6487" s="2" t="s">
        <v>2091</v>
      </c>
      <c r="C6487" s="3">
        <v>1450</v>
      </c>
      <c r="D6487" s="2">
        <v>1762.7</v>
      </c>
      <c r="E6487" s="2">
        <v>1639.5</v>
      </c>
      <c r="F6487" s="2">
        <v>1659</v>
      </c>
      <c r="G6487" s="2">
        <v>0</v>
      </c>
      <c r="H6487" s="2" t="s">
        <v>12</v>
      </c>
      <c r="I6487" s="2">
        <v>2</v>
      </c>
      <c r="J6487" s="2">
        <v>20</v>
      </c>
      <c r="K6487" s="4">
        <v>0</v>
      </c>
      <c r="L6487" s="2" t="s">
        <v>1929</v>
      </c>
      <c r="M6487" s="5">
        <v>45093</v>
      </c>
      <c r="N6487" s="6">
        <v>102.57</v>
      </c>
    </row>
    <row r="6488" spans="1:14" ht="15.5" hidden="1" x14ac:dyDescent="0.35">
      <c r="A6488" s="3" t="s">
        <v>366</v>
      </c>
      <c r="B6488" s="2" t="s">
        <v>2092</v>
      </c>
      <c r="C6488" s="3">
        <v>1460</v>
      </c>
      <c r="D6488" s="2">
        <v>787.65</v>
      </c>
      <c r="E6488" s="2">
        <v>1078.9000000000001</v>
      </c>
      <c r="F6488" s="2">
        <v>1095.5</v>
      </c>
      <c r="G6488" s="2">
        <v>0</v>
      </c>
      <c r="H6488" s="2" t="s">
        <v>12</v>
      </c>
      <c r="I6488" s="2">
        <v>10</v>
      </c>
      <c r="J6488" s="2">
        <v>6</v>
      </c>
      <c r="K6488" s="4">
        <v>0</v>
      </c>
      <c r="L6488" s="2" t="s">
        <v>1929</v>
      </c>
      <c r="M6488" s="5">
        <v>45093</v>
      </c>
      <c r="N6488" s="6">
        <v>102.57</v>
      </c>
    </row>
    <row r="6489" spans="1:14" ht="15.5" hidden="1" x14ac:dyDescent="0.35">
      <c r="A6489" s="3" t="s">
        <v>368</v>
      </c>
      <c r="B6489" s="2" t="s">
        <v>2093</v>
      </c>
      <c r="C6489" s="3">
        <v>1480</v>
      </c>
      <c r="D6489" s="2">
        <v>873.7</v>
      </c>
      <c r="E6489" s="2">
        <v>1062</v>
      </c>
      <c r="F6489" s="2">
        <v>1078.5</v>
      </c>
      <c r="G6489" s="2">
        <v>0</v>
      </c>
      <c r="H6489" s="2" t="s">
        <v>12</v>
      </c>
      <c r="I6489" s="2">
        <v>10</v>
      </c>
      <c r="J6489" s="2">
        <v>13</v>
      </c>
      <c r="K6489" s="4">
        <v>0</v>
      </c>
      <c r="L6489" s="2" t="s">
        <v>1929</v>
      </c>
      <c r="M6489" s="5">
        <v>45093</v>
      </c>
      <c r="N6489" s="6">
        <v>102.57</v>
      </c>
    </row>
    <row r="6490" spans="1:14" ht="15.5" hidden="1" x14ac:dyDescent="0.35">
      <c r="A6490" s="3" t="s">
        <v>370</v>
      </c>
      <c r="B6490" s="2" t="s">
        <v>2094</v>
      </c>
      <c r="C6490" s="3">
        <v>1500</v>
      </c>
      <c r="D6490" s="2">
        <v>937.72</v>
      </c>
      <c r="E6490" s="2">
        <v>1045.2</v>
      </c>
      <c r="F6490" s="2">
        <v>1062</v>
      </c>
      <c r="G6490" s="2">
        <v>0</v>
      </c>
      <c r="H6490" s="2" t="s">
        <v>12</v>
      </c>
      <c r="I6490" s="2">
        <v>6</v>
      </c>
      <c r="J6490" s="2">
        <v>40</v>
      </c>
      <c r="K6490" s="4">
        <v>0</v>
      </c>
      <c r="L6490" s="2" t="s">
        <v>1929</v>
      </c>
      <c r="M6490" s="5">
        <v>45093</v>
      </c>
      <c r="N6490" s="6">
        <v>102.57</v>
      </c>
    </row>
    <row r="6491" spans="1:14" ht="15.5" hidden="1" x14ac:dyDescent="0.35">
      <c r="A6491" s="3" t="s">
        <v>372</v>
      </c>
      <c r="B6491" s="2" t="s">
        <v>2095</v>
      </c>
      <c r="C6491" s="3">
        <v>1520</v>
      </c>
      <c r="D6491" s="2">
        <v>1030</v>
      </c>
      <c r="E6491" s="2">
        <v>1028.4000000000001</v>
      </c>
      <c r="F6491" s="2">
        <v>1045</v>
      </c>
      <c r="G6491" s="2">
        <v>142.5</v>
      </c>
      <c r="H6491" s="2">
        <v>0.16059999999999999</v>
      </c>
      <c r="I6491" s="2">
        <v>1</v>
      </c>
      <c r="J6491" s="2">
        <v>27</v>
      </c>
      <c r="K6491" s="4">
        <v>0</v>
      </c>
      <c r="L6491" s="2" t="s">
        <v>1929</v>
      </c>
      <c r="M6491" s="5">
        <v>45093</v>
      </c>
      <c r="N6491" s="6">
        <v>102.57</v>
      </c>
    </row>
    <row r="6492" spans="1:14" ht="15.5" hidden="1" x14ac:dyDescent="0.35">
      <c r="A6492" s="3" t="s">
        <v>374</v>
      </c>
      <c r="B6492" s="2" t="s">
        <v>2096</v>
      </c>
      <c r="C6492" s="3">
        <v>1540</v>
      </c>
      <c r="D6492" s="2">
        <v>830.6</v>
      </c>
      <c r="E6492" s="2">
        <v>1011.85</v>
      </c>
      <c r="F6492" s="2">
        <v>1028.5</v>
      </c>
      <c r="G6492" s="2">
        <v>0</v>
      </c>
      <c r="H6492" s="2" t="s">
        <v>12</v>
      </c>
      <c r="I6492" s="2">
        <v>4</v>
      </c>
      <c r="J6492" s="2">
        <v>7</v>
      </c>
      <c r="K6492" s="4">
        <v>0</v>
      </c>
      <c r="L6492" s="2" t="s">
        <v>1929</v>
      </c>
      <c r="M6492" s="5">
        <v>45093</v>
      </c>
      <c r="N6492" s="6">
        <v>102.57</v>
      </c>
    </row>
    <row r="6493" spans="1:14" ht="15.5" hidden="1" x14ac:dyDescent="0.35">
      <c r="A6493" s="3" t="s">
        <v>376</v>
      </c>
      <c r="B6493" s="2" t="s">
        <v>2097</v>
      </c>
      <c r="C6493" s="3">
        <v>1550</v>
      </c>
      <c r="D6493" s="2">
        <v>744.13</v>
      </c>
      <c r="E6493" s="2">
        <v>1003.65</v>
      </c>
      <c r="F6493" s="2">
        <v>1020</v>
      </c>
      <c r="G6493" s="2">
        <v>0</v>
      </c>
      <c r="H6493" s="2" t="s">
        <v>12</v>
      </c>
      <c r="I6493" s="2">
        <v>16</v>
      </c>
      <c r="J6493" s="2">
        <v>21</v>
      </c>
      <c r="K6493" s="4">
        <v>0</v>
      </c>
      <c r="L6493" s="2" t="s">
        <v>1929</v>
      </c>
      <c r="M6493" s="5">
        <v>45093</v>
      </c>
      <c r="N6493" s="6">
        <v>102.57</v>
      </c>
    </row>
    <row r="6494" spans="1:14" ht="15.5" hidden="1" x14ac:dyDescent="0.35">
      <c r="A6494" s="3" t="s">
        <v>378</v>
      </c>
      <c r="B6494" s="2" t="s">
        <v>2098</v>
      </c>
      <c r="C6494" s="3">
        <v>1560</v>
      </c>
      <c r="D6494" s="2">
        <v>723</v>
      </c>
      <c r="E6494" s="2">
        <v>996.3</v>
      </c>
      <c r="F6494" s="2">
        <v>1012</v>
      </c>
      <c r="G6494" s="2">
        <v>0</v>
      </c>
      <c r="H6494" s="2" t="s">
        <v>12</v>
      </c>
      <c r="I6494" s="2">
        <v>1</v>
      </c>
      <c r="J6494" s="2">
        <v>19</v>
      </c>
      <c r="K6494" s="4">
        <v>0</v>
      </c>
      <c r="L6494" s="2" t="s">
        <v>1929</v>
      </c>
      <c r="M6494" s="5">
        <v>45093</v>
      </c>
      <c r="N6494" s="6">
        <v>102.57</v>
      </c>
    </row>
    <row r="6495" spans="1:14" ht="15.5" hidden="1" x14ac:dyDescent="0.35">
      <c r="A6495" s="3" t="s">
        <v>380</v>
      </c>
      <c r="B6495" s="2" t="s">
        <v>2099</v>
      </c>
      <c r="C6495" s="3">
        <v>1580</v>
      </c>
      <c r="D6495" s="2">
        <v>800.03</v>
      </c>
      <c r="E6495" s="2">
        <v>979.9</v>
      </c>
      <c r="F6495" s="2">
        <v>996</v>
      </c>
      <c r="G6495" s="2">
        <v>0</v>
      </c>
      <c r="H6495" s="2" t="s">
        <v>12</v>
      </c>
      <c r="I6495" s="2">
        <v>2</v>
      </c>
      <c r="J6495" s="2">
        <v>23</v>
      </c>
      <c r="K6495" s="4">
        <v>0</v>
      </c>
      <c r="L6495" s="2" t="s">
        <v>1929</v>
      </c>
      <c r="M6495" s="5">
        <v>45093</v>
      </c>
      <c r="N6495" s="6">
        <v>102.57</v>
      </c>
    </row>
    <row r="6496" spans="1:14" ht="15.5" hidden="1" x14ac:dyDescent="0.35">
      <c r="A6496" s="3" t="s">
        <v>382</v>
      </c>
      <c r="B6496" s="2" t="s">
        <v>2100</v>
      </c>
      <c r="C6496" s="3">
        <v>1600</v>
      </c>
      <c r="D6496" s="2">
        <v>976.06</v>
      </c>
      <c r="E6496" s="2">
        <v>962.7</v>
      </c>
      <c r="F6496" s="2">
        <v>979.5</v>
      </c>
      <c r="G6496" s="2">
        <v>0</v>
      </c>
      <c r="H6496" s="2" t="s">
        <v>12</v>
      </c>
      <c r="I6496" s="2">
        <v>7</v>
      </c>
      <c r="J6496" s="2">
        <v>91</v>
      </c>
      <c r="K6496" s="4">
        <v>0</v>
      </c>
      <c r="L6496" s="2" t="s">
        <v>1929</v>
      </c>
      <c r="M6496" s="5">
        <v>45093</v>
      </c>
      <c r="N6496" s="6">
        <v>102.57</v>
      </c>
    </row>
    <row r="6497" spans="1:14" ht="15.5" hidden="1" x14ac:dyDescent="0.35">
      <c r="A6497" s="3" t="s">
        <v>384</v>
      </c>
      <c r="B6497" s="2" t="s">
        <v>2101</v>
      </c>
      <c r="C6497" s="3">
        <v>1620</v>
      </c>
      <c r="D6497" s="2">
        <v>792.11</v>
      </c>
      <c r="E6497" s="2">
        <v>947.35</v>
      </c>
      <c r="F6497" s="2">
        <v>963</v>
      </c>
      <c r="G6497" s="2">
        <v>0</v>
      </c>
      <c r="H6497" s="2" t="s">
        <v>12</v>
      </c>
      <c r="I6497" s="2">
        <v>2</v>
      </c>
      <c r="J6497" s="2">
        <v>19</v>
      </c>
      <c r="K6497" s="4">
        <v>0</v>
      </c>
      <c r="L6497" s="2" t="s">
        <v>1929</v>
      </c>
      <c r="M6497" s="5">
        <v>45093</v>
      </c>
      <c r="N6497" s="6">
        <v>102.57</v>
      </c>
    </row>
    <row r="6498" spans="1:14" ht="15.5" hidden="1" x14ac:dyDescent="0.35">
      <c r="A6498" s="3" t="s">
        <v>386</v>
      </c>
      <c r="B6498" s="2" t="s">
        <v>2102</v>
      </c>
      <c r="C6498" s="3">
        <v>1640</v>
      </c>
      <c r="D6498" s="2">
        <v>697.48</v>
      </c>
      <c r="E6498" s="2">
        <v>930.6</v>
      </c>
      <c r="F6498" s="2">
        <v>947.5</v>
      </c>
      <c r="G6498" s="2">
        <v>0</v>
      </c>
      <c r="H6498" s="2" t="s">
        <v>12</v>
      </c>
      <c r="I6498" s="2">
        <v>14</v>
      </c>
      <c r="J6498" s="2">
        <v>18</v>
      </c>
      <c r="K6498" s="4">
        <v>0</v>
      </c>
      <c r="L6498" s="2" t="s">
        <v>1929</v>
      </c>
      <c r="M6498" s="5">
        <v>45093</v>
      </c>
      <c r="N6498" s="6">
        <v>102.57</v>
      </c>
    </row>
    <row r="6499" spans="1:14" ht="15.5" hidden="1" x14ac:dyDescent="0.35">
      <c r="A6499" s="3" t="s">
        <v>388</v>
      </c>
      <c r="B6499" s="2" t="s">
        <v>2103</v>
      </c>
      <c r="C6499" s="3">
        <v>1660</v>
      </c>
      <c r="D6499" s="2">
        <v>1473.6</v>
      </c>
      <c r="E6499" s="2">
        <v>1701</v>
      </c>
      <c r="F6499" s="2">
        <v>1720.5</v>
      </c>
      <c r="G6499" s="2">
        <v>0</v>
      </c>
      <c r="H6499" s="2" t="s">
        <v>12</v>
      </c>
      <c r="I6499" s="2">
        <v>2</v>
      </c>
      <c r="J6499" s="2">
        <v>14</v>
      </c>
      <c r="K6499" s="4">
        <v>0</v>
      </c>
      <c r="L6499" s="2" t="s">
        <v>1929</v>
      </c>
      <c r="M6499" s="5">
        <v>45093</v>
      </c>
      <c r="N6499" s="6">
        <v>102.57</v>
      </c>
    </row>
    <row r="6500" spans="1:14" ht="15.5" hidden="1" x14ac:dyDescent="0.35">
      <c r="A6500" s="3" t="s">
        <v>390</v>
      </c>
      <c r="B6500" s="2" t="s">
        <v>2104</v>
      </c>
      <c r="C6500" s="3">
        <v>1680</v>
      </c>
      <c r="D6500" s="2">
        <v>669.05</v>
      </c>
      <c r="E6500" s="2">
        <v>898.95</v>
      </c>
      <c r="F6500" s="2">
        <v>916</v>
      </c>
      <c r="G6500" s="2">
        <v>0</v>
      </c>
      <c r="H6500" s="2" t="s">
        <v>12</v>
      </c>
      <c r="I6500" s="2">
        <v>22</v>
      </c>
      <c r="J6500" s="2">
        <v>27</v>
      </c>
      <c r="K6500" s="4">
        <v>0</v>
      </c>
      <c r="L6500" s="2" t="s">
        <v>1929</v>
      </c>
      <c r="M6500" s="5">
        <v>45093</v>
      </c>
      <c r="N6500" s="6">
        <v>102.57</v>
      </c>
    </row>
    <row r="6501" spans="1:14" ht="15.5" hidden="1" x14ac:dyDescent="0.35">
      <c r="A6501" s="3" t="s">
        <v>392</v>
      </c>
      <c r="B6501" s="2" t="s">
        <v>2094</v>
      </c>
      <c r="C6501" s="3">
        <v>1700</v>
      </c>
      <c r="D6501" s="2">
        <v>779.72</v>
      </c>
      <c r="E6501" s="2">
        <v>883.3</v>
      </c>
      <c r="F6501" s="2">
        <v>900</v>
      </c>
      <c r="G6501" s="2">
        <v>0</v>
      </c>
      <c r="H6501" s="2" t="s">
        <v>12</v>
      </c>
      <c r="I6501" s="2">
        <v>6</v>
      </c>
      <c r="J6501" s="2">
        <v>53</v>
      </c>
      <c r="K6501" s="4">
        <v>0</v>
      </c>
      <c r="L6501" s="2" t="s">
        <v>1929</v>
      </c>
      <c r="M6501" s="5">
        <v>45093</v>
      </c>
      <c r="N6501" s="6">
        <v>102.57</v>
      </c>
    </row>
    <row r="6502" spans="1:14" ht="15.5" hidden="1" x14ac:dyDescent="0.35">
      <c r="A6502" s="3" t="s">
        <v>393</v>
      </c>
      <c r="B6502" s="2" t="s">
        <v>2105</v>
      </c>
      <c r="C6502" s="3">
        <v>1720</v>
      </c>
      <c r="D6502" s="2">
        <v>1512.6</v>
      </c>
      <c r="E6502" s="2">
        <v>1347</v>
      </c>
      <c r="F6502" s="2">
        <v>1365</v>
      </c>
      <c r="G6502" s="2">
        <v>0</v>
      </c>
      <c r="H6502" s="2" t="s">
        <v>12</v>
      </c>
      <c r="I6502" s="2">
        <v>6</v>
      </c>
      <c r="J6502" s="2">
        <v>28</v>
      </c>
      <c r="K6502" s="4">
        <v>0</v>
      </c>
      <c r="L6502" s="2" t="s">
        <v>1929</v>
      </c>
      <c r="M6502" s="5">
        <v>45093</v>
      </c>
      <c r="N6502" s="6">
        <v>102.57</v>
      </c>
    </row>
    <row r="6503" spans="1:14" ht="15.5" hidden="1" x14ac:dyDescent="0.35">
      <c r="A6503" s="3" t="s">
        <v>395</v>
      </c>
      <c r="B6503" s="2" t="s">
        <v>2106</v>
      </c>
      <c r="C6503" s="3">
        <v>1740</v>
      </c>
      <c r="D6503" s="2">
        <v>612.63</v>
      </c>
      <c r="E6503" s="2">
        <v>852.45</v>
      </c>
      <c r="F6503" s="2">
        <v>869</v>
      </c>
      <c r="G6503" s="2">
        <v>0</v>
      </c>
      <c r="H6503" s="2" t="s">
        <v>12</v>
      </c>
      <c r="I6503" s="2">
        <v>4</v>
      </c>
      <c r="J6503" s="2">
        <v>21</v>
      </c>
      <c r="K6503" s="4">
        <v>0</v>
      </c>
      <c r="L6503" s="2" t="s">
        <v>1929</v>
      </c>
      <c r="M6503" s="5">
        <v>45093</v>
      </c>
      <c r="N6503" s="6">
        <v>102.57</v>
      </c>
    </row>
    <row r="6504" spans="1:14" ht="15.5" hidden="1" x14ac:dyDescent="0.35">
      <c r="A6504" s="3" t="s">
        <v>397</v>
      </c>
      <c r="B6504" s="2" t="s">
        <v>2107</v>
      </c>
      <c r="C6504" s="3">
        <v>1760</v>
      </c>
      <c r="D6504" s="2">
        <v>601.74</v>
      </c>
      <c r="E6504" s="2">
        <v>837.9</v>
      </c>
      <c r="F6504" s="2">
        <v>854</v>
      </c>
      <c r="G6504" s="2">
        <v>0</v>
      </c>
      <c r="H6504" s="2" t="s">
        <v>12</v>
      </c>
      <c r="I6504" s="2">
        <v>2</v>
      </c>
      <c r="J6504" s="2">
        <v>25</v>
      </c>
      <c r="K6504" s="4">
        <v>0</v>
      </c>
      <c r="L6504" s="2" t="s">
        <v>1929</v>
      </c>
      <c r="M6504" s="5">
        <v>45093</v>
      </c>
      <c r="N6504" s="6">
        <v>102.57</v>
      </c>
    </row>
    <row r="6505" spans="1:14" ht="15.5" hidden="1" x14ac:dyDescent="0.35">
      <c r="A6505" s="3" t="s">
        <v>399</v>
      </c>
      <c r="B6505" s="2" t="s">
        <v>2098</v>
      </c>
      <c r="C6505" s="3">
        <v>1780</v>
      </c>
      <c r="D6505" s="2">
        <v>573</v>
      </c>
      <c r="E6505" s="2">
        <v>822.05</v>
      </c>
      <c r="F6505" s="2">
        <v>839</v>
      </c>
      <c r="G6505" s="2">
        <v>0</v>
      </c>
      <c r="H6505" s="2" t="s">
        <v>12</v>
      </c>
      <c r="I6505" s="2">
        <v>1</v>
      </c>
      <c r="J6505" s="2">
        <v>24</v>
      </c>
      <c r="K6505" s="4">
        <v>0</v>
      </c>
      <c r="L6505" s="2" t="s">
        <v>1929</v>
      </c>
      <c r="M6505" s="5">
        <v>45093</v>
      </c>
      <c r="N6505" s="6">
        <v>102.57</v>
      </c>
    </row>
    <row r="6506" spans="1:14" ht="15.5" hidden="1" x14ac:dyDescent="0.35">
      <c r="A6506" s="3" t="s">
        <v>400</v>
      </c>
      <c r="B6506" s="2" t="s">
        <v>2108</v>
      </c>
      <c r="C6506" s="3">
        <v>1800</v>
      </c>
      <c r="D6506" s="2">
        <v>543.16</v>
      </c>
      <c r="E6506" s="2">
        <v>807.05</v>
      </c>
      <c r="F6506" s="2">
        <v>824</v>
      </c>
      <c r="G6506" s="2">
        <v>0</v>
      </c>
      <c r="H6506" s="2" t="s">
        <v>12</v>
      </c>
      <c r="I6506" s="2">
        <v>1</v>
      </c>
      <c r="J6506" s="2">
        <v>29</v>
      </c>
      <c r="K6506" s="4">
        <v>0</v>
      </c>
      <c r="L6506" s="2" t="s">
        <v>1929</v>
      </c>
      <c r="M6506" s="5">
        <v>45093</v>
      </c>
      <c r="N6506" s="6">
        <v>102.57</v>
      </c>
    </row>
    <row r="6507" spans="1:14" ht="15.5" hidden="1" x14ac:dyDescent="0.35">
      <c r="A6507" s="3" t="s">
        <v>402</v>
      </c>
      <c r="B6507" s="2" t="s">
        <v>2109</v>
      </c>
      <c r="C6507" s="3">
        <v>1820</v>
      </c>
      <c r="D6507" s="2">
        <v>579.64</v>
      </c>
      <c r="E6507" s="2">
        <v>792.15</v>
      </c>
      <c r="F6507" s="2">
        <v>809</v>
      </c>
      <c r="G6507" s="2">
        <v>0</v>
      </c>
      <c r="H6507" s="2" t="s">
        <v>12</v>
      </c>
      <c r="I6507" s="2">
        <v>20</v>
      </c>
      <c r="J6507" s="2">
        <v>20</v>
      </c>
      <c r="K6507" s="4">
        <v>0</v>
      </c>
      <c r="L6507" s="2" t="s">
        <v>1929</v>
      </c>
      <c r="M6507" s="5">
        <v>45093</v>
      </c>
      <c r="N6507" s="6">
        <v>102.57</v>
      </c>
    </row>
    <row r="6508" spans="1:14" ht="15.5" hidden="1" x14ac:dyDescent="0.35">
      <c r="A6508" s="3" t="s">
        <v>404</v>
      </c>
      <c r="B6508" s="2" t="s">
        <v>2110</v>
      </c>
      <c r="C6508" s="3">
        <v>1840</v>
      </c>
      <c r="D6508" s="2">
        <v>765</v>
      </c>
      <c r="E6508" s="2">
        <v>777.45</v>
      </c>
      <c r="F6508" s="2">
        <v>794.5</v>
      </c>
      <c r="G6508" s="2">
        <v>0</v>
      </c>
      <c r="H6508" s="2" t="s">
        <v>12</v>
      </c>
      <c r="I6508" s="2">
        <v>1</v>
      </c>
      <c r="J6508" s="2">
        <v>29</v>
      </c>
      <c r="K6508" s="4">
        <v>0</v>
      </c>
      <c r="L6508" s="2" t="s">
        <v>1929</v>
      </c>
      <c r="M6508" s="5">
        <v>45093</v>
      </c>
      <c r="N6508" s="6">
        <v>102.57</v>
      </c>
    </row>
    <row r="6509" spans="1:14" ht="15.5" hidden="1" x14ac:dyDescent="0.35">
      <c r="A6509" s="3" t="s">
        <v>406</v>
      </c>
      <c r="B6509" s="2" t="s">
        <v>2111</v>
      </c>
      <c r="C6509" s="3">
        <v>1860</v>
      </c>
      <c r="D6509" s="2">
        <v>511.65</v>
      </c>
      <c r="E6509" s="2">
        <v>762.85</v>
      </c>
      <c r="F6509" s="2">
        <v>780</v>
      </c>
      <c r="G6509" s="2">
        <v>0</v>
      </c>
      <c r="H6509" s="2" t="s">
        <v>12</v>
      </c>
      <c r="I6509" s="2">
        <v>2</v>
      </c>
      <c r="J6509" s="2">
        <v>19</v>
      </c>
      <c r="K6509" s="4">
        <v>0</v>
      </c>
      <c r="L6509" s="2" t="s">
        <v>1929</v>
      </c>
      <c r="M6509" s="5">
        <v>45093</v>
      </c>
      <c r="N6509" s="6">
        <v>102.57</v>
      </c>
    </row>
    <row r="6510" spans="1:14" ht="15.5" hidden="1" x14ac:dyDescent="0.35">
      <c r="A6510" s="3" t="s">
        <v>408</v>
      </c>
      <c r="B6510" s="2" t="s">
        <v>2112</v>
      </c>
      <c r="C6510" s="3">
        <v>1880</v>
      </c>
      <c r="D6510" s="2">
        <v>504.16</v>
      </c>
      <c r="E6510" s="2">
        <v>748.4</v>
      </c>
      <c r="F6510" s="2">
        <v>765.5</v>
      </c>
      <c r="G6510" s="2">
        <v>0</v>
      </c>
      <c r="H6510" s="2" t="s">
        <v>12</v>
      </c>
      <c r="I6510" s="2">
        <v>1</v>
      </c>
      <c r="J6510" s="2">
        <v>44</v>
      </c>
      <c r="K6510" s="4">
        <v>0</v>
      </c>
      <c r="L6510" s="2" t="s">
        <v>1929</v>
      </c>
      <c r="M6510" s="5">
        <v>45093</v>
      </c>
      <c r="N6510" s="6">
        <v>102.57</v>
      </c>
    </row>
    <row r="6511" spans="1:14" ht="15.5" hidden="1" x14ac:dyDescent="0.35">
      <c r="A6511" s="3" t="s">
        <v>410</v>
      </c>
      <c r="B6511" s="2" t="s">
        <v>2113</v>
      </c>
      <c r="C6511" s="3">
        <v>1900</v>
      </c>
      <c r="D6511" s="2">
        <v>735</v>
      </c>
      <c r="E6511" s="2">
        <v>734.15</v>
      </c>
      <c r="F6511" s="2">
        <v>751</v>
      </c>
      <c r="G6511" s="2">
        <v>2.1800000000000002</v>
      </c>
      <c r="H6511" s="2">
        <v>3.0000000000000001E-3</v>
      </c>
      <c r="I6511" s="2">
        <v>1</v>
      </c>
      <c r="J6511" s="2">
        <v>46</v>
      </c>
      <c r="K6511" s="4">
        <v>0</v>
      </c>
      <c r="L6511" s="2" t="s">
        <v>1929</v>
      </c>
      <c r="M6511" s="5">
        <v>45093</v>
      </c>
      <c r="N6511" s="6">
        <v>102.57</v>
      </c>
    </row>
    <row r="6512" spans="1:14" ht="15.5" hidden="1" x14ac:dyDescent="0.35">
      <c r="A6512" s="3" t="s">
        <v>412</v>
      </c>
      <c r="B6512" s="2" t="s">
        <v>2114</v>
      </c>
      <c r="C6512" s="3">
        <v>1920</v>
      </c>
      <c r="D6512" s="2">
        <v>1238</v>
      </c>
      <c r="E6512" s="2">
        <v>0</v>
      </c>
      <c r="F6512" s="2">
        <v>0</v>
      </c>
      <c r="G6512" s="2">
        <v>0</v>
      </c>
      <c r="H6512" s="2" t="s">
        <v>12</v>
      </c>
      <c r="I6512" s="2">
        <v>1</v>
      </c>
      <c r="J6512" s="2">
        <v>36</v>
      </c>
      <c r="K6512" s="4">
        <v>0.5</v>
      </c>
      <c r="L6512" s="2" t="s">
        <v>1929</v>
      </c>
      <c r="M6512" s="5">
        <v>45093</v>
      </c>
      <c r="N6512" s="6">
        <v>102.57</v>
      </c>
    </row>
    <row r="6513" spans="1:14" ht="15.5" hidden="1" x14ac:dyDescent="0.35">
      <c r="A6513" s="3" t="s">
        <v>414</v>
      </c>
      <c r="B6513" s="2" t="s">
        <v>2115</v>
      </c>
      <c r="C6513" s="3">
        <v>1940</v>
      </c>
      <c r="D6513" s="2">
        <v>478.38</v>
      </c>
      <c r="E6513" s="2">
        <v>705.95</v>
      </c>
      <c r="F6513" s="2">
        <v>722.5</v>
      </c>
      <c r="G6513" s="2">
        <v>0</v>
      </c>
      <c r="H6513" s="2" t="s">
        <v>12</v>
      </c>
      <c r="I6513" s="2">
        <v>3</v>
      </c>
      <c r="J6513" s="2">
        <v>32</v>
      </c>
      <c r="K6513" s="4">
        <v>0</v>
      </c>
      <c r="L6513" s="2" t="s">
        <v>1929</v>
      </c>
      <c r="M6513" s="5">
        <v>45093</v>
      </c>
      <c r="N6513" s="6">
        <v>102.57</v>
      </c>
    </row>
    <row r="6514" spans="1:14" ht="15.5" hidden="1" x14ac:dyDescent="0.35">
      <c r="A6514" s="3" t="s">
        <v>416</v>
      </c>
      <c r="B6514" s="2" t="s">
        <v>2116</v>
      </c>
      <c r="C6514" s="3">
        <v>1960</v>
      </c>
      <c r="D6514" s="2">
        <v>701.4</v>
      </c>
      <c r="E6514" s="2">
        <v>692.1</v>
      </c>
      <c r="F6514" s="2">
        <v>709</v>
      </c>
      <c r="G6514" s="2">
        <v>0</v>
      </c>
      <c r="H6514" s="2" t="s">
        <v>12</v>
      </c>
      <c r="I6514" s="2">
        <v>1</v>
      </c>
      <c r="J6514" s="2">
        <v>61</v>
      </c>
      <c r="K6514" s="4">
        <v>0</v>
      </c>
      <c r="L6514" s="2" t="s">
        <v>1929</v>
      </c>
      <c r="M6514" s="5">
        <v>45093</v>
      </c>
      <c r="N6514" s="6">
        <v>102.57</v>
      </c>
    </row>
    <row r="6515" spans="1:14" ht="15.5" hidden="1" x14ac:dyDescent="0.35">
      <c r="A6515" s="3" t="s">
        <v>418</v>
      </c>
      <c r="B6515" s="2" t="s">
        <v>2117</v>
      </c>
      <c r="C6515" s="3">
        <v>1980</v>
      </c>
      <c r="D6515" s="2">
        <v>424.18</v>
      </c>
      <c r="E6515" s="2">
        <v>679.15</v>
      </c>
      <c r="F6515" s="2">
        <v>694.6</v>
      </c>
      <c r="G6515" s="2">
        <v>0</v>
      </c>
      <c r="H6515" s="2" t="s">
        <v>12</v>
      </c>
      <c r="I6515" s="2">
        <v>7</v>
      </c>
      <c r="J6515" s="2">
        <v>44</v>
      </c>
      <c r="K6515" s="4">
        <v>0</v>
      </c>
      <c r="L6515" s="2" t="s">
        <v>1929</v>
      </c>
      <c r="M6515" s="5">
        <v>45093</v>
      </c>
      <c r="N6515" s="6">
        <v>102.57</v>
      </c>
    </row>
    <row r="6516" spans="1:14" ht="15.5" hidden="1" x14ac:dyDescent="0.35">
      <c r="A6516" s="3" t="s">
        <v>420</v>
      </c>
      <c r="B6516" s="2" t="s">
        <v>2118</v>
      </c>
      <c r="C6516" s="3">
        <v>2000</v>
      </c>
      <c r="D6516" s="2">
        <v>666.1</v>
      </c>
      <c r="E6516" s="2">
        <v>665.6</v>
      </c>
      <c r="F6516" s="2">
        <v>680.9</v>
      </c>
      <c r="G6516" s="2">
        <v>-0.25</v>
      </c>
      <c r="H6516" s="2">
        <v>-4.0000000000000002E-4</v>
      </c>
      <c r="I6516" s="2">
        <v>1</v>
      </c>
      <c r="J6516" s="2">
        <v>107</v>
      </c>
      <c r="K6516" s="4">
        <v>0</v>
      </c>
      <c r="L6516" s="2" t="s">
        <v>1929</v>
      </c>
      <c r="M6516" s="5">
        <v>45093</v>
      </c>
      <c r="N6516" s="6">
        <v>102.57</v>
      </c>
    </row>
    <row r="6517" spans="1:14" ht="15.5" hidden="1" x14ac:dyDescent="0.35">
      <c r="A6517" s="3" t="s">
        <v>422</v>
      </c>
      <c r="B6517" s="2" t="s">
        <v>2669</v>
      </c>
      <c r="C6517" s="3">
        <v>2100</v>
      </c>
      <c r="D6517" s="2">
        <v>600.15</v>
      </c>
      <c r="E6517" s="2">
        <v>599.45000000000005</v>
      </c>
      <c r="F6517" s="2">
        <v>614.95000000000005</v>
      </c>
      <c r="G6517" s="2">
        <v>31.29</v>
      </c>
      <c r="H6517" s="2">
        <v>5.5E-2</v>
      </c>
      <c r="I6517" s="2">
        <v>1</v>
      </c>
      <c r="J6517" s="2">
        <v>54</v>
      </c>
      <c r="K6517" s="4">
        <v>0</v>
      </c>
      <c r="L6517" s="2" t="s">
        <v>1929</v>
      </c>
      <c r="M6517" s="5">
        <v>45093</v>
      </c>
      <c r="N6517" s="6">
        <v>102.57</v>
      </c>
    </row>
    <row r="6518" spans="1:14" ht="15.5" hidden="1" x14ac:dyDescent="0.35">
      <c r="A6518" s="3" t="s">
        <v>424</v>
      </c>
      <c r="B6518" s="2" t="s">
        <v>2120</v>
      </c>
      <c r="C6518" s="3">
        <v>2200</v>
      </c>
      <c r="D6518" s="2">
        <v>575</v>
      </c>
      <c r="E6518" s="2">
        <v>538.4</v>
      </c>
      <c r="F6518" s="2">
        <v>553.1</v>
      </c>
      <c r="G6518" s="2">
        <v>0</v>
      </c>
      <c r="H6518" s="2" t="s">
        <v>12</v>
      </c>
      <c r="I6518" s="2">
        <v>10</v>
      </c>
      <c r="J6518" s="2">
        <v>198</v>
      </c>
      <c r="K6518" s="4">
        <v>0</v>
      </c>
      <c r="L6518" s="2" t="s">
        <v>1929</v>
      </c>
      <c r="M6518" s="5">
        <v>45093</v>
      </c>
      <c r="N6518" s="6">
        <v>102.57</v>
      </c>
    </row>
    <row r="6519" spans="1:14" ht="15.5" hidden="1" x14ac:dyDescent="0.35">
      <c r="A6519" s="3" t="s">
        <v>426</v>
      </c>
      <c r="B6519" s="2" t="s">
        <v>2121</v>
      </c>
      <c r="C6519" s="3">
        <v>2300</v>
      </c>
      <c r="D6519" s="2">
        <v>505</v>
      </c>
      <c r="E6519" s="2">
        <v>481.25</v>
      </c>
      <c r="F6519" s="2">
        <v>495.15</v>
      </c>
      <c r="G6519" s="2">
        <v>0</v>
      </c>
      <c r="H6519" s="2" t="s">
        <v>12</v>
      </c>
      <c r="I6519" s="2">
        <v>3</v>
      </c>
      <c r="J6519" s="2">
        <v>200</v>
      </c>
      <c r="K6519" s="4">
        <v>0</v>
      </c>
      <c r="L6519" s="2" t="s">
        <v>1929</v>
      </c>
      <c r="M6519" s="5">
        <v>45093</v>
      </c>
      <c r="N6519" s="6">
        <v>102.57</v>
      </c>
    </row>
    <row r="6520" spans="1:14" ht="15.5" hidden="1" x14ac:dyDescent="0.35">
      <c r="A6520" s="3" t="s">
        <v>428</v>
      </c>
      <c r="B6520" s="2" t="s">
        <v>2122</v>
      </c>
      <c r="C6520" s="3">
        <v>2400</v>
      </c>
      <c r="D6520" s="2">
        <v>427.5</v>
      </c>
      <c r="E6520" s="2">
        <v>426.95</v>
      </c>
      <c r="F6520" s="2">
        <v>441.1</v>
      </c>
      <c r="G6520" s="2">
        <v>7.5</v>
      </c>
      <c r="H6520" s="2">
        <v>1.7899999999999999E-2</v>
      </c>
      <c r="I6520" s="2">
        <v>4</v>
      </c>
      <c r="J6520" s="2">
        <v>133</v>
      </c>
      <c r="K6520" s="4">
        <v>0</v>
      </c>
      <c r="L6520" s="2" t="s">
        <v>1929</v>
      </c>
      <c r="M6520" s="5">
        <v>45093</v>
      </c>
      <c r="N6520" s="6">
        <v>102.57</v>
      </c>
    </row>
    <row r="6521" spans="1:14" ht="15.5" hidden="1" x14ac:dyDescent="0.35">
      <c r="A6521" s="3" t="s">
        <v>430</v>
      </c>
      <c r="B6521" s="2" t="s">
        <v>2123</v>
      </c>
      <c r="C6521" s="3">
        <v>2500</v>
      </c>
      <c r="D6521" s="2">
        <v>385.4</v>
      </c>
      <c r="E6521" s="2">
        <v>377.4</v>
      </c>
      <c r="F6521" s="2">
        <v>391.45</v>
      </c>
      <c r="G6521" s="2">
        <v>-37.4</v>
      </c>
      <c r="H6521" s="2">
        <v>-8.8499999999999995E-2</v>
      </c>
      <c r="I6521" s="2">
        <v>8</v>
      </c>
      <c r="J6521" s="2">
        <v>331</v>
      </c>
      <c r="K6521" s="4">
        <v>0</v>
      </c>
      <c r="L6521" s="2" t="s">
        <v>1929</v>
      </c>
      <c r="M6521" s="5">
        <v>45093</v>
      </c>
      <c r="N6521" s="6">
        <v>102.57</v>
      </c>
    </row>
    <row r="6522" spans="1:14" ht="15.5" hidden="1" x14ac:dyDescent="0.35">
      <c r="A6522" s="3" t="s">
        <v>432</v>
      </c>
      <c r="B6522" s="2" t="s">
        <v>2211</v>
      </c>
      <c r="C6522" s="3">
        <v>2600</v>
      </c>
      <c r="D6522" s="2">
        <v>333.2</v>
      </c>
      <c r="E6522" s="2">
        <v>332.05</v>
      </c>
      <c r="F6522" s="2">
        <v>345.95</v>
      </c>
      <c r="G6522" s="2">
        <v>-42.05</v>
      </c>
      <c r="H6522" s="2">
        <v>-0.11210000000000001</v>
      </c>
      <c r="I6522" s="2">
        <v>2</v>
      </c>
      <c r="J6522" s="2">
        <v>240</v>
      </c>
      <c r="K6522" s="4">
        <v>0</v>
      </c>
      <c r="L6522" s="2" t="s">
        <v>1929</v>
      </c>
      <c r="M6522" s="5">
        <v>45093</v>
      </c>
      <c r="N6522" s="6">
        <v>102.57</v>
      </c>
    </row>
    <row r="6523" spans="1:14" ht="15.5" hidden="1" x14ac:dyDescent="0.35">
      <c r="A6523" s="3" t="s">
        <v>434</v>
      </c>
      <c r="B6523" s="2" t="s">
        <v>2125</v>
      </c>
      <c r="C6523" s="3">
        <v>2700</v>
      </c>
      <c r="D6523" s="2">
        <v>291.39999999999998</v>
      </c>
      <c r="E6523" s="2">
        <v>291.3</v>
      </c>
      <c r="F6523" s="2">
        <v>304.55</v>
      </c>
      <c r="G6523" s="2">
        <v>-9.51</v>
      </c>
      <c r="H6523" s="2">
        <v>-3.1600000000000003E-2</v>
      </c>
      <c r="I6523" s="2">
        <v>15</v>
      </c>
      <c r="J6523" s="2">
        <v>140</v>
      </c>
      <c r="K6523" s="4">
        <v>0</v>
      </c>
      <c r="L6523" s="2" t="s">
        <v>1929</v>
      </c>
      <c r="M6523" s="5">
        <v>45093</v>
      </c>
      <c r="N6523" s="6">
        <v>102.57</v>
      </c>
    </row>
    <row r="6524" spans="1:14" ht="15.5" hidden="1" x14ac:dyDescent="0.35">
      <c r="A6524" s="3" t="s">
        <v>436</v>
      </c>
      <c r="B6524" s="2" t="s">
        <v>2126</v>
      </c>
      <c r="C6524" s="3">
        <v>2800</v>
      </c>
      <c r="D6524" s="2">
        <v>265</v>
      </c>
      <c r="E6524" s="2">
        <v>253.6</v>
      </c>
      <c r="F6524" s="2">
        <v>267.10000000000002</v>
      </c>
      <c r="G6524" s="2">
        <v>13</v>
      </c>
      <c r="H6524" s="2">
        <v>5.16E-2</v>
      </c>
      <c r="I6524" s="2">
        <v>6</v>
      </c>
      <c r="J6524" s="2">
        <v>194</v>
      </c>
      <c r="K6524" s="4">
        <v>0</v>
      </c>
      <c r="L6524" s="2" t="s">
        <v>1929</v>
      </c>
      <c r="M6524" s="5">
        <v>45093</v>
      </c>
      <c r="N6524" s="6">
        <v>102.57</v>
      </c>
    </row>
    <row r="6525" spans="1:14" ht="15.5" hidden="1" x14ac:dyDescent="0.35">
      <c r="A6525" s="3" t="s">
        <v>438</v>
      </c>
      <c r="B6525" s="2" t="s">
        <v>2127</v>
      </c>
      <c r="C6525" s="3">
        <v>2900</v>
      </c>
      <c r="D6525" s="2">
        <v>217.94</v>
      </c>
      <c r="E6525" s="2">
        <v>219.6</v>
      </c>
      <c r="F6525" s="2">
        <v>234.05</v>
      </c>
      <c r="G6525" s="2">
        <v>-21.54</v>
      </c>
      <c r="H6525" s="2">
        <v>-8.9899999999999994E-2</v>
      </c>
      <c r="I6525" s="2">
        <v>2</v>
      </c>
      <c r="J6525" s="2">
        <v>368</v>
      </c>
      <c r="K6525" s="4">
        <v>0</v>
      </c>
      <c r="L6525" s="2" t="s">
        <v>1929</v>
      </c>
      <c r="M6525" s="5">
        <v>45093</v>
      </c>
      <c r="N6525" s="6">
        <v>102.57</v>
      </c>
    </row>
    <row r="6526" spans="1:14" ht="15.5" hidden="1" x14ac:dyDescent="0.35">
      <c r="A6526" s="3" t="s">
        <v>440</v>
      </c>
      <c r="B6526" s="2" t="s">
        <v>2128</v>
      </c>
      <c r="C6526" s="3">
        <v>3000</v>
      </c>
      <c r="D6526" s="2">
        <v>199</v>
      </c>
      <c r="E6526" s="2">
        <v>189.9</v>
      </c>
      <c r="F6526" s="2">
        <v>204.35</v>
      </c>
      <c r="G6526" s="2">
        <v>-18.760000000000002</v>
      </c>
      <c r="H6526" s="2">
        <v>-8.6099999999999996E-2</v>
      </c>
      <c r="I6526" s="2">
        <v>111</v>
      </c>
      <c r="J6526" s="2">
        <v>543</v>
      </c>
      <c r="K6526" s="4">
        <v>0</v>
      </c>
      <c r="L6526" s="2" t="s">
        <v>1929</v>
      </c>
      <c r="M6526" s="5">
        <v>45093</v>
      </c>
      <c r="N6526" s="6">
        <v>102.57</v>
      </c>
    </row>
    <row r="6527" spans="1:14" ht="15.5" hidden="1" x14ac:dyDescent="0.35">
      <c r="A6527" s="3" t="s">
        <v>442</v>
      </c>
      <c r="B6527" s="2" t="s">
        <v>2129</v>
      </c>
      <c r="C6527" s="3">
        <v>3010</v>
      </c>
      <c r="D6527" s="2">
        <v>189.54</v>
      </c>
      <c r="E6527" s="2">
        <v>187</v>
      </c>
      <c r="F6527" s="2">
        <v>201.5</v>
      </c>
      <c r="G6527" s="2">
        <v>5.7</v>
      </c>
      <c r="H6527" s="2">
        <v>3.1E-2</v>
      </c>
      <c r="I6527" s="2">
        <v>1</v>
      </c>
      <c r="J6527" s="2">
        <v>166</v>
      </c>
      <c r="K6527" s="4">
        <v>0</v>
      </c>
      <c r="L6527" s="2" t="s">
        <v>1929</v>
      </c>
      <c r="M6527" s="5">
        <v>45093</v>
      </c>
      <c r="N6527" s="6">
        <v>102.57</v>
      </c>
    </row>
    <row r="6528" spans="1:14" ht="15.5" hidden="1" x14ac:dyDescent="0.35">
      <c r="A6528" s="3" t="s">
        <v>444</v>
      </c>
      <c r="B6528" s="2" t="s">
        <v>2130</v>
      </c>
      <c r="C6528" s="3">
        <v>3020</v>
      </c>
      <c r="D6528" s="2">
        <v>196</v>
      </c>
      <c r="E6528" s="2">
        <v>184.35</v>
      </c>
      <c r="F6528" s="2">
        <v>198.85</v>
      </c>
      <c r="G6528" s="2">
        <v>-6.49</v>
      </c>
      <c r="H6528" s="2">
        <v>-3.2099999999999997E-2</v>
      </c>
      <c r="I6528" s="2">
        <v>6</v>
      </c>
      <c r="J6528" s="2">
        <v>135</v>
      </c>
      <c r="K6528" s="4">
        <v>0</v>
      </c>
      <c r="L6528" s="2" t="s">
        <v>1929</v>
      </c>
      <c r="M6528" s="5">
        <v>45093</v>
      </c>
      <c r="N6528" s="6">
        <v>102.57</v>
      </c>
    </row>
    <row r="6529" spans="1:14" ht="15.5" hidden="1" x14ac:dyDescent="0.35">
      <c r="A6529" s="3" t="s">
        <v>446</v>
      </c>
      <c r="B6529" s="2" t="s">
        <v>2130</v>
      </c>
      <c r="C6529" s="3">
        <v>3030</v>
      </c>
      <c r="D6529" s="2">
        <v>193.2</v>
      </c>
      <c r="E6529" s="2">
        <v>181.55</v>
      </c>
      <c r="F6529" s="2">
        <v>196</v>
      </c>
      <c r="G6529" s="2">
        <v>-15.61</v>
      </c>
      <c r="H6529" s="2">
        <v>-7.4800000000000005E-2</v>
      </c>
      <c r="I6529" s="2">
        <v>5</v>
      </c>
      <c r="J6529" s="2">
        <v>48</v>
      </c>
      <c r="K6529" s="4">
        <v>0</v>
      </c>
      <c r="L6529" s="2" t="s">
        <v>1929</v>
      </c>
      <c r="M6529" s="5">
        <v>45093</v>
      </c>
      <c r="N6529" s="6">
        <v>102.57</v>
      </c>
    </row>
    <row r="6530" spans="1:14" ht="15.5" hidden="1" x14ac:dyDescent="0.35">
      <c r="A6530" s="3" t="s">
        <v>447</v>
      </c>
      <c r="B6530" s="2" t="s">
        <v>2131</v>
      </c>
      <c r="C6530" s="3">
        <v>3040</v>
      </c>
      <c r="D6530" s="2">
        <v>77.2</v>
      </c>
      <c r="E6530" s="2">
        <v>179.45</v>
      </c>
      <c r="F6530" s="2">
        <v>193.25</v>
      </c>
      <c r="G6530" s="2">
        <v>0</v>
      </c>
      <c r="H6530" s="2" t="s">
        <v>12</v>
      </c>
      <c r="I6530" s="2">
        <v>1</v>
      </c>
      <c r="J6530" s="2">
        <v>22</v>
      </c>
      <c r="K6530" s="4">
        <v>0</v>
      </c>
      <c r="L6530" s="2" t="s">
        <v>1929</v>
      </c>
      <c r="M6530" s="5">
        <v>45093</v>
      </c>
      <c r="N6530" s="6">
        <v>102.57</v>
      </c>
    </row>
    <row r="6531" spans="1:14" ht="15.5" hidden="1" x14ac:dyDescent="0.35">
      <c r="A6531" s="3" t="s">
        <v>449</v>
      </c>
      <c r="B6531" s="2" t="s">
        <v>2132</v>
      </c>
      <c r="C6531" s="3">
        <v>3050</v>
      </c>
      <c r="D6531" s="2">
        <v>183.26</v>
      </c>
      <c r="E6531" s="2">
        <v>177.1</v>
      </c>
      <c r="F6531" s="2">
        <v>188.75</v>
      </c>
      <c r="G6531" s="2">
        <v>0</v>
      </c>
      <c r="H6531" s="2" t="s">
        <v>12</v>
      </c>
      <c r="I6531" s="2">
        <v>1</v>
      </c>
      <c r="J6531" s="2">
        <v>34</v>
      </c>
      <c r="K6531" s="4">
        <v>0</v>
      </c>
      <c r="L6531" s="2" t="s">
        <v>1929</v>
      </c>
      <c r="M6531" s="5">
        <v>45093</v>
      </c>
      <c r="N6531" s="6">
        <v>102.57</v>
      </c>
    </row>
    <row r="6532" spans="1:14" ht="15.5" hidden="1" x14ac:dyDescent="0.35">
      <c r="A6532" s="3" t="s">
        <v>451</v>
      </c>
      <c r="B6532" s="2" t="s">
        <v>2133</v>
      </c>
      <c r="C6532" s="3">
        <v>3060</v>
      </c>
      <c r="D6532" s="2">
        <v>173.33</v>
      </c>
      <c r="E6532" s="2">
        <v>173.65</v>
      </c>
      <c r="F6532" s="2">
        <v>188.15</v>
      </c>
      <c r="G6532" s="2">
        <v>0</v>
      </c>
      <c r="H6532" s="2" t="s">
        <v>12</v>
      </c>
      <c r="I6532" s="2">
        <v>2</v>
      </c>
      <c r="J6532" s="2">
        <v>20</v>
      </c>
      <c r="K6532" s="4">
        <v>0</v>
      </c>
      <c r="L6532" s="2" t="s">
        <v>1929</v>
      </c>
      <c r="M6532" s="5">
        <v>45093</v>
      </c>
      <c r="N6532" s="6">
        <v>102.57</v>
      </c>
    </row>
    <row r="6533" spans="1:14" ht="15.5" hidden="1" x14ac:dyDescent="0.35">
      <c r="A6533" s="3" t="s">
        <v>453</v>
      </c>
      <c r="B6533" s="2" t="s">
        <v>2134</v>
      </c>
      <c r="C6533" s="3">
        <v>3070</v>
      </c>
      <c r="D6533" s="2">
        <v>383.35</v>
      </c>
      <c r="E6533" s="2">
        <v>117.25</v>
      </c>
      <c r="F6533" s="2">
        <v>126.6</v>
      </c>
      <c r="G6533" s="2">
        <v>0</v>
      </c>
      <c r="H6533" s="2" t="s">
        <v>12</v>
      </c>
      <c r="I6533" s="2">
        <v>1</v>
      </c>
      <c r="J6533" s="2">
        <v>21</v>
      </c>
      <c r="K6533" s="4">
        <v>0</v>
      </c>
      <c r="L6533" s="2" t="s">
        <v>1929</v>
      </c>
      <c r="M6533" s="5">
        <v>45093</v>
      </c>
      <c r="N6533" s="6">
        <v>102.57</v>
      </c>
    </row>
    <row r="6534" spans="1:14" ht="15.5" hidden="1" x14ac:dyDescent="0.35">
      <c r="A6534" s="3" t="s">
        <v>455</v>
      </c>
      <c r="B6534" s="2" t="s">
        <v>2135</v>
      </c>
      <c r="C6534" s="3">
        <v>3080</v>
      </c>
      <c r="D6534" s="2">
        <v>194.02</v>
      </c>
      <c r="E6534" s="2">
        <v>168.4</v>
      </c>
      <c r="F6534" s="2">
        <v>182.9</v>
      </c>
      <c r="G6534" s="2">
        <v>0</v>
      </c>
      <c r="H6534" s="2" t="s">
        <v>12</v>
      </c>
      <c r="I6534" s="2">
        <v>2</v>
      </c>
      <c r="J6534" s="2">
        <v>24</v>
      </c>
      <c r="K6534" s="4">
        <v>0</v>
      </c>
      <c r="L6534" s="2" t="s">
        <v>1929</v>
      </c>
      <c r="M6534" s="5">
        <v>45093</v>
      </c>
      <c r="N6534" s="6">
        <v>102.57</v>
      </c>
    </row>
    <row r="6535" spans="1:14" ht="15.5" hidden="1" x14ac:dyDescent="0.35">
      <c r="A6535" s="3" t="s">
        <v>457</v>
      </c>
      <c r="B6535" s="2" t="s">
        <v>2136</v>
      </c>
      <c r="C6535" s="3">
        <v>3090</v>
      </c>
      <c r="D6535" s="2">
        <v>192.21</v>
      </c>
      <c r="E6535" s="2">
        <v>169</v>
      </c>
      <c r="F6535" s="2">
        <v>180.3</v>
      </c>
      <c r="G6535" s="2">
        <v>0</v>
      </c>
      <c r="H6535" s="2" t="s">
        <v>12</v>
      </c>
      <c r="I6535" s="2">
        <v>2</v>
      </c>
      <c r="J6535" s="2">
        <v>20</v>
      </c>
      <c r="K6535" s="4">
        <v>0</v>
      </c>
      <c r="L6535" s="2" t="s">
        <v>1929</v>
      </c>
      <c r="M6535" s="5">
        <v>45093</v>
      </c>
      <c r="N6535" s="6">
        <v>102.57</v>
      </c>
    </row>
    <row r="6536" spans="1:14" ht="15.5" hidden="1" x14ac:dyDescent="0.35">
      <c r="A6536" s="3" t="s">
        <v>459</v>
      </c>
      <c r="B6536" s="2" t="s">
        <v>2137</v>
      </c>
      <c r="C6536" s="3">
        <v>3100</v>
      </c>
      <c r="D6536" s="2">
        <v>189.63</v>
      </c>
      <c r="E6536" s="2">
        <v>163.44999999999999</v>
      </c>
      <c r="F6536" s="2">
        <v>178</v>
      </c>
      <c r="G6536" s="2">
        <v>0</v>
      </c>
      <c r="H6536" s="2" t="s">
        <v>12</v>
      </c>
      <c r="I6536" s="2">
        <v>4</v>
      </c>
      <c r="J6536" s="2">
        <v>147</v>
      </c>
      <c r="K6536" s="4">
        <v>0</v>
      </c>
      <c r="L6536" s="2" t="s">
        <v>1929</v>
      </c>
      <c r="M6536" s="5">
        <v>45093</v>
      </c>
      <c r="N6536" s="6">
        <v>102.57</v>
      </c>
    </row>
    <row r="6537" spans="1:14" ht="15.5" hidden="1" x14ac:dyDescent="0.35">
      <c r="A6537" s="3" t="s">
        <v>461</v>
      </c>
      <c r="B6537" s="2" t="s">
        <v>2138</v>
      </c>
      <c r="C6537" s="3">
        <v>3110</v>
      </c>
      <c r="D6537" s="2">
        <v>165.88</v>
      </c>
      <c r="E6537" s="2">
        <v>161.4</v>
      </c>
      <c r="F6537" s="2">
        <v>175.4</v>
      </c>
      <c r="G6537" s="2">
        <v>32.94</v>
      </c>
      <c r="H6537" s="2">
        <v>0.24779999999999999</v>
      </c>
      <c r="I6537" s="2">
        <v>2</v>
      </c>
      <c r="J6537" s="2">
        <v>46</v>
      </c>
      <c r="K6537" s="4">
        <v>0</v>
      </c>
      <c r="L6537" s="2" t="s">
        <v>1929</v>
      </c>
      <c r="M6537" s="5">
        <v>45093</v>
      </c>
      <c r="N6537" s="6">
        <v>102.57</v>
      </c>
    </row>
    <row r="6538" spans="1:14" ht="15.5" hidden="1" x14ac:dyDescent="0.35">
      <c r="A6538" s="3" t="s">
        <v>463</v>
      </c>
      <c r="B6538" s="2" t="s">
        <v>2139</v>
      </c>
      <c r="C6538" s="3">
        <v>3120</v>
      </c>
      <c r="D6538" s="2">
        <v>130.94</v>
      </c>
      <c r="E6538" s="2">
        <v>158.75</v>
      </c>
      <c r="F6538" s="2">
        <v>173.3</v>
      </c>
      <c r="G6538" s="2">
        <v>0</v>
      </c>
      <c r="H6538" s="2" t="s">
        <v>12</v>
      </c>
      <c r="I6538" s="2">
        <v>20</v>
      </c>
      <c r="J6538" s="2">
        <v>47</v>
      </c>
      <c r="K6538" s="4">
        <v>0</v>
      </c>
      <c r="L6538" s="2" t="s">
        <v>1929</v>
      </c>
      <c r="M6538" s="5">
        <v>45093</v>
      </c>
      <c r="N6538" s="6">
        <v>102.57</v>
      </c>
    </row>
    <row r="6539" spans="1:14" ht="15.5" hidden="1" x14ac:dyDescent="0.35">
      <c r="A6539" s="3" t="s">
        <v>465</v>
      </c>
      <c r="B6539" s="2" t="s">
        <v>2140</v>
      </c>
      <c r="C6539" s="3">
        <v>3130</v>
      </c>
      <c r="D6539" s="2">
        <v>81.53</v>
      </c>
      <c r="E6539" s="2">
        <v>158.85</v>
      </c>
      <c r="F6539" s="2">
        <v>170.9</v>
      </c>
      <c r="G6539" s="2">
        <v>0</v>
      </c>
      <c r="H6539" s="2" t="s">
        <v>12</v>
      </c>
      <c r="I6539" s="2">
        <v>1</v>
      </c>
      <c r="J6539" s="2">
        <v>17</v>
      </c>
      <c r="K6539" s="4">
        <v>0</v>
      </c>
      <c r="L6539" s="2" t="s">
        <v>1929</v>
      </c>
      <c r="M6539" s="5">
        <v>45093</v>
      </c>
      <c r="N6539" s="6">
        <v>102.57</v>
      </c>
    </row>
    <row r="6540" spans="1:14" ht="15.5" hidden="1" x14ac:dyDescent="0.35">
      <c r="A6540" s="3" t="s">
        <v>467</v>
      </c>
      <c r="B6540" s="2" t="s">
        <v>2141</v>
      </c>
      <c r="C6540" s="3">
        <v>3140</v>
      </c>
      <c r="D6540" s="2">
        <v>159.91</v>
      </c>
      <c r="E6540" s="2">
        <v>154.30000000000001</v>
      </c>
      <c r="F6540" s="2">
        <v>168.45</v>
      </c>
      <c r="G6540" s="2">
        <v>0</v>
      </c>
      <c r="H6540" s="2" t="s">
        <v>12</v>
      </c>
      <c r="I6540" s="2">
        <v>15</v>
      </c>
      <c r="J6540" s="2">
        <v>66</v>
      </c>
      <c r="K6540" s="4">
        <v>0</v>
      </c>
      <c r="L6540" s="2" t="s">
        <v>1929</v>
      </c>
      <c r="M6540" s="5">
        <v>45093</v>
      </c>
      <c r="N6540" s="6">
        <v>102.57</v>
      </c>
    </row>
    <row r="6541" spans="1:14" ht="15.5" hidden="1" x14ac:dyDescent="0.35">
      <c r="A6541" s="3" t="s">
        <v>469</v>
      </c>
      <c r="B6541" s="2" t="s">
        <v>2141</v>
      </c>
      <c r="C6541" s="3">
        <v>3150</v>
      </c>
      <c r="D6541" s="2">
        <v>157.82</v>
      </c>
      <c r="E6541" s="2">
        <v>154.19999999999999</v>
      </c>
      <c r="F6541" s="2">
        <v>165.95</v>
      </c>
      <c r="G6541" s="2">
        <v>0</v>
      </c>
      <c r="H6541" s="2" t="s">
        <v>12</v>
      </c>
      <c r="I6541" s="2">
        <v>15</v>
      </c>
      <c r="J6541" s="2">
        <v>70</v>
      </c>
      <c r="K6541" s="4">
        <v>0</v>
      </c>
      <c r="L6541" s="2" t="s">
        <v>1929</v>
      </c>
      <c r="M6541" s="5">
        <v>45093</v>
      </c>
      <c r="N6541" s="6">
        <v>102.57</v>
      </c>
    </row>
    <row r="6542" spans="1:14" ht="15.5" hidden="1" x14ac:dyDescent="0.35">
      <c r="A6542" s="3" t="s">
        <v>470</v>
      </c>
      <c r="B6542" s="2" t="s">
        <v>2142</v>
      </c>
      <c r="C6542" s="3">
        <v>3160</v>
      </c>
      <c r="D6542" s="2">
        <v>79.099999999999994</v>
      </c>
      <c r="E6542" s="2">
        <v>151.9</v>
      </c>
      <c r="F6542" s="2">
        <v>163.75</v>
      </c>
      <c r="G6542" s="2">
        <v>0</v>
      </c>
      <c r="H6542" s="2" t="s">
        <v>12</v>
      </c>
      <c r="I6542" s="2">
        <v>4</v>
      </c>
      <c r="J6542" s="2">
        <v>48</v>
      </c>
      <c r="K6542" s="4">
        <v>0</v>
      </c>
      <c r="L6542" s="2" t="s">
        <v>1929</v>
      </c>
      <c r="M6542" s="5">
        <v>45093</v>
      </c>
      <c r="N6542" s="6">
        <v>102.57</v>
      </c>
    </row>
    <row r="6543" spans="1:14" ht="15.5" hidden="1" x14ac:dyDescent="0.35">
      <c r="A6543" s="3" t="s">
        <v>472</v>
      </c>
      <c r="B6543" s="2" t="s">
        <v>2143</v>
      </c>
      <c r="C6543" s="3">
        <v>3170</v>
      </c>
      <c r="D6543" s="2">
        <v>100</v>
      </c>
      <c r="E6543" s="2">
        <v>147.19999999999999</v>
      </c>
      <c r="F6543" s="2">
        <v>161.35</v>
      </c>
      <c r="G6543" s="2">
        <v>0</v>
      </c>
      <c r="H6543" s="2" t="s">
        <v>12</v>
      </c>
      <c r="I6543" s="2">
        <v>1</v>
      </c>
      <c r="J6543" s="2">
        <v>64</v>
      </c>
      <c r="K6543" s="4">
        <v>0</v>
      </c>
      <c r="L6543" s="2" t="s">
        <v>1929</v>
      </c>
      <c r="M6543" s="5">
        <v>45093</v>
      </c>
      <c r="N6543" s="6">
        <v>102.57</v>
      </c>
    </row>
    <row r="6544" spans="1:14" ht="15.5" hidden="1" x14ac:dyDescent="0.35">
      <c r="A6544" s="3" t="s">
        <v>474</v>
      </c>
      <c r="B6544" s="2" t="s">
        <v>2144</v>
      </c>
      <c r="C6544" s="3">
        <v>3180</v>
      </c>
      <c r="D6544" s="2">
        <v>93.56</v>
      </c>
      <c r="E6544" s="2">
        <v>147.4</v>
      </c>
      <c r="F6544" s="2">
        <v>159.25</v>
      </c>
      <c r="G6544" s="2">
        <v>0</v>
      </c>
      <c r="H6544" s="2" t="s">
        <v>12</v>
      </c>
      <c r="I6544" s="2">
        <v>1</v>
      </c>
      <c r="J6544" s="2">
        <v>136</v>
      </c>
      <c r="K6544" s="4">
        <v>0</v>
      </c>
      <c r="L6544" s="2" t="s">
        <v>1929</v>
      </c>
      <c r="M6544" s="5">
        <v>45093</v>
      </c>
      <c r="N6544" s="6">
        <v>102.57</v>
      </c>
    </row>
    <row r="6545" spans="1:14" ht="15.5" hidden="1" x14ac:dyDescent="0.35">
      <c r="A6545" s="3" t="s">
        <v>476</v>
      </c>
      <c r="B6545" s="2" t="s">
        <v>2145</v>
      </c>
      <c r="C6545" s="3">
        <v>3190</v>
      </c>
      <c r="D6545" s="2">
        <v>84</v>
      </c>
      <c r="E6545" s="2">
        <v>142.94999999999999</v>
      </c>
      <c r="F6545" s="2">
        <v>157.05000000000001</v>
      </c>
      <c r="G6545" s="2">
        <v>0</v>
      </c>
      <c r="H6545" s="2" t="s">
        <v>12</v>
      </c>
      <c r="I6545" s="2">
        <v>1</v>
      </c>
      <c r="J6545" s="2">
        <v>31</v>
      </c>
      <c r="K6545" s="4">
        <v>0</v>
      </c>
      <c r="L6545" s="2" t="s">
        <v>1929</v>
      </c>
      <c r="M6545" s="5">
        <v>45093</v>
      </c>
      <c r="N6545" s="6">
        <v>102.57</v>
      </c>
    </row>
    <row r="6546" spans="1:14" ht="15.5" hidden="1" x14ac:dyDescent="0.35">
      <c r="A6546" s="3" t="s">
        <v>478</v>
      </c>
      <c r="B6546" s="2" t="s">
        <v>2146</v>
      </c>
      <c r="C6546" s="3">
        <v>3200</v>
      </c>
      <c r="D6546" s="2">
        <v>149</v>
      </c>
      <c r="E6546" s="2">
        <v>140.69999999999999</v>
      </c>
      <c r="F6546" s="2">
        <v>154.69999999999999</v>
      </c>
      <c r="G6546" s="2">
        <v>-11.75</v>
      </c>
      <c r="H6546" s="2">
        <v>-7.3099999999999998E-2</v>
      </c>
      <c r="I6546" s="2">
        <v>2</v>
      </c>
      <c r="J6546" s="2">
        <v>238</v>
      </c>
      <c r="K6546" s="4">
        <v>0</v>
      </c>
      <c r="L6546" s="2" t="s">
        <v>1929</v>
      </c>
      <c r="M6546" s="5">
        <v>45093</v>
      </c>
      <c r="N6546" s="6">
        <v>102.57</v>
      </c>
    </row>
    <row r="6547" spans="1:14" ht="15.5" hidden="1" x14ac:dyDescent="0.35">
      <c r="A6547" s="3" t="s">
        <v>480</v>
      </c>
      <c r="B6547" s="2" t="s">
        <v>2147</v>
      </c>
      <c r="C6547" s="3">
        <v>3210</v>
      </c>
      <c r="D6547" s="2">
        <v>123.5</v>
      </c>
      <c r="E6547" s="2">
        <v>140.75</v>
      </c>
      <c r="F6547" s="2">
        <v>152.55000000000001</v>
      </c>
      <c r="G6547" s="2">
        <v>0</v>
      </c>
      <c r="H6547" s="2" t="s">
        <v>12</v>
      </c>
      <c r="I6547" s="2">
        <v>2</v>
      </c>
      <c r="J6547" s="2">
        <v>27</v>
      </c>
      <c r="K6547" s="4">
        <v>0</v>
      </c>
      <c r="L6547" s="2" t="s">
        <v>1929</v>
      </c>
      <c r="M6547" s="5">
        <v>45093</v>
      </c>
      <c r="N6547" s="6">
        <v>102.57</v>
      </c>
    </row>
    <row r="6548" spans="1:14" ht="15.5" hidden="1" x14ac:dyDescent="0.35">
      <c r="A6548" s="3" t="s">
        <v>482</v>
      </c>
      <c r="B6548" s="2" t="s">
        <v>2148</v>
      </c>
      <c r="C6548" s="3">
        <v>3220</v>
      </c>
      <c r="D6548" s="2">
        <v>105</v>
      </c>
      <c r="E6548" s="2">
        <v>138.75</v>
      </c>
      <c r="F6548" s="2">
        <v>150.44999999999999</v>
      </c>
      <c r="G6548" s="2">
        <v>0</v>
      </c>
      <c r="H6548" s="2" t="s">
        <v>12</v>
      </c>
      <c r="I6548" s="2">
        <v>1</v>
      </c>
      <c r="J6548" s="2">
        <v>38</v>
      </c>
      <c r="K6548" s="4">
        <v>0</v>
      </c>
      <c r="L6548" s="2" t="s">
        <v>1929</v>
      </c>
      <c r="M6548" s="5">
        <v>45093</v>
      </c>
      <c r="N6548" s="6">
        <v>102.57</v>
      </c>
    </row>
    <row r="6549" spans="1:14" ht="15.5" hidden="1" x14ac:dyDescent="0.35">
      <c r="A6549" s="3" t="s">
        <v>484</v>
      </c>
      <c r="B6549" s="2" t="s">
        <v>2149</v>
      </c>
      <c r="C6549" s="3">
        <v>3230</v>
      </c>
      <c r="D6549" s="2">
        <v>168.13</v>
      </c>
      <c r="E6549" s="2">
        <v>89.3</v>
      </c>
      <c r="F6549" s="2">
        <v>98.15</v>
      </c>
      <c r="G6549" s="2">
        <v>0</v>
      </c>
      <c r="H6549" s="2" t="s">
        <v>12</v>
      </c>
      <c r="I6549" s="2">
        <v>8</v>
      </c>
      <c r="J6549" s="2">
        <v>29</v>
      </c>
      <c r="K6549" s="4">
        <v>12.427199999999999</v>
      </c>
      <c r="L6549" s="2" t="s">
        <v>1929</v>
      </c>
      <c r="M6549" s="5">
        <v>45093</v>
      </c>
      <c r="N6549" s="6">
        <v>102.57</v>
      </c>
    </row>
    <row r="6550" spans="1:14" ht="15.5" hidden="1" x14ac:dyDescent="0.35">
      <c r="A6550" s="3" t="s">
        <v>486</v>
      </c>
      <c r="B6550" s="2" t="s">
        <v>2150</v>
      </c>
      <c r="C6550" s="3">
        <v>3240</v>
      </c>
      <c r="D6550" s="2">
        <v>140</v>
      </c>
      <c r="E6550" s="2">
        <v>134.44999999999999</v>
      </c>
      <c r="F6550" s="2">
        <v>146.25</v>
      </c>
      <c r="G6550" s="2">
        <v>49.87</v>
      </c>
      <c r="H6550" s="2">
        <v>0.55330000000000001</v>
      </c>
      <c r="I6550" s="2">
        <v>1</v>
      </c>
      <c r="J6550" s="2">
        <v>65</v>
      </c>
      <c r="K6550" s="4">
        <v>0</v>
      </c>
      <c r="L6550" s="2" t="s">
        <v>1929</v>
      </c>
      <c r="M6550" s="5">
        <v>45093</v>
      </c>
      <c r="N6550" s="6">
        <v>102.57</v>
      </c>
    </row>
    <row r="6551" spans="1:14" ht="15.5" hidden="1" x14ac:dyDescent="0.35">
      <c r="A6551" s="3" t="s">
        <v>488</v>
      </c>
      <c r="B6551" s="2" t="s">
        <v>2151</v>
      </c>
      <c r="C6551" s="3">
        <v>3250</v>
      </c>
      <c r="D6551" s="2">
        <v>134</v>
      </c>
      <c r="E6551" s="2">
        <v>132.35</v>
      </c>
      <c r="F6551" s="2">
        <v>144.15</v>
      </c>
      <c r="G6551" s="2">
        <v>0</v>
      </c>
      <c r="H6551" s="2" t="s">
        <v>12</v>
      </c>
      <c r="I6551" s="2">
        <v>1</v>
      </c>
      <c r="J6551" s="2">
        <v>112</v>
      </c>
      <c r="K6551" s="4">
        <v>0</v>
      </c>
      <c r="L6551" s="2" t="s">
        <v>1929</v>
      </c>
      <c r="M6551" s="5">
        <v>45093</v>
      </c>
      <c r="N6551" s="6">
        <v>102.57</v>
      </c>
    </row>
    <row r="6552" spans="1:14" ht="15.5" hidden="1" x14ac:dyDescent="0.35">
      <c r="A6552" s="3" t="s">
        <v>490</v>
      </c>
      <c r="B6552" s="2" t="s">
        <v>2152</v>
      </c>
      <c r="C6552" s="3">
        <v>3260</v>
      </c>
      <c r="D6552" s="2">
        <v>136.22</v>
      </c>
      <c r="E6552" s="2">
        <v>128.25</v>
      </c>
      <c r="F6552" s="2">
        <v>142.19999999999999</v>
      </c>
      <c r="G6552" s="2">
        <v>0</v>
      </c>
      <c r="H6552" s="2" t="s">
        <v>12</v>
      </c>
      <c r="I6552" s="2">
        <v>2</v>
      </c>
      <c r="J6552" s="2">
        <v>15</v>
      </c>
      <c r="K6552" s="4">
        <v>0</v>
      </c>
      <c r="L6552" s="2" t="s">
        <v>1929</v>
      </c>
      <c r="M6552" s="5">
        <v>45093</v>
      </c>
      <c r="N6552" s="6">
        <v>102.57</v>
      </c>
    </row>
    <row r="6553" spans="1:14" ht="15.5" hidden="1" x14ac:dyDescent="0.35">
      <c r="A6553" s="3" t="s">
        <v>492</v>
      </c>
      <c r="B6553" s="2" t="s">
        <v>2153</v>
      </c>
      <c r="C6553" s="3">
        <v>3270</v>
      </c>
      <c r="D6553" s="2">
        <v>74</v>
      </c>
      <c r="E6553" s="2">
        <v>126.35</v>
      </c>
      <c r="F6553" s="2">
        <v>140.4</v>
      </c>
      <c r="G6553" s="2">
        <v>0</v>
      </c>
      <c r="H6553" s="2" t="s">
        <v>12</v>
      </c>
      <c r="I6553" s="2">
        <v>1</v>
      </c>
      <c r="J6553" s="2">
        <v>13</v>
      </c>
      <c r="K6553" s="4">
        <v>0</v>
      </c>
      <c r="L6553" s="2" t="s">
        <v>1929</v>
      </c>
      <c r="M6553" s="5">
        <v>45093</v>
      </c>
      <c r="N6553" s="6">
        <v>102.57</v>
      </c>
    </row>
    <row r="6554" spans="1:14" ht="15.5" hidden="1" x14ac:dyDescent="0.35">
      <c r="A6554" s="3" t="s">
        <v>494</v>
      </c>
      <c r="B6554" s="2" t="s">
        <v>2152</v>
      </c>
      <c r="C6554" s="3">
        <v>3280</v>
      </c>
      <c r="D6554" s="2">
        <v>132.36000000000001</v>
      </c>
      <c r="E6554" s="2">
        <v>126.6</v>
      </c>
      <c r="F6554" s="2">
        <v>138.35</v>
      </c>
      <c r="G6554" s="2">
        <v>0</v>
      </c>
      <c r="H6554" s="2" t="s">
        <v>12</v>
      </c>
      <c r="I6554" s="2">
        <v>4</v>
      </c>
      <c r="J6554" s="2">
        <v>47</v>
      </c>
      <c r="K6554" s="4">
        <v>0</v>
      </c>
      <c r="L6554" s="2" t="s">
        <v>1929</v>
      </c>
      <c r="M6554" s="5">
        <v>45093</v>
      </c>
      <c r="N6554" s="6">
        <v>102.57</v>
      </c>
    </row>
    <row r="6555" spans="1:14" ht="15.5" hidden="1" x14ac:dyDescent="0.35">
      <c r="A6555" s="3" t="s">
        <v>495</v>
      </c>
      <c r="B6555" s="2" t="s">
        <v>2154</v>
      </c>
      <c r="C6555" s="3">
        <v>3290</v>
      </c>
      <c r="D6555" s="2">
        <v>133.94999999999999</v>
      </c>
      <c r="E6555" s="2">
        <v>124.55</v>
      </c>
      <c r="F6555" s="2">
        <v>136.25</v>
      </c>
      <c r="G6555" s="2">
        <v>0</v>
      </c>
      <c r="H6555" s="2" t="s">
        <v>12</v>
      </c>
      <c r="I6555" s="2">
        <v>1</v>
      </c>
      <c r="J6555" s="2">
        <v>96</v>
      </c>
      <c r="K6555" s="4">
        <v>0</v>
      </c>
      <c r="L6555" s="2" t="s">
        <v>1929</v>
      </c>
      <c r="M6555" s="5">
        <v>45093</v>
      </c>
      <c r="N6555" s="6">
        <v>102.57</v>
      </c>
    </row>
    <row r="6556" spans="1:14" ht="15.5" hidden="1" x14ac:dyDescent="0.35">
      <c r="A6556" s="3" t="s">
        <v>497</v>
      </c>
      <c r="B6556" s="2" t="s">
        <v>2155</v>
      </c>
      <c r="C6556" s="3">
        <v>3300</v>
      </c>
      <c r="D6556" s="2">
        <v>130</v>
      </c>
      <c r="E6556" s="2">
        <v>120.6</v>
      </c>
      <c r="F6556" s="2">
        <v>134.5</v>
      </c>
      <c r="G6556" s="2">
        <v>0.5</v>
      </c>
      <c r="H6556" s="2">
        <v>3.8999999999999998E-3</v>
      </c>
      <c r="I6556" s="2">
        <v>7</v>
      </c>
      <c r="J6556" s="2">
        <v>400</v>
      </c>
      <c r="K6556" s="4">
        <v>0</v>
      </c>
      <c r="L6556" s="2" t="s">
        <v>1929</v>
      </c>
      <c r="M6556" s="5">
        <v>45093</v>
      </c>
      <c r="N6556" s="6">
        <v>102.57</v>
      </c>
    </row>
    <row r="6557" spans="1:14" ht="15.5" hidden="1" x14ac:dyDescent="0.35">
      <c r="A6557" s="3" t="s">
        <v>499</v>
      </c>
      <c r="B6557" s="2" t="s">
        <v>2156</v>
      </c>
      <c r="C6557" s="3">
        <v>3310</v>
      </c>
      <c r="D6557" s="2">
        <v>76</v>
      </c>
      <c r="E6557" s="2">
        <v>118.5</v>
      </c>
      <c r="F6557" s="2">
        <v>132.6</v>
      </c>
      <c r="G6557" s="2">
        <v>0</v>
      </c>
      <c r="H6557" s="2" t="s">
        <v>12</v>
      </c>
      <c r="I6557" s="2">
        <v>1</v>
      </c>
      <c r="J6557" s="2">
        <v>82</v>
      </c>
      <c r="K6557" s="4">
        <v>0</v>
      </c>
      <c r="L6557" s="2" t="s">
        <v>1929</v>
      </c>
      <c r="M6557" s="5">
        <v>45093</v>
      </c>
      <c r="N6557" s="6">
        <v>102.57</v>
      </c>
    </row>
    <row r="6558" spans="1:14" ht="15.5" hidden="1" x14ac:dyDescent="0.35">
      <c r="A6558" s="3" t="s">
        <v>501</v>
      </c>
      <c r="B6558" s="2" t="s">
        <v>2135</v>
      </c>
      <c r="C6558" s="3">
        <v>3320</v>
      </c>
      <c r="D6558" s="2">
        <v>137.99</v>
      </c>
      <c r="E6558" s="2">
        <v>118.8</v>
      </c>
      <c r="F6558" s="2">
        <v>130.69999999999999</v>
      </c>
      <c r="G6558" s="2">
        <v>0</v>
      </c>
      <c r="H6558" s="2" t="s">
        <v>12</v>
      </c>
      <c r="I6558" s="2">
        <v>2</v>
      </c>
      <c r="J6558" s="2">
        <v>39</v>
      </c>
      <c r="K6558" s="4">
        <v>0</v>
      </c>
      <c r="L6558" s="2" t="s">
        <v>1929</v>
      </c>
      <c r="M6558" s="5">
        <v>45093</v>
      </c>
      <c r="N6558" s="6">
        <v>102.57</v>
      </c>
    </row>
    <row r="6559" spans="1:14" ht="15.5" hidden="1" x14ac:dyDescent="0.35">
      <c r="A6559" s="3" t="s">
        <v>502</v>
      </c>
      <c r="B6559" s="2" t="s">
        <v>2136</v>
      </c>
      <c r="C6559" s="3">
        <v>3330</v>
      </c>
      <c r="D6559" s="2">
        <v>136.88</v>
      </c>
      <c r="E6559" s="2">
        <v>117</v>
      </c>
      <c r="F6559" s="2">
        <v>128.85</v>
      </c>
      <c r="G6559" s="2">
        <v>0</v>
      </c>
      <c r="H6559" s="2" t="s">
        <v>12</v>
      </c>
      <c r="I6559" s="2">
        <v>2</v>
      </c>
      <c r="J6559" s="2">
        <v>64</v>
      </c>
      <c r="K6559" s="4">
        <v>0</v>
      </c>
      <c r="L6559" s="2" t="s">
        <v>1929</v>
      </c>
      <c r="M6559" s="5">
        <v>45093</v>
      </c>
      <c r="N6559" s="6">
        <v>102.57</v>
      </c>
    </row>
    <row r="6560" spans="1:14" ht="15.5" hidden="1" x14ac:dyDescent="0.35">
      <c r="A6560" s="3" t="s">
        <v>503</v>
      </c>
      <c r="B6560" s="2" t="s">
        <v>2137</v>
      </c>
      <c r="C6560" s="3">
        <v>3340</v>
      </c>
      <c r="D6560" s="2">
        <v>134.94999999999999</v>
      </c>
      <c r="E6560" s="2">
        <v>115.35</v>
      </c>
      <c r="F6560" s="2">
        <v>126.95</v>
      </c>
      <c r="G6560" s="2">
        <v>0</v>
      </c>
      <c r="H6560" s="2" t="s">
        <v>12</v>
      </c>
      <c r="I6560" s="2">
        <v>2</v>
      </c>
      <c r="J6560" s="2">
        <v>35</v>
      </c>
      <c r="K6560" s="4">
        <v>0</v>
      </c>
      <c r="L6560" s="2" t="s">
        <v>1929</v>
      </c>
      <c r="M6560" s="5">
        <v>45093</v>
      </c>
      <c r="N6560" s="6">
        <v>102.57</v>
      </c>
    </row>
    <row r="6561" spans="1:14" ht="15.5" hidden="1" x14ac:dyDescent="0.35">
      <c r="A6561" s="3" t="s">
        <v>504</v>
      </c>
      <c r="B6561" s="2" t="s">
        <v>2157</v>
      </c>
      <c r="C6561" s="3">
        <v>3350</v>
      </c>
      <c r="D6561" s="2">
        <v>109.82</v>
      </c>
      <c r="E6561" s="2">
        <v>111.6</v>
      </c>
      <c r="F6561" s="2">
        <v>125.3</v>
      </c>
      <c r="G6561" s="2">
        <v>0</v>
      </c>
      <c r="H6561" s="2" t="s">
        <v>12</v>
      </c>
      <c r="I6561" s="2">
        <v>5</v>
      </c>
      <c r="J6561" s="2">
        <v>148</v>
      </c>
      <c r="K6561" s="4">
        <v>0</v>
      </c>
      <c r="L6561" s="2" t="s">
        <v>1929</v>
      </c>
      <c r="M6561" s="5">
        <v>45093</v>
      </c>
      <c r="N6561" s="6">
        <v>102.57</v>
      </c>
    </row>
    <row r="6562" spans="1:14" ht="15.5" hidden="1" x14ac:dyDescent="0.35">
      <c r="A6562" s="3" t="s">
        <v>506</v>
      </c>
      <c r="B6562" s="2" t="s">
        <v>2158</v>
      </c>
      <c r="C6562" s="3">
        <v>3360</v>
      </c>
      <c r="D6562" s="2">
        <v>87.59</v>
      </c>
      <c r="E6562" s="2">
        <v>111.9</v>
      </c>
      <c r="F6562" s="2">
        <v>123.5</v>
      </c>
      <c r="G6562" s="2">
        <v>0</v>
      </c>
      <c r="H6562" s="2" t="s">
        <v>12</v>
      </c>
      <c r="I6562" s="2">
        <v>1</v>
      </c>
      <c r="J6562" s="2">
        <v>73</v>
      </c>
      <c r="K6562" s="4">
        <v>0</v>
      </c>
      <c r="L6562" s="2" t="s">
        <v>1929</v>
      </c>
      <c r="M6562" s="5">
        <v>45093</v>
      </c>
      <c r="N6562" s="6">
        <v>102.57</v>
      </c>
    </row>
    <row r="6563" spans="1:14" ht="15.5" hidden="1" x14ac:dyDescent="0.35">
      <c r="A6563" s="3" t="s">
        <v>508</v>
      </c>
      <c r="B6563" s="2" t="s">
        <v>2159</v>
      </c>
      <c r="C6563" s="3">
        <v>3370</v>
      </c>
      <c r="D6563" s="2">
        <v>109</v>
      </c>
      <c r="E6563" s="2">
        <v>110.05</v>
      </c>
      <c r="F6563" s="2">
        <v>121.75</v>
      </c>
      <c r="G6563" s="2">
        <v>0</v>
      </c>
      <c r="H6563" s="2" t="s">
        <v>12</v>
      </c>
      <c r="I6563" s="2">
        <v>3</v>
      </c>
      <c r="J6563" s="2">
        <v>147</v>
      </c>
      <c r="K6563" s="4">
        <v>0</v>
      </c>
      <c r="L6563" s="2" t="s">
        <v>1929</v>
      </c>
      <c r="M6563" s="5">
        <v>45093</v>
      </c>
      <c r="N6563" s="6">
        <v>102.57</v>
      </c>
    </row>
    <row r="6564" spans="1:14" ht="15.5" hidden="1" x14ac:dyDescent="0.35">
      <c r="A6564" s="3" t="s">
        <v>510</v>
      </c>
      <c r="B6564" s="2" t="s">
        <v>2160</v>
      </c>
      <c r="C6564" s="3">
        <v>3380</v>
      </c>
      <c r="D6564" s="2">
        <v>85.62</v>
      </c>
      <c r="E6564" s="2">
        <v>106.15</v>
      </c>
      <c r="F6564" s="2">
        <v>120</v>
      </c>
      <c r="G6564" s="2">
        <v>0</v>
      </c>
      <c r="H6564" s="2" t="s">
        <v>12</v>
      </c>
      <c r="I6564" s="2">
        <v>1</v>
      </c>
      <c r="J6564" s="2">
        <v>120</v>
      </c>
      <c r="K6564" s="4">
        <v>0</v>
      </c>
      <c r="L6564" s="2" t="s">
        <v>1929</v>
      </c>
      <c r="M6564" s="5">
        <v>45093</v>
      </c>
      <c r="N6564" s="6">
        <v>102.57</v>
      </c>
    </row>
    <row r="6565" spans="1:14" ht="15.5" hidden="1" x14ac:dyDescent="0.35">
      <c r="A6565" s="3" t="s">
        <v>512</v>
      </c>
      <c r="B6565" s="2" t="s">
        <v>2161</v>
      </c>
      <c r="C6565" s="3">
        <v>3390</v>
      </c>
      <c r="D6565" s="2">
        <v>43.3</v>
      </c>
      <c r="E6565" s="2">
        <v>106.75</v>
      </c>
      <c r="F6565" s="2">
        <v>118.35</v>
      </c>
      <c r="G6565" s="2">
        <v>0</v>
      </c>
      <c r="H6565" s="2" t="s">
        <v>12</v>
      </c>
      <c r="I6565" s="2">
        <v>1</v>
      </c>
      <c r="J6565" s="2">
        <v>62</v>
      </c>
      <c r="K6565" s="4">
        <v>0</v>
      </c>
      <c r="L6565" s="2" t="s">
        <v>1929</v>
      </c>
      <c r="M6565" s="5">
        <v>45093</v>
      </c>
      <c r="N6565" s="6">
        <v>102.57</v>
      </c>
    </row>
    <row r="6566" spans="1:14" ht="15.5" hidden="1" x14ac:dyDescent="0.35">
      <c r="A6566" s="3" t="s">
        <v>514</v>
      </c>
      <c r="B6566" s="2" t="s">
        <v>2162</v>
      </c>
      <c r="C6566" s="3">
        <v>3400</v>
      </c>
      <c r="D6566" s="2">
        <v>110.56</v>
      </c>
      <c r="E6566" s="2">
        <v>105.05</v>
      </c>
      <c r="F6566" s="2">
        <v>116.75</v>
      </c>
      <c r="G6566" s="2">
        <v>-5.44</v>
      </c>
      <c r="H6566" s="2">
        <v>-4.6899999999999997E-2</v>
      </c>
      <c r="I6566" s="2">
        <v>8</v>
      </c>
      <c r="J6566" s="2">
        <v>388</v>
      </c>
      <c r="K6566" s="4">
        <v>0</v>
      </c>
      <c r="L6566" s="2" t="s">
        <v>1929</v>
      </c>
      <c r="M6566" s="5">
        <v>45093</v>
      </c>
      <c r="N6566" s="6">
        <v>102.57</v>
      </c>
    </row>
    <row r="6567" spans="1:14" ht="15.5" hidden="1" x14ac:dyDescent="0.35">
      <c r="A6567" s="3" t="s">
        <v>516</v>
      </c>
      <c r="B6567" s="2" t="s">
        <v>2163</v>
      </c>
      <c r="C6567" s="3">
        <v>3410</v>
      </c>
      <c r="D6567" s="2">
        <v>323.39999999999998</v>
      </c>
      <c r="E6567" s="2">
        <v>46.5</v>
      </c>
      <c r="F6567" s="2">
        <v>55.3</v>
      </c>
      <c r="G6567" s="2">
        <v>0</v>
      </c>
      <c r="H6567" s="2" t="s">
        <v>12</v>
      </c>
      <c r="I6567" s="2">
        <v>1</v>
      </c>
      <c r="J6567" s="2">
        <v>33</v>
      </c>
      <c r="K6567" s="4">
        <v>7.8994</v>
      </c>
      <c r="L6567" s="2" t="s">
        <v>1929</v>
      </c>
      <c r="M6567" s="5">
        <v>45093</v>
      </c>
      <c r="N6567" s="6">
        <v>102.57</v>
      </c>
    </row>
    <row r="6568" spans="1:14" ht="15.5" hidden="1" x14ac:dyDescent="0.35">
      <c r="A6568" s="3" t="s">
        <v>518</v>
      </c>
      <c r="B6568" s="2" t="s">
        <v>2164</v>
      </c>
      <c r="C6568" s="3">
        <v>3420</v>
      </c>
      <c r="D6568" s="2">
        <v>75.849999999999994</v>
      </c>
      <c r="E6568" s="2">
        <v>101.75</v>
      </c>
      <c r="F6568" s="2">
        <v>113.45</v>
      </c>
      <c r="G6568" s="2">
        <v>0</v>
      </c>
      <c r="H6568" s="2" t="s">
        <v>12</v>
      </c>
      <c r="I6568" s="2">
        <v>10</v>
      </c>
      <c r="J6568" s="2">
        <v>41</v>
      </c>
      <c r="K6568" s="4">
        <v>0</v>
      </c>
      <c r="L6568" s="2" t="s">
        <v>1929</v>
      </c>
      <c r="M6568" s="5">
        <v>45093</v>
      </c>
      <c r="N6568" s="6">
        <v>102.57</v>
      </c>
    </row>
    <row r="6569" spans="1:14" ht="15.5" hidden="1" x14ac:dyDescent="0.35">
      <c r="A6569" s="3" t="s">
        <v>520</v>
      </c>
      <c r="B6569" s="2" t="s">
        <v>2165</v>
      </c>
      <c r="C6569" s="3">
        <v>3430</v>
      </c>
      <c r="D6569" s="2">
        <v>266.82</v>
      </c>
      <c r="E6569" s="2">
        <v>44.5</v>
      </c>
      <c r="F6569" s="2">
        <v>54.5</v>
      </c>
      <c r="G6569" s="2">
        <v>0</v>
      </c>
      <c r="H6569" s="2" t="s">
        <v>12</v>
      </c>
      <c r="I6569" s="2">
        <v>18</v>
      </c>
      <c r="J6569" s="2">
        <v>37</v>
      </c>
      <c r="K6569" s="4">
        <v>7.8098000000000001</v>
      </c>
      <c r="L6569" s="2" t="s">
        <v>1929</v>
      </c>
      <c r="M6569" s="5">
        <v>45093</v>
      </c>
      <c r="N6569" s="6">
        <v>102.57</v>
      </c>
    </row>
    <row r="6570" spans="1:14" ht="15.5" hidden="1" x14ac:dyDescent="0.35">
      <c r="A6570" s="3" t="s">
        <v>522</v>
      </c>
      <c r="B6570" s="2" t="s">
        <v>2166</v>
      </c>
      <c r="C6570" s="3">
        <v>3440</v>
      </c>
      <c r="D6570" s="2">
        <v>231.73</v>
      </c>
      <c r="E6570" s="2">
        <v>62.65</v>
      </c>
      <c r="F6570" s="2">
        <v>70.45</v>
      </c>
      <c r="G6570" s="2">
        <v>0</v>
      </c>
      <c r="H6570" s="2" t="s">
        <v>12</v>
      </c>
      <c r="I6570" s="2">
        <v>3</v>
      </c>
      <c r="J6570" s="2">
        <v>55</v>
      </c>
      <c r="K6570" s="4">
        <v>9.0617999999999999</v>
      </c>
      <c r="L6570" s="2" t="s">
        <v>1929</v>
      </c>
      <c r="M6570" s="5">
        <v>45093</v>
      </c>
      <c r="N6570" s="6">
        <v>102.57</v>
      </c>
    </row>
    <row r="6571" spans="1:14" ht="15.5" hidden="1" x14ac:dyDescent="0.35">
      <c r="A6571" s="3" t="s">
        <v>524</v>
      </c>
      <c r="B6571" s="2" t="s">
        <v>2167</v>
      </c>
      <c r="C6571" s="3">
        <v>3450</v>
      </c>
      <c r="D6571" s="2">
        <v>104.3</v>
      </c>
      <c r="E6571" s="2">
        <v>97</v>
      </c>
      <c r="F6571" s="2">
        <v>107</v>
      </c>
      <c r="G6571" s="2">
        <v>0</v>
      </c>
      <c r="H6571" s="2" t="s">
        <v>12</v>
      </c>
      <c r="I6571" s="2">
        <v>4</v>
      </c>
      <c r="J6571" s="2">
        <v>149</v>
      </c>
      <c r="K6571" s="4">
        <v>17.3125</v>
      </c>
      <c r="L6571" s="2" t="s">
        <v>1929</v>
      </c>
      <c r="M6571" s="5">
        <v>45093</v>
      </c>
      <c r="N6571" s="6">
        <v>102.57</v>
      </c>
    </row>
    <row r="6572" spans="1:14" ht="15.5" hidden="1" x14ac:dyDescent="0.35">
      <c r="A6572" s="3" t="s">
        <v>526</v>
      </c>
      <c r="B6572" s="2" t="s">
        <v>2168</v>
      </c>
      <c r="C6572" s="3">
        <v>3460</v>
      </c>
      <c r="D6572" s="2">
        <v>107.7</v>
      </c>
      <c r="E6572" s="2">
        <v>110.6</v>
      </c>
      <c r="F6572" s="2">
        <v>121</v>
      </c>
      <c r="G6572" s="2">
        <v>0</v>
      </c>
      <c r="H6572" s="2" t="s">
        <v>12</v>
      </c>
      <c r="I6572" s="2">
        <v>1</v>
      </c>
      <c r="J6572" s="2">
        <v>40</v>
      </c>
      <c r="K6572" s="4">
        <v>0</v>
      </c>
      <c r="L6572" s="2" t="s">
        <v>1929</v>
      </c>
      <c r="M6572" s="5">
        <v>45093</v>
      </c>
      <c r="N6572" s="6">
        <v>102.57</v>
      </c>
    </row>
    <row r="6573" spans="1:14" ht="15.5" hidden="1" x14ac:dyDescent="0.35">
      <c r="A6573" s="3" t="s">
        <v>528</v>
      </c>
      <c r="B6573" s="2" t="s">
        <v>2169</v>
      </c>
      <c r="C6573" s="3">
        <v>3470</v>
      </c>
      <c r="D6573" s="2">
        <v>58</v>
      </c>
      <c r="E6573" s="2">
        <v>94</v>
      </c>
      <c r="F6573" s="2">
        <v>104</v>
      </c>
      <c r="G6573" s="2">
        <v>0</v>
      </c>
      <c r="H6573" s="2" t="s">
        <v>12</v>
      </c>
      <c r="I6573" s="2">
        <v>1</v>
      </c>
      <c r="J6573" s="2">
        <v>21</v>
      </c>
      <c r="K6573" s="4">
        <v>14.2559</v>
      </c>
      <c r="L6573" s="2" t="s">
        <v>1929</v>
      </c>
      <c r="M6573" s="5">
        <v>45093</v>
      </c>
      <c r="N6573" s="6">
        <v>102.57</v>
      </c>
    </row>
    <row r="6574" spans="1:14" ht="15.5" hidden="1" x14ac:dyDescent="0.35">
      <c r="A6574" s="3" t="s">
        <v>530</v>
      </c>
      <c r="B6574" s="2" t="s">
        <v>2170</v>
      </c>
      <c r="C6574" s="3">
        <v>3480</v>
      </c>
      <c r="D6574" s="2">
        <v>55.55</v>
      </c>
      <c r="E6574" s="2">
        <v>92.55</v>
      </c>
      <c r="F6574" s="2">
        <v>102.5</v>
      </c>
      <c r="G6574" s="2">
        <v>0</v>
      </c>
      <c r="H6574" s="2" t="s">
        <v>12</v>
      </c>
      <c r="I6574" s="2">
        <v>3</v>
      </c>
      <c r="J6574" s="2">
        <v>55</v>
      </c>
      <c r="K6574" s="4">
        <v>13.6084</v>
      </c>
      <c r="L6574" s="2" t="s">
        <v>1929</v>
      </c>
      <c r="M6574" s="5">
        <v>45093</v>
      </c>
      <c r="N6574" s="6">
        <v>102.57</v>
      </c>
    </row>
    <row r="6575" spans="1:14" ht="15.5" hidden="1" x14ac:dyDescent="0.35">
      <c r="A6575" s="3" t="s">
        <v>532</v>
      </c>
      <c r="B6575" s="2" t="s">
        <v>2171</v>
      </c>
      <c r="C6575" s="3">
        <v>3490</v>
      </c>
      <c r="D6575" s="2">
        <v>55</v>
      </c>
      <c r="E6575" s="2">
        <v>91</v>
      </c>
      <c r="F6575" s="2">
        <v>101</v>
      </c>
      <c r="G6575" s="2">
        <v>0</v>
      </c>
      <c r="H6575" s="2" t="s">
        <v>12</v>
      </c>
      <c r="I6575" s="2">
        <v>1</v>
      </c>
      <c r="J6575" s="2">
        <v>56</v>
      </c>
      <c r="K6575" s="4">
        <v>13.094200000000001</v>
      </c>
      <c r="L6575" s="2" t="s">
        <v>1929</v>
      </c>
      <c r="M6575" s="5">
        <v>45093</v>
      </c>
      <c r="N6575" s="6">
        <v>102.57</v>
      </c>
    </row>
    <row r="6576" spans="1:14" ht="15.5" hidden="1" x14ac:dyDescent="0.35">
      <c r="A6576" s="3" t="s">
        <v>534</v>
      </c>
      <c r="B6576" s="2" t="s">
        <v>2172</v>
      </c>
      <c r="C6576" s="3">
        <v>3500</v>
      </c>
      <c r="D6576" s="2">
        <v>108</v>
      </c>
      <c r="E6576" s="2">
        <v>89.5</v>
      </c>
      <c r="F6576" s="2">
        <v>99.5</v>
      </c>
      <c r="G6576" s="2">
        <v>0</v>
      </c>
      <c r="H6576" s="2" t="s">
        <v>12</v>
      </c>
      <c r="I6576" s="2">
        <v>12</v>
      </c>
      <c r="J6576" s="2">
        <v>683</v>
      </c>
      <c r="K6576" s="4">
        <v>12.680199999999999</v>
      </c>
      <c r="L6576" s="2" t="s">
        <v>1929</v>
      </c>
      <c r="M6576" s="5">
        <v>45093</v>
      </c>
      <c r="N6576" s="6">
        <v>102.57</v>
      </c>
    </row>
    <row r="6577" spans="1:14" ht="15.5" hidden="1" x14ac:dyDescent="0.35">
      <c r="A6577" s="3" t="s">
        <v>536</v>
      </c>
      <c r="B6577" s="2" t="s">
        <v>2173</v>
      </c>
      <c r="C6577" s="3">
        <v>3510</v>
      </c>
      <c r="D6577" s="2">
        <v>42.76</v>
      </c>
      <c r="E6577" s="2">
        <v>88.5</v>
      </c>
      <c r="F6577" s="2">
        <v>98</v>
      </c>
      <c r="G6577" s="2">
        <v>0</v>
      </c>
      <c r="H6577" s="2" t="s">
        <v>12</v>
      </c>
      <c r="I6577" s="2">
        <v>2</v>
      </c>
      <c r="J6577" s="2">
        <v>89</v>
      </c>
      <c r="K6577" s="4">
        <v>12.3828</v>
      </c>
      <c r="L6577" s="2" t="s">
        <v>1929</v>
      </c>
      <c r="M6577" s="5">
        <v>45093</v>
      </c>
      <c r="N6577" s="6">
        <v>102.57</v>
      </c>
    </row>
    <row r="6578" spans="1:14" ht="15.5" hidden="1" x14ac:dyDescent="0.35">
      <c r="A6578" s="3" t="s">
        <v>538</v>
      </c>
      <c r="B6578" s="2" t="s">
        <v>2174</v>
      </c>
      <c r="C6578" s="3">
        <v>3520</v>
      </c>
      <c r="D6578" s="2">
        <v>52.7</v>
      </c>
      <c r="E6578" s="2">
        <v>87</v>
      </c>
      <c r="F6578" s="2">
        <v>96.5</v>
      </c>
      <c r="G6578" s="2">
        <v>0</v>
      </c>
      <c r="H6578" s="2" t="s">
        <v>12</v>
      </c>
      <c r="I6578" s="2">
        <v>3</v>
      </c>
      <c r="J6578" s="2">
        <v>82</v>
      </c>
      <c r="K6578" s="4">
        <v>12.066700000000001</v>
      </c>
      <c r="L6578" s="2" t="s">
        <v>1929</v>
      </c>
      <c r="M6578" s="5">
        <v>45093</v>
      </c>
      <c r="N6578" s="6">
        <v>102.57</v>
      </c>
    </row>
    <row r="6579" spans="1:14" ht="15.5" hidden="1" x14ac:dyDescent="0.35">
      <c r="A6579" s="3" t="s">
        <v>540</v>
      </c>
      <c r="B6579" s="2" t="s">
        <v>2175</v>
      </c>
      <c r="C6579" s="3">
        <v>3530</v>
      </c>
      <c r="D6579" s="2">
        <v>101.52</v>
      </c>
      <c r="E6579" s="2">
        <v>54.2</v>
      </c>
      <c r="F6579" s="2">
        <v>61</v>
      </c>
      <c r="G6579" s="2">
        <v>0</v>
      </c>
      <c r="H6579" s="2" t="s">
        <v>12</v>
      </c>
      <c r="I6579" s="2">
        <v>1</v>
      </c>
      <c r="J6579" s="2">
        <v>82</v>
      </c>
      <c r="K6579" s="4">
        <v>8.3991000000000007</v>
      </c>
      <c r="L6579" s="2" t="s">
        <v>1929</v>
      </c>
      <c r="M6579" s="5">
        <v>45093</v>
      </c>
      <c r="N6579" s="6">
        <v>102.57</v>
      </c>
    </row>
    <row r="6580" spans="1:14" ht="15.5" hidden="1" x14ac:dyDescent="0.35">
      <c r="A6580" s="3" t="s">
        <v>542</v>
      </c>
      <c r="B6580" s="2" t="s">
        <v>2176</v>
      </c>
      <c r="C6580" s="3">
        <v>3540</v>
      </c>
      <c r="D6580" s="2">
        <v>52.66</v>
      </c>
      <c r="E6580" s="2">
        <v>84</v>
      </c>
      <c r="F6580" s="2">
        <v>94</v>
      </c>
      <c r="G6580" s="2">
        <v>0</v>
      </c>
      <c r="H6580" s="2" t="s">
        <v>12</v>
      </c>
      <c r="I6580" s="2">
        <v>5</v>
      </c>
      <c r="J6580" s="2">
        <v>25</v>
      </c>
      <c r="K6580" s="4">
        <v>11.571300000000001</v>
      </c>
      <c r="L6580" s="2" t="s">
        <v>1929</v>
      </c>
      <c r="M6580" s="5">
        <v>45093</v>
      </c>
      <c r="N6580" s="6">
        <v>102.57</v>
      </c>
    </row>
    <row r="6581" spans="1:14" ht="15.5" hidden="1" x14ac:dyDescent="0.35">
      <c r="A6581" s="3" t="s">
        <v>544</v>
      </c>
      <c r="B6581" s="2" t="s">
        <v>2176</v>
      </c>
      <c r="C6581" s="3">
        <v>3550</v>
      </c>
      <c r="D6581" s="2">
        <v>51.66</v>
      </c>
      <c r="E6581" s="2">
        <v>83</v>
      </c>
      <c r="F6581" s="2">
        <v>93</v>
      </c>
      <c r="G6581" s="2">
        <v>0</v>
      </c>
      <c r="H6581" s="2" t="s">
        <v>12</v>
      </c>
      <c r="I6581" s="2">
        <v>5</v>
      </c>
      <c r="J6581" s="2">
        <v>148</v>
      </c>
      <c r="K6581" s="4">
        <v>11.412100000000001</v>
      </c>
      <c r="L6581" s="2" t="s">
        <v>1929</v>
      </c>
      <c r="M6581" s="5">
        <v>45093</v>
      </c>
      <c r="N6581" s="6">
        <v>102.57</v>
      </c>
    </row>
    <row r="6582" spans="1:14" ht="15.5" hidden="1" x14ac:dyDescent="0.35">
      <c r="A6582" s="3" t="s">
        <v>545</v>
      </c>
      <c r="B6582" s="2" t="s">
        <v>2177</v>
      </c>
      <c r="C6582" s="3">
        <v>3560</v>
      </c>
      <c r="D6582" s="2">
        <v>49.83</v>
      </c>
      <c r="E6582" s="2">
        <v>81.5</v>
      </c>
      <c r="F6582" s="2">
        <v>91.5</v>
      </c>
      <c r="G6582" s="2">
        <v>0</v>
      </c>
      <c r="H6582" s="2" t="s">
        <v>12</v>
      </c>
      <c r="I6582" s="2">
        <v>5</v>
      </c>
      <c r="J6582" s="2">
        <v>16</v>
      </c>
      <c r="K6582" s="4">
        <v>11.188000000000001</v>
      </c>
      <c r="L6582" s="2" t="s">
        <v>1929</v>
      </c>
      <c r="M6582" s="5">
        <v>45093</v>
      </c>
      <c r="N6582" s="6">
        <v>102.57</v>
      </c>
    </row>
    <row r="6583" spans="1:14" ht="15.5" hidden="1" x14ac:dyDescent="0.35">
      <c r="A6583" s="3" t="s">
        <v>547</v>
      </c>
      <c r="B6583" s="2" t="s">
        <v>2178</v>
      </c>
      <c r="C6583" s="3">
        <v>3570</v>
      </c>
      <c r="D6583" s="2">
        <v>364.1</v>
      </c>
      <c r="E6583" s="2">
        <v>213.5</v>
      </c>
      <c r="F6583" s="2">
        <v>224.85</v>
      </c>
      <c r="G6583" s="2">
        <v>0</v>
      </c>
      <c r="H6583" s="2" t="s">
        <v>12</v>
      </c>
      <c r="I6583" s="2">
        <v>7</v>
      </c>
      <c r="J6583" s="2">
        <v>29</v>
      </c>
      <c r="K6583" s="4">
        <v>0</v>
      </c>
      <c r="L6583" s="2" t="s">
        <v>1929</v>
      </c>
      <c r="M6583" s="5">
        <v>45093</v>
      </c>
      <c r="N6583" s="6">
        <v>102.57</v>
      </c>
    </row>
    <row r="6584" spans="1:14" ht="15.5" hidden="1" x14ac:dyDescent="0.35">
      <c r="A6584" s="3" t="s">
        <v>549</v>
      </c>
      <c r="B6584" s="2" t="s">
        <v>2179</v>
      </c>
      <c r="C6584" s="3">
        <v>3580</v>
      </c>
      <c r="D6584" s="2">
        <v>46.07</v>
      </c>
      <c r="E6584" s="2">
        <v>79.5</v>
      </c>
      <c r="F6584" s="2">
        <v>89</v>
      </c>
      <c r="G6584" s="2">
        <v>0</v>
      </c>
      <c r="H6584" s="2" t="s">
        <v>12</v>
      </c>
      <c r="I6584" s="2">
        <v>18</v>
      </c>
      <c r="J6584" s="2">
        <v>28</v>
      </c>
      <c r="K6584" s="4">
        <v>10.882300000000001</v>
      </c>
      <c r="L6584" s="2" t="s">
        <v>1929</v>
      </c>
      <c r="M6584" s="5">
        <v>45093</v>
      </c>
      <c r="N6584" s="6">
        <v>102.57</v>
      </c>
    </row>
    <row r="6585" spans="1:14" ht="15.5" hidden="1" x14ac:dyDescent="0.35">
      <c r="A6585" s="3" t="s">
        <v>551</v>
      </c>
      <c r="B6585" s="2" t="s">
        <v>2180</v>
      </c>
      <c r="C6585" s="3">
        <v>3590</v>
      </c>
      <c r="D6585" s="2">
        <v>47.08</v>
      </c>
      <c r="E6585" s="2">
        <v>78</v>
      </c>
      <c r="F6585" s="2">
        <v>87.5</v>
      </c>
      <c r="G6585" s="2">
        <v>0</v>
      </c>
      <c r="H6585" s="2" t="s">
        <v>12</v>
      </c>
      <c r="I6585" s="2">
        <v>2</v>
      </c>
      <c r="J6585" s="2">
        <v>18</v>
      </c>
      <c r="K6585" s="4">
        <v>10.6936</v>
      </c>
      <c r="L6585" s="2" t="s">
        <v>1929</v>
      </c>
      <c r="M6585" s="5">
        <v>45093</v>
      </c>
      <c r="N6585" s="6">
        <v>102.57</v>
      </c>
    </row>
    <row r="6586" spans="1:14" ht="15.5" hidden="1" x14ac:dyDescent="0.35">
      <c r="A6586" s="3" t="s">
        <v>553</v>
      </c>
      <c r="B6586" s="2" t="s">
        <v>2181</v>
      </c>
      <c r="C6586" s="3">
        <v>3600</v>
      </c>
      <c r="D6586" s="2">
        <v>92.55</v>
      </c>
      <c r="E6586" s="2">
        <v>76.5</v>
      </c>
      <c r="F6586" s="2">
        <v>86.5</v>
      </c>
      <c r="G6586" s="2">
        <v>0</v>
      </c>
      <c r="H6586" s="2" t="s">
        <v>12</v>
      </c>
      <c r="I6586" s="2">
        <v>3</v>
      </c>
      <c r="J6586" s="2">
        <v>417</v>
      </c>
      <c r="K6586" s="4">
        <v>10.5449</v>
      </c>
      <c r="L6586" s="2" t="s">
        <v>1929</v>
      </c>
      <c r="M6586" s="5">
        <v>45093</v>
      </c>
      <c r="N6586" s="6">
        <v>102.57</v>
      </c>
    </row>
    <row r="6587" spans="1:14" ht="15.5" hidden="1" x14ac:dyDescent="0.35">
      <c r="A6587" s="3" t="s">
        <v>555</v>
      </c>
      <c r="B6587" s="2" t="s">
        <v>2182</v>
      </c>
      <c r="C6587" s="3">
        <v>3610</v>
      </c>
      <c r="D6587" s="2">
        <v>41.4</v>
      </c>
      <c r="E6587" s="2">
        <v>75.5</v>
      </c>
      <c r="F6587" s="2">
        <v>85</v>
      </c>
      <c r="G6587" s="2">
        <v>0</v>
      </c>
      <c r="H6587" s="2" t="s">
        <v>12</v>
      </c>
      <c r="I6587" s="2">
        <v>42</v>
      </c>
      <c r="J6587" s="2">
        <v>66</v>
      </c>
      <c r="K6587" s="4">
        <v>10.402799999999999</v>
      </c>
      <c r="L6587" s="2" t="s">
        <v>1929</v>
      </c>
      <c r="M6587" s="5">
        <v>45093</v>
      </c>
      <c r="N6587" s="6">
        <v>102.57</v>
      </c>
    </row>
    <row r="6588" spans="1:14" ht="15.5" hidden="1" x14ac:dyDescent="0.35">
      <c r="A6588" s="3" t="s">
        <v>557</v>
      </c>
      <c r="B6588" s="2" t="s">
        <v>2182</v>
      </c>
      <c r="C6588" s="3">
        <v>3620</v>
      </c>
      <c r="D6588" s="2">
        <v>40.9</v>
      </c>
      <c r="E6588" s="2">
        <v>74.5</v>
      </c>
      <c r="F6588" s="2">
        <v>84</v>
      </c>
      <c r="G6588" s="2">
        <v>0</v>
      </c>
      <c r="H6588" s="2" t="s">
        <v>12</v>
      </c>
      <c r="I6588" s="2">
        <v>42</v>
      </c>
      <c r="J6588" s="2">
        <v>34</v>
      </c>
      <c r="K6588" s="4">
        <v>10.293699999999999</v>
      </c>
      <c r="L6588" s="2" t="s">
        <v>1929</v>
      </c>
      <c r="M6588" s="5">
        <v>45093</v>
      </c>
      <c r="N6588" s="6">
        <v>102.57</v>
      </c>
    </row>
    <row r="6589" spans="1:14" ht="15.5" hidden="1" x14ac:dyDescent="0.35">
      <c r="A6589" s="3" t="s">
        <v>558</v>
      </c>
      <c r="B6589" s="2" t="s">
        <v>2183</v>
      </c>
      <c r="C6589" s="3">
        <v>3630</v>
      </c>
      <c r="D6589" s="2">
        <v>85</v>
      </c>
      <c r="E6589" s="2">
        <v>73</v>
      </c>
      <c r="F6589" s="2">
        <v>83</v>
      </c>
      <c r="G6589" s="2">
        <v>0</v>
      </c>
      <c r="H6589" s="2" t="s">
        <v>12</v>
      </c>
      <c r="I6589" s="2">
        <v>1</v>
      </c>
      <c r="J6589" s="2">
        <v>13</v>
      </c>
      <c r="K6589" s="4">
        <v>10.161899999999999</v>
      </c>
      <c r="L6589" s="2" t="s">
        <v>1929</v>
      </c>
      <c r="M6589" s="5">
        <v>45093</v>
      </c>
      <c r="N6589" s="6">
        <v>102.57</v>
      </c>
    </row>
    <row r="6590" spans="1:14" ht="15.5" hidden="1" x14ac:dyDescent="0.35">
      <c r="A6590" s="3" t="s">
        <v>560</v>
      </c>
      <c r="B6590" s="2" t="s">
        <v>2184</v>
      </c>
      <c r="C6590" s="3">
        <v>3640</v>
      </c>
      <c r="D6590" s="2">
        <v>46.57</v>
      </c>
      <c r="E6590" s="2">
        <v>72</v>
      </c>
      <c r="F6590" s="2">
        <v>82</v>
      </c>
      <c r="G6590" s="2">
        <v>0</v>
      </c>
      <c r="H6590" s="2" t="s">
        <v>12</v>
      </c>
      <c r="I6590" s="2">
        <v>2</v>
      </c>
      <c r="J6590" s="2">
        <v>28</v>
      </c>
      <c r="K6590" s="4">
        <v>10.0601</v>
      </c>
      <c r="L6590" s="2" t="s">
        <v>1929</v>
      </c>
      <c r="M6590" s="5">
        <v>45093</v>
      </c>
      <c r="N6590" s="6">
        <v>102.57</v>
      </c>
    </row>
    <row r="6591" spans="1:14" ht="15.5" hidden="1" x14ac:dyDescent="0.35">
      <c r="A6591" s="3" t="s">
        <v>562</v>
      </c>
      <c r="B6591" s="2" t="s">
        <v>2185</v>
      </c>
      <c r="C6591" s="3">
        <v>3650</v>
      </c>
      <c r="D6591" s="2">
        <v>84.49</v>
      </c>
      <c r="E6591" s="2">
        <v>71</v>
      </c>
      <c r="F6591" s="2">
        <v>80.5</v>
      </c>
      <c r="G6591" s="2">
        <v>0</v>
      </c>
      <c r="H6591" s="2" t="s">
        <v>12</v>
      </c>
      <c r="I6591" s="2">
        <v>1</v>
      </c>
      <c r="J6591" s="2">
        <v>85</v>
      </c>
      <c r="K6591" s="4">
        <v>9.9365000000000006</v>
      </c>
      <c r="L6591" s="2" t="s">
        <v>1929</v>
      </c>
      <c r="M6591" s="5">
        <v>45093</v>
      </c>
      <c r="N6591" s="6">
        <v>102.57</v>
      </c>
    </row>
    <row r="6592" spans="1:14" ht="15.5" hidden="1" x14ac:dyDescent="0.35">
      <c r="A6592" s="3" t="s">
        <v>564</v>
      </c>
      <c r="B6592" s="2" t="s">
        <v>2186</v>
      </c>
      <c r="C6592" s="3">
        <v>3660</v>
      </c>
      <c r="D6592" s="2">
        <v>82.5</v>
      </c>
      <c r="E6592" s="2">
        <v>74</v>
      </c>
      <c r="F6592" s="2">
        <v>81.400000000000006</v>
      </c>
      <c r="G6592" s="2">
        <v>0</v>
      </c>
      <c r="H6592" s="2" t="s">
        <v>12</v>
      </c>
      <c r="I6592" s="2">
        <v>2</v>
      </c>
      <c r="J6592" s="2">
        <v>14</v>
      </c>
      <c r="K6592" s="4">
        <v>10.1372</v>
      </c>
      <c r="L6592" s="2" t="s">
        <v>1929</v>
      </c>
      <c r="M6592" s="5">
        <v>45093</v>
      </c>
      <c r="N6592" s="6">
        <v>102.57</v>
      </c>
    </row>
    <row r="6593" spans="1:14" ht="15.5" hidden="1" x14ac:dyDescent="0.35">
      <c r="A6593" s="3" t="s">
        <v>566</v>
      </c>
      <c r="B6593" s="2" t="s">
        <v>2182</v>
      </c>
      <c r="C6593" s="3">
        <v>3670</v>
      </c>
      <c r="D6593" s="2">
        <v>37.799999999999997</v>
      </c>
      <c r="E6593" s="2">
        <v>68.5</v>
      </c>
      <c r="F6593" s="2">
        <v>78.5</v>
      </c>
      <c r="G6593" s="2">
        <v>0</v>
      </c>
      <c r="H6593" s="2" t="s">
        <v>12</v>
      </c>
      <c r="I6593" s="2">
        <v>2</v>
      </c>
      <c r="J6593" s="2">
        <v>10</v>
      </c>
      <c r="K6593" s="4">
        <v>9.7243999999999993</v>
      </c>
      <c r="L6593" s="2" t="s">
        <v>1929</v>
      </c>
      <c r="M6593" s="5">
        <v>45093</v>
      </c>
      <c r="N6593" s="6">
        <v>102.57</v>
      </c>
    </row>
    <row r="6594" spans="1:14" ht="15.5" hidden="1" x14ac:dyDescent="0.35">
      <c r="A6594" s="3" t="s">
        <v>567</v>
      </c>
      <c r="B6594" s="2" t="s">
        <v>2182</v>
      </c>
      <c r="C6594" s="3">
        <v>3680</v>
      </c>
      <c r="D6594" s="2">
        <v>37.299999999999997</v>
      </c>
      <c r="E6594" s="2">
        <v>68</v>
      </c>
      <c r="F6594" s="2">
        <v>77.5</v>
      </c>
      <c r="G6594" s="2">
        <v>0</v>
      </c>
      <c r="H6594" s="2" t="s">
        <v>12</v>
      </c>
      <c r="I6594" s="2">
        <v>2</v>
      </c>
      <c r="J6594" s="2">
        <v>7</v>
      </c>
      <c r="K6594" s="4">
        <v>9.657</v>
      </c>
      <c r="L6594" s="2" t="s">
        <v>1929</v>
      </c>
      <c r="M6594" s="5">
        <v>45093</v>
      </c>
      <c r="N6594" s="6">
        <v>102.57</v>
      </c>
    </row>
    <row r="6595" spans="1:14" ht="15.5" hidden="1" x14ac:dyDescent="0.35">
      <c r="A6595" s="3" t="s">
        <v>568</v>
      </c>
      <c r="B6595" s="2" t="s">
        <v>2187</v>
      </c>
      <c r="C6595" s="3">
        <v>3690</v>
      </c>
      <c r="D6595" s="2">
        <v>29.45</v>
      </c>
      <c r="E6595" s="2">
        <v>67</v>
      </c>
      <c r="F6595" s="2">
        <v>76</v>
      </c>
      <c r="G6595" s="2">
        <v>0</v>
      </c>
      <c r="H6595" s="2" t="s">
        <v>12</v>
      </c>
      <c r="I6595" s="2">
        <v>1</v>
      </c>
      <c r="J6595" s="2">
        <v>33</v>
      </c>
      <c r="K6595" s="4">
        <v>9.5457000000000001</v>
      </c>
      <c r="L6595" s="2" t="s">
        <v>1929</v>
      </c>
      <c r="M6595" s="5">
        <v>45093</v>
      </c>
      <c r="N6595" s="6">
        <v>102.57</v>
      </c>
    </row>
    <row r="6596" spans="1:14" ht="15.5" hidden="1" x14ac:dyDescent="0.35">
      <c r="A6596" s="3" t="s">
        <v>570</v>
      </c>
      <c r="B6596" s="2" t="s">
        <v>2188</v>
      </c>
      <c r="C6596" s="3">
        <v>3700</v>
      </c>
      <c r="D6596" s="2">
        <v>30.48</v>
      </c>
      <c r="E6596" s="2">
        <v>66</v>
      </c>
      <c r="F6596" s="2">
        <v>75</v>
      </c>
      <c r="G6596" s="2">
        <v>0</v>
      </c>
      <c r="H6596" s="2" t="s">
        <v>12</v>
      </c>
      <c r="I6596" s="2">
        <v>8</v>
      </c>
      <c r="J6596" s="2">
        <v>131</v>
      </c>
      <c r="K6596" s="4">
        <v>9.4591999999999992</v>
      </c>
      <c r="L6596" s="2" t="s">
        <v>1929</v>
      </c>
      <c r="M6596" s="5">
        <v>45093</v>
      </c>
      <c r="N6596" s="6">
        <v>102.57</v>
      </c>
    </row>
    <row r="6597" spans="1:14" ht="15.5" hidden="1" x14ac:dyDescent="0.35">
      <c r="A6597" s="3" t="s">
        <v>572</v>
      </c>
      <c r="B6597" s="2" t="s">
        <v>2189</v>
      </c>
      <c r="C6597" s="3">
        <v>3710</v>
      </c>
      <c r="D6597" s="2">
        <v>71.38</v>
      </c>
      <c r="E6597" s="2">
        <v>64.5</v>
      </c>
      <c r="F6597" s="2">
        <v>74</v>
      </c>
      <c r="G6597" s="2">
        <v>-6.17</v>
      </c>
      <c r="H6597" s="2">
        <v>-7.9600000000000004E-2</v>
      </c>
      <c r="I6597" s="2">
        <v>1</v>
      </c>
      <c r="J6597" s="2">
        <v>46</v>
      </c>
      <c r="K6597" s="4">
        <v>9.3529999999999998</v>
      </c>
      <c r="L6597" s="2" t="s">
        <v>1929</v>
      </c>
      <c r="M6597" s="5">
        <v>45093</v>
      </c>
      <c r="N6597" s="6">
        <v>102.57</v>
      </c>
    </row>
    <row r="6598" spans="1:14" ht="15.5" hidden="1" x14ac:dyDescent="0.35">
      <c r="A6598" s="3" t="s">
        <v>574</v>
      </c>
      <c r="B6598" s="2" t="s">
        <v>2190</v>
      </c>
      <c r="C6598" s="3">
        <v>3720</v>
      </c>
      <c r="D6598" s="2">
        <v>35.200000000000003</v>
      </c>
      <c r="E6598" s="2">
        <v>63.55</v>
      </c>
      <c r="F6598" s="2">
        <v>73</v>
      </c>
      <c r="G6598" s="2">
        <v>0</v>
      </c>
      <c r="H6598" s="2" t="s">
        <v>12</v>
      </c>
      <c r="I6598" s="2">
        <v>2</v>
      </c>
      <c r="J6598" s="2">
        <v>120</v>
      </c>
      <c r="K6598" s="4">
        <v>9.2726000000000006</v>
      </c>
      <c r="L6598" s="2" t="s">
        <v>1929</v>
      </c>
      <c r="M6598" s="5">
        <v>45093</v>
      </c>
      <c r="N6598" s="6">
        <v>102.57</v>
      </c>
    </row>
    <row r="6599" spans="1:14" ht="15.5" hidden="1" x14ac:dyDescent="0.35">
      <c r="A6599" s="3" t="s">
        <v>576</v>
      </c>
      <c r="B6599" s="2" t="s">
        <v>2191</v>
      </c>
      <c r="C6599" s="3">
        <v>3730</v>
      </c>
      <c r="D6599" s="2">
        <v>33.25</v>
      </c>
      <c r="E6599" s="2">
        <v>63</v>
      </c>
      <c r="F6599" s="2">
        <v>72</v>
      </c>
      <c r="G6599" s="2">
        <v>0</v>
      </c>
      <c r="H6599" s="2" t="s">
        <v>12</v>
      </c>
      <c r="I6599" s="2">
        <v>2</v>
      </c>
      <c r="J6599" s="2">
        <v>135</v>
      </c>
      <c r="K6599" s="4">
        <v>9.2102000000000004</v>
      </c>
      <c r="L6599" s="2" t="s">
        <v>1929</v>
      </c>
      <c r="M6599" s="5">
        <v>45093</v>
      </c>
      <c r="N6599" s="6">
        <v>102.57</v>
      </c>
    </row>
    <row r="6600" spans="1:14" ht="15.5" hidden="1" x14ac:dyDescent="0.35">
      <c r="A6600" s="3" t="s">
        <v>578</v>
      </c>
      <c r="B6600" s="2" t="s">
        <v>2192</v>
      </c>
      <c r="C6600" s="3">
        <v>3740</v>
      </c>
      <c r="D6600" s="2">
        <v>35.93</v>
      </c>
      <c r="E6600" s="2">
        <v>62.05</v>
      </c>
      <c r="F6600" s="2">
        <v>71</v>
      </c>
      <c r="G6600" s="2">
        <v>0</v>
      </c>
      <c r="H6600" s="2" t="s">
        <v>12</v>
      </c>
      <c r="I6600" s="2">
        <v>8</v>
      </c>
      <c r="J6600" s="2">
        <v>20</v>
      </c>
      <c r="K6600" s="4">
        <v>9.1321999999999992</v>
      </c>
      <c r="L6600" s="2" t="s">
        <v>1929</v>
      </c>
      <c r="M6600" s="5">
        <v>45093</v>
      </c>
      <c r="N6600" s="6">
        <v>102.57</v>
      </c>
    </row>
    <row r="6601" spans="1:14" ht="15.5" hidden="1" x14ac:dyDescent="0.35">
      <c r="A6601" s="3" t="s">
        <v>580</v>
      </c>
      <c r="B6601" s="2" t="s">
        <v>2193</v>
      </c>
      <c r="C6601" s="3">
        <v>3750</v>
      </c>
      <c r="D6601" s="2">
        <v>35.65</v>
      </c>
      <c r="E6601" s="2">
        <v>60.5</v>
      </c>
      <c r="F6601" s="2">
        <v>70</v>
      </c>
      <c r="G6601" s="2">
        <v>0</v>
      </c>
      <c r="H6601" s="2" t="s">
        <v>12</v>
      </c>
      <c r="I6601" s="2">
        <v>4</v>
      </c>
      <c r="J6601" s="2">
        <v>113</v>
      </c>
      <c r="K6601" s="4">
        <v>9.0315999999999992</v>
      </c>
      <c r="L6601" s="2" t="s">
        <v>1929</v>
      </c>
      <c r="M6601" s="5">
        <v>45093</v>
      </c>
      <c r="N6601" s="6">
        <v>102.57</v>
      </c>
    </row>
    <row r="6602" spans="1:14" ht="15.5" hidden="1" x14ac:dyDescent="0.35">
      <c r="A6602" s="3" t="s">
        <v>582</v>
      </c>
      <c r="B6602" s="2" t="s">
        <v>2194</v>
      </c>
      <c r="C6602" s="3">
        <v>3760</v>
      </c>
      <c r="D6602" s="2">
        <v>25.1</v>
      </c>
      <c r="E6602" s="2">
        <v>59.5</v>
      </c>
      <c r="F6602" s="2">
        <v>69.5</v>
      </c>
      <c r="G6602" s="2">
        <v>0</v>
      </c>
      <c r="H6602" s="2" t="s">
        <v>12</v>
      </c>
      <c r="I6602" s="2">
        <v>2</v>
      </c>
      <c r="J6602" s="2">
        <v>52</v>
      </c>
      <c r="K6602" s="4">
        <v>8.9743999999999993</v>
      </c>
      <c r="L6602" s="2" t="s">
        <v>1929</v>
      </c>
      <c r="M6602" s="5">
        <v>45093</v>
      </c>
      <c r="N6602" s="6">
        <v>102.57</v>
      </c>
    </row>
    <row r="6603" spans="1:14" ht="15.5" hidden="1" x14ac:dyDescent="0.35">
      <c r="A6603" s="3" t="s">
        <v>584</v>
      </c>
      <c r="B6603" s="2" t="s">
        <v>2195</v>
      </c>
      <c r="C6603" s="3">
        <v>3770</v>
      </c>
      <c r="D6603" s="2">
        <v>63</v>
      </c>
      <c r="E6603" s="2">
        <v>60.7</v>
      </c>
      <c r="F6603" s="2">
        <v>69</v>
      </c>
      <c r="G6603" s="2">
        <v>0</v>
      </c>
      <c r="H6603" s="2" t="s">
        <v>12</v>
      </c>
      <c r="I6603" s="2">
        <v>1</v>
      </c>
      <c r="J6603" s="2">
        <v>13</v>
      </c>
      <c r="K6603" s="4">
        <v>9.0044000000000004</v>
      </c>
      <c r="L6603" s="2" t="s">
        <v>1929</v>
      </c>
      <c r="M6603" s="5">
        <v>45093</v>
      </c>
      <c r="N6603" s="6">
        <v>102.57</v>
      </c>
    </row>
    <row r="6604" spans="1:14" ht="15.5" hidden="1" x14ac:dyDescent="0.35">
      <c r="A6604" s="3" t="s">
        <v>586</v>
      </c>
      <c r="B6604" s="2" t="s">
        <v>2187</v>
      </c>
      <c r="C6604" s="3">
        <v>3780</v>
      </c>
      <c r="D6604" s="2">
        <v>25.75</v>
      </c>
      <c r="E6604" s="2">
        <v>57.5</v>
      </c>
      <c r="F6604" s="2">
        <v>67.5</v>
      </c>
      <c r="G6604" s="2">
        <v>0</v>
      </c>
      <c r="H6604" s="2" t="s">
        <v>12</v>
      </c>
      <c r="I6604" s="2">
        <v>1</v>
      </c>
      <c r="J6604" s="2">
        <v>10</v>
      </c>
      <c r="K6604" s="4">
        <v>8.8231999999999999</v>
      </c>
      <c r="L6604" s="2" t="s">
        <v>1929</v>
      </c>
      <c r="M6604" s="5">
        <v>45093</v>
      </c>
      <c r="N6604" s="6">
        <v>102.57</v>
      </c>
    </row>
    <row r="6605" spans="1:14" ht="15.5" hidden="1" x14ac:dyDescent="0.35">
      <c r="A6605" s="3" t="s">
        <v>587</v>
      </c>
      <c r="B6605" s="2" t="s">
        <v>2196</v>
      </c>
      <c r="C6605" s="3">
        <v>3790</v>
      </c>
      <c r="D6605" s="2">
        <v>27.31</v>
      </c>
      <c r="E6605" s="2">
        <v>57.75</v>
      </c>
      <c r="F6605" s="2">
        <v>66.5</v>
      </c>
      <c r="G6605" s="2">
        <v>0</v>
      </c>
      <c r="H6605" s="2" t="s">
        <v>12</v>
      </c>
      <c r="I6605" s="2">
        <v>5</v>
      </c>
      <c r="J6605" s="2">
        <v>17</v>
      </c>
      <c r="K6605" s="4">
        <v>8.7969000000000008</v>
      </c>
      <c r="L6605" s="2" t="s">
        <v>1929</v>
      </c>
      <c r="M6605" s="5">
        <v>45093</v>
      </c>
      <c r="N6605" s="6">
        <v>102.57</v>
      </c>
    </row>
    <row r="6606" spans="1:14" ht="15.5" hidden="1" x14ac:dyDescent="0.35">
      <c r="A6606" s="3" t="s">
        <v>589</v>
      </c>
      <c r="B6606" s="2" t="s">
        <v>2084</v>
      </c>
      <c r="C6606" s="3">
        <v>3800</v>
      </c>
      <c r="D6606" s="2">
        <v>62.13</v>
      </c>
      <c r="E6606" s="2">
        <v>55.75</v>
      </c>
      <c r="F6606" s="2">
        <v>65.5</v>
      </c>
      <c r="G6606" s="2">
        <v>-7.49</v>
      </c>
      <c r="H6606" s="2">
        <v>-0.1076</v>
      </c>
      <c r="I6606" s="2">
        <v>1</v>
      </c>
      <c r="J6606" s="2">
        <v>183</v>
      </c>
      <c r="K6606" s="4">
        <v>8.6859000000000002</v>
      </c>
      <c r="L6606" s="2" t="s">
        <v>1929</v>
      </c>
      <c r="M6606" s="5">
        <v>45093</v>
      </c>
      <c r="N6606" s="6">
        <v>102.57</v>
      </c>
    </row>
    <row r="6607" spans="1:14" ht="15.5" hidden="1" x14ac:dyDescent="0.35">
      <c r="A6607" s="3" t="s">
        <v>590</v>
      </c>
      <c r="B6607" s="2" t="s">
        <v>2197</v>
      </c>
      <c r="C6607" s="3">
        <v>3810</v>
      </c>
      <c r="D6607" s="2">
        <v>61.35</v>
      </c>
      <c r="E6607" s="2">
        <v>55</v>
      </c>
      <c r="F6607" s="2">
        <v>65</v>
      </c>
      <c r="G6607" s="2">
        <v>0</v>
      </c>
      <c r="H6607" s="2" t="s">
        <v>12</v>
      </c>
      <c r="I6607" s="2">
        <v>1</v>
      </c>
      <c r="J6607" s="2">
        <v>24</v>
      </c>
      <c r="K6607" s="4">
        <v>8.6416000000000004</v>
      </c>
      <c r="L6607" s="2" t="s">
        <v>1929</v>
      </c>
      <c r="M6607" s="5">
        <v>45093</v>
      </c>
      <c r="N6607" s="6">
        <v>102.57</v>
      </c>
    </row>
    <row r="6608" spans="1:14" ht="15.5" hidden="1" x14ac:dyDescent="0.35">
      <c r="A6608" s="3" t="s">
        <v>592</v>
      </c>
      <c r="B6608" s="2" t="s">
        <v>2198</v>
      </c>
      <c r="C6608" s="3">
        <v>3820</v>
      </c>
      <c r="D6608" s="2">
        <v>22.6</v>
      </c>
      <c r="E6608" s="2">
        <v>54.2</v>
      </c>
      <c r="F6608" s="2">
        <v>64</v>
      </c>
      <c r="G6608" s="2">
        <v>0</v>
      </c>
      <c r="H6608" s="2" t="s">
        <v>12</v>
      </c>
      <c r="I6608" s="2">
        <v>1</v>
      </c>
      <c r="J6608" s="2">
        <v>30</v>
      </c>
      <c r="K6608" s="4">
        <v>8.5774000000000008</v>
      </c>
      <c r="L6608" s="2" t="s">
        <v>1929</v>
      </c>
      <c r="M6608" s="5">
        <v>45093</v>
      </c>
      <c r="N6608" s="6">
        <v>102.57</v>
      </c>
    </row>
    <row r="6609" spans="1:14" ht="15.5" hidden="1" x14ac:dyDescent="0.35">
      <c r="A6609" s="3" t="s">
        <v>594</v>
      </c>
      <c r="B6609" s="2" t="s">
        <v>2199</v>
      </c>
      <c r="C6609" s="3">
        <v>3830</v>
      </c>
      <c r="D6609" s="2">
        <v>47.25</v>
      </c>
      <c r="E6609" s="2">
        <v>53.25</v>
      </c>
      <c r="F6609" s="2">
        <v>63</v>
      </c>
      <c r="G6609" s="2">
        <v>0</v>
      </c>
      <c r="H6609" s="2" t="s">
        <v>12</v>
      </c>
      <c r="I6609" s="2">
        <v>3</v>
      </c>
      <c r="J6609" s="2">
        <v>16</v>
      </c>
      <c r="K6609" s="4">
        <v>8.5084999999999997</v>
      </c>
      <c r="L6609" s="2" t="s">
        <v>1929</v>
      </c>
      <c r="M6609" s="5">
        <v>45093</v>
      </c>
      <c r="N6609" s="6">
        <v>102.57</v>
      </c>
    </row>
    <row r="6610" spans="1:14" ht="15.5" hidden="1" x14ac:dyDescent="0.35">
      <c r="A6610" s="3" t="s">
        <v>596</v>
      </c>
      <c r="B6610" s="2" t="s">
        <v>2200</v>
      </c>
      <c r="C6610" s="3">
        <v>3840</v>
      </c>
      <c r="D6610" s="2">
        <v>31.24</v>
      </c>
      <c r="E6610" s="2">
        <v>52.7</v>
      </c>
      <c r="F6610" s="2">
        <v>62</v>
      </c>
      <c r="G6610" s="2">
        <v>0</v>
      </c>
      <c r="H6610" s="2" t="s">
        <v>12</v>
      </c>
      <c r="I6610" s="2">
        <v>5</v>
      </c>
      <c r="J6610" s="2">
        <v>23</v>
      </c>
      <c r="K6610" s="4">
        <v>8.4548000000000005</v>
      </c>
      <c r="L6610" s="2" t="s">
        <v>1929</v>
      </c>
      <c r="M6610" s="5">
        <v>45093</v>
      </c>
      <c r="N6610" s="6">
        <v>102.57</v>
      </c>
    </row>
    <row r="6611" spans="1:14" ht="15.5" hidden="1" x14ac:dyDescent="0.35">
      <c r="A6611" s="3" t="s">
        <v>598</v>
      </c>
      <c r="B6611" s="2" t="s">
        <v>2201</v>
      </c>
      <c r="C6611" s="3">
        <v>3850</v>
      </c>
      <c r="D6611" s="2">
        <v>33.06</v>
      </c>
      <c r="E6611" s="2">
        <v>52</v>
      </c>
      <c r="F6611" s="2">
        <v>61.5</v>
      </c>
      <c r="G6611" s="2">
        <v>0</v>
      </c>
      <c r="H6611" s="2" t="s">
        <v>12</v>
      </c>
      <c r="I6611" s="2">
        <v>1</v>
      </c>
      <c r="J6611" s="2">
        <v>38</v>
      </c>
      <c r="K6611" s="4">
        <v>8.4140999999999995</v>
      </c>
      <c r="L6611" s="2" t="s">
        <v>1929</v>
      </c>
      <c r="M6611" s="5">
        <v>45093</v>
      </c>
      <c r="N6611" s="6">
        <v>102.57</v>
      </c>
    </row>
    <row r="6612" spans="1:14" ht="15.5" hidden="1" x14ac:dyDescent="0.35">
      <c r="A6612" s="3" t="s">
        <v>600</v>
      </c>
      <c r="B6612" s="2" t="s">
        <v>2202</v>
      </c>
      <c r="C6612" s="3">
        <v>3860</v>
      </c>
      <c r="D6612" s="2">
        <v>234</v>
      </c>
      <c r="E6612" s="2">
        <v>35.950000000000003</v>
      </c>
      <c r="F6612" s="2">
        <v>43.2</v>
      </c>
      <c r="G6612" s="2">
        <v>0</v>
      </c>
      <c r="H6612" s="2" t="s">
        <v>12</v>
      </c>
      <c r="I6612" s="2">
        <v>35</v>
      </c>
      <c r="J6612" s="2">
        <v>46</v>
      </c>
      <c r="K6612" s="4">
        <v>7.2614999999999998</v>
      </c>
      <c r="L6612" s="2" t="s">
        <v>1929</v>
      </c>
      <c r="M6612" s="5">
        <v>45093</v>
      </c>
      <c r="N6612" s="6">
        <v>102.57</v>
      </c>
    </row>
    <row r="6613" spans="1:14" ht="15.5" hidden="1" x14ac:dyDescent="0.35">
      <c r="A6613" s="3" t="s">
        <v>602</v>
      </c>
      <c r="B6613" s="2" t="s">
        <v>2203</v>
      </c>
      <c r="C6613" s="3">
        <v>3870</v>
      </c>
      <c r="D6613" s="2">
        <v>193.6</v>
      </c>
      <c r="E6613" s="2">
        <v>232</v>
      </c>
      <c r="F6613" s="2">
        <v>249.7</v>
      </c>
      <c r="G6613" s="2">
        <v>0</v>
      </c>
      <c r="H6613" s="2" t="s">
        <v>12</v>
      </c>
      <c r="I6613" s="2">
        <v>1</v>
      </c>
      <c r="J6613" s="2">
        <v>20</v>
      </c>
      <c r="K6613" s="4">
        <v>0</v>
      </c>
      <c r="L6613" s="2" t="s">
        <v>1929</v>
      </c>
      <c r="M6613" s="5">
        <v>45093</v>
      </c>
      <c r="N6613" s="6">
        <v>102.57</v>
      </c>
    </row>
    <row r="6614" spans="1:14" ht="15.5" hidden="1" x14ac:dyDescent="0.35">
      <c r="A6614" s="3" t="s">
        <v>604</v>
      </c>
      <c r="B6614" s="2" t="s">
        <v>2204</v>
      </c>
      <c r="C6614" s="3">
        <v>3880</v>
      </c>
      <c r="D6614" s="2">
        <v>26.7</v>
      </c>
      <c r="E6614" s="2">
        <v>49.4</v>
      </c>
      <c r="F6614" s="2">
        <v>59</v>
      </c>
      <c r="G6614" s="2">
        <v>0</v>
      </c>
      <c r="H6614" s="2" t="s">
        <v>12</v>
      </c>
      <c r="I6614" s="2">
        <v>1</v>
      </c>
      <c r="J6614" s="2">
        <v>70</v>
      </c>
      <c r="K6614" s="4">
        <v>8.2407000000000004</v>
      </c>
      <c r="L6614" s="2" t="s">
        <v>1929</v>
      </c>
      <c r="M6614" s="5">
        <v>45093</v>
      </c>
      <c r="N6614" s="6">
        <v>102.57</v>
      </c>
    </row>
    <row r="6615" spans="1:14" ht="15.5" hidden="1" x14ac:dyDescent="0.35">
      <c r="A6615" s="3" t="s">
        <v>606</v>
      </c>
      <c r="B6615" s="2" t="s">
        <v>2205</v>
      </c>
      <c r="C6615" s="3">
        <v>3890</v>
      </c>
      <c r="D6615" s="2">
        <v>40.72</v>
      </c>
      <c r="E6615" s="2">
        <v>48.85</v>
      </c>
      <c r="F6615" s="2">
        <v>58</v>
      </c>
      <c r="G6615" s="2">
        <v>0</v>
      </c>
      <c r="H6615" s="2" t="s">
        <v>12</v>
      </c>
      <c r="I6615" s="2">
        <v>2</v>
      </c>
      <c r="J6615" s="2">
        <v>15</v>
      </c>
      <c r="K6615" s="4">
        <v>8.1890999999999998</v>
      </c>
      <c r="L6615" s="2" t="s">
        <v>1929</v>
      </c>
      <c r="M6615" s="5">
        <v>45093</v>
      </c>
      <c r="N6615" s="6">
        <v>102.57</v>
      </c>
    </row>
    <row r="6616" spans="1:14" ht="15.5" hidden="1" x14ac:dyDescent="0.35">
      <c r="A6616" s="3" t="s">
        <v>608</v>
      </c>
      <c r="B6616" s="2" t="s">
        <v>2146</v>
      </c>
      <c r="C6616" s="3">
        <v>3900</v>
      </c>
      <c r="D6616" s="2">
        <v>54.4</v>
      </c>
      <c r="E6616" s="2">
        <v>49.05</v>
      </c>
      <c r="F6616" s="2">
        <v>57.5</v>
      </c>
      <c r="G6616" s="2">
        <v>-0.95</v>
      </c>
      <c r="H6616" s="2">
        <v>-1.72E-2</v>
      </c>
      <c r="I6616" s="2">
        <v>2</v>
      </c>
      <c r="J6616" s="2">
        <v>1836</v>
      </c>
      <c r="K6616" s="4">
        <v>8.1808999999999994</v>
      </c>
      <c r="L6616" s="2" t="s">
        <v>1929</v>
      </c>
      <c r="M6616" s="5">
        <v>45093</v>
      </c>
      <c r="N6616" s="6">
        <v>102.57</v>
      </c>
    </row>
    <row r="6617" spans="1:14" ht="15.5" hidden="1" x14ac:dyDescent="0.35">
      <c r="A6617" s="3" t="s">
        <v>609</v>
      </c>
      <c r="B6617" s="2" t="s">
        <v>2206</v>
      </c>
      <c r="C6617" s="3">
        <v>3910</v>
      </c>
      <c r="D6617" s="2">
        <v>47.79</v>
      </c>
      <c r="E6617" s="2">
        <v>48</v>
      </c>
      <c r="F6617" s="2">
        <v>57</v>
      </c>
      <c r="G6617" s="2">
        <v>0</v>
      </c>
      <c r="H6617" s="2" t="s">
        <v>12</v>
      </c>
      <c r="I6617" s="2">
        <v>10</v>
      </c>
      <c r="J6617" s="2">
        <v>15</v>
      </c>
      <c r="K6617" s="4">
        <v>8.1295999999999999</v>
      </c>
      <c r="L6617" s="2" t="s">
        <v>1929</v>
      </c>
      <c r="M6617" s="5">
        <v>45093</v>
      </c>
      <c r="N6617" s="6">
        <v>102.57</v>
      </c>
    </row>
    <row r="6618" spans="1:14" ht="15.5" hidden="1" x14ac:dyDescent="0.35">
      <c r="A6618" s="3" t="s">
        <v>611</v>
      </c>
      <c r="B6618" s="2" t="s">
        <v>2207</v>
      </c>
      <c r="C6618" s="3">
        <v>3920</v>
      </c>
      <c r="D6618" s="2">
        <v>260</v>
      </c>
      <c r="E6618" s="2">
        <v>161.05000000000001</v>
      </c>
      <c r="F6618" s="2">
        <v>171.55</v>
      </c>
      <c r="G6618" s="2">
        <v>0</v>
      </c>
      <c r="H6618" s="2" t="s">
        <v>12</v>
      </c>
      <c r="I6618" s="2">
        <v>1</v>
      </c>
      <c r="J6618" s="2">
        <v>4</v>
      </c>
      <c r="K6618" s="4">
        <v>0</v>
      </c>
      <c r="L6618" s="2" t="s">
        <v>1929</v>
      </c>
      <c r="M6618" s="5">
        <v>45093</v>
      </c>
      <c r="N6618" s="6">
        <v>102.57</v>
      </c>
    </row>
    <row r="6619" spans="1:14" ht="15.5" hidden="1" x14ac:dyDescent="0.35">
      <c r="A6619" s="3" t="s">
        <v>613</v>
      </c>
      <c r="B6619" s="2" t="s">
        <v>2208</v>
      </c>
      <c r="C6619" s="3">
        <v>3930</v>
      </c>
      <c r="D6619" s="2">
        <v>58.35</v>
      </c>
      <c r="E6619" s="2">
        <v>46.15</v>
      </c>
      <c r="F6619" s="2">
        <v>55.5</v>
      </c>
      <c r="G6619" s="2">
        <v>34.590000000000003</v>
      </c>
      <c r="H6619" s="2">
        <v>1.4558</v>
      </c>
      <c r="I6619" s="2">
        <v>1</v>
      </c>
      <c r="J6619" s="2">
        <v>31</v>
      </c>
      <c r="K6619" s="4">
        <v>8.0197000000000003</v>
      </c>
      <c r="L6619" s="2" t="s">
        <v>1929</v>
      </c>
      <c r="M6619" s="5">
        <v>45093</v>
      </c>
      <c r="N6619" s="6">
        <v>102.57</v>
      </c>
    </row>
    <row r="6620" spans="1:14" ht="15.5" hidden="1" x14ac:dyDescent="0.35">
      <c r="A6620" s="3" t="s">
        <v>615</v>
      </c>
      <c r="B6620" s="2" t="s">
        <v>2209</v>
      </c>
      <c r="C6620" s="3">
        <v>3940</v>
      </c>
      <c r="D6620" s="2">
        <v>23.42</v>
      </c>
      <c r="E6620" s="2">
        <v>45.5</v>
      </c>
      <c r="F6620" s="2">
        <v>54.5</v>
      </c>
      <c r="G6620" s="2">
        <v>0</v>
      </c>
      <c r="H6620" s="2" t="s">
        <v>12</v>
      </c>
      <c r="I6620" s="2">
        <v>2</v>
      </c>
      <c r="J6620" s="2">
        <v>6</v>
      </c>
      <c r="K6620" s="4">
        <v>7.9661</v>
      </c>
      <c r="L6620" s="2" t="s">
        <v>1929</v>
      </c>
      <c r="M6620" s="5">
        <v>45093</v>
      </c>
      <c r="N6620" s="6">
        <v>102.57</v>
      </c>
    </row>
    <row r="6621" spans="1:14" ht="15.5" hidden="1" x14ac:dyDescent="0.35">
      <c r="A6621" s="3" t="s">
        <v>617</v>
      </c>
      <c r="B6621" s="2" t="s">
        <v>2210</v>
      </c>
      <c r="C6621" s="3">
        <v>3950</v>
      </c>
      <c r="D6621" s="2">
        <v>36.119999999999997</v>
      </c>
      <c r="E6621" s="2">
        <v>44.8</v>
      </c>
      <c r="F6621" s="2">
        <v>54</v>
      </c>
      <c r="G6621" s="2">
        <v>0</v>
      </c>
      <c r="H6621" s="2" t="s">
        <v>12</v>
      </c>
      <c r="I6621" s="2">
        <v>5</v>
      </c>
      <c r="J6621" s="2">
        <v>38</v>
      </c>
      <c r="K6621" s="4">
        <v>7.9279000000000002</v>
      </c>
      <c r="L6621" s="2" t="s">
        <v>1929</v>
      </c>
      <c r="M6621" s="5">
        <v>45093</v>
      </c>
      <c r="N6621" s="6">
        <v>102.57</v>
      </c>
    </row>
    <row r="6622" spans="1:14" ht="15.5" hidden="1" x14ac:dyDescent="0.35">
      <c r="A6622" s="3" t="s">
        <v>619</v>
      </c>
      <c r="B6622" s="2" t="s">
        <v>2211</v>
      </c>
      <c r="C6622" s="3">
        <v>3960</v>
      </c>
      <c r="D6622" s="2">
        <v>56.6</v>
      </c>
      <c r="E6622" s="2">
        <v>44.15</v>
      </c>
      <c r="F6622" s="2">
        <v>53</v>
      </c>
      <c r="G6622" s="2">
        <v>0</v>
      </c>
      <c r="H6622" s="2" t="s">
        <v>12</v>
      </c>
      <c r="I6622" s="2">
        <v>1</v>
      </c>
      <c r="J6622" s="2">
        <v>11</v>
      </c>
      <c r="K6622" s="4">
        <v>7.8747999999999996</v>
      </c>
      <c r="L6622" s="2" t="s">
        <v>1929</v>
      </c>
      <c r="M6622" s="5">
        <v>45093</v>
      </c>
      <c r="N6622" s="6">
        <v>102.57</v>
      </c>
    </row>
    <row r="6623" spans="1:14" ht="15.5" hidden="1" x14ac:dyDescent="0.35">
      <c r="A6623" s="3" t="s">
        <v>620</v>
      </c>
      <c r="B6623" s="2" t="s">
        <v>2212</v>
      </c>
      <c r="C6623" s="3">
        <v>3970</v>
      </c>
      <c r="D6623" s="2">
        <v>20.440000000000001</v>
      </c>
      <c r="E6623" s="2">
        <v>43.5</v>
      </c>
      <c r="F6623" s="2">
        <v>52.5</v>
      </c>
      <c r="G6623" s="2">
        <v>0</v>
      </c>
      <c r="H6623" s="2" t="s">
        <v>12</v>
      </c>
      <c r="I6623" s="2">
        <v>1</v>
      </c>
      <c r="J6623" s="2">
        <v>10</v>
      </c>
      <c r="K6623" s="4">
        <v>7.8384999999999998</v>
      </c>
      <c r="L6623" s="2" t="s">
        <v>1929</v>
      </c>
      <c r="M6623" s="5">
        <v>45093</v>
      </c>
      <c r="N6623" s="6">
        <v>102.57</v>
      </c>
    </row>
    <row r="6624" spans="1:14" ht="15.5" hidden="1" x14ac:dyDescent="0.35">
      <c r="A6624" s="3" t="s">
        <v>622</v>
      </c>
      <c r="B6624" s="2" t="s">
        <v>2213</v>
      </c>
      <c r="C6624" s="3">
        <v>3980</v>
      </c>
      <c r="D6624" s="2">
        <v>55.9</v>
      </c>
      <c r="E6624" s="2">
        <v>26.3</v>
      </c>
      <c r="F6624" s="2">
        <v>31.5</v>
      </c>
      <c r="G6624" s="2">
        <v>0</v>
      </c>
      <c r="H6624" s="2" t="s">
        <v>12</v>
      </c>
      <c r="I6624" s="2">
        <v>1</v>
      </c>
      <c r="J6624" s="2">
        <v>18</v>
      </c>
      <c r="K6624" s="4">
        <v>6.5925000000000002</v>
      </c>
      <c r="L6624" s="2" t="s">
        <v>1929</v>
      </c>
      <c r="M6624" s="5">
        <v>45093</v>
      </c>
      <c r="N6624" s="6">
        <v>102.57</v>
      </c>
    </row>
    <row r="6625" spans="1:14" ht="15.5" hidden="1" x14ac:dyDescent="0.35">
      <c r="A6625" s="3" t="s">
        <v>624</v>
      </c>
      <c r="B6625" s="2" t="s">
        <v>2212</v>
      </c>
      <c r="C6625" s="3">
        <v>3990</v>
      </c>
      <c r="D6625" s="2">
        <v>19.940000000000001</v>
      </c>
      <c r="E6625" s="2">
        <v>42.3</v>
      </c>
      <c r="F6625" s="2">
        <v>51</v>
      </c>
      <c r="G6625" s="2">
        <v>0</v>
      </c>
      <c r="H6625" s="2" t="s">
        <v>12</v>
      </c>
      <c r="I6625" s="2">
        <v>2</v>
      </c>
      <c r="J6625" s="2">
        <v>72</v>
      </c>
      <c r="K6625" s="4">
        <v>7.7531999999999996</v>
      </c>
      <c r="L6625" s="2" t="s">
        <v>1929</v>
      </c>
      <c r="M6625" s="5">
        <v>45093</v>
      </c>
      <c r="N6625" s="6">
        <v>102.57</v>
      </c>
    </row>
    <row r="6626" spans="1:14" ht="15.5" hidden="1" x14ac:dyDescent="0.35">
      <c r="A6626" s="3" t="s">
        <v>625</v>
      </c>
      <c r="B6626" s="2" t="s">
        <v>2214</v>
      </c>
      <c r="C6626" s="3">
        <v>4000</v>
      </c>
      <c r="D6626" s="2">
        <v>46</v>
      </c>
      <c r="E6626" s="2">
        <v>42</v>
      </c>
      <c r="F6626" s="2">
        <v>50.5</v>
      </c>
      <c r="G6626" s="2">
        <v>-7.6</v>
      </c>
      <c r="H6626" s="2">
        <v>-0.14180000000000001</v>
      </c>
      <c r="I6626" s="2">
        <v>103</v>
      </c>
      <c r="J6626" s="2">
        <v>896</v>
      </c>
      <c r="K6626" s="4">
        <v>7.7289000000000003</v>
      </c>
      <c r="L6626" s="2" t="s">
        <v>1929</v>
      </c>
      <c r="M6626" s="5">
        <v>45093</v>
      </c>
      <c r="N6626" s="6">
        <v>102.57</v>
      </c>
    </row>
    <row r="6627" spans="1:14" ht="15.5" hidden="1" x14ac:dyDescent="0.35">
      <c r="A6627" s="3" t="s">
        <v>627</v>
      </c>
      <c r="B6627" s="2" t="s">
        <v>2215</v>
      </c>
      <c r="C6627" s="3">
        <v>4100</v>
      </c>
      <c r="D6627" s="2">
        <v>45.07</v>
      </c>
      <c r="E6627" s="2">
        <v>36.200000000000003</v>
      </c>
      <c r="F6627" s="2">
        <v>44.5</v>
      </c>
      <c r="G6627" s="2">
        <v>0</v>
      </c>
      <c r="H6627" s="2" t="s">
        <v>12</v>
      </c>
      <c r="I6627" s="2">
        <v>1</v>
      </c>
      <c r="J6627" s="2">
        <v>343</v>
      </c>
      <c r="K6627" s="4">
        <v>7.3648999999999996</v>
      </c>
      <c r="L6627" s="2" t="s">
        <v>1929</v>
      </c>
      <c r="M6627" s="5">
        <v>45093</v>
      </c>
      <c r="N6627" s="6">
        <v>102.57</v>
      </c>
    </row>
    <row r="6628" spans="1:14" ht="15.5" hidden="1" x14ac:dyDescent="0.35">
      <c r="A6628" s="3" t="s">
        <v>629</v>
      </c>
      <c r="B6628" s="2" t="s">
        <v>2216</v>
      </c>
      <c r="C6628" s="3">
        <v>4200</v>
      </c>
      <c r="D6628" s="2">
        <v>38</v>
      </c>
      <c r="E6628" s="2">
        <v>31.95</v>
      </c>
      <c r="F6628" s="2">
        <v>40</v>
      </c>
      <c r="G6628" s="2">
        <v>-3</v>
      </c>
      <c r="H6628" s="2">
        <v>-7.3200000000000001E-2</v>
      </c>
      <c r="I6628" s="2">
        <v>2</v>
      </c>
      <c r="J6628" s="2">
        <v>98</v>
      </c>
      <c r="K6628" s="4">
        <v>7.1025</v>
      </c>
      <c r="L6628" s="2" t="s">
        <v>1929</v>
      </c>
      <c r="M6628" s="5">
        <v>45093</v>
      </c>
      <c r="N6628" s="6">
        <v>102.57</v>
      </c>
    </row>
    <row r="6629" spans="1:14" ht="15.5" hidden="1" x14ac:dyDescent="0.35">
      <c r="A6629" s="3" t="s">
        <v>631</v>
      </c>
      <c r="B6629" s="2" t="s">
        <v>2217</v>
      </c>
      <c r="C6629" s="3">
        <v>4300</v>
      </c>
      <c r="D6629" s="2">
        <v>34</v>
      </c>
      <c r="E6629" s="2">
        <v>27.4</v>
      </c>
      <c r="F6629" s="2">
        <v>35.5</v>
      </c>
      <c r="G6629" s="2">
        <v>0</v>
      </c>
      <c r="H6629" s="2" t="s">
        <v>12</v>
      </c>
      <c r="I6629" s="2">
        <v>25</v>
      </c>
      <c r="J6629" s="2">
        <v>205</v>
      </c>
      <c r="K6629" s="4">
        <v>6.8284000000000002</v>
      </c>
      <c r="L6629" s="2" t="s">
        <v>1929</v>
      </c>
      <c r="M6629" s="5">
        <v>45093</v>
      </c>
      <c r="N6629" s="6">
        <v>102.57</v>
      </c>
    </row>
    <row r="6630" spans="1:14" ht="15.5" hidden="1" x14ac:dyDescent="0.35">
      <c r="A6630" s="3" t="s">
        <v>633</v>
      </c>
      <c r="B6630" s="2" t="s">
        <v>2670</v>
      </c>
      <c r="C6630" s="3">
        <v>4400</v>
      </c>
      <c r="D6630" s="2">
        <v>27.25</v>
      </c>
      <c r="E6630" s="2">
        <v>23.9</v>
      </c>
      <c r="F6630" s="2">
        <v>31.9</v>
      </c>
      <c r="G6630" s="2">
        <v>-2.37</v>
      </c>
      <c r="H6630" s="2">
        <v>-0.08</v>
      </c>
      <c r="I6630" s="2">
        <v>2</v>
      </c>
      <c r="J6630" s="2">
        <v>116</v>
      </c>
      <c r="K6630" s="4">
        <v>6.6134000000000004</v>
      </c>
      <c r="L6630" s="2" t="s">
        <v>1929</v>
      </c>
      <c r="M6630" s="5">
        <v>45093</v>
      </c>
      <c r="N6630" s="6">
        <v>102.57</v>
      </c>
    </row>
    <row r="6631" spans="1:14" ht="15.5" hidden="1" x14ac:dyDescent="0.35">
      <c r="A6631" s="3" t="s">
        <v>635</v>
      </c>
      <c r="B6631" s="2" t="s">
        <v>2219</v>
      </c>
      <c r="C6631" s="3">
        <v>4500</v>
      </c>
      <c r="D6631" s="2">
        <v>25</v>
      </c>
      <c r="E6631" s="2">
        <v>21.2</v>
      </c>
      <c r="F6631" s="2">
        <v>28.75</v>
      </c>
      <c r="G6631" s="2">
        <v>-2.89</v>
      </c>
      <c r="H6631" s="2">
        <v>-0.1036</v>
      </c>
      <c r="I6631" s="2">
        <v>6</v>
      </c>
      <c r="J6631" s="2">
        <v>810</v>
      </c>
      <c r="K6631" s="4">
        <v>6.4347000000000003</v>
      </c>
      <c r="L6631" s="2" t="s">
        <v>1929</v>
      </c>
      <c r="M6631" s="5">
        <v>45093</v>
      </c>
      <c r="N6631" s="6">
        <v>102.57</v>
      </c>
    </row>
    <row r="6632" spans="1:14" ht="15.5" hidden="1" x14ac:dyDescent="0.35">
      <c r="A6632" s="3" t="s">
        <v>637</v>
      </c>
      <c r="B6632" s="2" t="s">
        <v>2220</v>
      </c>
      <c r="C6632" s="3">
        <v>4600</v>
      </c>
      <c r="D6632" s="2">
        <v>22</v>
      </c>
      <c r="E6632" s="2">
        <v>18.350000000000001</v>
      </c>
      <c r="F6632" s="2">
        <v>25.85</v>
      </c>
      <c r="G6632" s="2">
        <v>-2.5</v>
      </c>
      <c r="H6632" s="2">
        <v>-0.10199999999999999</v>
      </c>
      <c r="I6632" s="2">
        <v>1</v>
      </c>
      <c r="J6632" s="2">
        <v>71</v>
      </c>
      <c r="K6632" s="4">
        <v>6.2529000000000003</v>
      </c>
      <c r="L6632" s="2" t="s">
        <v>1929</v>
      </c>
      <c r="M6632" s="5">
        <v>45093</v>
      </c>
      <c r="N6632" s="6">
        <v>102.57</v>
      </c>
    </row>
    <row r="6633" spans="1:14" ht="15.5" hidden="1" x14ac:dyDescent="0.35">
      <c r="A6633" s="3" t="s">
        <v>639</v>
      </c>
      <c r="B6633" s="2" t="s">
        <v>2671</v>
      </c>
      <c r="C6633" s="3">
        <v>4700</v>
      </c>
      <c r="D6633" s="2">
        <v>19.5</v>
      </c>
      <c r="E6633" s="2">
        <v>16.399999999999999</v>
      </c>
      <c r="F6633" s="2">
        <v>23.4</v>
      </c>
      <c r="G6633" s="2">
        <v>0</v>
      </c>
      <c r="H6633" s="2" t="s">
        <v>12</v>
      </c>
      <c r="I6633" s="2">
        <v>5</v>
      </c>
      <c r="J6633" s="2">
        <v>98</v>
      </c>
      <c r="K6633" s="4">
        <v>6.1124000000000001</v>
      </c>
      <c r="L6633" s="2" t="s">
        <v>1929</v>
      </c>
      <c r="M6633" s="5">
        <v>45093</v>
      </c>
      <c r="N6633" s="6">
        <v>102.57</v>
      </c>
    </row>
    <row r="6634" spans="1:14" ht="15.5" hidden="1" x14ac:dyDescent="0.35">
      <c r="A6634" s="3" t="s">
        <v>641</v>
      </c>
      <c r="B6634" s="2" t="s">
        <v>2222</v>
      </c>
      <c r="C6634" s="3">
        <v>4800</v>
      </c>
      <c r="D6634" s="2">
        <v>18.2</v>
      </c>
      <c r="E6634" s="2">
        <v>16.5</v>
      </c>
      <c r="F6634" s="2">
        <v>21.3</v>
      </c>
      <c r="G6634" s="2">
        <v>-0.14000000000000001</v>
      </c>
      <c r="H6634" s="2">
        <v>-7.6E-3</v>
      </c>
      <c r="I6634" s="2">
        <v>8</v>
      </c>
      <c r="J6634" s="2">
        <v>599</v>
      </c>
      <c r="K6634" s="4">
        <v>6.0561999999999996</v>
      </c>
      <c r="L6634" s="2" t="s">
        <v>1929</v>
      </c>
      <c r="M6634" s="5">
        <v>45093</v>
      </c>
      <c r="N6634" s="6">
        <v>102.57</v>
      </c>
    </row>
    <row r="6635" spans="1:14" ht="15.5" hidden="1" x14ac:dyDescent="0.35">
      <c r="A6635" s="3" t="s">
        <v>643</v>
      </c>
      <c r="B6635" s="2" t="s">
        <v>2223</v>
      </c>
      <c r="C6635" s="3">
        <v>4900</v>
      </c>
      <c r="D6635" s="2">
        <v>15.95</v>
      </c>
      <c r="E6635" s="2">
        <v>12.75</v>
      </c>
      <c r="F6635" s="2">
        <v>19.5</v>
      </c>
      <c r="G6635" s="2">
        <v>-1.1100000000000001</v>
      </c>
      <c r="H6635" s="2">
        <v>-6.5100000000000005E-2</v>
      </c>
      <c r="I6635" s="2">
        <v>7</v>
      </c>
      <c r="J6635" s="2">
        <v>99</v>
      </c>
      <c r="K6635" s="4">
        <v>5.8596000000000004</v>
      </c>
      <c r="L6635" s="2" t="s">
        <v>1929</v>
      </c>
      <c r="M6635" s="5">
        <v>45093</v>
      </c>
      <c r="N6635" s="6">
        <v>102.57</v>
      </c>
    </row>
    <row r="6636" spans="1:14" ht="15.5" hidden="1" x14ac:dyDescent="0.35">
      <c r="A6636" s="3" t="s">
        <v>645</v>
      </c>
      <c r="B6636" s="2" t="s">
        <v>2224</v>
      </c>
      <c r="C6636" s="3">
        <v>5000</v>
      </c>
      <c r="D6636" s="2">
        <v>14.83</v>
      </c>
      <c r="E6636" s="2">
        <v>12.3</v>
      </c>
      <c r="F6636" s="2">
        <v>18</v>
      </c>
      <c r="G6636" s="2">
        <v>-0.17</v>
      </c>
      <c r="H6636" s="2">
        <v>-1.1299999999999999E-2</v>
      </c>
      <c r="I6636" s="2">
        <v>49</v>
      </c>
      <c r="J6636" s="2">
        <v>730</v>
      </c>
      <c r="K6636" s="4">
        <v>5.798</v>
      </c>
      <c r="L6636" s="2" t="s">
        <v>1929</v>
      </c>
      <c r="M6636" s="5">
        <v>45093</v>
      </c>
      <c r="N6636" s="6">
        <v>102.57</v>
      </c>
    </row>
    <row r="6637" spans="1:14" ht="15.5" hidden="1" x14ac:dyDescent="0.35">
      <c r="A6637" s="3" t="s">
        <v>647</v>
      </c>
      <c r="B6637" s="2" t="s">
        <v>2225</v>
      </c>
      <c r="C6637" s="3">
        <v>5100</v>
      </c>
      <c r="D6637" s="2">
        <v>13.3</v>
      </c>
      <c r="E6637" s="2">
        <v>10.050000000000001</v>
      </c>
      <c r="F6637" s="2">
        <v>16.55</v>
      </c>
      <c r="G6637" s="2">
        <v>-1.5</v>
      </c>
      <c r="H6637" s="2">
        <v>-0.1014</v>
      </c>
      <c r="I6637" s="2">
        <v>2</v>
      </c>
      <c r="J6637" s="2">
        <v>91</v>
      </c>
      <c r="K6637" s="4">
        <v>5.6592000000000002</v>
      </c>
      <c r="L6637" s="2" t="s">
        <v>1929</v>
      </c>
      <c r="M6637" s="5">
        <v>45093</v>
      </c>
      <c r="N6637" s="6">
        <v>102.57</v>
      </c>
    </row>
    <row r="6638" spans="1:14" ht="15.5" hidden="1" x14ac:dyDescent="0.35">
      <c r="A6638" s="3" t="s">
        <v>649</v>
      </c>
      <c r="B6638" s="2" t="s">
        <v>2226</v>
      </c>
      <c r="C6638" s="3">
        <v>5200</v>
      </c>
      <c r="D6638" s="2">
        <v>13.45</v>
      </c>
      <c r="E6638" s="2">
        <v>9.1</v>
      </c>
      <c r="F6638" s="2">
        <v>15.4</v>
      </c>
      <c r="G6638" s="2">
        <v>0</v>
      </c>
      <c r="H6638" s="2" t="s">
        <v>12</v>
      </c>
      <c r="I6638" s="2">
        <v>1</v>
      </c>
      <c r="J6638" s="2">
        <v>250</v>
      </c>
      <c r="K6638" s="4">
        <v>5.5827999999999998</v>
      </c>
      <c r="L6638" s="2" t="s">
        <v>1929</v>
      </c>
      <c r="M6638" s="5">
        <v>45093</v>
      </c>
      <c r="N6638" s="6">
        <v>102.57</v>
      </c>
    </row>
    <row r="6639" spans="1:14" ht="15.5" hidden="1" x14ac:dyDescent="0.35">
      <c r="A6639" s="3" t="s">
        <v>651</v>
      </c>
      <c r="B6639" s="2" t="s">
        <v>2227</v>
      </c>
      <c r="C6639" s="3">
        <v>5300</v>
      </c>
      <c r="D6639" s="2">
        <v>11.6</v>
      </c>
      <c r="E6639" s="2">
        <v>10</v>
      </c>
      <c r="F6639" s="2">
        <v>12</v>
      </c>
      <c r="G6639" s="2">
        <v>-0.7</v>
      </c>
      <c r="H6639" s="2">
        <v>-5.6899999999999999E-2</v>
      </c>
      <c r="I6639" s="2">
        <v>3</v>
      </c>
      <c r="J6639" s="2">
        <v>593</v>
      </c>
      <c r="K6639" s="4">
        <v>5.4832000000000001</v>
      </c>
      <c r="L6639" s="2" t="s">
        <v>1929</v>
      </c>
      <c r="M6639" s="5">
        <v>45093</v>
      </c>
      <c r="N6639" s="6">
        <v>102.57</v>
      </c>
    </row>
    <row r="6640" spans="1:14" ht="15.5" hidden="1" x14ac:dyDescent="0.35">
      <c r="A6640" s="3" t="s">
        <v>653</v>
      </c>
      <c r="B6640" s="2" t="s">
        <v>2224</v>
      </c>
      <c r="C6640" s="3">
        <v>5400</v>
      </c>
      <c r="D6640" s="2">
        <v>10.63</v>
      </c>
      <c r="E6640" s="2">
        <v>7.3</v>
      </c>
      <c r="F6640" s="2">
        <v>13.55</v>
      </c>
      <c r="G6640" s="2">
        <v>-0.37</v>
      </c>
      <c r="H6640" s="2">
        <v>-3.3599999999999998E-2</v>
      </c>
      <c r="I6640" s="2">
        <v>47</v>
      </c>
      <c r="J6640" s="2">
        <v>138</v>
      </c>
      <c r="K6640" s="4">
        <v>5.4433999999999996</v>
      </c>
      <c r="L6640" s="2" t="s">
        <v>1929</v>
      </c>
      <c r="M6640" s="5">
        <v>45093</v>
      </c>
      <c r="N6640" s="6">
        <v>102.57</v>
      </c>
    </row>
    <row r="6641" spans="1:14" ht="15.5" hidden="1" x14ac:dyDescent="0.35">
      <c r="A6641" s="3" t="s">
        <v>654</v>
      </c>
      <c r="B6641" s="2" t="s">
        <v>2224</v>
      </c>
      <c r="C6641" s="3">
        <v>5500</v>
      </c>
      <c r="D6641" s="2">
        <v>9.1999999999999993</v>
      </c>
      <c r="E6641" s="2">
        <v>8</v>
      </c>
      <c r="F6641" s="2">
        <v>9.1999999999999993</v>
      </c>
      <c r="G6641" s="2">
        <v>-1.5</v>
      </c>
      <c r="H6641" s="2">
        <v>-0.14019999999999999</v>
      </c>
      <c r="I6641" s="2">
        <v>9</v>
      </c>
      <c r="J6641" s="2">
        <v>1249</v>
      </c>
      <c r="K6641" s="4">
        <v>5.2720000000000002</v>
      </c>
      <c r="L6641" s="2" t="s">
        <v>1929</v>
      </c>
      <c r="M6641" s="5">
        <v>45093</v>
      </c>
      <c r="N6641" s="6">
        <v>102.57</v>
      </c>
    </row>
    <row r="6642" spans="1:14" ht="15.5" hidden="1" x14ac:dyDescent="0.35">
      <c r="A6642" s="3" t="s">
        <v>655</v>
      </c>
      <c r="B6642" s="2" t="s">
        <v>2993</v>
      </c>
      <c r="C6642" s="3">
        <v>45</v>
      </c>
      <c r="D6642" s="2">
        <v>0.01</v>
      </c>
      <c r="E6642" s="2">
        <v>0</v>
      </c>
      <c r="F6642" s="2">
        <v>0.01</v>
      </c>
      <c r="G6642" s="2">
        <v>0</v>
      </c>
      <c r="H6642" s="2" t="s">
        <v>12</v>
      </c>
      <c r="I6642" s="2">
        <v>16</v>
      </c>
      <c r="J6642" s="2">
        <v>6660</v>
      </c>
      <c r="K6642" s="4">
        <v>0.70309999999999995</v>
      </c>
      <c r="L6642" s="2" t="s">
        <v>1276</v>
      </c>
      <c r="M6642" s="5">
        <v>45093</v>
      </c>
      <c r="N6642" s="6">
        <v>102.57</v>
      </c>
    </row>
    <row r="6643" spans="1:14" ht="15.5" hidden="1" x14ac:dyDescent="0.35">
      <c r="A6643" s="3" t="s">
        <v>657</v>
      </c>
      <c r="B6643" s="2" t="s">
        <v>2900</v>
      </c>
      <c r="C6643" s="3">
        <v>50</v>
      </c>
      <c r="D6643" s="2">
        <v>0.01</v>
      </c>
      <c r="E6643" s="2">
        <v>0.01</v>
      </c>
      <c r="F6643" s="2">
        <v>0.02</v>
      </c>
      <c r="G6643" s="2">
        <v>0</v>
      </c>
      <c r="H6643" s="2" t="s">
        <v>12</v>
      </c>
      <c r="I6643" s="2">
        <v>2</v>
      </c>
      <c r="J6643" s="2">
        <v>2096</v>
      </c>
      <c r="K6643" s="4">
        <v>0.6875</v>
      </c>
      <c r="L6643" s="2" t="s">
        <v>1276</v>
      </c>
      <c r="M6643" s="5">
        <v>45093</v>
      </c>
      <c r="N6643" s="6">
        <v>102.57</v>
      </c>
    </row>
    <row r="6644" spans="1:14" ht="15.5" hidden="1" x14ac:dyDescent="0.35">
      <c r="A6644" s="3" t="s">
        <v>659</v>
      </c>
      <c r="B6644" s="2" t="s">
        <v>2994</v>
      </c>
      <c r="C6644" s="3">
        <v>52</v>
      </c>
      <c r="D6644" s="2">
        <v>0.03</v>
      </c>
      <c r="E6644" s="2">
        <v>0</v>
      </c>
      <c r="F6644" s="2">
        <v>0.03</v>
      </c>
      <c r="G6644" s="2">
        <v>0</v>
      </c>
      <c r="H6644" s="2" t="s">
        <v>12</v>
      </c>
      <c r="I6644" s="2">
        <v>1</v>
      </c>
      <c r="J6644" s="2">
        <v>2746</v>
      </c>
      <c r="K6644" s="4">
        <v>0.64839999999999998</v>
      </c>
      <c r="L6644" s="2" t="s">
        <v>1276</v>
      </c>
      <c r="M6644" s="5">
        <v>45093</v>
      </c>
      <c r="N6644" s="6">
        <v>102.57</v>
      </c>
    </row>
    <row r="6645" spans="1:14" ht="15.5" hidden="1" x14ac:dyDescent="0.35">
      <c r="A6645" s="3" t="s">
        <v>660</v>
      </c>
      <c r="B6645" s="2" t="s">
        <v>2995</v>
      </c>
      <c r="C6645" s="3">
        <v>53</v>
      </c>
      <c r="D6645" s="2">
        <v>0.03</v>
      </c>
      <c r="E6645" s="2">
        <v>0.02</v>
      </c>
      <c r="F6645" s="2">
        <v>0</v>
      </c>
      <c r="G6645" s="2">
        <v>0</v>
      </c>
      <c r="H6645" s="2" t="s">
        <v>12</v>
      </c>
      <c r="I6645" s="2">
        <v>1</v>
      </c>
      <c r="J6645" s="2">
        <v>1830</v>
      </c>
      <c r="K6645" s="4">
        <v>0.60940000000000005</v>
      </c>
      <c r="L6645" s="2" t="s">
        <v>1276</v>
      </c>
      <c r="M6645" s="5">
        <v>45093</v>
      </c>
      <c r="N6645" s="6">
        <v>102.57</v>
      </c>
    </row>
    <row r="6646" spans="1:14" ht="15.5" hidden="1" x14ac:dyDescent="0.35">
      <c r="A6646" s="3" t="s">
        <v>662</v>
      </c>
      <c r="B6646" s="2" t="s">
        <v>2996</v>
      </c>
      <c r="C6646" s="3">
        <v>54</v>
      </c>
      <c r="D6646" s="2">
        <v>0.03</v>
      </c>
      <c r="E6646" s="2">
        <v>0.02</v>
      </c>
      <c r="F6646" s="2">
        <v>0.04</v>
      </c>
      <c r="G6646" s="2">
        <v>-0.02</v>
      </c>
      <c r="H6646" s="2">
        <v>-0.4</v>
      </c>
      <c r="I6646" s="2">
        <v>33</v>
      </c>
      <c r="J6646" s="2">
        <v>885</v>
      </c>
      <c r="K6646" s="4">
        <v>0.66410000000000002</v>
      </c>
      <c r="L6646" s="2" t="s">
        <v>1276</v>
      </c>
      <c r="M6646" s="5">
        <v>45093</v>
      </c>
      <c r="N6646" s="6">
        <v>102.57</v>
      </c>
    </row>
    <row r="6647" spans="1:14" ht="15.5" hidden="1" x14ac:dyDescent="0.35">
      <c r="A6647" s="3" t="s">
        <v>664</v>
      </c>
      <c r="B6647" s="2" t="s">
        <v>2997</v>
      </c>
      <c r="C6647" s="3">
        <v>55</v>
      </c>
      <c r="D6647" s="2">
        <v>0.04</v>
      </c>
      <c r="E6647" s="2">
        <v>0.03</v>
      </c>
      <c r="F6647" s="2">
        <v>0.05</v>
      </c>
      <c r="G6647" s="2">
        <v>0.02</v>
      </c>
      <c r="H6647" s="2">
        <v>1</v>
      </c>
      <c r="I6647" s="2">
        <v>20</v>
      </c>
      <c r="J6647" s="2">
        <v>2024</v>
      </c>
      <c r="K6647" s="4">
        <v>0.66410000000000002</v>
      </c>
      <c r="L6647" s="2" t="s">
        <v>1276</v>
      </c>
      <c r="M6647" s="5">
        <v>45093</v>
      </c>
      <c r="N6647" s="6">
        <v>102.57</v>
      </c>
    </row>
    <row r="6648" spans="1:14" ht="15.5" hidden="1" x14ac:dyDescent="0.35">
      <c r="A6648" s="3" t="s">
        <v>666</v>
      </c>
      <c r="B6648" s="2" t="s">
        <v>2998</v>
      </c>
      <c r="C6648" s="3">
        <v>56</v>
      </c>
      <c r="D6648" s="2">
        <v>0.03</v>
      </c>
      <c r="E6648" s="2">
        <v>0.03</v>
      </c>
      <c r="F6648" s="2">
        <v>0.06</v>
      </c>
      <c r="G6648" s="2">
        <v>0</v>
      </c>
      <c r="H6648" s="2" t="s">
        <v>12</v>
      </c>
      <c r="I6648" s="2">
        <v>20</v>
      </c>
      <c r="J6648" s="2">
        <v>10907</v>
      </c>
      <c r="K6648" s="4">
        <v>0.65629999999999999</v>
      </c>
      <c r="L6648" s="2" t="s">
        <v>1276</v>
      </c>
      <c r="M6648" s="5">
        <v>45093</v>
      </c>
      <c r="N6648" s="6">
        <v>102.57</v>
      </c>
    </row>
    <row r="6649" spans="1:14" ht="15.5" hidden="1" x14ac:dyDescent="0.35">
      <c r="A6649" s="3" t="s">
        <v>668</v>
      </c>
      <c r="B6649" s="2" t="s">
        <v>2999</v>
      </c>
      <c r="C6649" s="3">
        <v>57</v>
      </c>
      <c r="D6649" s="2">
        <v>0.03</v>
      </c>
      <c r="E6649" s="2">
        <v>0.04</v>
      </c>
      <c r="F6649" s="2">
        <v>0.06</v>
      </c>
      <c r="G6649" s="2">
        <v>0</v>
      </c>
      <c r="H6649" s="2" t="s">
        <v>12</v>
      </c>
      <c r="I6649" s="2">
        <v>490</v>
      </c>
      <c r="J6649" s="2">
        <v>924</v>
      </c>
      <c r="K6649" s="4">
        <v>0.64839999999999998</v>
      </c>
      <c r="L6649" s="2" t="s">
        <v>1276</v>
      </c>
      <c r="M6649" s="5">
        <v>45093</v>
      </c>
      <c r="N6649" s="6">
        <v>102.57</v>
      </c>
    </row>
    <row r="6650" spans="1:14" ht="15.5" hidden="1" x14ac:dyDescent="0.35">
      <c r="A6650" s="3" t="s">
        <v>670</v>
      </c>
      <c r="B6650" s="2" t="s">
        <v>3000</v>
      </c>
      <c r="C6650" s="3">
        <v>58</v>
      </c>
      <c r="D6650" s="2">
        <v>0.05</v>
      </c>
      <c r="E6650" s="2">
        <v>0.04</v>
      </c>
      <c r="F6650" s="2">
        <v>7.0000000000000007E-2</v>
      </c>
      <c r="G6650" s="2">
        <v>0.01</v>
      </c>
      <c r="H6650" s="2">
        <v>0.25</v>
      </c>
      <c r="I6650" s="2">
        <v>4</v>
      </c>
      <c r="J6650" s="2">
        <v>1658</v>
      </c>
      <c r="K6650" s="4">
        <v>0.63670000000000004</v>
      </c>
      <c r="L6650" s="2" t="s">
        <v>1276</v>
      </c>
      <c r="M6650" s="5">
        <v>45093</v>
      </c>
      <c r="N6650" s="6">
        <v>102.57</v>
      </c>
    </row>
    <row r="6651" spans="1:14" ht="15.5" hidden="1" x14ac:dyDescent="0.35">
      <c r="A6651" s="3" t="s">
        <v>672</v>
      </c>
      <c r="B6651" s="2" t="s">
        <v>3001</v>
      </c>
      <c r="C6651" s="3">
        <v>59</v>
      </c>
      <c r="D6651" s="2">
        <v>0.06</v>
      </c>
      <c r="E6651" s="2">
        <v>0.05</v>
      </c>
      <c r="F6651" s="2">
        <v>7.0000000000000007E-2</v>
      </c>
      <c r="G6651" s="2">
        <v>0.02</v>
      </c>
      <c r="H6651" s="2">
        <v>0.5</v>
      </c>
      <c r="I6651" s="2">
        <v>1</v>
      </c>
      <c r="J6651" s="2">
        <v>1573</v>
      </c>
      <c r="K6651" s="4">
        <v>0.627</v>
      </c>
      <c r="L6651" s="2" t="s">
        <v>1276</v>
      </c>
      <c r="M6651" s="5">
        <v>45093</v>
      </c>
      <c r="N6651" s="6">
        <v>102.57</v>
      </c>
    </row>
    <row r="6652" spans="1:14" ht="15.5" hidden="1" x14ac:dyDescent="0.35">
      <c r="A6652" s="3" t="s">
        <v>674</v>
      </c>
      <c r="B6652" s="2" t="s">
        <v>2997</v>
      </c>
      <c r="C6652" s="3">
        <v>60</v>
      </c>
      <c r="D6652" s="2">
        <v>0.06</v>
      </c>
      <c r="E6652" s="2">
        <v>0.06</v>
      </c>
      <c r="F6652" s="2">
        <v>0.08</v>
      </c>
      <c r="G6652" s="2">
        <v>0.01</v>
      </c>
      <c r="H6652" s="2">
        <v>0.2</v>
      </c>
      <c r="I6652" s="2">
        <v>12</v>
      </c>
      <c r="J6652" s="2">
        <v>6318</v>
      </c>
      <c r="K6652" s="4">
        <v>0.62109999999999999</v>
      </c>
      <c r="L6652" s="2" t="s">
        <v>1276</v>
      </c>
      <c r="M6652" s="5">
        <v>45093</v>
      </c>
      <c r="N6652" s="6">
        <v>102.57</v>
      </c>
    </row>
    <row r="6653" spans="1:14" ht="15.5" hidden="1" x14ac:dyDescent="0.35">
      <c r="A6653" s="3" t="s">
        <v>675</v>
      </c>
      <c r="B6653" s="2" t="s">
        <v>3000</v>
      </c>
      <c r="C6653" s="3">
        <v>61</v>
      </c>
      <c r="D6653" s="2">
        <v>7.0000000000000007E-2</v>
      </c>
      <c r="E6653" s="2">
        <v>0.06</v>
      </c>
      <c r="F6653" s="2">
        <v>0.09</v>
      </c>
      <c r="G6653" s="2">
        <v>0.02</v>
      </c>
      <c r="H6653" s="2">
        <v>0.4</v>
      </c>
      <c r="I6653" s="2">
        <v>4</v>
      </c>
      <c r="J6653" s="2">
        <v>3331</v>
      </c>
      <c r="K6653" s="4">
        <v>0.60940000000000005</v>
      </c>
      <c r="L6653" s="2" t="s">
        <v>1276</v>
      </c>
      <c r="M6653" s="5">
        <v>45093</v>
      </c>
      <c r="N6653" s="6">
        <v>102.57</v>
      </c>
    </row>
    <row r="6654" spans="1:14" ht="15.5" hidden="1" x14ac:dyDescent="0.35">
      <c r="A6654" s="3" t="s">
        <v>677</v>
      </c>
      <c r="B6654" s="2" t="s">
        <v>3002</v>
      </c>
      <c r="C6654" s="3">
        <v>62</v>
      </c>
      <c r="D6654" s="2">
        <v>0.08</v>
      </c>
      <c r="E6654" s="2">
        <v>7.0000000000000007E-2</v>
      </c>
      <c r="F6654" s="2">
        <v>0.1</v>
      </c>
      <c r="G6654" s="2">
        <v>0.03</v>
      </c>
      <c r="H6654" s="2">
        <v>0.6</v>
      </c>
      <c r="I6654" s="2">
        <v>6</v>
      </c>
      <c r="J6654" s="2">
        <v>4952</v>
      </c>
      <c r="K6654" s="4">
        <v>0.60350000000000004</v>
      </c>
      <c r="L6654" s="2" t="s">
        <v>1276</v>
      </c>
      <c r="M6654" s="5">
        <v>45093</v>
      </c>
      <c r="N6654" s="6">
        <v>102.57</v>
      </c>
    </row>
    <row r="6655" spans="1:14" ht="15.5" hidden="1" x14ac:dyDescent="0.35">
      <c r="A6655" s="3" t="s">
        <v>679</v>
      </c>
      <c r="B6655" s="2" t="s">
        <v>3000</v>
      </c>
      <c r="C6655" s="3">
        <v>63</v>
      </c>
      <c r="D6655" s="2">
        <v>0.09</v>
      </c>
      <c r="E6655" s="2">
        <v>0.08</v>
      </c>
      <c r="F6655" s="2">
        <v>0.11</v>
      </c>
      <c r="G6655" s="2">
        <v>0.02</v>
      </c>
      <c r="H6655" s="2">
        <v>0.28570000000000001</v>
      </c>
      <c r="I6655" s="2">
        <v>2</v>
      </c>
      <c r="J6655" s="2">
        <v>1581</v>
      </c>
      <c r="K6655" s="4">
        <v>0.59379999999999999</v>
      </c>
      <c r="L6655" s="2" t="s">
        <v>1276</v>
      </c>
      <c r="M6655" s="5">
        <v>45093</v>
      </c>
      <c r="N6655" s="6">
        <v>102.57</v>
      </c>
    </row>
    <row r="6656" spans="1:14" ht="15.5" hidden="1" x14ac:dyDescent="0.35">
      <c r="A6656" s="3" t="s">
        <v>681</v>
      </c>
      <c r="B6656" s="2" t="s">
        <v>2727</v>
      </c>
      <c r="C6656" s="3">
        <v>64</v>
      </c>
      <c r="D6656" s="2">
        <v>0.08</v>
      </c>
      <c r="E6656" s="2">
        <v>0.09</v>
      </c>
      <c r="F6656" s="2">
        <v>0.12</v>
      </c>
      <c r="G6656" s="2">
        <v>-0.02</v>
      </c>
      <c r="H6656" s="2">
        <v>-0.2</v>
      </c>
      <c r="I6656" s="2">
        <v>2</v>
      </c>
      <c r="J6656" s="2">
        <v>1507</v>
      </c>
      <c r="K6656" s="4">
        <v>0.58589999999999998</v>
      </c>
      <c r="L6656" s="2" t="s">
        <v>1276</v>
      </c>
      <c r="M6656" s="5">
        <v>45093</v>
      </c>
      <c r="N6656" s="6">
        <v>102.57</v>
      </c>
    </row>
    <row r="6657" spans="1:14" ht="15.5" hidden="1" x14ac:dyDescent="0.35">
      <c r="A6657" s="3" t="s">
        <v>683</v>
      </c>
      <c r="B6657" s="2" t="s">
        <v>3003</v>
      </c>
      <c r="C6657" s="3">
        <v>65</v>
      </c>
      <c r="D6657" s="2">
        <v>0.11</v>
      </c>
      <c r="E6657" s="2">
        <v>0.11</v>
      </c>
      <c r="F6657" s="2">
        <v>0.13</v>
      </c>
      <c r="G6657" s="2">
        <v>0.03</v>
      </c>
      <c r="H6657" s="2">
        <v>0.375</v>
      </c>
      <c r="I6657" s="2">
        <v>9</v>
      </c>
      <c r="J6657" s="2">
        <v>6637</v>
      </c>
      <c r="K6657" s="4">
        <v>0.58009999999999995</v>
      </c>
      <c r="L6657" s="2" t="s">
        <v>1276</v>
      </c>
      <c r="M6657" s="5">
        <v>45093</v>
      </c>
      <c r="N6657" s="6">
        <v>102.57</v>
      </c>
    </row>
    <row r="6658" spans="1:14" ht="15.5" hidden="1" x14ac:dyDescent="0.35">
      <c r="A6658" s="3" t="s">
        <v>685</v>
      </c>
      <c r="B6658" s="2" t="s">
        <v>3004</v>
      </c>
      <c r="C6658" s="3">
        <v>66</v>
      </c>
      <c r="D6658" s="2">
        <v>0.1</v>
      </c>
      <c r="E6658" s="2">
        <v>0.12</v>
      </c>
      <c r="F6658" s="2">
        <v>0.14000000000000001</v>
      </c>
      <c r="G6658" s="2">
        <v>0.01</v>
      </c>
      <c r="H6658" s="2">
        <v>0.1111</v>
      </c>
      <c r="I6658" s="2">
        <v>200</v>
      </c>
      <c r="J6658" s="2">
        <v>2383</v>
      </c>
      <c r="K6658" s="4">
        <v>0.56930000000000003</v>
      </c>
      <c r="L6658" s="2" t="s">
        <v>1276</v>
      </c>
      <c r="M6658" s="5">
        <v>45093</v>
      </c>
      <c r="N6658" s="6">
        <v>102.57</v>
      </c>
    </row>
    <row r="6659" spans="1:14" ht="15.5" hidden="1" x14ac:dyDescent="0.35">
      <c r="A6659" s="3" t="s">
        <v>687</v>
      </c>
      <c r="B6659" s="2" t="s">
        <v>3005</v>
      </c>
      <c r="C6659" s="3">
        <v>67</v>
      </c>
      <c r="D6659" s="2">
        <v>0.14000000000000001</v>
      </c>
      <c r="E6659" s="2">
        <v>0.13</v>
      </c>
      <c r="F6659" s="2">
        <v>0.16</v>
      </c>
      <c r="G6659" s="2">
        <v>0.03</v>
      </c>
      <c r="H6659" s="2">
        <v>0.2727</v>
      </c>
      <c r="I6659" s="2">
        <v>11</v>
      </c>
      <c r="J6659" s="2">
        <v>2031</v>
      </c>
      <c r="K6659" s="4">
        <v>0.5615</v>
      </c>
      <c r="L6659" s="2" t="s">
        <v>1276</v>
      </c>
      <c r="M6659" s="5">
        <v>45093</v>
      </c>
      <c r="N6659" s="6">
        <v>102.57</v>
      </c>
    </row>
    <row r="6660" spans="1:14" ht="15.5" hidden="1" x14ac:dyDescent="0.35">
      <c r="A6660" s="3" t="s">
        <v>689</v>
      </c>
      <c r="B6660" s="2" t="s">
        <v>3006</v>
      </c>
      <c r="C6660" s="3">
        <v>68</v>
      </c>
      <c r="D6660" s="2">
        <v>0.16</v>
      </c>
      <c r="E6660" s="2">
        <v>0.15</v>
      </c>
      <c r="F6660" s="2">
        <v>0.17</v>
      </c>
      <c r="G6660" s="2">
        <v>0.06</v>
      </c>
      <c r="H6660" s="2">
        <v>0.6</v>
      </c>
      <c r="I6660" s="2">
        <v>8</v>
      </c>
      <c r="J6660" s="2">
        <v>4056</v>
      </c>
      <c r="K6660" s="4">
        <v>0.55269999999999997</v>
      </c>
      <c r="L6660" s="2" t="s">
        <v>1276</v>
      </c>
      <c r="M6660" s="5">
        <v>45093</v>
      </c>
      <c r="N6660" s="6">
        <v>102.57</v>
      </c>
    </row>
    <row r="6661" spans="1:14" ht="15.5" hidden="1" x14ac:dyDescent="0.35">
      <c r="A6661" s="3" t="s">
        <v>691</v>
      </c>
      <c r="B6661" s="2" t="s">
        <v>3007</v>
      </c>
      <c r="C6661" s="3">
        <v>69</v>
      </c>
      <c r="D6661" s="2">
        <v>0.15</v>
      </c>
      <c r="E6661" s="2">
        <v>0.17</v>
      </c>
      <c r="F6661" s="2">
        <v>0.2</v>
      </c>
      <c r="G6661" s="2">
        <v>0.05</v>
      </c>
      <c r="H6661" s="2">
        <v>0.5</v>
      </c>
      <c r="I6661" s="2">
        <v>1</v>
      </c>
      <c r="J6661" s="2">
        <v>7205</v>
      </c>
      <c r="K6661" s="4">
        <v>0.54879999999999995</v>
      </c>
      <c r="L6661" s="2" t="s">
        <v>1276</v>
      </c>
      <c r="M6661" s="5">
        <v>45093</v>
      </c>
      <c r="N6661" s="6">
        <v>102.57</v>
      </c>
    </row>
    <row r="6662" spans="1:14" ht="15.5" hidden="1" x14ac:dyDescent="0.35">
      <c r="A6662" s="3" t="s">
        <v>693</v>
      </c>
      <c r="B6662" s="2" t="s">
        <v>3008</v>
      </c>
      <c r="C6662" s="3">
        <v>70</v>
      </c>
      <c r="D6662" s="2">
        <v>0.2</v>
      </c>
      <c r="E6662" s="2">
        <v>0.19</v>
      </c>
      <c r="F6662" s="2">
        <v>0.22</v>
      </c>
      <c r="G6662" s="2">
        <v>7.0000000000000007E-2</v>
      </c>
      <c r="H6662" s="2">
        <v>0.53849999999999998</v>
      </c>
      <c r="I6662" s="2">
        <v>40</v>
      </c>
      <c r="J6662" s="2">
        <v>10366</v>
      </c>
      <c r="K6662" s="4">
        <v>0.54100000000000004</v>
      </c>
      <c r="L6662" s="2" t="s">
        <v>1276</v>
      </c>
      <c r="M6662" s="5">
        <v>45093</v>
      </c>
      <c r="N6662" s="6">
        <v>102.57</v>
      </c>
    </row>
    <row r="6663" spans="1:14" ht="15.5" hidden="1" x14ac:dyDescent="0.35">
      <c r="A6663" s="3" t="s">
        <v>694</v>
      </c>
      <c r="B6663" s="2" t="s">
        <v>3009</v>
      </c>
      <c r="C6663" s="3">
        <v>71</v>
      </c>
      <c r="D6663" s="2">
        <v>0.16</v>
      </c>
      <c r="E6663" s="2">
        <v>0.22</v>
      </c>
      <c r="F6663" s="2">
        <v>0.24</v>
      </c>
      <c r="G6663" s="2">
        <v>0</v>
      </c>
      <c r="H6663" s="2" t="s">
        <v>12</v>
      </c>
      <c r="I6663" s="2">
        <v>211</v>
      </c>
      <c r="J6663" s="2">
        <v>2181</v>
      </c>
      <c r="K6663" s="4">
        <v>0.53420000000000001</v>
      </c>
      <c r="L6663" s="2" t="s">
        <v>1276</v>
      </c>
      <c r="M6663" s="5">
        <v>45093</v>
      </c>
      <c r="N6663" s="6">
        <v>102.57</v>
      </c>
    </row>
    <row r="6664" spans="1:14" ht="15.5" hidden="1" x14ac:dyDescent="0.35">
      <c r="A6664" s="3" t="s">
        <v>696</v>
      </c>
      <c r="B6664" s="2" t="s">
        <v>3006</v>
      </c>
      <c r="C6664" s="3">
        <v>72</v>
      </c>
      <c r="D6664" s="2">
        <v>0.25</v>
      </c>
      <c r="E6664" s="2">
        <v>0.25</v>
      </c>
      <c r="F6664" s="2">
        <v>0.27</v>
      </c>
      <c r="G6664" s="2">
        <v>0.09</v>
      </c>
      <c r="H6664" s="2">
        <v>0.5625</v>
      </c>
      <c r="I6664" s="2">
        <v>2</v>
      </c>
      <c r="J6664" s="2">
        <v>1389</v>
      </c>
      <c r="K6664" s="4">
        <v>0.52829999999999999</v>
      </c>
      <c r="L6664" s="2" t="s">
        <v>1276</v>
      </c>
      <c r="M6664" s="5">
        <v>45093</v>
      </c>
      <c r="N6664" s="6">
        <v>102.57</v>
      </c>
    </row>
    <row r="6665" spans="1:14" ht="15.5" hidden="1" x14ac:dyDescent="0.35">
      <c r="A6665" s="3" t="s">
        <v>697</v>
      </c>
      <c r="B6665" s="2" t="s">
        <v>3010</v>
      </c>
      <c r="C6665" s="3">
        <v>72.5</v>
      </c>
      <c r="D6665" s="2">
        <v>0.19</v>
      </c>
      <c r="E6665" s="2">
        <v>0.26</v>
      </c>
      <c r="F6665" s="2">
        <v>0.28999999999999998</v>
      </c>
      <c r="G6665" s="2">
        <v>0.01</v>
      </c>
      <c r="H6665" s="2">
        <v>5.5599999999999997E-2</v>
      </c>
      <c r="I6665" s="2">
        <v>5</v>
      </c>
      <c r="J6665" s="2">
        <v>717</v>
      </c>
      <c r="K6665" s="4">
        <v>0.52539999999999998</v>
      </c>
      <c r="L6665" s="2" t="s">
        <v>1276</v>
      </c>
      <c r="M6665" s="5">
        <v>45093</v>
      </c>
      <c r="N6665" s="6">
        <v>102.57</v>
      </c>
    </row>
    <row r="6666" spans="1:14" ht="15.5" hidden="1" x14ac:dyDescent="0.35">
      <c r="A6666" s="3" t="s">
        <v>699</v>
      </c>
      <c r="B6666" s="2" t="s">
        <v>3011</v>
      </c>
      <c r="C6666" s="3">
        <v>73</v>
      </c>
      <c r="D6666" s="2">
        <v>0.23</v>
      </c>
      <c r="E6666" s="2">
        <v>0.28000000000000003</v>
      </c>
      <c r="F6666" s="2">
        <v>0.3</v>
      </c>
      <c r="G6666" s="2">
        <v>0.03</v>
      </c>
      <c r="H6666" s="2">
        <v>0.15</v>
      </c>
      <c r="I6666" s="2">
        <v>7</v>
      </c>
      <c r="J6666" s="2">
        <v>2848</v>
      </c>
      <c r="K6666" s="4">
        <v>0.52149999999999996</v>
      </c>
      <c r="L6666" s="2" t="s">
        <v>1276</v>
      </c>
      <c r="M6666" s="5">
        <v>45093</v>
      </c>
      <c r="N6666" s="6">
        <v>102.57</v>
      </c>
    </row>
    <row r="6667" spans="1:14" ht="15.5" hidden="1" x14ac:dyDescent="0.35">
      <c r="A6667" s="3" t="s">
        <v>700</v>
      </c>
      <c r="B6667" s="2" t="s">
        <v>2955</v>
      </c>
      <c r="C6667" s="3">
        <v>74</v>
      </c>
      <c r="D6667" s="2">
        <v>0.33</v>
      </c>
      <c r="E6667" s="2">
        <v>0.31</v>
      </c>
      <c r="F6667" s="2">
        <v>0.34</v>
      </c>
      <c r="G6667" s="2">
        <v>0.11</v>
      </c>
      <c r="H6667" s="2">
        <v>0.5</v>
      </c>
      <c r="I6667" s="2">
        <v>3</v>
      </c>
      <c r="J6667" s="2">
        <v>5625</v>
      </c>
      <c r="K6667" s="4">
        <v>0.5151</v>
      </c>
      <c r="L6667" s="2" t="s">
        <v>1276</v>
      </c>
      <c r="M6667" s="5">
        <v>45093</v>
      </c>
      <c r="N6667" s="6">
        <v>102.57</v>
      </c>
    </row>
    <row r="6668" spans="1:14" ht="15.5" hidden="1" x14ac:dyDescent="0.35">
      <c r="A6668" s="3" t="s">
        <v>701</v>
      </c>
      <c r="B6668" s="2" t="s">
        <v>2951</v>
      </c>
      <c r="C6668" s="3">
        <v>75</v>
      </c>
      <c r="D6668" s="2">
        <v>0.36</v>
      </c>
      <c r="E6668" s="2">
        <v>0.35</v>
      </c>
      <c r="F6668" s="2">
        <v>0.38</v>
      </c>
      <c r="G6668" s="2">
        <v>0.14000000000000001</v>
      </c>
      <c r="H6668" s="2">
        <v>0.63639999999999997</v>
      </c>
      <c r="I6668" s="2">
        <v>20</v>
      </c>
      <c r="J6668" s="2">
        <v>11408</v>
      </c>
      <c r="K6668" s="4">
        <v>0.50929999999999997</v>
      </c>
      <c r="L6668" s="2" t="s">
        <v>1276</v>
      </c>
      <c r="M6668" s="5">
        <v>45093</v>
      </c>
      <c r="N6668" s="6">
        <v>102.57</v>
      </c>
    </row>
    <row r="6669" spans="1:14" ht="15.5" hidden="1" x14ac:dyDescent="0.35">
      <c r="A6669" s="3" t="s">
        <v>702</v>
      </c>
      <c r="B6669" s="2" t="s">
        <v>3012</v>
      </c>
      <c r="C6669" s="3">
        <v>76</v>
      </c>
      <c r="D6669" s="2">
        <v>0.25</v>
      </c>
      <c r="E6669" s="2">
        <v>0.39</v>
      </c>
      <c r="F6669" s="2">
        <v>0.56999999999999995</v>
      </c>
      <c r="G6669" s="2">
        <v>0</v>
      </c>
      <c r="H6669" s="2" t="s">
        <v>12</v>
      </c>
      <c r="I6669" s="2">
        <v>6</v>
      </c>
      <c r="J6669" s="2">
        <v>1616</v>
      </c>
      <c r="K6669" s="4">
        <v>0.52100000000000002</v>
      </c>
      <c r="L6669" s="2" t="s">
        <v>1276</v>
      </c>
      <c r="M6669" s="5">
        <v>45093</v>
      </c>
      <c r="N6669" s="6">
        <v>102.57</v>
      </c>
    </row>
    <row r="6670" spans="1:14" ht="15.5" hidden="1" x14ac:dyDescent="0.35">
      <c r="A6670" s="3" t="s">
        <v>704</v>
      </c>
      <c r="B6670" s="2" t="s">
        <v>3013</v>
      </c>
      <c r="C6670" s="3">
        <v>77</v>
      </c>
      <c r="D6670" s="2">
        <v>0.28999999999999998</v>
      </c>
      <c r="E6670" s="2">
        <v>0.44</v>
      </c>
      <c r="F6670" s="2">
        <v>0.47</v>
      </c>
      <c r="G6670" s="2">
        <v>0</v>
      </c>
      <c r="H6670" s="2" t="s">
        <v>12</v>
      </c>
      <c r="I6670" s="2">
        <v>454</v>
      </c>
      <c r="J6670" s="2">
        <v>5439</v>
      </c>
      <c r="K6670" s="4">
        <v>0.50049999999999994</v>
      </c>
      <c r="L6670" s="2" t="s">
        <v>1276</v>
      </c>
      <c r="M6670" s="5">
        <v>45093</v>
      </c>
      <c r="N6670" s="6">
        <v>102.57</v>
      </c>
    </row>
    <row r="6671" spans="1:14" ht="15.5" hidden="1" x14ac:dyDescent="0.35">
      <c r="A6671" s="3" t="s">
        <v>705</v>
      </c>
      <c r="B6671" s="2" t="s">
        <v>2931</v>
      </c>
      <c r="C6671" s="3">
        <v>77.5</v>
      </c>
      <c r="D6671" s="2">
        <v>0.36</v>
      </c>
      <c r="E6671" s="2">
        <v>0.47</v>
      </c>
      <c r="F6671" s="2">
        <v>0.5</v>
      </c>
      <c r="G6671" s="2">
        <v>0.06</v>
      </c>
      <c r="H6671" s="2">
        <v>0.2</v>
      </c>
      <c r="I6671" s="2">
        <v>10</v>
      </c>
      <c r="J6671" s="2">
        <v>1276</v>
      </c>
      <c r="K6671" s="4">
        <v>0.49809999999999999</v>
      </c>
      <c r="L6671" s="2" t="s">
        <v>1276</v>
      </c>
      <c r="M6671" s="5">
        <v>45093</v>
      </c>
      <c r="N6671" s="6">
        <v>102.57</v>
      </c>
    </row>
    <row r="6672" spans="1:14" ht="15.5" hidden="1" x14ac:dyDescent="0.35">
      <c r="A6672" s="3" t="s">
        <v>706</v>
      </c>
      <c r="B6672" s="2" t="s">
        <v>3014</v>
      </c>
      <c r="C6672" s="3">
        <v>78</v>
      </c>
      <c r="D6672" s="2">
        <v>0.39</v>
      </c>
      <c r="E6672" s="2">
        <v>0.49</v>
      </c>
      <c r="F6672" s="2">
        <v>0.53</v>
      </c>
      <c r="G6672" s="2">
        <v>-0.01</v>
      </c>
      <c r="H6672" s="2">
        <v>-2.5000000000000001E-2</v>
      </c>
      <c r="I6672" s="2">
        <v>1</v>
      </c>
      <c r="J6672" s="2">
        <v>2326</v>
      </c>
      <c r="K6672" s="4">
        <v>0.49559999999999998</v>
      </c>
      <c r="L6672" s="2" t="s">
        <v>1276</v>
      </c>
      <c r="M6672" s="5">
        <v>45093</v>
      </c>
      <c r="N6672" s="6">
        <v>102.57</v>
      </c>
    </row>
    <row r="6673" spans="1:14" ht="15.5" hidden="1" x14ac:dyDescent="0.35">
      <c r="A6673" s="3" t="s">
        <v>708</v>
      </c>
      <c r="B6673" s="2" t="s">
        <v>3015</v>
      </c>
      <c r="C6673" s="3">
        <v>79</v>
      </c>
      <c r="D6673" s="2">
        <v>0.43</v>
      </c>
      <c r="E6673" s="2">
        <v>0.55000000000000004</v>
      </c>
      <c r="F6673" s="2">
        <v>0.59</v>
      </c>
      <c r="G6673" s="2">
        <v>0.09</v>
      </c>
      <c r="H6673" s="2">
        <v>0.26469999999999999</v>
      </c>
      <c r="I6673" s="2">
        <v>2</v>
      </c>
      <c r="J6673" s="2">
        <v>2307</v>
      </c>
      <c r="K6673" s="4">
        <v>0.48930000000000001</v>
      </c>
      <c r="L6673" s="2" t="s">
        <v>1276</v>
      </c>
      <c r="M6673" s="5">
        <v>45093</v>
      </c>
      <c r="N6673" s="6">
        <v>102.57</v>
      </c>
    </row>
    <row r="6674" spans="1:14" ht="15.5" hidden="1" x14ac:dyDescent="0.35">
      <c r="A6674" s="3" t="s">
        <v>709</v>
      </c>
      <c r="B6674" s="2" t="s">
        <v>2951</v>
      </c>
      <c r="C6674" s="3">
        <v>80</v>
      </c>
      <c r="D6674" s="2">
        <v>0.63</v>
      </c>
      <c r="E6674" s="2">
        <v>0.62</v>
      </c>
      <c r="F6674" s="2">
        <v>0.66</v>
      </c>
      <c r="G6674" s="2">
        <v>0.26</v>
      </c>
      <c r="H6674" s="2">
        <v>0.70269999999999999</v>
      </c>
      <c r="I6674" s="2">
        <v>2001</v>
      </c>
      <c r="J6674" s="2">
        <v>16737</v>
      </c>
      <c r="K6674" s="4">
        <v>0.4839</v>
      </c>
      <c r="L6674" s="2" t="s">
        <v>1276</v>
      </c>
      <c r="M6674" s="5">
        <v>45093</v>
      </c>
      <c r="N6674" s="6">
        <v>102.57</v>
      </c>
    </row>
    <row r="6675" spans="1:14" ht="15.5" hidden="1" x14ac:dyDescent="0.35">
      <c r="A6675" s="3" t="s">
        <v>710</v>
      </c>
      <c r="B6675" s="2" t="s">
        <v>2952</v>
      </c>
      <c r="C6675" s="3">
        <v>81</v>
      </c>
      <c r="D6675" s="2">
        <v>0.63</v>
      </c>
      <c r="E6675" s="2">
        <v>0.69</v>
      </c>
      <c r="F6675" s="2">
        <v>0.73</v>
      </c>
      <c r="G6675" s="2">
        <v>0.21</v>
      </c>
      <c r="H6675" s="2">
        <v>0.5</v>
      </c>
      <c r="I6675" s="2">
        <v>2</v>
      </c>
      <c r="J6675" s="2">
        <v>4697</v>
      </c>
      <c r="K6675" s="4">
        <v>0.47749999999999998</v>
      </c>
      <c r="L6675" s="2" t="s">
        <v>1276</v>
      </c>
      <c r="M6675" s="5">
        <v>45093</v>
      </c>
      <c r="N6675" s="6">
        <v>102.57</v>
      </c>
    </row>
    <row r="6676" spans="1:14" ht="15.5" hidden="1" x14ac:dyDescent="0.35">
      <c r="A6676" s="3" t="s">
        <v>711</v>
      </c>
      <c r="B6676" s="2" t="s">
        <v>2949</v>
      </c>
      <c r="C6676" s="3">
        <v>82</v>
      </c>
      <c r="D6676" s="2">
        <v>0.74</v>
      </c>
      <c r="E6676" s="2">
        <v>0.78</v>
      </c>
      <c r="F6676" s="2">
        <v>0.82</v>
      </c>
      <c r="G6676" s="2">
        <v>0.24</v>
      </c>
      <c r="H6676" s="2">
        <v>0.48</v>
      </c>
      <c r="I6676" s="2">
        <v>532</v>
      </c>
      <c r="J6676" s="2">
        <v>5601</v>
      </c>
      <c r="K6676" s="4">
        <v>0.47310000000000002</v>
      </c>
      <c r="L6676" s="2" t="s">
        <v>1276</v>
      </c>
      <c r="M6676" s="5">
        <v>45093</v>
      </c>
      <c r="N6676" s="6">
        <v>102.57</v>
      </c>
    </row>
    <row r="6677" spans="1:14" ht="15.5" hidden="1" x14ac:dyDescent="0.35">
      <c r="A6677" s="3" t="s">
        <v>713</v>
      </c>
      <c r="B6677" s="2" t="s">
        <v>3016</v>
      </c>
      <c r="C6677" s="3">
        <v>83</v>
      </c>
      <c r="D6677" s="2">
        <v>0.82</v>
      </c>
      <c r="E6677" s="2">
        <v>0.87</v>
      </c>
      <c r="F6677" s="2">
        <v>0.91</v>
      </c>
      <c r="G6677" s="2">
        <v>0.27</v>
      </c>
      <c r="H6677" s="2">
        <v>0.4909</v>
      </c>
      <c r="I6677" s="2">
        <v>71</v>
      </c>
      <c r="J6677" s="2">
        <v>2391</v>
      </c>
      <c r="K6677" s="4">
        <v>0.46729999999999999</v>
      </c>
      <c r="L6677" s="2" t="s">
        <v>1276</v>
      </c>
      <c r="M6677" s="5">
        <v>45093</v>
      </c>
      <c r="N6677" s="6">
        <v>102.57</v>
      </c>
    </row>
    <row r="6678" spans="1:14" ht="15.5" hidden="1" x14ac:dyDescent="0.35">
      <c r="A6678" s="3" t="s">
        <v>714</v>
      </c>
      <c r="B6678" s="2" t="s">
        <v>3017</v>
      </c>
      <c r="C6678" s="3">
        <v>84</v>
      </c>
      <c r="D6678" s="2">
        <v>0.95</v>
      </c>
      <c r="E6678" s="2">
        <v>0.97</v>
      </c>
      <c r="F6678" s="2">
        <v>1.04</v>
      </c>
      <c r="G6678" s="2">
        <v>0.35</v>
      </c>
      <c r="H6678" s="2">
        <v>0.58330000000000004</v>
      </c>
      <c r="I6678" s="2">
        <v>28</v>
      </c>
      <c r="J6678" s="2">
        <v>2471</v>
      </c>
      <c r="K6678" s="4">
        <v>0.46579999999999999</v>
      </c>
      <c r="L6678" s="2" t="s">
        <v>1276</v>
      </c>
      <c r="M6678" s="5">
        <v>45093</v>
      </c>
      <c r="N6678" s="6">
        <v>102.57</v>
      </c>
    </row>
    <row r="6679" spans="1:14" ht="15.5" hidden="1" x14ac:dyDescent="0.35">
      <c r="A6679" s="3" t="s">
        <v>716</v>
      </c>
      <c r="B6679" s="2" t="s">
        <v>2957</v>
      </c>
      <c r="C6679" s="3">
        <v>85</v>
      </c>
      <c r="D6679" s="2">
        <v>1.1100000000000001</v>
      </c>
      <c r="E6679" s="2">
        <v>1.08</v>
      </c>
      <c r="F6679" s="2">
        <v>1.1200000000000001</v>
      </c>
      <c r="G6679" s="2">
        <v>0.44</v>
      </c>
      <c r="H6679" s="2">
        <v>0.65669999999999995</v>
      </c>
      <c r="I6679" s="2">
        <v>443</v>
      </c>
      <c r="J6679" s="2">
        <v>18406</v>
      </c>
      <c r="K6679" s="4">
        <v>0.45629999999999998</v>
      </c>
      <c r="L6679" s="2" t="s">
        <v>1276</v>
      </c>
      <c r="M6679" s="5">
        <v>45093</v>
      </c>
      <c r="N6679" s="6">
        <v>102.57</v>
      </c>
    </row>
    <row r="6680" spans="1:14" ht="15.5" hidden="1" x14ac:dyDescent="0.35">
      <c r="A6680" s="3" t="s">
        <v>717</v>
      </c>
      <c r="B6680" s="2" t="s">
        <v>3018</v>
      </c>
      <c r="C6680" s="3">
        <v>86</v>
      </c>
      <c r="D6680" s="2">
        <v>1.18</v>
      </c>
      <c r="E6680" s="2">
        <v>1.21</v>
      </c>
      <c r="F6680" s="2">
        <v>1.26</v>
      </c>
      <c r="G6680" s="2">
        <v>0.43</v>
      </c>
      <c r="H6680" s="2">
        <v>0.57330000000000003</v>
      </c>
      <c r="I6680" s="2">
        <v>84</v>
      </c>
      <c r="J6680" s="2">
        <v>2724</v>
      </c>
      <c r="K6680" s="4">
        <v>0.4531</v>
      </c>
      <c r="L6680" s="2" t="s">
        <v>1276</v>
      </c>
      <c r="M6680" s="5">
        <v>45093</v>
      </c>
      <c r="N6680" s="6">
        <v>102.57</v>
      </c>
    </row>
    <row r="6681" spans="1:14" ht="15.5" hidden="1" x14ac:dyDescent="0.35">
      <c r="A6681" s="3" t="s">
        <v>719</v>
      </c>
      <c r="B6681" s="2" t="s">
        <v>2934</v>
      </c>
      <c r="C6681" s="3">
        <v>87</v>
      </c>
      <c r="D6681" s="2">
        <v>1.31</v>
      </c>
      <c r="E6681" s="2">
        <v>0.86</v>
      </c>
      <c r="F6681" s="2">
        <v>1.41</v>
      </c>
      <c r="G6681" s="2">
        <v>0.44</v>
      </c>
      <c r="H6681" s="2">
        <v>0.50570000000000004</v>
      </c>
      <c r="I6681" s="2">
        <v>97</v>
      </c>
      <c r="J6681" s="2">
        <v>5184</v>
      </c>
      <c r="K6681" s="4">
        <v>0.44969999999999999</v>
      </c>
      <c r="L6681" s="2" t="s">
        <v>1276</v>
      </c>
      <c r="M6681" s="5">
        <v>45093</v>
      </c>
      <c r="N6681" s="6">
        <v>102.57</v>
      </c>
    </row>
    <row r="6682" spans="1:14" ht="15.5" hidden="1" x14ac:dyDescent="0.35">
      <c r="A6682" s="3" t="s">
        <v>721</v>
      </c>
      <c r="B6682" s="2" t="s">
        <v>2957</v>
      </c>
      <c r="C6682" s="3">
        <v>88</v>
      </c>
      <c r="D6682" s="2">
        <v>1.5</v>
      </c>
      <c r="E6682" s="2">
        <v>1.01</v>
      </c>
      <c r="F6682" s="2">
        <v>1.55</v>
      </c>
      <c r="G6682" s="2">
        <v>0.56000000000000005</v>
      </c>
      <c r="H6682" s="2">
        <v>0.59570000000000001</v>
      </c>
      <c r="I6682" s="2">
        <v>424</v>
      </c>
      <c r="J6682" s="2">
        <v>7154</v>
      </c>
      <c r="K6682" s="4">
        <v>0.44359999999999999</v>
      </c>
      <c r="L6682" s="2" t="s">
        <v>1276</v>
      </c>
      <c r="M6682" s="5">
        <v>45093</v>
      </c>
      <c r="N6682" s="6">
        <v>102.57</v>
      </c>
    </row>
    <row r="6683" spans="1:14" ht="15.5" hidden="1" x14ac:dyDescent="0.35">
      <c r="A6683" s="3" t="s">
        <v>722</v>
      </c>
      <c r="B6683" s="2" t="s">
        <v>3019</v>
      </c>
      <c r="C6683" s="3">
        <v>89</v>
      </c>
      <c r="D6683" s="2">
        <v>1.63</v>
      </c>
      <c r="E6683" s="2">
        <v>1.1599999999999999</v>
      </c>
      <c r="F6683" s="2">
        <v>1.73</v>
      </c>
      <c r="G6683" s="2">
        <v>0.61</v>
      </c>
      <c r="H6683" s="2">
        <v>0.59799999999999998</v>
      </c>
      <c r="I6683" s="2">
        <v>218</v>
      </c>
      <c r="J6683" s="2">
        <v>7538</v>
      </c>
      <c r="K6683" s="4">
        <v>0.44019999999999998</v>
      </c>
      <c r="L6683" s="2" t="s">
        <v>1276</v>
      </c>
      <c r="M6683" s="5">
        <v>45093</v>
      </c>
      <c r="N6683" s="6">
        <v>102.57</v>
      </c>
    </row>
    <row r="6684" spans="1:14" ht="15.5" hidden="1" x14ac:dyDescent="0.35">
      <c r="A6684" s="3" t="s">
        <v>724</v>
      </c>
      <c r="B6684" s="2" t="s">
        <v>2957</v>
      </c>
      <c r="C6684" s="3">
        <v>90</v>
      </c>
      <c r="D6684" s="2">
        <v>1.85</v>
      </c>
      <c r="E6684" s="2">
        <v>1.2</v>
      </c>
      <c r="F6684" s="2">
        <v>1.95</v>
      </c>
      <c r="G6684" s="2">
        <v>0.68</v>
      </c>
      <c r="H6684" s="2">
        <v>0.58120000000000005</v>
      </c>
      <c r="I6684" s="2">
        <v>1872</v>
      </c>
      <c r="J6684" s="2">
        <v>33308</v>
      </c>
      <c r="K6684" s="4">
        <v>0.43919999999999998</v>
      </c>
      <c r="L6684" s="2" t="s">
        <v>1276</v>
      </c>
      <c r="M6684" s="5">
        <v>45093</v>
      </c>
      <c r="N6684" s="6">
        <v>102.57</v>
      </c>
    </row>
    <row r="6685" spans="1:14" ht="15.5" x14ac:dyDescent="0.35">
      <c r="A6685" s="3" t="s">
        <v>726</v>
      </c>
      <c r="B6685" s="2" t="s">
        <v>3020</v>
      </c>
      <c r="C6685" s="3">
        <v>91</v>
      </c>
      <c r="D6685" s="2">
        <v>1.99</v>
      </c>
      <c r="E6685" s="2">
        <v>1.55</v>
      </c>
      <c r="F6685" s="2">
        <v>2.54</v>
      </c>
      <c r="G6685" s="2">
        <v>0.7</v>
      </c>
      <c r="H6685" s="2">
        <v>0.54259999999999997</v>
      </c>
      <c r="I6685" s="2">
        <v>26</v>
      </c>
      <c r="J6685" s="2">
        <v>6510</v>
      </c>
      <c r="K6685" s="4">
        <v>0.46920000000000001</v>
      </c>
      <c r="L6685" s="2" t="s">
        <v>1276</v>
      </c>
      <c r="M6685" s="5">
        <v>45093</v>
      </c>
      <c r="N6685" s="6">
        <v>102.57</v>
      </c>
    </row>
    <row r="6686" spans="1:14" ht="15.5" hidden="1" x14ac:dyDescent="0.35">
      <c r="A6686" s="3" t="s">
        <v>728</v>
      </c>
      <c r="B6686" s="2" t="s">
        <v>3018</v>
      </c>
      <c r="C6686" s="3">
        <v>92</v>
      </c>
      <c r="D6686" s="2">
        <v>2.1800000000000002</v>
      </c>
      <c r="E6686" s="2">
        <v>1.76</v>
      </c>
      <c r="F6686" s="2">
        <v>2.3199999999999998</v>
      </c>
      <c r="G6686" s="2">
        <v>0.71</v>
      </c>
      <c r="H6686" s="2">
        <v>0.48299999999999998</v>
      </c>
      <c r="I6686" s="2">
        <v>1168</v>
      </c>
      <c r="J6686" s="2">
        <v>5230</v>
      </c>
      <c r="K6686" s="4">
        <v>0.42630000000000001</v>
      </c>
      <c r="L6686" s="2" t="s">
        <v>1276</v>
      </c>
      <c r="M6686" s="5">
        <v>45093</v>
      </c>
      <c r="N6686" s="6">
        <v>102.57</v>
      </c>
    </row>
    <row r="6687" spans="1:14" ht="15.5" hidden="1" x14ac:dyDescent="0.35">
      <c r="A6687" s="3" t="s">
        <v>729</v>
      </c>
      <c r="B6687" s="2" t="s">
        <v>3021</v>
      </c>
      <c r="C6687" s="3">
        <v>93</v>
      </c>
      <c r="D6687" s="2">
        <v>2.35</v>
      </c>
      <c r="E6687" s="2">
        <v>1.82</v>
      </c>
      <c r="F6687" s="2">
        <v>2.5499999999999998</v>
      </c>
      <c r="G6687" s="2">
        <v>0.72</v>
      </c>
      <c r="H6687" s="2">
        <v>0.44169999999999998</v>
      </c>
      <c r="I6687" s="2">
        <v>36</v>
      </c>
      <c r="J6687" s="2">
        <v>6680</v>
      </c>
      <c r="K6687" s="4">
        <v>0.42149999999999999</v>
      </c>
      <c r="L6687" s="2" t="s">
        <v>1276</v>
      </c>
      <c r="M6687" s="5">
        <v>45093</v>
      </c>
      <c r="N6687" s="6">
        <v>102.57</v>
      </c>
    </row>
    <row r="6688" spans="1:14" ht="15.5" x14ac:dyDescent="0.35">
      <c r="A6688" s="3" t="s">
        <v>731</v>
      </c>
      <c r="B6688" s="2" t="s">
        <v>2959</v>
      </c>
      <c r="C6688" s="3">
        <v>94</v>
      </c>
      <c r="D6688" s="2">
        <v>2.62</v>
      </c>
      <c r="E6688" s="2">
        <v>2.62</v>
      </c>
      <c r="F6688" s="2">
        <v>2.95</v>
      </c>
      <c r="G6688" s="2">
        <v>0.83</v>
      </c>
      <c r="H6688" s="2">
        <v>0.4637</v>
      </c>
      <c r="I6688" s="2">
        <v>472</v>
      </c>
      <c r="J6688" s="2">
        <v>5201</v>
      </c>
      <c r="K6688" s="4">
        <v>0.42870000000000003</v>
      </c>
      <c r="L6688" s="2" t="s">
        <v>1276</v>
      </c>
      <c r="M6688" s="5">
        <v>45093</v>
      </c>
      <c r="N6688" s="6">
        <v>102.57</v>
      </c>
    </row>
    <row r="6689" spans="1:14" ht="15.5" hidden="1" x14ac:dyDescent="0.35">
      <c r="A6689" s="3" t="s">
        <v>733</v>
      </c>
      <c r="B6689" s="2" t="s">
        <v>2951</v>
      </c>
      <c r="C6689" s="3">
        <v>95</v>
      </c>
      <c r="D6689" s="2">
        <v>3.07</v>
      </c>
      <c r="E6689" s="2">
        <v>2.85</v>
      </c>
      <c r="F6689" s="2">
        <v>3.1</v>
      </c>
      <c r="G6689" s="2">
        <v>1.06</v>
      </c>
      <c r="H6689" s="2">
        <v>0.52739999999999998</v>
      </c>
      <c r="I6689" s="2">
        <v>1354</v>
      </c>
      <c r="J6689" s="2">
        <v>26929</v>
      </c>
      <c r="K6689" s="4">
        <v>0.41470000000000001</v>
      </c>
      <c r="L6689" s="2" t="s">
        <v>1276</v>
      </c>
      <c r="M6689" s="5">
        <v>45093</v>
      </c>
      <c r="N6689" s="6">
        <v>102.57</v>
      </c>
    </row>
    <row r="6690" spans="1:14" ht="15.5" hidden="1" x14ac:dyDescent="0.35">
      <c r="A6690" s="3" t="s">
        <v>734</v>
      </c>
      <c r="B6690" s="2" t="s">
        <v>3022</v>
      </c>
      <c r="C6690" s="3">
        <v>96</v>
      </c>
      <c r="D6690" s="2">
        <v>3.2</v>
      </c>
      <c r="E6690" s="2">
        <v>2.63</v>
      </c>
      <c r="F6690" s="2">
        <v>3.4</v>
      </c>
      <c r="G6690" s="2">
        <v>1</v>
      </c>
      <c r="H6690" s="2">
        <v>0.45450000000000002</v>
      </c>
      <c r="I6690" s="2">
        <v>164</v>
      </c>
      <c r="J6690" s="2">
        <v>5657</v>
      </c>
      <c r="K6690" s="4">
        <v>0.41089999999999999</v>
      </c>
      <c r="L6690" s="2" t="s">
        <v>1276</v>
      </c>
      <c r="M6690" s="5">
        <v>45093</v>
      </c>
      <c r="N6690" s="6">
        <v>102.57</v>
      </c>
    </row>
    <row r="6691" spans="1:14" ht="15.5" x14ac:dyDescent="0.35">
      <c r="A6691" s="3" t="s">
        <v>736</v>
      </c>
      <c r="B6691" s="2" t="s">
        <v>3023</v>
      </c>
      <c r="C6691" s="3">
        <v>97</v>
      </c>
      <c r="D6691" s="2">
        <v>3.56</v>
      </c>
      <c r="E6691" s="2">
        <v>3.6</v>
      </c>
      <c r="F6691" s="2">
        <v>3.7</v>
      </c>
      <c r="G6691" s="2">
        <v>1.08</v>
      </c>
      <c r="H6691" s="2">
        <v>0.4355</v>
      </c>
      <c r="I6691" s="2">
        <v>342</v>
      </c>
      <c r="J6691" s="2">
        <v>8050</v>
      </c>
      <c r="K6691" s="4">
        <v>0.40539999999999998</v>
      </c>
      <c r="L6691" s="2" t="s">
        <v>1276</v>
      </c>
      <c r="M6691" s="5">
        <v>45093</v>
      </c>
      <c r="N6691" s="6">
        <v>102.57</v>
      </c>
    </row>
    <row r="6692" spans="1:14" ht="15.5" hidden="1" x14ac:dyDescent="0.35">
      <c r="A6692" s="3" t="s">
        <v>738</v>
      </c>
      <c r="B6692" s="2" t="s">
        <v>2951</v>
      </c>
      <c r="C6692" s="3">
        <v>98</v>
      </c>
      <c r="D6692" s="2">
        <v>4</v>
      </c>
      <c r="E6692" s="2">
        <v>3.95</v>
      </c>
      <c r="F6692" s="2">
        <v>4.05</v>
      </c>
      <c r="G6692" s="2">
        <v>1.28</v>
      </c>
      <c r="H6692" s="2">
        <v>0.47060000000000002</v>
      </c>
      <c r="I6692" s="2">
        <v>205</v>
      </c>
      <c r="J6692" s="2">
        <v>5812</v>
      </c>
      <c r="K6692" s="4">
        <v>0.40200000000000002</v>
      </c>
      <c r="L6692" s="2" t="s">
        <v>1276</v>
      </c>
      <c r="M6692" s="5">
        <v>45093</v>
      </c>
      <c r="N6692" s="6">
        <v>102.57</v>
      </c>
    </row>
    <row r="6693" spans="1:14" ht="15.5" hidden="1" x14ac:dyDescent="0.35">
      <c r="A6693" s="3" t="s">
        <v>740</v>
      </c>
      <c r="B6693" s="2" t="s">
        <v>3019</v>
      </c>
      <c r="C6693" s="3">
        <v>99</v>
      </c>
      <c r="D6693" s="2">
        <v>4.25</v>
      </c>
      <c r="E6693" s="2">
        <v>4.3</v>
      </c>
      <c r="F6693" s="2">
        <v>4.4000000000000004</v>
      </c>
      <c r="G6693" s="2">
        <v>1.25</v>
      </c>
      <c r="H6693" s="2">
        <v>0.41670000000000001</v>
      </c>
      <c r="I6693" s="2">
        <v>156</v>
      </c>
      <c r="J6693" s="2">
        <v>6087</v>
      </c>
      <c r="K6693" s="4">
        <v>0.39700000000000002</v>
      </c>
      <c r="L6693" s="2" t="s">
        <v>1276</v>
      </c>
      <c r="M6693" s="5">
        <v>45093</v>
      </c>
      <c r="N6693" s="6">
        <v>102.57</v>
      </c>
    </row>
    <row r="6694" spans="1:14" ht="15.5" x14ac:dyDescent="0.35">
      <c r="A6694" s="3" t="s">
        <v>741</v>
      </c>
      <c r="B6694" s="2" t="s">
        <v>2951</v>
      </c>
      <c r="C6694" s="3">
        <v>100</v>
      </c>
      <c r="D6694" s="2">
        <v>4.74</v>
      </c>
      <c r="E6694" s="2">
        <v>4</v>
      </c>
      <c r="F6694" s="2">
        <v>4.75</v>
      </c>
      <c r="G6694" s="2">
        <v>1.42</v>
      </c>
      <c r="H6694" s="2">
        <v>0.42770000000000002</v>
      </c>
      <c r="I6694" s="2">
        <v>1995</v>
      </c>
      <c r="J6694" s="2">
        <v>32647</v>
      </c>
      <c r="K6694" s="4">
        <v>0.39040000000000002</v>
      </c>
      <c r="L6694" s="2" t="s">
        <v>1276</v>
      </c>
      <c r="M6694" s="5">
        <v>45093</v>
      </c>
      <c r="N6694" s="6">
        <v>102.57</v>
      </c>
    </row>
    <row r="6695" spans="1:14" ht="15.5" hidden="1" x14ac:dyDescent="0.35">
      <c r="A6695" s="3" t="s">
        <v>743</v>
      </c>
      <c r="B6695" s="2" t="s">
        <v>2951</v>
      </c>
      <c r="C6695" s="3">
        <v>105</v>
      </c>
      <c r="D6695" s="2">
        <v>7.05</v>
      </c>
      <c r="E6695" s="2">
        <v>5</v>
      </c>
      <c r="F6695" s="2">
        <v>7.15</v>
      </c>
      <c r="G6695" s="2">
        <v>1.9</v>
      </c>
      <c r="H6695" s="2">
        <v>0.36890000000000001</v>
      </c>
      <c r="I6695" s="2">
        <v>1440</v>
      </c>
      <c r="J6695" s="2">
        <v>34253</v>
      </c>
      <c r="K6695" s="4">
        <v>0.375</v>
      </c>
      <c r="L6695" s="2" t="s">
        <v>1276</v>
      </c>
      <c r="M6695" s="5">
        <v>45093</v>
      </c>
      <c r="N6695" s="6">
        <v>102.57</v>
      </c>
    </row>
    <row r="6696" spans="1:14" ht="15.5" x14ac:dyDescent="0.35">
      <c r="A6696" s="3" t="s">
        <v>745</v>
      </c>
      <c r="B6696" s="2" t="s">
        <v>2957</v>
      </c>
      <c r="C6696" s="3">
        <v>110</v>
      </c>
      <c r="D6696" s="2">
        <v>10.050000000000001</v>
      </c>
      <c r="E6696" s="2">
        <v>9.9</v>
      </c>
      <c r="F6696" s="2">
        <v>10.25</v>
      </c>
      <c r="G6696" s="2">
        <v>2.2999999999999998</v>
      </c>
      <c r="H6696" s="2">
        <v>0.29680000000000001</v>
      </c>
      <c r="I6696" s="2">
        <v>137</v>
      </c>
      <c r="J6696" s="2">
        <v>18178</v>
      </c>
      <c r="K6696" s="4">
        <v>0.3624</v>
      </c>
      <c r="L6696" s="2" t="s">
        <v>1276</v>
      </c>
      <c r="M6696" s="5">
        <v>45093</v>
      </c>
      <c r="N6696" s="6">
        <v>102.57</v>
      </c>
    </row>
    <row r="6697" spans="1:14" ht="15.5" x14ac:dyDescent="0.35">
      <c r="A6697" s="3" t="s">
        <v>747</v>
      </c>
      <c r="B6697" s="2" t="s">
        <v>3024</v>
      </c>
      <c r="C6697" s="3">
        <v>115</v>
      </c>
      <c r="D6697" s="2">
        <v>13.5</v>
      </c>
      <c r="E6697" s="2">
        <v>13.05</v>
      </c>
      <c r="F6697" s="2">
        <v>13.9</v>
      </c>
      <c r="G6697" s="2">
        <v>2.6</v>
      </c>
      <c r="H6697" s="2">
        <v>0.23849999999999999</v>
      </c>
      <c r="I6697" s="2">
        <v>77</v>
      </c>
      <c r="J6697" s="2">
        <v>29052</v>
      </c>
      <c r="K6697" s="4">
        <v>0.34460000000000002</v>
      </c>
      <c r="L6697" s="2" t="s">
        <v>1276</v>
      </c>
      <c r="M6697" s="5">
        <v>45093</v>
      </c>
      <c r="N6697" s="6">
        <v>102.57</v>
      </c>
    </row>
    <row r="6698" spans="1:14" ht="15.5" x14ac:dyDescent="0.35">
      <c r="A6698" s="3" t="s">
        <v>749</v>
      </c>
      <c r="B6698" s="2" t="s">
        <v>3025</v>
      </c>
      <c r="C6698" s="3">
        <v>120</v>
      </c>
      <c r="D6698" s="2">
        <v>15.05</v>
      </c>
      <c r="E6698" s="2">
        <v>17.45</v>
      </c>
      <c r="F6698" s="2">
        <v>18.3</v>
      </c>
      <c r="G6698" s="2">
        <v>0</v>
      </c>
      <c r="H6698" s="2" t="s">
        <v>12</v>
      </c>
      <c r="I6698" s="2">
        <v>33</v>
      </c>
      <c r="J6698" s="2">
        <v>16945</v>
      </c>
      <c r="K6698" s="4">
        <v>0.35349999999999998</v>
      </c>
      <c r="L6698" s="2" t="s">
        <v>1276</v>
      </c>
      <c r="M6698" s="5">
        <v>45093</v>
      </c>
      <c r="N6698" s="6">
        <v>102.57</v>
      </c>
    </row>
    <row r="6699" spans="1:14" ht="15.5" hidden="1" x14ac:dyDescent="0.35">
      <c r="A6699" s="3" t="s">
        <v>751</v>
      </c>
      <c r="B6699" s="2" t="s">
        <v>3026</v>
      </c>
      <c r="C6699" s="3">
        <v>125</v>
      </c>
      <c r="D6699" s="2">
        <v>22.14</v>
      </c>
      <c r="E6699" s="2">
        <v>22.05</v>
      </c>
      <c r="F6699" s="2">
        <v>23.2</v>
      </c>
      <c r="G6699" s="2">
        <v>2.8</v>
      </c>
      <c r="H6699" s="2">
        <v>0.14480000000000001</v>
      </c>
      <c r="I6699" s="2">
        <v>6</v>
      </c>
      <c r="J6699" s="2">
        <v>17876</v>
      </c>
      <c r="K6699" s="4">
        <v>0.40160000000000001</v>
      </c>
      <c r="L6699" s="2" t="s">
        <v>1276</v>
      </c>
      <c r="M6699" s="5">
        <v>45093</v>
      </c>
      <c r="N6699" s="6">
        <v>102.57</v>
      </c>
    </row>
    <row r="6700" spans="1:14" ht="15.5" x14ac:dyDescent="0.35">
      <c r="A6700" s="3" t="s">
        <v>752</v>
      </c>
      <c r="B6700" s="2" t="s">
        <v>3027</v>
      </c>
      <c r="C6700" s="3">
        <v>130</v>
      </c>
      <c r="D6700" s="2">
        <v>25.05</v>
      </c>
      <c r="E6700" s="2">
        <v>26.8</v>
      </c>
      <c r="F6700" s="2">
        <v>28.05</v>
      </c>
      <c r="G6700" s="2">
        <v>1.1000000000000001</v>
      </c>
      <c r="H6700" s="2">
        <v>4.5900000000000003E-2</v>
      </c>
      <c r="I6700" s="2">
        <v>1</v>
      </c>
      <c r="J6700" s="2">
        <v>3294</v>
      </c>
      <c r="K6700" s="4">
        <v>0.43359999999999999</v>
      </c>
      <c r="L6700" s="2" t="s">
        <v>1276</v>
      </c>
      <c r="M6700" s="5">
        <v>45093</v>
      </c>
      <c r="N6700" s="6">
        <v>102.57</v>
      </c>
    </row>
    <row r="6701" spans="1:14" ht="15.5" hidden="1" x14ac:dyDescent="0.35">
      <c r="A6701" s="3" t="s">
        <v>754</v>
      </c>
      <c r="B6701" s="2" t="s">
        <v>3028</v>
      </c>
      <c r="C6701" s="3">
        <v>135</v>
      </c>
      <c r="D6701" s="2">
        <v>32</v>
      </c>
      <c r="E6701" s="2">
        <v>31.85</v>
      </c>
      <c r="F6701" s="2">
        <v>32.950000000000003</v>
      </c>
      <c r="G6701" s="2">
        <v>3.1</v>
      </c>
      <c r="H6701" s="2">
        <v>0.10730000000000001</v>
      </c>
      <c r="I6701" s="2">
        <v>832</v>
      </c>
      <c r="J6701" s="2">
        <v>275</v>
      </c>
      <c r="K6701" s="4">
        <v>0.46529999999999999</v>
      </c>
      <c r="L6701" s="2" t="s">
        <v>1276</v>
      </c>
      <c r="M6701" s="5">
        <v>45093</v>
      </c>
      <c r="N6701" s="6">
        <v>102.57</v>
      </c>
    </row>
    <row r="6702" spans="1:14" ht="15.5" x14ac:dyDescent="0.35">
      <c r="A6702" s="3" t="s">
        <v>756</v>
      </c>
      <c r="B6702" s="2" t="s">
        <v>3028</v>
      </c>
      <c r="C6702" s="3">
        <v>140</v>
      </c>
      <c r="D6702" s="2">
        <v>37.049999999999997</v>
      </c>
      <c r="E6702" s="2">
        <v>37.1</v>
      </c>
      <c r="F6702" s="2">
        <v>38</v>
      </c>
      <c r="G6702" s="2">
        <v>3.2</v>
      </c>
      <c r="H6702" s="2">
        <v>9.4500000000000001E-2</v>
      </c>
      <c r="I6702" s="2">
        <v>2866</v>
      </c>
      <c r="J6702" s="2">
        <v>1069</v>
      </c>
      <c r="K6702" s="4">
        <v>0.52149999999999996</v>
      </c>
      <c r="L6702" s="2" t="s">
        <v>1276</v>
      </c>
      <c r="M6702" s="5">
        <v>45093</v>
      </c>
      <c r="N6702" s="6">
        <v>102.57</v>
      </c>
    </row>
    <row r="6703" spans="1:14" ht="15.5" x14ac:dyDescent="0.35">
      <c r="A6703" s="3" t="s">
        <v>758</v>
      </c>
      <c r="B6703" s="2" t="s">
        <v>3028</v>
      </c>
      <c r="C6703" s="3">
        <v>145</v>
      </c>
      <c r="D6703" s="2">
        <v>42.1</v>
      </c>
      <c r="E6703" s="2">
        <v>41.8</v>
      </c>
      <c r="F6703" s="2">
        <v>42.95</v>
      </c>
      <c r="G6703" s="2">
        <v>3.55</v>
      </c>
      <c r="H6703" s="2">
        <v>9.2100000000000001E-2</v>
      </c>
      <c r="I6703" s="2">
        <v>130</v>
      </c>
      <c r="J6703" s="2">
        <v>56</v>
      </c>
      <c r="K6703" s="4">
        <v>0.55520000000000003</v>
      </c>
      <c r="L6703" s="2" t="s">
        <v>1276</v>
      </c>
      <c r="M6703" s="5">
        <v>45093</v>
      </c>
      <c r="N6703" s="6">
        <v>102.57</v>
      </c>
    </row>
    <row r="6704" spans="1:14" ht="15.5" hidden="1" x14ac:dyDescent="0.35">
      <c r="A6704" s="3" t="s">
        <v>759</v>
      </c>
      <c r="B6704" s="2" t="s">
        <v>3028</v>
      </c>
      <c r="C6704" s="3">
        <v>150</v>
      </c>
      <c r="D6704" s="2">
        <v>47.1</v>
      </c>
      <c r="E6704" s="2">
        <v>46.8</v>
      </c>
      <c r="F6704" s="2">
        <v>48</v>
      </c>
      <c r="G6704" s="2">
        <v>3.55</v>
      </c>
      <c r="H6704" s="2">
        <v>8.1500000000000003E-2</v>
      </c>
      <c r="I6704" s="2">
        <v>6761</v>
      </c>
      <c r="J6704" s="2">
        <v>2439</v>
      </c>
      <c r="K6704" s="4">
        <v>0.60719999999999996</v>
      </c>
      <c r="L6704" s="2" t="s">
        <v>1276</v>
      </c>
      <c r="M6704" s="5">
        <v>45093</v>
      </c>
      <c r="N6704" s="6">
        <v>102.57</v>
      </c>
    </row>
    <row r="6705" spans="1:14" ht="15.5" hidden="1" x14ac:dyDescent="0.35">
      <c r="A6705" s="3" t="s">
        <v>760</v>
      </c>
      <c r="B6705" s="2" t="s">
        <v>2275</v>
      </c>
      <c r="C6705" s="3">
        <v>150.5</v>
      </c>
      <c r="D6705" s="2">
        <v>48.05</v>
      </c>
      <c r="E6705" s="2">
        <v>47.35</v>
      </c>
      <c r="F6705" s="2">
        <v>48.15</v>
      </c>
      <c r="G6705" s="2">
        <v>0</v>
      </c>
      <c r="H6705" s="2" t="s">
        <v>12</v>
      </c>
      <c r="I6705" s="2">
        <v>5</v>
      </c>
      <c r="J6705" s="2">
        <v>3</v>
      </c>
      <c r="K6705" s="4">
        <v>0.51559999999999995</v>
      </c>
      <c r="L6705" s="2" t="s">
        <v>1276</v>
      </c>
      <c r="M6705" s="5">
        <v>45093</v>
      </c>
      <c r="N6705" s="6">
        <v>102.57</v>
      </c>
    </row>
    <row r="6706" spans="1:14" ht="15.5" hidden="1" x14ac:dyDescent="0.35">
      <c r="A6706" s="3" t="s">
        <v>762</v>
      </c>
      <c r="B6706" s="2" t="s">
        <v>2276</v>
      </c>
      <c r="C6706" s="3">
        <v>151</v>
      </c>
      <c r="D6706" s="2">
        <v>45.76</v>
      </c>
      <c r="E6706" s="2">
        <v>55.45</v>
      </c>
      <c r="F6706" s="2">
        <v>56.75</v>
      </c>
      <c r="G6706" s="2">
        <v>0</v>
      </c>
      <c r="H6706" s="2" t="s">
        <v>12</v>
      </c>
      <c r="I6706" s="2">
        <v>1</v>
      </c>
      <c r="J6706" s="2">
        <v>2</v>
      </c>
      <c r="K6706" s="4">
        <v>1.323</v>
      </c>
      <c r="L6706" s="2" t="s">
        <v>1276</v>
      </c>
      <c r="M6706" s="5">
        <v>45093</v>
      </c>
      <c r="N6706" s="6">
        <v>102.57</v>
      </c>
    </row>
    <row r="6707" spans="1:14" ht="15.5" hidden="1" x14ac:dyDescent="0.35">
      <c r="A6707" s="3" t="s">
        <v>763</v>
      </c>
      <c r="B6707" s="2" t="s">
        <v>2277</v>
      </c>
      <c r="C6707" s="3">
        <v>151.5</v>
      </c>
      <c r="D6707" s="2">
        <v>51.15</v>
      </c>
      <c r="E6707" s="2">
        <v>60.45</v>
      </c>
      <c r="F6707" s="2">
        <v>61.1</v>
      </c>
      <c r="G6707" s="2">
        <v>0</v>
      </c>
      <c r="H6707" s="2" t="s">
        <v>12</v>
      </c>
      <c r="I6707" s="2">
        <v>650</v>
      </c>
      <c r="J6707" s="2">
        <v>2</v>
      </c>
      <c r="K6707" s="4">
        <v>1.6248</v>
      </c>
      <c r="L6707" s="2" t="s">
        <v>1276</v>
      </c>
      <c r="M6707" s="5">
        <v>45093</v>
      </c>
      <c r="N6707" s="6">
        <v>102.57</v>
      </c>
    </row>
    <row r="6708" spans="1:14" ht="15.5" hidden="1" x14ac:dyDescent="0.35">
      <c r="A6708" s="3" t="s">
        <v>764</v>
      </c>
      <c r="B6708" s="2" t="s">
        <v>2278</v>
      </c>
      <c r="C6708" s="3">
        <v>152</v>
      </c>
      <c r="D6708" s="2">
        <v>39.42</v>
      </c>
      <c r="E6708" s="2">
        <v>56.45</v>
      </c>
      <c r="F6708" s="2">
        <v>57.75</v>
      </c>
      <c r="G6708" s="2">
        <v>0</v>
      </c>
      <c r="H6708" s="2" t="s">
        <v>12</v>
      </c>
      <c r="I6708" s="2">
        <v>1032</v>
      </c>
      <c r="J6708" s="2">
        <v>1</v>
      </c>
      <c r="K6708" s="4">
        <v>1.3342000000000001</v>
      </c>
      <c r="L6708" s="2" t="s">
        <v>1276</v>
      </c>
      <c r="M6708" s="5">
        <v>45093</v>
      </c>
      <c r="N6708" s="6">
        <v>102.57</v>
      </c>
    </row>
    <row r="6709" spans="1:14" ht="15.5" hidden="1" x14ac:dyDescent="0.35">
      <c r="A6709" s="3" t="s">
        <v>766</v>
      </c>
      <c r="B6709" s="2" t="s">
        <v>2279</v>
      </c>
      <c r="C6709" s="3">
        <v>152.5</v>
      </c>
      <c r="D6709" s="2">
        <v>41.11</v>
      </c>
      <c r="E6709" s="2">
        <v>56.95</v>
      </c>
      <c r="F6709" s="2">
        <v>58.25</v>
      </c>
      <c r="G6709" s="2">
        <v>0</v>
      </c>
      <c r="H6709" s="2" t="s">
        <v>12</v>
      </c>
      <c r="I6709" s="2">
        <v>1030</v>
      </c>
      <c r="J6709" s="2">
        <v>0</v>
      </c>
      <c r="K6709" s="4">
        <v>1.3398000000000001</v>
      </c>
      <c r="L6709" s="2" t="s">
        <v>1276</v>
      </c>
      <c r="M6709" s="5">
        <v>45093</v>
      </c>
      <c r="N6709" s="6">
        <v>102.57</v>
      </c>
    </row>
    <row r="6710" spans="1:14" ht="15.5" hidden="1" x14ac:dyDescent="0.35">
      <c r="A6710" s="3" t="s">
        <v>768</v>
      </c>
      <c r="B6710" s="2" t="s">
        <v>2280</v>
      </c>
      <c r="C6710" s="3">
        <v>153</v>
      </c>
      <c r="D6710" s="2">
        <v>41.6</v>
      </c>
      <c r="E6710" s="2">
        <v>57.45</v>
      </c>
      <c r="F6710" s="2">
        <v>58.75</v>
      </c>
      <c r="G6710" s="2">
        <v>0</v>
      </c>
      <c r="H6710" s="2" t="s">
        <v>12</v>
      </c>
      <c r="I6710" s="2">
        <v>630</v>
      </c>
      <c r="J6710" s="2">
        <v>0</v>
      </c>
      <c r="K6710" s="4">
        <v>1.3454999999999999</v>
      </c>
      <c r="L6710" s="2" t="s">
        <v>1276</v>
      </c>
      <c r="M6710" s="5">
        <v>45093</v>
      </c>
      <c r="N6710" s="6">
        <v>102.57</v>
      </c>
    </row>
    <row r="6711" spans="1:14" ht="15.5" hidden="1" x14ac:dyDescent="0.35">
      <c r="A6711" s="3" t="s">
        <v>770</v>
      </c>
      <c r="B6711" s="2" t="s">
        <v>2281</v>
      </c>
      <c r="C6711" s="3">
        <v>153.5</v>
      </c>
      <c r="D6711" s="2">
        <v>42.17</v>
      </c>
      <c r="E6711" s="2">
        <v>57.95</v>
      </c>
      <c r="F6711" s="2">
        <v>59.25</v>
      </c>
      <c r="G6711" s="2">
        <v>0</v>
      </c>
      <c r="H6711" s="2" t="s">
        <v>12</v>
      </c>
      <c r="I6711" s="2">
        <v>630</v>
      </c>
      <c r="J6711" s="2">
        <v>0</v>
      </c>
      <c r="K6711" s="4">
        <v>1.3511</v>
      </c>
      <c r="L6711" s="2" t="s">
        <v>1276</v>
      </c>
      <c r="M6711" s="5">
        <v>45093</v>
      </c>
      <c r="N6711" s="6">
        <v>102.57</v>
      </c>
    </row>
    <row r="6712" spans="1:14" ht="15.5" hidden="1" x14ac:dyDescent="0.35">
      <c r="A6712" s="3" t="s">
        <v>772</v>
      </c>
      <c r="B6712" s="2" t="s">
        <v>2842</v>
      </c>
      <c r="C6712" s="3">
        <v>154</v>
      </c>
      <c r="D6712" s="2">
        <v>50.7</v>
      </c>
      <c r="E6712" s="2">
        <v>50.85</v>
      </c>
      <c r="F6712" s="2">
        <v>51.95</v>
      </c>
      <c r="G6712" s="2">
        <v>0</v>
      </c>
      <c r="H6712" s="2" t="s">
        <v>12</v>
      </c>
      <c r="I6712" s="2">
        <v>26</v>
      </c>
      <c r="J6712" s="2">
        <v>15</v>
      </c>
      <c r="K6712" s="4">
        <v>0.62790000000000001</v>
      </c>
      <c r="L6712" s="2" t="s">
        <v>1276</v>
      </c>
      <c r="M6712" s="5">
        <v>45093</v>
      </c>
      <c r="N6712" s="6">
        <v>102.57</v>
      </c>
    </row>
    <row r="6713" spans="1:14" ht="15.5" hidden="1" x14ac:dyDescent="0.35">
      <c r="A6713" s="3" t="s">
        <v>773</v>
      </c>
      <c r="B6713" s="2" t="s">
        <v>2282</v>
      </c>
      <c r="C6713" s="3">
        <v>154.5</v>
      </c>
      <c r="D6713" s="2">
        <v>43.02</v>
      </c>
      <c r="E6713" s="2">
        <v>59</v>
      </c>
      <c r="F6713" s="2">
        <v>60.25</v>
      </c>
      <c r="G6713" s="2">
        <v>0</v>
      </c>
      <c r="H6713" s="2" t="s">
        <v>12</v>
      </c>
      <c r="I6713" s="2">
        <v>430</v>
      </c>
      <c r="J6713" s="2">
        <v>0</v>
      </c>
      <c r="K6713" s="4">
        <v>1.3638999999999999</v>
      </c>
      <c r="L6713" s="2" t="s">
        <v>1276</v>
      </c>
      <c r="M6713" s="5">
        <v>45093</v>
      </c>
      <c r="N6713" s="6">
        <v>102.57</v>
      </c>
    </row>
    <row r="6714" spans="1:14" ht="15.5" hidden="1" x14ac:dyDescent="0.35">
      <c r="A6714" s="3" t="s">
        <v>775</v>
      </c>
      <c r="B6714" s="2" t="s">
        <v>2715</v>
      </c>
      <c r="C6714" s="3">
        <v>155</v>
      </c>
      <c r="D6714" s="2">
        <v>53.4</v>
      </c>
      <c r="E6714" s="2">
        <v>51.8</v>
      </c>
      <c r="F6714" s="2">
        <v>52.95</v>
      </c>
      <c r="G6714" s="2">
        <v>0</v>
      </c>
      <c r="H6714" s="2" t="s">
        <v>12</v>
      </c>
      <c r="I6714" s="2">
        <v>1</v>
      </c>
      <c r="J6714" s="2">
        <v>0</v>
      </c>
      <c r="K6714" s="4">
        <v>0.63529999999999998</v>
      </c>
      <c r="L6714" s="2" t="s">
        <v>1276</v>
      </c>
      <c r="M6714" s="5">
        <v>45093</v>
      </c>
      <c r="N6714" s="6">
        <v>102.57</v>
      </c>
    </row>
    <row r="6715" spans="1:14" ht="15.5" hidden="1" x14ac:dyDescent="0.35">
      <c r="A6715" s="3" t="s">
        <v>777</v>
      </c>
      <c r="B6715" s="2" t="s">
        <v>3029</v>
      </c>
      <c r="C6715" s="3">
        <v>155.5</v>
      </c>
      <c r="D6715" s="2">
        <v>49.3</v>
      </c>
      <c r="E6715" s="2">
        <v>52.4</v>
      </c>
      <c r="F6715" s="2">
        <v>53.4</v>
      </c>
      <c r="G6715" s="2">
        <v>0</v>
      </c>
      <c r="H6715" s="2" t="s">
        <v>12</v>
      </c>
      <c r="I6715" s="2">
        <v>1</v>
      </c>
      <c r="J6715" s="2">
        <v>0</v>
      </c>
      <c r="K6715" s="4">
        <v>0.62739999999999996</v>
      </c>
      <c r="L6715" s="2" t="s">
        <v>1276</v>
      </c>
      <c r="M6715" s="5">
        <v>45093</v>
      </c>
      <c r="N6715" s="6">
        <v>102.57</v>
      </c>
    </row>
    <row r="6716" spans="1:14" ht="15.5" hidden="1" x14ac:dyDescent="0.35">
      <c r="A6716" s="3" t="s">
        <v>778</v>
      </c>
      <c r="B6716" s="2" t="s">
        <v>2285</v>
      </c>
      <c r="C6716" s="3">
        <v>156</v>
      </c>
      <c r="D6716" s="2">
        <v>44.45</v>
      </c>
      <c r="E6716" s="2">
        <v>60.55</v>
      </c>
      <c r="F6716" s="2">
        <v>61.7</v>
      </c>
      <c r="G6716" s="2">
        <v>0</v>
      </c>
      <c r="H6716" s="2" t="s">
        <v>12</v>
      </c>
      <c r="I6716" s="2">
        <v>202</v>
      </c>
      <c r="J6716" s="2">
        <v>0</v>
      </c>
      <c r="K6716" s="4">
        <v>1.3801000000000001</v>
      </c>
      <c r="L6716" s="2" t="s">
        <v>1276</v>
      </c>
      <c r="M6716" s="5">
        <v>45093</v>
      </c>
      <c r="N6716" s="6">
        <v>102.57</v>
      </c>
    </row>
    <row r="6717" spans="1:14" ht="15.5" hidden="1" x14ac:dyDescent="0.35">
      <c r="A6717" s="3" t="s">
        <v>780</v>
      </c>
      <c r="B6717" s="2" t="s">
        <v>2286</v>
      </c>
      <c r="C6717" s="3">
        <v>156.5</v>
      </c>
      <c r="D6717" s="2">
        <v>45.51</v>
      </c>
      <c r="E6717" s="2">
        <v>61.05</v>
      </c>
      <c r="F6717" s="2">
        <v>62.2</v>
      </c>
      <c r="G6717" s="2">
        <v>0</v>
      </c>
      <c r="H6717" s="2" t="s">
        <v>12</v>
      </c>
      <c r="I6717" s="2">
        <v>200</v>
      </c>
      <c r="J6717" s="2">
        <v>0</v>
      </c>
      <c r="K6717" s="4">
        <v>1.3855</v>
      </c>
      <c r="L6717" s="2" t="s">
        <v>1276</v>
      </c>
      <c r="M6717" s="5">
        <v>45093</v>
      </c>
      <c r="N6717" s="6">
        <v>102.57</v>
      </c>
    </row>
    <row r="6718" spans="1:14" ht="15.5" hidden="1" x14ac:dyDescent="0.35">
      <c r="A6718" s="3" t="s">
        <v>781</v>
      </c>
      <c r="B6718" s="2" t="s">
        <v>2287</v>
      </c>
      <c r="C6718" s="3">
        <v>157</v>
      </c>
      <c r="D6718" s="2">
        <v>64.69</v>
      </c>
      <c r="E6718" s="2">
        <v>58</v>
      </c>
      <c r="F6718" s="2">
        <v>58.55</v>
      </c>
      <c r="G6718" s="2">
        <v>0</v>
      </c>
      <c r="H6718" s="2" t="s">
        <v>12</v>
      </c>
      <c r="I6718" s="2">
        <v>2</v>
      </c>
      <c r="J6718" s="2">
        <v>0</v>
      </c>
      <c r="K6718" s="4">
        <v>1.0746</v>
      </c>
      <c r="L6718" s="2" t="s">
        <v>1276</v>
      </c>
      <c r="M6718" s="5">
        <v>45093</v>
      </c>
      <c r="N6718" s="6">
        <v>102.57</v>
      </c>
    </row>
    <row r="6719" spans="1:14" ht="15.5" hidden="1" x14ac:dyDescent="0.35">
      <c r="A6719" s="3" t="s">
        <v>783</v>
      </c>
      <c r="B6719" s="2" t="s">
        <v>2288</v>
      </c>
      <c r="C6719" s="3">
        <v>157.5</v>
      </c>
      <c r="D6719" s="2">
        <v>55.4</v>
      </c>
      <c r="E6719" s="2">
        <v>63.6</v>
      </c>
      <c r="F6719" s="2">
        <v>64.349999999999994</v>
      </c>
      <c r="G6719" s="2">
        <v>0</v>
      </c>
      <c r="H6719" s="2" t="s">
        <v>12</v>
      </c>
      <c r="I6719" s="2">
        <v>260</v>
      </c>
      <c r="J6719" s="2">
        <v>0</v>
      </c>
      <c r="K6719" s="4">
        <v>1.4959</v>
      </c>
      <c r="L6719" s="2" t="s">
        <v>1276</v>
      </c>
      <c r="M6719" s="5">
        <v>45093</v>
      </c>
      <c r="N6719" s="6">
        <v>102.57</v>
      </c>
    </row>
    <row r="6720" spans="1:14" ht="15.5" hidden="1" x14ac:dyDescent="0.35">
      <c r="A6720" s="3" t="s">
        <v>784</v>
      </c>
      <c r="B6720" s="2" t="s">
        <v>2289</v>
      </c>
      <c r="C6720" s="3">
        <v>158</v>
      </c>
      <c r="D6720" s="2">
        <v>64.2</v>
      </c>
      <c r="E6720" s="2">
        <v>69.650000000000006</v>
      </c>
      <c r="F6720" s="2">
        <v>70.7</v>
      </c>
      <c r="G6720" s="2">
        <v>0</v>
      </c>
      <c r="H6720" s="2" t="s">
        <v>12</v>
      </c>
      <c r="I6720" s="2">
        <v>40</v>
      </c>
      <c r="J6720" s="2">
        <v>0</v>
      </c>
      <c r="K6720" s="4">
        <v>1.8953</v>
      </c>
      <c r="L6720" s="2" t="s">
        <v>1276</v>
      </c>
      <c r="M6720" s="5">
        <v>45093</v>
      </c>
      <c r="N6720" s="6">
        <v>102.57</v>
      </c>
    </row>
    <row r="6721" spans="1:14" ht="15.5" hidden="1" x14ac:dyDescent="0.35">
      <c r="A6721" s="3" t="s">
        <v>786</v>
      </c>
      <c r="B6721" s="2" t="s">
        <v>2290</v>
      </c>
      <c r="C6721" s="3">
        <v>158.5</v>
      </c>
      <c r="D6721" s="2">
        <v>68.55</v>
      </c>
      <c r="E6721" s="2">
        <v>64.099999999999994</v>
      </c>
      <c r="F6721" s="2">
        <v>64.7</v>
      </c>
      <c r="G6721" s="2">
        <v>0</v>
      </c>
      <c r="H6721" s="2" t="s">
        <v>12</v>
      </c>
      <c r="I6721" s="2">
        <v>43</v>
      </c>
      <c r="J6721" s="2">
        <v>0</v>
      </c>
      <c r="K6721" s="4">
        <v>1.4645999999999999</v>
      </c>
      <c r="L6721" s="2" t="s">
        <v>1276</v>
      </c>
      <c r="M6721" s="5">
        <v>45093</v>
      </c>
      <c r="N6721" s="6">
        <v>102.57</v>
      </c>
    </row>
    <row r="6722" spans="1:14" ht="15.5" hidden="1" x14ac:dyDescent="0.35">
      <c r="A6722" s="3" t="s">
        <v>787</v>
      </c>
      <c r="B6722" s="2" t="s">
        <v>2291</v>
      </c>
      <c r="C6722" s="3">
        <v>159</v>
      </c>
      <c r="D6722" s="2">
        <v>64.25</v>
      </c>
      <c r="E6722" s="2">
        <v>73.349999999999994</v>
      </c>
      <c r="F6722" s="2">
        <v>74.25</v>
      </c>
      <c r="G6722" s="2">
        <v>0</v>
      </c>
      <c r="H6722" s="2" t="s">
        <v>12</v>
      </c>
      <c r="I6722" s="2">
        <v>194</v>
      </c>
      <c r="J6722" s="2">
        <v>0</v>
      </c>
      <c r="K6722" s="4">
        <v>2.0802</v>
      </c>
      <c r="L6722" s="2" t="s">
        <v>1276</v>
      </c>
      <c r="M6722" s="5">
        <v>45093</v>
      </c>
      <c r="N6722" s="6">
        <v>102.57</v>
      </c>
    </row>
    <row r="6723" spans="1:14" ht="15.5" hidden="1" x14ac:dyDescent="0.35">
      <c r="A6723" s="3" t="s">
        <v>789</v>
      </c>
      <c r="B6723" s="2" t="s">
        <v>2292</v>
      </c>
      <c r="C6723" s="3">
        <v>159.5</v>
      </c>
      <c r="D6723" s="2">
        <v>65.45</v>
      </c>
      <c r="E6723" s="2">
        <v>73.849999999999994</v>
      </c>
      <c r="F6723" s="2">
        <v>74.650000000000006</v>
      </c>
      <c r="G6723" s="2">
        <v>0</v>
      </c>
      <c r="H6723" s="2" t="s">
        <v>12</v>
      </c>
      <c r="I6723" s="2">
        <v>33</v>
      </c>
      <c r="J6723" s="2">
        <v>0</v>
      </c>
      <c r="K6723" s="4">
        <v>2.0825</v>
      </c>
      <c r="L6723" s="2" t="s">
        <v>1276</v>
      </c>
      <c r="M6723" s="5">
        <v>45093</v>
      </c>
      <c r="N6723" s="6">
        <v>102.57</v>
      </c>
    </row>
    <row r="6724" spans="1:14" ht="15.5" hidden="1" x14ac:dyDescent="0.35">
      <c r="A6724" s="3" t="s">
        <v>791</v>
      </c>
      <c r="B6724" s="2" t="s">
        <v>2842</v>
      </c>
      <c r="C6724" s="3">
        <v>160</v>
      </c>
      <c r="D6724" s="2">
        <v>56.75</v>
      </c>
      <c r="E6724" s="2">
        <v>56.8</v>
      </c>
      <c r="F6724" s="2">
        <v>57.95</v>
      </c>
      <c r="G6724" s="2">
        <v>0</v>
      </c>
      <c r="H6724" s="2" t="s">
        <v>12</v>
      </c>
      <c r="I6724" s="2">
        <v>30</v>
      </c>
      <c r="J6724" s="2">
        <v>20</v>
      </c>
      <c r="K6724" s="4">
        <v>0.67290000000000005</v>
      </c>
      <c r="L6724" s="2" t="s">
        <v>1276</v>
      </c>
      <c r="M6724" s="5">
        <v>45093</v>
      </c>
      <c r="N6724" s="6">
        <v>102.57</v>
      </c>
    </row>
    <row r="6725" spans="1:14" ht="15.5" hidden="1" x14ac:dyDescent="0.35">
      <c r="A6725" s="3" t="s">
        <v>793</v>
      </c>
      <c r="B6725" s="2" t="s">
        <v>2294</v>
      </c>
      <c r="C6725" s="3">
        <v>160.5</v>
      </c>
      <c r="D6725" s="2">
        <v>65.900000000000006</v>
      </c>
      <c r="E6725" s="2">
        <v>74.900000000000006</v>
      </c>
      <c r="F6725" s="2">
        <v>75.599999999999994</v>
      </c>
      <c r="G6725" s="2">
        <v>0</v>
      </c>
      <c r="H6725" s="2" t="s">
        <v>12</v>
      </c>
      <c r="I6725" s="2">
        <v>109</v>
      </c>
      <c r="J6725" s="2">
        <v>0</v>
      </c>
      <c r="K6725" s="4">
        <v>2.0935000000000001</v>
      </c>
      <c r="L6725" s="2" t="s">
        <v>1276</v>
      </c>
      <c r="M6725" s="5">
        <v>45093</v>
      </c>
      <c r="N6725" s="6">
        <v>102.57</v>
      </c>
    </row>
    <row r="6726" spans="1:14" ht="15.5" hidden="1" x14ac:dyDescent="0.35">
      <c r="A6726" s="3" t="s">
        <v>795</v>
      </c>
      <c r="B6726" s="2" t="s">
        <v>2291</v>
      </c>
      <c r="C6726" s="3">
        <v>161</v>
      </c>
      <c r="D6726" s="2">
        <v>66.25</v>
      </c>
      <c r="E6726" s="2">
        <v>75.400000000000006</v>
      </c>
      <c r="F6726" s="2">
        <v>76.099999999999994</v>
      </c>
      <c r="G6726" s="2">
        <v>0</v>
      </c>
      <c r="H6726" s="2" t="s">
        <v>12</v>
      </c>
      <c r="I6726" s="2">
        <v>76</v>
      </c>
      <c r="J6726" s="2">
        <v>0</v>
      </c>
      <c r="K6726" s="4">
        <v>2.0991</v>
      </c>
      <c r="L6726" s="2" t="s">
        <v>1276</v>
      </c>
      <c r="M6726" s="5">
        <v>45093</v>
      </c>
      <c r="N6726" s="6">
        <v>102.57</v>
      </c>
    </row>
    <row r="6727" spans="1:14" ht="15.5" hidden="1" x14ac:dyDescent="0.35">
      <c r="A6727" s="3" t="s">
        <v>796</v>
      </c>
      <c r="B6727" s="2" t="s">
        <v>2295</v>
      </c>
      <c r="C6727" s="3">
        <v>161.5</v>
      </c>
      <c r="D6727" s="2">
        <v>50.56</v>
      </c>
      <c r="E6727" s="2">
        <v>66</v>
      </c>
      <c r="F6727" s="2">
        <v>67.2</v>
      </c>
      <c r="G6727" s="2">
        <v>0</v>
      </c>
      <c r="H6727" s="2" t="s">
        <v>12</v>
      </c>
      <c r="I6727" s="2">
        <v>2</v>
      </c>
      <c r="J6727" s="2">
        <v>0</v>
      </c>
      <c r="K6727" s="4">
        <v>1.4358</v>
      </c>
      <c r="L6727" s="2" t="s">
        <v>1276</v>
      </c>
      <c r="M6727" s="5">
        <v>45093</v>
      </c>
      <c r="N6727" s="6">
        <v>102.57</v>
      </c>
    </row>
    <row r="6728" spans="1:14" ht="15.5" hidden="1" x14ac:dyDescent="0.35">
      <c r="A6728" s="3" t="s">
        <v>797</v>
      </c>
      <c r="B6728" s="2" t="s">
        <v>2296</v>
      </c>
      <c r="C6728" s="3">
        <v>162</v>
      </c>
      <c r="D6728" s="2">
        <v>67.900000000000006</v>
      </c>
      <c r="E6728" s="2">
        <v>76.45</v>
      </c>
      <c r="F6728" s="2">
        <v>77.150000000000006</v>
      </c>
      <c r="G6728" s="2">
        <v>0</v>
      </c>
      <c r="H6728" s="2" t="s">
        <v>12</v>
      </c>
      <c r="I6728" s="2">
        <v>2</v>
      </c>
      <c r="J6728" s="2">
        <v>0</v>
      </c>
      <c r="K6728" s="4">
        <v>2.1133000000000002</v>
      </c>
      <c r="L6728" s="2" t="s">
        <v>1276</v>
      </c>
      <c r="M6728" s="5">
        <v>45093</v>
      </c>
      <c r="N6728" s="6">
        <v>102.57</v>
      </c>
    </row>
    <row r="6729" spans="1:14" ht="15.5" hidden="1" x14ac:dyDescent="0.35">
      <c r="A6729" s="3" t="s">
        <v>799</v>
      </c>
      <c r="B6729" s="2" t="s">
        <v>2297</v>
      </c>
      <c r="C6729" s="3">
        <v>162.5</v>
      </c>
      <c r="D6729" s="2">
        <v>64.16</v>
      </c>
      <c r="E6729" s="2">
        <v>64.349999999999994</v>
      </c>
      <c r="F6729" s="2">
        <v>65.349999999999994</v>
      </c>
      <c r="G6729" s="2">
        <v>0</v>
      </c>
      <c r="H6729" s="2" t="s">
        <v>12</v>
      </c>
      <c r="I6729" s="2">
        <v>1</v>
      </c>
      <c r="J6729" s="2">
        <v>0</v>
      </c>
      <c r="K6729" s="4">
        <v>1.2239</v>
      </c>
      <c r="L6729" s="2" t="s">
        <v>1276</v>
      </c>
      <c r="M6729" s="5">
        <v>45093</v>
      </c>
      <c r="N6729" s="6">
        <v>102.57</v>
      </c>
    </row>
    <row r="6730" spans="1:14" ht="15.5" hidden="1" x14ac:dyDescent="0.35">
      <c r="A6730" s="3" t="s">
        <v>801</v>
      </c>
      <c r="B6730" s="2" t="s">
        <v>2298</v>
      </c>
      <c r="C6730" s="3">
        <v>163</v>
      </c>
      <c r="D6730" s="2">
        <v>69.150000000000006</v>
      </c>
      <c r="E6730" s="2">
        <v>79</v>
      </c>
      <c r="F6730" s="2">
        <v>79.7</v>
      </c>
      <c r="G6730" s="2">
        <v>0</v>
      </c>
      <c r="H6730" s="2" t="s">
        <v>12</v>
      </c>
      <c r="I6730" s="2">
        <v>10</v>
      </c>
      <c r="J6730" s="2">
        <v>0</v>
      </c>
      <c r="K6730" s="4">
        <v>2.2256999999999998</v>
      </c>
      <c r="L6730" s="2" t="s">
        <v>1276</v>
      </c>
      <c r="M6730" s="5">
        <v>45093</v>
      </c>
      <c r="N6730" s="6">
        <v>102.57</v>
      </c>
    </row>
    <row r="6731" spans="1:14" ht="15.5" hidden="1" x14ac:dyDescent="0.35">
      <c r="A6731" s="3" t="s">
        <v>803</v>
      </c>
      <c r="B6731" s="2" t="s">
        <v>2299</v>
      </c>
      <c r="C6731" s="3">
        <v>163.5</v>
      </c>
      <c r="D6731" s="2">
        <v>59</v>
      </c>
      <c r="E6731" s="2">
        <v>68</v>
      </c>
      <c r="F6731" s="2">
        <v>69.25</v>
      </c>
      <c r="G6731" s="2">
        <v>0</v>
      </c>
      <c r="H6731" s="2" t="s">
        <v>12</v>
      </c>
      <c r="I6731" s="2">
        <v>35</v>
      </c>
      <c r="J6731" s="2">
        <v>0</v>
      </c>
      <c r="K6731" s="4">
        <v>1.4579</v>
      </c>
      <c r="L6731" s="2" t="s">
        <v>1276</v>
      </c>
      <c r="M6731" s="5">
        <v>45093</v>
      </c>
      <c r="N6731" s="6">
        <v>102.57</v>
      </c>
    </row>
    <row r="6732" spans="1:14" ht="15.5" hidden="1" x14ac:dyDescent="0.35">
      <c r="A6732" s="3" t="s">
        <v>805</v>
      </c>
      <c r="B6732" s="2" t="s">
        <v>2300</v>
      </c>
      <c r="C6732" s="3">
        <v>164</v>
      </c>
      <c r="D6732" s="2">
        <v>58.25</v>
      </c>
      <c r="E6732" s="2">
        <v>68.5</v>
      </c>
      <c r="F6732" s="2">
        <v>69.75</v>
      </c>
      <c r="G6732" s="2">
        <v>0</v>
      </c>
      <c r="H6732" s="2" t="s">
        <v>12</v>
      </c>
      <c r="I6732" s="2">
        <v>52</v>
      </c>
      <c r="J6732" s="2">
        <v>0</v>
      </c>
      <c r="K6732" s="4">
        <v>1.4629000000000001</v>
      </c>
      <c r="L6732" s="2" t="s">
        <v>1276</v>
      </c>
      <c r="M6732" s="5">
        <v>45093</v>
      </c>
      <c r="N6732" s="6">
        <v>102.57</v>
      </c>
    </row>
    <row r="6733" spans="1:14" ht="15.5" hidden="1" x14ac:dyDescent="0.35">
      <c r="A6733" s="3" t="s">
        <v>807</v>
      </c>
      <c r="B6733" s="2" t="s">
        <v>2301</v>
      </c>
      <c r="C6733" s="3">
        <v>164.5</v>
      </c>
      <c r="D6733" s="2">
        <v>70.099999999999994</v>
      </c>
      <c r="E6733" s="2">
        <v>60.55</v>
      </c>
      <c r="F6733" s="2">
        <v>61.85</v>
      </c>
      <c r="G6733" s="2">
        <v>0</v>
      </c>
      <c r="H6733" s="2" t="s">
        <v>12</v>
      </c>
      <c r="I6733" s="2">
        <v>84</v>
      </c>
      <c r="J6733" s="2">
        <v>0</v>
      </c>
      <c r="K6733" s="4">
        <v>0</v>
      </c>
      <c r="L6733" s="2" t="s">
        <v>1276</v>
      </c>
      <c r="M6733" s="5">
        <v>45093</v>
      </c>
      <c r="N6733" s="6">
        <v>102.57</v>
      </c>
    </row>
    <row r="6734" spans="1:14" ht="15.5" hidden="1" x14ac:dyDescent="0.35">
      <c r="A6734" s="3" t="s">
        <v>809</v>
      </c>
      <c r="B6734" s="2" t="s">
        <v>2302</v>
      </c>
      <c r="C6734" s="3">
        <v>165</v>
      </c>
      <c r="D6734" s="2">
        <v>66.849999999999994</v>
      </c>
      <c r="E6734" s="2">
        <v>57.8</v>
      </c>
      <c r="F6734" s="2">
        <v>58.25</v>
      </c>
      <c r="G6734" s="2">
        <v>0</v>
      </c>
      <c r="H6734" s="2" t="s">
        <v>12</v>
      </c>
      <c r="I6734" s="2">
        <v>92</v>
      </c>
      <c r="J6734" s="2">
        <v>0</v>
      </c>
      <c r="K6734" s="4">
        <v>0</v>
      </c>
      <c r="L6734" s="2" t="s">
        <v>1276</v>
      </c>
      <c r="M6734" s="5">
        <v>45093</v>
      </c>
      <c r="N6734" s="6">
        <v>102.57</v>
      </c>
    </row>
    <row r="6735" spans="1:14" ht="15.5" hidden="1" x14ac:dyDescent="0.35">
      <c r="A6735" s="3" t="s">
        <v>810</v>
      </c>
      <c r="B6735" s="2" t="s">
        <v>2300</v>
      </c>
      <c r="C6735" s="3">
        <v>165.5</v>
      </c>
      <c r="D6735" s="2">
        <v>59.75</v>
      </c>
      <c r="E6735" s="2">
        <v>70</v>
      </c>
      <c r="F6735" s="2">
        <v>71.25</v>
      </c>
      <c r="G6735" s="2">
        <v>0</v>
      </c>
      <c r="H6735" s="2" t="s">
        <v>12</v>
      </c>
      <c r="I6735" s="2">
        <v>50</v>
      </c>
      <c r="J6735" s="2">
        <v>0</v>
      </c>
      <c r="K6735" s="4">
        <v>1.4777</v>
      </c>
      <c r="L6735" s="2" t="s">
        <v>1276</v>
      </c>
      <c r="M6735" s="5">
        <v>45093</v>
      </c>
      <c r="N6735" s="6">
        <v>102.57</v>
      </c>
    </row>
    <row r="6736" spans="1:14" ht="15.5" hidden="1" x14ac:dyDescent="0.35">
      <c r="A6736" s="3" t="s">
        <v>811</v>
      </c>
      <c r="B6736" s="2" t="s">
        <v>2299</v>
      </c>
      <c r="C6736" s="3">
        <v>166</v>
      </c>
      <c r="D6736" s="2">
        <v>60.89</v>
      </c>
      <c r="E6736" s="2">
        <v>70.5</v>
      </c>
      <c r="F6736" s="2">
        <v>71.75</v>
      </c>
      <c r="G6736" s="2">
        <v>0</v>
      </c>
      <c r="H6736" s="2" t="s">
        <v>12</v>
      </c>
      <c r="I6736" s="2">
        <v>35</v>
      </c>
      <c r="J6736" s="2">
        <v>0</v>
      </c>
      <c r="K6736" s="4">
        <v>1.4824999999999999</v>
      </c>
      <c r="L6736" s="2" t="s">
        <v>1276</v>
      </c>
      <c r="M6736" s="5">
        <v>45093</v>
      </c>
      <c r="N6736" s="6">
        <v>102.57</v>
      </c>
    </row>
    <row r="6737" spans="1:14" ht="15.5" hidden="1" x14ac:dyDescent="0.35">
      <c r="A6737" s="3" t="s">
        <v>813</v>
      </c>
      <c r="B6737" s="2" t="s">
        <v>2299</v>
      </c>
      <c r="C6737" s="3">
        <v>166.5</v>
      </c>
      <c r="D6737" s="2">
        <v>62</v>
      </c>
      <c r="E6737" s="2">
        <v>71</v>
      </c>
      <c r="F6737" s="2">
        <v>72.25</v>
      </c>
      <c r="G6737" s="2">
        <v>0</v>
      </c>
      <c r="H6737" s="2" t="s">
        <v>12</v>
      </c>
      <c r="I6737" s="2">
        <v>40</v>
      </c>
      <c r="J6737" s="2">
        <v>0</v>
      </c>
      <c r="K6737" s="4">
        <v>1.4873000000000001</v>
      </c>
      <c r="L6737" s="2" t="s">
        <v>1276</v>
      </c>
      <c r="M6737" s="5">
        <v>45093</v>
      </c>
      <c r="N6737" s="6">
        <v>102.57</v>
      </c>
    </row>
    <row r="6738" spans="1:14" ht="15.5" hidden="1" x14ac:dyDescent="0.35">
      <c r="A6738" s="3" t="s">
        <v>814</v>
      </c>
      <c r="B6738" s="2" t="s">
        <v>2303</v>
      </c>
      <c r="C6738" s="3">
        <v>167</v>
      </c>
      <c r="D6738" s="2">
        <v>73.62</v>
      </c>
      <c r="E6738" s="2">
        <v>64.650000000000006</v>
      </c>
      <c r="F6738" s="2">
        <v>65.25</v>
      </c>
      <c r="G6738" s="2">
        <v>0</v>
      </c>
      <c r="H6738" s="2" t="s">
        <v>12</v>
      </c>
      <c r="I6738" s="2">
        <v>4</v>
      </c>
      <c r="J6738" s="2">
        <v>0</v>
      </c>
      <c r="K6738" s="4">
        <v>0.72270000000000001</v>
      </c>
      <c r="L6738" s="2" t="s">
        <v>1276</v>
      </c>
      <c r="M6738" s="5">
        <v>45093</v>
      </c>
      <c r="N6738" s="6">
        <v>102.57</v>
      </c>
    </row>
    <row r="6739" spans="1:14" ht="15.5" hidden="1" x14ac:dyDescent="0.35">
      <c r="A6739" s="3" t="s">
        <v>815</v>
      </c>
      <c r="B6739" s="2" t="s">
        <v>3018</v>
      </c>
      <c r="C6739" s="3">
        <v>167.5</v>
      </c>
      <c r="D6739" s="2">
        <v>64.5</v>
      </c>
      <c r="E6739" s="2">
        <v>64.400000000000006</v>
      </c>
      <c r="F6739" s="2">
        <v>65.400000000000006</v>
      </c>
      <c r="G6739" s="2">
        <v>-0.95</v>
      </c>
      <c r="H6739" s="2">
        <v>-1.4500000000000001E-2</v>
      </c>
      <c r="I6739" s="2">
        <v>4</v>
      </c>
      <c r="J6739" s="2">
        <v>4</v>
      </c>
      <c r="K6739" s="4">
        <v>0.71289999999999998</v>
      </c>
      <c r="L6739" s="2" t="s">
        <v>1276</v>
      </c>
      <c r="M6739" s="5">
        <v>45093</v>
      </c>
      <c r="N6739" s="6">
        <v>102.57</v>
      </c>
    </row>
    <row r="6740" spans="1:14" ht="15.5" hidden="1" x14ac:dyDescent="0.35">
      <c r="A6740" s="3" t="s">
        <v>816</v>
      </c>
      <c r="B6740" s="2" t="s">
        <v>2529</v>
      </c>
      <c r="C6740" s="3">
        <v>168</v>
      </c>
      <c r="D6740" s="2">
        <v>68.099999999999994</v>
      </c>
      <c r="E6740" s="2">
        <v>65</v>
      </c>
      <c r="F6740" s="2">
        <v>65.8</v>
      </c>
      <c r="G6740" s="2">
        <v>0</v>
      </c>
      <c r="H6740" s="2" t="s">
        <v>12</v>
      </c>
      <c r="I6740" s="2">
        <v>20</v>
      </c>
      <c r="J6740" s="2">
        <v>0</v>
      </c>
      <c r="K6740" s="4">
        <v>0.6875</v>
      </c>
      <c r="L6740" s="2" t="s">
        <v>1276</v>
      </c>
      <c r="M6740" s="5">
        <v>45093</v>
      </c>
      <c r="N6740" s="6">
        <v>102.57</v>
      </c>
    </row>
    <row r="6741" spans="1:14" ht="15.5" hidden="1" x14ac:dyDescent="0.35">
      <c r="A6741" s="3" t="s">
        <v>818</v>
      </c>
      <c r="B6741" s="2" t="s">
        <v>2304</v>
      </c>
      <c r="C6741" s="3">
        <v>168.5</v>
      </c>
      <c r="D6741" s="2">
        <v>64.37</v>
      </c>
      <c r="E6741" s="2">
        <v>65.25</v>
      </c>
      <c r="F6741" s="2">
        <v>66.5</v>
      </c>
      <c r="G6741" s="2">
        <v>0</v>
      </c>
      <c r="H6741" s="2" t="s">
        <v>12</v>
      </c>
      <c r="I6741" s="2">
        <v>4</v>
      </c>
      <c r="J6741" s="2">
        <v>0</v>
      </c>
      <c r="K6741" s="4">
        <v>0.74509999999999998</v>
      </c>
      <c r="L6741" s="2" t="s">
        <v>1276</v>
      </c>
      <c r="M6741" s="5">
        <v>45093</v>
      </c>
      <c r="N6741" s="6">
        <v>102.57</v>
      </c>
    </row>
    <row r="6742" spans="1:14" ht="15.5" hidden="1" x14ac:dyDescent="0.35">
      <c r="A6742" s="3" t="s">
        <v>819</v>
      </c>
      <c r="B6742" s="2" t="s">
        <v>2305</v>
      </c>
      <c r="C6742" s="3">
        <v>169</v>
      </c>
      <c r="D6742" s="2">
        <v>72.45</v>
      </c>
      <c r="E6742" s="2">
        <v>75.099999999999994</v>
      </c>
      <c r="F6742" s="2">
        <v>75.849999999999994</v>
      </c>
      <c r="G6742" s="2">
        <v>0</v>
      </c>
      <c r="H6742" s="2" t="s">
        <v>12</v>
      </c>
      <c r="I6742" s="2">
        <v>159</v>
      </c>
      <c r="J6742" s="2">
        <v>0</v>
      </c>
      <c r="K6742" s="4">
        <v>1.6132</v>
      </c>
      <c r="L6742" s="2" t="s">
        <v>1276</v>
      </c>
      <c r="M6742" s="5">
        <v>45093</v>
      </c>
      <c r="N6742" s="6">
        <v>102.57</v>
      </c>
    </row>
    <row r="6743" spans="1:14" ht="15.5" hidden="1" x14ac:dyDescent="0.35">
      <c r="A6743" s="3" t="s">
        <v>820</v>
      </c>
      <c r="B6743" s="2" t="s">
        <v>2306</v>
      </c>
      <c r="C6743" s="3">
        <v>169.5</v>
      </c>
      <c r="D6743" s="2">
        <v>72.91</v>
      </c>
      <c r="E6743" s="2">
        <v>75.599999999999994</v>
      </c>
      <c r="F6743" s="2">
        <v>76.349999999999994</v>
      </c>
      <c r="G6743" s="2">
        <v>0</v>
      </c>
      <c r="H6743" s="2" t="s">
        <v>12</v>
      </c>
      <c r="I6743" s="2">
        <v>176</v>
      </c>
      <c r="J6743" s="2">
        <v>0</v>
      </c>
      <c r="K6743" s="4">
        <v>1.6178999999999999</v>
      </c>
      <c r="L6743" s="2" t="s">
        <v>1276</v>
      </c>
      <c r="M6743" s="5">
        <v>45093</v>
      </c>
      <c r="N6743" s="6">
        <v>102.57</v>
      </c>
    </row>
    <row r="6744" spans="1:14" ht="15.5" hidden="1" x14ac:dyDescent="0.35">
      <c r="A6744" s="3" t="s">
        <v>822</v>
      </c>
      <c r="B6744" s="2" t="s">
        <v>3028</v>
      </c>
      <c r="C6744" s="3">
        <v>170</v>
      </c>
      <c r="D6744" s="2">
        <v>67.150000000000006</v>
      </c>
      <c r="E6744" s="2">
        <v>66.900000000000006</v>
      </c>
      <c r="F6744" s="2">
        <v>68</v>
      </c>
      <c r="G6744" s="2">
        <v>3.15</v>
      </c>
      <c r="H6744" s="2">
        <v>4.9200000000000001E-2</v>
      </c>
      <c r="I6744" s="2">
        <v>400</v>
      </c>
      <c r="J6744" s="2">
        <v>200</v>
      </c>
      <c r="K6744" s="4">
        <v>0.75539999999999996</v>
      </c>
      <c r="L6744" s="2" t="s">
        <v>1276</v>
      </c>
      <c r="M6744" s="5">
        <v>45093</v>
      </c>
      <c r="N6744" s="6">
        <v>102.57</v>
      </c>
    </row>
    <row r="6745" spans="1:14" ht="15.5" hidden="1" x14ac:dyDescent="0.35">
      <c r="A6745" s="3" t="s">
        <v>823</v>
      </c>
      <c r="B6745" s="2" t="s">
        <v>2307</v>
      </c>
      <c r="C6745" s="3">
        <v>170.5</v>
      </c>
      <c r="D6745" s="2">
        <v>73.2</v>
      </c>
      <c r="E6745" s="2">
        <v>79.45</v>
      </c>
      <c r="F6745" s="2">
        <v>80.05</v>
      </c>
      <c r="G6745" s="2">
        <v>0</v>
      </c>
      <c r="H6745" s="2" t="s">
        <v>12</v>
      </c>
      <c r="I6745" s="2">
        <v>20</v>
      </c>
      <c r="J6745" s="2">
        <v>0</v>
      </c>
      <c r="K6745" s="4">
        <v>1.8269</v>
      </c>
      <c r="L6745" s="2" t="s">
        <v>1276</v>
      </c>
      <c r="M6745" s="5">
        <v>45093</v>
      </c>
      <c r="N6745" s="6">
        <v>102.57</v>
      </c>
    </row>
    <row r="6746" spans="1:14" ht="15.5" hidden="1" x14ac:dyDescent="0.35">
      <c r="A6746" s="3" t="s">
        <v>824</v>
      </c>
      <c r="B6746" s="2" t="s">
        <v>2308</v>
      </c>
      <c r="C6746" s="3">
        <v>171</v>
      </c>
      <c r="D6746" s="2">
        <v>81.45</v>
      </c>
      <c r="E6746" s="2">
        <v>80.349999999999994</v>
      </c>
      <c r="F6746" s="2">
        <v>81.05</v>
      </c>
      <c r="G6746" s="2">
        <v>0</v>
      </c>
      <c r="H6746" s="2" t="s">
        <v>12</v>
      </c>
      <c r="I6746" s="2">
        <v>83</v>
      </c>
      <c r="J6746" s="2">
        <v>0</v>
      </c>
      <c r="K6746" s="4">
        <v>1.863</v>
      </c>
      <c r="L6746" s="2" t="s">
        <v>1276</v>
      </c>
      <c r="M6746" s="5">
        <v>45093</v>
      </c>
      <c r="N6746" s="6">
        <v>102.57</v>
      </c>
    </row>
    <row r="6747" spans="1:14" ht="15.5" hidden="1" x14ac:dyDescent="0.35">
      <c r="A6747" s="3" t="s">
        <v>826</v>
      </c>
      <c r="B6747" s="2" t="s">
        <v>2307</v>
      </c>
      <c r="C6747" s="3">
        <v>171.5</v>
      </c>
      <c r="D6747" s="2">
        <v>74.2</v>
      </c>
      <c r="E6747" s="2">
        <v>80.45</v>
      </c>
      <c r="F6747" s="2">
        <v>81.099999999999994</v>
      </c>
      <c r="G6747" s="2">
        <v>0</v>
      </c>
      <c r="H6747" s="2" t="s">
        <v>12</v>
      </c>
      <c r="I6747" s="2">
        <v>20</v>
      </c>
      <c r="J6747" s="2">
        <v>0</v>
      </c>
      <c r="K6747" s="4">
        <v>1.8384</v>
      </c>
      <c r="L6747" s="2" t="s">
        <v>1276</v>
      </c>
      <c r="M6747" s="5">
        <v>45093</v>
      </c>
      <c r="N6747" s="6">
        <v>102.57</v>
      </c>
    </row>
    <row r="6748" spans="1:14" ht="15.5" hidden="1" x14ac:dyDescent="0.35">
      <c r="A6748" s="3" t="s">
        <v>827</v>
      </c>
      <c r="B6748" s="2" t="s">
        <v>2309</v>
      </c>
      <c r="C6748" s="3">
        <v>172</v>
      </c>
      <c r="D6748" s="2">
        <v>74.37</v>
      </c>
      <c r="E6748" s="2">
        <v>74.5</v>
      </c>
      <c r="F6748" s="2">
        <v>75.150000000000006</v>
      </c>
      <c r="G6748" s="2">
        <v>0</v>
      </c>
      <c r="H6748" s="2" t="s">
        <v>12</v>
      </c>
      <c r="I6748" s="2">
        <v>80</v>
      </c>
      <c r="J6748" s="2">
        <v>0</v>
      </c>
      <c r="K6748" s="4">
        <v>1.3521000000000001</v>
      </c>
      <c r="L6748" s="2" t="s">
        <v>1276</v>
      </c>
      <c r="M6748" s="5">
        <v>45093</v>
      </c>
      <c r="N6748" s="6">
        <v>102.57</v>
      </c>
    </row>
    <row r="6749" spans="1:14" ht="15.5" hidden="1" x14ac:dyDescent="0.35">
      <c r="A6749" s="3" t="s">
        <v>829</v>
      </c>
      <c r="B6749" s="2" t="s">
        <v>3028</v>
      </c>
      <c r="C6749" s="3">
        <v>172.5</v>
      </c>
      <c r="D6749" s="2">
        <v>69.599999999999994</v>
      </c>
      <c r="E6749" s="2">
        <v>69.349999999999994</v>
      </c>
      <c r="F6749" s="2">
        <v>70.349999999999994</v>
      </c>
      <c r="G6749" s="2">
        <v>3.05</v>
      </c>
      <c r="H6749" s="2">
        <v>4.58E-2</v>
      </c>
      <c r="I6749" s="2">
        <v>1420</v>
      </c>
      <c r="J6749" s="2">
        <v>400</v>
      </c>
      <c r="K6749" s="4">
        <v>0.7319</v>
      </c>
      <c r="L6749" s="2" t="s">
        <v>1276</v>
      </c>
      <c r="M6749" s="5">
        <v>45093</v>
      </c>
      <c r="N6749" s="6">
        <v>102.57</v>
      </c>
    </row>
    <row r="6750" spans="1:14" ht="15.5" hidden="1" x14ac:dyDescent="0.35">
      <c r="A6750" s="3" t="s">
        <v>830</v>
      </c>
      <c r="B6750" s="2" t="s">
        <v>2310</v>
      </c>
      <c r="C6750" s="3">
        <v>173</v>
      </c>
      <c r="D6750" s="2">
        <v>86.25</v>
      </c>
      <c r="E6750" s="2">
        <v>75.3</v>
      </c>
      <c r="F6750" s="2">
        <v>76.2</v>
      </c>
      <c r="G6750" s="2">
        <v>0</v>
      </c>
      <c r="H6750" s="2" t="s">
        <v>12</v>
      </c>
      <c r="I6750" s="2">
        <v>2</v>
      </c>
      <c r="J6750" s="2">
        <v>0</v>
      </c>
      <c r="K6750" s="4">
        <v>1.3545</v>
      </c>
      <c r="L6750" s="2" t="s">
        <v>1276</v>
      </c>
      <c r="M6750" s="5">
        <v>45093</v>
      </c>
      <c r="N6750" s="6">
        <v>102.57</v>
      </c>
    </row>
    <row r="6751" spans="1:14" ht="15.5" hidden="1" x14ac:dyDescent="0.35">
      <c r="A6751" s="3" t="s">
        <v>832</v>
      </c>
      <c r="B6751" s="2" t="s">
        <v>3028</v>
      </c>
      <c r="C6751" s="3">
        <v>173.5</v>
      </c>
      <c r="D6751" s="2">
        <v>70.400000000000006</v>
      </c>
      <c r="E6751" s="2">
        <v>70.3</v>
      </c>
      <c r="F6751" s="2">
        <v>71.150000000000006</v>
      </c>
      <c r="G6751" s="2">
        <v>2.9</v>
      </c>
      <c r="H6751" s="2">
        <v>4.2999999999999997E-2</v>
      </c>
      <c r="I6751" s="2">
        <v>400</v>
      </c>
      <c r="J6751" s="2">
        <v>180</v>
      </c>
      <c r="K6751" s="4">
        <v>0.66700000000000004</v>
      </c>
      <c r="L6751" s="2" t="s">
        <v>1276</v>
      </c>
      <c r="M6751" s="5">
        <v>45093</v>
      </c>
      <c r="N6751" s="6">
        <v>102.57</v>
      </c>
    </row>
    <row r="6752" spans="1:14" ht="15.5" hidden="1" x14ac:dyDescent="0.35">
      <c r="A6752" s="3" t="s">
        <v>833</v>
      </c>
      <c r="B6752" s="2" t="s">
        <v>2311</v>
      </c>
      <c r="C6752" s="3">
        <v>174</v>
      </c>
      <c r="D6752" s="2">
        <v>85.75</v>
      </c>
      <c r="E6752" s="2">
        <v>73.5</v>
      </c>
      <c r="F6752" s="2">
        <v>74.3</v>
      </c>
      <c r="G6752" s="2">
        <v>0</v>
      </c>
      <c r="H6752" s="2" t="s">
        <v>12</v>
      </c>
      <c r="I6752" s="2">
        <v>2</v>
      </c>
      <c r="J6752" s="2">
        <v>0</v>
      </c>
      <c r="K6752" s="4">
        <v>1.0811999999999999</v>
      </c>
      <c r="L6752" s="2" t="s">
        <v>1276</v>
      </c>
      <c r="M6752" s="5">
        <v>45093</v>
      </c>
      <c r="N6752" s="6">
        <v>102.57</v>
      </c>
    </row>
    <row r="6753" spans="1:14" ht="15.5" hidden="1" x14ac:dyDescent="0.35">
      <c r="A6753" s="3" t="s">
        <v>835</v>
      </c>
      <c r="B6753" s="2" t="s">
        <v>2312</v>
      </c>
      <c r="C6753" s="3">
        <v>174.5</v>
      </c>
      <c r="D6753" s="2">
        <v>75.58</v>
      </c>
      <c r="E6753" s="2">
        <v>85.7</v>
      </c>
      <c r="F6753" s="2">
        <v>86.4</v>
      </c>
      <c r="G6753" s="2">
        <v>0</v>
      </c>
      <c r="H6753" s="2" t="s">
        <v>12</v>
      </c>
      <c r="I6753" s="2">
        <v>150</v>
      </c>
      <c r="J6753" s="2">
        <v>0</v>
      </c>
      <c r="K6753" s="4">
        <v>2.0238999999999998</v>
      </c>
      <c r="L6753" s="2" t="s">
        <v>1276</v>
      </c>
      <c r="M6753" s="5">
        <v>45093</v>
      </c>
      <c r="N6753" s="6">
        <v>102.57</v>
      </c>
    </row>
    <row r="6754" spans="1:14" ht="15.5" hidden="1" x14ac:dyDescent="0.35">
      <c r="A6754" s="3" t="s">
        <v>837</v>
      </c>
      <c r="B6754" s="2" t="s">
        <v>2313</v>
      </c>
      <c r="C6754" s="3">
        <v>175</v>
      </c>
      <c r="D6754" s="2">
        <v>76.92</v>
      </c>
      <c r="E6754" s="2">
        <v>71.900000000000006</v>
      </c>
      <c r="F6754" s="2">
        <v>72.900000000000006</v>
      </c>
      <c r="G6754" s="2">
        <v>0</v>
      </c>
      <c r="H6754" s="2" t="s">
        <v>12</v>
      </c>
      <c r="I6754" s="2">
        <v>1</v>
      </c>
      <c r="J6754" s="2">
        <v>0</v>
      </c>
      <c r="K6754" s="4">
        <v>0.76219999999999999</v>
      </c>
      <c r="L6754" s="2" t="s">
        <v>1276</v>
      </c>
      <c r="M6754" s="5">
        <v>45093</v>
      </c>
      <c r="N6754" s="6">
        <v>102.57</v>
      </c>
    </row>
    <row r="6755" spans="1:14" ht="15.5" hidden="1" x14ac:dyDescent="0.35">
      <c r="A6755" s="3" t="s">
        <v>839</v>
      </c>
      <c r="B6755" s="2" t="s">
        <v>2314</v>
      </c>
      <c r="C6755" s="3">
        <v>175.5</v>
      </c>
      <c r="D6755" s="2">
        <v>81.709999999999994</v>
      </c>
      <c r="E6755" s="2">
        <v>87.15</v>
      </c>
      <c r="F6755" s="2">
        <v>88.15</v>
      </c>
      <c r="G6755" s="2">
        <v>0</v>
      </c>
      <c r="H6755" s="2" t="s">
        <v>12</v>
      </c>
      <c r="I6755" s="2">
        <v>20</v>
      </c>
      <c r="J6755" s="2">
        <v>0</v>
      </c>
      <c r="K6755" s="4">
        <v>2.0741999999999998</v>
      </c>
      <c r="L6755" s="2" t="s">
        <v>1276</v>
      </c>
      <c r="M6755" s="5">
        <v>45093</v>
      </c>
      <c r="N6755" s="6">
        <v>102.57</v>
      </c>
    </row>
    <row r="6756" spans="1:14" ht="15.5" hidden="1" x14ac:dyDescent="0.35">
      <c r="A6756" s="3" t="s">
        <v>840</v>
      </c>
      <c r="B6756" s="2" t="s">
        <v>2315</v>
      </c>
      <c r="C6756" s="3">
        <v>176</v>
      </c>
      <c r="D6756" s="2">
        <v>78.510000000000005</v>
      </c>
      <c r="E6756" s="2">
        <v>87.65</v>
      </c>
      <c r="F6756" s="2">
        <v>88.7</v>
      </c>
      <c r="G6756" s="2">
        <v>0</v>
      </c>
      <c r="H6756" s="2" t="s">
        <v>12</v>
      </c>
      <c r="I6756" s="2">
        <v>140</v>
      </c>
      <c r="J6756" s="2">
        <v>0</v>
      </c>
      <c r="K6756" s="4">
        <v>2.0807000000000002</v>
      </c>
      <c r="L6756" s="2" t="s">
        <v>1276</v>
      </c>
      <c r="M6756" s="5">
        <v>45093</v>
      </c>
      <c r="N6756" s="6">
        <v>102.57</v>
      </c>
    </row>
    <row r="6757" spans="1:14" ht="15.5" hidden="1" x14ac:dyDescent="0.35">
      <c r="A6757" s="3" t="s">
        <v>842</v>
      </c>
      <c r="B6757" s="2" t="s">
        <v>2316</v>
      </c>
      <c r="C6757" s="3">
        <v>176.5</v>
      </c>
      <c r="D6757" s="2">
        <v>78.67</v>
      </c>
      <c r="E6757" s="2">
        <v>87.65</v>
      </c>
      <c r="F6757" s="2">
        <v>88.4</v>
      </c>
      <c r="G6757" s="2">
        <v>0</v>
      </c>
      <c r="H6757" s="2" t="s">
        <v>12</v>
      </c>
      <c r="I6757" s="2">
        <v>50</v>
      </c>
      <c r="J6757" s="2">
        <v>0</v>
      </c>
      <c r="K6757" s="4">
        <v>2.0413000000000001</v>
      </c>
      <c r="L6757" s="2" t="s">
        <v>1276</v>
      </c>
      <c r="M6757" s="5">
        <v>45093</v>
      </c>
      <c r="N6757" s="6">
        <v>102.57</v>
      </c>
    </row>
    <row r="6758" spans="1:14" ht="15.5" hidden="1" x14ac:dyDescent="0.35">
      <c r="A6758" s="3" t="s">
        <v>844</v>
      </c>
      <c r="B6758" s="2" t="s">
        <v>2317</v>
      </c>
      <c r="C6758" s="3">
        <v>177</v>
      </c>
      <c r="D6758" s="2">
        <v>79.5</v>
      </c>
      <c r="E6758" s="2">
        <v>88.65</v>
      </c>
      <c r="F6758" s="2">
        <v>89.65</v>
      </c>
      <c r="G6758" s="2">
        <v>0</v>
      </c>
      <c r="H6758" s="2" t="s">
        <v>12</v>
      </c>
      <c r="I6758" s="2">
        <v>140</v>
      </c>
      <c r="J6758" s="2">
        <v>0</v>
      </c>
      <c r="K6758" s="4">
        <v>2.0884</v>
      </c>
      <c r="L6758" s="2" t="s">
        <v>1276</v>
      </c>
      <c r="M6758" s="5">
        <v>45093</v>
      </c>
      <c r="N6758" s="6">
        <v>102.57</v>
      </c>
    </row>
    <row r="6759" spans="1:14" ht="15.5" hidden="1" x14ac:dyDescent="0.35">
      <c r="A6759" s="3" t="s">
        <v>846</v>
      </c>
      <c r="B6759" s="2" t="s">
        <v>2318</v>
      </c>
      <c r="C6759" s="3">
        <v>177.5</v>
      </c>
      <c r="D6759" s="2">
        <v>83.25</v>
      </c>
      <c r="E6759" s="2">
        <v>93.15</v>
      </c>
      <c r="F6759" s="2">
        <v>94.05</v>
      </c>
      <c r="G6759" s="2">
        <v>0</v>
      </c>
      <c r="H6759" s="2" t="s">
        <v>12</v>
      </c>
      <c r="I6759" s="2">
        <v>28</v>
      </c>
      <c r="J6759" s="2">
        <v>0</v>
      </c>
      <c r="K6759" s="4">
        <v>2.3561000000000001</v>
      </c>
      <c r="L6759" s="2" t="s">
        <v>1276</v>
      </c>
      <c r="M6759" s="5">
        <v>45093</v>
      </c>
      <c r="N6759" s="6">
        <v>102.57</v>
      </c>
    </row>
    <row r="6760" spans="1:14" ht="15.5" hidden="1" x14ac:dyDescent="0.35">
      <c r="A6760" s="3" t="s">
        <v>848</v>
      </c>
      <c r="B6760" s="2" t="s">
        <v>2319</v>
      </c>
      <c r="C6760" s="3">
        <v>178</v>
      </c>
      <c r="D6760" s="2">
        <v>81.400000000000006</v>
      </c>
      <c r="E6760" s="2">
        <v>89.7</v>
      </c>
      <c r="F6760" s="2">
        <v>90.7</v>
      </c>
      <c r="G6760" s="2">
        <v>0</v>
      </c>
      <c r="H6760" s="2" t="s">
        <v>12</v>
      </c>
      <c r="I6760" s="2">
        <v>122</v>
      </c>
      <c r="J6760" s="2">
        <v>0</v>
      </c>
      <c r="K6760" s="4">
        <v>2.1011000000000002</v>
      </c>
      <c r="L6760" s="2" t="s">
        <v>1276</v>
      </c>
      <c r="M6760" s="5">
        <v>45093</v>
      </c>
      <c r="N6760" s="6">
        <v>102.57</v>
      </c>
    </row>
    <row r="6761" spans="1:14" ht="15.5" hidden="1" x14ac:dyDescent="0.35">
      <c r="A6761" s="3" t="s">
        <v>850</v>
      </c>
      <c r="B6761" s="2" t="s">
        <v>3029</v>
      </c>
      <c r="C6761" s="3">
        <v>178.5</v>
      </c>
      <c r="D6761" s="2">
        <v>72.3</v>
      </c>
      <c r="E6761" s="2">
        <v>75.349999999999994</v>
      </c>
      <c r="F6761" s="2">
        <v>76.400000000000006</v>
      </c>
      <c r="G6761" s="2">
        <v>0</v>
      </c>
      <c r="H6761" s="2" t="s">
        <v>12</v>
      </c>
      <c r="I6761" s="2">
        <v>100</v>
      </c>
      <c r="J6761" s="2">
        <v>0</v>
      </c>
      <c r="K6761" s="4">
        <v>0.78420000000000001</v>
      </c>
      <c r="L6761" s="2" t="s">
        <v>1276</v>
      </c>
      <c r="M6761" s="5">
        <v>45093</v>
      </c>
      <c r="N6761" s="6">
        <v>102.57</v>
      </c>
    </row>
    <row r="6762" spans="1:14" ht="15.5" hidden="1" x14ac:dyDescent="0.35">
      <c r="A6762" s="3" t="s">
        <v>852</v>
      </c>
      <c r="B6762" s="2" t="s">
        <v>2321</v>
      </c>
      <c r="C6762" s="3">
        <v>179</v>
      </c>
      <c r="D6762" s="2">
        <v>81.5</v>
      </c>
      <c r="E6762" s="2">
        <v>90.7</v>
      </c>
      <c r="F6762" s="2">
        <v>91.65</v>
      </c>
      <c r="G6762" s="2">
        <v>0</v>
      </c>
      <c r="H6762" s="2" t="s">
        <v>12</v>
      </c>
      <c r="I6762" s="2">
        <v>120</v>
      </c>
      <c r="J6762" s="2">
        <v>0</v>
      </c>
      <c r="K6762" s="4">
        <v>2.1086</v>
      </c>
      <c r="L6762" s="2" t="s">
        <v>1276</v>
      </c>
      <c r="M6762" s="5">
        <v>45093</v>
      </c>
      <c r="N6762" s="6">
        <v>102.57</v>
      </c>
    </row>
    <row r="6763" spans="1:14" ht="15.5" hidden="1" x14ac:dyDescent="0.35">
      <c r="A6763" s="3" t="s">
        <v>854</v>
      </c>
      <c r="B6763" s="2" t="s">
        <v>2322</v>
      </c>
      <c r="C6763" s="3">
        <v>179.5</v>
      </c>
      <c r="D6763" s="2">
        <v>81.209999999999994</v>
      </c>
      <c r="E6763" s="2">
        <v>91.05</v>
      </c>
      <c r="F6763" s="2">
        <v>91.95</v>
      </c>
      <c r="G6763" s="2">
        <v>0</v>
      </c>
      <c r="H6763" s="2" t="s">
        <v>12</v>
      </c>
      <c r="I6763" s="2">
        <v>60</v>
      </c>
      <c r="J6763" s="2">
        <v>0</v>
      </c>
      <c r="K6763" s="4">
        <v>2.1013999999999999</v>
      </c>
      <c r="L6763" s="2" t="s">
        <v>1276</v>
      </c>
      <c r="M6763" s="5">
        <v>45093</v>
      </c>
      <c r="N6763" s="6">
        <v>102.57</v>
      </c>
    </row>
    <row r="6764" spans="1:14" ht="15.5" hidden="1" x14ac:dyDescent="0.35">
      <c r="A6764" s="3" t="s">
        <v>856</v>
      </c>
      <c r="B6764" s="2" t="s">
        <v>2930</v>
      </c>
      <c r="C6764" s="3">
        <v>180</v>
      </c>
      <c r="D6764" s="2">
        <v>73.55</v>
      </c>
      <c r="E6764" s="2">
        <v>76.849999999999994</v>
      </c>
      <c r="F6764" s="2">
        <v>77.900000000000006</v>
      </c>
      <c r="G6764" s="2">
        <v>0</v>
      </c>
      <c r="H6764" s="2" t="s">
        <v>12</v>
      </c>
      <c r="I6764" s="2">
        <v>1</v>
      </c>
      <c r="J6764" s="2">
        <v>0</v>
      </c>
      <c r="K6764" s="4">
        <v>0.79349999999999998</v>
      </c>
      <c r="L6764" s="2" t="s">
        <v>1276</v>
      </c>
      <c r="M6764" s="5">
        <v>45093</v>
      </c>
      <c r="N6764" s="6">
        <v>102.57</v>
      </c>
    </row>
    <row r="6765" spans="1:14" ht="15.5" hidden="1" x14ac:dyDescent="0.35">
      <c r="A6765" s="3" t="s">
        <v>858</v>
      </c>
      <c r="B6765" s="2" t="s">
        <v>2324</v>
      </c>
      <c r="C6765" s="3">
        <v>180.5</v>
      </c>
      <c r="D6765" s="2">
        <v>82.78</v>
      </c>
      <c r="E6765" s="2">
        <v>92.2</v>
      </c>
      <c r="F6765" s="2">
        <v>93.25</v>
      </c>
      <c r="G6765" s="2">
        <v>0</v>
      </c>
      <c r="H6765" s="2" t="s">
        <v>12</v>
      </c>
      <c r="I6765" s="2">
        <v>240</v>
      </c>
      <c r="J6765" s="2">
        <v>0</v>
      </c>
      <c r="K6765" s="4">
        <v>2.1259000000000001</v>
      </c>
      <c r="L6765" s="2" t="s">
        <v>1276</v>
      </c>
      <c r="M6765" s="5">
        <v>45093</v>
      </c>
      <c r="N6765" s="6">
        <v>102.57</v>
      </c>
    </row>
    <row r="6766" spans="1:14" ht="15.5" hidden="1" x14ac:dyDescent="0.35">
      <c r="A6766" s="3" t="s">
        <v>860</v>
      </c>
      <c r="B6766" s="2" t="s">
        <v>2325</v>
      </c>
      <c r="C6766" s="3">
        <v>181</v>
      </c>
      <c r="D6766" s="2">
        <v>83.69</v>
      </c>
      <c r="E6766" s="2">
        <v>92.65</v>
      </c>
      <c r="F6766" s="2">
        <v>93.7</v>
      </c>
      <c r="G6766" s="2">
        <v>0</v>
      </c>
      <c r="H6766" s="2" t="s">
        <v>12</v>
      </c>
      <c r="I6766" s="2">
        <v>100</v>
      </c>
      <c r="J6766" s="2">
        <v>0</v>
      </c>
      <c r="K6766" s="4">
        <v>2.1269999999999998</v>
      </c>
      <c r="L6766" s="2" t="s">
        <v>1276</v>
      </c>
      <c r="M6766" s="5">
        <v>45093</v>
      </c>
      <c r="N6766" s="6">
        <v>102.57</v>
      </c>
    </row>
    <row r="6767" spans="1:14" ht="15.5" hidden="1" x14ac:dyDescent="0.35">
      <c r="A6767" s="3" t="s">
        <v>862</v>
      </c>
      <c r="B6767" s="2" t="s">
        <v>2326</v>
      </c>
      <c r="C6767" s="3">
        <v>181.5</v>
      </c>
      <c r="D6767" s="2">
        <v>88.3</v>
      </c>
      <c r="E6767" s="2">
        <v>97.15</v>
      </c>
      <c r="F6767" s="2">
        <v>98.15</v>
      </c>
      <c r="G6767" s="2">
        <v>0</v>
      </c>
      <c r="H6767" s="2" t="s">
        <v>12</v>
      </c>
      <c r="I6767" s="2">
        <v>83</v>
      </c>
      <c r="J6767" s="2">
        <v>0</v>
      </c>
      <c r="K6767" s="4">
        <v>2.3967000000000001</v>
      </c>
      <c r="L6767" s="2" t="s">
        <v>1276</v>
      </c>
      <c r="M6767" s="5">
        <v>45093</v>
      </c>
      <c r="N6767" s="6">
        <v>102.57</v>
      </c>
    </row>
    <row r="6768" spans="1:14" ht="15.5" hidden="1" x14ac:dyDescent="0.35">
      <c r="A6768" s="3" t="s">
        <v>864</v>
      </c>
      <c r="B6768" s="2" t="s">
        <v>2327</v>
      </c>
      <c r="C6768" s="3">
        <v>182</v>
      </c>
      <c r="D6768" s="2">
        <v>85</v>
      </c>
      <c r="E6768" s="2">
        <v>93.7</v>
      </c>
      <c r="F6768" s="2">
        <v>94.65</v>
      </c>
      <c r="G6768" s="2">
        <v>0</v>
      </c>
      <c r="H6768" s="2" t="s">
        <v>12</v>
      </c>
      <c r="I6768" s="2">
        <v>50</v>
      </c>
      <c r="J6768" s="2">
        <v>0</v>
      </c>
      <c r="K6768" s="4">
        <v>2.1360000000000001</v>
      </c>
      <c r="L6768" s="2" t="s">
        <v>1276</v>
      </c>
      <c r="M6768" s="5">
        <v>45093</v>
      </c>
      <c r="N6768" s="6">
        <v>102.57</v>
      </c>
    </row>
    <row r="6769" spans="1:14" ht="15.5" hidden="1" x14ac:dyDescent="0.35">
      <c r="A6769" s="3" t="s">
        <v>866</v>
      </c>
      <c r="B6769" s="2" t="s">
        <v>2328</v>
      </c>
      <c r="C6769" s="3">
        <v>182.5</v>
      </c>
      <c r="D6769" s="2">
        <v>85.18</v>
      </c>
      <c r="E6769" s="2">
        <v>94.15</v>
      </c>
      <c r="F6769" s="2">
        <v>95.2</v>
      </c>
      <c r="G6769" s="2">
        <v>0</v>
      </c>
      <c r="H6769" s="2" t="s">
        <v>12</v>
      </c>
      <c r="I6769" s="2">
        <v>242</v>
      </c>
      <c r="J6769" s="2">
        <v>0</v>
      </c>
      <c r="K6769" s="4">
        <v>2.1404999999999998</v>
      </c>
      <c r="L6769" s="2" t="s">
        <v>1276</v>
      </c>
      <c r="M6769" s="5">
        <v>45093</v>
      </c>
      <c r="N6769" s="6">
        <v>102.57</v>
      </c>
    </row>
    <row r="6770" spans="1:14" ht="15.5" hidden="1" x14ac:dyDescent="0.35">
      <c r="A6770" s="3" t="s">
        <v>868</v>
      </c>
      <c r="B6770" s="2" t="s">
        <v>2329</v>
      </c>
      <c r="C6770" s="3">
        <v>183</v>
      </c>
      <c r="D6770" s="2">
        <v>89</v>
      </c>
      <c r="E6770" s="2">
        <v>97.4</v>
      </c>
      <c r="F6770" s="2">
        <v>98.1</v>
      </c>
      <c r="G6770" s="2">
        <v>0</v>
      </c>
      <c r="H6770" s="2" t="s">
        <v>12</v>
      </c>
      <c r="I6770" s="2">
        <v>33</v>
      </c>
      <c r="J6770" s="2">
        <v>0</v>
      </c>
      <c r="K6770" s="4">
        <v>2.3178000000000001</v>
      </c>
      <c r="L6770" s="2" t="s">
        <v>1276</v>
      </c>
      <c r="M6770" s="5">
        <v>45093</v>
      </c>
      <c r="N6770" s="6">
        <v>102.57</v>
      </c>
    </row>
    <row r="6771" spans="1:14" ht="15.5" hidden="1" x14ac:dyDescent="0.35">
      <c r="A6771" s="3" t="s">
        <v>870</v>
      </c>
      <c r="B6771" s="2" t="s">
        <v>2328</v>
      </c>
      <c r="C6771" s="3">
        <v>183.5</v>
      </c>
      <c r="D6771" s="2">
        <v>86.21</v>
      </c>
      <c r="E6771" s="2">
        <v>95.2</v>
      </c>
      <c r="F6771" s="2">
        <v>96</v>
      </c>
      <c r="G6771" s="2">
        <v>0</v>
      </c>
      <c r="H6771" s="2" t="s">
        <v>12</v>
      </c>
      <c r="I6771" s="2">
        <v>260</v>
      </c>
      <c r="J6771" s="2">
        <v>0</v>
      </c>
      <c r="K6771" s="4">
        <v>2.1444000000000001</v>
      </c>
      <c r="L6771" s="2" t="s">
        <v>1276</v>
      </c>
      <c r="M6771" s="5">
        <v>45093</v>
      </c>
      <c r="N6771" s="6">
        <v>102.57</v>
      </c>
    </row>
    <row r="6772" spans="1:14" ht="15.5" hidden="1" x14ac:dyDescent="0.35">
      <c r="A6772" s="3" t="s">
        <v>871</v>
      </c>
      <c r="B6772" s="2" t="s">
        <v>2330</v>
      </c>
      <c r="C6772" s="3">
        <v>184</v>
      </c>
      <c r="D6772" s="2">
        <v>89.02</v>
      </c>
      <c r="E6772" s="2">
        <v>95.65</v>
      </c>
      <c r="F6772" s="2">
        <v>96.8</v>
      </c>
      <c r="G6772" s="2">
        <v>0</v>
      </c>
      <c r="H6772" s="2" t="s">
        <v>12</v>
      </c>
      <c r="I6772" s="2">
        <v>41</v>
      </c>
      <c r="J6772" s="2">
        <v>0</v>
      </c>
      <c r="K6772" s="4">
        <v>2.1572</v>
      </c>
      <c r="L6772" s="2" t="s">
        <v>1276</v>
      </c>
      <c r="M6772" s="5">
        <v>45093</v>
      </c>
      <c r="N6772" s="6">
        <v>102.57</v>
      </c>
    </row>
    <row r="6773" spans="1:14" ht="15.5" hidden="1" x14ac:dyDescent="0.35">
      <c r="A6773" s="3" t="s">
        <v>873</v>
      </c>
      <c r="B6773" s="2" t="s">
        <v>2328</v>
      </c>
      <c r="C6773" s="3">
        <v>184.5</v>
      </c>
      <c r="D6773" s="2">
        <v>87.21</v>
      </c>
      <c r="E6773" s="2">
        <v>96.15</v>
      </c>
      <c r="F6773" s="2">
        <v>97.2</v>
      </c>
      <c r="G6773" s="2">
        <v>0</v>
      </c>
      <c r="H6773" s="2" t="s">
        <v>12</v>
      </c>
      <c r="I6773" s="2">
        <v>250</v>
      </c>
      <c r="J6773" s="2">
        <v>0</v>
      </c>
      <c r="K6773" s="4">
        <v>2.1583000000000001</v>
      </c>
      <c r="L6773" s="2" t="s">
        <v>1276</v>
      </c>
      <c r="M6773" s="5">
        <v>45093</v>
      </c>
      <c r="N6773" s="6">
        <v>102.57</v>
      </c>
    </row>
    <row r="6774" spans="1:14" ht="15.5" hidden="1" x14ac:dyDescent="0.35">
      <c r="A6774" s="3" t="s">
        <v>874</v>
      </c>
      <c r="B6774" s="2" t="s">
        <v>2331</v>
      </c>
      <c r="C6774" s="3">
        <v>185</v>
      </c>
      <c r="D6774" s="2">
        <v>91.48</v>
      </c>
      <c r="E6774" s="2">
        <v>84.9</v>
      </c>
      <c r="F6774" s="2">
        <v>85.9</v>
      </c>
      <c r="G6774" s="2">
        <v>0</v>
      </c>
      <c r="H6774" s="2" t="s">
        <v>12</v>
      </c>
      <c r="I6774" s="2">
        <v>4</v>
      </c>
      <c r="J6774" s="2">
        <v>0</v>
      </c>
      <c r="K6774" s="4">
        <v>1.2222</v>
      </c>
      <c r="L6774" s="2" t="s">
        <v>1276</v>
      </c>
      <c r="M6774" s="5">
        <v>45093</v>
      </c>
      <c r="N6774" s="6">
        <v>102.57</v>
      </c>
    </row>
    <row r="6775" spans="1:14" ht="15.5" hidden="1" x14ac:dyDescent="0.35">
      <c r="A6775" s="3" t="s">
        <v>876</v>
      </c>
      <c r="B6775" s="2" t="s">
        <v>2717</v>
      </c>
      <c r="C6775" s="3">
        <v>185.5</v>
      </c>
      <c r="D6775" s="2">
        <v>82.4</v>
      </c>
      <c r="E6775" s="2">
        <v>82.3</v>
      </c>
      <c r="F6775" s="2">
        <v>83.45</v>
      </c>
      <c r="G6775" s="2">
        <v>0</v>
      </c>
      <c r="H6775" s="2" t="s">
        <v>12</v>
      </c>
      <c r="I6775" s="2">
        <v>1</v>
      </c>
      <c r="J6775" s="2">
        <v>0</v>
      </c>
      <c r="K6775" s="4">
        <v>0.84079999999999999</v>
      </c>
      <c r="L6775" s="2" t="s">
        <v>1276</v>
      </c>
      <c r="M6775" s="5">
        <v>45093</v>
      </c>
      <c r="N6775" s="6">
        <v>102.57</v>
      </c>
    </row>
    <row r="6776" spans="1:14" ht="15.5" hidden="1" x14ac:dyDescent="0.35">
      <c r="A6776" s="3" t="s">
        <v>878</v>
      </c>
      <c r="B6776" s="2" t="s">
        <v>2333</v>
      </c>
      <c r="C6776" s="3">
        <v>186</v>
      </c>
      <c r="D6776" s="2">
        <v>88.9</v>
      </c>
      <c r="E6776" s="2">
        <v>97.7</v>
      </c>
      <c r="F6776" s="2">
        <v>98.7</v>
      </c>
      <c r="G6776" s="2">
        <v>0</v>
      </c>
      <c r="H6776" s="2" t="s">
        <v>12</v>
      </c>
      <c r="I6776" s="2">
        <v>180</v>
      </c>
      <c r="J6776" s="2">
        <v>0</v>
      </c>
      <c r="K6776" s="4">
        <v>2.1730999999999998</v>
      </c>
      <c r="L6776" s="2" t="s">
        <v>1276</v>
      </c>
      <c r="M6776" s="5">
        <v>45093</v>
      </c>
      <c r="N6776" s="6">
        <v>102.57</v>
      </c>
    </row>
    <row r="6777" spans="1:14" ht="15.5" hidden="1" x14ac:dyDescent="0.35">
      <c r="A6777" s="3" t="s">
        <v>880</v>
      </c>
      <c r="B6777" s="2" t="s">
        <v>2334</v>
      </c>
      <c r="C6777" s="3">
        <v>186.5</v>
      </c>
      <c r="D6777" s="2">
        <v>89.21</v>
      </c>
      <c r="E6777" s="2">
        <v>98.15</v>
      </c>
      <c r="F6777" s="2">
        <v>99.25</v>
      </c>
      <c r="G6777" s="2">
        <v>0</v>
      </c>
      <c r="H6777" s="2" t="s">
        <v>12</v>
      </c>
      <c r="I6777" s="2">
        <v>280</v>
      </c>
      <c r="J6777" s="2">
        <v>0</v>
      </c>
      <c r="K6777" s="4">
        <v>2.1775000000000002</v>
      </c>
      <c r="L6777" s="2" t="s">
        <v>1276</v>
      </c>
      <c r="M6777" s="5">
        <v>45093</v>
      </c>
      <c r="N6777" s="6">
        <v>102.57</v>
      </c>
    </row>
    <row r="6778" spans="1:14" ht="15.5" hidden="1" x14ac:dyDescent="0.35">
      <c r="A6778" s="3" t="s">
        <v>882</v>
      </c>
      <c r="B6778" s="2" t="s">
        <v>2335</v>
      </c>
      <c r="C6778" s="3">
        <v>187</v>
      </c>
      <c r="D6778" s="2">
        <v>90.23</v>
      </c>
      <c r="E6778" s="2">
        <v>98.7</v>
      </c>
      <c r="F6778" s="2">
        <v>99.7</v>
      </c>
      <c r="G6778" s="2">
        <v>0</v>
      </c>
      <c r="H6778" s="2" t="s">
        <v>12</v>
      </c>
      <c r="I6778" s="2">
        <v>224</v>
      </c>
      <c r="J6778" s="2">
        <v>0</v>
      </c>
      <c r="K6778" s="4">
        <v>2.1819000000000002</v>
      </c>
      <c r="L6778" s="2" t="s">
        <v>1276</v>
      </c>
      <c r="M6778" s="5">
        <v>45093</v>
      </c>
      <c r="N6778" s="6">
        <v>102.57</v>
      </c>
    </row>
    <row r="6779" spans="1:14" ht="15.5" hidden="1" x14ac:dyDescent="0.35">
      <c r="A6779" s="3" t="s">
        <v>884</v>
      </c>
      <c r="B6779" s="2" t="s">
        <v>2334</v>
      </c>
      <c r="C6779" s="3">
        <v>187.5</v>
      </c>
      <c r="D6779" s="2">
        <v>90.31</v>
      </c>
      <c r="E6779" s="2">
        <v>99.15</v>
      </c>
      <c r="F6779" s="2">
        <v>100.05</v>
      </c>
      <c r="G6779" s="2">
        <v>0</v>
      </c>
      <c r="H6779" s="2" t="s">
        <v>12</v>
      </c>
      <c r="I6779" s="2">
        <v>280</v>
      </c>
      <c r="J6779" s="2">
        <v>0</v>
      </c>
      <c r="K6779" s="4">
        <v>2.1793</v>
      </c>
      <c r="L6779" s="2" t="s">
        <v>1276</v>
      </c>
      <c r="M6779" s="5">
        <v>45093</v>
      </c>
      <c r="N6779" s="6">
        <v>102.57</v>
      </c>
    </row>
    <row r="6780" spans="1:14" ht="15.5" hidden="1" x14ac:dyDescent="0.35">
      <c r="A6780" s="3" t="s">
        <v>885</v>
      </c>
      <c r="B6780" s="2" t="s">
        <v>2336</v>
      </c>
      <c r="C6780" s="3">
        <v>188</v>
      </c>
      <c r="D6780" s="2">
        <v>94.25</v>
      </c>
      <c r="E6780" s="2">
        <v>102.35</v>
      </c>
      <c r="F6780" s="2">
        <v>103.2</v>
      </c>
      <c r="G6780" s="2">
        <v>0</v>
      </c>
      <c r="H6780" s="2" t="s">
        <v>12</v>
      </c>
      <c r="I6780" s="2">
        <v>1</v>
      </c>
      <c r="J6780" s="2">
        <v>0</v>
      </c>
      <c r="K6780" s="4">
        <v>2.3637000000000001</v>
      </c>
      <c r="L6780" s="2" t="s">
        <v>1276</v>
      </c>
      <c r="M6780" s="5">
        <v>45093</v>
      </c>
      <c r="N6780" s="6">
        <v>102.57</v>
      </c>
    </row>
    <row r="6781" spans="1:14" ht="15.5" hidden="1" x14ac:dyDescent="0.35">
      <c r="A6781" s="3" t="s">
        <v>887</v>
      </c>
      <c r="B6781" s="2" t="s">
        <v>2337</v>
      </c>
      <c r="C6781" s="3">
        <v>188.5</v>
      </c>
      <c r="D6781" s="2">
        <v>91.36</v>
      </c>
      <c r="E6781" s="2">
        <v>100.1</v>
      </c>
      <c r="F6781" s="2">
        <v>101.25</v>
      </c>
      <c r="G6781" s="2">
        <v>0</v>
      </c>
      <c r="H6781" s="2" t="s">
        <v>12</v>
      </c>
      <c r="I6781" s="2">
        <v>200</v>
      </c>
      <c r="J6781" s="2">
        <v>0</v>
      </c>
      <c r="K6781" s="4">
        <v>2.1930000000000001</v>
      </c>
      <c r="L6781" s="2" t="s">
        <v>1276</v>
      </c>
      <c r="M6781" s="5">
        <v>45093</v>
      </c>
      <c r="N6781" s="6">
        <v>102.57</v>
      </c>
    </row>
    <row r="6782" spans="1:14" ht="15.5" hidden="1" x14ac:dyDescent="0.35">
      <c r="A6782" s="3" t="s">
        <v>889</v>
      </c>
      <c r="B6782" s="2" t="s">
        <v>2338</v>
      </c>
      <c r="C6782" s="3">
        <v>189</v>
      </c>
      <c r="D6782" s="2">
        <v>93.2</v>
      </c>
      <c r="E6782" s="2">
        <v>100.65</v>
      </c>
      <c r="F6782" s="2">
        <v>101.7</v>
      </c>
      <c r="G6782" s="2">
        <v>0</v>
      </c>
      <c r="H6782" s="2" t="s">
        <v>12</v>
      </c>
      <c r="I6782" s="2">
        <v>4</v>
      </c>
      <c r="J6782" s="2">
        <v>0</v>
      </c>
      <c r="K6782" s="4">
        <v>2.1972999999999998</v>
      </c>
      <c r="L6782" s="2" t="s">
        <v>1276</v>
      </c>
      <c r="M6782" s="5">
        <v>45093</v>
      </c>
      <c r="N6782" s="6">
        <v>102.57</v>
      </c>
    </row>
    <row r="6783" spans="1:14" ht="15.5" hidden="1" x14ac:dyDescent="0.35">
      <c r="A6783" s="3" t="s">
        <v>891</v>
      </c>
      <c r="B6783" s="2" t="s">
        <v>2339</v>
      </c>
      <c r="C6783" s="3">
        <v>189.5</v>
      </c>
      <c r="D6783" s="2">
        <v>96.65</v>
      </c>
      <c r="E6783" s="2">
        <v>91.05</v>
      </c>
      <c r="F6783" s="2">
        <v>91.65</v>
      </c>
      <c r="G6783" s="2">
        <v>0</v>
      </c>
      <c r="H6783" s="2" t="s">
        <v>12</v>
      </c>
      <c r="I6783" s="2">
        <v>500</v>
      </c>
      <c r="J6783" s="2">
        <v>0</v>
      </c>
      <c r="K6783" s="4">
        <v>1.4055</v>
      </c>
      <c r="L6783" s="2" t="s">
        <v>1276</v>
      </c>
      <c r="M6783" s="5">
        <v>45093</v>
      </c>
      <c r="N6783" s="6">
        <v>102.57</v>
      </c>
    </row>
    <row r="6784" spans="1:14" ht="15.5" hidden="1" x14ac:dyDescent="0.35">
      <c r="A6784" s="3" t="s">
        <v>893</v>
      </c>
      <c r="B6784" s="2" t="s">
        <v>3028</v>
      </c>
      <c r="C6784" s="3">
        <v>190</v>
      </c>
      <c r="D6784" s="2">
        <v>86.9</v>
      </c>
      <c r="E6784" s="2">
        <v>87</v>
      </c>
      <c r="F6784" s="2">
        <v>88</v>
      </c>
      <c r="G6784" s="2">
        <v>3.1</v>
      </c>
      <c r="H6784" s="2">
        <v>3.6999999999999998E-2</v>
      </c>
      <c r="I6784" s="2">
        <v>4170</v>
      </c>
      <c r="J6784" s="2">
        <v>1000</v>
      </c>
      <c r="K6784" s="4">
        <v>0.65820000000000001</v>
      </c>
      <c r="L6784" s="2" t="s">
        <v>1276</v>
      </c>
      <c r="M6784" s="5">
        <v>45093</v>
      </c>
      <c r="N6784" s="6">
        <v>102.57</v>
      </c>
    </row>
    <row r="6785" spans="1:14" ht="15.5" hidden="1" x14ac:dyDescent="0.35">
      <c r="A6785" s="3" t="s">
        <v>894</v>
      </c>
      <c r="B6785" s="2" t="s">
        <v>2340</v>
      </c>
      <c r="C6785" s="3">
        <v>190.5</v>
      </c>
      <c r="D6785" s="2">
        <v>92.95</v>
      </c>
      <c r="E6785" s="2">
        <v>83.25</v>
      </c>
      <c r="F6785" s="2">
        <v>83.8</v>
      </c>
      <c r="G6785" s="2">
        <v>0</v>
      </c>
      <c r="H6785" s="2" t="s">
        <v>12</v>
      </c>
      <c r="I6785" s="2">
        <v>10</v>
      </c>
      <c r="J6785" s="2">
        <v>0</v>
      </c>
      <c r="K6785" s="4">
        <v>0</v>
      </c>
      <c r="L6785" s="2" t="s">
        <v>1276</v>
      </c>
      <c r="M6785" s="5">
        <v>45093</v>
      </c>
      <c r="N6785" s="6">
        <v>102.57</v>
      </c>
    </row>
    <row r="6786" spans="1:14" ht="15.5" hidden="1" x14ac:dyDescent="0.35">
      <c r="A6786" s="3" t="s">
        <v>896</v>
      </c>
      <c r="B6786" s="2" t="s">
        <v>2341</v>
      </c>
      <c r="C6786" s="3">
        <v>191</v>
      </c>
      <c r="D6786" s="2">
        <v>93.92</v>
      </c>
      <c r="E6786" s="2">
        <v>102.7</v>
      </c>
      <c r="F6786" s="2">
        <v>103.7</v>
      </c>
      <c r="G6786" s="2">
        <v>0</v>
      </c>
      <c r="H6786" s="2" t="s">
        <v>12</v>
      </c>
      <c r="I6786" s="2">
        <v>420</v>
      </c>
      <c r="J6786" s="2">
        <v>0</v>
      </c>
      <c r="K6786" s="4">
        <v>2.2158000000000002</v>
      </c>
      <c r="L6786" s="2" t="s">
        <v>1276</v>
      </c>
      <c r="M6786" s="5">
        <v>45093</v>
      </c>
      <c r="N6786" s="6">
        <v>102.57</v>
      </c>
    </row>
    <row r="6787" spans="1:14" ht="15.5" hidden="1" x14ac:dyDescent="0.35">
      <c r="A6787" s="3" t="s">
        <v>898</v>
      </c>
      <c r="B6787" s="2" t="s">
        <v>2342</v>
      </c>
      <c r="C6787" s="3">
        <v>191.5</v>
      </c>
      <c r="D6787" s="2">
        <v>94.36</v>
      </c>
      <c r="E6787" s="2">
        <v>103.1</v>
      </c>
      <c r="F6787" s="2">
        <v>104.25</v>
      </c>
      <c r="G6787" s="2">
        <v>0</v>
      </c>
      <c r="H6787" s="2" t="s">
        <v>12</v>
      </c>
      <c r="I6787" s="2">
        <v>300</v>
      </c>
      <c r="J6787" s="2">
        <v>0</v>
      </c>
      <c r="K6787" s="4">
        <v>2.2183999999999999</v>
      </c>
      <c r="L6787" s="2" t="s">
        <v>1276</v>
      </c>
      <c r="M6787" s="5">
        <v>45093</v>
      </c>
      <c r="N6787" s="6">
        <v>102.57</v>
      </c>
    </row>
    <row r="6788" spans="1:14" ht="15.5" hidden="1" x14ac:dyDescent="0.35">
      <c r="A6788" s="3" t="s">
        <v>900</v>
      </c>
      <c r="B6788" s="2" t="s">
        <v>2343</v>
      </c>
      <c r="C6788" s="3">
        <v>192</v>
      </c>
      <c r="D6788" s="2">
        <v>98.1</v>
      </c>
      <c r="E6788" s="2">
        <v>103.6</v>
      </c>
      <c r="F6788" s="2">
        <v>104.7</v>
      </c>
      <c r="G6788" s="2">
        <v>0</v>
      </c>
      <c r="H6788" s="2" t="s">
        <v>12</v>
      </c>
      <c r="I6788" s="2">
        <v>101</v>
      </c>
      <c r="J6788" s="2">
        <v>0</v>
      </c>
      <c r="K6788" s="4">
        <v>2.2208000000000001</v>
      </c>
      <c r="L6788" s="2" t="s">
        <v>1276</v>
      </c>
      <c r="M6788" s="5">
        <v>45093</v>
      </c>
      <c r="N6788" s="6">
        <v>102.57</v>
      </c>
    </row>
    <row r="6789" spans="1:14" ht="15.5" hidden="1" x14ac:dyDescent="0.35">
      <c r="A6789" s="3" t="s">
        <v>902</v>
      </c>
      <c r="B6789" s="2" t="s">
        <v>2344</v>
      </c>
      <c r="C6789" s="3">
        <v>192.5</v>
      </c>
      <c r="D6789" s="2">
        <v>97.52</v>
      </c>
      <c r="E6789" s="2">
        <v>104.1</v>
      </c>
      <c r="F6789" s="2">
        <v>105.15</v>
      </c>
      <c r="G6789" s="2">
        <v>0</v>
      </c>
      <c r="H6789" s="2" t="s">
        <v>12</v>
      </c>
      <c r="I6789" s="2">
        <v>114</v>
      </c>
      <c r="J6789" s="2">
        <v>0</v>
      </c>
      <c r="K6789" s="4">
        <v>2.2233000000000001</v>
      </c>
      <c r="L6789" s="2" t="s">
        <v>1276</v>
      </c>
      <c r="M6789" s="5">
        <v>45093</v>
      </c>
      <c r="N6789" s="6">
        <v>102.57</v>
      </c>
    </row>
    <row r="6790" spans="1:14" ht="15.5" hidden="1" x14ac:dyDescent="0.35">
      <c r="A6790" s="3" t="s">
        <v>904</v>
      </c>
      <c r="B6790" s="2" t="s">
        <v>2345</v>
      </c>
      <c r="C6790" s="3">
        <v>193</v>
      </c>
      <c r="D6790" s="2">
        <v>97.38</v>
      </c>
      <c r="E6790" s="2">
        <v>104.65</v>
      </c>
      <c r="F6790" s="2">
        <v>105.5</v>
      </c>
      <c r="G6790" s="2">
        <v>0</v>
      </c>
      <c r="H6790" s="2" t="s">
        <v>12</v>
      </c>
      <c r="I6790" s="2">
        <v>100</v>
      </c>
      <c r="J6790" s="2">
        <v>0</v>
      </c>
      <c r="K6790" s="4">
        <v>2.2240000000000002</v>
      </c>
      <c r="L6790" s="2" t="s">
        <v>1276</v>
      </c>
      <c r="M6790" s="5">
        <v>45093</v>
      </c>
      <c r="N6790" s="6">
        <v>102.57</v>
      </c>
    </row>
    <row r="6791" spans="1:14" ht="15.5" hidden="1" x14ac:dyDescent="0.35">
      <c r="A6791" s="3" t="s">
        <v>906</v>
      </c>
      <c r="B6791" s="2" t="s">
        <v>2346</v>
      </c>
      <c r="C6791" s="3">
        <v>193.5</v>
      </c>
      <c r="D6791" s="2">
        <v>83.21</v>
      </c>
      <c r="E6791" s="2">
        <v>98</v>
      </c>
      <c r="F6791" s="2">
        <v>99.25</v>
      </c>
      <c r="G6791" s="2">
        <v>0</v>
      </c>
      <c r="H6791" s="2" t="s">
        <v>12</v>
      </c>
      <c r="I6791" s="2">
        <v>2</v>
      </c>
      <c r="J6791" s="2">
        <v>0</v>
      </c>
      <c r="K6791" s="4">
        <v>1.7205999999999999</v>
      </c>
      <c r="L6791" s="2" t="s">
        <v>1276</v>
      </c>
      <c r="M6791" s="5">
        <v>45093</v>
      </c>
      <c r="N6791" s="6">
        <v>102.57</v>
      </c>
    </row>
    <row r="6792" spans="1:14" ht="15.5" hidden="1" x14ac:dyDescent="0.35">
      <c r="A6792" s="3" t="s">
        <v>908</v>
      </c>
      <c r="B6792" s="2" t="s">
        <v>2347</v>
      </c>
      <c r="C6792" s="3">
        <v>194</v>
      </c>
      <c r="D6792" s="2">
        <v>98.9</v>
      </c>
      <c r="E6792" s="2">
        <v>105.6</v>
      </c>
      <c r="F6792" s="2">
        <v>106.65</v>
      </c>
      <c r="G6792" s="2">
        <v>0</v>
      </c>
      <c r="H6792" s="2" t="s">
        <v>12</v>
      </c>
      <c r="I6792" s="2">
        <v>4</v>
      </c>
      <c r="J6792" s="2">
        <v>0</v>
      </c>
      <c r="K6792" s="4">
        <v>2.2355999999999998</v>
      </c>
      <c r="L6792" s="2" t="s">
        <v>1276</v>
      </c>
      <c r="M6792" s="5">
        <v>45093</v>
      </c>
      <c r="N6792" s="6">
        <v>102.57</v>
      </c>
    </row>
    <row r="6793" spans="1:14" ht="15.5" hidden="1" x14ac:dyDescent="0.35">
      <c r="A6793" s="3" t="s">
        <v>910</v>
      </c>
      <c r="B6793" s="2" t="s">
        <v>2348</v>
      </c>
      <c r="C6793" s="3">
        <v>194.5</v>
      </c>
      <c r="D6793" s="2">
        <v>83.14</v>
      </c>
      <c r="E6793" s="2">
        <v>99</v>
      </c>
      <c r="F6793" s="2">
        <v>100.25</v>
      </c>
      <c r="G6793" s="2">
        <v>0</v>
      </c>
      <c r="H6793" s="2" t="s">
        <v>12</v>
      </c>
      <c r="I6793" s="2">
        <v>4</v>
      </c>
      <c r="J6793" s="2">
        <v>0</v>
      </c>
      <c r="K6793" s="4">
        <v>1.7282999999999999</v>
      </c>
      <c r="L6793" s="2" t="s">
        <v>1276</v>
      </c>
      <c r="M6793" s="5">
        <v>45093</v>
      </c>
      <c r="N6793" s="6">
        <v>102.57</v>
      </c>
    </row>
    <row r="6794" spans="1:14" ht="15.5" hidden="1" x14ac:dyDescent="0.35">
      <c r="A6794" s="3" t="s">
        <v>912</v>
      </c>
      <c r="B6794" s="2" t="s">
        <v>2349</v>
      </c>
      <c r="C6794" s="3">
        <v>195</v>
      </c>
      <c r="D6794" s="2">
        <v>96.4</v>
      </c>
      <c r="E6794" s="2">
        <v>96.9</v>
      </c>
      <c r="F6794" s="2">
        <v>97.5</v>
      </c>
      <c r="G6794" s="2">
        <v>0</v>
      </c>
      <c r="H6794" s="2" t="s">
        <v>12</v>
      </c>
      <c r="I6794" s="2">
        <v>2</v>
      </c>
      <c r="J6794" s="2">
        <v>0</v>
      </c>
      <c r="K6794" s="4">
        <v>1.4793000000000001</v>
      </c>
      <c r="L6794" s="2" t="s">
        <v>1276</v>
      </c>
      <c r="M6794" s="5">
        <v>45093</v>
      </c>
      <c r="N6794" s="6">
        <v>102.57</v>
      </c>
    </row>
    <row r="6795" spans="1:14" ht="15.5" hidden="1" x14ac:dyDescent="0.35">
      <c r="A6795" s="3" t="s">
        <v>914</v>
      </c>
      <c r="B6795" s="2" t="s">
        <v>2350</v>
      </c>
      <c r="C6795" s="3">
        <v>195.5</v>
      </c>
      <c r="D6795" s="2">
        <v>84.12</v>
      </c>
      <c r="E6795" s="2">
        <v>100</v>
      </c>
      <c r="F6795" s="2">
        <v>101.25</v>
      </c>
      <c r="G6795" s="2">
        <v>0</v>
      </c>
      <c r="H6795" s="2" t="s">
        <v>12</v>
      </c>
      <c r="I6795" s="2">
        <v>404</v>
      </c>
      <c r="J6795" s="2">
        <v>0</v>
      </c>
      <c r="K6795" s="4">
        <v>1.736</v>
      </c>
      <c r="L6795" s="2" t="s">
        <v>1276</v>
      </c>
      <c r="M6795" s="5">
        <v>45093</v>
      </c>
      <c r="N6795" s="6">
        <v>102.57</v>
      </c>
    </row>
    <row r="6796" spans="1:14" ht="15.5" hidden="1" x14ac:dyDescent="0.35">
      <c r="A6796" s="3" t="s">
        <v>916</v>
      </c>
      <c r="B6796" s="2" t="s">
        <v>2351</v>
      </c>
      <c r="C6796" s="3">
        <v>196</v>
      </c>
      <c r="D6796" s="2">
        <v>92.75</v>
      </c>
      <c r="E6796" s="2">
        <v>100.5</v>
      </c>
      <c r="F6796" s="2">
        <v>101.75</v>
      </c>
      <c r="G6796" s="2">
        <v>0</v>
      </c>
      <c r="H6796" s="2" t="s">
        <v>12</v>
      </c>
      <c r="I6796" s="2">
        <v>598</v>
      </c>
      <c r="J6796" s="2">
        <v>0</v>
      </c>
      <c r="K6796" s="4">
        <v>1.7397</v>
      </c>
      <c r="L6796" s="2" t="s">
        <v>1276</v>
      </c>
      <c r="M6796" s="5">
        <v>45093</v>
      </c>
      <c r="N6796" s="6">
        <v>102.57</v>
      </c>
    </row>
    <row r="6797" spans="1:14" ht="15.5" hidden="1" x14ac:dyDescent="0.35">
      <c r="A6797" s="3" t="s">
        <v>918</v>
      </c>
      <c r="B6797" s="2" t="s">
        <v>2352</v>
      </c>
      <c r="C6797" s="3">
        <v>196.5</v>
      </c>
      <c r="D6797" s="2">
        <v>93.48</v>
      </c>
      <c r="E6797" s="2">
        <v>101</v>
      </c>
      <c r="F6797" s="2">
        <v>102.25</v>
      </c>
      <c r="G6797" s="2">
        <v>0</v>
      </c>
      <c r="H6797" s="2" t="s">
        <v>12</v>
      </c>
      <c r="I6797" s="2">
        <v>960</v>
      </c>
      <c r="J6797" s="2">
        <v>0</v>
      </c>
      <c r="K6797" s="4">
        <v>1.7435</v>
      </c>
      <c r="L6797" s="2" t="s">
        <v>1276</v>
      </c>
      <c r="M6797" s="5">
        <v>45093</v>
      </c>
      <c r="N6797" s="6">
        <v>102.57</v>
      </c>
    </row>
    <row r="6798" spans="1:14" ht="15.5" hidden="1" x14ac:dyDescent="0.35">
      <c r="A6798" s="3" t="s">
        <v>920</v>
      </c>
      <c r="B6798" s="2" t="s">
        <v>2351</v>
      </c>
      <c r="C6798" s="3">
        <v>197</v>
      </c>
      <c r="D6798" s="2">
        <v>93.75</v>
      </c>
      <c r="E6798" s="2">
        <v>101.5</v>
      </c>
      <c r="F6798" s="2">
        <v>102.75</v>
      </c>
      <c r="G6798" s="2">
        <v>0</v>
      </c>
      <c r="H6798" s="2" t="s">
        <v>12</v>
      </c>
      <c r="I6798" s="2">
        <v>985</v>
      </c>
      <c r="J6798" s="2">
        <v>0</v>
      </c>
      <c r="K6798" s="4">
        <v>1.7473000000000001</v>
      </c>
      <c r="L6798" s="2" t="s">
        <v>1276</v>
      </c>
      <c r="M6798" s="5">
        <v>45093</v>
      </c>
      <c r="N6798" s="6">
        <v>102.57</v>
      </c>
    </row>
    <row r="6799" spans="1:14" ht="15.5" hidden="1" x14ac:dyDescent="0.35">
      <c r="A6799" s="3" t="s">
        <v>922</v>
      </c>
      <c r="B6799" s="2" t="s">
        <v>2353</v>
      </c>
      <c r="C6799" s="3">
        <v>197.5</v>
      </c>
      <c r="D6799" s="2">
        <v>85.73</v>
      </c>
      <c r="E6799" s="2">
        <v>102.05</v>
      </c>
      <c r="F6799" s="2">
        <v>103.2</v>
      </c>
      <c r="G6799" s="2">
        <v>0</v>
      </c>
      <c r="H6799" s="2" t="s">
        <v>12</v>
      </c>
      <c r="I6799" s="2">
        <v>2</v>
      </c>
      <c r="J6799" s="2">
        <v>0</v>
      </c>
      <c r="K6799" s="4">
        <v>1.7509999999999999</v>
      </c>
      <c r="L6799" s="2" t="s">
        <v>1276</v>
      </c>
      <c r="M6799" s="5">
        <v>45093</v>
      </c>
      <c r="N6799" s="6">
        <v>102.57</v>
      </c>
    </row>
    <row r="6800" spans="1:14" ht="15.5" hidden="1" x14ac:dyDescent="0.35">
      <c r="A6800" s="3" t="s">
        <v>924</v>
      </c>
      <c r="B6800" s="2" t="s">
        <v>2354</v>
      </c>
      <c r="C6800" s="3">
        <v>198</v>
      </c>
      <c r="D6800" s="2">
        <v>85.29</v>
      </c>
      <c r="E6800" s="2">
        <v>102.55</v>
      </c>
      <c r="F6800" s="2">
        <v>103.7</v>
      </c>
      <c r="G6800" s="2">
        <v>0</v>
      </c>
      <c r="H6800" s="2" t="s">
        <v>12</v>
      </c>
      <c r="I6800" s="2">
        <v>42</v>
      </c>
      <c r="J6800" s="2">
        <v>0</v>
      </c>
      <c r="K6800" s="4">
        <v>1.7547999999999999</v>
      </c>
      <c r="L6800" s="2" t="s">
        <v>1276</v>
      </c>
      <c r="M6800" s="5">
        <v>45093</v>
      </c>
      <c r="N6800" s="6">
        <v>102.57</v>
      </c>
    </row>
    <row r="6801" spans="1:14" ht="15.5" hidden="1" x14ac:dyDescent="0.35">
      <c r="A6801" s="3" t="s">
        <v>925</v>
      </c>
      <c r="B6801" s="2" t="s">
        <v>2355</v>
      </c>
      <c r="C6801" s="3">
        <v>198.5</v>
      </c>
      <c r="D6801" s="2">
        <v>87.23</v>
      </c>
      <c r="E6801" s="2">
        <v>103.05</v>
      </c>
      <c r="F6801" s="2">
        <v>104.2</v>
      </c>
      <c r="G6801" s="2">
        <v>0</v>
      </c>
      <c r="H6801" s="2" t="s">
        <v>12</v>
      </c>
      <c r="I6801" s="2">
        <v>4</v>
      </c>
      <c r="J6801" s="2">
        <v>0</v>
      </c>
      <c r="K6801" s="4">
        <v>1.7585</v>
      </c>
      <c r="L6801" s="2" t="s">
        <v>1276</v>
      </c>
      <c r="M6801" s="5">
        <v>45093</v>
      </c>
      <c r="N6801" s="6">
        <v>102.57</v>
      </c>
    </row>
    <row r="6802" spans="1:14" ht="15.5" hidden="1" x14ac:dyDescent="0.35">
      <c r="A6802" s="3" t="s">
        <v>927</v>
      </c>
      <c r="B6802" s="2" t="s">
        <v>2356</v>
      </c>
      <c r="C6802" s="3">
        <v>199</v>
      </c>
      <c r="D6802" s="2">
        <v>101.96</v>
      </c>
      <c r="E6802" s="2">
        <v>102.35</v>
      </c>
      <c r="F6802" s="2">
        <v>104</v>
      </c>
      <c r="G6802" s="2">
        <v>0</v>
      </c>
      <c r="H6802" s="2" t="s">
        <v>12</v>
      </c>
      <c r="I6802" s="2">
        <v>3</v>
      </c>
      <c r="J6802" s="2">
        <v>0</v>
      </c>
      <c r="K6802" s="4">
        <v>1.6839999999999999</v>
      </c>
      <c r="L6802" s="2" t="s">
        <v>1276</v>
      </c>
      <c r="M6802" s="5">
        <v>45093</v>
      </c>
      <c r="N6802" s="6">
        <v>102.57</v>
      </c>
    </row>
    <row r="6803" spans="1:14" ht="15.5" hidden="1" x14ac:dyDescent="0.35">
      <c r="A6803" s="3" t="s">
        <v>928</v>
      </c>
      <c r="B6803" s="2" t="s">
        <v>2357</v>
      </c>
      <c r="C6803" s="3">
        <v>199.5</v>
      </c>
      <c r="D6803" s="2">
        <v>104.75</v>
      </c>
      <c r="E6803" s="2">
        <v>111.05</v>
      </c>
      <c r="F6803" s="2">
        <v>112.25</v>
      </c>
      <c r="G6803" s="2">
        <v>0</v>
      </c>
      <c r="H6803" s="2" t="s">
        <v>12</v>
      </c>
      <c r="I6803" s="2">
        <v>4</v>
      </c>
      <c r="J6803" s="2">
        <v>0</v>
      </c>
      <c r="K6803" s="4">
        <v>2.2814000000000001</v>
      </c>
      <c r="L6803" s="2" t="s">
        <v>1276</v>
      </c>
      <c r="M6803" s="5">
        <v>45093</v>
      </c>
      <c r="N6803" s="6">
        <v>102.57</v>
      </c>
    </row>
    <row r="6804" spans="1:14" ht="15.5" hidden="1" x14ac:dyDescent="0.35">
      <c r="A6804" s="3" t="s">
        <v>930</v>
      </c>
      <c r="B6804" s="2" t="s">
        <v>2844</v>
      </c>
      <c r="C6804" s="3">
        <v>200</v>
      </c>
      <c r="D6804" s="2">
        <v>97.95</v>
      </c>
      <c r="E6804" s="2">
        <v>96.75</v>
      </c>
      <c r="F6804" s="2">
        <v>98</v>
      </c>
      <c r="G6804" s="2">
        <v>0</v>
      </c>
      <c r="H6804" s="2" t="s">
        <v>12</v>
      </c>
      <c r="I6804" s="2">
        <v>2</v>
      </c>
      <c r="J6804" s="2">
        <v>1</v>
      </c>
      <c r="K6804" s="4">
        <v>0.9375</v>
      </c>
      <c r="L6804" s="2" t="s">
        <v>1276</v>
      </c>
      <c r="M6804" s="5">
        <v>45093</v>
      </c>
      <c r="N6804" s="6">
        <v>102.57</v>
      </c>
    </row>
    <row r="6805" spans="1:14" ht="15.5" hidden="1" x14ac:dyDescent="0.35">
      <c r="A6805" s="3" t="s">
        <v>932</v>
      </c>
      <c r="B6805" s="2" t="s">
        <v>2853</v>
      </c>
      <c r="C6805" s="3">
        <v>205</v>
      </c>
      <c r="D6805" s="2">
        <v>97.95</v>
      </c>
      <c r="E6805" s="2">
        <v>101.85</v>
      </c>
      <c r="F6805" s="2">
        <v>102.9</v>
      </c>
      <c r="G6805" s="2">
        <v>0</v>
      </c>
      <c r="H6805" s="2" t="s">
        <v>12</v>
      </c>
      <c r="I6805" s="2">
        <v>1</v>
      </c>
      <c r="J6805" s="2">
        <v>0</v>
      </c>
      <c r="K6805" s="4">
        <v>0.93459999999999999</v>
      </c>
      <c r="L6805" s="2" t="s">
        <v>1276</v>
      </c>
      <c r="M6805" s="5">
        <v>45093</v>
      </c>
      <c r="N6805" s="6">
        <v>102.57</v>
      </c>
    </row>
    <row r="6806" spans="1:14" ht="15.5" hidden="1" x14ac:dyDescent="0.35">
      <c r="A6806" s="3" t="s">
        <v>934</v>
      </c>
      <c r="B6806" s="2" t="s">
        <v>2845</v>
      </c>
      <c r="C6806" s="3">
        <v>210</v>
      </c>
      <c r="D6806" s="2">
        <v>105.5</v>
      </c>
      <c r="E6806" s="2">
        <v>106.95</v>
      </c>
      <c r="F6806" s="2">
        <v>107.85</v>
      </c>
      <c r="G6806" s="2">
        <v>0</v>
      </c>
      <c r="H6806" s="2" t="s">
        <v>12</v>
      </c>
      <c r="I6806" s="2">
        <v>2</v>
      </c>
      <c r="J6806" s="2">
        <v>0</v>
      </c>
      <c r="K6806" s="4">
        <v>0.94340000000000002</v>
      </c>
      <c r="L6806" s="2" t="s">
        <v>1276</v>
      </c>
      <c r="M6806" s="5">
        <v>45093</v>
      </c>
      <c r="N6806" s="6">
        <v>102.57</v>
      </c>
    </row>
    <row r="6807" spans="1:14" ht="15.5" hidden="1" x14ac:dyDescent="0.35">
      <c r="A6807" s="3" t="s">
        <v>936</v>
      </c>
      <c r="B6807" s="2" t="s">
        <v>2285</v>
      </c>
      <c r="C6807" s="3">
        <v>215</v>
      </c>
      <c r="D6807" s="2">
        <v>103.2</v>
      </c>
      <c r="E6807" s="2">
        <v>119.45</v>
      </c>
      <c r="F6807" s="2">
        <v>120.75</v>
      </c>
      <c r="G6807" s="2">
        <v>0</v>
      </c>
      <c r="H6807" s="2" t="s">
        <v>12</v>
      </c>
      <c r="I6807" s="2">
        <v>1184</v>
      </c>
      <c r="J6807" s="2">
        <v>0</v>
      </c>
      <c r="K6807" s="4">
        <v>1.8726</v>
      </c>
      <c r="L6807" s="2" t="s">
        <v>1276</v>
      </c>
      <c r="M6807" s="5">
        <v>45093</v>
      </c>
      <c r="N6807" s="6">
        <v>102.57</v>
      </c>
    </row>
    <row r="6808" spans="1:14" ht="15.5" hidden="1" x14ac:dyDescent="0.35">
      <c r="A6808" s="3" t="s">
        <v>938</v>
      </c>
      <c r="B6808" s="2" t="s">
        <v>2360</v>
      </c>
      <c r="C6808" s="3">
        <v>220</v>
      </c>
      <c r="D6808" s="2">
        <v>122.3</v>
      </c>
      <c r="E6808" s="2">
        <v>117.25</v>
      </c>
      <c r="F6808" s="2">
        <v>117.65</v>
      </c>
      <c r="G6808" s="2">
        <v>0</v>
      </c>
      <c r="H6808" s="2" t="s">
        <v>12</v>
      </c>
      <c r="I6808" s="2">
        <v>6</v>
      </c>
      <c r="J6808" s="2">
        <v>0</v>
      </c>
      <c r="K6808" s="4">
        <v>0.70309999999999995</v>
      </c>
      <c r="L6808" s="2" t="s">
        <v>1276</v>
      </c>
      <c r="M6808" s="5">
        <v>45093</v>
      </c>
      <c r="N6808" s="6">
        <v>102.57</v>
      </c>
    </row>
    <row r="6809" spans="1:14" ht="15.5" hidden="1" x14ac:dyDescent="0.35">
      <c r="A6809" s="3" t="s">
        <v>940</v>
      </c>
      <c r="B6809" s="2" t="s">
        <v>2361</v>
      </c>
      <c r="C6809" s="3">
        <v>225</v>
      </c>
      <c r="D6809" s="2">
        <v>130.68</v>
      </c>
      <c r="E6809" s="2">
        <v>122.65</v>
      </c>
      <c r="F6809" s="2">
        <v>123.25</v>
      </c>
      <c r="G6809" s="2">
        <v>0</v>
      </c>
      <c r="H6809" s="2" t="s">
        <v>12</v>
      </c>
      <c r="I6809" s="2">
        <v>1</v>
      </c>
      <c r="J6809" s="2">
        <v>0</v>
      </c>
      <c r="K6809" s="4">
        <v>1.0483</v>
      </c>
      <c r="L6809" s="2" t="s">
        <v>1276</v>
      </c>
      <c r="M6809" s="5">
        <v>45093</v>
      </c>
      <c r="N6809" s="6">
        <v>102.57</v>
      </c>
    </row>
    <row r="6810" spans="1:14" ht="15.5" hidden="1" x14ac:dyDescent="0.35">
      <c r="A6810" s="3" t="s">
        <v>942</v>
      </c>
      <c r="B6810" s="2" t="s">
        <v>2362</v>
      </c>
      <c r="C6810" s="3">
        <v>230</v>
      </c>
      <c r="D6810" s="2">
        <v>131.47</v>
      </c>
      <c r="E6810" s="2">
        <v>138.9</v>
      </c>
      <c r="F6810" s="2">
        <v>139.55000000000001</v>
      </c>
      <c r="G6810" s="2">
        <v>0</v>
      </c>
      <c r="H6810" s="2" t="s">
        <v>12</v>
      </c>
      <c r="I6810" s="2">
        <v>2</v>
      </c>
      <c r="J6810" s="2">
        <v>0</v>
      </c>
      <c r="K6810" s="4">
        <v>2.2888000000000002</v>
      </c>
      <c r="L6810" s="2" t="s">
        <v>1276</v>
      </c>
      <c r="M6810" s="5">
        <v>45093</v>
      </c>
      <c r="N6810" s="6">
        <v>102.57</v>
      </c>
    </row>
    <row r="6811" spans="1:14" ht="15.5" hidden="1" x14ac:dyDescent="0.35">
      <c r="A6811" s="3" t="s">
        <v>944</v>
      </c>
      <c r="B6811" s="2" t="s">
        <v>2363</v>
      </c>
      <c r="C6811" s="3">
        <v>235</v>
      </c>
      <c r="D6811" s="2">
        <v>137.09</v>
      </c>
      <c r="E6811" s="2">
        <v>146.44999999999999</v>
      </c>
      <c r="F6811" s="2">
        <v>147.69999999999999</v>
      </c>
      <c r="G6811" s="2">
        <v>0</v>
      </c>
      <c r="H6811" s="2" t="s">
        <v>12</v>
      </c>
      <c r="I6811" s="2">
        <v>2</v>
      </c>
      <c r="J6811" s="2">
        <v>0</v>
      </c>
      <c r="K6811" s="4">
        <v>2.5242</v>
      </c>
      <c r="L6811" s="2" t="s">
        <v>1276</v>
      </c>
      <c r="M6811" s="5">
        <v>45093</v>
      </c>
      <c r="N6811" s="6">
        <v>102.57</v>
      </c>
    </row>
    <row r="6812" spans="1:14" ht="15.5" hidden="1" x14ac:dyDescent="0.35">
      <c r="A6812" s="3" t="s">
        <v>946</v>
      </c>
      <c r="B6812" s="2" t="s">
        <v>2364</v>
      </c>
      <c r="C6812" s="3">
        <v>240</v>
      </c>
      <c r="D6812" s="2">
        <v>128.91999999999999</v>
      </c>
      <c r="E6812" s="2">
        <v>145.85</v>
      </c>
      <c r="F6812" s="2">
        <v>147</v>
      </c>
      <c r="G6812" s="2">
        <v>0</v>
      </c>
      <c r="H6812" s="2" t="s">
        <v>12</v>
      </c>
      <c r="I6812" s="2">
        <v>2</v>
      </c>
      <c r="J6812" s="2">
        <v>0</v>
      </c>
      <c r="K6812" s="4">
        <v>2.1353</v>
      </c>
      <c r="L6812" s="2" t="s">
        <v>1276</v>
      </c>
      <c r="M6812" s="5">
        <v>45093</v>
      </c>
      <c r="N6812" s="6">
        <v>102.57</v>
      </c>
    </row>
    <row r="6813" spans="1:14" ht="15.5" hidden="1" x14ac:dyDescent="0.35">
      <c r="A6813" s="3" t="s">
        <v>948</v>
      </c>
      <c r="B6813" s="2" t="s">
        <v>2365</v>
      </c>
      <c r="C6813" s="3">
        <v>245</v>
      </c>
      <c r="D6813" s="2">
        <v>133.91999999999999</v>
      </c>
      <c r="E6813" s="2">
        <v>150.9</v>
      </c>
      <c r="F6813" s="2">
        <v>152.05000000000001</v>
      </c>
      <c r="G6813" s="2">
        <v>0</v>
      </c>
      <c r="H6813" s="2" t="s">
        <v>12</v>
      </c>
      <c r="I6813" s="2">
        <v>12</v>
      </c>
      <c r="J6813" s="2">
        <v>0</v>
      </c>
      <c r="K6813" s="4">
        <v>2.1678999999999999</v>
      </c>
      <c r="L6813" s="2" t="s">
        <v>1276</v>
      </c>
      <c r="M6813" s="5">
        <v>45093</v>
      </c>
      <c r="N6813" s="6">
        <v>102.57</v>
      </c>
    </row>
    <row r="6814" spans="1:14" ht="15.5" hidden="1" x14ac:dyDescent="0.35">
      <c r="A6814" s="3" t="s">
        <v>950</v>
      </c>
      <c r="B6814" s="2" t="s">
        <v>2366</v>
      </c>
      <c r="C6814" s="3">
        <v>250</v>
      </c>
      <c r="D6814" s="2">
        <v>158.69</v>
      </c>
      <c r="E6814" s="2">
        <v>162.80000000000001</v>
      </c>
      <c r="F6814" s="2">
        <v>163.75</v>
      </c>
      <c r="G6814" s="2">
        <v>0</v>
      </c>
      <c r="H6814" s="2" t="s">
        <v>12</v>
      </c>
      <c r="I6814" s="2">
        <v>40</v>
      </c>
      <c r="J6814" s="2">
        <v>0</v>
      </c>
      <c r="K6814" s="4">
        <v>2.6974999999999998</v>
      </c>
      <c r="L6814" s="2" t="s">
        <v>1276</v>
      </c>
      <c r="M6814" s="5">
        <v>45093</v>
      </c>
      <c r="N6814" s="6">
        <v>102.57</v>
      </c>
    </row>
    <row r="6815" spans="1:14" ht="15.5" hidden="1" x14ac:dyDescent="0.35">
      <c r="A6815" s="3" t="s">
        <v>952</v>
      </c>
      <c r="B6815" s="2" t="s">
        <v>2367</v>
      </c>
      <c r="C6815" s="3">
        <v>255</v>
      </c>
      <c r="D6815" s="2">
        <v>143.96</v>
      </c>
      <c r="E6815" s="2">
        <v>160.9</v>
      </c>
      <c r="F6815" s="2">
        <v>162</v>
      </c>
      <c r="G6815" s="2">
        <v>0</v>
      </c>
      <c r="H6815" s="2" t="s">
        <v>12</v>
      </c>
      <c r="I6815" s="2">
        <v>2</v>
      </c>
      <c r="J6815" s="2">
        <v>0</v>
      </c>
      <c r="K6815" s="4">
        <v>2.2206999999999999</v>
      </c>
      <c r="L6815" s="2" t="s">
        <v>1276</v>
      </c>
      <c r="M6815" s="5">
        <v>45093</v>
      </c>
      <c r="N6815" s="6">
        <v>102.57</v>
      </c>
    </row>
    <row r="6816" spans="1:14" ht="15.5" hidden="1" x14ac:dyDescent="0.35">
      <c r="A6816" s="3" t="s">
        <v>954</v>
      </c>
      <c r="B6816" s="2" t="s">
        <v>2368</v>
      </c>
      <c r="C6816" s="3">
        <v>260</v>
      </c>
      <c r="D6816" s="2">
        <v>102.82</v>
      </c>
      <c r="E6816" s="2">
        <v>149.94999999999999</v>
      </c>
      <c r="F6816" s="2">
        <v>150.65</v>
      </c>
      <c r="G6816" s="2">
        <v>0</v>
      </c>
      <c r="H6816" s="2" t="s">
        <v>12</v>
      </c>
      <c r="I6816" s="2" t="s">
        <v>12</v>
      </c>
      <c r="J6816" s="2" t="s">
        <v>12</v>
      </c>
      <c r="K6816" s="4">
        <v>0</v>
      </c>
      <c r="L6816" s="2" t="s">
        <v>1276</v>
      </c>
      <c r="M6816" s="5">
        <v>45093</v>
      </c>
      <c r="N6816" s="6">
        <v>102.57</v>
      </c>
    </row>
    <row r="6817" spans="1:14" ht="15.5" hidden="1" x14ac:dyDescent="0.35">
      <c r="A6817" s="3" t="s">
        <v>956</v>
      </c>
      <c r="B6817" s="2" t="s">
        <v>2369</v>
      </c>
      <c r="C6817" s="3">
        <v>265</v>
      </c>
      <c r="D6817" s="2">
        <v>123.08</v>
      </c>
      <c r="E6817" s="2">
        <v>137.5</v>
      </c>
      <c r="F6817" s="2">
        <v>147.1</v>
      </c>
      <c r="G6817" s="2">
        <v>0</v>
      </c>
      <c r="H6817" s="2" t="s">
        <v>12</v>
      </c>
      <c r="I6817" s="2">
        <v>1</v>
      </c>
      <c r="J6817" s="2">
        <v>0</v>
      </c>
      <c r="K6817" s="4">
        <v>0</v>
      </c>
      <c r="L6817" s="2" t="s">
        <v>1276</v>
      </c>
      <c r="M6817" s="5">
        <v>45093</v>
      </c>
      <c r="N6817" s="6">
        <v>102.57</v>
      </c>
    </row>
    <row r="6818" spans="1:14" ht="15.5" hidden="1" x14ac:dyDescent="0.35">
      <c r="A6818" s="3" t="s">
        <v>958</v>
      </c>
      <c r="B6818" s="2" t="s">
        <v>2939</v>
      </c>
      <c r="C6818" s="3">
        <v>270</v>
      </c>
      <c r="D6818" s="2">
        <v>163.55000000000001</v>
      </c>
      <c r="E6818" s="2">
        <v>166.9</v>
      </c>
      <c r="F6818" s="2">
        <v>167.9</v>
      </c>
      <c r="G6818" s="2">
        <v>0</v>
      </c>
      <c r="H6818" s="2" t="s">
        <v>12</v>
      </c>
      <c r="I6818" s="2">
        <v>1</v>
      </c>
      <c r="J6818" s="2">
        <v>0</v>
      </c>
      <c r="K6818" s="4">
        <v>1.2168000000000001</v>
      </c>
      <c r="L6818" s="2" t="s">
        <v>1276</v>
      </c>
      <c r="M6818" s="5">
        <v>45093</v>
      </c>
      <c r="N6818" s="6">
        <v>102.57</v>
      </c>
    </row>
    <row r="6819" spans="1:14" ht="15.5" hidden="1" x14ac:dyDescent="0.35">
      <c r="A6819" s="3" t="s">
        <v>959</v>
      </c>
      <c r="B6819" s="2" t="s">
        <v>2371</v>
      </c>
      <c r="C6819" s="3">
        <v>275</v>
      </c>
      <c r="D6819" s="2">
        <v>184.25</v>
      </c>
      <c r="E6819" s="2">
        <v>188.55</v>
      </c>
      <c r="F6819" s="2">
        <v>189.4</v>
      </c>
      <c r="G6819" s="2">
        <v>0</v>
      </c>
      <c r="H6819" s="2" t="s">
        <v>12</v>
      </c>
      <c r="I6819" s="2">
        <v>2</v>
      </c>
      <c r="J6819" s="2">
        <v>0</v>
      </c>
      <c r="K6819" s="4">
        <v>2.8811</v>
      </c>
      <c r="L6819" s="2" t="s">
        <v>1276</v>
      </c>
      <c r="M6819" s="5">
        <v>45093</v>
      </c>
      <c r="N6819" s="6">
        <v>102.57</v>
      </c>
    </row>
    <row r="6820" spans="1:14" ht="15.5" hidden="1" x14ac:dyDescent="0.35">
      <c r="A6820" s="3" t="s">
        <v>961</v>
      </c>
      <c r="B6820" s="2" t="s">
        <v>2372</v>
      </c>
      <c r="C6820" s="3">
        <v>1060</v>
      </c>
      <c r="D6820" s="2">
        <v>29.61</v>
      </c>
      <c r="E6820" s="2">
        <v>16.05</v>
      </c>
      <c r="F6820" s="2">
        <v>22.15</v>
      </c>
      <c r="G6820" s="2">
        <v>0</v>
      </c>
      <c r="H6820" s="2" t="s">
        <v>12</v>
      </c>
      <c r="I6820" s="2" t="s">
        <v>12</v>
      </c>
      <c r="J6820" s="2">
        <v>6</v>
      </c>
      <c r="K6820" s="4">
        <v>0</v>
      </c>
      <c r="L6820" s="2" t="s">
        <v>1276</v>
      </c>
      <c r="M6820" s="5">
        <v>45093</v>
      </c>
      <c r="N6820" s="6">
        <v>102.57</v>
      </c>
    </row>
    <row r="6821" spans="1:14" ht="15.5" hidden="1" x14ac:dyDescent="0.35">
      <c r="A6821" s="3" t="s">
        <v>963</v>
      </c>
      <c r="B6821" s="2" t="s">
        <v>2373</v>
      </c>
      <c r="C6821" s="3">
        <v>1080</v>
      </c>
      <c r="D6821" s="2">
        <v>22.6</v>
      </c>
      <c r="E6821" s="2">
        <v>17.100000000000001</v>
      </c>
      <c r="F6821" s="2">
        <v>23.35</v>
      </c>
      <c r="G6821" s="2">
        <v>0</v>
      </c>
      <c r="H6821" s="2" t="s">
        <v>12</v>
      </c>
      <c r="I6821" s="2">
        <v>4</v>
      </c>
      <c r="J6821" s="2">
        <v>21</v>
      </c>
      <c r="K6821" s="4">
        <v>0</v>
      </c>
      <c r="L6821" s="2" t="s">
        <v>1276</v>
      </c>
      <c r="M6821" s="5">
        <v>45093</v>
      </c>
      <c r="N6821" s="6">
        <v>102.57</v>
      </c>
    </row>
    <row r="6822" spans="1:14" ht="15.5" hidden="1" x14ac:dyDescent="0.35">
      <c r="A6822" s="3" t="s">
        <v>965</v>
      </c>
      <c r="B6822" s="2" t="s">
        <v>2374</v>
      </c>
      <c r="C6822" s="3">
        <v>1100</v>
      </c>
      <c r="D6822" s="2">
        <v>24.7</v>
      </c>
      <c r="E6822" s="2">
        <v>17.95</v>
      </c>
      <c r="F6822" s="2">
        <v>24.75</v>
      </c>
      <c r="G6822" s="2">
        <v>0</v>
      </c>
      <c r="H6822" s="2" t="s">
        <v>12</v>
      </c>
      <c r="I6822" s="2">
        <v>5</v>
      </c>
      <c r="J6822" s="2">
        <v>26</v>
      </c>
      <c r="K6822" s="4">
        <v>0</v>
      </c>
      <c r="L6822" s="2" t="s">
        <v>1276</v>
      </c>
      <c r="M6822" s="5">
        <v>45093</v>
      </c>
      <c r="N6822" s="6">
        <v>102.57</v>
      </c>
    </row>
    <row r="6823" spans="1:14" ht="15.5" hidden="1" x14ac:dyDescent="0.35">
      <c r="A6823" s="3" t="s">
        <v>967</v>
      </c>
      <c r="B6823" s="2" t="s">
        <v>2375</v>
      </c>
      <c r="C6823" s="3">
        <v>1120</v>
      </c>
      <c r="D6823" s="2">
        <v>39.229999999999997</v>
      </c>
      <c r="E6823" s="2">
        <v>19.45</v>
      </c>
      <c r="F6823" s="2">
        <v>25.85</v>
      </c>
      <c r="G6823" s="2">
        <v>0</v>
      </c>
      <c r="H6823" s="2" t="s">
        <v>12</v>
      </c>
      <c r="I6823" s="2">
        <v>16</v>
      </c>
      <c r="J6823" s="2">
        <v>16</v>
      </c>
      <c r="K6823" s="4">
        <v>0</v>
      </c>
      <c r="L6823" s="2" t="s">
        <v>1276</v>
      </c>
      <c r="M6823" s="5">
        <v>45093</v>
      </c>
      <c r="N6823" s="6">
        <v>102.57</v>
      </c>
    </row>
    <row r="6824" spans="1:14" ht="15.5" hidden="1" x14ac:dyDescent="0.35">
      <c r="A6824" s="3" t="s">
        <v>969</v>
      </c>
      <c r="B6824" s="2" t="s">
        <v>2376</v>
      </c>
      <c r="C6824" s="3">
        <v>1140</v>
      </c>
      <c r="D6824" s="2">
        <v>37.75</v>
      </c>
      <c r="E6824" s="2">
        <v>20.7</v>
      </c>
      <c r="F6824" s="2">
        <v>27.2</v>
      </c>
      <c r="G6824" s="2">
        <v>0</v>
      </c>
      <c r="H6824" s="2" t="s">
        <v>12</v>
      </c>
      <c r="I6824" s="2">
        <v>18</v>
      </c>
      <c r="J6824" s="2">
        <v>20</v>
      </c>
      <c r="K6824" s="4">
        <v>0</v>
      </c>
      <c r="L6824" s="2" t="s">
        <v>1276</v>
      </c>
      <c r="M6824" s="5">
        <v>45093</v>
      </c>
      <c r="N6824" s="6">
        <v>102.57</v>
      </c>
    </row>
    <row r="6825" spans="1:14" ht="15.5" hidden="1" x14ac:dyDescent="0.35">
      <c r="A6825" s="3" t="s">
        <v>971</v>
      </c>
      <c r="B6825" s="2" t="s">
        <v>2377</v>
      </c>
      <c r="C6825" s="3">
        <v>1160</v>
      </c>
      <c r="D6825" s="2">
        <v>26.35</v>
      </c>
      <c r="E6825" s="2">
        <v>22</v>
      </c>
      <c r="F6825" s="2">
        <v>28.6</v>
      </c>
      <c r="G6825" s="2">
        <v>0</v>
      </c>
      <c r="H6825" s="2" t="s">
        <v>12</v>
      </c>
      <c r="I6825" s="2">
        <v>10</v>
      </c>
      <c r="J6825" s="2">
        <v>80</v>
      </c>
      <c r="K6825" s="4">
        <v>0</v>
      </c>
      <c r="L6825" s="2" t="s">
        <v>1276</v>
      </c>
      <c r="M6825" s="5">
        <v>45093</v>
      </c>
      <c r="N6825" s="6">
        <v>102.57</v>
      </c>
    </row>
    <row r="6826" spans="1:14" ht="15.5" hidden="1" x14ac:dyDescent="0.35">
      <c r="A6826" s="3" t="s">
        <v>973</v>
      </c>
      <c r="B6826" s="2" t="s">
        <v>2378</v>
      </c>
      <c r="C6826" s="3">
        <v>1180</v>
      </c>
      <c r="D6826" s="2">
        <v>40.450000000000003</v>
      </c>
      <c r="E6826" s="2">
        <v>23.35</v>
      </c>
      <c r="F6826" s="2">
        <v>30</v>
      </c>
      <c r="G6826" s="2">
        <v>0</v>
      </c>
      <c r="H6826" s="2" t="s">
        <v>12</v>
      </c>
      <c r="I6826" s="2">
        <v>1</v>
      </c>
      <c r="J6826" s="2">
        <v>32</v>
      </c>
      <c r="K6826" s="4">
        <v>0</v>
      </c>
      <c r="L6826" s="2" t="s">
        <v>1276</v>
      </c>
      <c r="M6826" s="5">
        <v>45093</v>
      </c>
      <c r="N6826" s="6">
        <v>102.57</v>
      </c>
    </row>
    <row r="6827" spans="1:14" ht="15.5" hidden="1" x14ac:dyDescent="0.35">
      <c r="A6827" s="3" t="s">
        <v>975</v>
      </c>
      <c r="B6827" s="2" t="s">
        <v>2379</v>
      </c>
      <c r="C6827" s="3">
        <v>1200</v>
      </c>
      <c r="D6827" s="2">
        <v>27.7</v>
      </c>
      <c r="E6827" s="2">
        <v>24.4</v>
      </c>
      <c r="F6827" s="2">
        <v>31.65</v>
      </c>
      <c r="G6827" s="2">
        <v>-12.4</v>
      </c>
      <c r="H6827" s="2">
        <v>-0.30919999999999997</v>
      </c>
      <c r="I6827" s="2">
        <v>17</v>
      </c>
      <c r="J6827" s="2">
        <v>34</v>
      </c>
      <c r="K6827" s="4">
        <v>0</v>
      </c>
      <c r="L6827" s="2" t="s">
        <v>1276</v>
      </c>
      <c r="M6827" s="5">
        <v>45093</v>
      </c>
      <c r="N6827" s="6">
        <v>102.57</v>
      </c>
    </row>
    <row r="6828" spans="1:14" ht="15.5" hidden="1" x14ac:dyDescent="0.35">
      <c r="A6828" s="3" t="s">
        <v>977</v>
      </c>
      <c r="B6828" s="2" t="s">
        <v>2380</v>
      </c>
      <c r="C6828" s="3">
        <v>1220</v>
      </c>
      <c r="D6828" s="2">
        <v>42.48</v>
      </c>
      <c r="E6828" s="2">
        <v>27.05</v>
      </c>
      <c r="F6828" s="2">
        <v>33</v>
      </c>
      <c r="G6828" s="2">
        <v>0</v>
      </c>
      <c r="H6828" s="2" t="s">
        <v>12</v>
      </c>
      <c r="I6828" s="2" t="s">
        <v>12</v>
      </c>
      <c r="J6828" s="2">
        <v>2</v>
      </c>
      <c r="K6828" s="4">
        <v>0</v>
      </c>
      <c r="L6828" s="2" t="s">
        <v>1276</v>
      </c>
      <c r="M6828" s="5">
        <v>45093</v>
      </c>
      <c r="N6828" s="6">
        <v>102.57</v>
      </c>
    </row>
    <row r="6829" spans="1:14" ht="15.5" hidden="1" x14ac:dyDescent="0.35">
      <c r="A6829" s="3" t="s">
        <v>979</v>
      </c>
      <c r="B6829" s="2" t="s">
        <v>2381</v>
      </c>
      <c r="C6829" s="3">
        <v>1240</v>
      </c>
      <c r="D6829" s="2">
        <v>45.11</v>
      </c>
      <c r="E6829" s="2">
        <v>27.8</v>
      </c>
      <c r="F6829" s="2">
        <v>34.799999999999997</v>
      </c>
      <c r="G6829" s="2">
        <v>0</v>
      </c>
      <c r="H6829" s="2" t="s">
        <v>12</v>
      </c>
      <c r="I6829" s="2">
        <v>2</v>
      </c>
      <c r="J6829" s="2">
        <v>120</v>
      </c>
      <c r="K6829" s="4">
        <v>0</v>
      </c>
      <c r="L6829" s="2" t="s">
        <v>1276</v>
      </c>
      <c r="M6829" s="5">
        <v>45093</v>
      </c>
      <c r="N6829" s="6">
        <v>102.57</v>
      </c>
    </row>
    <row r="6830" spans="1:14" ht="15.5" hidden="1" x14ac:dyDescent="0.35">
      <c r="A6830" s="3" t="s">
        <v>981</v>
      </c>
      <c r="B6830" s="2" t="s">
        <v>2382</v>
      </c>
      <c r="C6830" s="3">
        <v>1260</v>
      </c>
      <c r="D6830" s="2">
        <v>44.85</v>
      </c>
      <c r="E6830" s="2">
        <v>29.6</v>
      </c>
      <c r="F6830" s="2">
        <v>36.5</v>
      </c>
      <c r="G6830" s="2">
        <v>0</v>
      </c>
      <c r="H6830" s="2" t="s">
        <v>12</v>
      </c>
      <c r="I6830" s="2">
        <v>12</v>
      </c>
      <c r="J6830" s="2">
        <v>42</v>
      </c>
      <c r="K6830" s="4">
        <v>0</v>
      </c>
      <c r="L6830" s="2" t="s">
        <v>1276</v>
      </c>
      <c r="M6830" s="5">
        <v>45093</v>
      </c>
      <c r="N6830" s="6">
        <v>102.57</v>
      </c>
    </row>
    <row r="6831" spans="1:14" ht="15.5" hidden="1" x14ac:dyDescent="0.35">
      <c r="A6831" s="3" t="s">
        <v>983</v>
      </c>
      <c r="B6831" s="2" t="s">
        <v>2383</v>
      </c>
      <c r="C6831" s="3">
        <v>1280</v>
      </c>
      <c r="D6831" s="2">
        <v>38.96</v>
      </c>
      <c r="E6831" s="2">
        <v>30.75</v>
      </c>
      <c r="F6831" s="2">
        <v>38.25</v>
      </c>
      <c r="G6831" s="2">
        <v>0</v>
      </c>
      <c r="H6831" s="2" t="s">
        <v>12</v>
      </c>
      <c r="I6831" s="2">
        <v>45</v>
      </c>
      <c r="J6831" s="2">
        <v>24</v>
      </c>
      <c r="K6831" s="4">
        <v>0</v>
      </c>
      <c r="L6831" s="2" t="s">
        <v>1276</v>
      </c>
      <c r="M6831" s="5">
        <v>45093</v>
      </c>
      <c r="N6831" s="6">
        <v>102.57</v>
      </c>
    </row>
    <row r="6832" spans="1:14" ht="15.5" hidden="1" x14ac:dyDescent="0.35">
      <c r="A6832" s="3" t="s">
        <v>985</v>
      </c>
      <c r="B6832" s="2" t="s">
        <v>2384</v>
      </c>
      <c r="C6832" s="3">
        <v>1300</v>
      </c>
      <c r="D6832" s="2">
        <v>48</v>
      </c>
      <c r="E6832" s="2">
        <v>32.450000000000003</v>
      </c>
      <c r="F6832" s="2">
        <v>40.1</v>
      </c>
      <c r="G6832" s="2">
        <v>0</v>
      </c>
      <c r="H6832" s="2" t="s">
        <v>12</v>
      </c>
      <c r="I6832" s="2">
        <v>1</v>
      </c>
      <c r="J6832" s="2">
        <v>47</v>
      </c>
      <c r="K6832" s="4">
        <v>0</v>
      </c>
      <c r="L6832" s="2" t="s">
        <v>1276</v>
      </c>
      <c r="M6832" s="5">
        <v>45093</v>
      </c>
      <c r="N6832" s="6">
        <v>102.57</v>
      </c>
    </row>
    <row r="6833" spans="1:14" ht="15.5" hidden="1" x14ac:dyDescent="0.35">
      <c r="A6833" s="3" t="s">
        <v>987</v>
      </c>
      <c r="B6833" s="2" t="s">
        <v>2385</v>
      </c>
      <c r="C6833" s="3">
        <v>1320</v>
      </c>
      <c r="D6833" s="2">
        <v>43</v>
      </c>
      <c r="E6833" s="2">
        <v>34.25</v>
      </c>
      <c r="F6833" s="2">
        <v>41.5</v>
      </c>
      <c r="G6833" s="2">
        <v>0</v>
      </c>
      <c r="H6833" s="2" t="s">
        <v>12</v>
      </c>
      <c r="I6833" s="2">
        <v>109</v>
      </c>
      <c r="J6833" s="2">
        <v>46</v>
      </c>
      <c r="K6833" s="4">
        <v>0</v>
      </c>
      <c r="L6833" s="2" t="s">
        <v>1276</v>
      </c>
      <c r="M6833" s="5">
        <v>45093</v>
      </c>
      <c r="N6833" s="6">
        <v>102.57</v>
      </c>
    </row>
    <row r="6834" spans="1:14" ht="15.5" hidden="1" x14ac:dyDescent="0.35">
      <c r="A6834" s="3" t="s">
        <v>989</v>
      </c>
      <c r="B6834" s="2" t="s">
        <v>2386</v>
      </c>
      <c r="C6834" s="3">
        <v>1340</v>
      </c>
      <c r="D6834" s="2">
        <v>77</v>
      </c>
      <c r="E6834" s="2">
        <v>36.15</v>
      </c>
      <c r="F6834" s="2">
        <v>43.9</v>
      </c>
      <c r="G6834" s="2">
        <v>0</v>
      </c>
      <c r="H6834" s="2" t="s">
        <v>12</v>
      </c>
      <c r="I6834" s="2">
        <v>1</v>
      </c>
      <c r="J6834" s="2">
        <v>41</v>
      </c>
      <c r="K6834" s="4">
        <v>0</v>
      </c>
      <c r="L6834" s="2" t="s">
        <v>1276</v>
      </c>
      <c r="M6834" s="5">
        <v>45093</v>
      </c>
      <c r="N6834" s="6">
        <v>102.57</v>
      </c>
    </row>
    <row r="6835" spans="1:14" ht="15.5" hidden="1" x14ac:dyDescent="0.35">
      <c r="A6835" s="3" t="s">
        <v>991</v>
      </c>
      <c r="B6835" s="2" t="s">
        <v>2387</v>
      </c>
      <c r="C6835" s="3">
        <v>1360</v>
      </c>
      <c r="D6835" s="2">
        <v>71.95</v>
      </c>
      <c r="E6835" s="2">
        <v>38.25</v>
      </c>
      <c r="F6835" s="2">
        <v>45.95</v>
      </c>
      <c r="G6835" s="2">
        <v>0</v>
      </c>
      <c r="H6835" s="2" t="s">
        <v>12</v>
      </c>
      <c r="I6835" s="2">
        <v>50</v>
      </c>
      <c r="J6835" s="2">
        <v>134</v>
      </c>
      <c r="K6835" s="4">
        <v>0</v>
      </c>
      <c r="L6835" s="2" t="s">
        <v>1276</v>
      </c>
      <c r="M6835" s="5">
        <v>45093</v>
      </c>
      <c r="N6835" s="6">
        <v>102.57</v>
      </c>
    </row>
    <row r="6836" spans="1:14" ht="15.5" hidden="1" x14ac:dyDescent="0.35">
      <c r="A6836" s="3" t="s">
        <v>993</v>
      </c>
      <c r="B6836" s="2" t="s">
        <v>2388</v>
      </c>
      <c r="C6836" s="3">
        <v>1380</v>
      </c>
      <c r="D6836" s="2">
        <v>65.84</v>
      </c>
      <c r="E6836" s="2">
        <v>40.200000000000003</v>
      </c>
      <c r="F6836" s="2">
        <v>48.1</v>
      </c>
      <c r="G6836" s="2">
        <v>0</v>
      </c>
      <c r="H6836" s="2" t="s">
        <v>12</v>
      </c>
      <c r="I6836" s="2">
        <v>156</v>
      </c>
      <c r="J6836" s="2">
        <v>158</v>
      </c>
      <c r="K6836" s="4">
        <v>0</v>
      </c>
      <c r="L6836" s="2" t="s">
        <v>1276</v>
      </c>
      <c r="M6836" s="5">
        <v>45093</v>
      </c>
      <c r="N6836" s="6">
        <v>102.57</v>
      </c>
    </row>
    <row r="6837" spans="1:14" ht="15.5" hidden="1" x14ac:dyDescent="0.35">
      <c r="A6837" s="3" t="s">
        <v>995</v>
      </c>
      <c r="B6837" s="2" t="s">
        <v>2389</v>
      </c>
      <c r="C6837" s="3">
        <v>1400</v>
      </c>
      <c r="D6837" s="2">
        <v>75.5</v>
      </c>
      <c r="E6837" s="2">
        <v>42.5</v>
      </c>
      <c r="F6837" s="2">
        <v>50.35</v>
      </c>
      <c r="G6837" s="2">
        <v>0</v>
      </c>
      <c r="H6837" s="2" t="s">
        <v>12</v>
      </c>
      <c r="I6837" s="2">
        <v>2</v>
      </c>
      <c r="J6837" s="2">
        <v>246</v>
      </c>
      <c r="K6837" s="4">
        <v>0</v>
      </c>
      <c r="L6837" s="2" t="s">
        <v>1276</v>
      </c>
      <c r="M6837" s="5">
        <v>45093</v>
      </c>
      <c r="N6837" s="6">
        <v>102.57</v>
      </c>
    </row>
    <row r="6838" spans="1:14" ht="15.5" hidden="1" x14ac:dyDescent="0.35">
      <c r="A6838" s="3" t="s">
        <v>997</v>
      </c>
      <c r="B6838" s="2" t="s">
        <v>2390</v>
      </c>
      <c r="C6838" s="3">
        <v>1420</v>
      </c>
      <c r="D6838" s="2">
        <v>81.34</v>
      </c>
      <c r="E6838" s="2">
        <v>44.55</v>
      </c>
      <c r="F6838" s="2">
        <v>52.65</v>
      </c>
      <c r="G6838" s="2">
        <v>0</v>
      </c>
      <c r="H6838" s="2" t="s">
        <v>12</v>
      </c>
      <c r="I6838" s="2">
        <v>2</v>
      </c>
      <c r="J6838" s="2">
        <v>23</v>
      </c>
      <c r="K6838" s="4">
        <v>0</v>
      </c>
      <c r="L6838" s="2" t="s">
        <v>1276</v>
      </c>
      <c r="M6838" s="5">
        <v>45093</v>
      </c>
      <c r="N6838" s="6">
        <v>102.57</v>
      </c>
    </row>
    <row r="6839" spans="1:14" ht="15.5" hidden="1" x14ac:dyDescent="0.35">
      <c r="A6839" s="3" t="s">
        <v>999</v>
      </c>
      <c r="B6839" s="2" t="s">
        <v>2391</v>
      </c>
      <c r="C6839" s="3">
        <v>1440</v>
      </c>
      <c r="D6839" s="2">
        <v>86.39</v>
      </c>
      <c r="E6839" s="2">
        <v>47.1</v>
      </c>
      <c r="F6839" s="2">
        <v>55</v>
      </c>
      <c r="G6839" s="2">
        <v>0</v>
      </c>
      <c r="H6839" s="2" t="s">
        <v>12</v>
      </c>
      <c r="I6839" s="2">
        <v>1</v>
      </c>
      <c r="J6839" s="2">
        <v>24</v>
      </c>
      <c r="K6839" s="4">
        <v>0</v>
      </c>
      <c r="L6839" s="2" t="s">
        <v>1276</v>
      </c>
      <c r="M6839" s="5">
        <v>45093</v>
      </c>
      <c r="N6839" s="6">
        <v>102.57</v>
      </c>
    </row>
    <row r="6840" spans="1:14" ht="15.5" hidden="1" x14ac:dyDescent="0.35">
      <c r="A6840" s="3" t="s">
        <v>1001</v>
      </c>
      <c r="B6840" s="2" t="s">
        <v>2392</v>
      </c>
      <c r="C6840" s="3">
        <v>1450</v>
      </c>
      <c r="D6840" s="2">
        <v>82.48</v>
      </c>
      <c r="E6840" s="2">
        <v>48.05</v>
      </c>
      <c r="F6840" s="2">
        <v>56.3</v>
      </c>
      <c r="G6840" s="2">
        <v>0</v>
      </c>
      <c r="H6840" s="2" t="s">
        <v>12</v>
      </c>
      <c r="I6840" s="2">
        <v>1</v>
      </c>
      <c r="J6840" s="2">
        <v>8</v>
      </c>
      <c r="K6840" s="4">
        <v>0</v>
      </c>
      <c r="L6840" s="2" t="s">
        <v>1276</v>
      </c>
      <c r="M6840" s="5">
        <v>45093</v>
      </c>
      <c r="N6840" s="6">
        <v>102.57</v>
      </c>
    </row>
    <row r="6841" spans="1:14" ht="15.5" hidden="1" x14ac:dyDescent="0.35">
      <c r="A6841" s="3" t="s">
        <v>1003</v>
      </c>
      <c r="B6841" s="2" t="s">
        <v>2393</v>
      </c>
      <c r="C6841" s="3">
        <v>1460</v>
      </c>
      <c r="D6841" s="2">
        <v>67.239999999999995</v>
      </c>
      <c r="E6841" s="2">
        <v>49.5</v>
      </c>
      <c r="F6841" s="2">
        <v>57.5</v>
      </c>
      <c r="G6841" s="2">
        <v>0</v>
      </c>
      <c r="H6841" s="2" t="s">
        <v>12</v>
      </c>
      <c r="I6841" s="2">
        <v>1</v>
      </c>
      <c r="J6841" s="2">
        <v>22</v>
      </c>
      <c r="K6841" s="4">
        <v>0</v>
      </c>
      <c r="L6841" s="2" t="s">
        <v>1276</v>
      </c>
      <c r="M6841" s="5">
        <v>45093</v>
      </c>
      <c r="N6841" s="6">
        <v>102.57</v>
      </c>
    </row>
    <row r="6842" spans="1:14" ht="15.5" hidden="1" x14ac:dyDescent="0.35">
      <c r="A6842" s="3" t="s">
        <v>1005</v>
      </c>
      <c r="B6842" s="2" t="s">
        <v>2394</v>
      </c>
      <c r="C6842" s="3">
        <v>1480</v>
      </c>
      <c r="D6842" s="2">
        <v>93.51</v>
      </c>
      <c r="E6842" s="2">
        <v>52</v>
      </c>
      <c r="F6842" s="2">
        <v>60</v>
      </c>
      <c r="G6842" s="2">
        <v>0</v>
      </c>
      <c r="H6842" s="2" t="s">
        <v>12</v>
      </c>
      <c r="I6842" s="2">
        <v>4</v>
      </c>
      <c r="J6842" s="2">
        <v>20</v>
      </c>
      <c r="K6842" s="4">
        <v>0</v>
      </c>
      <c r="L6842" s="2" t="s">
        <v>1276</v>
      </c>
      <c r="M6842" s="5">
        <v>45093</v>
      </c>
      <c r="N6842" s="6">
        <v>102.57</v>
      </c>
    </row>
    <row r="6843" spans="1:14" ht="15.5" hidden="1" x14ac:dyDescent="0.35">
      <c r="A6843" s="3" t="s">
        <v>1007</v>
      </c>
      <c r="B6843" s="2" t="s">
        <v>2395</v>
      </c>
      <c r="C6843" s="3">
        <v>1500</v>
      </c>
      <c r="D6843" s="2">
        <v>59.48</v>
      </c>
      <c r="E6843" s="2">
        <v>54.6</v>
      </c>
      <c r="F6843" s="2">
        <v>62.5</v>
      </c>
      <c r="G6843" s="2">
        <v>4.2300000000000004</v>
      </c>
      <c r="H6843" s="2">
        <v>7.6600000000000001E-2</v>
      </c>
      <c r="I6843" s="2">
        <v>2</v>
      </c>
      <c r="J6843" s="2">
        <v>129</v>
      </c>
      <c r="K6843" s="4">
        <v>0</v>
      </c>
      <c r="L6843" s="2" t="s">
        <v>1276</v>
      </c>
      <c r="M6843" s="5">
        <v>45093</v>
      </c>
      <c r="N6843" s="6">
        <v>102.57</v>
      </c>
    </row>
    <row r="6844" spans="1:14" ht="15.5" hidden="1" x14ac:dyDescent="0.35">
      <c r="A6844" s="3" t="s">
        <v>1009</v>
      </c>
      <c r="B6844" s="2" t="s">
        <v>2395</v>
      </c>
      <c r="C6844" s="3">
        <v>1520</v>
      </c>
      <c r="D6844" s="2">
        <v>62.57</v>
      </c>
      <c r="E6844" s="2">
        <v>57.25</v>
      </c>
      <c r="F6844" s="2">
        <v>65.5</v>
      </c>
      <c r="G6844" s="2">
        <v>39.93</v>
      </c>
      <c r="H6844" s="2">
        <v>1.7637</v>
      </c>
      <c r="I6844" s="2">
        <v>2</v>
      </c>
      <c r="J6844" s="2">
        <v>10</v>
      </c>
      <c r="K6844" s="4">
        <v>0</v>
      </c>
      <c r="L6844" s="2" t="s">
        <v>1276</v>
      </c>
      <c r="M6844" s="5">
        <v>45093</v>
      </c>
      <c r="N6844" s="6">
        <v>102.57</v>
      </c>
    </row>
    <row r="6845" spans="1:14" ht="15.5" hidden="1" x14ac:dyDescent="0.35">
      <c r="A6845" s="3" t="s">
        <v>1010</v>
      </c>
      <c r="B6845" s="2" t="s">
        <v>2396</v>
      </c>
      <c r="C6845" s="3">
        <v>1540</v>
      </c>
      <c r="D6845" s="2">
        <v>54.5</v>
      </c>
      <c r="E6845" s="2">
        <v>61.9</v>
      </c>
      <c r="F6845" s="2">
        <v>69.150000000000006</v>
      </c>
      <c r="G6845" s="2">
        <v>0</v>
      </c>
      <c r="H6845" s="2" t="s">
        <v>12</v>
      </c>
      <c r="I6845" s="2">
        <v>2</v>
      </c>
      <c r="J6845" s="2">
        <v>5</v>
      </c>
      <c r="K6845" s="4">
        <v>0</v>
      </c>
      <c r="L6845" s="2" t="s">
        <v>1276</v>
      </c>
      <c r="M6845" s="5">
        <v>45093</v>
      </c>
      <c r="N6845" s="6">
        <v>102.57</v>
      </c>
    </row>
    <row r="6846" spans="1:14" ht="15.5" hidden="1" x14ac:dyDescent="0.35">
      <c r="A6846" s="3" t="s">
        <v>1012</v>
      </c>
      <c r="B6846" s="2" t="s">
        <v>2397</v>
      </c>
      <c r="C6846" s="3">
        <v>1550</v>
      </c>
      <c r="D6846" s="2">
        <v>111.65</v>
      </c>
      <c r="E6846" s="2">
        <v>62.4</v>
      </c>
      <c r="F6846" s="2">
        <v>70.25</v>
      </c>
      <c r="G6846" s="2">
        <v>0</v>
      </c>
      <c r="H6846" s="2" t="s">
        <v>12</v>
      </c>
      <c r="I6846" s="2">
        <v>1</v>
      </c>
      <c r="J6846" s="2">
        <v>29</v>
      </c>
      <c r="K6846" s="4">
        <v>0</v>
      </c>
      <c r="L6846" s="2" t="s">
        <v>1276</v>
      </c>
      <c r="M6846" s="5">
        <v>45093</v>
      </c>
      <c r="N6846" s="6">
        <v>102.57</v>
      </c>
    </row>
    <row r="6847" spans="1:14" ht="15.5" hidden="1" x14ac:dyDescent="0.35">
      <c r="A6847" s="3" t="s">
        <v>1014</v>
      </c>
      <c r="B6847" s="2" t="s">
        <v>2398</v>
      </c>
      <c r="C6847" s="3">
        <v>1560</v>
      </c>
      <c r="D6847" s="2">
        <v>71.5</v>
      </c>
      <c r="E6847" s="2">
        <v>63.75</v>
      </c>
      <c r="F6847" s="2">
        <v>71.8</v>
      </c>
      <c r="G6847" s="2">
        <v>0</v>
      </c>
      <c r="H6847" s="2" t="s">
        <v>12</v>
      </c>
      <c r="I6847" s="2">
        <v>8</v>
      </c>
      <c r="J6847" s="2">
        <v>39</v>
      </c>
      <c r="K6847" s="4">
        <v>0</v>
      </c>
      <c r="L6847" s="2" t="s">
        <v>1276</v>
      </c>
      <c r="M6847" s="5">
        <v>45093</v>
      </c>
      <c r="N6847" s="6">
        <v>102.57</v>
      </c>
    </row>
    <row r="6848" spans="1:14" ht="15.5" hidden="1" x14ac:dyDescent="0.35">
      <c r="A6848" s="3" t="s">
        <v>1016</v>
      </c>
      <c r="B6848" s="2" t="s">
        <v>2399</v>
      </c>
      <c r="C6848" s="3">
        <v>1580</v>
      </c>
      <c r="D6848" s="2">
        <v>71.209999999999994</v>
      </c>
      <c r="E6848" s="2">
        <v>66.05</v>
      </c>
      <c r="F6848" s="2">
        <v>74.5</v>
      </c>
      <c r="G6848" s="2">
        <v>-55.24</v>
      </c>
      <c r="H6848" s="2">
        <v>-0.43690000000000001</v>
      </c>
      <c r="I6848" s="2">
        <v>2</v>
      </c>
      <c r="J6848" s="2">
        <v>150</v>
      </c>
      <c r="K6848" s="4">
        <v>0</v>
      </c>
      <c r="L6848" s="2" t="s">
        <v>1276</v>
      </c>
      <c r="M6848" s="5">
        <v>45093</v>
      </c>
      <c r="N6848" s="6">
        <v>102.57</v>
      </c>
    </row>
    <row r="6849" spans="1:14" ht="15.5" hidden="1" x14ac:dyDescent="0.35">
      <c r="A6849" s="3" t="s">
        <v>1018</v>
      </c>
      <c r="B6849" s="2" t="s">
        <v>2399</v>
      </c>
      <c r="C6849" s="3">
        <v>1600</v>
      </c>
      <c r="D6849" s="2">
        <v>74.91</v>
      </c>
      <c r="E6849" s="2">
        <v>69.25</v>
      </c>
      <c r="F6849" s="2">
        <v>77.5</v>
      </c>
      <c r="G6849" s="2">
        <v>5.56</v>
      </c>
      <c r="H6849" s="2">
        <v>8.0199999999999994E-2</v>
      </c>
      <c r="I6849" s="2">
        <v>2</v>
      </c>
      <c r="J6849" s="2">
        <v>204</v>
      </c>
      <c r="K6849" s="4">
        <v>0</v>
      </c>
      <c r="L6849" s="2" t="s">
        <v>1276</v>
      </c>
      <c r="M6849" s="5">
        <v>45093</v>
      </c>
      <c r="N6849" s="6">
        <v>102.57</v>
      </c>
    </row>
    <row r="6850" spans="1:14" ht="15.5" hidden="1" x14ac:dyDescent="0.35">
      <c r="A6850" s="3" t="s">
        <v>1019</v>
      </c>
      <c r="B6850" s="2" t="s">
        <v>2147</v>
      </c>
      <c r="C6850" s="3">
        <v>1620</v>
      </c>
      <c r="D6850" s="2">
        <v>82.8</v>
      </c>
      <c r="E6850" s="2">
        <v>72.650000000000006</v>
      </c>
      <c r="F6850" s="2">
        <v>81</v>
      </c>
      <c r="G6850" s="2">
        <v>0</v>
      </c>
      <c r="H6850" s="2" t="s">
        <v>12</v>
      </c>
      <c r="I6850" s="2">
        <v>6</v>
      </c>
      <c r="J6850" s="2">
        <v>24</v>
      </c>
      <c r="K6850" s="4">
        <v>0</v>
      </c>
      <c r="L6850" s="2" t="s">
        <v>1276</v>
      </c>
      <c r="M6850" s="5">
        <v>45093</v>
      </c>
      <c r="N6850" s="6">
        <v>102.57</v>
      </c>
    </row>
    <row r="6851" spans="1:14" ht="15.5" hidden="1" x14ac:dyDescent="0.35">
      <c r="A6851" s="3" t="s">
        <v>1020</v>
      </c>
      <c r="B6851" s="2" t="s">
        <v>2400</v>
      </c>
      <c r="C6851" s="3">
        <v>1640</v>
      </c>
      <c r="D6851" s="2">
        <v>126.59</v>
      </c>
      <c r="E6851" s="2">
        <v>76.05</v>
      </c>
      <c r="F6851" s="2">
        <v>84.5</v>
      </c>
      <c r="G6851" s="2">
        <v>0</v>
      </c>
      <c r="H6851" s="2" t="s">
        <v>12</v>
      </c>
      <c r="I6851" s="2">
        <v>3</v>
      </c>
      <c r="J6851" s="2">
        <v>18</v>
      </c>
      <c r="K6851" s="4">
        <v>0</v>
      </c>
      <c r="L6851" s="2" t="s">
        <v>1276</v>
      </c>
      <c r="M6851" s="5">
        <v>45093</v>
      </c>
      <c r="N6851" s="6">
        <v>102.57</v>
      </c>
    </row>
    <row r="6852" spans="1:14" ht="15.5" hidden="1" x14ac:dyDescent="0.35">
      <c r="A6852" s="3" t="s">
        <v>1022</v>
      </c>
      <c r="B6852" s="2" t="s">
        <v>2401</v>
      </c>
      <c r="C6852" s="3">
        <v>1660</v>
      </c>
      <c r="D6852" s="2">
        <v>126.2</v>
      </c>
      <c r="E6852" s="2">
        <v>80</v>
      </c>
      <c r="F6852" s="2">
        <v>88</v>
      </c>
      <c r="G6852" s="2">
        <v>0</v>
      </c>
      <c r="H6852" s="2" t="s">
        <v>12</v>
      </c>
      <c r="I6852" s="2">
        <v>5</v>
      </c>
      <c r="J6852" s="2">
        <v>24</v>
      </c>
      <c r="K6852" s="4">
        <v>0</v>
      </c>
      <c r="L6852" s="2" t="s">
        <v>1276</v>
      </c>
      <c r="M6852" s="5">
        <v>45093</v>
      </c>
      <c r="N6852" s="6">
        <v>102.57</v>
      </c>
    </row>
    <row r="6853" spans="1:14" ht="15.5" hidden="1" x14ac:dyDescent="0.35">
      <c r="A6853" s="3" t="s">
        <v>1024</v>
      </c>
      <c r="B6853" s="2" t="s">
        <v>2402</v>
      </c>
      <c r="C6853" s="3">
        <v>1680</v>
      </c>
      <c r="D6853" s="2">
        <v>87</v>
      </c>
      <c r="E6853" s="2">
        <v>83.25</v>
      </c>
      <c r="F6853" s="2">
        <v>91.5</v>
      </c>
      <c r="G6853" s="2">
        <v>0</v>
      </c>
      <c r="H6853" s="2" t="s">
        <v>12</v>
      </c>
      <c r="I6853" s="2">
        <v>1</v>
      </c>
      <c r="J6853" s="2">
        <v>80</v>
      </c>
      <c r="K6853" s="4">
        <v>0</v>
      </c>
      <c r="L6853" s="2" t="s">
        <v>1276</v>
      </c>
      <c r="M6853" s="5">
        <v>45093</v>
      </c>
      <c r="N6853" s="6">
        <v>102.57</v>
      </c>
    </row>
    <row r="6854" spans="1:14" ht="15.5" hidden="1" x14ac:dyDescent="0.35">
      <c r="A6854" s="3" t="s">
        <v>1026</v>
      </c>
      <c r="B6854" s="2" t="s">
        <v>2403</v>
      </c>
      <c r="C6854" s="3">
        <v>1700</v>
      </c>
      <c r="D6854" s="2">
        <v>91.09</v>
      </c>
      <c r="E6854" s="2">
        <v>87.3</v>
      </c>
      <c r="F6854" s="2">
        <v>95</v>
      </c>
      <c r="G6854" s="2">
        <v>-18.88</v>
      </c>
      <c r="H6854" s="2">
        <v>-0.17169999999999999</v>
      </c>
      <c r="I6854" s="2">
        <v>10</v>
      </c>
      <c r="J6854" s="2">
        <v>229</v>
      </c>
      <c r="K6854" s="4">
        <v>0</v>
      </c>
      <c r="L6854" s="2" t="s">
        <v>1276</v>
      </c>
      <c r="M6854" s="5">
        <v>45093</v>
      </c>
      <c r="N6854" s="6">
        <v>102.57</v>
      </c>
    </row>
    <row r="6855" spans="1:14" ht="15.5" hidden="1" x14ac:dyDescent="0.35">
      <c r="A6855" s="3" t="s">
        <v>1028</v>
      </c>
      <c r="B6855" s="2" t="s">
        <v>2403</v>
      </c>
      <c r="C6855" s="3">
        <v>1720</v>
      </c>
      <c r="D6855" s="2">
        <v>95.04</v>
      </c>
      <c r="E6855" s="2">
        <v>91.05</v>
      </c>
      <c r="F6855" s="2">
        <v>99.5</v>
      </c>
      <c r="G6855" s="2">
        <v>-17.760000000000002</v>
      </c>
      <c r="H6855" s="2">
        <v>-0.15740000000000001</v>
      </c>
      <c r="I6855" s="2">
        <v>2</v>
      </c>
      <c r="J6855" s="2">
        <v>80</v>
      </c>
      <c r="K6855" s="4">
        <v>0</v>
      </c>
      <c r="L6855" s="2" t="s">
        <v>1276</v>
      </c>
      <c r="M6855" s="5">
        <v>45093</v>
      </c>
      <c r="N6855" s="6">
        <v>102.57</v>
      </c>
    </row>
    <row r="6856" spans="1:14" ht="15.5" hidden="1" x14ac:dyDescent="0.35">
      <c r="A6856" s="3" t="s">
        <v>1029</v>
      </c>
      <c r="B6856" s="2" t="s">
        <v>2404</v>
      </c>
      <c r="C6856" s="3">
        <v>1740</v>
      </c>
      <c r="D6856" s="2">
        <v>101.83</v>
      </c>
      <c r="E6856" s="2">
        <v>95</v>
      </c>
      <c r="F6856" s="2">
        <v>103</v>
      </c>
      <c r="G6856" s="2">
        <v>-58.42</v>
      </c>
      <c r="H6856" s="2">
        <v>-0.36459999999999998</v>
      </c>
      <c r="I6856" s="2">
        <v>1</v>
      </c>
      <c r="J6856" s="2">
        <v>61</v>
      </c>
      <c r="K6856" s="4">
        <v>0</v>
      </c>
      <c r="L6856" s="2" t="s">
        <v>1276</v>
      </c>
      <c r="M6856" s="5">
        <v>45093</v>
      </c>
      <c r="N6856" s="6">
        <v>102.57</v>
      </c>
    </row>
    <row r="6857" spans="1:14" ht="15.5" hidden="1" x14ac:dyDescent="0.35">
      <c r="A6857" s="3" t="s">
        <v>1031</v>
      </c>
      <c r="B6857" s="2" t="s">
        <v>2404</v>
      </c>
      <c r="C6857" s="3">
        <v>1760</v>
      </c>
      <c r="D6857" s="2">
        <v>106.4</v>
      </c>
      <c r="E6857" s="2">
        <v>99.25</v>
      </c>
      <c r="F6857" s="2">
        <v>107.5</v>
      </c>
      <c r="G6857" s="2">
        <v>8.6999999999999993</v>
      </c>
      <c r="H6857" s="2">
        <v>8.8999999999999996E-2</v>
      </c>
      <c r="I6857" s="2">
        <v>1</v>
      </c>
      <c r="J6857" s="2">
        <v>117</v>
      </c>
      <c r="K6857" s="4">
        <v>0</v>
      </c>
      <c r="L6857" s="2" t="s">
        <v>1276</v>
      </c>
      <c r="M6857" s="5">
        <v>45093</v>
      </c>
      <c r="N6857" s="6">
        <v>102.57</v>
      </c>
    </row>
    <row r="6858" spans="1:14" ht="15.5" hidden="1" x14ac:dyDescent="0.35">
      <c r="A6858" s="3" t="s">
        <v>1032</v>
      </c>
      <c r="B6858" s="2" t="s">
        <v>2376</v>
      </c>
      <c r="C6858" s="3">
        <v>1780</v>
      </c>
      <c r="D6858" s="2">
        <v>167.52</v>
      </c>
      <c r="E6858" s="2">
        <v>103.95</v>
      </c>
      <c r="F6858" s="2">
        <v>113.75</v>
      </c>
      <c r="G6858" s="2">
        <v>0</v>
      </c>
      <c r="H6858" s="2" t="s">
        <v>12</v>
      </c>
      <c r="I6858" s="2">
        <v>6</v>
      </c>
      <c r="J6858" s="2">
        <v>22</v>
      </c>
      <c r="K6858" s="4">
        <v>0</v>
      </c>
      <c r="L6858" s="2" t="s">
        <v>1276</v>
      </c>
      <c r="M6858" s="5">
        <v>45093</v>
      </c>
      <c r="N6858" s="6">
        <v>102.57</v>
      </c>
    </row>
    <row r="6859" spans="1:14" ht="15.5" hidden="1" x14ac:dyDescent="0.35">
      <c r="A6859" s="3" t="s">
        <v>1033</v>
      </c>
      <c r="B6859" s="2" t="s">
        <v>2405</v>
      </c>
      <c r="C6859" s="3">
        <v>1800</v>
      </c>
      <c r="D6859" s="2">
        <v>112.63</v>
      </c>
      <c r="E6859" s="2">
        <v>108.35</v>
      </c>
      <c r="F6859" s="2">
        <v>118.35</v>
      </c>
      <c r="G6859" s="2">
        <v>-1.0900000000000001</v>
      </c>
      <c r="H6859" s="2">
        <v>-9.5999999999999992E-3</v>
      </c>
      <c r="I6859" s="2">
        <v>2</v>
      </c>
      <c r="J6859" s="2">
        <v>130</v>
      </c>
      <c r="K6859" s="4">
        <v>0</v>
      </c>
      <c r="L6859" s="2" t="s">
        <v>1276</v>
      </c>
      <c r="M6859" s="5">
        <v>45093</v>
      </c>
      <c r="N6859" s="6">
        <v>102.57</v>
      </c>
    </row>
    <row r="6860" spans="1:14" ht="15.5" hidden="1" x14ac:dyDescent="0.35">
      <c r="A6860" s="3" t="s">
        <v>1035</v>
      </c>
      <c r="B6860" s="2" t="s">
        <v>2406</v>
      </c>
      <c r="C6860" s="3">
        <v>1820</v>
      </c>
      <c r="D6860" s="2">
        <v>120.86</v>
      </c>
      <c r="E6860" s="2">
        <v>113.1</v>
      </c>
      <c r="F6860" s="2">
        <v>123.1</v>
      </c>
      <c r="G6860" s="2">
        <v>-76.22</v>
      </c>
      <c r="H6860" s="2">
        <v>-0.38669999999999999</v>
      </c>
      <c r="I6860" s="2">
        <v>5</v>
      </c>
      <c r="J6860" s="2">
        <v>18</v>
      </c>
      <c r="K6860" s="4">
        <v>0</v>
      </c>
      <c r="L6860" s="2" t="s">
        <v>1276</v>
      </c>
      <c r="M6860" s="5">
        <v>45093</v>
      </c>
      <c r="N6860" s="6">
        <v>102.57</v>
      </c>
    </row>
    <row r="6861" spans="1:14" ht="15.5" hidden="1" x14ac:dyDescent="0.35">
      <c r="A6861" s="3" t="s">
        <v>1037</v>
      </c>
      <c r="B6861" s="2" t="s">
        <v>2407</v>
      </c>
      <c r="C6861" s="3">
        <v>1840</v>
      </c>
      <c r="D6861" s="2">
        <v>124.35</v>
      </c>
      <c r="E6861" s="2">
        <v>117.65</v>
      </c>
      <c r="F6861" s="2">
        <v>127.95</v>
      </c>
      <c r="G6861" s="2">
        <v>-60.7</v>
      </c>
      <c r="H6861" s="2">
        <v>-0.32800000000000001</v>
      </c>
      <c r="I6861" s="2">
        <v>6</v>
      </c>
      <c r="J6861" s="2">
        <v>47</v>
      </c>
      <c r="K6861" s="4">
        <v>0</v>
      </c>
      <c r="L6861" s="2" t="s">
        <v>1276</v>
      </c>
      <c r="M6861" s="5">
        <v>45093</v>
      </c>
      <c r="N6861" s="6">
        <v>102.57</v>
      </c>
    </row>
    <row r="6862" spans="1:14" ht="15.5" hidden="1" x14ac:dyDescent="0.35">
      <c r="A6862" s="3" t="s">
        <v>1039</v>
      </c>
      <c r="B6862" s="2" t="s">
        <v>2408</v>
      </c>
      <c r="C6862" s="3">
        <v>1860</v>
      </c>
      <c r="D6862" s="2">
        <v>127.37</v>
      </c>
      <c r="E6862" s="2">
        <v>122.7</v>
      </c>
      <c r="F6862" s="2">
        <v>133.19999999999999</v>
      </c>
      <c r="G6862" s="2">
        <v>-4.63</v>
      </c>
      <c r="H6862" s="2">
        <v>-3.5099999999999999E-2</v>
      </c>
      <c r="I6862" s="2">
        <v>2</v>
      </c>
      <c r="J6862" s="2">
        <v>5</v>
      </c>
      <c r="K6862" s="4">
        <v>0</v>
      </c>
      <c r="L6862" s="2" t="s">
        <v>1276</v>
      </c>
      <c r="M6862" s="5">
        <v>45093</v>
      </c>
      <c r="N6862" s="6">
        <v>102.57</v>
      </c>
    </row>
    <row r="6863" spans="1:14" ht="15.5" hidden="1" x14ac:dyDescent="0.35">
      <c r="A6863" s="3" t="s">
        <v>1041</v>
      </c>
      <c r="B6863" s="2" t="s">
        <v>2408</v>
      </c>
      <c r="C6863" s="3">
        <v>1880</v>
      </c>
      <c r="D6863" s="2">
        <v>132.46</v>
      </c>
      <c r="E6863" s="2">
        <v>128.75</v>
      </c>
      <c r="F6863" s="2">
        <v>138.19999999999999</v>
      </c>
      <c r="G6863" s="2">
        <v>-1.66</v>
      </c>
      <c r="H6863" s="2">
        <v>-1.24E-2</v>
      </c>
      <c r="I6863" s="2">
        <v>2</v>
      </c>
      <c r="J6863" s="2">
        <v>16</v>
      </c>
      <c r="K6863" s="4">
        <v>0</v>
      </c>
      <c r="L6863" s="2" t="s">
        <v>1276</v>
      </c>
      <c r="M6863" s="5">
        <v>45093</v>
      </c>
      <c r="N6863" s="6">
        <v>102.57</v>
      </c>
    </row>
    <row r="6864" spans="1:14" ht="15.5" hidden="1" x14ac:dyDescent="0.35">
      <c r="A6864" s="3" t="s">
        <v>1042</v>
      </c>
      <c r="B6864" s="2" t="s">
        <v>2404</v>
      </c>
      <c r="C6864" s="3">
        <v>1900</v>
      </c>
      <c r="D6864" s="2">
        <v>141.25</v>
      </c>
      <c r="E6864" s="2">
        <v>132.94999999999999</v>
      </c>
      <c r="F6864" s="2">
        <v>143.44999999999999</v>
      </c>
      <c r="G6864" s="2">
        <v>5.25</v>
      </c>
      <c r="H6864" s="2">
        <v>3.8600000000000002E-2</v>
      </c>
      <c r="I6864" s="2">
        <v>10</v>
      </c>
      <c r="J6864" s="2">
        <v>249</v>
      </c>
      <c r="K6864" s="4">
        <v>0</v>
      </c>
      <c r="L6864" s="2" t="s">
        <v>1276</v>
      </c>
      <c r="M6864" s="5">
        <v>45093</v>
      </c>
      <c r="N6864" s="6">
        <v>102.57</v>
      </c>
    </row>
    <row r="6865" spans="1:14" ht="15.5" hidden="1" x14ac:dyDescent="0.35">
      <c r="A6865" s="3" t="s">
        <v>1043</v>
      </c>
      <c r="B6865" s="2" t="s">
        <v>2409</v>
      </c>
      <c r="C6865" s="3">
        <v>1920</v>
      </c>
      <c r="D6865" s="2">
        <v>134.69999999999999</v>
      </c>
      <c r="E6865" s="2">
        <v>139.44999999999999</v>
      </c>
      <c r="F6865" s="2">
        <v>149.1</v>
      </c>
      <c r="G6865" s="2">
        <v>0</v>
      </c>
      <c r="H6865" s="2" t="s">
        <v>12</v>
      </c>
      <c r="I6865" s="2">
        <v>1</v>
      </c>
      <c r="J6865" s="2">
        <v>24</v>
      </c>
      <c r="K6865" s="4">
        <v>0</v>
      </c>
      <c r="L6865" s="2" t="s">
        <v>1276</v>
      </c>
      <c r="M6865" s="5">
        <v>45093</v>
      </c>
      <c r="N6865" s="6">
        <v>102.57</v>
      </c>
    </row>
    <row r="6866" spans="1:14" ht="15.5" hidden="1" x14ac:dyDescent="0.35">
      <c r="A6866" s="3" t="s">
        <v>1045</v>
      </c>
      <c r="B6866" s="2" t="s">
        <v>2410</v>
      </c>
      <c r="C6866" s="3">
        <v>1940</v>
      </c>
      <c r="D6866" s="2">
        <v>246.1</v>
      </c>
      <c r="E6866" s="2">
        <v>143.85</v>
      </c>
      <c r="F6866" s="2">
        <v>154.80000000000001</v>
      </c>
      <c r="G6866" s="2">
        <v>0</v>
      </c>
      <c r="H6866" s="2" t="s">
        <v>12</v>
      </c>
      <c r="I6866" s="2">
        <v>1</v>
      </c>
      <c r="J6866" s="2">
        <v>106</v>
      </c>
      <c r="K6866" s="4">
        <v>0</v>
      </c>
      <c r="L6866" s="2" t="s">
        <v>1276</v>
      </c>
      <c r="M6866" s="5">
        <v>45093</v>
      </c>
      <c r="N6866" s="6">
        <v>102.57</v>
      </c>
    </row>
    <row r="6867" spans="1:14" ht="15.5" hidden="1" x14ac:dyDescent="0.35">
      <c r="A6867" s="3" t="s">
        <v>1047</v>
      </c>
      <c r="B6867" s="2" t="s">
        <v>2411</v>
      </c>
      <c r="C6867" s="3">
        <v>1960</v>
      </c>
      <c r="D6867" s="2">
        <v>188.7</v>
      </c>
      <c r="E6867" s="2">
        <v>149.5</v>
      </c>
      <c r="F6867" s="2">
        <v>160.5</v>
      </c>
      <c r="G6867" s="2">
        <v>0</v>
      </c>
      <c r="H6867" s="2" t="s">
        <v>12</v>
      </c>
      <c r="I6867" s="2">
        <v>2</v>
      </c>
      <c r="J6867" s="2">
        <v>42</v>
      </c>
      <c r="K6867" s="4">
        <v>0</v>
      </c>
      <c r="L6867" s="2" t="s">
        <v>1276</v>
      </c>
      <c r="M6867" s="5">
        <v>45093</v>
      </c>
      <c r="N6867" s="6">
        <v>102.57</v>
      </c>
    </row>
    <row r="6868" spans="1:14" ht="15.5" hidden="1" x14ac:dyDescent="0.35">
      <c r="A6868" s="3" t="s">
        <v>1049</v>
      </c>
      <c r="B6868" s="2" t="s">
        <v>2412</v>
      </c>
      <c r="C6868" s="3">
        <v>1980</v>
      </c>
      <c r="D6868" s="2">
        <v>163.80000000000001</v>
      </c>
      <c r="E6868" s="2">
        <v>156.35</v>
      </c>
      <c r="F6868" s="2">
        <v>166.45</v>
      </c>
      <c r="G6868" s="2">
        <v>-32.56</v>
      </c>
      <c r="H6868" s="2">
        <v>-0.1658</v>
      </c>
      <c r="I6868" s="2">
        <v>4</v>
      </c>
      <c r="J6868" s="2">
        <v>117</v>
      </c>
      <c r="K6868" s="4">
        <v>0</v>
      </c>
      <c r="L6868" s="2" t="s">
        <v>1276</v>
      </c>
      <c r="M6868" s="5">
        <v>45093</v>
      </c>
      <c r="N6868" s="6">
        <v>102.57</v>
      </c>
    </row>
    <row r="6869" spans="1:14" ht="15.5" hidden="1" x14ac:dyDescent="0.35">
      <c r="A6869" s="3" t="s">
        <v>1051</v>
      </c>
      <c r="B6869" s="2" t="s">
        <v>2405</v>
      </c>
      <c r="C6869" s="3">
        <v>2000</v>
      </c>
      <c r="D6869" s="2">
        <v>165.63</v>
      </c>
      <c r="E6869" s="2">
        <v>166</v>
      </c>
      <c r="F6869" s="2">
        <v>171.8</v>
      </c>
      <c r="G6869" s="2">
        <v>-1.52</v>
      </c>
      <c r="H6869" s="2">
        <v>-9.1000000000000004E-3</v>
      </c>
      <c r="I6869" s="2">
        <v>47</v>
      </c>
      <c r="J6869" s="2">
        <v>489</v>
      </c>
      <c r="K6869" s="4">
        <v>0</v>
      </c>
      <c r="L6869" s="2" t="s">
        <v>1276</v>
      </c>
      <c r="M6869" s="5">
        <v>45093</v>
      </c>
      <c r="N6869" s="6">
        <v>102.57</v>
      </c>
    </row>
    <row r="6870" spans="1:14" ht="15.5" hidden="1" x14ac:dyDescent="0.35">
      <c r="A6870" s="3" t="s">
        <v>1052</v>
      </c>
      <c r="B6870" s="2" t="s">
        <v>2162</v>
      </c>
      <c r="C6870" s="3">
        <v>2100</v>
      </c>
      <c r="D6870" s="2">
        <v>198</v>
      </c>
      <c r="E6870" s="2">
        <v>193.5</v>
      </c>
      <c r="F6870" s="2">
        <v>205</v>
      </c>
      <c r="G6870" s="2">
        <v>-8.3000000000000007</v>
      </c>
      <c r="H6870" s="2">
        <v>-4.02E-2</v>
      </c>
      <c r="I6870" s="2">
        <v>14</v>
      </c>
      <c r="J6870" s="2">
        <v>387</v>
      </c>
      <c r="K6870" s="4">
        <v>0</v>
      </c>
      <c r="L6870" s="2" t="s">
        <v>1276</v>
      </c>
      <c r="M6870" s="5">
        <v>45093</v>
      </c>
      <c r="N6870" s="6">
        <v>102.57</v>
      </c>
    </row>
    <row r="6871" spans="1:14" ht="15.5" hidden="1" x14ac:dyDescent="0.35">
      <c r="A6871" s="3" t="s">
        <v>1053</v>
      </c>
      <c r="B6871" s="2" t="s">
        <v>2718</v>
      </c>
      <c r="C6871" s="3">
        <v>2200</v>
      </c>
      <c r="D6871" s="2">
        <v>234.65</v>
      </c>
      <c r="E6871" s="2">
        <v>229.7</v>
      </c>
      <c r="F6871" s="2">
        <v>241.85</v>
      </c>
      <c r="G6871" s="2">
        <v>16.7</v>
      </c>
      <c r="H6871" s="2">
        <v>7.6600000000000001E-2</v>
      </c>
      <c r="I6871" s="2">
        <v>3</v>
      </c>
      <c r="J6871" s="2">
        <v>468</v>
      </c>
      <c r="K6871" s="4">
        <v>0</v>
      </c>
      <c r="L6871" s="2" t="s">
        <v>1276</v>
      </c>
      <c r="M6871" s="5">
        <v>45093</v>
      </c>
      <c r="N6871" s="6">
        <v>102.57</v>
      </c>
    </row>
    <row r="6872" spans="1:14" ht="15.5" hidden="1" x14ac:dyDescent="0.35">
      <c r="A6872" s="3" t="s">
        <v>1055</v>
      </c>
      <c r="B6872" s="2" t="s">
        <v>2719</v>
      </c>
      <c r="C6872" s="3">
        <v>2300</v>
      </c>
      <c r="D6872" s="2">
        <v>266.26</v>
      </c>
      <c r="E6872" s="2">
        <v>270.5</v>
      </c>
      <c r="F6872" s="2">
        <v>282.8</v>
      </c>
      <c r="G6872" s="2">
        <v>0</v>
      </c>
      <c r="H6872" s="2" t="s">
        <v>12</v>
      </c>
      <c r="I6872" s="2">
        <v>2</v>
      </c>
      <c r="J6872" s="2">
        <v>1387</v>
      </c>
      <c r="K6872" s="4">
        <v>0</v>
      </c>
      <c r="L6872" s="2" t="s">
        <v>1276</v>
      </c>
      <c r="M6872" s="5">
        <v>45093</v>
      </c>
      <c r="N6872" s="6">
        <v>102.57</v>
      </c>
    </row>
    <row r="6873" spans="1:14" ht="15.5" hidden="1" x14ac:dyDescent="0.35">
      <c r="A6873" s="3" t="s">
        <v>1057</v>
      </c>
      <c r="B6873" s="2" t="s">
        <v>2416</v>
      </c>
      <c r="C6873" s="3">
        <v>2400</v>
      </c>
      <c r="D6873" s="2">
        <v>327.41000000000003</v>
      </c>
      <c r="E6873" s="2">
        <v>314.8</v>
      </c>
      <c r="F6873" s="2">
        <v>327.8</v>
      </c>
      <c r="G6873" s="2">
        <v>22.8</v>
      </c>
      <c r="H6873" s="2">
        <v>7.4800000000000005E-2</v>
      </c>
      <c r="I6873" s="2">
        <v>8</v>
      </c>
      <c r="J6873" s="2">
        <v>636</v>
      </c>
      <c r="K6873" s="4">
        <v>0</v>
      </c>
      <c r="L6873" s="2" t="s">
        <v>1276</v>
      </c>
      <c r="M6873" s="5">
        <v>45093</v>
      </c>
      <c r="N6873" s="6">
        <v>102.57</v>
      </c>
    </row>
    <row r="6874" spans="1:14" ht="15.5" hidden="1" x14ac:dyDescent="0.35">
      <c r="A6874" s="3" t="s">
        <v>1059</v>
      </c>
      <c r="B6874" s="2" t="s">
        <v>2417</v>
      </c>
      <c r="C6874" s="3">
        <v>2500</v>
      </c>
      <c r="D6874" s="2">
        <v>374.91</v>
      </c>
      <c r="E6874" s="2">
        <v>364.3</v>
      </c>
      <c r="F6874" s="2">
        <v>377.65</v>
      </c>
      <c r="G6874" s="2">
        <v>-11.63</v>
      </c>
      <c r="H6874" s="2">
        <v>-3.0099999999999998E-2</v>
      </c>
      <c r="I6874" s="2">
        <v>8</v>
      </c>
      <c r="J6874" s="2">
        <v>739</v>
      </c>
      <c r="K6874" s="4">
        <v>0</v>
      </c>
      <c r="L6874" s="2" t="s">
        <v>1276</v>
      </c>
      <c r="M6874" s="5">
        <v>45093</v>
      </c>
      <c r="N6874" s="6">
        <v>102.57</v>
      </c>
    </row>
    <row r="6875" spans="1:14" ht="15.5" hidden="1" x14ac:dyDescent="0.35">
      <c r="A6875" s="3" t="s">
        <v>1061</v>
      </c>
      <c r="B6875" s="2" t="s">
        <v>2418</v>
      </c>
      <c r="C6875" s="3">
        <v>2600</v>
      </c>
      <c r="D6875" s="2">
        <v>416.59</v>
      </c>
      <c r="E6875" s="2">
        <v>418.05</v>
      </c>
      <c r="F6875" s="2">
        <v>431.95</v>
      </c>
      <c r="G6875" s="2">
        <v>-27.16</v>
      </c>
      <c r="H6875" s="2">
        <v>-6.1199999999999997E-2</v>
      </c>
      <c r="I6875" s="2">
        <v>1</v>
      </c>
      <c r="J6875" s="2">
        <v>846</v>
      </c>
      <c r="K6875" s="4">
        <v>0</v>
      </c>
      <c r="L6875" s="2" t="s">
        <v>1276</v>
      </c>
      <c r="M6875" s="5">
        <v>45093</v>
      </c>
      <c r="N6875" s="6">
        <v>102.57</v>
      </c>
    </row>
    <row r="6876" spans="1:14" ht="15.5" hidden="1" x14ac:dyDescent="0.35">
      <c r="A6876" s="3" t="s">
        <v>1063</v>
      </c>
      <c r="B6876" s="2" t="s">
        <v>2416</v>
      </c>
      <c r="C6876" s="3">
        <v>2700</v>
      </c>
      <c r="D6876" s="2">
        <v>493.35</v>
      </c>
      <c r="E6876" s="2">
        <v>475.95</v>
      </c>
      <c r="F6876" s="2">
        <v>490.65</v>
      </c>
      <c r="G6876" s="2">
        <v>28.85</v>
      </c>
      <c r="H6876" s="2">
        <v>6.2100000000000002E-2</v>
      </c>
      <c r="I6876" s="2">
        <v>2</v>
      </c>
      <c r="J6876" s="2">
        <v>1156</v>
      </c>
      <c r="K6876" s="4">
        <v>0</v>
      </c>
      <c r="L6876" s="2" t="s">
        <v>1276</v>
      </c>
      <c r="M6876" s="5">
        <v>45093</v>
      </c>
      <c r="N6876" s="6">
        <v>102.57</v>
      </c>
    </row>
    <row r="6877" spans="1:14" ht="15.5" hidden="1" x14ac:dyDescent="0.35">
      <c r="A6877" s="3" t="s">
        <v>1064</v>
      </c>
      <c r="B6877" s="2" t="s">
        <v>2419</v>
      </c>
      <c r="C6877" s="3">
        <v>2800</v>
      </c>
      <c r="D6877" s="2">
        <v>537.99</v>
      </c>
      <c r="E6877" s="2">
        <v>538.54999999999995</v>
      </c>
      <c r="F6877" s="2">
        <v>553.75</v>
      </c>
      <c r="G6877" s="2">
        <v>0</v>
      </c>
      <c r="H6877" s="2" t="s">
        <v>12</v>
      </c>
      <c r="I6877" s="2">
        <v>13</v>
      </c>
      <c r="J6877" s="2">
        <v>565</v>
      </c>
      <c r="K6877" s="4">
        <v>0</v>
      </c>
      <c r="L6877" s="2" t="s">
        <v>1276</v>
      </c>
      <c r="M6877" s="5">
        <v>45093</v>
      </c>
      <c r="N6877" s="6">
        <v>102.57</v>
      </c>
    </row>
    <row r="6878" spans="1:14" ht="15.5" hidden="1" x14ac:dyDescent="0.35">
      <c r="A6878" s="3" t="s">
        <v>1066</v>
      </c>
      <c r="B6878" s="2" t="s">
        <v>2420</v>
      </c>
      <c r="C6878" s="3">
        <v>2900</v>
      </c>
      <c r="D6878" s="2">
        <v>616.35</v>
      </c>
      <c r="E6878" s="2">
        <v>606.79999999999995</v>
      </c>
      <c r="F6878" s="2">
        <v>621.20000000000005</v>
      </c>
      <c r="G6878" s="2">
        <v>0</v>
      </c>
      <c r="H6878" s="2" t="s">
        <v>12</v>
      </c>
      <c r="I6878" s="2">
        <v>3</v>
      </c>
      <c r="J6878" s="2">
        <v>616</v>
      </c>
      <c r="K6878" s="4">
        <v>0</v>
      </c>
      <c r="L6878" s="2" t="s">
        <v>1276</v>
      </c>
      <c r="M6878" s="5">
        <v>45093</v>
      </c>
      <c r="N6878" s="6">
        <v>102.57</v>
      </c>
    </row>
    <row r="6879" spans="1:14" ht="15.5" hidden="1" x14ac:dyDescent="0.35">
      <c r="A6879" s="3" t="s">
        <v>1068</v>
      </c>
      <c r="B6879" s="2" t="s">
        <v>2421</v>
      </c>
      <c r="C6879" s="3">
        <v>3000</v>
      </c>
      <c r="D6879" s="2">
        <v>700</v>
      </c>
      <c r="E6879" s="2">
        <v>676.6</v>
      </c>
      <c r="F6879" s="2">
        <v>693.05</v>
      </c>
      <c r="G6879" s="2">
        <v>46.6</v>
      </c>
      <c r="H6879" s="2">
        <v>7.1300000000000002E-2</v>
      </c>
      <c r="I6879" s="2">
        <v>1</v>
      </c>
      <c r="J6879" s="2">
        <v>1571</v>
      </c>
      <c r="K6879" s="4">
        <v>0</v>
      </c>
      <c r="L6879" s="2" t="s">
        <v>1276</v>
      </c>
      <c r="M6879" s="5">
        <v>45093</v>
      </c>
      <c r="N6879" s="6">
        <v>102.57</v>
      </c>
    </row>
    <row r="6880" spans="1:14" ht="15.5" hidden="1" x14ac:dyDescent="0.35">
      <c r="A6880" s="3" t="s">
        <v>1070</v>
      </c>
      <c r="B6880" s="2" t="s">
        <v>2422</v>
      </c>
      <c r="C6880" s="3">
        <v>3010</v>
      </c>
      <c r="D6880" s="2">
        <v>696.83</v>
      </c>
      <c r="E6880" s="2">
        <v>684.5</v>
      </c>
      <c r="F6880" s="2">
        <v>700.25</v>
      </c>
      <c r="G6880" s="2">
        <v>0</v>
      </c>
      <c r="H6880" s="2" t="s">
        <v>12</v>
      </c>
      <c r="I6880" s="2">
        <v>5</v>
      </c>
      <c r="J6880" s="2">
        <v>148</v>
      </c>
      <c r="K6880" s="4">
        <v>0</v>
      </c>
      <c r="L6880" s="2" t="s">
        <v>1276</v>
      </c>
      <c r="M6880" s="5">
        <v>45093</v>
      </c>
      <c r="N6880" s="6">
        <v>102.57</v>
      </c>
    </row>
    <row r="6881" spans="1:14" ht="15.5" hidden="1" x14ac:dyDescent="0.35">
      <c r="A6881" s="3" t="s">
        <v>1072</v>
      </c>
      <c r="B6881" s="2" t="s">
        <v>2423</v>
      </c>
      <c r="C6881" s="3">
        <v>3020</v>
      </c>
      <c r="D6881" s="2">
        <v>907.75</v>
      </c>
      <c r="E6881" s="2">
        <v>691</v>
      </c>
      <c r="F6881" s="2">
        <v>707.6</v>
      </c>
      <c r="G6881" s="2">
        <v>0</v>
      </c>
      <c r="H6881" s="2" t="s">
        <v>12</v>
      </c>
      <c r="I6881" s="2">
        <v>1</v>
      </c>
      <c r="J6881" s="2">
        <v>58</v>
      </c>
      <c r="K6881" s="4">
        <v>0</v>
      </c>
      <c r="L6881" s="2" t="s">
        <v>1276</v>
      </c>
      <c r="M6881" s="5">
        <v>45093</v>
      </c>
      <c r="N6881" s="6">
        <v>102.57</v>
      </c>
    </row>
    <row r="6882" spans="1:14" ht="15.5" hidden="1" x14ac:dyDescent="0.35">
      <c r="A6882" s="3" t="s">
        <v>1074</v>
      </c>
      <c r="B6882" s="2" t="s">
        <v>2424</v>
      </c>
      <c r="C6882" s="3">
        <v>3030</v>
      </c>
      <c r="D6882" s="2">
        <v>997.8</v>
      </c>
      <c r="E6882" s="2">
        <v>698.5</v>
      </c>
      <c r="F6882" s="2">
        <v>715</v>
      </c>
      <c r="G6882" s="2">
        <v>0</v>
      </c>
      <c r="H6882" s="2" t="s">
        <v>12</v>
      </c>
      <c r="I6882" s="2">
        <v>10</v>
      </c>
      <c r="J6882" s="2">
        <v>29</v>
      </c>
      <c r="K6882" s="4">
        <v>0</v>
      </c>
      <c r="L6882" s="2" t="s">
        <v>1276</v>
      </c>
      <c r="M6882" s="5">
        <v>45093</v>
      </c>
      <c r="N6882" s="6">
        <v>102.57</v>
      </c>
    </row>
    <row r="6883" spans="1:14" ht="15.5" hidden="1" x14ac:dyDescent="0.35">
      <c r="A6883" s="3" t="s">
        <v>1076</v>
      </c>
      <c r="B6883" s="2" t="s">
        <v>2425</v>
      </c>
      <c r="C6883" s="3">
        <v>3040</v>
      </c>
      <c r="D6883" s="2">
        <v>720</v>
      </c>
      <c r="E6883" s="2">
        <v>705.5</v>
      </c>
      <c r="F6883" s="2">
        <v>722.15</v>
      </c>
      <c r="G6883" s="2">
        <v>336.32</v>
      </c>
      <c r="H6883" s="2">
        <v>0.87660000000000005</v>
      </c>
      <c r="I6883" s="2">
        <v>2</v>
      </c>
      <c r="J6883" s="2">
        <v>7</v>
      </c>
      <c r="K6883" s="4">
        <v>0</v>
      </c>
      <c r="L6883" s="2" t="s">
        <v>1276</v>
      </c>
      <c r="M6883" s="5">
        <v>45093</v>
      </c>
      <c r="N6883" s="6">
        <v>102.57</v>
      </c>
    </row>
    <row r="6884" spans="1:14" ht="15.5" hidden="1" x14ac:dyDescent="0.35">
      <c r="A6884" s="3" t="s">
        <v>1078</v>
      </c>
      <c r="B6884" s="2" t="s">
        <v>2426</v>
      </c>
      <c r="C6884" s="3">
        <v>3050</v>
      </c>
      <c r="D6884" s="2">
        <v>715</v>
      </c>
      <c r="E6884" s="2">
        <v>713.35</v>
      </c>
      <c r="F6884" s="2">
        <v>729.95</v>
      </c>
      <c r="G6884" s="2">
        <v>-76.56</v>
      </c>
      <c r="H6884" s="2">
        <v>-9.6699999999999994E-2</v>
      </c>
      <c r="I6884" s="2">
        <v>1</v>
      </c>
      <c r="J6884" s="2">
        <v>70</v>
      </c>
      <c r="K6884" s="4">
        <v>0</v>
      </c>
      <c r="L6884" s="2" t="s">
        <v>1276</v>
      </c>
      <c r="M6884" s="5">
        <v>45093</v>
      </c>
      <c r="N6884" s="6">
        <v>102.57</v>
      </c>
    </row>
    <row r="6885" spans="1:14" ht="15.5" hidden="1" x14ac:dyDescent="0.35">
      <c r="A6885" s="3" t="s">
        <v>1080</v>
      </c>
      <c r="B6885" s="2" t="s">
        <v>2427</v>
      </c>
      <c r="C6885" s="3">
        <v>3060</v>
      </c>
      <c r="D6885" s="2">
        <v>785</v>
      </c>
      <c r="E6885" s="2">
        <v>721</v>
      </c>
      <c r="F6885" s="2">
        <v>737.25</v>
      </c>
      <c r="G6885" s="2">
        <v>0</v>
      </c>
      <c r="H6885" s="2" t="s">
        <v>12</v>
      </c>
      <c r="I6885" s="2">
        <v>1</v>
      </c>
      <c r="J6885" s="2">
        <v>41</v>
      </c>
      <c r="K6885" s="4">
        <v>0</v>
      </c>
      <c r="L6885" s="2" t="s">
        <v>1276</v>
      </c>
      <c r="M6885" s="5">
        <v>45093</v>
      </c>
      <c r="N6885" s="6">
        <v>102.57</v>
      </c>
    </row>
    <row r="6886" spans="1:14" ht="15.5" hidden="1" x14ac:dyDescent="0.35">
      <c r="A6886" s="3" t="s">
        <v>1082</v>
      </c>
      <c r="B6886" s="2" t="s">
        <v>2428</v>
      </c>
      <c r="C6886" s="3">
        <v>3070</v>
      </c>
      <c r="D6886" s="2">
        <v>1039.7</v>
      </c>
      <c r="E6886" s="2">
        <v>728.5</v>
      </c>
      <c r="F6886" s="2">
        <v>744.85</v>
      </c>
      <c r="G6886" s="2">
        <v>0</v>
      </c>
      <c r="H6886" s="2" t="s">
        <v>12</v>
      </c>
      <c r="I6886" s="2">
        <v>8</v>
      </c>
      <c r="J6886" s="2">
        <v>21</v>
      </c>
      <c r="K6886" s="4">
        <v>0</v>
      </c>
      <c r="L6886" s="2" t="s">
        <v>1276</v>
      </c>
      <c r="M6886" s="5">
        <v>45093</v>
      </c>
      <c r="N6886" s="6">
        <v>102.57</v>
      </c>
    </row>
    <row r="6887" spans="1:14" ht="15.5" hidden="1" x14ac:dyDescent="0.35">
      <c r="A6887" s="3" t="s">
        <v>1084</v>
      </c>
      <c r="B6887" s="2" t="s">
        <v>2428</v>
      </c>
      <c r="C6887" s="3">
        <v>3080</v>
      </c>
      <c r="D6887" s="2">
        <v>1047.3499999999999</v>
      </c>
      <c r="E6887" s="2">
        <v>735.95</v>
      </c>
      <c r="F6887" s="2">
        <v>752.65</v>
      </c>
      <c r="G6887" s="2">
        <v>0</v>
      </c>
      <c r="H6887" s="2" t="s">
        <v>12</v>
      </c>
      <c r="I6887" s="2">
        <v>10</v>
      </c>
      <c r="J6887" s="2">
        <v>13</v>
      </c>
      <c r="K6887" s="4">
        <v>0</v>
      </c>
      <c r="L6887" s="2" t="s">
        <v>1276</v>
      </c>
      <c r="M6887" s="5">
        <v>45093</v>
      </c>
      <c r="N6887" s="6">
        <v>102.57</v>
      </c>
    </row>
    <row r="6888" spans="1:14" ht="15.5" hidden="1" x14ac:dyDescent="0.35">
      <c r="A6888" s="3" t="s">
        <v>1085</v>
      </c>
      <c r="B6888" s="2" t="s">
        <v>2429</v>
      </c>
      <c r="C6888" s="3">
        <v>3090</v>
      </c>
      <c r="D6888" s="2">
        <v>906.35</v>
      </c>
      <c r="E6888" s="2">
        <v>743.1</v>
      </c>
      <c r="F6888" s="2">
        <v>760.1</v>
      </c>
      <c r="G6888" s="2">
        <v>0</v>
      </c>
      <c r="H6888" s="2" t="s">
        <v>12</v>
      </c>
      <c r="I6888" s="2">
        <v>1</v>
      </c>
      <c r="J6888" s="2">
        <v>31</v>
      </c>
      <c r="K6888" s="4">
        <v>0</v>
      </c>
      <c r="L6888" s="2" t="s">
        <v>1276</v>
      </c>
      <c r="M6888" s="5">
        <v>45093</v>
      </c>
      <c r="N6888" s="6">
        <v>102.57</v>
      </c>
    </row>
    <row r="6889" spans="1:14" ht="15.5" hidden="1" x14ac:dyDescent="0.35">
      <c r="A6889" s="3" t="s">
        <v>1087</v>
      </c>
      <c r="B6889" s="2" t="s">
        <v>2430</v>
      </c>
      <c r="C6889" s="3">
        <v>3100</v>
      </c>
      <c r="D6889" s="2">
        <v>1031.8499999999999</v>
      </c>
      <c r="E6889" s="2">
        <v>751</v>
      </c>
      <c r="F6889" s="2">
        <v>768.15</v>
      </c>
      <c r="G6889" s="2">
        <v>0</v>
      </c>
      <c r="H6889" s="2" t="s">
        <v>12</v>
      </c>
      <c r="I6889" s="2">
        <v>1</v>
      </c>
      <c r="J6889" s="2">
        <v>140</v>
      </c>
      <c r="K6889" s="4">
        <v>0</v>
      </c>
      <c r="L6889" s="2" t="s">
        <v>1276</v>
      </c>
      <c r="M6889" s="5">
        <v>45093</v>
      </c>
      <c r="N6889" s="6">
        <v>102.57</v>
      </c>
    </row>
    <row r="6890" spans="1:14" ht="15.5" hidden="1" x14ac:dyDescent="0.35">
      <c r="A6890" s="3" t="s">
        <v>1089</v>
      </c>
      <c r="B6890" s="2" t="s">
        <v>2431</v>
      </c>
      <c r="C6890" s="3">
        <v>3110</v>
      </c>
      <c r="D6890" s="2">
        <v>898.25</v>
      </c>
      <c r="E6890" s="2">
        <v>758.85</v>
      </c>
      <c r="F6890" s="2">
        <v>775.6</v>
      </c>
      <c r="G6890" s="2">
        <v>0</v>
      </c>
      <c r="H6890" s="2" t="s">
        <v>12</v>
      </c>
      <c r="I6890" s="2">
        <v>1</v>
      </c>
      <c r="J6890" s="2">
        <v>27</v>
      </c>
      <c r="K6890" s="4">
        <v>0</v>
      </c>
      <c r="L6890" s="2" t="s">
        <v>1276</v>
      </c>
      <c r="M6890" s="5">
        <v>45093</v>
      </c>
      <c r="N6890" s="6">
        <v>102.57</v>
      </c>
    </row>
    <row r="6891" spans="1:14" ht="15.5" hidden="1" x14ac:dyDescent="0.35">
      <c r="A6891" s="3" t="s">
        <v>1091</v>
      </c>
      <c r="B6891" s="2" t="s">
        <v>2432</v>
      </c>
      <c r="C6891" s="3">
        <v>3120</v>
      </c>
      <c r="D6891" s="2">
        <v>1079.1500000000001</v>
      </c>
      <c r="E6891" s="2">
        <v>766.5</v>
      </c>
      <c r="F6891" s="2">
        <v>783.6</v>
      </c>
      <c r="G6891" s="2">
        <v>0</v>
      </c>
      <c r="H6891" s="2" t="s">
        <v>12</v>
      </c>
      <c r="I6891" s="2">
        <v>2</v>
      </c>
      <c r="J6891" s="2">
        <v>61</v>
      </c>
      <c r="K6891" s="4">
        <v>0</v>
      </c>
      <c r="L6891" s="2" t="s">
        <v>1276</v>
      </c>
      <c r="M6891" s="5">
        <v>45093</v>
      </c>
      <c r="N6891" s="6">
        <v>102.57</v>
      </c>
    </row>
    <row r="6892" spans="1:14" ht="15.5" hidden="1" x14ac:dyDescent="0.35">
      <c r="A6892" s="3" t="s">
        <v>1093</v>
      </c>
      <c r="B6892" s="2" t="s">
        <v>2433</v>
      </c>
      <c r="C6892" s="3">
        <v>3130</v>
      </c>
      <c r="D6892" s="2">
        <v>1049.07</v>
      </c>
      <c r="E6892" s="2">
        <v>774.2</v>
      </c>
      <c r="F6892" s="2">
        <v>791.4</v>
      </c>
      <c r="G6892" s="2">
        <v>0</v>
      </c>
      <c r="H6892" s="2" t="s">
        <v>12</v>
      </c>
      <c r="I6892" s="2">
        <v>1</v>
      </c>
      <c r="J6892" s="2">
        <v>16</v>
      </c>
      <c r="K6892" s="4">
        <v>0</v>
      </c>
      <c r="L6892" s="2" t="s">
        <v>1276</v>
      </c>
      <c r="M6892" s="5">
        <v>45093</v>
      </c>
      <c r="N6892" s="6">
        <v>102.57</v>
      </c>
    </row>
    <row r="6893" spans="1:14" ht="15.5" hidden="1" x14ac:dyDescent="0.35">
      <c r="A6893" s="3" t="s">
        <v>1095</v>
      </c>
      <c r="B6893" s="2" t="s">
        <v>2434</v>
      </c>
      <c r="C6893" s="3">
        <v>3140</v>
      </c>
      <c r="D6893" s="2">
        <v>1098.05</v>
      </c>
      <c r="E6893" s="2">
        <v>782.15</v>
      </c>
      <c r="F6893" s="2">
        <v>799.05</v>
      </c>
      <c r="G6893" s="2">
        <v>0</v>
      </c>
      <c r="H6893" s="2" t="s">
        <v>12</v>
      </c>
      <c r="I6893" s="2">
        <v>9</v>
      </c>
      <c r="J6893" s="2">
        <v>26</v>
      </c>
      <c r="K6893" s="4">
        <v>0</v>
      </c>
      <c r="L6893" s="2" t="s">
        <v>1276</v>
      </c>
      <c r="M6893" s="5">
        <v>45093</v>
      </c>
      <c r="N6893" s="6">
        <v>102.57</v>
      </c>
    </row>
    <row r="6894" spans="1:14" ht="15.5" hidden="1" x14ac:dyDescent="0.35">
      <c r="A6894" s="3" t="s">
        <v>1097</v>
      </c>
      <c r="B6894" s="2" t="s">
        <v>2435</v>
      </c>
      <c r="C6894" s="3">
        <v>3150</v>
      </c>
      <c r="D6894" s="2">
        <v>955.95</v>
      </c>
      <c r="E6894" s="2">
        <v>790</v>
      </c>
      <c r="F6894" s="2">
        <v>806.85</v>
      </c>
      <c r="G6894" s="2">
        <v>0</v>
      </c>
      <c r="H6894" s="2" t="s">
        <v>12</v>
      </c>
      <c r="I6894" s="2">
        <v>1</v>
      </c>
      <c r="J6894" s="2">
        <v>132</v>
      </c>
      <c r="K6894" s="4">
        <v>0</v>
      </c>
      <c r="L6894" s="2" t="s">
        <v>1276</v>
      </c>
      <c r="M6894" s="5">
        <v>45093</v>
      </c>
      <c r="N6894" s="6">
        <v>102.57</v>
      </c>
    </row>
    <row r="6895" spans="1:14" ht="15.5" hidden="1" x14ac:dyDescent="0.35">
      <c r="A6895" s="3" t="s">
        <v>1099</v>
      </c>
      <c r="B6895" s="2" t="s">
        <v>2436</v>
      </c>
      <c r="C6895" s="3">
        <v>3160</v>
      </c>
      <c r="D6895" s="2">
        <v>1120.5</v>
      </c>
      <c r="E6895" s="2">
        <v>797.5</v>
      </c>
      <c r="F6895" s="2">
        <v>814.8</v>
      </c>
      <c r="G6895" s="2">
        <v>0</v>
      </c>
      <c r="H6895" s="2" t="s">
        <v>12</v>
      </c>
      <c r="I6895" s="2">
        <v>10</v>
      </c>
      <c r="J6895" s="2">
        <v>12</v>
      </c>
      <c r="K6895" s="4">
        <v>0</v>
      </c>
      <c r="L6895" s="2" t="s">
        <v>1276</v>
      </c>
      <c r="M6895" s="5">
        <v>45093</v>
      </c>
      <c r="N6895" s="6">
        <v>102.57</v>
      </c>
    </row>
    <row r="6896" spans="1:14" ht="15.5" hidden="1" x14ac:dyDescent="0.35">
      <c r="A6896" s="3" t="s">
        <v>1101</v>
      </c>
      <c r="B6896" s="2" t="s">
        <v>2437</v>
      </c>
      <c r="C6896" s="3">
        <v>3170</v>
      </c>
      <c r="D6896" s="2">
        <v>1104.4000000000001</v>
      </c>
      <c r="E6896" s="2">
        <v>805.5</v>
      </c>
      <c r="F6896" s="2">
        <v>822.45</v>
      </c>
      <c r="G6896" s="2">
        <v>0</v>
      </c>
      <c r="H6896" s="2" t="s">
        <v>12</v>
      </c>
      <c r="I6896" s="2">
        <v>8</v>
      </c>
      <c r="J6896" s="2">
        <v>27</v>
      </c>
      <c r="K6896" s="4">
        <v>0</v>
      </c>
      <c r="L6896" s="2" t="s">
        <v>1276</v>
      </c>
      <c r="M6896" s="5">
        <v>45093</v>
      </c>
      <c r="N6896" s="6">
        <v>102.57</v>
      </c>
    </row>
    <row r="6897" spans="1:14" ht="15.5" hidden="1" x14ac:dyDescent="0.35">
      <c r="A6897" s="3" t="s">
        <v>1103</v>
      </c>
      <c r="B6897" s="2" t="s">
        <v>2438</v>
      </c>
      <c r="C6897" s="3">
        <v>3180</v>
      </c>
      <c r="D6897" s="2">
        <v>1021.62</v>
      </c>
      <c r="E6897" s="2">
        <v>813.5</v>
      </c>
      <c r="F6897" s="2">
        <v>830.35</v>
      </c>
      <c r="G6897" s="2">
        <v>0</v>
      </c>
      <c r="H6897" s="2" t="s">
        <v>12</v>
      </c>
      <c r="I6897" s="2">
        <v>5</v>
      </c>
      <c r="J6897" s="2">
        <v>34</v>
      </c>
      <c r="K6897" s="4">
        <v>0</v>
      </c>
      <c r="L6897" s="2" t="s">
        <v>1276</v>
      </c>
      <c r="M6897" s="5">
        <v>45093</v>
      </c>
      <c r="N6897" s="6">
        <v>102.57</v>
      </c>
    </row>
    <row r="6898" spans="1:14" ht="15.5" hidden="1" x14ac:dyDescent="0.35">
      <c r="A6898" s="3" t="s">
        <v>1105</v>
      </c>
      <c r="B6898" s="2" t="s">
        <v>2439</v>
      </c>
      <c r="C6898" s="3">
        <v>3190</v>
      </c>
      <c r="D6898" s="2">
        <v>1072.4000000000001</v>
      </c>
      <c r="E6898" s="2">
        <v>821.5</v>
      </c>
      <c r="F6898" s="2">
        <v>838.25</v>
      </c>
      <c r="G6898" s="2">
        <v>0</v>
      </c>
      <c r="H6898" s="2" t="s">
        <v>12</v>
      </c>
      <c r="I6898" s="2">
        <v>5</v>
      </c>
      <c r="J6898" s="2">
        <v>63</v>
      </c>
      <c r="K6898" s="4">
        <v>0</v>
      </c>
      <c r="L6898" s="2" t="s">
        <v>1276</v>
      </c>
      <c r="M6898" s="5">
        <v>45093</v>
      </c>
      <c r="N6898" s="6">
        <v>102.57</v>
      </c>
    </row>
    <row r="6899" spans="1:14" ht="15.5" hidden="1" x14ac:dyDescent="0.35">
      <c r="A6899" s="3" t="s">
        <v>1107</v>
      </c>
      <c r="B6899" s="2" t="s">
        <v>2440</v>
      </c>
      <c r="C6899" s="3">
        <v>3200</v>
      </c>
      <c r="D6899" s="2">
        <v>840</v>
      </c>
      <c r="E6899" s="2">
        <v>829</v>
      </c>
      <c r="F6899" s="2">
        <v>846.15</v>
      </c>
      <c r="G6899" s="2">
        <v>0</v>
      </c>
      <c r="H6899" s="2" t="s">
        <v>12</v>
      </c>
      <c r="I6899" s="2">
        <v>11</v>
      </c>
      <c r="J6899" s="2">
        <v>239</v>
      </c>
      <c r="K6899" s="4">
        <v>0</v>
      </c>
      <c r="L6899" s="2" t="s">
        <v>1276</v>
      </c>
      <c r="M6899" s="5">
        <v>45093</v>
      </c>
      <c r="N6899" s="6">
        <v>102.57</v>
      </c>
    </row>
    <row r="6900" spans="1:14" ht="15.5" hidden="1" x14ac:dyDescent="0.35">
      <c r="A6900" s="3" t="s">
        <v>1109</v>
      </c>
      <c r="B6900" s="2" t="s">
        <v>2441</v>
      </c>
      <c r="C6900" s="3">
        <v>3210</v>
      </c>
      <c r="D6900" s="2">
        <v>1103.75</v>
      </c>
      <c r="E6900" s="2">
        <v>837.5</v>
      </c>
      <c r="F6900" s="2">
        <v>854.2</v>
      </c>
      <c r="G6900" s="2">
        <v>0</v>
      </c>
      <c r="H6900" s="2" t="s">
        <v>12</v>
      </c>
      <c r="I6900" s="2">
        <v>2</v>
      </c>
      <c r="J6900" s="2">
        <v>12</v>
      </c>
      <c r="K6900" s="4">
        <v>0</v>
      </c>
      <c r="L6900" s="2" t="s">
        <v>1276</v>
      </c>
      <c r="M6900" s="5">
        <v>45093</v>
      </c>
      <c r="N6900" s="6">
        <v>102.57</v>
      </c>
    </row>
    <row r="6901" spans="1:14" ht="15.5" hidden="1" x14ac:dyDescent="0.35">
      <c r="A6901" s="3" t="s">
        <v>1111</v>
      </c>
      <c r="B6901" s="2" t="s">
        <v>2442</v>
      </c>
      <c r="C6901" s="3">
        <v>3220</v>
      </c>
      <c r="D6901" s="2">
        <v>1132.4000000000001</v>
      </c>
      <c r="E6901" s="2">
        <v>845.5</v>
      </c>
      <c r="F6901" s="2">
        <v>862.25</v>
      </c>
      <c r="G6901" s="2">
        <v>0</v>
      </c>
      <c r="H6901" s="2" t="s">
        <v>12</v>
      </c>
      <c r="I6901" s="2">
        <v>2</v>
      </c>
      <c r="J6901" s="2">
        <v>22</v>
      </c>
      <c r="K6901" s="4">
        <v>0</v>
      </c>
      <c r="L6901" s="2" t="s">
        <v>1276</v>
      </c>
      <c r="M6901" s="5">
        <v>45093</v>
      </c>
      <c r="N6901" s="6">
        <v>102.57</v>
      </c>
    </row>
    <row r="6902" spans="1:14" ht="15.5" hidden="1" x14ac:dyDescent="0.35">
      <c r="A6902" s="3" t="s">
        <v>1113</v>
      </c>
      <c r="B6902" s="2" t="s">
        <v>2443</v>
      </c>
      <c r="C6902" s="3">
        <v>3230</v>
      </c>
      <c r="D6902" s="2">
        <v>1161.19</v>
      </c>
      <c r="E6902" s="2">
        <v>853.5</v>
      </c>
      <c r="F6902" s="2">
        <v>870.35</v>
      </c>
      <c r="G6902" s="2">
        <v>0</v>
      </c>
      <c r="H6902" s="2" t="s">
        <v>12</v>
      </c>
      <c r="I6902" s="2">
        <v>5</v>
      </c>
      <c r="J6902" s="2">
        <v>42</v>
      </c>
      <c r="K6902" s="4">
        <v>0</v>
      </c>
      <c r="L6902" s="2" t="s">
        <v>1276</v>
      </c>
      <c r="M6902" s="5">
        <v>45093</v>
      </c>
      <c r="N6902" s="6">
        <v>102.57</v>
      </c>
    </row>
    <row r="6903" spans="1:14" ht="15.5" hidden="1" x14ac:dyDescent="0.35">
      <c r="A6903" s="3" t="s">
        <v>1115</v>
      </c>
      <c r="B6903" s="2" t="s">
        <v>2443</v>
      </c>
      <c r="C6903" s="3">
        <v>3240</v>
      </c>
      <c r="D6903" s="2">
        <v>1170.3399999999999</v>
      </c>
      <c r="E6903" s="2">
        <v>862</v>
      </c>
      <c r="F6903" s="2">
        <v>878.5</v>
      </c>
      <c r="G6903" s="2">
        <v>0</v>
      </c>
      <c r="H6903" s="2" t="s">
        <v>12</v>
      </c>
      <c r="I6903" s="2">
        <v>5</v>
      </c>
      <c r="J6903" s="2">
        <v>40</v>
      </c>
      <c r="K6903" s="4">
        <v>0</v>
      </c>
      <c r="L6903" s="2" t="s">
        <v>1276</v>
      </c>
      <c r="M6903" s="5">
        <v>45093</v>
      </c>
      <c r="N6903" s="6">
        <v>102.57</v>
      </c>
    </row>
    <row r="6904" spans="1:14" ht="15.5" hidden="1" x14ac:dyDescent="0.35">
      <c r="A6904" s="3" t="s">
        <v>1116</v>
      </c>
      <c r="B6904" s="2" t="s">
        <v>2444</v>
      </c>
      <c r="C6904" s="3">
        <v>3250</v>
      </c>
      <c r="D6904" s="2">
        <v>1133.2</v>
      </c>
      <c r="E6904" s="2">
        <v>870</v>
      </c>
      <c r="F6904" s="2">
        <v>886.7</v>
      </c>
      <c r="G6904" s="2">
        <v>0</v>
      </c>
      <c r="H6904" s="2" t="s">
        <v>12</v>
      </c>
      <c r="I6904" s="2">
        <v>2</v>
      </c>
      <c r="J6904" s="2">
        <v>505</v>
      </c>
      <c r="K6904" s="4">
        <v>0</v>
      </c>
      <c r="L6904" s="2" t="s">
        <v>1276</v>
      </c>
      <c r="M6904" s="5">
        <v>45093</v>
      </c>
      <c r="N6904" s="6">
        <v>102.57</v>
      </c>
    </row>
    <row r="6905" spans="1:14" ht="15.5" hidden="1" x14ac:dyDescent="0.35">
      <c r="A6905" s="3" t="s">
        <v>1118</v>
      </c>
      <c r="B6905" s="2" t="s">
        <v>2445</v>
      </c>
      <c r="C6905" s="3">
        <v>3260</v>
      </c>
      <c r="D6905" s="2">
        <v>1211.55</v>
      </c>
      <c r="E6905" s="2">
        <v>878</v>
      </c>
      <c r="F6905" s="2">
        <v>894.9</v>
      </c>
      <c r="G6905" s="2">
        <v>0</v>
      </c>
      <c r="H6905" s="2" t="s">
        <v>12</v>
      </c>
      <c r="I6905" s="2">
        <v>2</v>
      </c>
      <c r="J6905" s="2">
        <v>26</v>
      </c>
      <c r="K6905" s="4">
        <v>0</v>
      </c>
      <c r="L6905" s="2" t="s">
        <v>1276</v>
      </c>
      <c r="M6905" s="5">
        <v>45093</v>
      </c>
      <c r="N6905" s="6">
        <v>102.57</v>
      </c>
    </row>
    <row r="6906" spans="1:14" ht="15.5" hidden="1" x14ac:dyDescent="0.35">
      <c r="A6906" s="3" t="s">
        <v>1120</v>
      </c>
      <c r="B6906" s="2" t="s">
        <v>2446</v>
      </c>
      <c r="C6906" s="3">
        <v>3270</v>
      </c>
      <c r="D6906" s="2">
        <v>1144.2</v>
      </c>
      <c r="E6906" s="2">
        <v>886</v>
      </c>
      <c r="F6906" s="2">
        <v>903.15</v>
      </c>
      <c r="G6906" s="2">
        <v>0</v>
      </c>
      <c r="H6906" s="2" t="s">
        <v>12</v>
      </c>
      <c r="I6906" s="2">
        <v>2</v>
      </c>
      <c r="J6906" s="2">
        <v>26</v>
      </c>
      <c r="K6906" s="4">
        <v>0</v>
      </c>
      <c r="L6906" s="2" t="s">
        <v>1276</v>
      </c>
      <c r="M6906" s="5">
        <v>45093</v>
      </c>
      <c r="N6906" s="6">
        <v>102.57</v>
      </c>
    </row>
    <row r="6907" spans="1:14" ht="15.5" hidden="1" x14ac:dyDescent="0.35">
      <c r="A6907" s="3" t="s">
        <v>1122</v>
      </c>
      <c r="B6907" s="2" t="s">
        <v>2447</v>
      </c>
      <c r="C6907" s="3">
        <v>3280</v>
      </c>
      <c r="D6907" s="2">
        <v>1177.75</v>
      </c>
      <c r="E6907" s="2">
        <v>894.5</v>
      </c>
      <c r="F6907" s="2">
        <v>911.45</v>
      </c>
      <c r="G6907" s="2">
        <v>0</v>
      </c>
      <c r="H6907" s="2" t="s">
        <v>12</v>
      </c>
      <c r="I6907" s="2">
        <v>2</v>
      </c>
      <c r="J6907" s="2">
        <v>66</v>
      </c>
      <c r="K6907" s="4">
        <v>0</v>
      </c>
      <c r="L6907" s="2" t="s">
        <v>1276</v>
      </c>
      <c r="M6907" s="5">
        <v>45093</v>
      </c>
      <c r="N6907" s="6">
        <v>102.57</v>
      </c>
    </row>
    <row r="6908" spans="1:14" ht="15.5" hidden="1" x14ac:dyDescent="0.35">
      <c r="A6908" s="3" t="s">
        <v>1124</v>
      </c>
      <c r="B6908" s="2" t="s">
        <v>2448</v>
      </c>
      <c r="C6908" s="3">
        <v>3290</v>
      </c>
      <c r="D6908" s="2">
        <v>1138.98</v>
      </c>
      <c r="E6908" s="2">
        <v>903</v>
      </c>
      <c r="F6908" s="2">
        <v>919.8</v>
      </c>
      <c r="G6908" s="2">
        <v>0</v>
      </c>
      <c r="H6908" s="2" t="s">
        <v>12</v>
      </c>
      <c r="I6908" s="2">
        <v>10</v>
      </c>
      <c r="J6908" s="2">
        <v>126</v>
      </c>
      <c r="K6908" s="4">
        <v>0</v>
      </c>
      <c r="L6908" s="2" t="s">
        <v>1276</v>
      </c>
      <c r="M6908" s="5">
        <v>45093</v>
      </c>
      <c r="N6908" s="6">
        <v>102.57</v>
      </c>
    </row>
    <row r="6909" spans="1:14" ht="15.5" hidden="1" x14ac:dyDescent="0.35">
      <c r="A6909" s="3" t="s">
        <v>1126</v>
      </c>
      <c r="B6909" s="2" t="s">
        <v>2449</v>
      </c>
      <c r="C6909" s="3">
        <v>3300</v>
      </c>
      <c r="D6909" s="2">
        <v>953.05</v>
      </c>
      <c r="E6909" s="2">
        <v>911.55</v>
      </c>
      <c r="F6909" s="2">
        <v>928.15</v>
      </c>
      <c r="G6909" s="2">
        <v>0</v>
      </c>
      <c r="H6909" s="2" t="s">
        <v>12</v>
      </c>
      <c r="I6909" s="2">
        <v>2</v>
      </c>
      <c r="J6909" s="2">
        <v>780</v>
      </c>
      <c r="K6909" s="4">
        <v>0</v>
      </c>
      <c r="L6909" s="2" t="s">
        <v>1276</v>
      </c>
      <c r="M6909" s="5">
        <v>45093</v>
      </c>
      <c r="N6909" s="6">
        <v>102.57</v>
      </c>
    </row>
    <row r="6910" spans="1:14" ht="15.5" hidden="1" x14ac:dyDescent="0.35">
      <c r="A6910" s="3" t="s">
        <v>1128</v>
      </c>
      <c r="B6910" s="2" t="s">
        <v>2450</v>
      </c>
      <c r="C6910" s="3">
        <v>3310</v>
      </c>
      <c r="D6910" s="2">
        <v>1201.3499999999999</v>
      </c>
      <c r="E6910" s="2">
        <v>920.05</v>
      </c>
      <c r="F6910" s="2">
        <v>936.45</v>
      </c>
      <c r="G6910" s="2">
        <v>0</v>
      </c>
      <c r="H6910" s="2" t="s">
        <v>12</v>
      </c>
      <c r="I6910" s="2">
        <v>6</v>
      </c>
      <c r="J6910" s="2">
        <v>56</v>
      </c>
      <c r="K6910" s="4">
        <v>0</v>
      </c>
      <c r="L6910" s="2" t="s">
        <v>1276</v>
      </c>
      <c r="M6910" s="5">
        <v>45093</v>
      </c>
      <c r="N6910" s="6">
        <v>102.57</v>
      </c>
    </row>
    <row r="6911" spans="1:14" ht="15.5" hidden="1" x14ac:dyDescent="0.35">
      <c r="A6911" s="3" t="s">
        <v>1130</v>
      </c>
      <c r="B6911" s="2" t="s">
        <v>2451</v>
      </c>
      <c r="C6911" s="3">
        <v>3320</v>
      </c>
      <c r="D6911" s="2">
        <v>1075.42</v>
      </c>
      <c r="E6911" s="2">
        <v>928</v>
      </c>
      <c r="F6911" s="2">
        <v>944.8</v>
      </c>
      <c r="G6911" s="2">
        <v>0</v>
      </c>
      <c r="H6911" s="2" t="s">
        <v>12</v>
      </c>
      <c r="I6911" s="2">
        <v>4</v>
      </c>
      <c r="J6911" s="2">
        <v>24</v>
      </c>
      <c r="K6911" s="4">
        <v>0</v>
      </c>
      <c r="L6911" s="2" t="s">
        <v>1276</v>
      </c>
      <c r="M6911" s="5">
        <v>45093</v>
      </c>
      <c r="N6911" s="6">
        <v>102.57</v>
      </c>
    </row>
    <row r="6912" spans="1:14" ht="15.5" hidden="1" x14ac:dyDescent="0.35">
      <c r="A6912" s="3" t="s">
        <v>1132</v>
      </c>
      <c r="B6912" s="2" t="s">
        <v>2452</v>
      </c>
      <c r="C6912" s="3">
        <v>3330</v>
      </c>
      <c r="D6912" s="2">
        <v>1218.5</v>
      </c>
      <c r="E6912" s="2">
        <v>936.45</v>
      </c>
      <c r="F6912" s="2">
        <v>953.15</v>
      </c>
      <c r="G6912" s="2">
        <v>0</v>
      </c>
      <c r="H6912" s="2" t="s">
        <v>12</v>
      </c>
      <c r="I6912" s="2">
        <v>3</v>
      </c>
      <c r="J6912" s="2">
        <v>140</v>
      </c>
      <c r="K6912" s="4">
        <v>0</v>
      </c>
      <c r="L6912" s="2" t="s">
        <v>1276</v>
      </c>
      <c r="M6912" s="5">
        <v>45093</v>
      </c>
      <c r="N6912" s="6">
        <v>102.57</v>
      </c>
    </row>
    <row r="6913" spans="1:14" ht="15.5" hidden="1" x14ac:dyDescent="0.35">
      <c r="A6913" s="3" t="s">
        <v>1134</v>
      </c>
      <c r="B6913" s="2" t="s">
        <v>2453</v>
      </c>
      <c r="C6913" s="3">
        <v>3340</v>
      </c>
      <c r="D6913" s="2">
        <v>1211.4000000000001</v>
      </c>
      <c r="E6913" s="2">
        <v>945</v>
      </c>
      <c r="F6913" s="2">
        <v>961.55</v>
      </c>
      <c r="G6913" s="2">
        <v>0</v>
      </c>
      <c r="H6913" s="2" t="s">
        <v>12</v>
      </c>
      <c r="I6913" s="2">
        <v>24</v>
      </c>
      <c r="J6913" s="2">
        <v>52</v>
      </c>
      <c r="K6913" s="4">
        <v>0</v>
      </c>
      <c r="L6913" s="2" t="s">
        <v>1276</v>
      </c>
      <c r="M6913" s="5">
        <v>45093</v>
      </c>
      <c r="N6913" s="6">
        <v>102.57</v>
      </c>
    </row>
    <row r="6914" spans="1:14" ht="15.5" hidden="1" x14ac:dyDescent="0.35">
      <c r="A6914" s="3" t="s">
        <v>1136</v>
      </c>
      <c r="B6914" s="2" t="s">
        <v>2454</v>
      </c>
      <c r="C6914" s="3">
        <v>3350</v>
      </c>
      <c r="D6914" s="2">
        <v>1158.3699999999999</v>
      </c>
      <c r="E6914" s="2">
        <v>953.6</v>
      </c>
      <c r="F6914" s="2">
        <v>969.85</v>
      </c>
      <c r="G6914" s="2">
        <v>0</v>
      </c>
      <c r="H6914" s="2" t="s">
        <v>12</v>
      </c>
      <c r="I6914" s="2">
        <v>1</v>
      </c>
      <c r="J6914" s="2">
        <v>1543</v>
      </c>
      <c r="K6914" s="4">
        <v>0</v>
      </c>
      <c r="L6914" s="2" t="s">
        <v>1276</v>
      </c>
      <c r="M6914" s="5">
        <v>45093</v>
      </c>
      <c r="N6914" s="6">
        <v>102.57</v>
      </c>
    </row>
    <row r="6915" spans="1:14" ht="15.5" hidden="1" x14ac:dyDescent="0.35">
      <c r="A6915" s="3" t="s">
        <v>1138</v>
      </c>
      <c r="B6915" s="2" t="s">
        <v>2720</v>
      </c>
      <c r="C6915" s="3">
        <v>3360</v>
      </c>
      <c r="D6915" s="2">
        <v>985.55</v>
      </c>
      <c r="E6915" s="2">
        <v>961.5</v>
      </c>
      <c r="F6915" s="2">
        <v>978.45</v>
      </c>
      <c r="G6915" s="2">
        <v>0</v>
      </c>
      <c r="H6915" s="2" t="s">
        <v>12</v>
      </c>
      <c r="I6915" s="2">
        <v>3</v>
      </c>
      <c r="J6915" s="2">
        <v>49</v>
      </c>
      <c r="K6915" s="4">
        <v>0</v>
      </c>
      <c r="L6915" s="2" t="s">
        <v>1276</v>
      </c>
      <c r="M6915" s="5">
        <v>45093</v>
      </c>
      <c r="N6915" s="6">
        <v>102.57</v>
      </c>
    </row>
    <row r="6916" spans="1:14" ht="15.5" hidden="1" x14ac:dyDescent="0.35">
      <c r="A6916" s="3" t="s">
        <v>1140</v>
      </c>
      <c r="B6916" s="2" t="s">
        <v>2456</v>
      </c>
      <c r="C6916" s="3">
        <v>3370</v>
      </c>
      <c r="D6916" s="2">
        <v>1111.69</v>
      </c>
      <c r="E6916" s="2">
        <v>970</v>
      </c>
      <c r="F6916" s="2">
        <v>986.95</v>
      </c>
      <c r="G6916" s="2">
        <v>0</v>
      </c>
      <c r="H6916" s="2" t="s">
        <v>12</v>
      </c>
      <c r="I6916" s="2">
        <v>4</v>
      </c>
      <c r="J6916" s="2">
        <v>14</v>
      </c>
      <c r="K6916" s="4">
        <v>0</v>
      </c>
      <c r="L6916" s="2" t="s">
        <v>1276</v>
      </c>
      <c r="M6916" s="5">
        <v>45093</v>
      </c>
      <c r="N6916" s="6">
        <v>102.57</v>
      </c>
    </row>
    <row r="6917" spans="1:14" ht="15.5" hidden="1" x14ac:dyDescent="0.35">
      <c r="A6917" s="3" t="s">
        <v>1142</v>
      </c>
      <c r="B6917" s="2" t="s">
        <v>2457</v>
      </c>
      <c r="C6917" s="3">
        <v>3380</v>
      </c>
      <c r="D6917" s="2">
        <v>1306.8</v>
      </c>
      <c r="E6917" s="2">
        <v>978.8</v>
      </c>
      <c r="F6917" s="2">
        <v>995.5</v>
      </c>
      <c r="G6917" s="2">
        <v>0</v>
      </c>
      <c r="H6917" s="2" t="s">
        <v>12</v>
      </c>
      <c r="I6917" s="2">
        <v>6</v>
      </c>
      <c r="J6917" s="2">
        <v>19</v>
      </c>
      <c r="K6917" s="4">
        <v>0</v>
      </c>
      <c r="L6917" s="2" t="s">
        <v>1276</v>
      </c>
      <c r="M6917" s="5">
        <v>45093</v>
      </c>
      <c r="N6917" s="6">
        <v>102.57</v>
      </c>
    </row>
    <row r="6918" spans="1:14" ht="15.5" hidden="1" x14ac:dyDescent="0.35">
      <c r="A6918" s="3" t="s">
        <v>1144</v>
      </c>
      <c r="B6918" s="2" t="s">
        <v>2457</v>
      </c>
      <c r="C6918" s="3">
        <v>3390</v>
      </c>
      <c r="D6918" s="2">
        <v>1315.9</v>
      </c>
      <c r="E6918" s="2">
        <v>988.05</v>
      </c>
      <c r="F6918" s="2">
        <v>1004.1</v>
      </c>
      <c r="G6918" s="2">
        <v>0</v>
      </c>
      <c r="H6918" s="2" t="s">
        <v>12</v>
      </c>
      <c r="I6918" s="2">
        <v>2</v>
      </c>
      <c r="J6918" s="2">
        <v>30</v>
      </c>
      <c r="K6918" s="4">
        <v>0</v>
      </c>
      <c r="L6918" s="2" t="s">
        <v>1276</v>
      </c>
      <c r="M6918" s="5">
        <v>45093</v>
      </c>
      <c r="N6918" s="6">
        <v>102.57</v>
      </c>
    </row>
    <row r="6919" spans="1:14" ht="15.5" hidden="1" x14ac:dyDescent="0.35">
      <c r="A6919" s="3" t="s">
        <v>1145</v>
      </c>
      <c r="B6919" s="2" t="s">
        <v>2720</v>
      </c>
      <c r="C6919" s="3">
        <v>3400</v>
      </c>
      <c r="D6919" s="2">
        <v>1019.51</v>
      </c>
      <c r="E6919" s="2">
        <v>996</v>
      </c>
      <c r="F6919" s="2">
        <v>1012.7</v>
      </c>
      <c r="G6919" s="2">
        <v>0</v>
      </c>
      <c r="H6919" s="2" t="s">
        <v>12</v>
      </c>
      <c r="I6919" s="2">
        <v>1</v>
      </c>
      <c r="J6919" s="2">
        <v>121</v>
      </c>
      <c r="K6919" s="4">
        <v>0</v>
      </c>
      <c r="L6919" s="2" t="s">
        <v>1276</v>
      </c>
      <c r="M6919" s="5">
        <v>45093</v>
      </c>
      <c r="N6919" s="6">
        <v>102.57</v>
      </c>
    </row>
    <row r="6920" spans="1:14" ht="15.5" hidden="1" x14ac:dyDescent="0.35">
      <c r="A6920" s="3" t="s">
        <v>1146</v>
      </c>
      <c r="B6920" s="2" t="s">
        <v>2459</v>
      </c>
      <c r="C6920" s="3">
        <v>3410</v>
      </c>
      <c r="D6920" s="2">
        <v>1321</v>
      </c>
      <c r="E6920" s="2">
        <v>1004.55</v>
      </c>
      <c r="F6920" s="2">
        <v>1021.35</v>
      </c>
      <c r="G6920" s="2">
        <v>0</v>
      </c>
      <c r="H6920" s="2" t="s">
        <v>12</v>
      </c>
      <c r="I6920" s="2">
        <v>10</v>
      </c>
      <c r="J6920" s="2">
        <v>56</v>
      </c>
      <c r="K6920" s="4">
        <v>0</v>
      </c>
      <c r="L6920" s="2" t="s">
        <v>1276</v>
      </c>
      <c r="M6920" s="5">
        <v>45093</v>
      </c>
      <c r="N6920" s="6">
        <v>102.57</v>
      </c>
    </row>
    <row r="6921" spans="1:14" ht="15.5" hidden="1" x14ac:dyDescent="0.35">
      <c r="A6921" s="3" t="s">
        <v>1148</v>
      </c>
      <c r="B6921" s="2" t="s">
        <v>2460</v>
      </c>
      <c r="C6921" s="3">
        <v>3420</v>
      </c>
      <c r="D6921" s="2">
        <v>1369.02</v>
      </c>
      <c r="E6921" s="2">
        <v>1013.5</v>
      </c>
      <c r="F6921" s="2">
        <v>1030.05</v>
      </c>
      <c r="G6921" s="2">
        <v>0</v>
      </c>
      <c r="H6921" s="2" t="s">
        <v>12</v>
      </c>
      <c r="I6921" s="2">
        <v>2</v>
      </c>
      <c r="J6921" s="2">
        <v>17</v>
      </c>
      <c r="K6921" s="4">
        <v>0</v>
      </c>
      <c r="L6921" s="2" t="s">
        <v>1276</v>
      </c>
      <c r="M6921" s="5">
        <v>45093</v>
      </c>
      <c r="N6921" s="6">
        <v>102.57</v>
      </c>
    </row>
    <row r="6922" spans="1:14" ht="15.5" hidden="1" x14ac:dyDescent="0.35">
      <c r="A6922" s="3" t="s">
        <v>1150</v>
      </c>
      <c r="B6922" s="2" t="s">
        <v>2461</v>
      </c>
      <c r="C6922" s="3">
        <v>3430</v>
      </c>
      <c r="D6922" s="2">
        <v>1318.7</v>
      </c>
      <c r="E6922" s="2">
        <v>1021.6</v>
      </c>
      <c r="F6922" s="2">
        <v>1038.75</v>
      </c>
      <c r="G6922" s="2">
        <v>0</v>
      </c>
      <c r="H6922" s="2" t="s">
        <v>12</v>
      </c>
      <c r="I6922" s="2">
        <v>12</v>
      </c>
      <c r="J6922" s="2">
        <v>13</v>
      </c>
      <c r="K6922" s="4">
        <v>0</v>
      </c>
      <c r="L6922" s="2" t="s">
        <v>1276</v>
      </c>
      <c r="M6922" s="5">
        <v>45093</v>
      </c>
      <c r="N6922" s="6">
        <v>102.57</v>
      </c>
    </row>
    <row r="6923" spans="1:14" ht="15.5" hidden="1" x14ac:dyDescent="0.35">
      <c r="A6923" s="3" t="s">
        <v>1152</v>
      </c>
      <c r="B6923" s="2" t="s">
        <v>2462</v>
      </c>
      <c r="C6923" s="3">
        <v>3440</v>
      </c>
      <c r="D6923" s="2">
        <v>1346</v>
      </c>
      <c r="E6923" s="2">
        <v>1030.5</v>
      </c>
      <c r="F6923" s="2">
        <v>1047.5</v>
      </c>
      <c r="G6923" s="2">
        <v>0</v>
      </c>
      <c r="H6923" s="2" t="s">
        <v>12</v>
      </c>
      <c r="I6923" s="2">
        <v>12</v>
      </c>
      <c r="J6923" s="2">
        <v>14</v>
      </c>
      <c r="K6923" s="4">
        <v>0</v>
      </c>
      <c r="L6923" s="2" t="s">
        <v>1276</v>
      </c>
      <c r="M6923" s="5">
        <v>45093</v>
      </c>
      <c r="N6923" s="6">
        <v>102.57</v>
      </c>
    </row>
    <row r="6924" spans="1:14" ht="15.5" hidden="1" x14ac:dyDescent="0.35">
      <c r="A6924" s="3" t="s">
        <v>1154</v>
      </c>
      <c r="B6924" s="2" t="s">
        <v>2463</v>
      </c>
      <c r="C6924" s="3">
        <v>3450</v>
      </c>
      <c r="D6924" s="2">
        <v>1390.43</v>
      </c>
      <c r="E6924" s="2">
        <v>1039.5999999999999</v>
      </c>
      <c r="F6924" s="2">
        <v>1056.3</v>
      </c>
      <c r="G6924" s="2">
        <v>0</v>
      </c>
      <c r="H6924" s="2" t="s">
        <v>12</v>
      </c>
      <c r="I6924" s="2">
        <v>2</v>
      </c>
      <c r="J6924" s="2">
        <v>114</v>
      </c>
      <c r="K6924" s="4">
        <v>0</v>
      </c>
      <c r="L6924" s="2" t="s">
        <v>1276</v>
      </c>
      <c r="M6924" s="5">
        <v>45093</v>
      </c>
      <c r="N6924" s="6">
        <v>102.57</v>
      </c>
    </row>
    <row r="6925" spans="1:14" ht="15.5" hidden="1" x14ac:dyDescent="0.35">
      <c r="A6925" s="3" t="s">
        <v>1156</v>
      </c>
      <c r="B6925" s="2" t="s">
        <v>2464</v>
      </c>
      <c r="C6925" s="3">
        <v>3460</v>
      </c>
      <c r="D6925" s="2">
        <v>1074</v>
      </c>
      <c r="E6925" s="2">
        <v>1048</v>
      </c>
      <c r="F6925" s="2">
        <v>1065.2</v>
      </c>
      <c r="G6925" s="2">
        <v>0</v>
      </c>
      <c r="H6925" s="2" t="s">
        <v>12</v>
      </c>
      <c r="I6925" s="2">
        <v>1</v>
      </c>
      <c r="J6925" s="2">
        <v>32</v>
      </c>
      <c r="K6925" s="4">
        <v>0</v>
      </c>
      <c r="L6925" s="2" t="s">
        <v>1276</v>
      </c>
      <c r="M6925" s="5">
        <v>45093</v>
      </c>
      <c r="N6925" s="6">
        <v>102.57</v>
      </c>
    </row>
    <row r="6926" spans="1:14" ht="15.5" hidden="1" x14ac:dyDescent="0.35">
      <c r="A6926" s="3" t="s">
        <v>1158</v>
      </c>
      <c r="B6926" s="2" t="s">
        <v>2465</v>
      </c>
      <c r="C6926" s="3">
        <v>3470</v>
      </c>
      <c r="D6926" s="2">
        <v>1369.2</v>
      </c>
      <c r="E6926" s="2">
        <v>1057.5</v>
      </c>
      <c r="F6926" s="2">
        <v>1073.95</v>
      </c>
      <c r="G6926" s="2">
        <v>0</v>
      </c>
      <c r="H6926" s="2" t="s">
        <v>12</v>
      </c>
      <c r="I6926" s="2">
        <v>14</v>
      </c>
      <c r="J6926" s="2">
        <v>28</v>
      </c>
      <c r="K6926" s="4">
        <v>0</v>
      </c>
      <c r="L6926" s="2" t="s">
        <v>1276</v>
      </c>
      <c r="M6926" s="5">
        <v>45093</v>
      </c>
      <c r="N6926" s="6">
        <v>102.57</v>
      </c>
    </row>
    <row r="6927" spans="1:14" ht="15.5" hidden="1" x14ac:dyDescent="0.35">
      <c r="A6927" s="3" t="s">
        <v>1160</v>
      </c>
      <c r="B6927" s="2" t="s">
        <v>2466</v>
      </c>
      <c r="C6927" s="3">
        <v>3480</v>
      </c>
      <c r="D6927" s="2">
        <v>1372.05</v>
      </c>
      <c r="E6927" s="2">
        <v>1066</v>
      </c>
      <c r="F6927" s="2">
        <v>1082.7</v>
      </c>
      <c r="G6927" s="2">
        <v>0</v>
      </c>
      <c r="H6927" s="2" t="s">
        <v>12</v>
      </c>
      <c r="I6927" s="2">
        <v>3</v>
      </c>
      <c r="J6927" s="2">
        <v>32</v>
      </c>
      <c r="K6927" s="4">
        <v>0</v>
      </c>
      <c r="L6927" s="2" t="s">
        <v>1276</v>
      </c>
      <c r="M6927" s="5">
        <v>45093</v>
      </c>
      <c r="N6927" s="6">
        <v>102.57</v>
      </c>
    </row>
    <row r="6928" spans="1:14" ht="15.5" hidden="1" x14ac:dyDescent="0.35">
      <c r="A6928" s="3" t="s">
        <v>1162</v>
      </c>
      <c r="B6928" s="2" t="s">
        <v>2467</v>
      </c>
      <c r="C6928" s="3">
        <v>3490</v>
      </c>
      <c r="D6928" s="2">
        <v>1084.31</v>
      </c>
      <c r="E6928" s="2">
        <v>1075</v>
      </c>
      <c r="F6928" s="2">
        <v>1091.5</v>
      </c>
      <c r="G6928" s="2">
        <v>0</v>
      </c>
      <c r="H6928" s="2" t="s">
        <v>12</v>
      </c>
      <c r="I6928" s="2">
        <v>5</v>
      </c>
      <c r="J6928" s="2">
        <v>56</v>
      </c>
      <c r="K6928" s="4">
        <v>0</v>
      </c>
      <c r="L6928" s="2" t="s">
        <v>1276</v>
      </c>
      <c r="M6928" s="5">
        <v>45093</v>
      </c>
      <c r="N6928" s="6">
        <v>102.57</v>
      </c>
    </row>
    <row r="6929" spans="1:14" ht="15.5" hidden="1" x14ac:dyDescent="0.35">
      <c r="A6929" s="3" t="s">
        <v>1164</v>
      </c>
      <c r="B6929" s="2" t="s">
        <v>2468</v>
      </c>
      <c r="C6929" s="3">
        <v>3500</v>
      </c>
      <c r="D6929" s="2">
        <v>1099.1300000000001</v>
      </c>
      <c r="E6929" s="2">
        <v>1083.5</v>
      </c>
      <c r="F6929" s="2">
        <v>1100.25</v>
      </c>
      <c r="G6929" s="2">
        <v>0</v>
      </c>
      <c r="H6929" s="2" t="s">
        <v>12</v>
      </c>
      <c r="I6929" s="2">
        <v>1</v>
      </c>
      <c r="J6929" s="2">
        <v>166</v>
      </c>
      <c r="K6929" s="4">
        <v>0</v>
      </c>
      <c r="L6929" s="2" t="s">
        <v>1276</v>
      </c>
      <c r="M6929" s="5">
        <v>45093</v>
      </c>
      <c r="N6929" s="6">
        <v>102.57</v>
      </c>
    </row>
    <row r="6930" spans="1:14" ht="15.5" hidden="1" x14ac:dyDescent="0.35">
      <c r="A6930" s="3" t="s">
        <v>1166</v>
      </c>
      <c r="B6930" s="2" t="s">
        <v>2467</v>
      </c>
      <c r="C6930" s="3">
        <v>3510</v>
      </c>
      <c r="D6930" s="2">
        <v>1102.31</v>
      </c>
      <c r="E6930" s="2">
        <v>1092.5</v>
      </c>
      <c r="F6930" s="2">
        <v>1109.0999999999999</v>
      </c>
      <c r="G6930" s="2">
        <v>0</v>
      </c>
      <c r="H6930" s="2" t="s">
        <v>12</v>
      </c>
      <c r="I6930" s="2">
        <v>5</v>
      </c>
      <c r="J6930" s="2">
        <v>38</v>
      </c>
      <c r="K6930" s="4">
        <v>0</v>
      </c>
      <c r="L6930" s="2" t="s">
        <v>1276</v>
      </c>
      <c r="M6930" s="5">
        <v>45093</v>
      </c>
      <c r="N6930" s="6">
        <v>102.57</v>
      </c>
    </row>
    <row r="6931" spans="1:14" ht="15.5" hidden="1" x14ac:dyDescent="0.35">
      <c r="A6931" s="3" t="s">
        <v>1167</v>
      </c>
      <c r="B6931" s="2" t="s">
        <v>2469</v>
      </c>
      <c r="C6931" s="3">
        <v>3520</v>
      </c>
      <c r="D6931" s="2">
        <v>1380.05</v>
      </c>
      <c r="E6931" s="2">
        <v>1101</v>
      </c>
      <c r="F6931" s="2">
        <v>1118</v>
      </c>
      <c r="G6931" s="2">
        <v>0</v>
      </c>
      <c r="H6931" s="2" t="s">
        <v>12</v>
      </c>
      <c r="I6931" s="2">
        <v>2</v>
      </c>
      <c r="J6931" s="2">
        <v>12</v>
      </c>
      <c r="K6931" s="4">
        <v>0</v>
      </c>
      <c r="L6931" s="2" t="s">
        <v>1276</v>
      </c>
      <c r="M6931" s="5">
        <v>45093</v>
      </c>
      <c r="N6931" s="6">
        <v>102.57</v>
      </c>
    </row>
    <row r="6932" spans="1:14" ht="15.5" hidden="1" x14ac:dyDescent="0.35">
      <c r="A6932" s="3" t="s">
        <v>1169</v>
      </c>
      <c r="B6932" s="2" t="s">
        <v>2470</v>
      </c>
      <c r="C6932" s="3">
        <v>3530</v>
      </c>
      <c r="D6932" s="2">
        <v>1384</v>
      </c>
      <c r="E6932" s="2">
        <v>1110</v>
      </c>
      <c r="F6932" s="2">
        <v>1127</v>
      </c>
      <c r="G6932" s="2">
        <v>0</v>
      </c>
      <c r="H6932" s="2" t="s">
        <v>12</v>
      </c>
      <c r="I6932" s="2">
        <v>6</v>
      </c>
      <c r="J6932" s="2">
        <v>27</v>
      </c>
      <c r="K6932" s="4">
        <v>0</v>
      </c>
      <c r="L6932" s="2" t="s">
        <v>1276</v>
      </c>
      <c r="M6932" s="5">
        <v>45093</v>
      </c>
      <c r="N6932" s="6">
        <v>102.57</v>
      </c>
    </row>
    <row r="6933" spans="1:14" ht="15.5" hidden="1" x14ac:dyDescent="0.35">
      <c r="A6933" s="3" t="s">
        <v>1171</v>
      </c>
      <c r="B6933" s="2" t="s">
        <v>2128</v>
      </c>
      <c r="C6933" s="3">
        <v>3540</v>
      </c>
      <c r="D6933" s="2">
        <v>1122.5</v>
      </c>
      <c r="E6933" s="2">
        <v>1119.5</v>
      </c>
      <c r="F6933" s="2">
        <v>1135.9000000000001</v>
      </c>
      <c r="G6933" s="2">
        <v>421.35</v>
      </c>
      <c r="H6933" s="2">
        <v>0.60089999999999999</v>
      </c>
      <c r="I6933" s="2">
        <v>1</v>
      </c>
      <c r="J6933" s="2">
        <v>26</v>
      </c>
      <c r="K6933" s="4">
        <v>0</v>
      </c>
      <c r="L6933" s="2" t="s">
        <v>1276</v>
      </c>
      <c r="M6933" s="5">
        <v>45093</v>
      </c>
      <c r="N6933" s="6">
        <v>102.57</v>
      </c>
    </row>
    <row r="6934" spans="1:14" ht="15.5" hidden="1" x14ac:dyDescent="0.35">
      <c r="A6934" s="3" t="s">
        <v>1172</v>
      </c>
      <c r="B6934" s="2" t="s">
        <v>2471</v>
      </c>
      <c r="C6934" s="3">
        <v>3550</v>
      </c>
      <c r="D6934" s="2">
        <v>1371.4</v>
      </c>
      <c r="E6934" s="2">
        <v>1128</v>
      </c>
      <c r="F6934" s="2">
        <v>1144.9000000000001</v>
      </c>
      <c r="G6934" s="2">
        <v>0</v>
      </c>
      <c r="H6934" s="2" t="s">
        <v>12</v>
      </c>
      <c r="I6934" s="2">
        <v>6</v>
      </c>
      <c r="J6934" s="2">
        <v>35</v>
      </c>
      <c r="K6934" s="4">
        <v>0</v>
      </c>
      <c r="L6934" s="2" t="s">
        <v>1276</v>
      </c>
      <c r="M6934" s="5">
        <v>45093</v>
      </c>
      <c r="N6934" s="6">
        <v>102.57</v>
      </c>
    </row>
    <row r="6935" spans="1:14" ht="15.5" hidden="1" x14ac:dyDescent="0.35">
      <c r="A6935" s="3" t="s">
        <v>1174</v>
      </c>
      <c r="B6935" s="2" t="s">
        <v>2472</v>
      </c>
      <c r="C6935" s="3">
        <v>3560</v>
      </c>
      <c r="D6935" s="2">
        <v>1461.92</v>
      </c>
      <c r="E6935" s="2">
        <v>1137.5</v>
      </c>
      <c r="F6935" s="2">
        <v>1153.8</v>
      </c>
      <c r="G6935" s="2">
        <v>0</v>
      </c>
      <c r="H6935" s="2" t="s">
        <v>12</v>
      </c>
      <c r="I6935" s="2">
        <v>2</v>
      </c>
      <c r="J6935" s="2">
        <v>14</v>
      </c>
      <c r="K6935" s="4">
        <v>0</v>
      </c>
      <c r="L6935" s="2" t="s">
        <v>1276</v>
      </c>
      <c r="M6935" s="5">
        <v>45093</v>
      </c>
      <c r="N6935" s="6">
        <v>102.57</v>
      </c>
    </row>
    <row r="6936" spans="1:14" ht="15.5" hidden="1" x14ac:dyDescent="0.35">
      <c r="A6936" s="3" t="s">
        <v>1176</v>
      </c>
      <c r="B6936" s="2" t="s">
        <v>2473</v>
      </c>
      <c r="C6936" s="3">
        <v>3570</v>
      </c>
      <c r="D6936" s="2">
        <v>676.66</v>
      </c>
      <c r="E6936" s="2">
        <v>803.15</v>
      </c>
      <c r="F6936" s="2">
        <v>817.5</v>
      </c>
      <c r="G6936" s="2">
        <v>0</v>
      </c>
      <c r="H6936" s="2" t="s">
        <v>12</v>
      </c>
      <c r="I6936" s="2">
        <v>2</v>
      </c>
      <c r="J6936" s="2">
        <v>15</v>
      </c>
      <c r="K6936" s="4">
        <v>0</v>
      </c>
      <c r="L6936" s="2" t="s">
        <v>1276</v>
      </c>
      <c r="M6936" s="5">
        <v>45093</v>
      </c>
      <c r="N6936" s="6">
        <v>102.57</v>
      </c>
    </row>
    <row r="6937" spans="1:14" ht="15.5" hidden="1" x14ac:dyDescent="0.35">
      <c r="A6937" s="3" t="s">
        <v>1178</v>
      </c>
      <c r="B6937" s="2" t="s">
        <v>2474</v>
      </c>
      <c r="C6937" s="3">
        <v>3580</v>
      </c>
      <c r="D6937" s="2">
        <v>653.32000000000005</v>
      </c>
      <c r="E6937" s="2">
        <v>810.5</v>
      </c>
      <c r="F6937" s="2">
        <v>827.35</v>
      </c>
      <c r="G6937" s="2">
        <v>0</v>
      </c>
      <c r="H6937" s="2" t="s">
        <v>12</v>
      </c>
      <c r="I6937" s="2">
        <v>3</v>
      </c>
      <c r="J6937" s="2">
        <v>3</v>
      </c>
      <c r="K6937" s="4">
        <v>0</v>
      </c>
      <c r="L6937" s="2" t="s">
        <v>1276</v>
      </c>
      <c r="M6937" s="5">
        <v>45093</v>
      </c>
      <c r="N6937" s="6">
        <v>102.57</v>
      </c>
    </row>
    <row r="6938" spans="1:14" ht="15.5" hidden="1" x14ac:dyDescent="0.35">
      <c r="A6938" s="3" t="s">
        <v>1180</v>
      </c>
      <c r="B6938" s="2" t="s">
        <v>2475</v>
      </c>
      <c r="C6938" s="3">
        <v>3590</v>
      </c>
      <c r="D6938" s="2">
        <v>943.08</v>
      </c>
      <c r="E6938" s="2">
        <v>818.95</v>
      </c>
      <c r="F6938" s="2">
        <v>833.25</v>
      </c>
      <c r="G6938" s="2">
        <v>0</v>
      </c>
      <c r="H6938" s="2" t="s">
        <v>12</v>
      </c>
      <c r="I6938" s="2">
        <v>1</v>
      </c>
      <c r="J6938" s="2">
        <v>65</v>
      </c>
      <c r="K6938" s="4">
        <v>0</v>
      </c>
      <c r="L6938" s="2" t="s">
        <v>1276</v>
      </c>
      <c r="M6938" s="5">
        <v>45093</v>
      </c>
      <c r="N6938" s="6">
        <v>102.57</v>
      </c>
    </row>
    <row r="6939" spans="1:14" ht="15.5" hidden="1" x14ac:dyDescent="0.35">
      <c r="A6939" s="3" t="s">
        <v>1182</v>
      </c>
      <c r="B6939" s="2" t="s">
        <v>2476</v>
      </c>
      <c r="C6939" s="3">
        <v>3600</v>
      </c>
      <c r="D6939" s="2">
        <v>1173.29</v>
      </c>
      <c r="E6939" s="2">
        <v>1173.5</v>
      </c>
      <c r="F6939" s="2">
        <v>1190.05</v>
      </c>
      <c r="G6939" s="2">
        <v>0</v>
      </c>
      <c r="H6939" s="2" t="s">
        <v>12</v>
      </c>
      <c r="I6939" s="2">
        <v>4</v>
      </c>
      <c r="J6939" s="2">
        <v>401</v>
      </c>
      <c r="K6939" s="4">
        <v>0</v>
      </c>
      <c r="L6939" s="2" t="s">
        <v>1276</v>
      </c>
      <c r="M6939" s="5">
        <v>45093</v>
      </c>
      <c r="N6939" s="6">
        <v>102.57</v>
      </c>
    </row>
    <row r="6940" spans="1:14" ht="15.5" hidden="1" x14ac:dyDescent="0.35">
      <c r="A6940" s="3" t="s">
        <v>1184</v>
      </c>
      <c r="B6940" s="2" t="s">
        <v>2154</v>
      </c>
      <c r="C6940" s="3">
        <v>3610</v>
      </c>
      <c r="D6940" s="2">
        <v>1210</v>
      </c>
      <c r="E6940" s="2">
        <v>1182.5</v>
      </c>
      <c r="F6940" s="2">
        <v>1199.3499999999999</v>
      </c>
      <c r="G6940" s="2">
        <v>0</v>
      </c>
      <c r="H6940" s="2" t="s">
        <v>12</v>
      </c>
      <c r="I6940" s="2">
        <v>5</v>
      </c>
      <c r="J6940" s="2">
        <v>33</v>
      </c>
      <c r="K6940" s="4">
        <v>0</v>
      </c>
      <c r="L6940" s="2" t="s">
        <v>1276</v>
      </c>
      <c r="M6940" s="5">
        <v>45093</v>
      </c>
      <c r="N6940" s="6">
        <v>102.57</v>
      </c>
    </row>
    <row r="6941" spans="1:14" ht="15.5" hidden="1" x14ac:dyDescent="0.35">
      <c r="A6941" s="3" t="s">
        <v>1185</v>
      </c>
      <c r="B6941" s="2" t="s">
        <v>2224</v>
      </c>
      <c r="C6941" s="3">
        <v>3620</v>
      </c>
      <c r="D6941" s="2">
        <v>1202.8</v>
      </c>
      <c r="E6941" s="2">
        <v>1195.5</v>
      </c>
      <c r="F6941" s="2">
        <v>1208.55</v>
      </c>
      <c r="G6941" s="2">
        <v>650.85</v>
      </c>
      <c r="H6941" s="2">
        <v>1.1792</v>
      </c>
      <c r="I6941" s="2">
        <v>2</v>
      </c>
      <c r="J6941" s="2">
        <v>7</v>
      </c>
      <c r="K6941" s="4">
        <v>0</v>
      </c>
      <c r="L6941" s="2" t="s">
        <v>1276</v>
      </c>
      <c r="M6941" s="5">
        <v>45093</v>
      </c>
      <c r="N6941" s="6">
        <v>102.57</v>
      </c>
    </row>
    <row r="6942" spans="1:14" ht="15.5" hidden="1" x14ac:dyDescent="0.35">
      <c r="A6942" s="3" t="s">
        <v>1186</v>
      </c>
      <c r="B6942" s="2" t="s">
        <v>2224</v>
      </c>
      <c r="C6942" s="3">
        <v>3630</v>
      </c>
      <c r="D6942" s="2">
        <v>1209.9000000000001</v>
      </c>
      <c r="E6942" s="2">
        <v>1201.2</v>
      </c>
      <c r="F6942" s="2">
        <v>1217.7</v>
      </c>
      <c r="G6942" s="2">
        <v>673.73</v>
      </c>
      <c r="H6942" s="2">
        <v>1.2565999999999999</v>
      </c>
      <c r="I6942" s="2">
        <v>2</v>
      </c>
      <c r="J6942" s="2">
        <v>7</v>
      </c>
      <c r="K6942" s="4">
        <v>0</v>
      </c>
      <c r="L6942" s="2" t="s">
        <v>1276</v>
      </c>
      <c r="M6942" s="5">
        <v>45093</v>
      </c>
      <c r="N6942" s="6">
        <v>102.57</v>
      </c>
    </row>
    <row r="6943" spans="1:14" ht="15.5" hidden="1" x14ac:dyDescent="0.35">
      <c r="A6943" s="3" t="s">
        <v>1187</v>
      </c>
      <c r="B6943" s="2" t="s">
        <v>2477</v>
      </c>
      <c r="C6943" s="3">
        <v>3640</v>
      </c>
      <c r="D6943" s="2">
        <v>1218.5999999999999</v>
      </c>
      <c r="E6943" s="2">
        <v>1210</v>
      </c>
      <c r="F6943" s="2">
        <v>1226.8</v>
      </c>
      <c r="G6943" s="2">
        <v>-136.9</v>
      </c>
      <c r="H6943" s="2">
        <v>-0.10100000000000001</v>
      </c>
      <c r="I6943" s="2">
        <v>6</v>
      </c>
      <c r="J6943" s="2">
        <v>9</v>
      </c>
      <c r="K6943" s="4">
        <v>0</v>
      </c>
      <c r="L6943" s="2" t="s">
        <v>1276</v>
      </c>
      <c r="M6943" s="5">
        <v>45093</v>
      </c>
      <c r="N6943" s="6">
        <v>102.57</v>
      </c>
    </row>
    <row r="6944" spans="1:14" ht="15.5" hidden="1" x14ac:dyDescent="0.35">
      <c r="A6944" s="3" t="s">
        <v>1189</v>
      </c>
      <c r="B6944" s="2" t="s">
        <v>2477</v>
      </c>
      <c r="C6944" s="3">
        <v>3650</v>
      </c>
      <c r="D6944" s="2">
        <v>1227</v>
      </c>
      <c r="E6944" s="2">
        <v>1220</v>
      </c>
      <c r="F6944" s="2">
        <v>1235.95</v>
      </c>
      <c r="G6944" s="2">
        <v>-256.7</v>
      </c>
      <c r="H6944" s="2">
        <v>-0.17299999999999999</v>
      </c>
      <c r="I6944" s="2">
        <v>4</v>
      </c>
      <c r="J6944" s="2">
        <v>9</v>
      </c>
      <c r="K6944" s="4">
        <v>0</v>
      </c>
      <c r="L6944" s="2" t="s">
        <v>1276</v>
      </c>
      <c r="M6944" s="5">
        <v>45093</v>
      </c>
      <c r="N6944" s="6">
        <v>102.57</v>
      </c>
    </row>
    <row r="6945" spans="1:14" ht="15.5" hidden="1" x14ac:dyDescent="0.35">
      <c r="A6945" s="3" t="s">
        <v>1190</v>
      </c>
      <c r="B6945" s="2" t="s">
        <v>2216</v>
      </c>
      <c r="C6945" s="3">
        <v>3660</v>
      </c>
      <c r="D6945" s="2">
        <v>1236.8</v>
      </c>
      <c r="E6945" s="2">
        <v>1228.5</v>
      </c>
      <c r="F6945" s="2">
        <v>1245.0999999999999</v>
      </c>
      <c r="G6945" s="2">
        <v>-272.7</v>
      </c>
      <c r="H6945" s="2">
        <v>-0.1807</v>
      </c>
      <c r="I6945" s="2">
        <v>2</v>
      </c>
      <c r="J6945" s="2">
        <v>0</v>
      </c>
      <c r="K6945" s="4">
        <v>0</v>
      </c>
      <c r="L6945" s="2" t="s">
        <v>1276</v>
      </c>
      <c r="M6945" s="5">
        <v>45093</v>
      </c>
      <c r="N6945" s="6">
        <v>102.57</v>
      </c>
    </row>
    <row r="6946" spans="1:14" ht="15.5" hidden="1" x14ac:dyDescent="0.35">
      <c r="A6946" s="3" t="s">
        <v>1191</v>
      </c>
      <c r="B6946" s="2" t="s">
        <v>2219</v>
      </c>
      <c r="C6946" s="3">
        <v>3670</v>
      </c>
      <c r="D6946" s="2">
        <v>1247.5999999999999</v>
      </c>
      <c r="E6946" s="2">
        <v>1237.5</v>
      </c>
      <c r="F6946" s="2">
        <v>1254.4000000000001</v>
      </c>
      <c r="G6946" s="2">
        <v>-247.25</v>
      </c>
      <c r="H6946" s="2">
        <v>-0.16539999999999999</v>
      </c>
      <c r="I6946" s="2">
        <v>4</v>
      </c>
      <c r="J6946" s="2">
        <v>5</v>
      </c>
      <c r="K6946" s="4">
        <v>0</v>
      </c>
      <c r="L6946" s="2" t="s">
        <v>1276</v>
      </c>
      <c r="M6946" s="5">
        <v>45093</v>
      </c>
      <c r="N6946" s="6">
        <v>102.57</v>
      </c>
    </row>
    <row r="6947" spans="1:14" ht="15.5" hidden="1" x14ac:dyDescent="0.35">
      <c r="A6947" s="3" t="s">
        <v>1192</v>
      </c>
      <c r="B6947" s="2" t="s">
        <v>2478</v>
      </c>
      <c r="C6947" s="3">
        <v>3680</v>
      </c>
      <c r="D6947" s="2">
        <v>1245.95</v>
      </c>
      <c r="E6947" s="2">
        <v>1246.5</v>
      </c>
      <c r="F6947" s="2">
        <v>1263.5999999999999</v>
      </c>
      <c r="G6947" s="2">
        <v>0</v>
      </c>
      <c r="H6947" s="2" t="s">
        <v>12</v>
      </c>
      <c r="I6947" s="2">
        <v>1</v>
      </c>
      <c r="J6947" s="2">
        <v>33</v>
      </c>
      <c r="K6947" s="4">
        <v>0</v>
      </c>
      <c r="L6947" s="2" t="s">
        <v>1276</v>
      </c>
      <c r="M6947" s="5">
        <v>45093</v>
      </c>
      <c r="N6947" s="6">
        <v>102.57</v>
      </c>
    </row>
    <row r="6948" spans="1:14" ht="15.5" hidden="1" x14ac:dyDescent="0.35">
      <c r="A6948" s="3" t="s">
        <v>1194</v>
      </c>
      <c r="B6948" s="2" t="s">
        <v>2721</v>
      </c>
      <c r="C6948" s="3">
        <v>3690</v>
      </c>
      <c r="D6948" s="2">
        <v>1538.5</v>
      </c>
      <c r="E6948" s="2">
        <v>1256</v>
      </c>
      <c r="F6948" s="2">
        <v>1272.8499999999999</v>
      </c>
      <c r="G6948" s="2">
        <v>0</v>
      </c>
      <c r="H6948" s="2" t="s">
        <v>12</v>
      </c>
      <c r="I6948" s="2">
        <v>1</v>
      </c>
      <c r="J6948" s="2">
        <v>63</v>
      </c>
      <c r="K6948" s="4">
        <v>0</v>
      </c>
      <c r="L6948" s="2" t="s">
        <v>1276</v>
      </c>
      <c r="M6948" s="5">
        <v>45093</v>
      </c>
      <c r="N6948" s="6">
        <v>102.57</v>
      </c>
    </row>
    <row r="6949" spans="1:14" ht="15.5" hidden="1" x14ac:dyDescent="0.35">
      <c r="A6949" s="3" t="s">
        <v>1196</v>
      </c>
      <c r="B6949" s="2" t="s">
        <v>2480</v>
      </c>
      <c r="C6949" s="3">
        <v>3700</v>
      </c>
      <c r="D6949" s="2">
        <v>1546.5</v>
      </c>
      <c r="E6949" s="2">
        <v>1265</v>
      </c>
      <c r="F6949" s="2">
        <v>1282.05</v>
      </c>
      <c r="G6949" s="2">
        <v>0</v>
      </c>
      <c r="H6949" s="2" t="s">
        <v>12</v>
      </c>
      <c r="I6949" s="2">
        <v>1</v>
      </c>
      <c r="J6949" s="2">
        <v>124</v>
      </c>
      <c r="K6949" s="4">
        <v>0</v>
      </c>
      <c r="L6949" s="2" t="s">
        <v>1276</v>
      </c>
      <c r="M6949" s="5">
        <v>45093</v>
      </c>
      <c r="N6949" s="6">
        <v>102.57</v>
      </c>
    </row>
    <row r="6950" spans="1:14" ht="15.5" hidden="1" x14ac:dyDescent="0.35">
      <c r="A6950" s="3" t="s">
        <v>1198</v>
      </c>
      <c r="B6950" s="2" t="s">
        <v>2481</v>
      </c>
      <c r="C6950" s="3">
        <v>3710</v>
      </c>
      <c r="D6950" s="2">
        <v>1242</v>
      </c>
      <c r="E6950" s="2">
        <v>1274.5</v>
      </c>
      <c r="F6950" s="2">
        <v>1291.3</v>
      </c>
      <c r="G6950" s="2">
        <v>0</v>
      </c>
      <c r="H6950" s="2" t="s">
        <v>12</v>
      </c>
      <c r="I6950" s="2">
        <v>1</v>
      </c>
      <c r="J6950" s="2">
        <v>64</v>
      </c>
      <c r="K6950" s="4">
        <v>0</v>
      </c>
      <c r="L6950" s="2" t="s">
        <v>1276</v>
      </c>
      <c r="M6950" s="5">
        <v>45093</v>
      </c>
      <c r="N6950" s="6">
        <v>102.57</v>
      </c>
    </row>
    <row r="6951" spans="1:14" ht="15.5" hidden="1" x14ac:dyDescent="0.35">
      <c r="A6951" s="3" t="s">
        <v>1200</v>
      </c>
      <c r="B6951" s="2" t="s">
        <v>2482</v>
      </c>
      <c r="C6951" s="3">
        <v>3720</v>
      </c>
      <c r="D6951" s="2">
        <v>1010</v>
      </c>
      <c r="E6951" s="2">
        <v>1416</v>
      </c>
      <c r="F6951" s="2">
        <v>1434.5</v>
      </c>
      <c r="G6951" s="2">
        <v>0</v>
      </c>
      <c r="H6951" s="2" t="s">
        <v>12</v>
      </c>
      <c r="I6951" s="2">
        <v>3</v>
      </c>
      <c r="J6951" s="2">
        <v>11</v>
      </c>
      <c r="K6951" s="4">
        <v>0</v>
      </c>
      <c r="L6951" s="2" t="s">
        <v>1276</v>
      </c>
      <c r="M6951" s="5">
        <v>45093</v>
      </c>
      <c r="N6951" s="6">
        <v>102.57</v>
      </c>
    </row>
    <row r="6952" spans="1:14" ht="15.5" hidden="1" x14ac:dyDescent="0.35">
      <c r="A6952" s="3" t="s">
        <v>1202</v>
      </c>
      <c r="B6952" s="2" t="s">
        <v>2483</v>
      </c>
      <c r="C6952" s="3">
        <v>3730</v>
      </c>
      <c r="D6952" s="2">
        <v>706.55</v>
      </c>
      <c r="E6952" s="2">
        <v>939.15</v>
      </c>
      <c r="F6952" s="2">
        <v>952.85</v>
      </c>
      <c r="G6952" s="2">
        <v>0</v>
      </c>
      <c r="H6952" s="2" t="s">
        <v>12</v>
      </c>
      <c r="I6952" s="2">
        <v>1</v>
      </c>
      <c r="J6952" s="2">
        <v>10</v>
      </c>
      <c r="K6952" s="4">
        <v>0</v>
      </c>
      <c r="L6952" s="2" t="s">
        <v>1276</v>
      </c>
      <c r="M6952" s="5">
        <v>45093</v>
      </c>
      <c r="N6952" s="6">
        <v>102.57</v>
      </c>
    </row>
    <row r="6953" spans="1:14" ht="15.5" hidden="1" x14ac:dyDescent="0.35">
      <c r="A6953" s="3" t="s">
        <v>1204</v>
      </c>
      <c r="B6953" s="2" t="s">
        <v>2722</v>
      </c>
      <c r="C6953" s="3">
        <v>3740</v>
      </c>
      <c r="D6953" s="2">
        <v>655.51</v>
      </c>
      <c r="E6953" s="2">
        <v>654.5</v>
      </c>
      <c r="F6953" s="2">
        <v>673.5</v>
      </c>
      <c r="G6953" s="2">
        <v>0</v>
      </c>
      <c r="H6953" s="2" t="s">
        <v>12</v>
      </c>
      <c r="I6953" s="2">
        <v>8</v>
      </c>
      <c r="J6953" s="2">
        <v>6</v>
      </c>
      <c r="K6953" s="4">
        <v>0</v>
      </c>
      <c r="L6953" s="2" t="s">
        <v>1276</v>
      </c>
      <c r="M6953" s="5">
        <v>45093</v>
      </c>
      <c r="N6953" s="6">
        <v>102.57</v>
      </c>
    </row>
    <row r="6954" spans="1:14" ht="15.5" hidden="1" x14ac:dyDescent="0.35">
      <c r="A6954" s="3" t="s">
        <v>1206</v>
      </c>
      <c r="B6954" s="2" t="s">
        <v>2485</v>
      </c>
      <c r="C6954" s="3">
        <v>3750</v>
      </c>
      <c r="D6954" s="2">
        <v>1608.26</v>
      </c>
      <c r="E6954" s="2">
        <v>1311.5</v>
      </c>
      <c r="F6954" s="2">
        <v>1328.75</v>
      </c>
      <c r="G6954" s="2">
        <v>0</v>
      </c>
      <c r="H6954" s="2" t="s">
        <v>12</v>
      </c>
      <c r="I6954" s="2">
        <v>5</v>
      </c>
      <c r="J6954" s="2">
        <v>79</v>
      </c>
      <c r="K6954" s="4">
        <v>0</v>
      </c>
      <c r="L6954" s="2" t="s">
        <v>1276</v>
      </c>
      <c r="M6954" s="5">
        <v>45093</v>
      </c>
      <c r="N6954" s="6">
        <v>102.57</v>
      </c>
    </row>
    <row r="6955" spans="1:14" ht="15.5" hidden="1" x14ac:dyDescent="0.35">
      <c r="A6955" s="3" t="s">
        <v>1208</v>
      </c>
      <c r="B6955" s="2" t="s">
        <v>2485</v>
      </c>
      <c r="C6955" s="3">
        <v>3760</v>
      </c>
      <c r="D6955" s="2">
        <v>1618.24</v>
      </c>
      <c r="E6955" s="2">
        <v>1321</v>
      </c>
      <c r="F6955" s="2">
        <v>1338.2</v>
      </c>
      <c r="G6955" s="2">
        <v>0</v>
      </c>
      <c r="H6955" s="2" t="s">
        <v>12</v>
      </c>
      <c r="I6955" s="2">
        <v>5</v>
      </c>
      <c r="J6955" s="2">
        <v>7</v>
      </c>
      <c r="K6955" s="4">
        <v>0</v>
      </c>
      <c r="L6955" s="2" t="s">
        <v>1276</v>
      </c>
      <c r="M6955" s="5">
        <v>45093</v>
      </c>
      <c r="N6955" s="6">
        <v>102.57</v>
      </c>
    </row>
    <row r="6956" spans="1:14" ht="15.5" hidden="1" x14ac:dyDescent="0.35">
      <c r="A6956" s="3" t="s">
        <v>1209</v>
      </c>
      <c r="B6956" s="2" t="s">
        <v>2486</v>
      </c>
      <c r="C6956" s="3">
        <v>3770</v>
      </c>
      <c r="D6956" s="2">
        <v>674</v>
      </c>
      <c r="E6956" s="2">
        <v>1059.25</v>
      </c>
      <c r="F6956" s="2">
        <v>1076.0999999999999</v>
      </c>
      <c r="G6956" s="2">
        <v>0</v>
      </c>
      <c r="H6956" s="2" t="s">
        <v>12</v>
      </c>
      <c r="I6956" s="2">
        <v>1</v>
      </c>
      <c r="J6956" s="2">
        <v>3</v>
      </c>
      <c r="K6956" s="4">
        <v>0</v>
      </c>
      <c r="L6956" s="2" t="s">
        <v>1276</v>
      </c>
      <c r="M6956" s="5">
        <v>45093</v>
      </c>
      <c r="N6956" s="6">
        <v>102.57</v>
      </c>
    </row>
    <row r="6957" spans="1:14" ht="15.5" hidden="1" x14ac:dyDescent="0.35">
      <c r="A6957" s="3" t="s">
        <v>1211</v>
      </c>
      <c r="B6957" s="2" t="s">
        <v>2487</v>
      </c>
      <c r="C6957" s="3">
        <v>3780</v>
      </c>
      <c r="D6957" s="2">
        <v>1473.55</v>
      </c>
      <c r="E6957" s="2">
        <v>1340</v>
      </c>
      <c r="F6957" s="2">
        <v>1357</v>
      </c>
      <c r="G6957" s="2">
        <v>0</v>
      </c>
      <c r="H6957" s="2" t="s">
        <v>12</v>
      </c>
      <c r="I6957" s="2">
        <v>1</v>
      </c>
      <c r="J6957" s="2">
        <v>7</v>
      </c>
      <c r="K6957" s="4">
        <v>0</v>
      </c>
      <c r="L6957" s="2" t="s">
        <v>1276</v>
      </c>
      <c r="M6957" s="5">
        <v>45093</v>
      </c>
      <c r="N6957" s="6">
        <v>102.57</v>
      </c>
    </row>
    <row r="6958" spans="1:14" ht="15.5" hidden="1" x14ac:dyDescent="0.35">
      <c r="A6958" s="3" t="s">
        <v>1213</v>
      </c>
      <c r="B6958" s="2" t="s">
        <v>2488</v>
      </c>
      <c r="C6958" s="3">
        <v>3790</v>
      </c>
      <c r="D6958" s="2">
        <v>1485</v>
      </c>
      <c r="E6958" s="2">
        <v>1349.5</v>
      </c>
      <c r="F6958" s="2">
        <v>1366.5</v>
      </c>
      <c r="G6958" s="2">
        <v>0</v>
      </c>
      <c r="H6958" s="2" t="s">
        <v>12</v>
      </c>
      <c r="I6958" s="2">
        <v>1</v>
      </c>
      <c r="J6958" s="2">
        <v>3</v>
      </c>
      <c r="K6958" s="4">
        <v>0</v>
      </c>
      <c r="L6958" s="2" t="s">
        <v>1276</v>
      </c>
      <c r="M6958" s="5">
        <v>45093</v>
      </c>
      <c r="N6958" s="6">
        <v>102.57</v>
      </c>
    </row>
    <row r="6959" spans="1:14" ht="15.5" hidden="1" x14ac:dyDescent="0.35">
      <c r="A6959" s="3" t="s">
        <v>1215</v>
      </c>
      <c r="B6959" s="2" t="s">
        <v>2489</v>
      </c>
      <c r="C6959" s="3">
        <v>3800</v>
      </c>
      <c r="D6959" s="2">
        <v>1613.43</v>
      </c>
      <c r="E6959" s="2">
        <v>1359</v>
      </c>
      <c r="F6959" s="2">
        <v>1376.1</v>
      </c>
      <c r="G6959" s="2">
        <v>0</v>
      </c>
      <c r="H6959" s="2" t="s">
        <v>12</v>
      </c>
      <c r="I6959" s="2">
        <v>1</v>
      </c>
      <c r="J6959" s="2">
        <v>53</v>
      </c>
      <c r="K6959" s="4">
        <v>0</v>
      </c>
      <c r="L6959" s="2" t="s">
        <v>1276</v>
      </c>
      <c r="M6959" s="5">
        <v>45093</v>
      </c>
      <c r="N6959" s="6">
        <v>102.57</v>
      </c>
    </row>
    <row r="6960" spans="1:14" ht="15.5" hidden="1" x14ac:dyDescent="0.35">
      <c r="A6960" s="3" t="s">
        <v>1217</v>
      </c>
      <c r="B6960" s="2" t="s">
        <v>2490</v>
      </c>
      <c r="C6960" s="3">
        <v>3820</v>
      </c>
      <c r="D6960" s="2">
        <v>1726</v>
      </c>
      <c r="E6960" s="2">
        <v>1378</v>
      </c>
      <c r="F6960" s="2">
        <v>1395</v>
      </c>
      <c r="G6960" s="2">
        <v>0</v>
      </c>
      <c r="H6960" s="2" t="s">
        <v>12</v>
      </c>
      <c r="I6960" s="2">
        <v>1</v>
      </c>
      <c r="J6960" s="2">
        <v>7</v>
      </c>
      <c r="K6960" s="4">
        <v>0</v>
      </c>
      <c r="L6960" s="2" t="s">
        <v>1276</v>
      </c>
      <c r="M6960" s="5">
        <v>45093</v>
      </c>
      <c r="N6960" s="6">
        <v>102.57</v>
      </c>
    </row>
    <row r="6961" spans="1:14" ht="15.5" hidden="1" x14ac:dyDescent="0.35">
      <c r="A6961" s="3" t="s">
        <v>1219</v>
      </c>
      <c r="B6961" s="2" t="s">
        <v>2723</v>
      </c>
      <c r="C6961" s="3">
        <v>3830</v>
      </c>
      <c r="D6961" s="2">
        <v>752</v>
      </c>
      <c r="E6961" s="2">
        <v>0</v>
      </c>
      <c r="F6961" s="2">
        <v>0</v>
      </c>
      <c r="G6961" s="2">
        <v>0</v>
      </c>
      <c r="H6961" s="2" t="s">
        <v>12</v>
      </c>
      <c r="I6961" s="2" t="s">
        <v>12</v>
      </c>
      <c r="J6961" s="2">
        <v>2</v>
      </c>
      <c r="K6961" s="4">
        <v>0</v>
      </c>
      <c r="L6961" s="2" t="s">
        <v>1276</v>
      </c>
      <c r="M6961" s="5">
        <v>45093</v>
      </c>
      <c r="N6961" s="6">
        <v>102.57</v>
      </c>
    </row>
    <row r="6962" spans="1:14" ht="15.5" hidden="1" x14ac:dyDescent="0.35">
      <c r="A6962" s="3" t="s">
        <v>1221</v>
      </c>
      <c r="B6962" s="2" t="s">
        <v>2492</v>
      </c>
      <c r="C6962" s="3">
        <v>3850</v>
      </c>
      <c r="D6962" s="2">
        <v>1609.5</v>
      </c>
      <c r="E6962" s="2">
        <v>1406</v>
      </c>
      <c r="F6962" s="2">
        <v>1423.25</v>
      </c>
      <c r="G6962" s="2">
        <v>0</v>
      </c>
      <c r="H6962" s="2" t="s">
        <v>12</v>
      </c>
      <c r="I6962" s="2">
        <v>1</v>
      </c>
      <c r="J6962" s="2">
        <v>8</v>
      </c>
      <c r="K6962" s="4">
        <v>0</v>
      </c>
      <c r="L6962" s="2" t="s">
        <v>1276</v>
      </c>
      <c r="M6962" s="5">
        <v>45093</v>
      </c>
      <c r="N6962" s="6">
        <v>102.57</v>
      </c>
    </row>
    <row r="6963" spans="1:14" ht="15.5" hidden="1" x14ac:dyDescent="0.35">
      <c r="A6963" s="3" t="s">
        <v>1223</v>
      </c>
      <c r="B6963" s="2" t="s">
        <v>2493</v>
      </c>
      <c r="C6963" s="3">
        <v>3880</v>
      </c>
      <c r="D6963" s="2">
        <v>700.65</v>
      </c>
      <c r="E6963" s="2">
        <v>737.75</v>
      </c>
      <c r="F6963" s="2">
        <v>749.2</v>
      </c>
      <c r="G6963" s="2">
        <v>0</v>
      </c>
      <c r="H6963" s="2" t="s">
        <v>12</v>
      </c>
      <c r="I6963" s="2">
        <v>1</v>
      </c>
      <c r="J6963" s="2">
        <v>18</v>
      </c>
      <c r="K6963" s="4">
        <v>0</v>
      </c>
      <c r="L6963" s="2" t="s">
        <v>1276</v>
      </c>
      <c r="M6963" s="5">
        <v>45093</v>
      </c>
      <c r="N6963" s="6">
        <v>102.57</v>
      </c>
    </row>
    <row r="6964" spans="1:14" ht="15.5" hidden="1" x14ac:dyDescent="0.35">
      <c r="A6964" s="3" t="s">
        <v>1225</v>
      </c>
      <c r="B6964" s="2" t="s">
        <v>2494</v>
      </c>
      <c r="C6964" s="3">
        <v>3890</v>
      </c>
      <c r="D6964" s="2">
        <v>1363.5</v>
      </c>
      <c r="E6964" s="2">
        <v>1583.5</v>
      </c>
      <c r="F6964" s="2">
        <v>1601.5</v>
      </c>
      <c r="G6964" s="2">
        <v>0</v>
      </c>
      <c r="H6964" s="2" t="s">
        <v>12</v>
      </c>
      <c r="I6964" s="2">
        <v>1</v>
      </c>
      <c r="J6964" s="2">
        <v>10</v>
      </c>
      <c r="K6964" s="4">
        <v>0</v>
      </c>
      <c r="L6964" s="2" t="s">
        <v>1276</v>
      </c>
      <c r="M6964" s="5">
        <v>45093</v>
      </c>
      <c r="N6964" s="6">
        <v>102.57</v>
      </c>
    </row>
    <row r="6965" spans="1:14" ht="15.5" hidden="1" x14ac:dyDescent="0.35">
      <c r="A6965" s="3" t="s">
        <v>1227</v>
      </c>
      <c r="B6965" s="2" t="s">
        <v>2495</v>
      </c>
      <c r="C6965" s="3">
        <v>3900</v>
      </c>
      <c r="D6965" s="2">
        <v>1705.75</v>
      </c>
      <c r="E6965" s="2">
        <v>1455</v>
      </c>
      <c r="F6965" s="2">
        <v>1471.05</v>
      </c>
      <c r="G6965" s="2">
        <v>0</v>
      </c>
      <c r="H6965" s="2" t="s">
        <v>12</v>
      </c>
      <c r="I6965" s="2">
        <v>2</v>
      </c>
      <c r="J6965" s="2">
        <v>4</v>
      </c>
      <c r="K6965" s="4">
        <v>0</v>
      </c>
      <c r="L6965" s="2" t="s">
        <v>1276</v>
      </c>
      <c r="M6965" s="5">
        <v>45093</v>
      </c>
      <c r="N6965" s="6">
        <v>102.57</v>
      </c>
    </row>
    <row r="6966" spans="1:14" ht="15.5" hidden="1" x14ac:dyDescent="0.35">
      <c r="A6966" s="3" t="s">
        <v>1229</v>
      </c>
      <c r="B6966" s="2" t="s">
        <v>2496</v>
      </c>
      <c r="C6966" s="3">
        <v>3910</v>
      </c>
      <c r="D6966" s="2">
        <v>725.95</v>
      </c>
      <c r="E6966" s="2">
        <v>1139.3</v>
      </c>
      <c r="F6966" s="2">
        <v>1154.7</v>
      </c>
      <c r="G6966" s="2">
        <v>0</v>
      </c>
      <c r="H6966" s="2" t="s">
        <v>12</v>
      </c>
      <c r="I6966" s="2" t="s">
        <v>12</v>
      </c>
      <c r="J6966" s="2">
        <v>2</v>
      </c>
      <c r="K6966" s="4">
        <v>0</v>
      </c>
      <c r="L6966" s="2" t="s">
        <v>1276</v>
      </c>
      <c r="M6966" s="5">
        <v>45093</v>
      </c>
      <c r="N6966" s="6">
        <v>102.57</v>
      </c>
    </row>
    <row r="6967" spans="1:14" ht="15.5" hidden="1" x14ac:dyDescent="0.35">
      <c r="A6967" s="3" t="s">
        <v>1231</v>
      </c>
      <c r="B6967" s="2" t="s">
        <v>2497</v>
      </c>
      <c r="C6967" s="3">
        <v>3930</v>
      </c>
      <c r="D6967" s="2">
        <v>821.95</v>
      </c>
      <c r="E6967" s="2">
        <v>960.75</v>
      </c>
      <c r="F6967" s="2">
        <v>977.8</v>
      </c>
      <c r="G6967" s="2">
        <v>0</v>
      </c>
      <c r="H6967" s="2" t="s">
        <v>12</v>
      </c>
      <c r="I6967" s="2">
        <v>1</v>
      </c>
      <c r="J6967" s="2">
        <v>1</v>
      </c>
      <c r="K6967" s="4">
        <v>0</v>
      </c>
      <c r="L6967" s="2" t="s">
        <v>1276</v>
      </c>
      <c r="M6967" s="5">
        <v>45093</v>
      </c>
      <c r="N6967" s="6">
        <v>102.57</v>
      </c>
    </row>
    <row r="6968" spans="1:14" ht="15.5" hidden="1" x14ac:dyDescent="0.35">
      <c r="A6968" s="3" t="s">
        <v>1233</v>
      </c>
      <c r="B6968" s="2" t="s">
        <v>2498</v>
      </c>
      <c r="C6968" s="3">
        <v>3940</v>
      </c>
      <c r="D6968" s="2">
        <v>1758.9</v>
      </c>
      <c r="E6968" s="2">
        <v>1492.5</v>
      </c>
      <c r="F6968" s="2">
        <v>1509.5</v>
      </c>
      <c r="G6968" s="2">
        <v>0</v>
      </c>
      <c r="H6968" s="2" t="s">
        <v>12</v>
      </c>
      <c r="I6968" s="2" t="s">
        <v>12</v>
      </c>
      <c r="J6968" s="2">
        <v>1</v>
      </c>
      <c r="K6968" s="4">
        <v>0</v>
      </c>
      <c r="L6968" s="2" t="s">
        <v>1276</v>
      </c>
      <c r="M6968" s="5">
        <v>45093</v>
      </c>
      <c r="N6968" s="6">
        <v>102.57</v>
      </c>
    </row>
    <row r="6969" spans="1:14" ht="15.5" hidden="1" x14ac:dyDescent="0.35">
      <c r="A6969" s="3" t="s">
        <v>1235</v>
      </c>
      <c r="B6969" s="2" t="s">
        <v>2499</v>
      </c>
      <c r="C6969" s="3">
        <v>3950</v>
      </c>
      <c r="D6969" s="2">
        <v>1772.65</v>
      </c>
      <c r="E6969" s="2">
        <v>1503.5</v>
      </c>
      <c r="F6969" s="2">
        <v>1519.2</v>
      </c>
      <c r="G6969" s="2">
        <v>0</v>
      </c>
      <c r="H6969" s="2" t="s">
        <v>12</v>
      </c>
      <c r="I6969" s="2">
        <v>7</v>
      </c>
      <c r="J6969" s="2">
        <v>8</v>
      </c>
      <c r="K6969" s="4">
        <v>0</v>
      </c>
      <c r="L6969" s="2" t="s">
        <v>1276</v>
      </c>
      <c r="M6969" s="5">
        <v>45093</v>
      </c>
      <c r="N6969" s="6">
        <v>102.57</v>
      </c>
    </row>
    <row r="6970" spans="1:14" ht="15.5" hidden="1" x14ac:dyDescent="0.35">
      <c r="A6970" s="3" t="s">
        <v>1237</v>
      </c>
      <c r="B6970" s="2" t="s">
        <v>2500</v>
      </c>
      <c r="C6970" s="3">
        <v>3960</v>
      </c>
      <c r="D6970" s="2">
        <v>1710</v>
      </c>
      <c r="E6970" s="2">
        <v>1512.5</v>
      </c>
      <c r="F6970" s="2">
        <v>1528.9</v>
      </c>
      <c r="G6970" s="2">
        <v>0</v>
      </c>
      <c r="H6970" s="2" t="s">
        <v>12</v>
      </c>
      <c r="I6970" s="2" t="s">
        <v>12</v>
      </c>
      <c r="J6970" s="2">
        <v>1</v>
      </c>
      <c r="K6970" s="4">
        <v>0</v>
      </c>
      <c r="L6970" s="2" t="s">
        <v>1276</v>
      </c>
      <c r="M6970" s="5">
        <v>45093</v>
      </c>
      <c r="N6970" s="6">
        <v>102.57</v>
      </c>
    </row>
    <row r="6971" spans="1:14" ht="15.5" hidden="1" x14ac:dyDescent="0.35">
      <c r="A6971" s="3" t="s">
        <v>1239</v>
      </c>
      <c r="B6971" s="2" t="s">
        <v>2501</v>
      </c>
      <c r="C6971" s="3">
        <v>3970</v>
      </c>
      <c r="D6971" s="2">
        <v>1517.5</v>
      </c>
      <c r="E6971" s="2">
        <v>1522.5</v>
      </c>
      <c r="F6971" s="2">
        <v>1538.6</v>
      </c>
      <c r="G6971" s="2">
        <v>0</v>
      </c>
      <c r="H6971" s="2" t="s">
        <v>12</v>
      </c>
      <c r="I6971" s="2">
        <v>1</v>
      </c>
      <c r="J6971" s="2">
        <v>1</v>
      </c>
      <c r="K6971" s="4">
        <v>0</v>
      </c>
      <c r="L6971" s="2" t="s">
        <v>1276</v>
      </c>
      <c r="M6971" s="5">
        <v>45093</v>
      </c>
      <c r="N6971" s="6">
        <v>102.57</v>
      </c>
    </row>
    <row r="6972" spans="1:14" ht="15.5" hidden="1" x14ac:dyDescent="0.35">
      <c r="A6972" s="3" t="s">
        <v>1241</v>
      </c>
      <c r="B6972" s="2" t="s">
        <v>2488</v>
      </c>
      <c r="C6972" s="3">
        <v>3980</v>
      </c>
      <c r="D6972" s="2">
        <v>1671</v>
      </c>
      <c r="E6972" s="2">
        <v>1531.5</v>
      </c>
      <c r="F6972" s="2">
        <v>1548.3</v>
      </c>
      <c r="G6972" s="2">
        <v>0</v>
      </c>
      <c r="H6972" s="2" t="s">
        <v>12</v>
      </c>
      <c r="I6972" s="2">
        <v>1</v>
      </c>
      <c r="J6972" s="2">
        <v>2</v>
      </c>
      <c r="K6972" s="4">
        <v>0</v>
      </c>
      <c r="L6972" s="2" t="s">
        <v>1276</v>
      </c>
      <c r="M6972" s="5">
        <v>45093</v>
      </c>
      <c r="N6972" s="6">
        <v>102.57</v>
      </c>
    </row>
    <row r="6973" spans="1:14" ht="15.5" hidden="1" x14ac:dyDescent="0.35">
      <c r="A6973" s="3" t="s">
        <v>1242</v>
      </c>
      <c r="B6973" s="2" t="s">
        <v>2502</v>
      </c>
      <c r="C6973" s="3">
        <v>3990</v>
      </c>
      <c r="D6973" s="2">
        <v>812.93</v>
      </c>
      <c r="E6973" s="2">
        <v>1509.5</v>
      </c>
      <c r="F6973" s="2">
        <v>1528.5</v>
      </c>
      <c r="G6973" s="2">
        <v>0</v>
      </c>
      <c r="H6973" s="2" t="s">
        <v>12</v>
      </c>
      <c r="I6973" s="2">
        <v>63</v>
      </c>
      <c r="J6973" s="2">
        <v>78</v>
      </c>
      <c r="K6973" s="4">
        <v>0</v>
      </c>
      <c r="L6973" s="2" t="s">
        <v>1276</v>
      </c>
      <c r="M6973" s="5">
        <v>45093</v>
      </c>
      <c r="N6973" s="6">
        <v>102.57</v>
      </c>
    </row>
    <row r="6974" spans="1:14" ht="15.5" hidden="1" x14ac:dyDescent="0.35">
      <c r="A6974" s="3" t="s">
        <v>1244</v>
      </c>
      <c r="B6974" s="2" t="s">
        <v>2503</v>
      </c>
      <c r="C6974" s="3">
        <v>4000</v>
      </c>
      <c r="D6974" s="2">
        <v>1813.62</v>
      </c>
      <c r="E6974" s="2">
        <v>1551</v>
      </c>
      <c r="F6974" s="2">
        <v>1567.75</v>
      </c>
      <c r="G6974" s="2">
        <v>0</v>
      </c>
      <c r="H6974" s="2" t="s">
        <v>12</v>
      </c>
      <c r="I6974" s="2">
        <v>3</v>
      </c>
      <c r="J6974" s="2">
        <v>449</v>
      </c>
      <c r="K6974" s="4">
        <v>0</v>
      </c>
      <c r="L6974" s="2" t="s">
        <v>1276</v>
      </c>
      <c r="M6974" s="5">
        <v>45093</v>
      </c>
      <c r="N6974" s="6">
        <v>102.57</v>
      </c>
    </row>
    <row r="6975" spans="1:14" ht="15.5" hidden="1" x14ac:dyDescent="0.35">
      <c r="A6975" s="3" t="s">
        <v>1246</v>
      </c>
      <c r="B6975" s="2" t="s">
        <v>2504</v>
      </c>
      <c r="C6975" s="3">
        <v>4100</v>
      </c>
      <c r="D6975" s="2">
        <v>1681.98</v>
      </c>
      <c r="E6975" s="2">
        <v>1660.7</v>
      </c>
      <c r="F6975" s="2">
        <v>1678.55</v>
      </c>
      <c r="G6975" s="2">
        <v>0</v>
      </c>
      <c r="H6975" s="2" t="s">
        <v>12</v>
      </c>
      <c r="I6975" s="2">
        <v>1</v>
      </c>
      <c r="J6975" s="2">
        <v>0</v>
      </c>
      <c r="K6975" s="4">
        <v>0</v>
      </c>
      <c r="L6975" s="2" t="s">
        <v>1276</v>
      </c>
      <c r="M6975" s="5">
        <v>45093</v>
      </c>
      <c r="N6975" s="6">
        <v>102.57</v>
      </c>
    </row>
    <row r="6976" spans="1:14" ht="15.5" hidden="1" x14ac:dyDescent="0.35">
      <c r="A6976" s="3" t="s">
        <v>1248</v>
      </c>
      <c r="B6976" s="2" t="s">
        <v>2505</v>
      </c>
      <c r="C6976" s="3">
        <v>4200</v>
      </c>
      <c r="D6976" s="2">
        <v>1857.2</v>
      </c>
      <c r="E6976" s="2">
        <v>1747</v>
      </c>
      <c r="F6976" s="2">
        <v>1763.8</v>
      </c>
      <c r="G6976" s="2">
        <v>0</v>
      </c>
      <c r="H6976" s="2" t="s">
        <v>12</v>
      </c>
      <c r="I6976" s="2">
        <v>3</v>
      </c>
      <c r="J6976" s="2">
        <v>0</v>
      </c>
      <c r="K6976" s="4">
        <v>0</v>
      </c>
      <c r="L6976" s="2" t="s">
        <v>1276</v>
      </c>
      <c r="M6976" s="5">
        <v>45093</v>
      </c>
      <c r="N6976" s="6">
        <v>102.57</v>
      </c>
    </row>
    <row r="6977" spans="1:14" ht="15.5" hidden="1" x14ac:dyDescent="0.35">
      <c r="A6977" s="3" t="s">
        <v>1250</v>
      </c>
      <c r="B6977" s="2" t="s">
        <v>2506</v>
      </c>
      <c r="C6977" s="3">
        <v>4300</v>
      </c>
      <c r="D6977" s="2">
        <v>2088.1999999999998</v>
      </c>
      <c r="E6977" s="2">
        <v>1846</v>
      </c>
      <c r="F6977" s="2">
        <v>1862.35</v>
      </c>
      <c r="G6977" s="2">
        <v>0</v>
      </c>
      <c r="H6977" s="2" t="s">
        <v>12</v>
      </c>
      <c r="I6977" s="2">
        <v>2</v>
      </c>
      <c r="J6977" s="2">
        <v>0</v>
      </c>
      <c r="K6977" s="4">
        <v>0</v>
      </c>
      <c r="L6977" s="2" t="s">
        <v>1276</v>
      </c>
      <c r="M6977" s="5">
        <v>45093</v>
      </c>
      <c r="N6977" s="6">
        <v>102.57</v>
      </c>
    </row>
    <row r="6978" spans="1:14" ht="15.5" hidden="1" x14ac:dyDescent="0.35">
      <c r="A6978" s="3" t="s">
        <v>1252</v>
      </c>
      <c r="B6978" s="2" t="s">
        <v>2458</v>
      </c>
      <c r="C6978" s="3">
        <v>4400</v>
      </c>
      <c r="D6978" s="2">
        <v>2240.59</v>
      </c>
      <c r="E6978" s="2">
        <v>1945</v>
      </c>
      <c r="F6978" s="2">
        <v>1962.2</v>
      </c>
      <c r="G6978" s="2">
        <v>0</v>
      </c>
      <c r="H6978" s="2" t="s">
        <v>12</v>
      </c>
      <c r="I6978" s="2">
        <v>2</v>
      </c>
      <c r="J6978" s="2">
        <v>5</v>
      </c>
      <c r="K6978" s="4">
        <v>0</v>
      </c>
      <c r="L6978" s="2" t="s">
        <v>1276</v>
      </c>
      <c r="M6978" s="5">
        <v>45093</v>
      </c>
      <c r="N6978" s="6">
        <v>102.57</v>
      </c>
    </row>
    <row r="6979" spans="1:14" ht="15.5" hidden="1" x14ac:dyDescent="0.35">
      <c r="A6979" s="3" t="s">
        <v>1254</v>
      </c>
      <c r="B6979" s="2" t="s">
        <v>2507</v>
      </c>
      <c r="C6979" s="3">
        <v>4500</v>
      </c>
      <c r="D6979" s="2">
        <v>2413.17</v>
      </c>
      <c r="E6979" s="2">
        <v>2044.5</v>
      </c>
      <c r="F6979" s="2">
        <v>2061.6</v>
      </c>
      <c r="G6979" s="2">
        <v>0</v>
      </c>
      <c r="H6979" s="2" t="s">
        <v>12</v>
      </c>
      <c r="I6979" s="2">
        <v>2</v>
      </c>
      <c r="J6979" s="2">
        <v>497</v>
      </c>
      <c r="K6979" s="4">
        <v>0</v>
      </c>
      <c r="L6979" s="2" t="s">
        <v>1276</v>
      </c>
      <c r="M6979" s="5">
        <v>45093</v>
      </c>
      <c r="N6979" s="6">
        <v>102.57</v>
      </c>
    </row>
    <row r="6980" spans="1:14" ht="15.5" hidden="1" x14ac:dyDescent="0.35">
      <c r="A6980" s="3" t="s">
        <v>1256</v>
      </c>
      <c r="B6980" s="2" t="s">
        <v>2508</v>
      </c>
      <c r="C6980" s="3">
        <v>4600</v>
      </c>
      <c r="D6980" s="2">
        <v>2470.16</v>
      </c>
      <c r="E6980" s="2">
        <v>2144.5</v>
      </c>
      <c r="F6980" s="2">
        <v>2161.75</v>
      </c>
      <c r="G6980" s="2">
        <v>0</v>
      </c>
      <c r="H6980" s="2" t="s">
        <v>12</v>
      </c>
      <c r="I6980" s="2">
        <v>1</v>
      </c>
      <c r="J6980" s="2">
        <v>0</v>
      </c>
      <c r="K6980" s="4">
        <v>0</v>
      </c>
      <c r="L6980" s="2" t="s">
        <v>1276</v>
      </c>
      <c r="M6980" s="5">
        <v>45093</v>
      </c>
      <c r="N6980" s="6">
        <v>102.57</v>
      </c>
    </row>
    <row r="6981" spans="1:14" ht="15.5" hidden="1" x14ac:dyDescent="0.35">
      <c r="A6981" s="3" t="s">
        <v>1258</v>
      </c>
      <c r="B6981" s="2" t="s">
        <v>2509</v>
      </c>
      <c r="C6981" s="3">
        <v>4700</v>
      </c>
      <c r="D6981" s="2">
        <v>2449.5300000000002</v>
      </c>
      <c r="E6981" s="2">
        <v>2244</v>
      </c>
      <c r="F6981" s="2">
        <v>2261.6</v>
      </c>
      <c r="G6981" s="2">
        <v>0</v>
      </c>
      <c r="H6981" s="2" t="s">
        <v>12</v>
      </c>
      <c r="I6981" s="2">
        <v>2</v>
      </c>
      <c r="J6981" s="2">
        <v>0</v>
      </c>
      <c r="K6981" s="4">
        <v>0</v>
      </c>
      <c r="L6981" s="2" t="s">
        <v>1276</v>
      </c>
      <c r="M6981" s="5">
        <v>45093</v>
      </c>
      <c r="N6981" s="6">
        <v>102.57</v>
      </c>
    </row>
    <row r="6982" spans="1:14" ht="15.5" hidden="1" x14ac:dyDescent="0.35">
      <c r="A6982" s="3" t="s">
        <v>1260</v>
      </c>
      <c r="B6982" s="2" t="s">
        <v>2510</v>
      </c>
      <c r="C6982" s="3">
        <v>4800</v>
      </c>
      <c r="D6982" s="2">
        <v>2216.5</v>
      </c>
      <c r="E6982" s="2">
        <v>2488.5</v>
      </c>
      <c r="F6982" s="2">
        <v>2506.5</v>
      </c>
      <c r="G6982" s="2">
        <v>0</v>
      </c>
      <c r="H6982" s="2" t="s">
        <v>12</v>
      </c>
      <c r="I6982" s="2">
        <v>3</v>
      </c>
      <c r="J6982" s="2">
        <v>0</v>
      </c>
      <c r="K6982" s="4">
        <v>0</v>
      </c>
      <c r="L6982" s="2" t="s">
        <v>1276</v>
      </c>
      <c r="M6982" s="5">
        <v>45093</v>
      </c>
      <c r="N6982" s="6">
        <v>102.57</v>
      </c>
    </row>
    <row r="6983" spans="1:14" ht="15.5" hidden="1" x14ac:dyDescent="0.35">
      <c r="A6983" s="3" t="s">
        <v>1262</v>
      </c>
      <c r="B6983" s="2" t="s">
        <v>2511</v>
      </c>
      <c r="C6983" s="3">
        <v>4900</v>
      </c>
      <c r="D6983" s="2">
        <v>1644.12</v>
      </c>
      <c r="E6983" s="2">
        <v>2405.5</v>
      </c>
      <c r="F6983" s="2">
        <v>2424.5</v>
      </c>
      <c r="G6983" s="2">
        <v>0</v>
      </c>
      <c r="H6983" s="2" t="s">
        <v>12</v>
      </c>
      <c r="I6983" s="2">
        <v>2</v>
      </c>
      <c r="J6983" s="2">
        <v>16</v>
      </c>
      <c r="K6983" s="4">
        <v>0</v>
      </c>
      <c r="L6983" s="2" t="s">
        <v>1276</v>
      </c>
      <c r="M6983" s="5">
        <v>45093</v>
      </c>
      <c r="N6983" s="6">
        <v>102.57</v>
      </c>
    </row>
    <row r="6984" spans="1:14" ht="15.5" hidden="1" x14ac:dyDescent="0.35">
      <c r="A6984" s="3" t="s">
        <v>1264</v>
      </c>
      <c r="B6984" s="2" t="s">
        <v>2512</v>
      </c>
      <c r="C6984" s="3">
        <v>5000</v>
      </c>
      <c r="D6984" s="2">
        <v>2756.55</v>
      </c>
      <c r="E6984" s="2">
        <v>2544</v>
      </c>
      <c r="F6984" s="2">
        <v>2561.75</v>
      </c>
      <c r="G6984" s="2">
        <v>0</v>
      </c>
      <c r="H6984" s="2" t="s">
        <v>12</v>
      </c>
      <c r="I6984" s="2">
        <v>2</v>
      </c>
      <c r="J6984" s="2">
        <v>40</v>
      </c>
      <c r="K6984" s="4">
        <v>0</v>
      </c>
      <c r="L6984" s="2" t="s">
        <v>1276</v>
      </c>
      <c r="M6984" s="5">
        <v>45093</v>
      </c>
      <c r="N6984" s="6">
        <v>102.57</v>
      </c>
    </row>
    <row r="6985" spans="1:14" ht="15.5" hidden="1" x14ac:dyDescent="0.35">
      <c r="A6985" s="3" t="s">
        <v>1266</v>
      </c>
      <c r="B6985" s="2" t="s">
        <v>2513</v>
      </c>
      <c r="C6985" s="3">
        <v>5100</v>
      </c>
      <c r="D6985" s="2">
        <v>1728.08</v>
      </c>
      <c r="E6985" s="2">
        <v>2197.5</v>
      </c>
      <c r="F6985" s="2">
        <v>2215.5</v>
      </c>
      <c r="G6985" s="2">
        <v>0</v>
      </c>
      <c r="H6985" s="2" t="s">
        <v>12</v>
      </c>
      <c r="I6985" s="2">
        <v>4</v>
      </c>
      <c r="J6985" s="2">
        <v>2</v>
      </c>
      <c r="K6985" s="4">
        <v>0</v>
      </c>
      <c r="L6985" s="2" t="s">
        <v>1276</v>
      </c>
      <c r="M6985" s="5">
        <v>45093</v>
      </c>
      <c r="N6985" s="6">
        <v>102.57</v>
      </c>
    </row>
    <row r="6986" spans="1:14" ht="15.5" hidden="1" x14ac:dyDescent="0.35">
      <c r="A6986" s="3" t="s">
        <v>1268</v>
      </c>
      <c r="B6986" s="2" t="s">
        <v>2514</v>
      </c>
      <c r="C6986" s="3">
        <v>5200</v>
      </c>
      <c r="D6986" s="2">
        <v>2056.38</v>
      </c>
      <c r="E6986" s="2">
        <v>3044.35</v>
      </c>
      <c r="F6986" s="2">
        <v>3062.2</v>
      </c>
      <c r="G6986" s="2">
        <v>0</v>
      </c>
      <c r="H6986" s="2" t="s">
        <v>12</v>
      </c>
      <c r="I6986" s="2">
        <v>4</v>
      </c>
      <c r="J6986" s="2">
        <v>0</v>
      </c>
      <c r="K6986" s="4">
        <v>0</v>
      </c>
      <c r="L6986" s="2" t="s">
        <v>1276</v>
      </c>
      <c r="M6986" s="5">
        <v>45093</v>
      </c>
      <c r="N6986" s="6">
        <v>102.57</v>
      </c>
    </row>
    <row r="6987" spans="1:14" ht="15.5" hidden="1" x14ac:dyDescent="0.35">
      <c r="A6987" s="3" t="s">
        <v>1270</v>
      </c>
      <c r="B6987" s="2" t="s">
        <v>2515</v>
      </c>
      <c r="C6987" s="3">
        <v>5300</v>
      </c>
      <c r="D6987" s="2">
        <v>2871.5</v>
      </c>
      <c r="E6987" s="2">
        <v>2842.05</v>
      </c>
      <c r="F6987" s="2">
        <v>2867.05</v>
      </c>
      <c r="G6987" s="2">
        <v>0</v>
      </c>
      <c r="H6987" s="2" t="s">
        <v>12</v>
      </c>
      <c r="I6987" s="2">
        <v>2</v>
      </c>
      <c r="J6987" s="2">
        <v>0</v>
      </c>
      <c r="K6987" s="4">
        <v>0</v>
      </c>
      <c r="L6987" s="2" t="s">
        <v>1276</v>
      </c>
      <c r="M6987" s="5">
        <v>45093</v>
      </c>
      <c r="N6987" s="6">
        <v>102.57</v>
      </c>
    </row>
    <row r="6988" spans="1:14" ht="15.5" hidden="1" x14ac:dyDescent="0.35">
      <c r="A6988" s="3" t="s">
        <v>1272</v>
      </c>
      <c r="B6988" s="2" t="s">
        <v>2516</v>
      </c>
      <c r="C6988" s="3">
        <v>5400</v>
      </c>
      <c r="D6988" s="2">
        <v>2930.39</v>
      </c>
      <c r="E6988" s="2">
        <v>3087.5</v>
      </c>
      <c r="F6988" s="2">
        <v>3106.5</v>
      </c>
      <c r="G6988" s="2">
        <v>0</v>
      </c>
      <c r="H6988" s="2" t="s">
        <v>12</v>
      </c>
      <c r="I6988" s="2">
        <v>1</v>
      </c>
      <c r="J6988" s="2">
        <v>0</v>
      </c>
      <c r="K6988" s="4">
        <v>0</v>
      </c>
      <c r="L6988" s="2" t="s">
        <v>1276</v>
      </c>
      <c r="M6988" s="5">
        <v>45093</v>
      </c>
      <c r="N6988" s="6">
        <v>102.57</v>
      </c>
    </row>
    <row r="6989" spans="1:14" ht="15.5" hidden="1" x14ac:dyDescent="0.35">
      <c r="A6989" s="3" t="s">
        <v>1274</v>
      </c>
      <c r="B6989" s="2" t="s">
        <v>2512</v>
      </c>
      <c r="C6989" s="3">
        <v>5500</v>
      </c>
      <c r="D6989" s="2">
        <v>3256.61</v>
      </c>
      <c r="E6989" s="2">
        <v>3044</v>
      </c>
      <c r="F6989" s="2">
        <v>3061.75</v>
      </c>
      <c r="G6989" s="2">
        <v>0</v>
      </c>
      <c r="H6989" s="2" t="s">
        <v>12</v>
      </c>
      <c r="I6989" s="2">
        <v>2</v>
      </c>
      <c r="J6989" s="2">
        <v>0</v>
      </c>
      <c r="K6989" s="4">
        <v>0</v>
      </c>
      <c r="L6989" s="2" t="s">
        <v>1276</v>
      </c>
      <c r="M6989" s="5">
        <v>45093</v>
      </c>
      <c r="N6989" s="6">
        <v>102.57</v>
      </c>
    </row>
  </sheetData>
  <autoFilter ref="A1:N6989" xr:uid="{4E424591-A415-4EAF-8887-1E74C4D73452}">
    <filterColumn colId="2">
      <filters>
        <filter val="100"/>
        <filter val="110"/>
        <filter val="115"/>
        <filter val="120"/>
        <filter val="130"/>
        <filter val="140"/>
        <filter val="145"/>
        <filter val="91"/>
        <filter val="94"/>
        <filter val="97"/>
      </filters>
    </filterColumn>
  </autoFilter>
  <hyperlinks>
    <hyperlink ref="A2" r:id="rId1" display="https://finance.yahoo.com/quote/AMZN230616C00045000?p=AMZN230616C00045000" xr:uid="{A36EC6E8-4806-415A-9F4E-416701198B2A}"/>
    <hyperlink ref="C2" r:id="rId2" display="https://finance.yahoo.com/quote/AMZN/options?strike=45&amp;straddle=false" xr:uid="{28CEEE79-6DCA-4257-995A-78BD7F1B78DA}"/>
    <hyperlink ref="A3" r:id="rId3" display="https://finance.yahoo.com/quote/AMZN230616C00050000?p=AMZN230616C00050000" xr:uid="{4AF6BCED-FD90-4469-BE1E-D76468C690EA}"/>
    <hyperlink ref="C3" r:id="rId4" display="https://finance.yahoo.com/quote/AMZN/options?strike=50&amp;straddle=false" xr:uid="{8B2BEA28-C718-4901-9A77-6273AD9921FF}"/>
    <hyperlink ref="A4" r:id="rId5" display="https://finance.yahoo.com/quote/AMZN230616C00052000?p=AMZN230616C00052000" xr:uid="{916D2C08-FA9A-4178-A980-D3F7FB899AAC}"/>
    <hyperlink ref="C4" r:id="rId6" display="https://finance.yahoo.com/quote/AMZN/options?strike=52&amp;straddle=false" xr:uid="{C4099335-1C0B-4E55-9666-C5B7ECA91187}"/>
    <hyperlink ref="A5" r:id="rId7" display="https://finance.yahoo.com/quote/AMZN230616C00053000?p=AMZN230616C00053000" xr:uid="{2130951C-C65B-4BA6-854A-BA925D6003C1}"/>
    <hyperlink ref="C5" r:id="rId8" display="https://finance.yahoo.com/quote/AMZN/options?strike=53&amp;straddle=false" xr:uid="{15E1EA1C-9DB9-477B-B089-FB43DB63D89B}"/>
    <hyperlink ref="A6" r:id="rId9" display="https://finance.yahoo.com/quote/AMZN230616C00054000?p=AMZN230616C00054000" xr:uid="{D4674774-4744-429A-A710-8E5E9C35B1AC}"/>
    <hyperlink ref="C6" r:id="rId10" display="https://finance.yahoo.com/quote/AMZN/options?strike=54&amp;straddle=false" xr:uid="{29AC2D4C-7E88-4090-8617-1325BA95138E}"/>
    <hyperlink ref="A7" r:id="rId11" display="https://finance.yahoo.com/quote/AMZN230616C00055000?p=AMZN230616C00055000" xr:uid="{5BDBC4D5-1CA1-4494-9398-0ACDE20FAC5B}"/>
    <hyperlink ref="C7" r:id="rId12" display="https://finance.yahoo.com/quote/AMZN/options?strike=55&amp;straddle=false" xr:uid="{729C2FF1-0114-4FE7-B62D-C94A6A9CE906}"/>
    <hyperlink ref="A8" r:id="rId13" display="https://finance.yahoo.com/quote/AMZN230616C00056000?p=AMZN230616C00056000" xr:uid="{E2A01CF6-794A-4602-8DEF-608A3EC22F48}"/>
    <hyperlink ref="C8" r:id="rId14" display="https://finance.yahoo.com/quote/AMZN/options?strike=56&amp;straddle=false" xr:uid="{ECAB34EB-84B3-4A70-BFC9-A0292633DC08}"/>
    <hyperlink ref="A9" r:id="rId15" display="https://finance.yahoo.com/quote/AMZN230616C00057000?p=AMZN230616C00057000" xr:uid="{B03E1F4C-5252-44B5-B8DC-97F51AE23631}"/>
    <hyperlink ref="C9" r:id="rId16" display="https://finance.yahoo.com/quote/AMZN/options?strike=57&amp;straddle=false" xr:uid="{BE5890F4-8434-4BA3-8BCA-448F6A7F5EB2}"/>
    <hyperlink ref="A10" r:id="rId17" display="https://finance.yahoo.com/quote/AMZN230616C00058000?p=AMZN230616C00058000" xr:uid="{E69A82BF-B543-4CF0-A4A2-7DFDA87FECC5}"/>
    <hyperlink ref="C10" r:id="rId18" display="https://finance.yahoo.com/quote/AMZN/options?strike=58&amp;straddle=false" xr:uid="{83974A8C-98A9-466E-9E63-34B330C97304}"/>
    <hyperlink ref="A11" r:id="rId19" display="https://finance.yahoo.com/quote/AMZN230616C00059000?p=AMZN230616C00059000" xr:uid="{62E48E87-DA0B-43FD-8353-72A83F9F36BD}"/>
    <hyperlink ref="C11" r:id="rId20" display="https://finance.yahoo.com/quote/AMZN/options?strike=59&amp;straddle=false" xr:uid="{101C0FF8-A069-4817-9E68-797CF7F76BA7}"/>
    <hyperlink ref="A12" r:id="rId21" display="https://finance.yahoo.com/quote/AMZN230616C00060000?p=AMZN230616C00060000" xr:uid="{01D2A5F6-E25C-4B60-9993-E59D640236A4}"/>
    <hyperlink ref="C12" r:id="rId22" display="https://finance.yahoo.com/quote/AMZN/options?strike=60&amp;straddle=false" xr:uid="{76C39FE2-7D6E-40D7-A572-6FDB67176697}"/>
    <hyperlink ref="A13" r:id="rId23" display="https://finance.yahoo.com/quote/AMZN230616C00061000?p=AMZN230616C00061000" xr:uid="{4ADAD1E4-1EB3-4D0F-B0AA-5AD1F565B36C}"/>
    <hyperlink ref="C13" r:id="rId24" display="https://finance.yahoo.com/quote/AMZN/options?strike=61&amp;straddle=false" xr:uid="{290879A8-750C-4ED8-9615-49B9F125E9A0}"/>
    <hyperlink ref="A14" r:id="rId25" display="https://finance.yahoo.com/quote/AMZN230616C00062000?p=AMZN230616C00062000" xr:uid="{D6BA1B16-C4AA-4922-ADAB-F5463BD89332}"/>
    <hyperlink ref="C14" r:id="rId26" display="https://finance.yahoo.com/quote/AMZN/options?strike=62&amp;straddle=false" xr:uid="{764BA523-ED7E-46C3-A84D-66DF01D17BDE}"/>
    <hyperlink ref="A15" r:id="rId27" display="https://finance.yahoo.com/quote/AMZN230616C00063000?p=AMZN230616C00063000" xr:uid="{C7B03A45-EAFA-4D4C-B8E1-DE94044C8BF3}"/>
    <hyperlink ref="C15" r:id="rId28" display="https://finance.yahoo.com/quote/AMZN/options?strike=63&amp;straddle=false" xr:uid="{E4E67BA5-3691-4E85-8895-FF0CDED4EED1}"/>
    <hyperlink ref="A16" r:id="rId29" display="https://finance.yahoo.com/quote/AMZN230616C00064000?p=AMZN230616C00064000" xr:uid="{1B6DE1E2-8ADF-4F33-8182-3C66CDD52845}"/>
    <hyperlink ref="C16" r:id="rId30" display="https://finance.yahoo.com/quote/AMZN/options?strike=64&amp;straddle=false" xr:uid="{B6F9E380-A47E-48C1-B6A5-93D719DF222A}"/>
    <hyperlink ref="A17" r:id="rId31" display="https://finance.yahoo.com/quote/AMZN230616C00065000?p=AMZN230616C00065000" xr:uid="{8885E110-695A-4A35-BF58-B3A64067D177}"/>
    <hyperlink ref="C17" r:id="rId32" display="https://finance.yahoo.com/quote/AMZN/options?strike=65&amp;straddle=false" xr:uid="{A5E5D41F-16B4-4048-A036-C0B1B5C50850}"/>
    <hyperlink ref="A18" r:id="rId33" display="https://finance.yahoo.com/quote/AMZN230616C00066000?p=AMZN230616C00066000" xr:uid="{5170474B-ACE6-4668-A79E-DF6AF74D548C}"/>
    <hyperlink ref="C18" r:id="rId34" display="https://finance.yahoo.com/quote/AMZN/options?strike=66&amp;straddle=false" xr:uid="{B97C837D-271E-435E-9B5E-CD04A8D3C027}"/>
    <hyperlink ref="A19" r:id="rId35" display="https://finance.yahoo.com/quote/AMZN230616C00067000?p=AMZN230616C00067000" xr:uid="{BEC318AC-6D9F-4D4C-9B89-C9A7C7C0F42A}"/>
    <hyperlink ref="C19" r:id="rId36" display="https://finance.yahoo.com/quote/AMZN/options?strike=67&amp;straddle=false" xr:uid="{03356758-0A40-4F7E-8661-2B95B8886E49}"/>
    <hyperlink ref="A20" r:id="rId37" display="https://finance.yahoo.com/quote/AMZN230616C00068000?p=AMZN230616C00068000" xr:uid="{F9945F36-61CA-4CC9-A4A2-EB9CB61B3A5C}"/>
    <hyperlink ref="C20" r:id="rId38" display="https://finance.yahoo.com/quote/AMZN/options?strike=68&amp;straddle=false" xr:uid="{21257C17-2830-42D7-BC1C-DD5E5CD968EA}"/>
    <hyperlink ref="A21" r:id="rId39" display="https://finance.yahoo.com/quote/AMZN230616C00069000?p=AMZN230616C00069000" xr:uid="{06B58D6F-F16A-43FE-80CB-976A1BB3EA71}"/>
    <hyperlink ref="C21" r:id="rId40" display="https://finance.yahoo.com/quote/AMZN/options?strike=69&amp;straddle=false" xr:uid="{A837A2C9-2B4E-4078-8608-BBFB10617443}"/>
    <hyperlink ref="A22" r:id="rId41" display="https://finance.yahoo.com/quote/AMZN230616C00070000?p=AMZN230616C00070000" xr:uid="{CCB27802-1A18-4A07-8CBB-FDE685927FC1}"/>
    <hyperlink ref="C22" r:id="rId42" display="https://finance.yahoo.com/quote/AMZN/options?strike=70&amp;straddle=false" xr:uid="{E842F419-5007-497D-A611-53D9FF74DD94}"/>
    <hyperlink ref="A23" r:id="rId43" display="https://finance.yahoo.com/quote/AMZN230616C00071000?p=AMZN230616C00071000" xr:uid="{E3BDA81F-47FF-4C5F-88D4-4AD1EC55FEBC}"/>
    <hyperlink ref="C23" r:id="rId44" display="https://finance.yahoo.com/quote/AMZN/options?strike=71&amp;straddle=false" xr:uid="{A75B18E7-87F9-4BC7-BEB5-5208CEEE5E2E}"/>
    <hyperlink ref="A24" r:id="rId45" display="https://finance.yahoo.com/quote/AMZN230616C00072000?p=AMZN230616C00072000" xr:uid="{5B3563F4-15F8-40A4-B869-17DDB1FABCBD}"/>
    <hyperlink ref="C24" r:id="rId46" display="https://finance.yahoo.com/quote/AMZN/options?strike=72&amp;straddle=false" xr:uid="{9C19F1E8-5E96-4E23-8A87-93F57CD38001}"/>
    <hyperlink ref="A25" r:id="rId47" display="https://finance.yahoo.com/quote/AMZN230616C00072500?p=AMZN230616C00072500" xr:uid="{B315275A-DCCF-4F4E-B4FD-B8434C06BD75}"/>
    <hyperlink ref="C25" r:id="rId48" display="https://finance.yahoo.com/quote/AMZN/options?strike=72.5&amp;straddle=false" xr:uid="{9E81C1E1-2CF6-4711-825E-00E98256C7DA}"/>
    <hyperlink ref="A26" r:id="rId49" display="https://finance.yahoo.com/quote/AMZN230616C00073000?p=AMZN230616C00073000" xr:uid="{79CF5C92-8CE5-47E1-A8BE-793AD499725E}"/>
    <hyperlink ref="C26" r:id="rId50" display="https://finance.yahoo.com/quote/AMZN/options?strike=73&amp;straddle=false" xr:uid="{A7026360-E462-434B-96AC-A1B2D009D4F2}"/>
    <hyperlink ref="A27" r:id="rId51" display="https://finance.yahoo.com/quote/AMZN230616C00074000?p=AMZN230616C00074000" xr:uid="{E93593D1-3896-4B59-90D6-696C29C043CA}"/>
    <hyperlink ref="C27" r:id="rId52" display="https://finance.yahoo.com/quote/AMZN/options?strike=74&amp;straddle=false" xr:uid="{CA900F43-0217-4FA5-8EAF-817CF0363DA3}"/>
    <hyperlink ref="A28" r:id="rId53" display="https://finance.yahoo.com/quote/AMZN230616C00075000?p=AMZN230616C00075000" xr:uid="{BB99C17E-7F16-42B6-BE9E-7454D3753134}"/>
    <hyperlink ref="C28" r:id="rId54" display="https://finance.yahoo.com/quote/AMZN/options?strike=75&amp;straddle=false" xr:uid="{894FEF9C-E6BD-449C-BA52-B785EC6B6D08}"/>
    <hyperlink ref="A29" r:id="rId55" display="https://finance.yahoo.com/quote/AMZN230616C00076000?p=AMZN230616C00076000" xr:uid="{FCAD7DE1-20BD-484C-A846-E5714CD08B81}"/>
    <hyperlink ref="C29" r:id="rId56" display="https://finance.yahoo.com/quote/AMZN/options?strike=76&amp;straddle=false" xr:uid="{68604A47-2E7C-47DF-A550-5DB59FB0C339}"/>
    <hyperlink ref="A30" r:id="rId57" display="https://finance.yahoo.com/quote/AMZN230616C00077000?p=AMZN230616C00077000" xr:uid="{87B1D7B9-29F9-4D54-89B8-7427D65BB114}"/>
    <hyperlink ref="C30" r:id="rId58" display="https://finance.yahoo.com/quote/AMZN/options?strike=77&amp;straddle=false" xr:uid="{A3569371-A97A-4F74-8DC0-D17137588A06}"/>
    <hyperlink ref="A31" r:id="rId59" display="https://finance.yahoo.com/quote/AMZN230616C00077500?p=AMZN230616C00077500" xr:uid="{9D876D89-5108-42BA-86FF-864C13F37825}"/>
    <hyperlink ref="C31" r:id="rId60" display="https://finance.yahoo.com/quote/AMZN/options?strike=77.5&amp;straddle=false" xr:uid="{9DFAC8A9-0C53-44F5-B291-B6C7B51F7080}"/>
    <hyperlink ref="A32" r:id="rId61" display="https://finance.yahoo.com/quote/AMZN230616C00078000?p=AMZN230616C00078000" xr:uid="{C90A4517-7C46-44EB-B088-BC77292ABE13}"/>
    <hyperlink ref="C32" r:id="rId62" display="https://finance.yahoo.com/quote/AMZN/options?strike=78&amp;straddle=false" xr:uid="{6C930424-E920-4AFC-8060-F3A9DFA9B220}"/>
    <hyperlink ref="A33" r:id="rId63" display="https://finance.yahoo.com/quote/AMZN230616C00079000?p=AMZN230616C00079000" xr:uid="{64FF7BED-76CF-427A-8327-CE6D45F50D1F}"/>
    <hyperlink ref="C33" r:id="rId64" display="https://finance.yahoo.com/quote/AMZN/options?strike=79&amp;straddle=false" xr:uid="{28FEAD40-98E2-4ABA-85DF-64B00596C7A2}"/>
    <hyperlink ref="A34" r:id="rId65" display="https://finance.yahoo.com/quote/AMZN230616C00080000?p=AMZN230616C00080000" xr:uid="{4B63076E-3731-414A-948D-36BC4EFC4E90}"/>
    <hyperlink ref="C34" r:id="rId66" display="https://finance.yahoo.com/quote/AMZN/options?strike=80&amp;straddle=false" xr:uid="{6AC72431-C722-49ED-B98A-9C52C4C62CDB}"/>
    <hyperlink ref="A35" r:id="rId67" display="https://finance.yahoo.com/quote/AMZN230616C00081000?p=AMZN230616C00081000" xr:uid="{0C5417D3-4B20-4647-8BE5-9B1BCF29D4C3}"/>
    <hyperlink ref="C35" r:id="rId68" display="https://finance.yahoo.com/quote/AMZN/options?strike=81&amp;straddle=false" xr:uid="{BFFDAC0D-4314-459D-962B-B16EDDB63CB4}"/>
    <hyperlink ref="A36" r:id="rId69" display="https://finance.yahoo.com/quote/AMZN230616C00082000?p=AMZN230616C00082000" xr:uid="{AE49F625-014A-47CF-8EBD-DB9D12798116}"/>
    <hyperlink ref="C36" r:id="rId70" display="https://finance.yahoo.com/quote/AMZN/options?strike=82&amp;straddle=false" xr:uid="{EFC1EA4B-93B6-4E14-98D6-F0CD3809ADFC}"/>
    <hyperlink ref="A37" r:id="rId71" display="https://finance.yahoo.com/quote/AMZN230616C00083000?p=AMZN230616C00083000" xr:uid="{5D5ABEFD-9E6D-41BD-9EE1-2E25AB81F7C4}"/>
    <hyperlink ref="C37" r:id="rId72" display="https://finance.yahoo.com/quote/AMZN/options?strike=83&amp;straddle=false" xr:uid="{1F21CF99-092D-4233-9761-CE18DC1615F5}"/>
    <hyperlink ref="A38" r:id="rId73" display="https://finance.yahoo.com/quote/AMZN230616C00084000?p=AMZN230616C00084000" xr:uid="{00F06AA8-8185-47A7-86AE-5032D42BDCFE}"/>
    <hyperlink ref="C38" r:id="rId74" display="https://finance.yahoo.com/quote/AMZN/options?strike=84&amp;straddle=false" xr:uid="{F0F62A02-889E-4987-817D-83B0EC11ECE9}"/>
    <hyperlink ref="A39" r:id="rId75" display="https://finance.yahoo.com/quote/AMZN230616C00085000?p=AMZN230616C00085000" xr:uid="{87733F2E-359E-4871-A725-B7FBC5E9BCC4}"/>
    <hyperlink ref="C39" r:id="rId76" display="https://finance.yahoo.com/quote/AMZN/options?strike=85&amp;straddle=false" xr:uid="{5F314B62-CEA6-4FA1-BA8D-BC51D013B3B1}"/>
    <hyperlink ref="A40" r:id="rId77" display="https://finance.yahoo.com/quote/AMZN230616C00086000?p=AMZN230616C00086000" xr:uid="{DE38D3C5-A95D-48DB-A7E0-CCB45B610E41}"/>
    <hyperlink ref="C40" r:id="rId78" display="https://finance.yahoo.com/quote/AMZN/options?strike=86&amp;straddle=false" xr:uid="{80918AC6-01CA-4925-9E27-21337CEF31CA}"/>
    <hyperlink ref="A41" r:id="rId79" display="https://finance.yahoo.com/quote/AMZN230616C00087000?p=AMZN230616C00087000" xr:uid="{DAE97B7F-A3E0-4FA2-8074-8CDCDF9A4096}"/>
    <hyperlink ref="C41" r:id="rId80" display="https://finance.yahoo.com/quote/AMZN/options?strike=87&amp;straddle=false" xr:uid="{B0D00F52-A196-47A6-B0CE-15BCEA42A96F}"/>
    <hyperlink ref="A42" r:id="rId81" display="https://finance.yahoo.com/quote/AMZN230616C00088000?p=AMZN230616C00088000" xr:uid="{5260160F-12DF-4913-98BF-FF264E2C8DD8}"/>
    <hyperlink ref="C42" r:id="rId82" display="https://finance.yahoo.com/quote/AMZN/options?strike=88&amp;straddle=false" xr:uid="{AE79EF22-B077-424B-A4FB-893F81C778F9}"/>
    <hyperlink ref="A43" r:id="rId83" display="https://finance.yahoo.com/quote/AMZN230616C00089000?p=AMZN230616C00089000" xr:uid="{ECCC45EC-0975-4C8D-9687-A2E5628129B1}"/>
    <hyperlink ref="C43" r:id="rId84" display="https://finance.yahoo.com/quote/AMZN/options?strike=89&amp;straddle=false" xr:uid="{57D2305C-2CF0-4093-B18E-5DB6ADB7FA6B}"/>
    <hyperlink ref="A44" r:id="rId85" display="https://finance.yahoo.com/quote/AMZN230616C00090000?p=AMZN230616C00090000" xr:uid="{5B8E1C51-5A3A-43AC-B5CE-A1B514EF1FE2}"/>
    <hyperlink ref="C44" r:id="rId86" display="https://finance.yahoo.com/quote/AMZN/options?strike=90&amp;straddle=false" xr:uid="{3E916ED1-C6CC-4A85-BD2C-2D61F2752D7E}"/>
    <hyperlink ref="A45" r:id="rId87" display="https://finance.yahoo.com/quote/AMZN230616C00091000?p=AMZN230616C00091000" xr:uid="{C8D9CA06-5C63-4AE8-B68C-58BC124B7CBA}"/>
    <hyperlink ref="C45" r:id="rId88" display="https://finance.yahoo.com/quote/AMZN/options?strike=91&amp;straddle=false" xr:uid="{0637A433-68FE-439B-A18A-FB5D25FC849C}"/>
    <hyperlink ref="A46" r:id="rId89" display="https://finance.yahoo.com/quote/AMZN230616C00092000?p=AMZN230616C00092000" xr:uid="{E6FAA29F-CAE4-4D50-AEE8-466FCE294265}"/>
    <hyperlink ref="C46" r:id="rId90" display="https://finance.yahoo.com/quote/AMZN/options?strike=92&amp;straddle=false" xr:uid="{0D559592-D15F-4A1D-B31B-D61148DE4322}"/>
    <hyperlink ref="A47" r:id="rId91" display="https://finance.yahoo.com/quote/AMZN230616C00093000?p=AMZN230616C00093000" xr:uid="{9EEA2828-7B7E-4BC8-909A-26572A7C7F07}"/>
    <hyperlink ref="C47" r:id="rId92" display="https://finance.yahoo.com/quote/AMZN/options?strike=93&amp;straddle=false" xr:uid="{BFABBE12-708E-49D4-8B89-FBEAD9F64EF5}"/>
    <hyperlink ref="A48" r:id="rId93" display="https://finance.yahoo.com/quote/AMZN230616C00094000?p=AMZN230616C00094000" xr:uid="{AA0EAF90-A2E6-4955-BB43-E52150407873}"/>
    <hyperlink ref="C48" r:id="rId94" display="https://finance.yahoo.com/quote/AMZN/options?strike=94&amp;straddle=false" xr:uid="{0F7AC483-E056-4F46-9D66-1BB424D41367}"/>
    <hyperlink ref="A49" r:id="rId95" display="https://finance.yahoo.com/quote/AMZN230616C00095000?p=AMZN230616C00095000" xr:uid="{39279142-26E8-4F5B-86A6-3FAED8569BAC}"/>
    <hyperlink ref="C49" r:id="rId96" display="https://finance.yahoo.com/quote/AMZN/options?strike=95&amp;straddle=false" xr:uid="{F48A3003-4FF3-4A11-9DC3-64D8CE808B2E}"/>
    <hyperlink ref="A50" r:id="rId97" display="https://finance.yahoo.com/quote/AMZN230616C00096000?p=AMZN230616C00096000" xr:uid="{F7EEB113-AB72-4BCF-A1C6-4DBF4F98E25C}"/>
    <hyperlink ref="C50" r:id="rId98" display="https://finance.yahoo.com/quote/AMZN/options?strike=96&amp;straddle=false" xr:uid="{B1BB487D-8825-43C8-B347-1251A1C3FF8F}"/>
    <hyperlink ref="A51" r:id="rId99" display="https://finance.yahoo.com/quote/AMZN230616C00097000?p=AMZN230616C00097000" xr:uid="{CDD4F1F0-AA6F-4CD1-ADE8-EE6578EF9BBF}"/>
    <hyperlink ref="C51" r:id="rId100" display="https://finance.yahoo.com/quote/AMZN/options?strike=97&amp;straddle=false" xr:uid="{50FC320B-6603-45AD-A8BC-4E8D202A826A}"/>
    <hyperlink ref="A52" r:id="rId101" display="https://finance.yahoo.com/quote/AMZN230616C00098000?p=AMZN230616C00098000" xr:uid="{6A86646E-0218-4361-B040-F6E7AE61EE06}"/>
    <hyperlink ref="C52" r:id="rId102" display="https://finance.yahoo.com/quote/AMZN/options?strike=98&amp;straddle=false" xr:uid="{B2826BB9-C622-4710-B81B-3498F1556216}"/>
    <hyperlink ref="A53" r:id="rId103" display="https://finance.yahoo.com/quote/AMZN230616C00099000?p=AMZN230616C00099000" xr:uid="{494B28B4-8CEB-4ACC-A9B2-3DAD3C1102FD}"/>
    <hyperlink ref="C53" r:id="rId104" display="https://finance.yahoo.com/quote/AMZN/options?strike=99&amp;straddle=false" xr:uid="{70237313-B439-486B-9EC4-2CB874B244BB}"/>
    <hyperlink ref="A54" r:id="rId105" display="https://finance.yahoo.com/quote/AMZN230616C00100000?p=AMZN230616C00100000" xr:uid="{2F1236EA-A4D2-45E3-9942-2BA90B9F1BF5}"/>
    <hyperlink ref="C54" r:id="rId106" display="https://finance.yahoo.com/quote/AMZN/options?strike=100&amp;straddle=false" xr:uid="{238E94D0-6D6B-4624-80A7-5C8B545659C7}"/>
    <hyperlink ref="A55" r:id="rId107" display="https://finance.yahoo.com/quote/AMZN230616C00105000?p=AMZN230616C00105000" xr:uid="{FE116CA9-F1A7-4DA3-A500-1AB3933BF345}"/>
    <hyperlink ref="C55" r:id="rId108" display="https://finance.yahoo.com/quote/AMZN/options?strike=105&amp;straddle=false" xr:uid="{7643F9DC-3B23-495C-919C-05819B017A0E}"/>
    <hyperlink ref="A56" r:id="rId109" display="https://finance.yahoo.com/quote/AMZN230616C00110000?p=AMZN230616C00110000" xr:uid="{CE9D5B99-2DBB-44F7-A746-3E425F28C9E5}"/>
    <hyperlink ref="C56" r:id="rId110" display="https://finance.yahoo.com/quote/AMZN/options?strike=110&amp;straddle=false" xr:uid="{DA9E2DED-17C0-478D-99E4-1FF7E3B46FF6}"/>
    <hyperlink ref="A57" r:id="rId111" display="https://finance.yahoo.com/quote/AMZN230616C00115000?p=AMZN230616C00115000" xr:uid="{BFB8C706-D039-47CB-BDA1-579EF7401A76}"/>
    <hyperlink ref="C57" r:id="rId112" display="https://finance.yahoo.com/quote/AMZN/options?strike=115&amp;straddle=false" xr:uid="{02947F25-B5DD-4481-95C3-041D86220FD0}"/>
    <hyperlink ref="A58" r:id="rId113" display="https://finance.yahoo.com/quote/AMZN230616C00120000?p=AMZN230616C00120000" xr:uid="{767BC4EA-6707-4EEA-B06A-F3133E07FB5F}"/>
    <hyperlink ref="C58" r:id="rId114" display="https://finance.yahoo.com/quote/AMZN/options?strike=120&amp;straddle=false" xr:uid="{B20AE871-AD72-45BD-8C49-BB4173951010}"/>
    <hyperlink ref="A59" r:id="rId115" display="https://finance.yahoo.com/quote/AMZN230616C00125000?p=AMZN230616C00125000" xr:uid="{0756E64F-C971-4D34-B64A-C94EB8C91033}"/>
    <hyperlink ref="C59" r:id="rId116" display="https://finance.yahoo.com/quote/AMZN/options?strike=125&amp;straddle=false" xr:uid="{A909885A-E441-418C-8854-3BF619BDD10A}"/>
    <hyperlink ref="A60" r:id="rId117" display="https://finance.yahoo.com/quote/AMZN230616C00130000?p=AMZN230616C00130000" xr:uid="{1D3E548B-DF4A-4BF9-8BFA-3219D48C7F55}"/>
    <hyperlink ref="C60" r:id="rId118" display="https://finance.yahoo.com/quote/AMZN/options?strike=130&amp;straddle=false" xr:uid="{AA89DE59-87F4-4B77-8373-10A0BE0DE49B}"/>
    <hyperlink ref="A61" r:id="rId119" display="https://finance.yahoo.com/quote/AMZN230616C00135000?p=AMZN230616C00135000" xr:uid="{FE0CEBDA-D1A9-4A2A-A929-8420DEDC868A}"/>
    <hyperlink ref="C61" r:id="rId120" display="https://finance.yahoo.com/quote/AMZN/options?strike=135&amp;straddle=false" xr:uid="{799C9746-BC3A-4BEE-965B-CBC14F9C67EF}"/>
    <hyperlink ref="A62" r:id="rId121" display="https://finance.yahoo.com/quote/AMZN230616C00140000?p=AMZN230616C00140000" xr:uid="{F84E9CFB-4D3A-425D-A722-05A72D0D1AA2}"/>
    <hyperlink ref="C62" r:id="rId122" display="https://finance.yahoo.com/quote/AMZN/options?strike=140&amp;straddle=false" xr:uid="{4A1D2A33-A00F-4A84-9794-C01E503B2E9B}"/>
    <hyperlink ref="A63" r:id="rId123" display="https://finance.yahoo.com/quote/AMZN230616C00145000?p=AMZN230616C00145000" xr:uid="{88994CA8-7488-462A-AADF-289C0E1F0346}"/>
    <hyperlink ref="C63" r:id="rId124" display="https://finance.yahoo.com/quote/AMZN/options?strike=145&amp;straddle=false" xr:uid="{677DF096-BBAA-4298-85C6-82C758ED8FFB}"/>
    <hyperlink ref="A64" r:id="rId125" display="https://finance.yahoo.com/quote/AMZN230616C00150000?p=AMZN230616C00150000" xr:uid="{E023D1E5-125E-4021-A901-471437190106}"/>
    <hyperlink ref="C64" r:id="rId126" display="https://finance.yahoo.com/quote/AMZN/options?strike=150&amp;straddle=false" xr:uid="{B28146E2-992E-42D9-8548-3934ABA546CA}"/>
    <hyperlink ref="A65" r:id="rId127" display="https://finance.yahoo.com/quote/AMZN230616C00150500?p=AMZN230616C00150500" xr:uid="{917711A8-5777-4249-B3C4-1C57C35AA0CC}"/>
    <hyperlink ref="C65" r:id="rId128" display="https://finance.yahoo.com/quote/AMZN/options?strike=150.5&amp;straddle=false" xr:uid="{DD27BE7B-3EB4-4EE3-806F-92AB0457A91D}"/>
    <hyperlink ref="A66" r:id="rId129" display="https://finance.yahoo.com/quote/AMZN230616C00151000?p=AMZN230616C00151000" xr:uid="{5433EA74-7A99-4E05-B232-B5A347098D3B}"/>
    <hyperlink ref="C66" r:id="rId130" display="https://finance.yahoo.com/quote/AMZN/options?strike=151&amp;straddle=false" xr:uid="{31BCD0F1-DBEE-4F66-AB67-E25A157A958A}"/>
    <hyperlink ref="A67" r:id="rId131" display="https://finance.yahoo.com/quote/AMZN230616C00151500?p=AMZN230616C00151500" xr:uid="{E60268F4-0690-4591-8EAF-FFC1CB8577C2}"/>
    <hyperlink ref="C67" r:id="rId132" display="https://finance.yahoo.com/quote/AMZN/options?strike=151.5&amp;straddle=false" xr:uid="{E48DD757-D54B-4944-8388-CC597706ABDE}"/>
    <hyperlink ref="A68" r:id="rId133" display="https://finance.yahoo.com/quote/AMZN230616C00152000?p=AMZN230616C00152000" xr:uid="{68839457-1E32-4BE4-B26F-93F95726B58D}"/>
    <hyperlink ref="C68" r:id="rId134" display="https://finance.yahoo.com/quote/AMZN/options?strike=152&amp;straddle=false" xr:uid="{11A779CB-D194-4F80-AC88-10340A710820}"/>
    <hyperlink ref="A69" r:id="rId135" display="https://finance.yahoo.com/quote/AMZN230616C00152500?p=AMZN230616C00152500" xr:uid="{17D40896-EE5F-4CF8-B6CA-AD0910B4E602}"/>
    <hyperlink ref="C69" r:id="rId136" display="https://finance.yahoo.com/quote/AMZN/options?strike=152.5&amp;straddle=false" xr:uid="{9659BB53-2DBC-4394-98A8-B8BAB841D6BD}"/>
    <hyperlink ref="A70" r:id="rId137" display="https://finance.yahoo.com/quote/AMZN230616C00153000?p=AMZN230616C00153000" xr:uid="{E0B0449B-B106-4B40-A7D2-44BF452BB54A}"/>
    <hyperlink ref="C70" r:id="rId138" display="https://finance.yahoo.com/quote/AMZN/options?strike=153&amp;straddle=false" xr:uid="{EBDF1324-A592-4CCD-918F-F8357BEEA6C3}"/>
    <hyperlink ref="A71" r:id="rId139" display="https://finance.yahoo.com/quote/AMZN230616C00153500?p=AMZN230616C00153500" xr:uid="{5D680286-E57D-48A7-B13B-2C9256C9E9C9}"/>
    <hyperlink ref="C71" r:id="rId140" display="https://finance.yahoo.com/quote/AMZN/options?strike=153.5&amp;straddle=false" xr:uid="{EA3433E6-B82A-4DF8-93AE-5D8517A180F5}"/>
    <hyperlink ref="A72" r:id="rId141" display="https://finance.yahoo.com/quote/AMZN230616C00154000?p=AMZN230616C00154000" xr:uid="{EE210518-A661-4E1D-BC8E-3CF26C103E2C}"/>
    <hyperlink ref="C72" r:id="rId142" display="https://finance.yahoo.com/quote/AMZN/options?strike=154&amp;straddle=false" xr:uid="{2B588419-22D8-4737-9219-132997632E89}"/>
    <hyperlink ref="A73" r:id="rId143" display="https://finance.yahoo.com/quote/AMZN230616C00154500?p=AMZN230616C00154500" xr:uid="{D0621A75-4D6F-4BD1-8A05-EEFB7F61ECC7}"/>
    <hyperlink ref="C73" r:id="rId144" display="https://finance.yahoo.com/quote/AMZN/options?strike=154.5&amp;straddle=false" xr:uid="{1B9C0F77-727E-42B5-90F1-3560736704EB}"/>
    <hyperlink ref="A74" r:id="rId145" display="https://finance.yahoo.com/quote/AMZN230616C00155000?p=AMZN230616C00155000" xr:uid="{33BE1177-60C6-4D3E-A683-A8E602E3F3E8}"/>
    <hyperlink ref="C74" r:id="rId146" display="https://finance.yahoo.com/quote/AMZN/options?strike=155&amp;straddle=false" xr:uid="{42FB2584-6191-40E7-BD15-2E9EF38513DB}"/>
    <hyperlink ref="A75" r:id="rId147" display="https://finance.yahoo.com/quote/AMZN230616C00155500?p=AMZN230616C00155500" xr:uid="{C3BECD31-35D3-4DE9-9E96-9DFDB2D97B40}"/>
    <hyperlink ref="C75" r:id="rId148" display="https://finance.yahoo.com/quote/AMZN/options?strike=155.5&amp;straddle=false" xr:uid="{0F23E239-8BD3-48EB-AC98-4FD22DC6C119}"/>
    <hyperlink ref="A76" r:id="rId149" display="https://finance.yahoo.com/quote/AMZN230616C00156000?p=AMZN230616C00156000" xr:uid="{B14F15DE-2EF8-4C5D-BBBD-3EE342640A38}"/>
    <hyperlink ref="C76" r:id="rId150" display="https://finance.yahoo.com/quote/AMZN/options?strike=156&amp;straddle=false" xr:uid="{C47CD210-C3ED-4CD1-9E78-65B99451F602}"/>
    <hyperlink ref="A77" r:id="rId151" display="https://finance.yahoo.com/quote/AMZN230616C00156500?p=AMZN230616C00156500" xr:uid="{F1A69939-C3AA-4068-AED1-10F6B7D98896}"/>
    <hyperlink ref="C77" r:id="rId152" display="https://finance.yahoo.com/quote/AMZN/options?strike=156.5&amp;straddle=false" xr:uid="{4F888A76-871A-4BFB-BEC1-BAC175FE8DAE}"/>
    <hyperlink ref="A78" r:id="rId153" display="https://finance.yahoo.com/quote/AMZN230616C00157000?p=AMZN230616C00157000" xr:uid="{820453A6-4D5B-46FE-8ED6-6DA833E62F2A}"/>
    <hyperlink ref="C78" r:id="rId154" display="https://finance.yahoo.com/quote/AMZN/options?strike=157&amp;straddle=false" xr:uid="{33949E82-9764-4019-A07E-D75C25B5B2A8}"/>
    <hyperlink ref="A79" r:id="rId155" display="https://finance.yahoo.com/quote/AMZN230616C00157500?p=AMZN230616C00157500" xr:uid="{BAE3BE6E-66F8-467B-A859-E5FEB37F29E5}"/>
    <hyperlink ref="C79" r:id="rId156" display="https://finance.yahoo.com/quote/AMZN/options?strike=157.5&amp;straddle=false" xr:uid="{E97597A0-B45F-4EAB-A303-EBDBBA917EC2}"/>
    <hyperlink ref="A80" r:id="rId157" display="https://finance.yahoo.com/quote/AMZN230616C00158000?p=AMZN230616C00158000" xr:uid="{F21A0F1E-D63E-4C4D-831B-628DD0D8B920}"/>
    <hyperlink ref="C80" r:id="rId158" display="https://finance.yahoo.com/quote/AMZN/options?strike=158&amp;straddle=false" xr:uid="{18EE1371-AE95-4B83-930E-15F3F3FC8B52}"/>
    <hyperlink ref="A81" r:id="rId159" display="https://finance.yahoo.com/quote/AMZN230616C00158500?p=AMZN230616C00158500" xr:uid="{A555AF85-725E-4389-BB3A-2DE9FF3F5A8B}"/>
    <hyperlink ref="C81" r:id="rId160" display="https://finance.yahoo.com/quote/AMZN/options?strike=158.5&amp;straddle=false" xr:uid="{B96FD499-20D2-4FD4-BAAE-22EB30AFFE29}"/>
    <hyperlink ref="A82" r:id="rId161" display="https://finance.yahoo.com/quote/AMZN230616C00159000?p=AMZN230616C00159000" xr:uid="{14F4C330-6579-44DC-8E97-6725EA5644E6}"/>
    <hyperlink ref="C82" r:id="rId162" display="https://finance.yahoo.com/quote/AMZN/options?strike=159&amp;straddle=false" xr:uid="{FF02CFAA-0A62-4D0D-B391-A617AD101A9A}"/>
    <hyperlink ref="A83" r:id="rId163" display="https://finance.yahoo.com/quote/AMZN230616C00159500?p=AMZN230616C00159500" xr:uid="{13B4E8F0-2DC6-4650-96B1-5DEBD3DFF093}"/>
    <hyperlink ref="C83" r:id="rId164" display="https://finance.yahoo.com/quote/AMZN/options?strike=159.5&amp;straddle=false" xr:uid="{569A380D-DA5A-4309-AF95-E7A2CCF7C22F}"/>
    <hyperlink ref="A84" r:id="rId165" display="https://finance.yahoo.com/quote/AMZN230616C00160000?p=AMZN230616C00160000" xr:uid="{0A05D428-8A73-481A-A3DB-91983D77EB18}"/>
    <hyperlink ref="C84" r:id="rId166" display="https://finance.yahoo.com/quote/AMZN/options?strike=160&amp;straddle=false" xr:uid="{1F739257-7162-4148-85C6-B6B351DD9006}"/>
    <hyperlink ref="A85" r:id="rId167" display="https://finance.yahoo.com/quote/AMZN230616C00160500?p=AMZN230616C00160500" xr:uid="{7B5F9856-EF73-4DBF-93CE-56F0653FBDD9}"/>
    <hyperlink ref="C85" r:id="rId168" display="https://finance.yahoo.com/quote/AMZN/options?strike=160.5&amp;straddle=false" xr:uid="{93C5602F-09DF-49DE-81C8-4F95ABA7990D}"/>
    <hyperlink ref="A86" r:id="rId169" display="https://finance.yahoo.com/quote/AMZN230616C00161000?p=AMZN230616C00161000" xr:uid="{58A28530-2918-4C29-B5BB-D90A7B364D88}"/>
    <hyperlink ref="C86" r:id="rId170" display="https://finance.yahoo.com/quote/AMZN/options?strike=161&amp;straddle=false" xr:uid="{76D4FC7F-D932-45CF-8D6F-1EB348D6ACF7}"/>
    <hyperlink ref="A87" r:id="rId171" display="https://finance.yahoo.com/quote/AMZN230616C00161500?p=AMZN230616C00161500" xr:uid="{7CB7BDC0-D2B5-4508-8480-1EB33273F3E7}"/>
    <hyperlink ref="C87" r:id="rId172" display="https://finance.yahoo.com/quote/AMZN/options?strike=161.5&amp;straddle=false" xr:uid="{6FCB6F12-3CD5-4D9C-82AD-110D85BEDC00}"/>
    <hyperlink ref="A88" r:id="rId173" display="https://finance.yahoo.com/quote/AMZN230616C00162000?p=AMZN230616C00162000" xr:uid="{D03574DE-B82B-4717-A358-E58D91A78803}"/>
    <hyperlink ref="C88" r:id="rId174" display="https://finance.yahoo.com/quote/AMZN/options?strike=162&amp;straddle=false" xr:uid="{43F2AA9B-62A2-4E68-8A33-C0B92123D8CE}"/>
    <hyperlink ref="A89" r:id="rId175" display="https://finance.yahoo.com/quote/AMZN230616C00162500?p=AMZN230616C00162500" xr:uid="{4E71670E-B238-4E1E-9803-26BD96707C67}"/>
    <hyperlink ref="C89" r:id="rId176" display="https://finance.yahoo.com/quote/AMZN/options?strike=162.5&amp;straddle=false" xr:uid="{29E70476-8B09-4892-8737-9F6CB82256E9}"/>
    <hyperlink ref="A90" r:id="rId177" display="https://finance.yahoo.com/quote/AMZN230616C00163000?p=AMZN230616C00163000" xr:uid="{D8741298-48DD-4FA9-9CEB-43ED1F832277}"/>
    <hyperlink ref="C90" r:id="rId178" display="https://finance.yahoo.com/quote/AMZN/options?strike=163&amp;straddle=false" xr:uid="{8FED89C2-B2A6-4E7B-AC6C-6EF23BA8896B}"/>
    <hyperlink ref="A91" r:id="rId179" display="https://finance.yahoo.com/quote/AMZN230616C00163500?p=AMZN230616C00163500" xr:uid="{91735E7E-6FBA-4B73-B933-52C5A0C24704}"/>
    <hyperlink ref="C91" r:id="rId180" display="https://finance.yahoo.com/quote/AMZN/options?strike=163.5&amp;straddle=false" xr:uid="{3BD4C82B-CA75-4365-B46F-700D5C0738CF}"/>
    <hyperlink ref="A92" r:id="rId181" display="https://finance.yahoo.com/quote/AMZN230616C00164000?p=AMZN230616C00164000" xr:uid="{B12107B1-9339-41CD-ADDB-A1776DAA27E0}"/>
    <hyperlink ref="C92" r:id="rId182" display="https://finance.yahoo.com/quote/AMZN/options?strike=164&amp;straddle=false" xr:uid="{99E64351-D43D-49B0-8B95-2DAB912FE3F8}"/>
    <hyperlink ref="A93" r:id="rId183" display="https://finance.yahoo.com/quote/AMZN230616C00164500?p=AMZN230616C00164500" xr:uid="{8C7D2305-E103-470F-940F-ED61C6C20942}"/>
    <hyperlink ref="C93" r:id="rId184" display="https://finance.yahoo.com/quote/AMZN/options?strike=164.5&amp;straddle=false" xr:uid="{3AD78AC0-E1A9-4A15-80F8-A79B05F4F3F3}"/>
    <hyperlink ref="A94" r:id="rId185" display="https://finance.yahoo.com/quote/AMZN230616C00165000?p=AMZN230616C00165000" xr:uid="{663355CE-01A9-45A8-9901-EF6D4E7D8C07}"/>
    <hyperlink ref="C94" r:id="rId186" display="https://finance.yahoo.com/quote/AMZN/options?strike=165&amp;straddle=false" xr:uid="{F4296A02-2D0B-4455-9F89-0BFC5AC31B9C}"/>
    <hyperlink ref="A95" r:id="rId187" display="https://finance.yahoo.com/quote/AMZN230616C00165500?p=AMZN230616C00165500" xr:uid="{4BD52CD8-87B0-4935-94D4-87868704239F}"/>
    <hyperlink ref="C95" r:id="rId188" display="https://finance.yahoo.com/quote/AMZN/options?strike=165.5&amp;straddle=false" xr:uid="{4912AB22-9469-4554-A472-A4A5DF63FCA0}"/>
    <hyperlink ref="A96" r:id="rId189" display="https://finance.yahoo.com/quote/AMZN230616C00166000?p=AMZN230616C00166000" xr:uid="{2737BF19-6174-4F7B-B059-08793DAE0852}"/>
    <hyperlink ref="C96" r:id="rId190" display="https://finance.yahoo.com/quote/AMZN/options?strike=166&amp;straddle=false" xr:uid="{169A8531-F7A0-4556-B041-14C7F796C239}"/>
    <hyperlink ref="A97" r:id="rId191" display="https://finance.yahoo.com/quote/AMZN230616C00166500?p=AMZN230616C00166500" xr:uid="{CA8D1DA3-4F76-4961-A2CB-CC19ED8C2D2A}"/>
    <hyperlink ref="C97" r:id="rId192" display="https://finance.yahoo.com/quote/AMZN/options?strike=166.5&amp;straddle=false" xr:uid="{892ABBCB-6B3F-435E-8B0B-53A8435043A0}"/>
    <hyperlink ref="A98" r:id="rId193" display="https://finance.yahoo.com/quote/AMZN230616C00167000?p=AMZN230616C00167000" xr:uid="{47D708BC-AF19-4E31-B784-B1E50F3F80F8}"/>
    <hyperlink ref="C98" r:id="rId194" display="https://finance.yahoo.com/quote/AMZN/options?strike=167&amp;straddle=false" xr:uid="{40F42294-99AE-40DF-BFCC-9E1736B6537A}"/>
    <hyperlink ref="A99" r:id="rId195" display="https://finance.yahoo.com/quote/AMZN230616C00167500?p=AMZN230616C00167500" xr:uid="{A95AF03D-E446-40A8-AD9A-891A555E6F94}"/>
    <hyperlink ref="C99" r:id="rId196" display="https://finance.yahoo.com/quote/AMZN/options?strike=167.5&amp;straddle=false" xr:uid="{20918473-253D-4C3F-9142-C4DB55681C54}"/>
    <hyperlink ref="A100" r:id="rId197" display="https://finance.yahoo.com/quote/AMZN230616C00168000?p=AMZN230616C00168000" xr:uid="{8867B6BF-C8C8-433D-A275-44D1C64012FF}"/>
    <hyperlink ref="C100" r:id="rId198" display="https://finance.yahoo.com/quote/AMZN/options?strike=168&amp;straddle=false" xr:uid="{82D01C5A-6D7F-4287-B909-0744C572F182}"/>
    <hyperlink ref="A101" r:id="rId199" display="https://finance.yahoo.com/quote/AMZN230616C00168500?p=AMZN230616C00168500" xr:uid="{0868A409-4F89-4024-AB7E-F3F4B06C6829}"/>
    <hyperlink ref="C101" r:id="rId200" display="https://finance.yahoo.com/quote/AMZN/options?strike=168.5&amp;straddle=false" xr:uid="{51CAC80B-7312-4628-9794-5FD5AD7438B7}"/>
    <hyperlink ref="A102" r:id="rId201" display="https://finance.yahoo.com/quote/AMZN230616C00169000?p=AMZN230616C00169000" xr:uid="{675D9006-F3BF-41F5-A2FE-7A9B47B5A987}"/>
    <hyperlink ref="C102" r:id="rId202" display="https://finance.yahoo.com/quote/AMZN/options?strike=169&amp;straddle=false" xr:uid="{EFDBBA93-4E0A-4895-B27B-03363F1F9F9E}"/>
    <hyperlink ref="A103" r:id="rId203" display="https://finance.yahoo.com/quote/AMZN230616C00169500?p=AMZN230616C00169500" xr:uid="{5BA33A09-2554-4654-B40C-07E3E4CC852E}"/>
    <hyperlink ref="C103" r:id="rId204" display="https://finance.yahoo.com/quote/AMZN/options?strike=169.5&amp;straddle=false" xr:uid="{1A796744-E009-47CD-8746-3DEAF8ABD245}"/>
    <hyperlink ref="A104" r:id="rId205" display="https://finance.yahoo.com/quote/AMZN230616C00170000?p=AMZN230616C00170000" xr:uid="{43E70D40-C325-4D84-9128-F5A1E3AC8129}"/>
    <hyperlink ref="C104" r:id="rId206" display="https://finance.yahoo.com/quote/AMZN/options?strike=170&amp;straddle=false" xr:uid="{BD3F3A7B-DA8A-4941-ADC1-8D5DB2204F78}"/>
    <hyperlink ref="A105" r:id="rId207" display="https://finance.yahoo.com/quote/AMZN230616C00170500?p=AMZN230616C00170500" xr:uid="{55450B16-2E64-4A8A-BEDF-2959F066B9D1}"/>
    <hyperlink ref="C105" r:id="rId208" display="https://finance.yahoo.com/quote/AMZN/options?strike=170.5&amp;straddle=false" xr:uid="{B2977603-4931-4776-A390-04E55C61E792}"/>
    <hyperlink ref="A106" r:id="rId209" display="https://finance.yahoo.com/quote/AMZN230616C00171000?p=AMZN230616C00171000" xr:uid="{2B1A6666-E9CC-4844-B87B-6928E69E5D77}"/>
    <hyperlink ref="C106" r:id="rId210" display="https://finance.yahoo.com/quote/AMZN/options?strike=171&amp;straddle=false" xr:uid="{F3DEFF90-89DC-4DE8-B7BE-18235FF43C09}"/>
    <hyperlink ref="A107" r:id="rId211" display="https://finance.yahoo.com/quote/AMZN230616C00171500?p=AMZN230616C00171500" xr:uid="{1C51C14D-14FC-4B6B-94D2-4C7E8D3A095D}"/>
    <hyperlink ref="C107" r:id="rId212" display="https://finance.yahoo.com/quote/AMZN/options?strike=171.5&amp;straddle=false" xr:uid="{3C945722-459B-45DA-9494-26EED9B622E7}"/>
    <hyperlink ref="A108" r:id="rId213" display="https://finance.yahoo.com/quote/AMZN230616C00172000?p=AMZN230616C00172000" xr:uid="{1ADDB1EA-F23A-46C9-BC3F-1DCC8AC6488E}"/>
    <hyperlink ref="C108" r:id="rId214" display="https://finance.yahoo.com/quote/AMZN/options?strike=172&amp;straddle=false" xr:uid="{B25EFE08-F075-4449-9F5E-E5E010DCB8A0}"/>
    <hyperlink ref="A109" r:id="rId215" display="https://finance.yahoo.com/quote/AMZN230616C00172500?p=AMZN230616C00172500" xr:uid="{388156B2-8A1F-42D2-B124-8F7DAB1656FF}"/>
    <hyperlink ref="C109" r:id="rId216" display="https://finance.yahoo.com/quote/AMZN/options?strike=172.5&amp;straddle=false" xr:uid="{7F0D2C20-C1C3-4341-9677-2BD939DF760A}"/>
    <hyperlink ref="A110" r:id="rId217" display="https://finance.yahoo.com/quote/AMZN230616C00173000?p=AMZN230616C00173000" xr:uid="{6DB57624-B3FB-4C88-BD01-DC2B6AA4C7BF}"/>
    <hyperlink ref="C110" r:id="rId218" display="https://finance.yahoo.com/quote/AMZN/options?strike=173&amp;straddle=false" xr:uid="{ECC0394C-8DD5-4506-A530-C4E25ED3B0A1}"/>
    <hyperlink ref="A111" r:id="rId219" display="https://finance.yahoo.com/quote/AMZN230616C00173500?p=AMZN230616C00173500" xr:uid="{6645E3FB-CE70-4840-BE51-FB3456A522A4}"/>
    <hyperlink ref="C111" r:id="rId220" display="https://finance.yahoo.com/quote/AMZN/options?strike=173.5&amp;straddle=false" xr:uid="{1799F947-8F6F-434F-9C29-07AB808DA276}"/>
    <hyperlink ref="A112" r:id="rId221" display="https://finance.yahoo.com/quote/AMZN230616C00174000?p=AMZN230616C00174000" xr:uid="{AB3CBA28-7C77-442F-BCAC-E9F36B1D6427}"/>
    <hyperlink ref="C112" r:id="rId222" display="https://finance.yahoo.com/quote/AMZN/options?strike=174&amp;straddle=false" xr:uid="{BCC8D9AB-87AC-454D-A501-50AAC0FF99EF}"/>
    <hyperlink ref="A113" r:id="rId223" display="https://finance.yahoo.com/quote/AMZN230616C00174500?p=AMZN230616C00174500" xr:uid="{18CDAF4E-DEB6-4657-BF39-3C7F7EF719A7}"/>
    <hyperlink ref="C113" r:id="rId224" display="https://finance.yahoo.com/quote/AMZN/options?strike=174.5&amp;straddle=false" xr:uid="{77851011-E6C9-4CBD-B456-AFB688A8094A}"/>
    <hyperlink ref="A114" r:id="rId225" display="https://finance.yahoo.com/quote/AMZN230616C00175000?p=AMZN230616C00175000" xr:uid="{DA5281FC-8E71-4D06-A9C1-7087F19CCB3A}"/>
    <hyperlink ref="C114" r:id="rId226" display="https://finance.yahoo.com/quote/AMZN/options?strike=175&amp;straddle=false" xr:uid="{A799B187-B5D0-4697-A3E7-DC4D4B5D711F}"/>
    <hyperlink ref="A115" r:id="rId227" display="https://finance.yahoo.com/quote/AMZN230616C00175500?p=AMZN230616C00175500" xr:uid="{4C4140AA-3738-4324-BBCD-F10E72481EB2}"/>
    <hyperlink ref="C115" r:id="rId228" display="https://finance.yahoo.com/quote/AMZN/options?strike=175.5&amp;straddle=false" xr:uid="{7F6E696E-291A-4435-A2DC-AC547F93DC04}"/>
    <hyperlink ref="A116" r:id="rId229" display="https://finance.yahoo.com/quote/AMZN230616C00176000?p=AMZN230616C00176000" xr:uid="{A1B6B28B-181B-420E-9102-293F2BA222A5}"/>
    <hyperlink ref="C116" r:id="rId230" display="https://finance.yahoo.com/quote/AMZN/options?strike=176&amp;straddle=false" xr:uid="{192BDD6F-1D1C-4C47-9016-7265BFCD4AC6}"/>
    <hyperlink ref="A117" r:id="rId231" display="https://finance.yahoo.com/quote/AMZN230616C00176500?p=AMZN230616C00176500" xr:uid="{B6BABF6A-C860-47E4-B2E9-0FCA2D4D3E58}"/>
    <hyperlink ref="C117" r:id="rId232" display="https://finance.yahoo.com/quote/AMZN/options?strike=176.5&amp;straddle=false" xr:uid="{A4A35CBC-5DAA-4B58-9ED9-723F0A2B2B94}"/>
    <hyperlink ref="A118" r:id="rId233" display="https://finance.yahoo.com/quote/AMZN230616C00177000?p=AMZN230616C00177000" xr:uid="{B5830905-EF50-427D-AE61-CFEA953C8075}"/>
    <hyperlink ref="C118" r:id="rId234" display="https://finance.yahoo.com/quote/AMZN/options?strike=177&amp;straddle=false" xr:uid="{D3F352D2-8CAF-476D-B8B6-07CEF94E4AF8}"/>
    <hyperlink ref="A119" r:id="rId235" display="https://finance.yahoo.com/quote/AMZN230616C00177500?p=AMZN230616C00177500" xr:uid="{A5035A0D-00E7-4F7F-8DCE-C5C30947B2FE}"/>
    <hyperlink ref="C119" r:id="rId236" display="https://finance.yahoo.com/quote/AMZN/options?strike=177.5&amp;straddle=false" xr:uid="{15D821E9-6FEA-402E-970E-FF890B1E5C15}"/>
    <hyperlink ref="A120" r:id="rId237" display="https://finance.yahoo.com/quote/AMZN230616C00178000?p=AMZN230616C00178000" xr:uid="{800258EF-1F8A-463F-AAD8-E8FD32DCCD86}"/>
    <hyperlink ref="C120" r:id="rId238" display="https://finance.yahoo.com/quote/AMZN/options?strike=178&amp;straddle=false" xr:uid="{3FBD02BF-01BF-46E2-9C44-FB17B0AC9161}"/>
    <hyperlink ref="A121" r:id="rId239" display="https://finance.yahoo.com/quote/AMZN230616C00178500?p=AMZN230616C00178500" xr:uid="{4BFD8DE3-5507-4800-AB1C-6F5B3AA55086}"/>
    <hyperlink ref="C121" r:id="rId240" display="https://finance.yahoo.com/quote/AMZN/options?strike=178.5&amp;straddle=false" xr:uid="{645D6C50-1A13-4EDA-A8A2-5F95330E727B}"/>
    <hyperlink ref="A122" r:id="rId241" display="https://finance.yahoo.com/quote/AMZN230616C00179000?p=AMZN230616C00179000" xr:uid="{38074BC5-87F0-4BE4-AB34-F2A70E329294}"/>
    <hyperlink ref="C122" r:id="rId242" display="https://finance.yahoo.com/quote/AMZN/options?strike=179&amp;straddle=false" xr:uid="{33B1BC4B-66F5-4065-9018-4F80E6D91A50}"/>
    <hyperlink ref="A123" r:id="rId243" display="https://finance.yahoo.com/quote/AMZN230616C00179500?p=AMZN230616C00179500" xr:uid="{9049DBC6-B35E-4B1D-AE54-767A9C8A1534}"/>
    <hyperlink ref="C123" r:id="rId244" display="https://finance.yahoo.com/quote/AMZN/options?strike=179.5&amp;straddle=false" xr:uid="{7FD80DB1-1286-4CCB-9DA6-00101F2EFAE4}"/>
    <hyperlink ref="A124" r:id="rId245" display="https://finance.yahoo.com/quote/AMZN230616C00180000?p=AMZN230616C00180000" xr:uid="{43632E53-CBF6-430D-9EE5-F97B76003FD7}"/>
    <hyperlink ref="C124" r:id="rId246" display="https://finance.yahoo.com/quote/AMZN/options?strike=180&amp;straddle=false" xr:uid="{D519FFB1-3892-480C-BB02-3860035C3335}"/>
    <hyperlink ref="A125" r:id="rId247" display="https://finance.yahoo.com/quote/AMZN230616C00180500?p=AMZN230616C00180500" xr:uid="{A40C9522-ABA8-46AE-93F1-86227A3976B7}"/>
    <hyperlink ref="C125" r:id="rId248" display="https://finance.yahoo.com/quote/AMZN/options?strike=180.5&amp;straddle=false" xr:uid="{94665057-3752-44F5-80EA-1738A3CF1DDE}"/>
    <hyperlink ref="A126" r:id="rId249" display="https://finance.yahoo.com/quote/AMZN230616C00181000?p=AMZN230616C00181000" xr:uid="{B222E884-8628-455B-AC63-4346359678E2}"/>
    <hyperlink ref="C126" r:id="rId250" display="https://finance.yahoo.com/quote/AMZN/options?strike=181&amp;straddle=false" xr:uid="{2565117C-01A5-4C33-A044-D3D7DACF5930}"/>
    <hyperlink ref="A127" r:id="rId251" display="https://finance.yahoo.com/quote/AMZN230616C00181500?p=AMZN230616C00181500" xr:uid="{4D75F31C-CAC6-4757-8F28-10D3E0E50103}"/>
    <hyperlink ref="C127" r:id="rId252" display="https://finance.yahoo.com/quote/AMZN/options?strike=181.5&amp;straddle=false" xr:uid="{F5CDFF61-1840-4399-9279-35F87BE21084}"/>
    <hyperlink ref="A128" r:id="rId253" display="https://finance.yahoo.com/quote/AMZN230616C00182000?p=AMZN230616C00182000" xr:uid="{3E679F3A-2843-4F0F-8BA4-2C15EE612FF3}"/>
    <hyperlink ref="C128" r:id="rId254" display="https://finance.yahoo.com/quote/AMZN/options?strike=182&amp;straddle=false" xr:uid="{4BEB04CA-DEEE-4F05-9248-00A88FB4AF73}"/>
    <hyperlink ref="A129" r:id="rId255" display="https://finance.yahoo.com/quote/AMZN230616C00182500?p=AMZN230616C00182500" xr:uid="{B5951240-E50F-45E5-92A5-B613BD6B8DEB}"/>
    <hyperlink ref="C129" r:id="rId256" display="https://finance.yahoo.com/quote/AMZN/options?strike=182.5&amp;straddle=false" xr:uid="{AFFB8EA4-43BB-4E33-939C-23FA6CBB008C}"/>
    <hyperlink ref="A130" r:id="rId257" display="https://finance.yahoo.com/quote/AMZN230616C00183000?p=AMZN230616C00183000" xr:uid="{DFD8599C-58A0-4019-88F4-1C4017FC6D8D}"/>
    <hyperlink ref="C130" r:id="rId258" display="https://finance.yahoo.com/quote/AMZN/options?strike=183&amp;straddle=false" xr:uid="{75A421AE-5681-4F9A-AAC9-E7474CE29AD2}"/>
    <hyperlink ref="A131" r:id="rId259" display="https://finance.yahoo.com/quote/AMZN230616C00183500?p=AMZN230616C00183500" xr:uid="{D604D5EB-C23B-43EA-B498-04F44EA25071}"/>
    <hyperlink ref="C131" r:id="rId260" display="https://finance.yahoo.com/quote/AMZN/options?strike=183.5&amp;straddle=false" xr:uid="{703EF51E-01CC-4CF6-92F7-8E069A4FD4C9}"/>
    <hyperlink ref="A132" r:id="rId261" display="https://finance.yahoo.com/quote/AMZN230616C00184000?p=AMZN230616C00184000" xr:uid="{4828043F-0688-4C2E-B3C8-DE8200307482}"/>
    <hyperlink ref="C132" r:id="rId262" display="https://finance.yahoo.com/quote/AMZN/options?strike=184&amp;straddle=false" xr:uid="{75EA1F5A-E4DE-4268-811A-61FCC9B6898E}"/>
    <hyperlink ref="A133" r:id="rId263" display="https://finance.yahoo.com/quote/AMZN230616C00184500?p=AMZN230616C00184500" xr:uid="{3DA4710E-0FDA-4FF6-99B1-6679EAC5863C}"/>
    <hyperlink ref="C133" r:id="rId264" display="https://finance.yahoo.com/quote/AMZN/options?strike=184.5&amp;straddle=false" xr:uid="{50749F00-62A2-48C9-8F86-D6913A8988DE}"/>
    <hyperlink ref="A134" r:id="rId265" display="https://finance.yahoo.com/quote/AMZN230616C00185000?p=AMZN230616C00185000" xr:uid="{2D9D3E78-B13E-4977-8B51-8567A5839987}"/>
    <hyperlink ref="C134" r:id="rId266" display="https://finance.yahoo.com/quote/AMZN/options?strike=185&amp;straddle=false" xr:uid="{97EDFC06-8908-42E4-ACCB-2641382D1F35}"/>
    <hyperlink ref="A135" r:id="rId267" display="https://finance.yahoo.com/quote/AMZN230616C00185500?p=AMZN230616C00185500" xr:uid="{E55ACD23-8C58-45CF-B786-77F9B10DBB49}"/>
    <hyperlink ref="C135" r:id="rId268" display="https://finance.yahoo.com/quote/AMZN/options?strike=185.5&amp;straddle=false" xr:uid="{BBBFCFB9-FD23-4AF0-931D-52494D3DDAB0}"/>
    <hyperlink ref="A136" r:id="rId269" display="https://finance.yahoo.com/quote/AMZN230616C00186000?p=AMZN230616C00186000" xr:uid="{4B4114F6-B0D1-42B4-85BF-183017C5D54F}"/>
    <hyperlink ref="C136" r:id="rId270" display="https://finance.yahoo.com/quote/AMZN/options?strike=186&amp;straddle=false" xr:uid="{4B3F3E60-7AA7-4342-A337-CE32B9CEC184}"/>
    <hyperlink ref="A137" r:id="rId271" display="https://finance.yahoo.com/quote/AMZN230616C00186500?p=AMZN230616C00186500" xr:uid="{A246F411-5545-4BB3-9370-208A7CCB3C2E}"/>
    <hyperlink ref="C137" r:id="rId272" display="https://finance.yahoo.com/quote/AMZN/options?strike=186.5&amp;straddle=false" xr:uid="{49973916-91D2-428E-91A1-8BFE39CF1360}"/>
    <hyperlink ref="A138" r:id="rId273" display="https://finance.yahoo.com/quote/AMZN230616C00187000?p=AMZN230616C00187000" xr:uid="{88514858-C3AC-494F-B256-F597BFAB37F3}"/>
    <hyperlink ref="C138" r:id="rId274" display="https://finance.yahoo.com/quote/AMZN/options?strike=187&amp;straddle=false" xr:uid="{E94B3B5A-1B24-4F07-932C-4B7CB9AFF9B8}"/>
    <hyperlink ref="A139" r:id="rId275" display="https://finance.yahoo.com/quote/AMZN230616C00187500?p=AMZN230616C00187500" xr:uid="{371A42FF-1FA8-4F13-A05B-3FFE7A618BE2}"/>
    <hyperlink ref="C139" r:id="rId276" display="https://finance.yahoo.com/quote/AMZN/options?strike=187.5&amp;straddle=false" xr:uid="{A0390815-7686-45E3-8284-D11FB90F7026}"/>
    <hyperlink ref="A140" r:id="rId277" display="https://finance.yahoo.com/quote/AMZN230616C00188000?p=AMZN230616C00188000" xr:uid="{E31B8DB7-5380-498A-A38D-68787BEC8D1D}"/>
    <hyperlink ref="C140" r:id="rId278" display="https://finance.yahoo.com/quote/AMZN/options?strike=188&amp;straddle=false" xr:uid="{2D56143E-DF89-4E7D-A647-9EB08C2F44B3}"/>
    <hyperlink ref="A141" r:id="rId279" display="https://finance.yahoo.com/quote/AMZN230616C00188500?p=AMZN230616C00188500" xr:uid="{C1ED0DBB-6EB4-46A0-89F7-AB86C733765A}"/>
    <hyperlink ref="C141" r:id="rId280" display="https://finance.yahoo.com/quote/AMZN/options?strike=188.5&amp;straddle=false" xr:uid="{599DB80B-E5DD-4FEB-B977-53C15F81CD6D}"/>
    <hyperlink ref="A142" r:id="rId281" display="https://finance.yahoo.com/quote/AMZN230616C00189000?p=AMZN230616C00189000" xr:uid="{FA4AEA49-F8C4-4093-82B9-1ED57711C25C}"/>
    <hyperlink ref="C142" r:id="rId282" display="https://finance.yahoo.com/quote/AMZN/options?strike=189&amp;straddle=false" xr:uid="{35EE2B9A-230D-49DE-B35D-AF4AAE8D35B8}"/>
    <hyperlink ref="A143" r:id="rId283" display="https://finance.yahoo.com/quote/AMZN230616C00189500?p=AMZN230616C00189500" xr:uid="{49CA33B1-E80F-4508-8D22-C0F1D0B670A5}"/>
    <hyperlink ref="C143" r:id="rId284" display="https://finance.yahoo.com/quote/AMZN/options?strike=189.5&amp;straddle=false" xr:uid="{AA38CFD1-A8E2-4332-B202-4FBE28E8E1A0}"/>
    <hyperlink ref="A144" r:id="rId285" display="https://finance.yahoo.com/quote/AMZN230616C00190000?p=AMZN230616C00190000" xr:uid="{18D42481-68DB-4C2E-985D-FAC11C976A94}"/>
    <hyperlink ref="C144" r:id="rId286" display="https://finance.yahoo.com/quote/AMZN/options?strike=190&amp;straddle=false" xr:uid="{867C81D2-E8D6-45B4-AAFD-374462F21DDB}"/>
    <hyperlink ref="A145" r:id="rId287" display="https://finance.yahoo.com/quote/AMZN230616C00190500?p=AMZN230616C00190500" xr:uid="{99C87426-5EDC-4C81-A995-F94703E16259}"/>
    <hyperlink ref="C145" r:id="rId288" display="https://finance.yahoo.com/quote/AMZN/options?strike=190.5&amp;straddle=false" xr:uid="{70026130-2C72-40C0-ADE5-4161F7DAAC7C}"/>
    <hyperlink ref="A146" r:id="rId289" display="https://finance.yahoo.com/quote/AMZN230616C00191000?p=AMZN230616C00191000" xr:uid="{B93149CA-6D8B-4FBE-B0EB-C889D43C622B}"/>
    <hyperlink ref="C146" r:id="rId290" display="https://finance.yahoo.com/quote/AMZN/options?strike=191&amp;straddle=false" xr:uid="{9F23642A-3E6A-4B22-B72E-FCA6B8329009}"/>
    <hyperlink ref="A147" r:id="rId291" display="https://finance.yahoo.com/quote/AMZN230616C00191500?p=AMZN230616C00191500" xr:uid="{850EA037-FF67-4020-A65B-E528F407C058}"/>
    <hyperlink ref="C147" r:id="rId292" display="https://finance.yahoo.com/quote/AMZN/options?strike=191.5&amp;straddle=false" xr:uid="{AE7C91A6-A7F3-4117-B99A-5A98F7354C40}"/>
    <hyperlink ref="A148" r:id="rId293" display="https://finance.yahoo.com/quote/AMZN230616C00192000?p=AMZN230616C00192000" xr:uid="{1F551EDC-F709-4D43-901A-B005133FA7F9}"/>
    <hyperlink ref="C148" r:id="rId294" display="https://finance.yahoo.com/quote/AMZN/options?strike=192&amp;straddle=false" xr:uid="{F0631CE7-623D-4DE9-B869-FA4F0BEDB1E5}"/>
    <hyperlink ref="A149" r:id="rId295" display="https://finance.yahoo.com/quote/AMZN230616C00192500?p=AMZN230616C00192500" xr:uid="{DB72C3B5-F632-4489-BDCC-EA10FF92EF7B}"/>
    <hyperlink ref="C149" r:id="rId296" display="https://finance.yahoo.com/quote/AMZN/options?strike=192.5&amp;straddle=false" xr:uid="{23711658-4340-4324-8AAB-325EE35A0FC8}"/>
    <hyperlink ref="A150" r:id="rId297" display="https://finance.yahoo.com/quote/AMZN230616C00193000?p=AMZN230616C00193000" xr:uid="{D9980679-4000-492C-BAB5-B60EC1B1A43F}"/>
    <hyperlink ref="C150" r:id="rId298" display="https://finance.yahoo.com/quote/AMZN/options?strike=193&amp;straddle=false" xr:uid="{B7CD414E-4D12-4F61-8A86-C02BE90070D0}"/>
    <hyperlink ref="A151" r:id="rId299" display="https://finance.yahoo.com/quote/AMZN230616C00193500?p=AMZN230616C00193500" xr:uid="{20F9CDED-B2E9-4C35-9AEB-CD87CFC873CD}"/>
    <hyperlink ref="C151" r:id="rId300" display="https://finance.yahoo.com/quote/AMZN/options?strike=193.5&amp;straddle=false" xr:uid="{059997E7-6779-416E-96CD-F08C53E8EDE3}"/>
    <hyperlink ref="A152" r:id="rId301" display="https://finance.yahoo.com/quote/AMZN230616C00194000?p=AMZN230616C00194000" xr:uid="{190D8962-24EC-48B0-BD30-E1C6929AB918}"/>
    <hyperlink ref="C152" r:id="rId302" display="https://finance.yahoo.com/quote/AMZN/options?strike=194&amp;straddle=false" xr:uid="{CCD1E68B-6E6D-459E-82C2-625D1E80D2F1}"/>
    <hyperlink ref="A153" r:id="rId303" display="https://finance.yahoo.com/quote/AMZN230616C00194500?p=AMZN230616C00194500" xr:uid="{DECD6D12-B82B-4998-B92A-BEE4D0E07F94}"/>
    <hyperlink ref="C153" r:id="rId304" display="https://finance.yahoo.com/quote/AMZN/options?strike=194.5&amp;straddle=false" xr:uid="{F54E2929-6638-4678-9395-1B116BB9B262}"/>
    <hyperlink ref="A154" r:id="rId305" display="https://finance.yahoo.com/quote/AMZN230616C00195000?p=AMZN230616C00195000" xr:uid="{C196140B-361F-45FB-AA44-57400FF8098F}"/>
    <hyperlink ref="C154" r:id="rId306" display="https://finance.yahoo.com/quote/AMZN/options?strike=195&amp;straddle=false" xr:uid="{BA5E227B-2828-4B62-91AC-B55A20BB8198}"/>
    <hyperlink ref="A155" r:id="rId307" display="https://finance.yahoo.com/quote/AMZN230616C00195500?p=AMZN230616C00195500" xr:uid="{33422D5A-3833-4923-B1C0-57CBFF8DFB55}"/>
    <hyperlink ref="C155" r:id="rId308" display="https://finance.yahoo.com/quote/AMZN/options?strike=195.5&amp;straddle=false" xr:uid="{D0D26092-229F-4C53-B75B-F92ED8DAE1BD}"/>
    <hyperlink ref="A156" r:id="rId309" display="https://finance.yahoo.com/quote/AMZN230616C00196000?p=AMZN230616C00196000" xr:uid="{D82AE3FA-B1C1-4467-8771-3DC5C16BAE52}"/>
    <hyperlink ref="C156" r:id="rId310" display="https://finance.yahoo.com/quote/AMZN/options?strike=196&amp;straddle=false" xr:uid="{02800DAE-9549-402D-A758-71A828F0AD51}"/>
    <hyperlink ref="A157" r:id="rId311" display="https://finance.yahoo.com/quote/AMZN230616C00196500?p=AMZN230616C00196500" xr:uid="{7CF8AF1E-9E8D-48BE-8255-39662FF64013}"/>
    <hyperlink ref="C157" r:id="rId312" display="https://finance.yahoo.com/quote/AMZN/options?strike=196.5&amp;straddle=false" xr:uid="{BC474987-BE54-4927-99ED-05E56A73EBFD}"/>
    <hyperlink ref="A158" r:id="rId313" display="https://finance.yahoo.com/quote/AMZN230616C00197000?p=AMZN230616C00197000" xr:uid="{DC2ED4FE-CA0D-420C-B80C-E8C14E41C4F7}"/>
    <hyperlink ref="C158" r:id="rId314" display="https://finance.yahoo.com/quote/AMZN/options?strike=197&amp;straddle=false" xr:uid="{9AD1C021-5703-435A-A97E-28C34D95B2AD}"/>
    <hyperlink ref="A159" r:id="rId315" display="https://finance.yahoo.com/quote/AMZN230616C00197500?p=AMZN230616C00197500" xr:uid="{F42029D4-BFB5-4D7D-B543-0DFF0A0B30A0}"/>
    <hyperlink ref="C159" r:id="rId316" display="https://finance.yahoo.com/quote/AMZN/options?strike=197.5&amp;straddle=false" xr:uid="{5080C591-CEE5-4E3B-BDB3-40861C3B1F48}"/>
    <hyperlink ref="A160" r:id="rId317" display="https://finance.yahoo.com/quote/AMZN230616C00198000?p=AMZN230616C00198000" xr:uid="{EB5FC4FA-B874-4666-9CF8-FDCDD7F8604D}"/>
    <hyperlink ref="C160" r:id="rId318" display="https://finance.yahoo.com/quote/AMZN/options?strike=198&amp;straddle=false" xr:uid="{6B4CC27B-8E87-4E3D-91AF-9E8D5A9C2BE7}"/>
    <hyperlink ref="A161" r:id="rId319" display="https://finance.yahoo.com/quote/AMZN230616C00198500?p=AMZN230616C00198500" xr:uid="{0F779D8D-854D-4A9A-AFD6-02EB3C28D6B0}"/>
    <hyperlink ref="C161" r:id="rId320" display="https://finance.yahoo.com/quote/AMZN/options?strike=198.5&amp;straddle=false" xr:uid="{6E3DC8F9-BC5E-4713-B183-8927472C90A4}"/>
    <hyperlink ref="A162" r:id="rId321" display="https://finance.yahoo.com/quote/AMZN230616C00199000?p=AMZN230616C00199000" xr:uid="{4F5FEE7D-9EA9-4B36-AB5E-A7ADE6B02D63}"/>
    <hyperlink ref="C162" r:id="rId322" display="https://finance.yahoo.com/quote/AMZN/options?strike=199&amp;straddle=false" xr:uid="{1E890EBD-DE1E-4316-9C60-E437E0523C76}"/>
    <hyperlink ref="A163" r:id="rId323" display="https://finance.yahoo.com/quote/AMZN230616C00199500?p=AMZN230616C00199500" xr:uid="{D13E1A5F-8C45-4951-A61C-77AB228E8C16}"/>
    <hyperlink ref="C163" r:id="rId324" display="https://finance.yahoo.com/quote/AMZN/options?strike=199.5&amp;straddle=false" xr:uid="{87AF6E01-113A-459F-B102-F98AA8BAC64B}"/>
    <hyperlink ref="A164" r:id="rId325" display="https://finance.yahoo.com/quote/AMZN230616C00200000?p=AMZN230616C00200000" xr:uid="{139646FC-EF80-4DCD-B766-DAB0558B4D1F}"/>
    <hyperlink ref="C164" r:id="rId326" display="https://finance.yahoo.com/quote/AMZN/options?strike=200&amp;straddle=false" xr:uid="{CD00B8FC-1BF9-4F2D-9522-38230F2B8A5C}"/>
    <hyperlink ref="A165" r:id="rId327" display="https://finance.yahoo.com/quote/AMZN230616C00205000?p=AMZN230616C00205000" xr:uid="{8A06AEBB-58F8-4C94-939F-2A70EB22B5BD}"/>
    <hyperlink ref="C165" r:id="rId328" display="https://finance.yahoo.com/quote/AMZN/options?strike=205&amp;straddle=false" xr:uid="{95C7716D-7E11-44CE-B57D-9FBBB210999A}"/>
    <hyperlink ref="A166" r:id="rId329" display="https://finance.yahoo.com/quote/AMZN230616C00210000?p=AMZN230616C00210000" xr:uid="{BECC536C-432B-4AAC-BC86-3FA9698819BA}"/>
    <hyperlink ref="C166" r:id="rId330" display="https://finance.yahoo.com/quote/AMZN/options?strike=210&amp;straddle=false" xr:uid="{FF343647-88A1-4553-A09E-C717C6F99106}"/>
    <hyperlink ref="A167" r:id="rId331" display="https://finance.yahoo.com/quote/AMZN230616C00215000?p=AMZN230616C00215000" xr:uid="{CF9AAD2D-93E0-4D39-8231-8578A1AB8ED7}"/>
    <hyperlink ref="C167" r:id="rId332" display="https://finance.yahoo.com/quote/AMZN/options?strike=215&amp;straddle=false" xr:uid="{A3B12559-89AD-4940-9936-67C10C9CD197}"/>
    <hyperlink ref="A168" r:id="rId333" display="https://finance.yahoo.com/quote/AMZN230616C00220000?p=AMZN230616C00220000" xr:uid="{B2A51239-583C-4936-B12D-1BE49D7802FE}"/>
    <hyperlink ref="C168" r:id="rId334" display="https://finance.yahoo.com/quote/AMZN/options?strike=220&amp;straddle=false" xr:uid="{0CD7D34C-DC60-4B42-B49D-CBF123E5D791}"/>
    <hyperlink ref="A169" r:id="rId335" display="https://finance.yahoo.com/quote/AMZN230616C00225000?p=AMZN230616C00225000" xr:uid="{3B1F15C9-7569-42C5-958E-EB71DA894F84}"/>
    <hyperlink ref="C169" r:id="rId336" display="https://finance.yahoo.com/quote/AMZN/options?strike=225&amp;straddle=false" xr:uid="{7F57DA80-00E9-479F-9E2D-FE17BE380ED4}"/>
    <hyperlink ref="A170" r:id="rId337" display="https://finance.yahoo.com/quote/AMZN230616C00230000?p=AMZN230616C00230000" xr:uid="{2751369C-E4F3-4879-A421-0C7EE95D9650}"/>
    <hyperlink ref="C170" r:id="rId338" display="https://finance.yahoo.com/quote/AMZN/options?strike=230&amp;straddle=false" xr:uid="{BF51AF69-D1DD-4907-BA46-3C9497DF0CAF}"/>
    <hyperlink ref="A171" r:id="rId339" display="https://finance.yahoo.com/quote/AMZN230616C00235000?p=AMZN230616C00235000" xr:uid="{63A7C6BA-328F-486E-ABA0-EE9ED1C7DA84}"/>
    <hyperlink ref="C171" r:id="rId340" display="https://finance.yahoo.com/quote/AMZN/options?strike=235&amp;straddle=false" xr:uid="{70F16B23-CDDA-48DA-A35E-C6CAD7130911}"/>
    <hyperlink ref="A172" r:id="rId341" display="https://finance.yahoo.com/quote/AMZN230616C00240000?p=AMZN230616C00240000" xr:uid="{0107D10A-3482-4297-BCA7-0817BA95B61A}"/>
    <hyperlink ref="C172" r:id="rId342" display="https://finance.yahoo.com/quote/AMZN/options?strike=240&amp;straddle=false" xr:uid="{A4565910-2D88-45EC-9700-C8BAA6B42892}"/>
    <hyperlink ref="A173" r:id="rId343" display="https://finance.yahoo.com/quote/AMZN230616C00245000?p=AMZN230616C00245000" xr:uid="{3D157386-D759-4615-AC57-20F4ADE6705C}"/>
    <hyperlink ref="C173" r:id="rId344" display="https://finance.yahoo.com/quote/AMZN/options?strike=245&amp;straddle=false" xr:uid="{7FC5F1CC-9057-4194-BD55-104D9C89CEDA}"/>
    <hyperlink ref="A174" r:id="rId345" display="https://finance.yahoo.com/quote/AMZN230616C00250000?p=AMZN230616C00250000" xr:uid="{7993A5D7-68D3-4A6C-ACBF-CF68E79A41BB}"/>
    <hyperlink ref="C174" r:id="rId346" display="https://finance.yahoo.com/quote/AMZN/options?strike=250&amp;straddle=false" xr:uid="{BA77B14A-81C7-43F8-87EA-FF11931BE268}"/>
    <hyperlink ref="A175" r:id="rId347" display="https://finance.yahoo.com/quote/AMZN230616C00255000?p=AMZN230616C00255000" xr:uid="{08EBFF29-495D-4B9C-9C7B-6FE5F72A5B34}"/>
    <hyperlink ref="C175" r:id="rId348" display="https://finance.yahoo.com/quote/AMZN/options?strike=255&amp;straddle=false" xr:uid="{FE18EE60-946C-439E-8ABC-85B2B8EAC9E9}"/>
    <hyperlink ref="A176" r:id="rId349" display="https://finance.yahoo.com/quote/AMZN230616C00260000?p=AMZN230616C00260000" xr:uid="{2F9DE158-A354-44A2-88F5-21E2F7E1301A}"/>
    <hyperlink ref="C176" r:id="rId350" display="https://finance.yahoo.com/quote/AMZN/options?strike=260&amp;straddle=false" xr:uid="{FE35FE27-1F30-46B8-A48E-12FC00E07B29}"/>
    <hyperlink ref="A177" r:id="rId351" display="https://finance.yahoo.com/quote/AMZN230616C00265000?p=AMZN230616C00265000" xr:uid="{CE35F42F-277F-4257-A88B-EDDBAE8F0383}"/>
    <hyperlink ref="C177" r:id="rId352" display="https://finance.yahoo.com/quote/AMZN/options?strike=265&amp;straddle=false" xr:uid="{4AF92EE5-1356-4947-A307-944087B5AF74}"/>
    <hyperlink ref="A178" r:id="rId353" display="https://finance.yahoo.com/quote/AMZN230616C00270000?p=AMZN230616C00270000" xr:uid="{ED8FACD7-A331-4109-BFD4-5D4FBED8A7BE}"/>
    <hyperlink ref="C178" r:id="rId354" display="https://finance.yahoo.com/quote/AMZN/options?strike=270&amp;straddle=false" xr:uid="{11F4DC6A-4931-4959-8866-403CB75D17D3}"/>
    <hyperlink ref="A179" r:id="rId355" display="https://finance.yahoo.com/quote/AMZN230616C00275000?p=AMZN230616C00275000" xr:uid="{2C94C60F-D2C3-4EC4-BF93-4F788A04BE17}"/>
    <hyperlink ref="C179" r:id="rId356" display="https://finance.yahoo.com/quote/AMZN/options?strike=275&amp;straddle=false" xr:uid="{ED84EF74-4C39-4767-9504-74BDC4F66360}"/>
    <hyperlink ref="A180" r:id="rId357" display="https://finance.yahoo.com/quote/AMZN230616C01200000?p=AMZN230616C01200000" xr:uid="{1F738DCD-420C-43C4-8AFF-0B9E01F75430}"/>
    <hyperlink ref="C180" r:id="rId358" display="https://finance.yahoo.com/quote/AMZN/options?strike=1200&amp;straddle=false" xr:uid="{7F8A6642-D697-4DFA-9083-C7155645A02C}"/>
    <hyperlink ref="A181" r:id="rId359" display="https://finance.yahoo.com/quote/AMZN230616C01240000?p=AMZN230616C01240000" xr:uid="{19E9CCBC-1C05-4FB4-880D-1680A8257D6E}"/>
    <hyperlink ref="C181" r:id="rId360" display="https://finance.yahoo.com/quote/AMZN/options?strike=1240&amp;straddle=false" xr:uid="{595ECBFB-AA4F-48E0-85A3-193C83EE340B}"/>
    <hyperlink ref="A182" r:id="rId361" display="https://finance.yahoo.com/quote/AMZN230616C01280000?p=AMZN230616C01280000" xr:uid="{0626DBC8-1348-427E-BD2F-08AD2D1A0C5F}"/>
    <hyperlink ref="C182" r:id="rId362" display="https://finance.yahoo.com/quote/AMZN/options?strike=1280&amp;straddle=false" xr:uid="{2D2D1485-595F-4CF1-8E27-7FC4B5AB539B}"/>
    <hyperlink ref="A183" r:id="rId363" display="https://finance.yahoo.com/quote/AMZN230616C01300000?p=AMZN230616C01300000" xr:uid="{B368F06C-3AF6-4270-A461-0D8F1D2B0B9C}"/>
    <hyperlink ref="C183" r:id="rId364" display="https://finance.yahoo.com/quote/AMZN/options?strike=1300&amp;straddle=false" xr:uid="{F8D02287-9A26-47E3-834F-3ED7E6D97B6A}"/>
    <hyperlink ref="A184" r:id="rId365" display="https://finance.yahoo.com/quote/AMZN230616C01320000?p=AMZN230616C01320000" xr:uid="{0666D314-61D2-49A8-B618-D5ECB4B40027}"/>
    <hyperlink ref="C184" r:id="rId366" display="https://finance.yahoo.com/quote/AMZN/options?strike=1320&amp;straddle=false" xr:uid="{0B718196-02B7-4A64-A94B-9BC824BC6B31}"/>
    <hyperlink ref="A185" r:id="rId367" display="https://finance.yahoo.com/quote/AMZN230616C01340000?p=AMZN230616C01340000" xr:uid="{A2D22B4E-A5B2-400F-A157-FE8F73017AD4}"/>
    <hyperlink ref="C185" r:id="rId368" display="https://finance.yahoo.com/quote/AMZN/options?strike=1340&amp;straddle=false" xr:uid="{6F32CC0D-B43A-4FB3-B6E7-0869838130DD}"/>
    <hyperlink ref="A186" r:id="rId369" display="https://finance.yahoo.com/quote/AMZN230616C01360000?p=AMZN230616C01360000" xr:uid="{E1FC64D5-9964-4D25-B286-1B22ECCAA555}"/>
    <hyperlink ref="C186" r:id="rId370" display="https://finance.yahoo.com/quote/AMZN/options?strike=1360&amp;straddle=false" xr:uid="{AAA7152D-FC4B-4EE0-9C60-6D03F58A3AF4}"/>
    <hyperlink ref="A187" r:id="rId371" display="https://finance.yahoo.com/quote/AMZN230616C01380000?p=AMZN230616C01380000" xr:uid="{BF794DC4-0E76-45ED-9349-C297B7FC7420}"/>
    <hyperlink ref="C187" r:id="rId372" display="https://finance.yahoo.com/quote/AMZN/options?strike=1380&amp;straddle=false" xr:uid="{097C9BFE-956B-45E6-90BF-00FE08B1B1B6}"/>
    <hyperlink ref="A188" r:id="rId373" display="https://finance.yahoo.com/quote/AMZN230616C01400000?p=AMZN230616C01400000" xr:uid="{AEA51241-33E5-4FEC-AC19-479EF8AF7C26}"/>
    <hyperlink ref="C188" r:id="rId374" display="https://finance.yahoo.com/quote/AMZN/options?strike=1400&amp;straddle=false" xr:uid="{5C344C32-DD83-460A-914C-77024C79A0E9}"/>
    <hyperlink ref="A189" r:id="rId375" display="https://finance.yahoo.com/quote/AMZN230616C01420000?p=AMZN230616C01420000" xr:uid="{62EA9459-0D85-43A7-BB92-32E842EAAD3E}"/>
    <hyperlink ref="C189" r:id="rId376" display="https://finance.yahoo.com/quote/AMZN/options?strike=1420&amp;straddle=false" xr:uid="{83D6393E-E2F1-43E8-AC2F-654F3F65AF12}"/>
    <hyperlink ref="A190" r:id="rId377" display="https://finance.yahoo.com/quote/AMZN230616C01440000?p=AMZN230616C01440000" xr:uid="{099B3545-A46B-431F-9111-6814ABBE05FE}"/>
    <hyperlink ref="C190" r:id="rId378" display="https://finance.yahoo.com/quote/AMZN/options?strike=1440&amp;straddle=false" xr:uid="{BEC42CC6-0BA3-43A1-AE80-D506CD325D26}"/>
    <hyperlink ref="A191" r:id="rId379" display="https://finance.yahoo.com/quote/AMZN230616C01450000?p=AMZN230616C01450000" xr:uid="{E74078F0-C322-4F05-ACF9-C887B3061E5F}"/>
    <hyperlink ref="C191" r:id="rId380" display="https://finance.yahoo.com/quote/AMZN/options?strike=1450&amp;straddle=false" xr:uid="{5D0E0E3E-FBC0-4FE6-8EBD-870E6BE54546}"/>
    <hyperlink ref="A192" r:id="rId381" display="https://finance.yahoo.com/quote/AMZN230616C01460000?p=AMZN230616C01460000" xr:uid="{8AEDFAC5-BB2E-4A5F-8B69-A752C320A4DF}"/>
    <hyperlink ref="C192" r:id="rId382" display="https://finance.yahoo.com/quote/AMZN/options?strike=1460&amp;straddle=false" xr:uid="{D0233402-71C0-44EA-8FCC-31E3C2ECBCA9}"/>
    <hyperlink ref="A193" r:id="rId383" display="https://finance.yahoo.com/quote/AMZN230616C01480000?p=AMZN230616C01480000" xr:uid="{B8F060CD-6AF3-482B-BD5D-B34477D6EA14}"/>
    <hyperlink ref="C193" r:id="rId384" display="https://finance.yahoo.com/quote/AMZN/options?strike=1480&amp;straddle=false" xr:uid="{A27C315A-998C-4A60-9E30-EABD5A9B9C37}"/>
    <hyperlink ref="A194" r:id="rId385" display="https://finance.yahoo.com/quote/AMZN230616C01500000?p=AMZN230616C01500000" xr:uid="{1695F177-41CC-40E5-8A84-7D71C5750CA8}"/>
    <hyperlink ref="C194" r:id="rId386" display="https://finance.yahoo.com/quote/AMZN/options?strike=1500&amp;straddle=false" xr:uid="{7D59F959-DAB7-45A5-98BD-996F3151D92F}"/>
    <hyperlink ref="A195" r:id="rId387" display="https://finance.yahoo.com/quote/AMZN230616C01520000?p=AMZN230616C01520000" xr:uid="{E98E9075-72FF-4FC8-91A4-7EAC5827CAFE}"/>
    <hyperlink ref="C195" r:id="rId388" display="https://finance.yahoo.com/quote/AMZN/options?strike=1520&amp;straddle=false" xr:uid="{789D131B-E3D2-465D-B0E6-1E28A918EAC9}"/>
    <hyperlink ref="A196" r:id="rId389" display="https://finance.yahoo.com/quote/AMZN230616C01540000?p=AMZN230616C01540000" xr:uid="{2A6D4C83-BFBC-40DA-B5C3-4CFE9A325F92}"/>
    <hyperlink ref="C196" r:id="rId390" display="https://finance.yahoo.com/quote/AMZN/options?strike=1540&amp;straddle=false" xr:uid="{EEACF813-3E9D-42C1-BF94-394EAF332953}"/>
    <hyperlink ref="A197" r:id="rId391" display="https://finance.yahoo.com/quote/AMZN230616C01550000?p=AMZN230616C01550000" xr:uid="{1720616A-B2CF-4096-91BD-DC5A3F978748}"/>
    <hyperlink ref="C197" r:id="rId392" display="https://finance.yahoo.com/quote/AMZN/options?strike=1550&amp;straddle=false" xr:uid="{C683B3F6-D6A4-4569-9A51-8C342AD0A9D8}"/>
    <hyperlink ref="A198" r:id="rId393" display="https://finance.yahoo.com/quote/AMZN230616C01560000?p=AMZN230616C01560000" xr:uid="{B0F4C761-1E2F-474E-9E77-ED40805930B7}"/>
    <hyperlink ref="C198" r:id="rId394" display="https://finance.yahoo.com/quote/AMZN/options?strike=1560&amp;straddle=false" xr:uid="{1394CA3B-A23A-463C-9B2B-CF80A2CF56AD}"/>
    <hyperlink ref="A199" r:id="rId395" display="https://finance.yahoo.com/quote/AMZN230616C01580000?p=AMZN230616C01580000" xr:uid="{55541858-0F44-4A2C-86D1-6B2C203010F7}"/>
    <hyperlink ref="C199" r:id="rId396" display="https://finance.yahoo.com/quote/AMZN/options?strike=1580&amp;straddle=false" xr:uid="{9A0E31A0-8895-4EC4-8F36-05411633BA5A}"/>
    <hyperlink ref="A200" r:id="rId397" display="https://finance.yahoo.com/quote/AMZN230616C01600000?p=AMZN230616C01600000" xr:uid="{BF6C34AD-C147-4DF7-BD17-A7AF12C0F0B1}"/>
    <hyperlink ref="C200" r:id="rId398" display="https://finance.yahoo.com/quote/AMZN/options?strike=1600&amp;straddle=false" xr:uid="{E21DBAD4-B2C3-406D-8DF3-5B4DABA8B74A}"/>
    <hyperlink ref="A201" r:id="rId399" display="https://finance.yahoo.com/quote/AMZN230616C01620000?p=AMZN230616C01620000" xr:uid="{FE719488-D33B-4F4B-A359-500561B5F7D6}"/>
    <hyperlink ref="C201" r:id="rId400" display="https://finance.yahoo.com/quote/AMZN/options?strike=1620&amp;straddle=false" xr:uid="{2B802896-1FF3-44AB-A65A-B5352A87382E}"/>
    <hyperlink ref="A202" r:id="rId401" display="https://finance.yahoo.com/quote/AMZN230616C01640000?p=AMZN230616C01640000" xr:uid="{B7E07804-79AE-4575-AE28-83D7C554A8CB}"/>
    <hyperlink ref="C202" r:id="rId402" display="https://finance.yahoo.com/quote/AMZN/options?strike=1640&amp;straddle=false" xr:uid="{E5A0BFD4-599A-488F-B2F8-77A093FEE5C1}"/>
    <hyperlink ref="A203" r:id="rId403" display="https://finance.yahoo.com/quote/AMZN230616C01660000?p=AMZN230616C01660000" xr:uid="{875A93D5-6446-458A-923B-461206AB5BDE}"/>
    <hyperlink ref="C203" r:id="rId404" display="https://finance.yahoo.com/quote/AMZN/options?strike=1660&amp;straddle=false" xr:uid="{50A8358F-0115-44FA-93A3-955E42A7568D}"/>
    <hyperlink ref="A204" r:id="rId405" display="https://finance.yahoo.com/quote/AMZN230616C01680000?p=AMZN230616C01680000" xr:uid="{A71CE564-0343-4FBB-A05D-B05558BB3B64}"/>
    <hyperlink ref="C204" r:id="rId406" display="https://finance.yahoo.com/quote/AMZN/options?strike=1680&amp;straddle=false" xr:uid="{88FC9BB2-7F69-4143-A817-A33EA5CDC303}"/>
    <hyperlink ref="A205" r:id="rId407" display="https://finance.yahoo.com/quote/AMZN230616C01700000?p=AMZN230616C01700000" xr:uid="{92793B18-D69D-40EA-B748-9E9B0382B86D}"/>
    <hyperlink ref="C205" r:id="rId408" display="https://finance.yahoo.com/quote/AMZN/options?strike=1700&amp;straddle=false" xr:uid="{860E5A4F-71FB-40B3-B5C4-00A032B9C1C0}"/>
    <hyperlink ref="A206" r:id="rId409" display="https://finance.yahoo.com/quote/AMZN230616C01720000?p=AMZN230616C01720000" xr:uid="{9EA86CEB-12A3-434C-B2A1-BBDD0F840DA5}"/>
    <hyperlink ref="C206" r:id="rId410" display="https://finance.yahoo.com/quote/AMZN/options?strike=1720&amp;straddle=false" xr:uid="{74B52ED5-951A-4B5D-8F6D-79453A3830FF}"/>
    <hyperlink ref="A207" r:id="rId411" display="https://finance.yahoo.com/quote/AMZN230616C01740000?p=AMZN230616C01740000" xr:uid="{A3ACB25E-E883-449F-856D-562FDCAFF3D0}"/>
    <hyperlink ref="C207" r:id="rId412" display="https://finance.yahoo.com/quote/AMZN/options?strike=1740&amp;straddle=false" xr:uid="{6AF4659D-327B-4ED3-A2A2-2809F93D3976}"/>
    <hyperlink ref="A208" r:id="rId413" display="https://finance.yahoo.com/quote/AMZN230616C01760000?p=AMZN230616C01760000" xr:uid="{9A8C2634-5456-4A1E-8A09-FF9E0F2D5E13}"/>
    <hyperlink ref="C208" r:id="rId414" display="https://finance.yahoo.com/quote/AMZN/options?strike=1760&amp;straddle=false" xr:uid="{A54405DF-101F-4639-8D29-887F915449ED}"/>
    <hyperlink ref="A209" r:id="rId415" display="https://finance.yahoo.com/quote/AMZN230616C01780000?p=AMZN230616C01780000" xr:uid="{0A1FFFD3-C04E-42CD-BCEC-F05E41A7FC66}"/>
    <hyperlink ref="C209" r:id="rId416" display="https://finance.yahoo.com/quote/AMZN/options?strike=1780&amp;straddle=false" xr:uid="{BB57829C-778F-4E33-9E1D-9805621C9573}"/>
    <hyperlink ref="A210" r:id="rId417" display="https://finance.yahoo.com/quote/AMZN230616C01800000?p=AMZN230616C01800000" xr:uid="{1BF7B8C0-E7EE-4081-94F4-F24330B0FADE}"/>
    <hyperlink ref="C210" r:id="rId418" display="https://finance.yahoo.com/quote/AMZN/options?strike=1800&amp;straddle=false" xr:uid="{B8B2D44D-F63A-43C9-B193-40C2072069C9}"/>
    <hyperlink ref="A211" r:id="rId419" display="https://finance.yahoo.com/quote/AMZN230616C01820000?p=AMZN230616C01820000" xr:uid="{404B1121-90F2-4C67-82ED-20538820717E}"/>
    <hyperlink ref="C211" r:id="rId420" display="https://finance.yahoo.com/quote/AMZN/options?strike=1820&amp;straddle=false" xr:uid="{F4C3BB9B-6F71-4F7F-BA6D-9017448E4C54}"/>
    <hyperlink ref="A212" r:id="rId421" display="https://finance.yahoo.com/quote/AMZN230616C01840000?p=AMZN230616C01840000" xr:uid="{0194893B-8C36-46E6-BE3E-5E5819A0F46A}"/>
    <hyperlink ref="C212" r:id="rId422" display="https://finance.yahoo.com/quote/AMZN/options?strike=1840&amp;straddle=false" xr:uid="{FF44C5D3-521E-409C-A60F-BB36919AF18A}"/>
    <hyperlink ref="A213" r:id="rId423" display="https://finance.yahoo.com/quote/AMZN230616C01860000?p=AMZN230616C01860000" xr:uid="{D9D391DA-605B-46DA-AA74-C386C47ACD75}"/>
    <hyperlink ref="C213" r:id="rId424" display="https://finance.yahoo.com/quote/AMZN/options?strike=1860&amp;straddle=false" xr:uid="{BCD6BACF-963C-41DF-9E44-9A9459469C4C}"/>
    <hyperlink ref="A214" r:id="rId425" display="https://finance.yahoo.com/quote/AMZN230616C01880000?p=AMZN230616C01880000" xr:uid="{44CE2000-2DBE-45AD-BF30-D57BB9469172}"/>
    <hyperlink ref="C214" r:id="rId426" display="https://finance.yahoo.com/quote/AMZN/options?strike=1880&amp;straddle=false" xr:uid="{BE2F7BFB-5584-4770-AFB0-A39DE737A4C8}"/>
    <hyperlink ref="A215" r:id="rId427" display="https://finance.yahoo.com/quote/AMZN230616C01900000?p=AMZN230616C01900000" xr:uid="{084D1D8C-A0B6-4E2C-B83B-DC4FF3510FE9}"/>
    <hyperlink ref="C215" r:id="rId428" display="https://finance.yahoo.com/quote/AMZN/options?strike=1900&amp;straddle=false" xr:uid="{3A8C1A3F-A015-41BC-8994-BAAF960F92A0}"/>
    <hyperlink ref="A216" r:id="rId429" display="https://finance.yahoo.com/quote/AMZN230616C01920000?p=AMZN230616C01920000" xr:uid="{5054BB75-D06D-47BE-B89C-8DFF04E187D9}"/>
    <hyperlink ref="C216" r:id="rId430" display="https://finance.yahoo.com/quote/AMZN/options?strike=1920&amp;straddle=false" xr:uid="{E250F3D1-63C2-4326-9634-A593B153BA09}"/>
    <hyperlink ref="A217" r:id="rId431" display="https://finance.yahoo.com/quote/AMZN230616C01940000?p=AMZN230616C01940000" xr:uid="{D0EA49F0-5159-4F47-A47A-B441471C9CB0}"/>
    <hyperlink ref="C217" r:id="rId432" display="https://finance.yahoo.com/quote/AMZN/options?strike=1940&amp;straddle=false" xr:uid="{14B2EF36-E64B-4DD9-AB3C-C9EE51DD9190}"/>
    <hyperlink ref="A218" r:id="rId433" display="https://finance.yahoo.com/quote/AMZN230616C01960000?p=AMZN230616C01960000" xr:uid="{A70FA040-B8B3-4B00-81E3-F9D90392F99C}"/>
    <hyperlink ref="C218" r:id="rId434" display="https://finance.yahoo.com/quote/AMZN/options?strike=1960&amp;straddle=false" xr:uid="{C3C8A4BC-6DD5-477C-B90D-497CF439133C}"/>
    <hyperlink ref="A219" r:id="rId435" display="https://finance.yahoo.com/quote/AMZN230616C01980000?p=AMZN230616C01980000" xr:uid="{A5D8A92B-9246-45B6-A9D4-A2947DF5C76B}"/>
    <hyperlink ref="C219" r:id="rId436" display="https://finance.yahoo.com/quote/AMZN/options?strike=1980&amp;straddle=false" xr:uid="{9526D3A8-4081-4480-9992-2E7730FAB47E}"/>
    <hyperlink ref="A220" r:id="rId437" display="https://finance.yahoo.com/quote/AMZN230616C02000000?p=AMZN230616C02000000" xr:uid="{61B13796-D2A6-458D-8047-98C062238992}"/>
    <hyperlink ref="C220" r:id="rId438" display="https://finance.yahoo.com/quote/AMZN/options?strike=2000&amp;straddle=false" xr:uid="{9BAB76BC-7402-462D-994A-AFE6A3EACEE5}"/>
    <hyperlink ref="A221" r:id="rId439" display="https://finance.yahoo.com/quote/AMZN230616C02100000?p=AMZN230616C02100000" xr:uid="{B93DB4CE-CC59-42F5-827F-0842233C610D}"/>
    <hyperlink ref="C221" r:id="rId440" display="https://finance.yahoo.com/quote/AMZN/options?strike=2100&amp;straddle=false" xr:uid="{FB139F55-E8E8-4C2F-BC2E-8067586AA21A}"/>
    <hyperlink ref="A222" r:id="rId441" display="https://finance.yahoo.com/quote/AMZN230616C02200000?p=AMZN230616C02200000" xr:uid="{F8E1488A-31B8-4E77-9622-7D8069C45EA9}"/>
    <hyperlink ref="C222" r:id="rId442" display="https://finance.yahoo.com/quote/AMZN/options?strike=2200&amp;straddle=false" xr:uid="{53906110-2161-42CC-B44D-9830AE5111D2}"/>
    <hyperlink ref="A223" r:id="rId443" display="https://finance.yahoo.com/quote/AMZN230616C02300000?p=AMZN230616C02300000" xr:uid="{8533462F-5D7C-42ED-8B48-324A13A049F2}"/>
    <hyperlink ref="C223" r:id="rId444" display="https://finance.yahoo.com/quote/AMZN/options?strike=2300&amp;straddle=false" xr:uid="{9D9BB06C-8FAC-4EAB-97DB-C98AFBCAA784}"/>
    <hyperlink ref="A224" r:id="rId445" display="https://finance.yahoo.com/quote/AMZN230616C02400000?p=AMZN230616C02400000" xr:uid="{EBC86DBE-D1C8-4DBE-BE7B-E1A6F6E06BDB}"/>
    <hyperlink ref="C224" r:id="rId446" display="https://finance.yahoo.com/quote/AMZN/options?strike=2400&amp;straddle=false" xr:uid="{18414942-93D5-427D-A430-5BC823C43611}"/>
    <hyperlink ref="A225" r:id="rId447" display="https://finance.yahoo.com/quote/AMZN230616C02500000?p=AMZN230616C02500000" xr:uid="{D1963B1C-D926-4AC1-94EF-8578F70DD590}"/>
    <hyperlink ref="C225" r:id="rId448" display="https://finance.yahoo.com/quote/AMZN/options?strike=2500&amp;straddle=false" xr:uid="{F9B1D7B0-A91A-47D2-986B-3AB2BFC93E1C}"/>
    <hyperlink ref="A226" r:id="rId449" display="https://finance.yahoo.com/quote/AMZN230616C02600000?p=AMZN230616C02600000" xr:uid="{68B89404-8A4E-4386-9206-2EDD4F04E520}"/>
    <hyperlink ref="C226" r:id="rId450" display="https://finance.yahoo.com/quote/AMZN/options?strike=2600&amp;straddle=false" xr:uid="{D25CF994-001D-4BB9-9FD3-660B6A10C21C}"/>
    <hyperlink ref="A227" r:id="rId451" display="https://finance.yahoo.com/quote/AMZN230616C02700000?p=AMZN230616C02700000" xr:uid="{3CA0CD45-2317-4595-A70A-B0720F0B0C22}"/>
    <hyperlink ref="C227" r:id="rId452" display="https://finance.yahoo.com/quote/AMZN/options?strike=2700&amp;straddle=false" xr:uid="{DF1B32D6-D2D9-4AD3-8D30-E347A6AD5068}"/>
    <hyperlink ref="A228" r:id="rId453" display="https://finance.yahoo.com/quote/AMZN230616C02800000?p=AMZN230616C02800000" xr:uid="{F40EFD43-1372-4707-9EF6-CFF256C3F9B9}"/>
    <hyperlink ref="C228" r:id="rId454" display="https://finance.yahoo.com/quote/AMZN/options?strike=2800&amp;straddle=false" xr:uid="{573A79D0-B84F-45AC-895B-F11B8F402C95}"/>
    <hyperlink ref="A229" r:id="rId455" display="https://finance.yahoo.com/quote/AMZN230616C02900000?p=AMZN230616C02900000" xr:uid="{B3595090-A89E-4E60-9F1A-CABAC5D6AECB}"/>
    <hyperlink ref="C229" r:id="rId456" display="https://finance.yahoo.com/quote/AMZN/options?strike=2900&amp;straddle=false" xr:uid="{56DFEE4E-9835-4E4C-9EF0-78A0894AF5BE}"/>
    <hyperlink ref="A230" r:id="rId457" display="https://finance.yahoo.com/quote/AMZN230616C03000000?p=AMZN230616C03000000" xr:uid="{DFF08FC8-C8A9-482A-8AA4-183E00556BB5}"/>
    <hyperlink ref="C230" r:id="rId458" display="https://finance.yahoo.com/quote/AMZN/options?strike=3000&amp;straddle=false" xr:uid="{06838C25-D67F-466D-A180-E0DDF799BBC3}"/>
    <hyperlink ref="A231" r:id="rId459" display="https://finance.yahoo.com/quote/AMZN230616C03010000?p=AMZN230616C03010000" xr:uid="{74CC5E7B-B326-41A8-9170-FF876C4453B7}"/>
    <hyperlink ref="C231" r:id="rId460" display="https://finance.yahoo.com/quote/AMZN/options?strike=3010&amp;straddle=false" xr:uid="{806AB0C5-2AC8-4AC0-9B29-4F0BE4B25310}"/>
    <hyperlink ref="A232" r:id="rId461" display="https://finance.yahoo.com/quote/AMZN230616C03020000?p=AMZN230616C03020000" xr:uid="{FB1A33C9-A151-4D64-907E-B6E7C74C80A5}"/>
    <hyperlink ref="C232" r:id="rId462" display="https://finance.yahoo.com/quote/AMZN/options?strike=3020&amp;straddle=false" xr:uid="{ADC7D0E2-7BF9-4A27-938D-E2CD53B9650E}"/>
    <hyperlink ref="A233" r:id="rId463" display="https://finance.yahoo.com/quote/AMZN230616C03030000?p=AMZN230616C03030000" xr:uid="{4D254ACD-C61D-4764-9301-4B95FC01CF83}"/>
    <hyperlink ref="C233" r:id="rId464" display="https://finance.yahoo.com/quote/AMZN/options?strike=3030&amp;straddle=false" xr:uid="{A67F02E6-1485-4D4F-9E1D-B6D9EA896B73}"/>
    <hyperlink ref="A234" r:id="rId465" display="https://finance.yahoo.com/quote/AMZN230616C03040000?p=AMZN230616C03040000" xr:uid="{1A8249FA-4C3A-4099-B4BB-E83AA5A248AA}"/>
    <hyperlink ref="C234" r:id="rId466" display="https://finance.yahoo.com/quote/AMZN/options?strike=3040&amp;straddle=false" xr:uid="{08BCBEA7-369B-4CEC-AE30-CF005C049164}"/>
    <hyperlink ref="A235" r:id="rId467" display="https://finance.yahoo.com/quote/AMZN230616C03050000?p=AMZN230616C03050000" xr:uid="{7E39FBAE-01C7-48B4-A324-2B00F6409260}"/>
    <hyperlink ref="C235" r:id="rId468" display="https://finance.yahoo.com/quote/AMZN/options?strike=3050&amp;straddle=false" xr:uid="{2B0FE973-3BEF-434E-BECE-4C90C44E5E20}"/>
    <hyperlink ref="A236" r:id="rId469" display="https://finance.yahoo.com/quote/AMZN230616C03060000?p=AMZN230616C03060000" xr:uid="{96301BF4-14E1-44D2-A6AC-C772D64F2FF9}"/>
    <hyperlink ref="C236" r:id="rId470" display="https://finance.yahoo.com/quote/AMZN/options?strike=3060&amp;straddle=false" xr:uid="{BF184BD8-8A9C-430E-8F06-345C00365FA0}"/>
    <hyperlink ref="A237" r:id="rId471" display="https://finance.yahoo.com/quote/AMZN230616C03070000?p=AMZN230616C03070000" xr:uid="{DF84B93E-57F2-4149-AB98-88FA31A62AD1}"/>
    <hyperlink ref="C237" r:id="rId472" display="https://finance.yahoo.com/quote/AMZN/options?strike=3070&amp;straddle=false" xr:uid="{E14ACFF0-4DC4-4AEB-B101-1E82CECE664F}"/>
    <hyperlink ref="A238" r:id="rId473" display="https://finance.yahoo.com/quote/AMZN230616C03080000?p=AMZN230616C03080000" xr:uid="{D273E3AF-8CB2-4702-AD04-E4FA16B5D3CC}"/>
    <hyperlink ref="C238" r:id="rId474" display="https://finance.yahoo.com/quote/AMZN/options?strike=3080&amp;straddle=false" xr:uid="{82BAAA06-6FDC-4288-8ABA-7683ED462E43}"/>
    <hyperlink ref="A239" r:id="rId475" display="https://finance.yahoo.com/quote/AMZN230616C03090000?p=AMZN230616C03090000" xr:uid="{0B3F44B4-27CD-4FC3-A3B7-C131DAC0AB1A}"/>
    <hyperlink ref="C239" r:id="rId476" display="https://finance.yahoo.com/quote/AMZN/options?strike=3090&amp;straddle=false" xr:uid="{BE8CEA73-028E-4C69-985E-9D69A03CC38B}"/>
    <hyperlink ref="A240" r:id="rId477" display="https://finance.yahoo.com/quote/AMZN230616C03100000?p=AMZN230616C03100000" xr:uid="{B80DB00E-B734-42E5-AABD-740BD7D78C1A}"/>
    <hyperlink ref="C240" r:id="rId478" display="https://finance.yahoo.com/quote/AMZN/options?strike=3100&amp;straddle=false" xr:uid="{4378B012-6EE0-491C-A26C-D474BC3CA10E}"/>
    <hyperlink ref="A241" r:id="rId479" display="https://finance.yahoo.com/quote/AMZN230616C03110000?p=AMZN230616C03110000" xr:uid="{CE86C336-E35C-4FAD-AEEA-BDEDA945B2D4}"/>
    <hyperlink ref="C241" r:id="rId480" display="https://finance.yahoo.com/quote/AMZN/options?strike=3110&amp;straddle=false" xr:uid="{1F015254-4E18-4630-8F77-95802B49A679}"/>
    <hyperlink ref="A242" r:id="rId481" display="https://finance.yahoo.com/quote/AMZN230616C03120000?p=AMZN230616C03120000" xr:uid="{42AC7C4A-486D-4194-9ED7-EE2C8F4CA0F8}"/>
    <hyperlink ref="C242" r:id="rId482" display="https://finance.yahoo.com/quote/AMZN/options?strike=3120&amp;straddle=false" xr:uid="{2A7D555E-A144-4718-B19C-C7E74712DD7A}"/>
    <hyperlink ref="A243" r:id="rId483" display="https://finance.yahoo.com/quote/AMZN230616C03130000?p=AMZN230616C03130000" xr:uid="{796B4330-864F-4DB5-8BE7-8B153D9CD0E1}"/>
    <hyperlink ref="C243" r:id="rId484" display="https://finance.yahoo.com/quote/AMZN/options?strike=3130&amp;straddle=false" xr:uid="{3E8F94DF-2222-42A1-A858-E9B03FCCD800}"/>
    <hyperlink ref="A244" r:id="rId485" display="https://finance.yahoo.com/quote/AMZN230616C03140000?p=AMZN230616C03140000" xr:uid="{8693499C-66AB-4431-9D08-DC3BD2A4FDE4}"/>
    <hyperlink ref="C244" r:id="rId486" display="https://finance.yahoo.com/quote/AMZN/options?strike=3140&amp;straddle=false" xr:uid="{8C6A450E-8994-4C13-9C89-598793AC2C26}"/>
    <hyperlink ref="A245" r:id="rId487" display="https://finance.yahoo.com/quote/AMZN230616C03150000?p=AMZN230616C03150000" xr:uid="{F8F9BC88-57BF-44A6-B7B7-71A4F37E4590}"/>
    <hyperlink ref="C245" r:id="rId488" display="https://finance.yahoo.com/quote/AMZN/options?strike=3150&amp;straddle=false" xr:uid="{FABFBF1F-3572-492A-AE93-7BC2938875A0}"/>
    <hyperlink ref="A246" r:id="rId489" display="https://finance.yahoo.com/quote/AMZN230616C03160000?p=AMZN230616C03160000" xr:uid="{183B2D1C-D879-4179-9359-F75B52311D8C}"/>
    <hyperlink ref="C246" r:id="rId490" display="https://finance.yahoo.com/quote/AMZN/options?strike=3160&amp;straddle=false" xr:uid="{FEC15D9F-8017-40C5-A576-8A4593F82CE3}"/>
    <hyperlink ref="A247" r:id="rId491" display="https://finance.yahoo.com/quote/AMZN230616C03170000?p=AMZN230616C03170000" xr:uid="{45B8FDC1-B9D4-4098-9F3C-AE740E8D1D5E}"/>
    <hyperlink ref="C247" r:id="rId492" display="https://finance.yahoo.com/quote/AMZN/options?strike=3170&amp;straddle=false" xr:uid="{AA6C77CA-0311-4F86-8FE6-1FB3FB893197}"/>
    <hyperlink ref="A248" r:id="rId493" display="https://finance.yahoo.com/quote/AMZN230616C03180000?p=AMZN230616C03180000" xr:uid="{D4126568-EEE4-4318-8C64-87319A594335}"/>
    <hyperlink ref="C248" r:id="rId494" display="https://finance.yahoo.com/quote/AMZN/options?strike=3180&amp;straddle=false" xr:uid="{2104E906-4EED-426E-B7E5-2F922B1BC5D3}"/>
    <hyperlink ref="A249" r:id="rId495" display="https://finance.yahoo.com/quote/AMZN230616C03190000?p=AMZN230616C03190000" xr:uid="{D1C24CAB-631B-4FD6-8F2D-173A9C68B5F8}"/>
    <hyperlink ref="C249" r:id="rId496" display="https://finance.yahoo.com/quote/AMZN/options?strike=3190&amp;straddle=false" xr:uid="{4594D609-7892-4102-B520-7BC45D7111A4}"/>
    <hyperlink ref="A250" r:id="rId497" display="https://finance.yahoo.com/quote/AMZN230616C03200000?p=AMZN230616C03200000" xr:uid="{2B5BA82A-7074-4E52-830C-7A005403052A}"/>
    <hyperlink ref="C250" r:id="rId498" display="https://finance.yahoo.com/quote/AMZN/options?strike=3200&amp;straddle=false" xr:uid="{C0B2D16F-0E2A-4B48-AD2A-C4A686CF70A2}"/>
    <hyperlink ref="A251" r:id="rId499" display="https://finance.yahoo.com/quote/AMZN230616C03210000?p=AMZN230616C03210000" xr:uid="{1A5C5BF9-A47A-4C83-8E5A-ABDF3B877310}"/>
    <hyperlink ref="C251" r:id="rId500" display="https://finance.yahoo.com/quote/AMZN/options?strike=3210&amp;straddle=false" xr:uid="{46899052-A37D-4D9F-91D0-195C23914A09}"/>
    <hyperlink ref="A252" r:id="rId501" display="https://finance.yahoo.com/quote/AMZN230616C03220000?p=AMZN230616C03220000" xr:uid="{740DE2D9-BBE8-4DA5-A677-053CD477E2A2}"/>
    <hyperlink ref="C252" r:id="rId502" display="https://finance.yahoo.com/quote/AMZN/options?strike=3220&amp;straddle=false" xr:uid="{5ABDDDEB-1FC6-444D-AF6A-E4ACF50BD5BA}"/>
    <hyperlink ref="A253" r:id="rId503" display="https://finance.yahoo.com/quote/AMZN230616C03230000?p=AMZN230616C03230000" xr:uid="{7950C4C8-464F-433A-B040-39E794CA1AAD}"/>
    <hyperlink ref="C253" r:id="rId504" display="https://finance.yahoo.com/quote/AMZN/options?strike=3230&amp;straddle=false" xr:uid="{F30A3750-43A7-411D-ACEE-C790680E56CA}"/>
    <hyperlink ref="A254" r:id="rId505" display="https://finance.yahoo.com/quote/AMZN230616C03240000?p=AMZN230616C03240000" xr:uid="{A5516CD7-9F41-43BE-AD08-9973AFDD54F4}"/>
    <hyperlink ref="C254" r:id="rId506" display="https://finance.yahoo.com/quote/AMZN/options?strike=3240&amp;straddle=false" xr:uid="{490768D7-279B-470C-8809-F21145CF7621}"/>
    <hyperlink ref="A255" r:id="rId507" display="https://finance.yahoo.com/quote/AMZN230616C03250000?p=AMZN230616C03250000" xr:uid="{57F9E748-3301-4E85-BDC5-A294B2CC2839}"/>
    <hyperlink ref="C255" r:id="rId508" display="https://finance.yahoo.com/quote/AMZN/options?strike=3250&amp;straddle=false" xr:uid="{27F5C7E2-3835-4BED-B47B-EEF9349FCC1F}"/>
    <hyperlink ref="A256" r:id="rId509" display="https://finance.yahoo.com/quote/AMZN230616C03260000?p=AMZN230616C03260000" xr:uid="{16EC6C10-6DD8-4888-9395-04C4CD3A8EA9}"/>
    <hyperlink ref="C256" r:id="rId510" display="https://finance.yahoo.com/quote/AMZN/options?strike=3260&amp;straddle=false" xr:uid="{5CF440D1-6D3F-421F-AE70-CB0C45C4D84E}"/>
    <hyperlink ref="A257" r:id="rId511" display="https://finance.yahoo.com/quote/AMZN230616C03270000?p=AMZN230616C03270000" xr:uid="{5B476AA9-6EBB-441B-975A-1028036E22C2}"/>
    <hyperlink ref="C257" r:id="rId512" display="https://finance.yahoo.com/quote/AMZN/options?strike=3270&amp;straddle=false" xr:uid="{947AC4F1-69DD-4218-9FEF-D16A84CA8D5B}"/>
    <hyperlink ref="A258" r:id="rId513" display="https://finance.yahoo.com/quote/AMZN230616C03280000?p=AMZN230616C03280000" xr:uid="{458C08BA-A1BB-4829-8130-BC5CFF1CE0AD}"/>
    <hyperlink ref="C258" r:id="rId514" display="https://finance.yahoo.com/quote/AMZN/options?strike=3280&amp;straddle=false" xr:uid="{388C610F-FD73-4C70-BD67-7ECD86CC63AE}"/>
    <hyperlink ref="A259" r:id="rId515" display="https://finance.yahoo.com/quote/AMZN230616C03290000?p=AMZN230616C03290000" xr:uid="{3BD130F5-CD6A-400A-B51E-BFF511A9B46D}"/>
    <hyperlink ref="C259" r:id="rId516" display="https://finance.yahoo.com/quote/AMZN/options?strike=3290&amp;straddle=false" xr:uid="{CFA4A32A-537C-4DC4-A7E2-83B7061795D4}"/>
    <hyperlink ref="A260" r:id="rId517" display="https://finance.yahoo.com/quote/AMZN230616C03300000?p=AMZN230616C03300000" xr:uid="{5BA3CD8C-3249-4117-BFCE-957DA9324625}"/>
    <hyperlink ref="C260" r:id="rId518" display="https://finance.yahoo.com/quote/AMZN/options?strike=3300&amp;straddle=false" xr:uid="{C2E94580-A6F2-4FDA-825B-051870326029}"/>
    <hyperlink ref="A261" r:id="rId519" display="https://finance.yahoo.com/quote/AMZN230616C03310000?p=AMZN230616C03310000" xr:uid="{4569AA21-4A1A-458B-AE8A-8431B38D0176}"/>
    <hyperlink ref="C261" r:id="rId520" display="https://finance.yahoo.com/quote/AMZN/options?strike=3310&amp;straddle=false" xr:uid="{867A0784-01DF-42B6-9711-609B52CD447C}"/>
    <hyperlink ref="A262" r:id="rId521" display="https://finance.yahoo.com/quote/AMZN230616C03320000?p=AMZN230616C03320000" xr:uid="{6082170A-280B-4DD7-95A8-BBA7ABFE2C89}"/>
    <hyperlink ref="C262" r:id="rId522" display="https://finance.yahoo.com/quote/AMZN/options?strike=3320&amp;straddle=false" xr:uid="{02EA7BD2-0796-4886-A1ED-260AC69F21B3}"/>
    <hyperlink ref="A263" r:id="rId523" display="https://finance.yahoo.com/quote/AMZN230616C03330000?p=AMZN230616C03330000" xr:uid="{D068CF0D-6256-4E93-9491-25CC89A96C5B}"/>
    <hyperlink ref="C263" r:id="rId524" display="https://finance.yahoo.com/quote/AMZN/options?strike=3330&amp;straddle=false" xr:uid="{E9886C99-5966-4426-A3E7-061E3D42C3DB}"/>
    <hyperlink ref="A264" r:id="rId525" display="https://finance.yahoo.com/quote/AMZN230616C03340000?p=AMZN230616C03340000" xr:uid="{58D6A2EF-B6FB-4C56-B636-A0CC2692464F}"/>
    <hyperlink ref="C264" r:id="rId526" display="https://finance.yahoo.com/quote/AMZN/options?strike=3340&amp;straddle=false" xr:uid="{614BEFCF-CDA3-416F-8650-B2B6FC526EBC}"/>
    <hyperlink ref="A265" r:id="rId527" display="https://finance.yahoo.com/quote/AMZN230616C03350000?p=AMZN230616C03350000" xr:uid="{55004195-74E6-4372-BB22-241439DC1A5D}"/>
    <hyperlink ref="C265" r:id="rId528" display="https://finance.yahoo.com/quote/AMZN/options?strike=3350&amp;straddle=false" xr:uid="{1794A46B-F8A3-49B6-96F9-7CC26983770C}"/>
    <hyperlink ref="A266" r:id="rId529" display="https://finance.yahoo.com/quote/AMZN230616C03360000?p=AMZN230616C03360000" xr:uid="{F52B6C44-FFDA-4C6D-BD08-82777D121D1F}"/>
    <hyperlink ref="C266" r:id="rId530" display="https://finance.yahoo.com/quote/AMZN/options?strike=3360&amp;straddle=false" xr:uid="{7AAE3882-C147-4E08-B8D7-92E7A5F17887}"/>
    <hyperlink ref="A267" r:id="rId531" display="https://finance.yahoo.com/quote/AMZN230616C03370000?p=AMZN230616C03370000" xr:uid="{A4A81858-A560-489A-BA31-7E405FB27B77}"/>
    <hyperlink ref="C267" r:id="rId532" display="https://finance.yahoo.com/quote/AMZN/options?strike=3370&amp;straddle=false" xr:uid="{037F6719-D893-4613-8715-5871ACD43F3A}"/>
    <hyperlink ref="A268" r:id="rId533" display="https://finance.yahoo.com/quote/AMZN230616C03380000?p=AMZN230616C03380000" xr:uid="{E63A26AA-A240-4DAD-BE93-5F2E39B8D338}"/>
    <hyperlink ref="C268" r:id="rId534" display="https://finance.yahoo.com/quote/AMZN/options?strike=3380&amp;straddle=false" xr:uid="{25147FF8-E826-4786-A393-4B49EF6E3F48}"/>
    <hyperlink ref="A269" r:id="rId535" display="https://finance.yahoo.com/quote/AMZN230616C03390000?p=AMZN230616C03390000" xr:uid="{884EE9A0-5BD9-446F-939C-D5B615F28226}"/>
    <hyperlink ref="C269" r:id="rId536" display="https://finance.yahoo.com/quote/AMZN/options?strike=3390&amp;straddle=false" xr:uid="{CFF7BAAC-A2CF-441A-983F-8EECEEC4C23E}"/>
    <hyperlink ref="A270" r:id="rId537" display="https://finance.yahoo.com/quote/AMZN230616C03400000?p=AMZN230616C03400000" xr:uid="{EC879AE9-6192-4C0B-9301-589D10DF0629}"/>
    <hyperlink ref="C270" r:id="rId538" display="https://finance.yahoo.com/quote/AMZN/options?strike=3400&amp;straddle=false" xr:uid="{18B23A33-C4B0-40B4-B056-D357FC2B2D62}"/>
    <hyperlink ref="A271" r:id="rId539" display="https://finance.yahoo.com/quote/AMZN230616C03410000?p=AMZN230616C03410000" xr:uid="{3D481ADB-7D60-452C-8767-5E966065D619}"/>
    <hyperlink ref="C271" r:id="rId540" display="https://finance.yahoo.com/quote/AMZN/options?strike=3410&amp;straddle=false" xr:uid="{E0EFEC57-7A50-401F-8DD7-0C271CF758A1}"/>
    <hyperlink ref="A272" r:id="rId541" display="https://finance.yahoo.com/quote/AMZN230616C03420000?p=AMZN230616C03420000" xr:uid="{8D665161-C5C8-40AA-91DE-9BC48795D9D0}"/>
    <hyperlink ref="C272" r:id="rId542" display="https://finance.yahoo.com/quote/AMZN/options?strike=3420&amp;straddle=false" xr:uid="{62BD10FE-5A7E-464B-B303-D8EBEEC40295}"/>
    <hyperlink ref="A273" r:id="rId543" display="https://finance.yahoo.com/quote/AMZN230616C03430000?p=AMZN230616C03430000" xr:uid="{9C201B81-8FF1-4C4F-B124-610F5FBD1967}"/>
    <hyperlink ref="C273" r:id="rId544" display="https://finance.yahoo.com/quote/AMZN/options?strike=3430&amp;straddle=false" xr:uid="{7AA1C49B-F259-4D9B-9BA4-5ED3631BB30F}"/>
    <hyperlink ref="A274" r:id="rId545" display="https://finance.yahoo.com/quote/AMZN230616C03440000?p=AMZN230616C03440000" xr:uid="{986404F4-A3B1-498C-804F-38DFBC8AB5C2}"/>
    <hyperlink ref="C274" r:id="rId546" display="https://finance.yahoo.com/quote/AMZN/options?strike=3440&amp;straddle=false" xr:uid="{8D21B609-45DA-448B-ACE8-A67D6DCB6FCD}"/>
    <hyperlink ref="A275" r:id="rId547" display="https://finance.yahoo.com/quote/AMZN230616C03450000?p=AMZN230616C03450000" xr:uid="{79BAFC68-BE25-4AD5-8B8C-81C5409AFE7E}"/>
    <hyperlink ref="C275" r:id="rId548" display="https://finance.yahoo.com/quote/AMZN/options?strike=3450&amp;straddle=false" xr:uid="{AC39632B-A5BA-42C6-9EE0-95A3803A5326}"/>
    <hyperlink ref="A276" r:id="rId549" display="https://finance.yahoo.com/quote/AMZN230616C03460000?p=AMZN230616C03460000" xr:uid="{5B8317FE-E524-407C-A804-2B4D9AFE4956}"/>
    <hyperlink ref="C276" r:id="rId550" display="https://finance.yahoo.com/quote/AMZN/options?strike=3460&amp;straddle=false" xr:uid="{7CE4EF12-61B1-4969-8FEB-BC2C1A0CA867}"/>
    <hyperlink ref="A277" r:id="rId551" display="https://finance.yahoo.com/quote/AMZN230616C03470000?p=AMZN230616C03470000" xr:uid="{2045E49D-294A-483E-80F2-316510D7D785}"/>
    <hyperlink ref="C277" r:id="rId552" display="https://finance.yahoo.com/quote/AMZN/options?strike=3470&amp;straddle=false" xr:uid="{363595BB-F002-4E67-877C-9C6B62EE6C4D}"/>
    <hyperlink ref="A278" r:id="rId553" display="https://finance.yahoo.com/quote/AMZN230616C03480000?p=AMZN230616C03480000" xr:uid="{3F245E8E-F1BC-4A06-8AEE-A733D10B71D5}"/>
    <hyperlink ref="C278" r:id="rId554" display="https://finance.yahoo.com/quote/AMZN/options?strike=3480&amp;straddle=false" xr:uid="{B7E43F48-99E6-4CB9-B977-268F03D913C7}"/>
    <hyperlink ref="A279" r:id="rId555" display="https://finance.yahoo.com/quote/AMZN230616C03490000?p=AMZN230616C03490000" xr:uid="{3FB012E9-2C84-49F0-AAEC-3B5669419693}"/>
    <hyperlink ref="C279" r:id="rId556" display="https://finance.yahoo.com/quote/AMZN/options?strike=3490&amp;straddle=false" xr:uid="{55C23988-1759-4646-81BD-16EDF943E914}"/>
    <hyperlink ref="A280" r:id="rId557" display="https://finance.yahoo.com/quote/AMZN230616C03500000?p=AMZN230616C03500000" xr:uid="{53E33161-EB95-4F54-8383-3187F9078222}"/>
    <hyperlink ref="C280" r:id="rId558" display="https://finance.yahoo.com/quote/AMZN/options?strike=3500&amp;straddle=false" xr:uid="{1B9D006B-5470-49F1-BF5B-6E051B08AE7B}"/>
    <hyperlink ref="A281" r:id="rId559" display="https://finance.yahoo.com/quote/AMZN230616C03510000?p=AMZN230616C03510000" xr:uid="{D20D8191-F6A7-4221-8175-CC8069B91B0B}"/>
    <hyperlink ref="C281" r:id="rId560" display="https://finance.yahoo.com/quote/AMZN/options?strike=3510&amp;straddle=false" xr:uid="{37BCDF58-1B3E-415E-AA13-9F317B21BF92}"/>
    <hyperlink ref="A282" r:id="rId561" display="https://finance.yahoo.com/quote/AMZN230616C03520000?p=AMZN230616C03520000" xr:uid="{0E66D244-9F6C-492C-A0F1-66CE723DD616}"/>
    <hyperlink ref="C282" r:id="rId562" display="https://finance.yahoo.com/quote/AMZN/options?strike=3520&amp;straddle=false" xr:uid="{4B5FF299-DB75-47AF-B359-55D42D0E09CA}"/>
    <hyperlink ref="A283" r:id="rId563" display="https://finance.yahoo.com/quote/AMZN230616C03530000?p=AMZN230616C03530000" xr:uid="{1B547C99-D07B-4C4F-9D33-BE5FC5E2A9F4}"/>
    <hyperlink ref="C283" r:id="rId564" display="https://finance.yahoo.com/quote/AMZN/options?strike=3530&amp;straddle=false" xr:uid="{F99F6713-4E91-4FCB-8D0E-CE745738CE03}"/>
    <hyperlink ref="A284" r:id="rId565" display="https://finance.yahoo.com/quote/AMZN230616C03540000?p=AMZN230616C03540000" xr:uid="{878EBC3C-9FCD-4534-BFD2-1700BB25B572}"/>
    <hyperlink ref="C284" r:id="rId566" display="https://finance.yahoo.com/quote/AMZN/options?strike=3540&amp;straddle=false" xr:uid="{E86FED9D-4AEF-43B5-BF97-1230B9FFF0A4}"/>
    <hyperlink ref="A285" r:id="rId567" display="https://finance.yahoo.com/quote/AMZN230616C03550000?p=AMZN230616C03550000" xr:uid="{CD33A379-CB43-4840-B009-EE3BFFA59DB3}"/>
    <hyperlink ref="C285" r:id="rId568" display="https://finance.yahoo.com/quote/AMZN/options?strike=3550&amp;straddle=false" xr:uid="{5DAB63AB-31F6-4502-8445-8FB67C7CB33B}"/>
    <hyperlink ref="A286" r:id="rId569" display="https://finance.yahoo.com/quote/AMZN230616C03560000?p=AMZN230616C03560000" xr:uid="{77131F62-5EDB-4E84-9707-D0A42FC4716F}"/>
    <hyperlink ref="C286" r:id="rId570" display="https://finance.yahoo.com/quote/AMZN/options?strike=3560&amp;straddle=false" xr:uid="{C5F9C5DF-42BD-47C0-891D-7653797682D2}"/>
    <hyperlink ref="A287" r:id="rId571" display="https://finance.yahoo.com/quote/AMZN230616C03570000?p=AMZN230616C03570000" xr:uid="{ACFC2D51-2EB7-4C9F-BC0F-18DC49AAC060}"/>
    <hyperlink ref="C287" r:id="rId572" display="https://finance.yahoo.com/quote/AMZN/options?strike=3570&amp;straddle=false" xr:uid="{A74B77A8-1294-4AC4-9252-6F7B9A830F89}"/>
    <hyperlink ref="A288" r:id="rId573" display="https://finance.yahoo.com/quote/AMZN230616C03580000?p=AMZN230616C03580000" xr:uid="{7FC030A7-6B85-4049-832F-67D7176B2459}"/>
    <hyperlink ref="C288" r:id="rId574" display="https://finance.yahoo.com/quote/AMZN/options?strike=3580&amp;straddle=false" xr:uid="{024C191B-031C-49A3-98DC-B8F72A024679}"/>
    <hyperlink ref="A289" r:id="rId575" display="https://finance.yahoo.com/quote/AMZN230616C03590000?p=AMZN230616C03590000" xr:uid="{FF08DA9D-C8DC-4891-B71E-4449628E4FA2}"/>
    <hyperlink ref="C289" r:id="rId576" display="https://finance.yahoo.com/quote/AMZN/options?strike=3590&amp;straddle=false" xr:uid="{9835C04D-3501-4C3D-8273-B15A0FDE499B}"/>
    <hyperlink ref="A290" r:id="rId577" display="https://finance.yahoo.com/quote/AMZN230616C03600000?p=AMZN230616C03600000" xr:uid="{FC8950EF-D621-4937-8473-579B5779879D}"/>
    <hyperlink ref="C290" r:id="rId578" display="https://finance.yahoo.com/quote/AMZN/options?strike=3600&amp;straddle=false" xr:uid="{39CBA143-C35E-44F2-850C-219598075A22}"/>
    <hyperlink ref="A291" r:id="rId579" display="https://finance.yahoo.com/quote/AMZN230616C03610000?p=AMZN230616C03610000" xr:uid="{57A7AF0C-241E-43F2-9CFF-E6C5EBEAFE28}"/>
    <hyperlink ref="C291" r:id="rId580" display="https://finance.yahoo.com/quote/AMZN/options?strike=3610&amp;straddle=false" xr:uid="{6B75ABBA-CD50-45B7-9D6D-1CFB610AAA54}"/>
    <hyperlink ref="A292" r:id="rId581" display="https://finance.yahoo.com/quote/AMZN230616C03620000?p=AMZN230616C03620000" xr:uid="{504E91C0-90E8-4B08-B81D-7F9C2EEC3E65}"/>
    <hyperlink ref="C292" r:id="rId582" display="https://finance.yahoo.com/quote/AMZN/options?strike=3620&amp;straddle=false" xr:uid="{947D5FCD-BFC7-46CF-AEB8-B38AE7E419C1}"/>
    <hyperlink ref="A293" r:id="rId583" display="https://finance.yahoo.com/quote/AMZN230616C03630000?p=AMZN230616C03630000" xr:uid="{DDF9EB3C-A9BC-42A0-9012-5C389A9794BC}"/>
    <hyperlink ref="C293" r:id="rId584" display="https://finance.yahoo.com/quote/AMZN/options?strike=3630&amp;straddle=false" xr:uid="{0C635A67-3191-4C37-A78A-012844554C8C}"/>
    <hyperlink ref="A294" r:id="rId585" display="https://finance.yahoo.com/quote/AMZN230616C03640000?p=AMZN230616C03640000" xr:uid="{3B36DE53-2BCE-4F19-833F-92023BBEAFB5}"/>
    <hyperlink ref="C294" r:id="rId586" display="https://finance.yahoo.com/quote/AMZN/options?strike=3640&amp;straddle=false" xr:uid="{CEDEF912-3F3E-468D-BA49-C92AE1E0A523}"/>
    <hyperlink ref="A295" r:id="rId587" display="https://finance.yahoo.com/quote/AMZN230616C03650000?p=AMZN230616C03650000" xr:uid="{BFD03617-CC6C-4E4D-913E-1E52BCF21161}"/>
    <hyperlink ref="C295" r:id="rId588" display="https://finance.yahoo.com/quote/AMZN/options?strike=3650&amp;straddle=false" xr:uid="{E6861800-372F-4F8D-AD0C-EBB4F2ED3E61}"/>
    <hyperlink ref="A296" r:id="rId589" display="https://finance.yahoo.com/quote/AMZN230616C03660000?p=AMZN230616C03660000" xr:uid="{DB810953-165A-42DF-91BB-D4BDDA0E35AF}"/>
    <hyperlink ref="C296" r:id="rId590" display="https://finance.yahoo.com/quote/AMZN/options?strike=3660&amp;straddle=false" xr:uid="{782C4F9F-0142-4275-86AC-DC889D18C094}"/>
    <hyperlink ref="A297" r:id="rId591" display="https://finance.yahoo.com/quote/AMZN230616C03670000?p=AMZN230616C03670000" xr:uid="{0EF26393-A555-4DC0-ADBA-3CAAB97B29E9}"/>
    <hyperlink ref="C297" r:id="rId592" display="https://finance.yahoo.com/quote/AMZN/options?strike=3670&amp;straddle=false" xr:uid="{94BAC191-77A4-4ED9-B1C8-AF3203B4D349}"/>
    <hyperlink ref="A298" r:id="rId593" display="https://finance.yahoo.com/quote/AMZN230616C03680000?p=AMZN230616C03680000" xr:uid="{9D19854E-B825-4B3A-B3B6-865F3B43F0EB}"/>
    <hyperlink ref="C298" r:id="rId594" display="https://finance.yahoo.com/quote/AMZN/options?strike=3680&amp;straddle=false" xr:uid="{29BEC3E5-6815-403B-B6BD-258C60A3EF24}"/>
    <hyperlink ref="A299" r:id="rId595" display="https://finance.yahoo.com/quote/AMZN230616C03690000?p=AMZN230616C03690000" xr:uid="{E33CE3B1-6AFF-4B38-B38C-57A3126F5419}"/>
    <hyperlink ref="C299" r:id="rId596" display="https://finance.yahoo.com/quote/AMZN/options?strike=3690&amp;straddle=false" xr:uid="{9E968A4A-5A56-40B6-810B-1C31C5716A30}"/>
    <hyperlink ref="A300" r:id="rId597" display="https://finance.yahoo.com/quote/AMZN230616C03700000?p=AMZN230616C03700000" xr:uid="{38411256-732A-42C2-ADE9-5DA92AC4416B}"/>
    <hyperlink ref="C300" r:id="rId598" display="https://finance.yahoo.com/quote/AMZN/options?strike=3700&amp;straddle=false" xr:uid="{7C7F2BA7-F116-4C97-9949-39FB3BB9A194}"/>
    <hyperlink ref="A301" r:id="rId599" display="https://finance.yahoo.com/quote/AMZN230616C03710000?p=AMZN230616C03710000" xr:uid="{790D35E0-F3DA-4196-8234-6E1C5AC6AD68}"/>
    <hyperlink ref="C301" r:id="rId600" display="https://finance.yahoo.com/quote/AMZN/options?strike=3710&amp;straddle=false" xr:uid="{3308316A-1AAF-4DAB-AF1E-62E178371E08}"/>
    <hyperlink ref="A302" r:id="rId601" display="https://finance.yahoo.com/quote/AMZN230616C03720000?p=AMZN230616C03720000" xr:uid="{9011F3AA-98D4-4DFE-99A0-D1AE71B11D11}"/>
    <hyperlink ref="C302" r:id="rId602" display="https://finance.yahoo.com/quote/AMZN/options?strike=3720&amp;straddle=false" xr:uid="{25846E4D-B73D-4CEB-906C-1449260F259D}"/>
    <hyperlink ref="A303" r:id="rId603" display="https://finance.yahoo.com/quote/AMZN230616C03730000?p=AMZN230616C03730000" xr:uid="{0D52486B-3941-4B00-A912-7072E408A305}"/>
    <hyperlink ref="C303" r:id="rId604" display="https://finance.yahoo.com/quote/AMZN/options?strike=3730&amp;straddle=false" xr:uid="{2016FB83-478A-41DB-A65B-8DAA4B296880}"/>
    <hyperlink ref="A304" r:id="rId605" display="https://finance.yahoo.com/quote/AMZN230616C03740000?p=AMZN230616C03740000" xr:uid="{FA062E20-E885-43AF-8C9E-43896AB7077F}"/>
    <hyperlink ref="C304" r:id="rId606" display="https://finance.yahoo.com/quote/AMZN/options?strike=3740&amp;straddle=false" xr:uid="{C4484D66-9FD9-485B-B842-D326E85D6A2D}"/>
    <hyperlink ref="A305" r:id="rId607" display="https://finance.yahoo.com/quote/AMZN230616C03750000?p=AMZN230616C03750000" xr:uid="{23747B0E-9622-41A6-BBB9-C0ECF6F98A65}"/>
    <hyperlink ref="C305" r:id="rId608" display="https://finance.yahoo.com/quote/AMZN/options?strike=3750&amp;straddle=false" xr:uid="{6EAF4DB0-9AF7-4011-B9E6-DF651D52F526}"/>
    <hyperlink ref="A306" r:id="rId609" display="https://finance.yahoo.com/quote/AMZN230616C03760000?p=AMZN230616C03760000" xr:uid="{D7744148-C73B-4924-9223-EC84691143A6}"/>
    <hyperlink ref="C306" r:id="rId610" display="https://finance.yahoo.com/quote/AMZN/options?strike=3760&amp;straddle=false" xr:uid="{8820450B-268F-4909-AC6F-1CD1A4BF03E3}"/>
    <hyperlink ref="A307" r:id="rId611" display="https://finance.yahoo.com/quote/AMZN230616C03770000?p=AMZN230616C03770000" xr:uid="{EBC4098B-7569-499B-8FBD-16D460BA8053}"/>
    <hyperlink ref="C307" r:id="rId612" display="https://finance.yahoo.com/quote/AMZN/options?strike=3770&amp;straddle=false" xr:uid="{273D0FC2-9CC1-4F7A-AF31-3D116861DEA5}"/>
    <hyperlink ref="A308" r:id="rId613" display="https://finance.yahoo.com/quote/AMZN230616C03780000?p=AMZN230616C03780000" xr:uid="{C7B4B54D-1AE5-4EF9-86B6-C5AC8EB23E92}"/>
    <hyperlink ref="C308" r:id="rId614" display="https://finance.yahoo.com/quote/AMZN/options?strike=3780&amp;straddle=false" xr:uid="{E96DC302-114B-479B-8C5D-3024F00A8351}"/>
    <hyperlink ref="A309" r:id="rId615" display="https://finance.yahoo.com/quote/AMZN230616C03790000?p=AMZN230616C03790000" xr:uid="{664155BB-A4E9-467C-BE0F-CD162A900E83}"/>
    <hyperlink ref="C309" r:id="rId616" display="https://finance.yahoo.com/quote/AMZN/options?strike=3790&amp;straddle=false" xr:uid="{CC2DF051-DC8C-4FB4-807E-336CDDA8F1C9}"/>
    <hyperlink ref="A310" r:id="rId617" display="https://finance.yahoo.com/quote/AMZN230616C03800000?p=AMZN230616C03800000" xr:uid="{D89C81FA-9CEB-4652-8EF9-40341EE3B682}"/>
    <hyperlink ref="C310" r:id="rId618" display="https://finance.yahoo.com/quote/AMZN/options?strike=3800&amp;straddle=false" xr:uid="{7B372DF0-1128-48C3-9D0A-0571F392294A}"/>
    <hyperlink ref="A311" r:id="rId619" display="https://finance.yahoo.com/quote/AMZN230616C03810000?p=AMZN230616C03810000" xr:uid="{8AAAB6D9-9E04-4EE8-8D03-791C396221AD}"/>
    <hyperlink ref="C311" r:id="rId620" display="https://finance.yahoo.com/quote/AMZN/options?strike=3810&amp;straddle=false" xr:uid="{22E90D79-EC37-456B-901B-1961E7E1C3FE}"/>
    <hyperlink ref="A312" r:id="rId621" display="https://finance.yahoo.com/quote/AMZN230616C03820000?p=AMZN230616C03820000" xr:uid="{7A060C1E-F251-4A7A-9E57-FD3432986B4E}"/>
    <hyperlink ref="C312" r:id="rId622" display="https://finance.yahoo.com/quote/AMZN/options?strike=3820&amp;straddle=false" xr:uid="{7B4D7ED2-6B44-4F9D-AB6B-45A07296E535}"/>
    <hyperlink ref="A313" r:id="rId623" display="https://finance.yahoo.com/quote/AMZN230616C03830000?p=AMZN230616C03830000" xr:uid="{3471DDC5-2396-4FD6-BDA9-11E5496C17A6}"/>
    <hyperlink ref="C313" r:id="rId624" display="https://finance.yahoo.com/quote/AMZN/options?strike=3830&amp;straddle=false" xr:uid="{88C6B67D-0E9E-443E-82BB-5E99165D2C1B}"/>
    <hyperlink ref="A314" r:id="rId625" display="https://finance.yahoo.com/quote/AMZN230616C03840000?p=AMZN230616C03840000" xr:uid="{B1D63B62-12E8-406C-8422-BE211FE9A0F2}"/>
    <hyperlink ref="C314" r:id="rId626" display="https://finance.yahoo.com/quote/AMZN/options?strike=3840&amp;straddle=false" xr:uid="{FC8C7928-7C6F-453E-B485-5050077270E0}"/>
    <hyperlink ref="A315" r:id="rId627" display="https://finance.yahoo.com/quote/AMZN230616C03850000?p=AMZN230616C03850000" xr:uid="{F8BBBB79-3C26-49F3-A713-AE215021920F}"/>
    <hyperlink ref="C315" r:id="rId628" display="https://finance.yahoo.com/quote/AMZN/options?strike=3850&amp;straddle=false" xr:uid="{896CD063-7118-41BC-A1A9-9D53A9DF84A3}"/>
    <hyperlink ref="A316" r:id="rId629" display="https://finance.yahoo.com/quote/AMZN230616C03860000?p=AMZN230616C03860000" xr:uid="{78C04603-166A-4C38-9ED7-A7042A2F23A8}"/>
    <hyperlink ref="C316" r:id="rId630" display="https://finance.yahoo.com/quote/AMZN/options?strike=3860&amp;straddle=false" xr:uid="{083FEF58-369B-4463-8484-564291237CB1}"/>
    <hyperlink ref="A317" r:id="rId631" display="https://finance.yahoo.com/quote/AMZN230616C03870000?p=AMZN230616C03870000" xr:uid="{B521634D-2492-4247-9C76-EF8E4BD5677C}"/>
    <hyperlink ref="C317" r:id="rId632" display="https://finance.yahoo.com/quote/AMZN/options?strike=3870&amp;straddle=false" xr:uid="{7CCD6C00-99E4-4014-B532-E3144BFC9106}"/>
    <hyperlink ref="A318" r:id="rId633" display="https://finance.yahoo.com/quote/AMZN230616C03880000?p=AMZN230616C03880000" xr:uid="{7836000B-B366-4FD1-9A9C-7F1BC95CDD59}"/>
    <hyperlink ref="C318" r:id="rId634" display="https://finance.yahoo.com/quote/AMZN/options?strike=3880&amp;straddle=false" xr:uid="{57E70ABD-EF5F-4364-AA7C-163F223EF18C}"/>
    <hyperlink ref="A319" r:id="rId635" display="https://finance.yahoo.com/quote/AMZN230616C03890000?p=AMZN230616C03890000" xr:uid="{7E67D99A-D092-4B8A-A135-195844A4986C}"/>
    <hyperlink ref="C319" r:id="rId636" display="https://finance.yahoo.com/quote/AMZN/options?strike=3890&amp;straddle=false" xr:uid="{1F189596-E97B-4B19-97E7-773ACE5C3781}"/>
    <hyperlink ref="A320" r:id="rId637" display="https://finance.yahoo.com/quote/AMZN230616C03900000?p=AMZN230616C03900000" xr:uid="{777AB032-8632-499E-B1B6-272F82DC906B}"/>
    <hyperlink ref="C320" r:id="rId638" display="https://finance.yahoo.com/quote/AMZN/options?strike=3900&amp;straddle=false" xr:uid="{46D74004-8488-4399-8C35-A4417183754C}"/>
    <hyperlink ref="A321" r:id="rId639" display="https://finance.yahoo.com/quote/AMZN230616C03910000?p=AMZN230616C03910000" xr:uid="{F9DEC0EF-B3A9-4045-AE10-AA8F5D6E45B5}"/>
    <hyperlink ref="C321" r:id="rId640" display="https://finance.yahoo.com/quote/AMZN/options?strike=3910&amp;straddle=false" xr:uid="{BD0177C3-836E-47DD-AB17-B611F32A32A1}"/>
    <hyperlink ref="A322" r:id="rId641" display="https://finance.yahoo.com/quote/AMZN230616C03920000?p=AMZN230616C03920000" xr:uid="{2A2872FF-C307-4DB3-801D-D5A11DDA0512}"/>
    <hyperlink ref="C322" r:id="rId642" display="https://finance.yahoo.com/quote/AMZN/options?strike=3920&amp;straddle=false" xr:uid="{07C2154E-7A9F-4F8F-99BD-0E26D7416A19}"/>
    <hyperlink ref="A323" r:id="rId643" display="https://finance.yahoo.com/quote/AMZN230616C03930000?p=AMZN230616C03930000" xr:uid="{BB07F332-8FE4-4BBA-BEEA-B24B571C8DB6}"/>
    <hyperlink ref="C323" r:id="rId644" display="https://finance.yahoo.com/quote/AMZN/options?strike=3930&amp;straddle=false" xr:uid="{94370A7D-ACD8-49D4-81AB-042DC44FC611}"/>
    <hyperlink ref="A324" r:id="rId645" display="https://finance.yahoo.com/quote/AMZN230616C03940000?p=AMZN230616C03940000" xr:uid="{62CF9F49-B68C-4938-835C-205F373143D5}"/>
    <hyperlink ref="C324" r:id="rId646" display="https://finance.yahoo.com/quote/AMZN/options?strike=3940&amp;straddle=false" xr:uid="{D5D153CD-97F5-4AD2-9891-17445662018C}"/>
    <hyperlink ref="A325" r:id="rId647" display="https://finance.yahoo.com/quote/AMZN230616C03950000?p=AMZN230616C03950000" xr:uid="{DF0F8094-BB89-42EB-ABA1-95CE03C47DA3}"/>
    <hyperlink ref="C325" r:id="rId648" display="https://finance.yahoo.com/quote/AMZN/options?strike=3950&amp;straddle=false" xr:uid="{E50B3570-EE6A-4AD1-8A51-B54B73E846FF}"/>
    <hyperlink ref="A326" r:id="rId649" display="https://finance.yahoo.com/quote/AMZN230616C03960000?p=AMZN230616C03960000" xr:uid="{8F484296-C752-46B8-9586-FB0D5EA256BA}"/>
    <hyperlink ref="C326" r:id="rId650" display="https://finance.yahoo.com/quote/AMZN/options?strike=3960&amp;straddle=false" xr:uid="{01F574DF-C9B5-4092-9B35-89CACB8406A9}"/>
    <hyperlink ref="A327" r:id="rId651" display="https://finance.yahoo.com/quote/AMZN230616C03970000?p=AMZN230616C03970000" xr:uid="{BEBB0A8A-B128-4577-BC89-98E0084C191D}"/>
    <hyperlink ref="C327" r:id="rId652" display="https://finance.yahoo.com/quote/AMZN/options?strike=3970&amp;straddle=false" xr:uid="{A93791A2-A3DE-4541-B891-40CC9E54E1F5}"/>
    <hyperlink ref="A328" r:id="rId653" display="https://finance.yahoo.com/quote/AMZN230616C03980000?p=AMZN230616C03980000" xr:uid="{800B1E1A-8021-44E2-AABF-348D92E92130}"/>
    <hyperlink ref="C328" r:id="rId654" display="https://finance.yahoo.com/quote/AMZN/options?strike=3980&amp;straddle=false" xr:uid="{5DB336A3-6ADA-4E10-A25C-B641F52A27CC}"/>
    <hyperlink ref="A329" r:id="rId655" display="https://finance.yahoo.com/quote/AMZN230616C03990000?p=AMZN230616C03990000" xr:uid="{DAA067AE-BFC9-479E-B761-510E4BE61014}"/>
    <hyperlink ref="C329" r:id="rId656" display="https://finance.yahoo.com/quote/AMZN/options?strike=3990&amp;straddle=false" xr:uid="{9372511D-50B3-45FB-B2F3-B9778D5B68DC}"/>
    <hyperlink ref="A330" r:id="rId657" display="https://finance.yahoo.com/quote/AMZN230616C04000000?p=AMZN230616C04000000" xr:uid="{0EBC7E75-226A-471A-B1C9-97783297158A}"/>
    <hyperlink ref="C330" r:id="rId658" display="https://finance.yahoo.com/quote/AMZN/options?strike=4000&amp;straddle=false" xr:uid="{27A59FC3-DA5B-4096-9232-612C06F8079F}"/>
    <hyperlink ref="A331" r:id="rId659" display="https://finance.yahoo.com/quote/AMZN230616C04100000?p=AMZN230616C04100000" xr:uid="{8017FFFE-491C-4362-B310-1A83C94D23B1}"/>
    <hyperlink ref="C331" r:id="rId660" display="https://finance.yahoo.com/quote/AMZN/options?strike=4100&amp;straddle=false" xr:uid="{6AAF16F4-E4AC-4022-AB90-702D055634B8}"/>
    <hyperlink ref="A332" r:id="rId661" display="https://finance.yahoo.com/quote/AMZN230616C04200000?p=AMZN230616C04200000" xr:uid="{D4163B2C-04D3-4C94-A158-E4D497D4F6D3}"/>
    <hyperlink ref="C332" r:id="rId662" display="https://finance.yahoo.com/quote/AMZN/options?strike=4200&amp;straddle=false" xr:uid="{05BE9B01-DCBC-4DDF-964A-C6D359C96359}"/>
    <hyperlink ref="A333" r:id="rId663" display="https://finance.yahoo.com/quote/AMZN230616C04300000?p=AMZN230616C04300000" xr:uid="{9AC34AF7-E9BC-400F-945E-C046E2534E78}"/>
    <hyperlink ref="C333" r:id="rId664" display="https://finance.yahoo.com/quote/AMZN/options?strike=4300&amp;straddle=false" xr:uid="{B0B1871B-E031-4B44-8811-E3A5CC0B7E42}"/>
    <hyperlink ref="A334" r:id="rId665" display="https://finance.yahoo.com/quote/AMZN230616C04400000?p=AMZN230616C04400000" xr:uid="{918FACF5-EB5A-49F3-B679-C43BD9D04CF7}"/>
    <hyperlink ref="C334" r:id="rId666" display="https://finance.yahoo.com/quote/AMZN/options?strike=4400&amp;straddle=false" xr:uid="{BDC72DEE-7156-4079-BE85-1B948D185767}"/>
    <hyperlink ref="A335" r:id="rId667" display="https://finance.yahoo.com/quote/AMZN230616C04500000?p=AMZN230616C04500000" xr:uid="{6DA2ECF2-920D-44AD-A5D6-D0F6BF6CF3DA}"/>
    <hyperlink ref="C335" r:id="rId668" display="https://finance.yahoo.com/quote/AMZN/options?strike=4500&amp;straddle=false" xr:uid="{4AE9B368-E6B6-40FF-B3B9-1FC132FF6317}"/>
    <hyperlink ref="A336" r:id="rId669" display="https://finance.yahoo.com/quote/AMZN230616C04600000?p=AMZN230616C04600000" xr:uid="{9D9E8C5A-FEC4-4A13-B319-B9D0FD8F8CD6}"/>
    <hyperlink ref="C336" r:id="rId670" display="https://finance.yahoo.com/quote/AMZN/options?strike=4600&amp;straddle=false" xr:uid="{C65C4EAA-A3C4-4561-B2F4-CBAE6586B228}"/>
    <hyperlink ref="A337" r:id="rId671" display="https://finance.yahoo.com/quote/AMZN230616C04700000?p=AMZN230616C04700000" xr:uid="{33CF6EF3-0C0E-42EA-ACB1-D3354DB155F1}"/>
    <hyperlink ref="C337" r:id="rId672" display="https://finance.yahoo.com/quote/AMZN/options?strike=4700&amp;straddle=false" xr:uid="{18C88E63-2C8A-44EE-A333-A0281D74DCC5}"/>
    <hyperlink ref="A338" r:id="rId673" display="https://finance.yahoo.com/quote/AMZN230616C04800000?p=AMZN230616C04800000" xr:uid="{9267AD57-7B46-4213-A760-7680DF93BA4D}"/>
    <hyperlink ref="C338" r:id="rId674" display="https://finance.yahoo.com/quote/AMZN/options?strike=4800&amp;straddle=false" xr:uid="{E24FC900-D4D4-40E9-B692-9A40954041B8}"/>
    <hyperlink ref="A339" r:id="rId675" display="https://finance.yahoo.com/quote/AMZN230616C04900000?p=AMZN230616C04900000" xr:uid="{55EE6CC9-1257-4009-8AFA-6D3F1207D84D}"/>
    <hyperlink ref="C339" r:id="rId676" display="https://finance.yahoo.com/quote/AMZN/options?strike=4900&amp;straddle=false" xr:uid="{4CD203D8-60AC-4C07-B444-3A8D7872CF0A}"/>
    <hyperlink ref="A340" r:id="rId677" display="https://finance.yahoo.com/quote/AMZN230616C05000000?p=AMZN230616C05000000" xr:uid="{5264F197-FF86-4148-A03E-6EB821C05ABC}"/>
    <hyperlink ref="C340" r:id="rId678" display="https://finance.yahoo.com/quote/AMZN/options?strike=5000&amp;straddle=false" xr:uid="{11C12CBA-70FC-4F78-B474-955EDC55F0F9}"/>
    <hyperlink ref="A341" r:id="rId679" display="https://finance.yahoo.com/quote/AMZN230616C05100000?p=AMZN230616C05100000" xr:uid="{9DAF0819-0D72-4621-A813-97B5995B4B5C}"/>
    <hyperlink ref="C341" r:id="rId680" display="https://finance.yahoo.com/quote/AMZN/options?strike=5100&amp;straddle=false" xr:uid="{443A41E8-39DB-4E0C-915B-EAF51FA5AE73}"/>
    <hyperlink ref="A342" r:id="rId681" display="https://finance.yahoo.com/quote/AMZN230616C05200000?p=AMZN230616C05200000" xr:uid="{F61D8DDB-7644-43F3-8C73-05B9F758125C}"/>
    <hyperlink ref="C342" r:id="rId682" display="https://finance.yahoo.com/quote/AMZN/options?strike=5200&amp;straddle=false" xr:uid="{AB658134-532C-4534-BF60-2E4E555B5DB0}"/>
    <hyperlink ref="A343" r:id="rId683" display="https://finance.yahoo.com/quote/AMZN230616C05300000?p=AMZN230616C05300000" xr:uid="{F82674B5-7423-4F4B-AA97-3D1A9A642FC0}"/>
    <hyperlink ref="C343" r:id="rId684" display="https://finance.yahoo.com/quote/AMZN/options?strike=5300&amp;straddle=false" xr:uid="{FBE3249D-C601-4474-9A35-31E7FB2B983C}"/>
    <hyperlink ref="A344" r:id="rId685" display="https://finance.yahoo.com/quote/AMZN230616C05400000?p=AMZN230616C05400000" xr:uid="{55B9F162-D716-464D-840C-55D6C9E638F3}"/>
    <hyperlink ref="C344" r:id="rId686" display="https://finance.yahoo.com/quote/AMZN/options?strike=5400&amp;straddle=false" xr:uid="{CE1841F6-E977-4D9B-9BDA-BDBD402749F9}"/>
    <hyperlink ref="A345" r:id="rId687" display="https://finance.yahoo.com/quote/AMZN230616C05500000?p=AMZN230616C05500000" xr:uid="{C23090B3-45E0-4B51-8AC5-CBE38DEA74D0}"/>
    <hyperlink ref="C345" r:id="rId688" display="https://finance.yahoo.com/quote/AMZN/options?strike=5500&amp;straddle=false" xr:uid="{53945E97-BE08-4BC7-92D4-70AAE0709EBF}"/>
    <hyperlink ref="A346" r:id="rId689" display="https://finance.yahoo.com/quote/AMZN230616P00045000?p=AMZN230616P00045000" xr:uid="{048571C4-BF8F-4F16-A3C9-30A7966E2657}"/>
    <hyperlink ref="C346" r:id="rId690" display="https://finance.yahoo.com/quote/AMZN/options?strike=45&amp;straddle=false" xr:uid="{7080ED74-56FB-48DC-962F-F0A8D79858E4}"/>
    <hyperlink ref="A347" r:id="rId691" display="https://finance.yahoo.com/quote/AMZN230616P00050000?p=AMZN230616P00050000" xr:uid="{8E678FF4-8C4A-4174-A3E4-5F517EBB81E9}"/>
    <hyperlink ref="C347" r:id="rId692" display="https://finance.yahoo.com/quote/AMZN/options?strike=50&amp;straddle=false" xr:uid="{0B174A3C-192D-4452-A561-58E2E6E5C115}"/>
    <hyperlink ref="A348" r:id="rId693" display="https://finance.yahoo.com/quote/AMZN230616P00052000?p=AMZN230616P00052000" xr:uid="{49775F0C-304A-4D3C-B406-F7AB3226990C}"/>
    <hyperlink ref="C348" r:id="rId694" display="https://finance.yahoo.com/quote/AMZN/options?strike=52&amp;straddle=false" xr:uid="{5861BE0C-4BE2-4117-AC63-50EF8732303A}"/>
    <hyperlink ref="A349" r:id="rId695" display="https://finance.yahoo.com/quote/AMZN230616P00053000?p=AMZN230616P00053000" xr:uid="{34B6558B-A8FB-4941-BA3D-D995EBFAAF89}"/>
    <hyperlink ref="C349" r:id="rId696" display="https://finance.yahoo.com/quote/AMZN/options?strike=53&amp;straddle=false" xr:uid="{7927A6E0-950E-48B5-B5A9-0B51B9CAA8EC}"/>
    <hyperlink ref="A350" r:id="rId697" display="https://finance.yahoo.com/quote/AMZN230616P00054000?p=AMZN230616P00054000" xr:uid="{5EB4E46B-85FC-4CA7-B789-2ADF4591C3A1}"/>
    <hyperlink ref="C350" r:id="rId698" display="https://finance.yahoo.com/quote/AMZN/options?strike=54&amp;straddle=false" xr:uid="{6A0EAAB3-8F7D-47E5-BB4A-5E2264205D7B}"/>
    <hyperlink ref="A351" r:id="rId699" display="https://finance.yahoo.com/quote/AMZN230616P00055000?p=AMZN230616P00055000" xr:uid="{009F9E3A-85EC-4BAD-AF01-50EFAF1FC4BF}"/>
    <hyperlink ref="C351" r:id="rId700" display="https://finance.yahoo.com/quote/AMZN/options?strike=55&amp;straddle=false" xr:uid="{46E5CBDF-BDB9-4A23-B9A4-88B0C04F1D11}"/>
    <hyperlink ref="A352" r:id="rId701" display="https://finance.yahoo.com/quote/AMZN230616P00056000?p=AMZN230616P00056000" xr:uid="{9526A748-5BD9-4268-ADAD-D32FC3E70E76}"/>
    <hyperlink ref="C352" r:id="rId702" display="https://finance.yahoo.com/quote/AMZN/options?strike=56&amp;straddle=false" xr:uid="{B59BADB5-B634-43AA-8349-7C1748C6441D}"/>
    <hyperlink ref="A353" r:id="rId703" display="https://finance.yahoo.com/quote/AMZN230616P00057000?p=AMZN230616P00057000" xr:uid="{28E15E18-1CB0-4BD0-A321-8138D04D626D}"/>
    <hyperlink ref="C353" r:id="rId704" display="https://finance.yahoo.com/quote/AMZN/options?strike=57&amp;straddle=false" xr:uid="{2A6596A8-513B-4CD5-B09A-6A4CC08C2307}"/>
    <hyperlink ref="A354" r:id="rId705" display="https://finance.yahoo.com/quote/AMZN230616P00058000?p=AMZN230616P00058000" xr:uid="{EECDD0F2-C12B-4508-9D19-7503E526F865}"/>
    <hyperlink ref="C354" r:id="rId706" display="https://finance.yahoo.com/quote/AMZN/options?strike=58&amp;straddle=false" xr:uid="{B4779170-2863-40AF-B6C6-956B14F90FD9}"/>
    <hyperlink ref="A355" r:id="rId707" display="https://finance.yahoo.com/quote/AMZN230616P00059000?p=AMZN230616P00059000" xr:uid="{2DA66FC7-1439-45F3-8F17-36B955854D4E}"/>
    <hyperlink ref="C355" r:id="rId708" display="https://finance.yahoo.com/quote/AMZN/options?strike=59&amp;straddle=false" xr:uid="{87B28683-A94B-4E88-A7D2-E4D6386381DF}"/>
    <hyperlink ref="A356" r:id="rId709" display="https://finance.yahoo.com/quote/AMZN230616P00060000?p=AMZN230616P00060000" xr:uid="{3128391E-8509-4933-83F5-713B7EBE7AE8}"/>
    <hyperlink ref="C356" r:id="rId710" display="https://finance.yahoo.com/quote/AMZN/options?strike=60&amp;straddle=false" xr:uid="{07E63103-8A30-4A0A-B340-B2396E7D63D0}"/>
    <hyperlink ref="A357" r:id="rId711" display="https://finance.yahoo.com/quote/AMZN230616P00061000?p=AMZN230616P00061000" xr:uid="{1894B2B8-3699-481B-9EFD-C44F189812D3}"/>
    <hyperlink ref="C357" r:id="rId712" display="https://finance.yahoo.com/quote/AMZN/options?strike=61&amp;straddle=false" xr:uid="{8B33E5A0-2D05-43F7-AE15-DEB37E246E5E}"/>
    <hyperlink ref="A358" r:id="rId713" display="https://finance.yahoo.com/quote/AMZN230616P00062000?p=AMZN230616P00062000" xr:uid="{D9269E6D-F156-4981-A7E3-DC35131036AA}"/>
    <hyperlink ref="C358" r:id="rId714" display="https://finance.yahoo.com/quote/AMZN/options?strike=62&amp;straddle=false" xr:uid="{948B015E-FABD-4DC8-9B42-F282C176B8EC}"/>
    <hyperlink ref="A359" r:id="rId715" display="https://finance.yahoo.com/quote/AMZN230616P00063000?p=AMZN230616P00063000" xr:uid="{0F722070-AD4F-4F62-9ACB-CC25CA365388}"/>
    <hyperlink ref="C359" r:id="rId716" display="https://finance.yahoo.com/quote/AMZN/options?strike=63&amp;straddle=false" xr:uid="{82DA775D-0207-4C6E-93BB-1152664173A9}"/>
    <hyperlink ref="A360" r:id="rId717" display="https://finance.yahoo.com/quote/AMZN230616P00064000?p=AMZN230616P00064000" xr:uid="{7F5F7447-1F3B-4AD7-824B-F0172E27EB41}"/>
    <hyperlink ref="C360" r:id="rId718" display="https://finance.yahoo.com/quote/AMZN/options?strike=64&amp;straddle=false" xr:uid="{0EB52FC4-A8E4-4563-868C-D42FFADE8D47}"/>
    <hyperlink ref="A361" r:id="rId719" display="https://finance.yahoo.com/quote/AMZN230616P00065000?p=AMZN230616P00065000" xr:uid="{142D002C-95DB-4E72-9EFF-D27B44DF5C41}"/>
    <hyperlink ref="C361" r:id="rId720" display="https://finance.yahoo.com/quote/AMZN/options?strike=65&amp;straddle=false" xr:uid="{995B5AF2-2879-4B59-9575-ECEF3BC4AB74}"/>
    <hyperlink ref="A362" r:id="rId721" display="https://finance.yahoo.com/quote/AMZN230616P00066000?p=AMZN230616P00066000" xr:uid="{2859A843-6C92-4E8E-9DC5-9539A879E182}"/>
    <hyperlink ref="C362" r:id="rId722" display="https://finance.yahoo.com/quote/AMZN/options?strike=66&amp;straddle=false" xr:uid="{5AB6D164-2613-41F0-A333-FF9741DB52A3}"/>
    <hyperlink ref="A363" r:id="rId723" display="https://finance.yahoo.com/quote/AMZN230616P00067000?p=AMZN230616P00067000" xr:uid="{5972FF3C-54D7-47AB-AC81-BC738C62DC1D}"/>
    <hyperlink ref="C363" r:id="rId724" display="https://finance.yahoo.com/quote/AMZN/options?strike=67&amp;straddle=false" xr:uid="{729C80F9-7E48-4830-B419-71898F214876}"/>
    <hyperlink ref="A364" r:id="rId725" display="https://finance.yahoo.com/quote/AMZN230616P00068000?p=AMZN230616P00068000" xr:uid="{AABF0A52-0FF9-4B66-8994-EB7375B09D8A}"/>
    <hyperlink ref="C364" r:id="rId726" display="https://finance.yahoo.com/quote/AMZN/options?strike=68&amp;straddle=false" xr:uid="{CDDC8CCA-0058-4DD7-BEF7-AE7EE2916BDA}"/>
    <hyperlink ref="A365" r:id="rId727" display="https://finance.yahoo.com/quote/AMZN230616P00069000?p=AMZN230616P00069000" xr:uid="{FAB5F192-7393-4F0D-B691-6A30ECC0AE80}"/>
    <hyperlink ref="C365" r:id="rId728" display="https://finance.yahoo.com/quote/AMZN/options?strike=69&amp;straddle=false" xr:uid="{14C9B38F-53F8-4B6E-921D-B6CC266BB61B}"/>
    <hyperlink ref="A366" r:id="rId729" display="https://finance.yahoo.com/quote/AMZN230616P00070000?p=AMZN230616P00070000" xr:uid="{08AA6BFB-F370-4D5E-83B5-977EA5C80E1B}"/>
    <hyperlink ref="C366" r:id="rId730" display="https://finance.yahoo.com/quote/AMZN/options?strike=70&amp;straddle=false" xr:uid="{95400DD5-A0B7-4302-BFB1-80B4FCB776BD}"/>
    <hyperlink ref="A367" r:id="rId731" display="https://finance.yahoo.com/quote/AMZN230616P00071000?p=AMZN230616P00071000" xr:uid="{ED57EB6F-3B84-464C-9635-59DBF194DBAE}"/>
    <hyperlink ref="C367" r:id="rId732" display="https://finance.yahoo.com/quote/AMZN/options?strike=71&amp;straddle=false" xr:uid="{822F1643-2D79-4DFA-B4B0-7F3DA3AD4807}"/>
    <hyperlink ref="A368" r:id="rId733" display="https://finance.yahoo.com/quote/AMZN230616P00072000?p=AMZN230616P00072000" xr:uid="{CECB5F23-FB74-4BD1-833D-29749F6341E9}"/>
    <hyperlink ref="C368" r:id="rId734" display="https://finance.yahoo.com/quote/AMZN/options?strike=72&amp;straddle=false" xr:uid="{2BBEFF64-1793-4B8E-8AF0-5C788E294818}"/>
    <hyperlink ref="A369" r:id="rId735" display="https://finance.yahoo.com/quote/AMZN230616P00072500?p=AMZN230616P00072500" xr:uid="{531690C9-16D5-44F6-BB63-288019926E7E}"/>
    <hyperlink ref="C369" r:id="rId736" display="https://finance.yahoo.com/quote/AMZN/options?strike=72.5&amp;straddle=false" xr:uid="{C911D852-6BE5-4325-9AB7-847323AF9656}"/>
    <hyperlink ref="A370" r:id="rId737" display="https://finance.yahoo.com/quote/AMZN230616P00073000?p=AMZN230616P00073000" xr:uid="{3B320DB5-0CE3-42A1-BCF5-301BE2FF5FEA}"/>
    <hyperlink ref="C370" r:id="rId738" display="https://finance.yahoo.com/quote/AMZN/options?strike=73&amp;straddle=false" xr:uid="{ACFFF862-E0E4-4661-87BD-2434736B3626}"/>
    <hyperlink ref="A371" r:id="rId739" display="https://finance.yahoo.com/quote/AMZN230616P00074000?p=AMZN230616P00074000" xr:uid="{2BF495F5-3279-4D64-A851-1FF4D5345A10}"/>
    <hyperlink ref="C371" r:id="rId740" display="https://finance.yahoo.com/quote/AMZN/options?strike=74&amp;straddle=false" xr:uid="{A25283C6-55F7-4ED4-87FD-0A338A54DACF}"/>
    <hyperlink ref="A372" r:id="rId741" display="https://finance.yahoo.com/quote/AMZN230616P00075000?p=AMZN230616P00075000" xr:uid="{7F6B733C-6214-49BE-8D08-592ACC32082C}"/>
    <hyperlink ref="C372" r:id="rId742" display="https://finance.yahoo.com/quote/AMZN/options?strike=75&amp;straddle=false" xr:uid="{8183264E-9666-4A9E-8D81-89CE1A0C984C}"/>
    <hyperlink ref="A373" r:id="rId743" display="https://finance.yahoo.com/quote/AMZN230616P00076000?p=AMZN230616P00076000" xr:uid="{69C1A8B5-3040-4FD4-8F46-DD66688E6C98}"/>
    <hyperlink ref="C373" r:id="rId744" display="https://finance.yahoo.com/quote/AMZN/options?strike=76&amp;straddle=false" xr:uid="{6C2C1376-3C9C-40C7-B45C-8ACB9CAD224F}"/>
    <hyperlink ref="A374" r:id="rId745" display="https://finance.yahoo.com/quote/AMZN230616P00077000?p=AMZN230616P00077000" xr:uid="{C671D7F7-4D92-4812-A0AD-055C777C3097}"/>
    <hyperlink ref="C374" r:id="rId746" display="https://finance.yahoo.com/quote/AMZN/options?strike=77&amp;straddle=false" xr:uid="{3E15C782-CB2A-4350-80D5-F9D58DEC438E}"/>
    <hyperlink ref="A375" r:id="rId747" display="https://finance.yahoo.com/quote/AMZN230616P00077500?p=AMZN230616P00077500" xr:uid="{7E5A07EB-359E-422D-A282-EE2C1212C777}"/>
    <hyperlink ref="C375" r:id="rId748" display="https://finance.yahoo.com/quote/AMZN/options?strike=77.5&amp;straddle=false" xr:uid="{3420E143-470D-4B77-A623-19B5BA2C6FBF}"/>
    <hyperlink ref="A376" r:id="rId749" display="https://finance.yahoo.com/quote/AMZN230616P00078000?p=AMZN230616P00078000" xr:uid="{B0587609-CFEE-4303-B94D-2A899CEBD6DD}"/>
    <hyperlink ref="C376" r:id="rId750" display="https://finance.yahoo.com/quote/AMZN/options?strike=78&amp;straddle=false" xr:uid="{5A8F1FF5-0821-485E-9E3F-130CA7BF997F}"/>
    <hyperlink ref="A377" r:id="rId751" display="https://finance.yahoo.com/quote/AMZN230616P00079000?p=AMZN230616P00079000" xr:uid="{E9668322-CF6C-43DA-A605-D63742ED3897}"/>
    <hyperlink ref="C377" r:id="rId752" display="https://finance.yahoo.com/quote/AMZN/options?strike=79&amp;straddle=false" xr:uid="{B3ADADFF-8312-4A2B-8E54-DD3D9DF782C1}"/>
    <hyperlink ref="A378" r:id="rId753" display="https://finance.yahoo.com/quote/AMZN230616P00080000?p=AMZN230616P00080000" xr:uid="{21911193-6869-4DD7-BB61-AC3A6A63E448}"/>
    <hyperlink ref="C378" r:id="rId754" display="https://finance.yahoo.com/quote/AMZN/options?strike=80&amp;straddle=false" xr:uid="{38420623-1F6F-474A-806B-7649C29F16B9}"/>
    <hyperlink ref="A379" r:id="rId755" display="https://finance.yahoo.com/quote/AMZN230616P00081000?p=AMZN230616P00081000" xr:uid="{B41FC902-D39C-44B4-B1A3-7D89EBE96F6E}"/>
    <hyperlink ref="C379" r:id="rId756" display="https://finance.yahoo.com/quote/AMZN/options?strike=81&amp;straddle=false" xr:uid="{252D5027-2991-4955-AA65-2A1A17E5431D}"/>
    <hyperlink ref="A380" r:id="rId757" display="https://finance.yahoo.com/quote/AMZN230616P00082000?p=AMZN230616P00082000" xr:uid="{998E997C-AB05-4940-BDDE-8A73DF85A8A2}"/>
    <hyperlink ref="C380" r:id="rId758" display="https://finance.yahoo.com/quote/AMZN/options?strike=82&amp;straddle=false" xr:uid="{5EA41EAB-96BE-4B3F-A599-2DD8E1D1731E}"/>
    <hyperlink ref="A381" r:id="rId759" display="https://finance.yahoo.com/quote/AMZN230616P00083000?p=AMZN230616P00083000" xr:uid="{3AEC8848-67DD-4E11-B174-4FD771899813}"/>
    <hyperlink ref="C381" r:id="rId760" display="https://finance.yahoo.com/quote/AMZN/options?strike=83&amp;straddle=false" xr:uid="{2158D2DD-9A64-4A38-B778-7C883949FBC1}"/>
    <hyperlink ref="A382" r:id="rId761" display="https://finance.yahoo.com/quote/AMZN230616P00084000?p=AMZN230616P00084000" xr:uid="{7F07B47C-F025-4EBA-B197-A2D4D0863481}"/>
    <hyperlink ref="C382" r:id="rId762" display="https://finance.yahoo.com/quote/AMZN/options?strike=84&amp;straddle=false" xr:uid="{87C5EE18-0869-4264-8404-5E8CB50C2EA4}"/>
    <hyperlink ref="A383" r:id="rId763" display="https://finance.yahoo.com/quote/AMZN230616P00085000?p=AMZN230616P00085000" xr:uid="{DCD88C6C-DF76-4438-BFDB-5ED0C62155F0}"/>
    <hyperlink ref="C383" r:id="rId764" display="https://finance.yahoo.com/quote/AMZN/options?strike=85&amp;straddle=false" xr:uid="{0E51B88F-DAD8-47E4-BA2A-5584D8D9C9E3}"/>
    <hyperlink ref="A384" r:id="rId765" display="https://finance.yahoo.com/quote/AMZN230616P00086000?p=AMZN230616P00086000" xr:uid="{94C94A2D-7717-4E92-BD0F-2B0E9744F985}"/>
    <hyperlink ref="C384" r:id="rId766" display="https://finance.yahoo.com/quote/AMZN/options?strike=86&amp;straddle=false" xr:uid="{8079778B-AF5D-4F3D-923D-DF1AFB27E468}"/>
    <hyperlink ref="A385" r:id="rId767" display="https://finance.yahoo.com/quote/AMZN230616P00087000?p=AMZN230616P00087000" xr:uid="{6B476B96-26DB-420E-A84C-008B9F47E19B}"/>
    <hyperlink ref="C385" r:id="rId768" display="https://finance.yahoo.com/quote/AMZN/options?strike=87&amp;straddle=false" xr:uid="{B62ADA0C-A15A-4D0F-8469-DBB3A27A0A0A}"/>
    <hyperlink ref="A386" r:id="rId769" display="https://finance.yahoo.com/quote/AMZN230616P00088000?p=AMZN230616P00088000" xr:uid="{66E1D9B1-1986-4EA5-8A25-C9353227446D}"/>
    <hyperlink ref="C386" r:id="rId770" display="https://finance.yahoo.com/quote/AMZN/options?strike=88&amp;straddle=false" xr:uid="{E7BF3098-C8C4-418A-B9E3-8101F7F3C740}"/>
    <hyperlink ref="A387" r:id="rId771" display="https://finance.yahoo.com/quote/AMZN230616P00089000?p=AMZN230616P00089000" xr:uid="{1144A959-D922-40CF-94DA-C7DE095C29AB}"/>
    <hyperlink ref="C387" r:id="rId772" display="https://finance.yahoo.com/quote/AMZN/options?strike=89&amp;straddle=false" xr:uid="{2B293565-617D-4898-891A-AE4CB3955342}"/>
    <hyperlink ref="A388" r:id="rId773" display="https://finance.yahoo.com/quote/AMZN230616P00090000?p=AMZN230616P00090000" xr:uid="{52FD6850-DC76-4DBD-8316-847CF413481E}"/>
    <hyperlink ref="C388" r:id="rId774" display="https://finance.yahoo.com/quote/AMZN/options?strike=90&amp;straddle=false" xr:uid="{3C2A2091-1D7E-4E5E-9357-C2BD732A9376}"/>
    <hyperlink ref="A389" r:id="rId775" display="https://finance.yahoo.com/quote/AMZN230616P00091000?p=AMZN230616P00091000" xr:uid="{58AA2C25-217C-4207-A3A2-E6D5BC14CF9A}"/>
    <hyperlink ref="C389" r:id="rId776" display="https://finance.yahoo.com/quote/AMZN/options?strike=91&amp;straddle=false" xr:uid="{F42C4118-E269-44D5-99E5-5DE7FAD891A5}"/>
    <hyperlink ref="A390" r:id="rId777" display="https://finance.yahoo.com/quote/AMZN230616P00092000?p=AMZN230616P00092000" xr:uid="{D197A4FD-6213-427C-8570-C6AD5EDF670C}"/>
    <hyperlink ref="C390" r:id="rId778" display="https://finance.yahoo.com/quote/AMZN/options?strike=92&amp;straddle=false" xr:uid="{0ADB2E50-2A32-499B-B015-F24107EA4979}"/>
    <hyperlink ref="A391" r:id="rId779" display="https://finance.yahoo.com/quote/AMZN230616P00093000?p=AMZN230616P00093000" xr:uid="{0134A079-4121-430E-89E8-3E8CB5B4E2DE}"/>
    <hyperlink ref="C391" r:id="rId780" display="https://finance.yahoo.com/quote/AMZN/options?strike=93&amp;straddle=false" xr:uid="{AFDDB0A1-3260-474A-98AD-C4B7A607D6BB}"/>
    <hyperlink ref="A392" r:id="rId781" display="https://finance.yahoo.com/quote/AMZN230616P00094000?p=AMZN230616P00094000" xr:uid="{FF820AB8-1519-46BE-8D7C-789AE53FB430}"/>
    <hyperlink ref="C392" r:id="rId782" display="https://finance.yahoo.com/quote/AMZN/options?strike=94&amp;straddle=false" xr:uid="{8792874B-8850-4634-AF5D-3897CD510B2A}"/>
    <hyperlink ref="A393" r:id="rId783" display="https://finance.yahoo.com/quote/AMZN230616P00095000?p=AMZN230616P00095000" xr:uid="{771DC55D-4C4E-4AA5-AA7B-9AF49F2559B0}"/>
    <hyperlink ref="C393" r:id="rId784" display="https://finance.yahoo.com/quote/AMZN/options?strike=95&amp;straddle=false" xr:uid="{779BBCD1-21B8-4AD4-AA28-BEA867500032}"/>
    <hyperlink ref="A394" r:id="rId785" display="https://finance.yahoo.com/quote/AMZN230616P00096000?p=AMZN230616P00096000" xr:uid="{E3D067F9-C4FA-4A1B-AFFC-B0E01E3FBB58}"/>
    <hyperlink ref="C394" r:id="rId786" display="https://finance.yahoo.com/quote/AMZN/options?strike=96&amp;straddle=false" xr:uid="{CD202163-03F4-42AD-A45D-E7253A8A3520}"/>
    <hyperlink ref="A395" r:id="rId787" display="https://finance.yahoo.com/quote/AMZN230616P00097000?p=AMZN230616P00097000" xr:uid="{5E243C52-4899-4F46-91CF-62DC52A95E87}"/>
    <hyperlink ref="C395" r:id="rId788" display="https://finance.yahoo.com/quote/AMZN/options?strike=97&amp;straddle=false" xr:uid="{4B7FFBF6-2C48-4F01-ADF6-D925BB96A9AE}"/>
    <hyperlink ref="A396" r:id="rId789" display="https://finance.yahoo.com/quote/AMZN230616P00098000?p=AMZN230616P00098000" xr:uid="{CBAD47A8-A2E3-44E5-B87F-9AD0EA038CB3}"/>
    <hyperlink ref="C396" r:id="rId790" display="https://finance.yahoo.com/quote/AMZN/options?strike=98&amp;straddle=false" xr:uid="{D187EBF3-39BC-44D0-9E81-C92DB33E2314}"/>
    <hyperlink ref="A397" r:id="rId791" display="https://finance.yahoo.com/quote/AMZN230616P00099000?p=AMZN230616P00099000" xr:uid="{4490A27F-3C05-4B6F-A7E1-87885F2CA84C}"/>
    <hyperlink ref="C397" r:id="rId792" display="https://finance.yahoo.com/quote/AMZN/options?strike=99&amp;straddle=false" xr:uid="{CBD125F8-9E27-4276-A79C-26BF07B365C6}"/>
    <hyperlink ref="A398" r:id="rId793" display="https://finance.yahoo.com/quote/AMZN230616P00100000?p=AMZN230616P00100000" xr:uid="{583225D7-78A4-472E-BD41-40A7D778792C}"/>
    <hyperlink ref="C398" r:id="rId794" display="https://finance.yahoo.com/quote/AMZN/options?strike=100&amp;straddle=false" xr:uid="{382D9752-18DC-4BB8-B32C-77B1F291750E}"/>
    <hyperlink ref="A399" r:id="rId795" display="https://finance.yahoo.com/quote/AMZN230616P00105000?p=AMZN230616P00105000" xr:uid="{673578FD-AFFC-4A2E-8E98-802DC4C64E90}"/>
    <hyperlink ref="C399" r:id="rId796" display="https://finance.yahoo.com/quote/AMZN/options?strike=105&amp;straddle=false" xr:uid="{CF2754C9-183D-4711-AAB8-3ACAE2B4D594}"/>
    <hyperlink ref="A400" r:id="rId797" display="https://finance.yahoo.com/quote/AMZN230616P00110000?p=AMZN230616P00110000" xr:uid="{FEF0BD16-D8A7-48FC-A2EA-7A99BCAB933B}"/>
    <hyperlink ref="C400" r:id="rId798" display="https://finance.yahoo.com/quote/AMZN/options?strike=110&amp;straddle=false" xr:uid="{B8B86357-C145-4DB1-9D72-4A82462ECF86}"/>
    <hyperlink ref="A401" r:id="rId799" display="https://finance.yahoo.com/quote/AMZN230616P00115000?p=AMZN230616P00115000" xr:uid="{5515029B-A057-4834-81D6-07F3E03C12F3}"/>
    <hyperlink ref="C401" r:id="rId800" display="https://finance.yahoo.com/quote/AMZN/options?strike=115&amp;straddle=false" xr:uid="{8B990B5E-2025-4C8A-980A-8A815A19B141}"/>
    <hyperlink ref="A402" r:id="rId801" display="https://finance.yahoo.com/quote/AMZN230616P00120000?p=AMZN230616P00120000" xr:uid="{D61E447D-65A8-4AEB-9C3B-CA0996B0CE43}"/>
    <hyperlink ref="C402" r:id="rId802" display="https://finance.yahoo.com/quote/AMZN/options?strike=120&amp;straddle=false" xr:uid="{5556102A-E52A-439F-BF62-3368E1681F6F}"/>
    <hyperlink ref="A403" r:id="rId803" display="https://finance.yahoo.com/quote/AMZN230616P00125000?p=AMZN230616P00125000" xr:uid="{AAFD6DBD-1A7E-4FC9-859A-FB6683062AC1}"/>
    <hyperlink ref="C403" r:id="rId804" display="https://finance.yahoo.com/quote/AMZN/options?strike=125&amp;straddle=false" xr:uid="{11E08537-0006-4EC9-B32D-499E77D11358}"/>
    <hyperlink ref="A404" r:id="rId805" display="https://finance.yahoo.com/quote/AMZN230616P00130000?p=AMZN230616P00130000" xr:uid="{4CC8A9E7-67E0-473D-9147-5A7306624A9C}"/>
    <hyperlink ref="C404" r:id="rId806" display="https://finance.yahoo.com/quote/AMZN/options?strike=130&amp;straddle=false" xr:uid="{6EA2A4AE-454B-4222-84F5-C8314CD0A5C7}"/>
    <hyperlink ref="A405" r:id="rId807" display="https://finance.yahoo.com/quote/AMZN230616P00135000?p=AMZN230616P00135000" xr:uid="{429C0C6B-C511-495E-AF6E-9A37BA29A2E7}"/>
    <hyperlink ref="C405" r:id="rId808" display="https://finance.yahoo.com/quote/AMZN/options?strike=135&amp;straddle=false" xr:uid="{C0BD1DD2-3E00-43DB-8717-FDDC73B53215}"/>
    <hyperlink ref="A406" r:id="rId809" display="https://finance.yahoo.com/quote/AMZN230616P00140000?p=AMZN230616P00140000" xr:uid="{9BC27309-D1DC-4058-8AAB-1677EADF017A}"/>
    <hyperlink ref="C406" r:id="rId810" display="https://finance.yahoo.com/quote/AMZN/options?strike=140&amp;straddle=false" xr:uid="{D5F308B3-1DCC-41A6-8F94-CE69662EA081}"/>
    <hyperlink ref="A407" r:id="rId811" display="https://finance.yahoo.com/quote/AMZN230616P00145000?p=AMZN230616P00145000" xr:uid="{C688C9E1-4329-4BE5-91FB-503418FA7B58}"/>
    <hyperlink ref="C407" r:id="rId812" display="https://finance.yahoo.com/quote/AMZN/options?strike=145&amp;straddle=false" xr:uid="{AC2E5799-74F1-412F-9D88-CFE1CC58D9D7}"/>
    <hyperlink ref="A408" r:id="rId813" display="https://finance.yahoo.com/quote/AMZN230616P00150000?p=AMZN230616P00150000" xr:uid="{EAE5AD85-9FA5-449B-91E4-CA25C0681831}"/>
    <hyperlink ref="C408" r:id="rId814" display="https://finance.yahoo.com/quote/AMZN/options?strike=150&amp;straddle=false" xr:uid="{41BC983D-1BB2-4199-BFD9-69DB1C7B117E}"/>
    <hyperlink ref="A409" r:id="rId815" display="https://finance.yahoo.com/quote/AMZN230616P00150500?p=AMZN230616P00150500" xr:uid="{9F6F7195-DA12-45C2-B227-E0961AC1F37D}"/>
    <hyperlink ref="C409" r:id="rId816" display="https://finance.yahoo.com/quote/AMZN/options?strike=150.5&amp;straddle=false" xr:uid="{06B6982B-4E21-46F8-9A80-C87018D05425}"/>
    <hyperlink ref="A410" r:id="rId817" display="https://finance.yahoo.com/quote/AMZN230616P00151000?p=AMZN230616P00151000" xr:uid="{641AE4D4-781A-4CDD-A305-5504EFDCFCB4}"/>
    <hyperlink ref="C410" r:id="rId818" display="https://finance.yahoo.com/quote/AMZN/options?strike=151&amp;straddle=false" xr:uid="{FDC20C79-9F71-48EF-AEED-EB0EAC4D0473}"/>
    <hyperlink ref="A411" r:id="rId819" display="https://finance.yahoo.com/quote/AMZN230616P00151500?p=AMZN230616P00151500" xr:uid="{FA6711FD-27A7-4655-8B44-35DA5CDD3A55}"/>
    <hyperlink ref="C411" r:id="rId820" display="https://finance.yahoo.com/quote/AMZN/options?strike=151.5&amp;straddle=false" xr:uid="{E322A8BC-C582-460B-BD0D-BD37862F7F7B}"/>
    <hyperlink ref="A412" r:id="rId821" display="https://finance.yahoo.com/quote/AMZN230616P00152000?p=AMZN230616P00152000" xr:uid="{B7A190BA-B9D5-4EF6-AB9E-2DEA51B778B0}"/>
    <hyperlink ref="C412" r:id="rId822" display="https://finance.yahoo.com/quote/AMZN/options?strike=152&amp;straddle=false" xr:uid="{6D6CFA13-E198-4558-A70B-49D1E91A9BB2}"/>
    <hyperlink ref="A413" r:id="rId823" display="https://finance.yahoo.com/quote/AMZN230616P00152500?p=AMZN230616P00152500" xr:uid="{0F5EC215-3923-4BE4-89F0-4217E429B5A5}"/>
    <hyperlink ref="C413" r:id="rId824" display="https://finance.yahoo.com/quote/AMZN/options?strike=152.5&amp;straddle=false" xr:uid="{88B5508D-E582-43D2-94D2-3E53345A9592}"/>
    <hyperlink ref="A414" r:id="rId825" display="https://finance.yahoo.com/quote/AMZN230616P00153000?p=AMZN230616P00153000" xr:uid="{5231B2B7-BA8C-4414-9FB4-CF66AFEAED96}"/>
    <hyperlink ref="C414" r:id="rId826" display="https://finance.yahoo.com/quote/AMZN/options?strike=153&amp;straddle=false" xr:uid="{D0D386C6-3421-42B3-82E6-33E01F18489C}"/>
    <hyperlink ref="A415" r:id="rId827" display="https://finance.yahoo.com/quote/AMZN230616P00153500?p=AMZN230616P00153500" xr:uid="{F5695E90-7FE0-464D-A6E1-0CBCB607AA43}"/>
    <hyperlink ref="C415" r:id="rId828" display="https://finance.yahoo.com/quote/AMZN/options?strike=153.5&amp;straddle=false" xr:uid="{5F9FFD42-AF25-4B11-86BD-60CEF8161402}"/>
    <hyperlink ref="A416" r:id="rId829" display="https://finance.yahoo.com/quote/AMZN230616P00154000?p=AMZN230616P00154000" xr:uid="{53F48DA1-35A7-4EC1-9FB2-C2970F396492}"/>
    <hyperlink ref="C416" r:id="rId830" display="https://finance.yahoo.com/quote/AMZN/options?strike=154&amp;straddle=false" xr:uid="{92C7CAF7-3D2F-4E3A-9140-92381E36F489}"/>
    <hyperlink ref="A417" r:id="rId831" display="https://finance.yahoo.com/quote/AMZN230616P00154500?p=AMZN230616P00154500" xr:uid="{0240ACE5-9658-4A1F-89BC-FB5AC90E9EDB}"/>
    <hyperlink ref="C417" r:id="rId832" display="https://finance.yahoo.com/quote/AMZN/options?strike=154.5&amp;straddle=false" xr:uid="{FAF155A1-4E04-4BDC-9BD9-565807EDC4F5}"/>
    <hyperlink ref="A418" r:id="rId833" display="https://finance.yahoo.com/quote/AMZN230616P00155000?p=AMZN230616P00155000" xr:uid="{09D08F40-42C7-4B57-A542-2806A26626D4}"/>
    <hyperlink ref="C418" r:id="rId834" display="https://finance.yahoo.com/quote/AMZN/options?strike=155&amp;straddle=false" xr:uid="{F748C3AF-BAFD-4D06-BFF2-E5EF47A9F09C}"/>
    <hyperlink ref="A419" r:id="rId835" display="https://finance.yahoo.com/quote/AMZN230616P00155500?p=AMZN230616P00155500" xr:uid="{69852068-4002-4458-A9CE-D58325E69252}"/>
    <hyperlink ref="C419" r:id="rId836" display="https://finance.yahoo.com/quote/AMZN/options?strike=155.5&amp;straddle=false" xr:uid="{3FEDAD75-DCDB-468B-AC53-868AA648D7BF}"/>
    <hyperlink ref="A420" r:id="rId837" display="https://finance.yahoo.com/quote/AMZN230616P00156000?p=AMZN230616P00156000" xr:uid="{969901C9-68EE-4264-9161-9547626D7C0D}"/>
    <hyperlink ref="C420" r:id="rId838" display="https://finance.yahoo.com/quote/AMZN/options?strike=156&amp;straddle=false" xr:uid="{6A7C3B19-544B-4225-BC85-9C063F43901C}"/>
    <hyperlink ref="A421" r:id="rId839" display="https://finance.yahoo.com/quote/AMZN230616P00156500?p=AMZN230616P00156500" xr:uid="{6C0F6CD6-4BA6-449A-804F-760CAD1B186D}"/>
    <hyperlink ref="C421" r:id="rId840" display="https://finance.yahoo.com/quote/AMZN/options?strike=156.5&amp;straddle=false" xr:uid="{89EB2F94-9962-4C03-B40F-9F4F0A9A1FA4}"/>
    <hyperlink ref="A422" r:id="rId841" display="https://finance.yahoo.com/quote/AMZN230616P00157000?p=AMZN230616P00157000" xr:uid="{A6998456-6D33-4883-8CF8-BF530C4BB870}"/>
    <hyperlink ref="C422" r:id="rId842" display="https://finance.yahoo.com/quote/AMZN/options?strike=157&amp;straddle=false" xr:uid="{D0C9D7DB-5F76-40D4-9838-1EBB7A39EE87}"/>
    <hyperlink ref="A423" r:id="rId843" display="https://finance.yahoo.com/quote/AMZN230616P00157500?p=AMZN230616P00157500" xr:uid="{F5F46794-D0B8-4FDB-80FE-EE99789E4D2B}"/>
    <hyperlink ref="C423" r:id="rId844" display="https://finance.yahoo.com/quote/AMZN/options?strike=157.5&amp;straddle=false" xr:uid="{5DC5F0E8-04E0-4FC9-A610-C9F05DDDA7F2}"/>
    <hyperlink ref="A424" r:id="rId845" display="https://finance.yahoo.com/quote/AMZN230616P00158000?p=AMZN230616P00158000" xr:uid="{D34BEC3D-F5FD-40CA-A930-44780755FD7D}"/>
    <hyperlink ref="C424" r:id="rId846" display="https://finance.yahoo.com/quote/AMZN/options?strike=158&amp;straddle=false" xr:uid="{819787E4-61C9-4BF2-B122-8E3224A92249}"/>
    <hyperlink ref="A425" r:id="rId847" display="https://finance.yahoo.com/quote/AMZN230616P00158500?p=AMZN230616P00158500" xr:uid="{F90DEE34-45B3-437F-9A6D-A3F146D04DC3}"/>
    <hyperlink ref="C425" r:id="rId848" display="https://finance.yahoo.com/quote/AMZN/options?strike=158.5&amp;straddle=false" xr:uid="{C392D895-E6B5-4F97-9981-C250E855388D}"/>
    <hyperlink ref="A426" r:id="rId849" display="https://finance.yahoo.com/quote/AMZN230616P00159000?p=AMZN230616P00159000" xr:uid="{AFC642EB-2D61-425A-AFDC-24FE07001619}"/>
    <hyperlink ref="C426" r:id="rId850" display="https://finance.yahoo.com/quote/AMZN/options?strike=159&amp;straddle=false" xr:uid="{E37BBF33-BC50-49FF-B0C6-C4EE33335DB7}"/>
    <hyperlink ref="A427" r:id="rId851" display="https://finance.yahoo.com/quote/AMZN230616P00159500?p=AMZN230616P00159500" xr:uid="{0F8B4DCB-E7CF-4D9B-89B9-29B96CA605C7}"/>
    <hyperlink ref="C427" r:id="rId852" display="https://finance.yahoo.com/quote/AMZN/options?strike=159.5&amp;straddle=false" xr:uid="{CBC429BC-B12D-492E-BAA5-2710EE60426C}"/>
    <hyperlink ref="A428" r:id="rId853" display="https://finance.yahoo.com/quote/AMZN230616P00160000?p=AMZN230616P00160000" xr:uid="{2C968CAA-9CF9-476D-B601-FA873BF5C089}"/>
    <hyperlink ref="C428" r:id="rId854" display="https://finance.yahoo.com/quote/AMZN/options?strike=160&amp;straddle=false" xr:uid="{E4E3FC53-4294-43C8-8F10-40183C6D900D}"/>
    <hyperlink ref="A429" r:id="rId855" display="https://finance.yahoo.com/quote/AMZN230616P00160500?p=AMZN230616P00160500" xr:uid="{C314B2C2-31F0-43F5-B047-49DE4B71E3AF}"/>
    <hyperlink ref="C429" r:id="rId856" display="https://finance.yahoo.com/quote/AMZN/options?strike=160.5&amp;straddle=false" xr:uid="{525AF986-D3F4-4219-A489-E5630608C9DC}"/>
    <hyperlink ref="A430" r:id="rId857" display="https://finance.yahoo.com/quote/AMZN230616P00161000?p=AMZN230616P00161000" xr:uid="{E722608C-BDD3-4C31-8391-85A6FD0ACEA0}"/>
    <hyperlink ref="C430" r:id="rId858" display="https://finance.yahoo.com/quote/AMZN/options?strike=161&amp;straddle=false" xr:uid="{7AF9CEF2-79D0-4032-BBE0-35A16D5A10B7}"/>
    <hyperlink ref="A431" r:id="rId859" display="https://finance.yahoo.com/quote/AMZN230616P00161500?p=AMZN230616P00161500" xr:uid="{9D0A6D09-8C34-4BF4-A11A-2DB161E662C8}"/>
    <hyperlink ref="C431" r:id="rId860" display="https://finance.yahoo.com/quote/AMZN/options?strike=161.5&amp;straddle=false" xr:uid="{18284C54-21B0-4B6A-A32B-79C5753DD48A}"/>
    <hyperlink ref="A432" r:id="rId861" display="https://finance.yahoo.com/quote/AMZN230616P00162000?p=AMZN230616P00162000" xr:uid="{2FC55660-F604-40F5-BFE4-92ABE95B4F0B}"/>
    <hyperlink ref="C432" r:id="rId862" display="https://finance.yahoo.com/quote/AMZN/options?strike=162&amp;straddle=false" xr:uid="{5AFD8FD5-762D-47CF-8F40-C3286669422B}"/>
    <hyperlink ref="A433" r:id="rId863" display="https://finance.yahoo.com/quote/AMZN230616P00162500?p=AMZN230616P00162500" xr:uid="{852056A5-BC25-4DC5-A361-35AE9B202D88}"/>
    <hyperlink ref="C433" r:id="rId864" display="https://finance.yahoo.com/quote/AMZN/options?strike=162.5&amp;straddle=false" xr:uid="{B4C5A595-EDA1-41BB-87BA-5560A65A5848}"/>
    <hyperlink ref="A434" r:id="rId865" display="https://finance.yahoo.com/quote/AMZN230616P00163000?p=AMZN230616P00163000" xr:uid="{773C025C-DB2B-4427-873A-546B98BDED5D}"/>
    <hyperlink ref="C434" r:id="rId866" display="https://finance.yahoo.com/quote/AMZN/options?strike=163&amp;straddle=false" xr:uid="{FE8BCC74-B511-4962-9492-9070EC5C7B36}"/>
    <hyperlink ref="A435" r:id="rId867" display="https://finance.yahoo.com/quote/AMZN230616P00163500?p=AMZN230616P00163500" xr:uid="{9CBEC1B4-6BA4-498D-8DF6-CB5AB491B9B7}"/>
    <hyperlink ref="C435" r:id="rId868" display="https://finance.yahoo.com/quote/AMZN/options?strike=163.5&amp;straddle=false" xr:uid="{35AF3F19-482A-4430-88F9-4E9B160425F3}"/>
    <hyperlink ref="A436" r:id="rId869" display="https://finance.yahoo.com/quote/AMZN230616P00164000?p=AMZN230616P00164000" xr:uid="{A989D95D-A5A2-4B4F-98E4-564FED5AF3D9}"/>
    <hyperlink ref="C436" r:id="rId870" display="https://finance.yahoo.com/quote/AMZN/options?strike=164&amp;straddle=false" xr:uid="{7E13D177-B18F-4855-B32B-E5FA298B58B4}"/>
    <hyperlink ref="A437" r:id="rId871" display="https://finance.yahoo.com/quote/AMZN230616P00164500?p=AMZN230616P00164500" xr:uid="{ED2EE899-2E13-41E5-8F3B-4ADE7131DFF7}"/>
    <hyperlink ref="C437" r:id="rId872" display="https://finance.yahoo.com/quote/AMZN/options?strike=164.5&amp;straddle=false" xr:uid="{B6701902-4CFD-449B-A2E2-F429F3EED5C9}"/>
    <hyperlink ref="A438" r:id="rId873" display="https://finance.yahoo.com/quote/AMZN230616P00165000?p=AMZN230616P00165000" xr:uid="{0D80A502-96CD-4674-A2BC-90FB259DA5D4}"/>
    <hyperlink ref="C438" r:id="rId874" display="https://finance.yahoo.com/quote/AMZN/options?strike=165&amp;straddle=false" xr:uid="{4C6B06F4-7893-4CA7-86E7-6F52E82CFC9E}"/>
    <hyperlink ref="A439" r:id="rId875" display="https://finance.yahoo.com/quote/AMZN230616P00165500?p=AMZN230616P00165500" xr:uid="{579AE294-14C2-42B9-93D4-F8A1B158C394}"/>
    <hyperlink ref="C439" r:id="rId876" display="https://finance.yahoo.com/quote/AMZN/options?strike=165.5&amp;straddle=false" xr:uid="{C29DEC85-B127-44AB-A735-35AE8735D479}"/>
    <hyperlink ref="A440" r:id="rId877" display="https://finance.yahoo.com/quote/AMZN230616P00166000?p=AMZN230616P00166000" xr:uid="{AA701CB5-CA46-4405-ABC2-6A4BE640BA6A}"/>
    <hyperlink ref="C440" r:id="rId878" display="https://finance.yahoo.com/quote/AMZN/options?strike=166&amp;straddle=false" xr:uid="{055DEC3C-5742-473E-B519-051A77FC2406}"/>
    <hyperlink ref="A441" r:id="rId879" display="https://finance.yahoo.com/quote/AMZN230616P00166500?p=AMZN230616P00166500" xr:uid="{D2FE9D7B-96C4-441B-B52A-FFBB48C6B470}"/>
    <hyperlink ref="C441" r:id="rId880" display="https://finance.yahoo.com/quote/AMZN/options?strike=166.5&amp;straddle=false" xr:uid="{73EECD45-11AC-47FE-87D0-BC06DD3BE704}"/>
    <hyperlink ref="A442" r:id="rId881" display="https://finance.yahoo.com/quote/AMZN230616P00167000?p=AMZN230616P00167000" xr:uid="{6E315129-E560-4CDF-955C-B0FC0ABDDAF1}"/>
    <hyperlink ref="C442" r:id="rId882" display="https://finance.yahoo.com/quote/AMZN/options?strike=167&amp;straddle=false" xr:uid="{A954CA7E-73EF-43E4-88F7-7566A7D533C6}"/>
    <hyperlink ref="A443" r:id="rId883" display="https://finance.yahoo.com/quote/AMZN230616P00167500?p=AMZN230616P00167500" xr:uid="{2DC861C9-B5F9-4E91-856D-044C991477FA}"/>
    <hyperlink ref="C443" r:id="rId884" display="https://finance.yahoo.com/quote/AMZN/options?strike=167.5&amp;straddle=false" xr:uid="{3487E4C7-0CE1-48CB-B135-8FD2D81C14DC}"/>
    <hyperlink ref="A444" r:id="rId885" display="https://finance.yahoo.com/quote/AMZN230616P00168000?p=AMZN230616P00168000" xr:uid="{B68EDD9A-3E21-477F-AD5D-873FC43E6F52}"/>
    <hyperlink ref="C444" r:id="rId886" display="https://finance.yahoo.com/quote/AMZN/options?strike=168&amp;straddle=false" xr:uid="{D2F4C002-D1A7-4E54-93B8-294737EFCE37}"/>
    <hyperlink ref="A445" r:id="rId887" display="https://finance.yahoo.com/quote/AMZN230616P00168500?p=AMZN230616P00168500" xr:uid="{D4E3BDB0-309B-41DA-AF74-804F12CFC9EA}"/>
    <hyperlink ref="C445" r:id="rId888" display="https://finance.yahoo.com/quote/AMZN/options?strike=168.5&amp;straddle=false" xr:uid="{BE8623E9-B37F-4B6E-A147-4B98EF121E9A}"/>
    <hyperlink ref="A446" r:id="rId889" display="https://finance.yahoo.com/quote/AMZN230616P00169000?p=AMZN230616P00169000" xr:uid="{3CE2E601-241F-4D88-B3B3-47CB0F657C95}"/>
    <hyperlink ref="C446" r:id="rId890" display="https://finance.yahoo.com/quote/AMZN/options?strike=169&amp;straddle=false" xr:uid="{84CB0B9D-6120-4CFA-8500-9054203187AD}"/>
    <hyperlink ref="A447" r:id="rId891" display="https://finance.yahoo.com/quote/AMZN230616P00169500?p=AMZN230616P00169500" xr:uid="{29664CEB-FCE3-488F-AF91-70B348A5A844}"/>
    <hyperlink ref="C447" r:id="rId892" display="https://finance.yahoo.com/quote/AMZN/options?strike=169.5&amp;straddle=false" xr:uid="{5D84FA8D-5468-4551-B660-3A112F522381}"/>
    <hyperlink ref="A448" r:id="rId893" display="https://finance.yahoo.com/quote/AMZN230616P00170000?p=AMZN230616P00170000" xr:uid="{05FB98B0-0E12-498F-91B3-1E91F48DBAFF}"/>
    <hyperlink ref="C448" r:id="rId894" display="https://finance.yahoo.com/quote/AMZN/options?strike=170&amp;straddle=false" xr:uid="{A8862586-41C6-45DD-8987-5BCF0CBFB83E}"/>
    <hyperlink ref="A449" r:id="rId895" display="https://finance.yahoo.com/quote/AMZN230616P00170500?p=AMZN230616P00170500" xr:uid="{286493AC-9A48-4EB8-AE3A-823E1780DA96}"/>
    <hyperlink ref="C449" r:id="rId896" display="https://finance.yahoo.com/quote/AMZN/options?strike=170.5&amp;straddle=false" xr:uid="{6208AEE5-BD1C-40A9-B055-6A0A6D75CF72}"/>
    <hyperlink ref="A450" r:id="rId897" display="https://finance.yahoo.com/quote/AMZN230616P00171000?p=AMZN230616P00171000" xr:uid="{C84DB4AB-CFAB-48F4-9F3B-565333E06822}"/>
    <hyperlink ref="C450" r:id="rId898" display="https://finance.yahoo.com/quote/AMZN/options?strike=171&amp;straddle=false" xr:uid="{559DC4F2-C8B1-4986-8483-F37068A4608A}"/>
    <hyperlink ref="A451" r:id="rId899" display="https://finance.yahoo.com/quote/AMZN230616P00171500?p=AMZN230616P00171500" xr:uid="{0CC79424-307D-4466-8146-F3F67F5A7D77}"/>
    <hyperlink ref="C451" r:id="rId900" display="https://finance.yahoo.com/quote/AMZN/options?strike=171.5&amp;straddle=false" xr:uid="{8FCC1E13-601C-4897-8C66-917A4C95CD25}"/>
    <hyperlink ref="A452" r:id="rId901" display="https://finance.yahoo.com/quote/AMZN230616P00172000?p=AMZN230616P00172000" xr:uid="{3BC3B389-C6AF-468F-8C59-854386D5DC76}"/>
    <hyperlink ref="C452" r:id="rId902" display="https://finance.yahoo.com/quote/AMZN/options?strike=172&amp;straddle=false" xr:uid="{FA87AD19-D8D0-4547-B4F1-66A66A5866F8}"/>
    <hyperlink ref="A453" r:id="rId903" display="https://finance.yahoo.com/quote/AMZN230616P00172500?p=AMZN230616P00172500" xr:uid="{6AF9818F-5460-45BC-8C22-E303D8AA4F65}"/>
    <hyperlink ref="C453" r:id="rId904" display="https://finance.yahoo.com/quote/AMZN/options?strike=172.5&amp;straddle=false" xr:uid="{991855C8-460A-4C20-8D57-00054B64D543}"/>
    <hyperlink ref="A454" r:id="rId905" display="https://finance.yahoo.com/quote/AMZN230616P00173000?p=AMZN230616P00173000" xr:uid="{5F6C2C93-52F5-41E7-A72D-94F1F3058258}"/>
    <hyperlink ref="C454" r:id="rId906" display="https://finance.yahoo.com/quote/AMZN/options?strike=173&amp;straddle=false" xr:uid="{D3FA06F7-C05B-46D0-AE42-8A5259F72E1E}"/>
    <hyperlink ref="A455" r:id="rId907" display="https://finance.yahoo.com/quote/AMZN230616P00173500?p=AMZN230616P00173500" xr:uid="{6E3996B8-EC11-48B1-849A-4AF7EE70B91E}"/>
    <hyperlink ref="C455" r:id="rId908" display="https://finance.yahoo.com/quote/AMZN/options?strike=173.5&amp;straddle=false" xr:uid="{125DFF68-3F92-4B5E-BBA0-40FCCDA9F5F6}"/>
    <hyperlink ref="A456" r:id="rId909" display="https://finance.yahoo.com/quote/AMZN230616P00174000?p=AMZN230616P00174000" xr:uid="{7CDFCA82-4DE5-410B-947D-FA1AFEFF233A}"/>
    <hyperlink ref="C456" r:id="rId910" display="https://finance.yahoo.com/quote/AMZN/options?strike=174&amp;straddle=false" xr:uid="{9B5210EB-F707-469F-BCCD-CDD91578B250}"/>
    <hyperlink ref="A457" r:id="rId911" display="https://finance.yahoo.com/quote/AMZN230616P00174500?p=AMZN230616P00174500" xr:uid="{655AC347-3A62-4D6A-AE43-44C6B4EFEE6B}"/>
    <hyperlink ref="C457" r:id="rId912" display="https://finance.yahoo.com/quote/AMZN/options?strike=174.5&amp;straddle=false" xr:uid="{585AE079-DD89-4435-B509-C07222A2BB8A}"/>
    <hyperlink ref="A458" r:id="rId913" display="https://finance.yahoo.com/quote/AMZN230616P00175000?p=AMZN230616P00175000" xr:uid="{E470F8D8-3BAC-4BD2-83CC-BF29C0045253}"/>
    <hyperlink ref="C458" r:id="rId914" display="https://finance.yahoo.com/quote/AMZN/options?strike=175&amp;straddle=false" xr:uid="{3F5FE86E-623F-410D-A55A-A91401D98E4F}"/>
    <hyperlink ref="A459" r:id="rId915" display="https://finance.yahoo.com/quote/AMZN230616P00175500?p=AMZN230616P00175500" xr:uid="{B695ABEA-E53F-4BD8-8CEC-556A4EA20C9E}"/>
    <hyperlink ref="C459" r:id="rId916" display="https://finance.yahoo.com/quote/AMZN/options?strike=175.5&amp;straddle=false" xr:uid="{1376A6B3-C0F8-4B4E-9DD7-1AF8E78498F5}"/>
    <hyperlink ref="A460" r:id="rId917" display="https://finance.yahoo.com/quote/AMZN230616P00176000?p=AMZN230616P00176000" xr:uid="{89428FAA-8335-4D26-BF49-97BDC6AFEA2C}"/>
    <hyperlink ref="C460" r:id="rId918" display="https://finance.yahoo.com/quote/AMZN/options?strike=176&amp;straddle=false" xr:uid="{F336C83C-C99A-43B5-868E-904F7713748B}"/>
    <hyperlink ref="A461" r:id="rId919" display="https://finance.yahoo.com/quote/AMZN230616P00176500?p=AMZN230616P00176500" xr:uid="{C6778F0D-CE25-4A87-90C7-46372DDB24F1}"/>
    <hyperlink ref="C461" r:id="rId920" display="https://finance.yahoo.com/quote/AMZN/options?strike=176.5&amp;straddle=false" xr:uid="{DE6A1F64-7782-4B5F-88FA-21437F05B218}"/>
    <hyperlink ref="A462" r:id="rId921" display="https://finance.yahoo.com/quote/AMZN230616P00177000?p=AMZN230616P00177000" xr:uid="{0E43F01B-43F8-4902-8CD3-C233A7A097E3}"/>
    <hyperlink ref="C462" r:id="rId922" display="https://finance.yahoo.com/quote/AMZN/options?strike=177&amp;straddle=false" xr:uid="{5B6635C5-AC2E-4835-B08D-464E82AB761C}"/>
    <hyperlink ref="A463" r:id="rId923" display="https://finance.yahoo.com/quote/AMZN230616P00177500?p=AMZN230616P00177500" xr:uid="{49B10767-5774-46C0-9D2E-0E7F7538DFF6}"/>
    <hyperlink ref="C463" r:id="rId924" display="https://finance.yahoo.com/quote/AMZN/options?strike=177.5&amp;straddle=false" xr:uid="{81797303-9934-4914-9F67-40552AF8D8E8}"/>
    <hyperlink ref="A464" r:id="rId925" display="https://finance.yahoo.com/quote/AMZN230616P00178000?p=AMZN230616P00178000" xr:uid="{98251C7A-9B28-4197-95CC-61B9835D2874}"/>
    <hyperlink ref="C464" r:id="rId926" display="https://finance.yahoo.com/quote/AMZN/options?strike=178&amp;straddle=false" xr:uid="{3AF55BD1-7226-44FB-B175-2C4FEBAA092E}"/>
    <hyperlink ref="A465" r:id="rId927" display="https://finance.yahoo.com/quote/AMZN230616P00178500?p=AMZN230616P00178500" xr:uid="{7BDF80CE-0DBD-4143-ACC4-D6671C6D385A}"/>
    <hyperlink ref="C465" r:id="rId928" display="https://finance.yahoo.com/quote/AMZN/options?strike=178.5&amp;straddle=false" xr:uid="{D7AE424B-BD71-430F-8D77-2C2085EAD6F8}"/>
    <hyperlink ref="A466" r:id="rId929" display="https://finance.yahoo.com/quote/AMZN230616P00179000?p=AMZN230616P00179000" xr:uid="{66358B75-702A-463D-A2B9-2FC1A323045D}"/>
    <hyperlink ref="C466" r:id="rId930" display="https://finance.yahoo.com/quote/AMZN/options?strike=179&amp;straddle=false" xr:uid="{06FE9602-C06D-4FF7-8495-C9BABE548B79}"/>
    <hyperlink ref="A467" r:id="rId931" display="https://finance.yahoo.com/quote/AMZN230616P00179500?p=AMZN230616P00179500" xr:uid="{46E28DE9-A06C-4327-8D89-84122917681C}"/>
    <hyperlink ref="C467" r:id="rId932" display="https://finance.yahoo.com/quote/AMZN/options?strike=179.5&amp;straddle=false" xr:uid="{FED46C06-9AE8-482F-9D12-1FCF63F92912}"/>
    <hyperlink ref="A468" r:id="rId933" display="https://finance.yahoo.com/quote/AMZN230616P00180000?p=AMZN230616P00180000" xr:uid="{E9AA3540-B10F-4E56-9BA5-71E0334E769F}"/>
    <hyperlink ref="C468" r:id="rId934" display="https://finance.yahoo.com/quote/AMZN/options?strike=180&amp;straddle=false" xr:uid="{B689866A-4BB2-44C8-B7A6-3EF6F36045CD}"/>
    <hyperlink ref="A469" r:id="rId935" display="https://finance.yahoo.com/quote/AMZN230616P00180500?p=AMZN230616P00180500" xr:uid="{9AF13498-1A90-4847-AC92-1A1E62AB342A}"/>
    <hyperlink ref="C469" r:id="rId936" display="https://finance.yahoo.com/quote/AMZN/options?strike=180.5&amp;straddle=false" xr:uid="{28658C7A-C6B1-4DBE-9534-3A074B938E4C}"/>
    <hyperlink ref="A470" r:id="rId937" display="https://finance.yahoo.com/quote/AMZN230616P00181000?p=AMZN230616P00181000" xr:uid="{B1471A05-A8A2-46FD-8B23-E76CF9552F29}"/>
    <hyperlink ref="C470" r:id="rId938" display="https://finance.yahoo.com/quote/AMZN/options?strike=181&amp;straddle=false" xr:uid="{E0E29DF3-9B47-4879-8F72-7584BB1E22EE}"/>
    <hyperlink ref="A471" r:id="rId939" display="https://finance.yahoo.com/quote/AMZN230616P00181500?p=AMZN230616P00181500" xr:uid="{BEE622C5-91DA-42E9-899F-D9A37034B629}"/>
    <hyperlink ref="C471" r:id="rId940" display="https://finance.yahoo.com/quote/AMZN/options?strike=181.5&amp;straddle=false" xr:uid="{B4654F75-DF28-42B2-8F61-61E84C154C32}"/>
    <hyperlink ref="A472" r:id="rId941" display="https://finance.yahoo.com/quote/AMZN230616P00182000?p=AMZN230616P00182000" xr:uid="{58DAD9C9-E1BB-4B16-9E48-04529EA830D8}"/>
    <hyperlink ref="C472" r:id="rId942" display="https://finance.yahoo.com/quote/AMZN/options?strike=182&amp;straddle=false" xr:uid="{4E5C24D4-A900-44C4-A4A1-11F06D850842}"/>
    <hyperlink ref="A473" r:id="rId943" display="https://finance.yahoo.com/quote/AMZN230616P00182500?p=AMZN230616P00182500" xr:uid="{DD63C747-BDD5-4178-87A7-CE79BE2F91ED}"/>
    <hyperlink ref="C473" r:id="rId944" display="https://finance.yahoo.com/quote/AMZN/options?strike=182.5&amp;straddle=false" xr:uid="{F4E141E6-EF9E-4823-947E-6F52EC52CE05}"/>
    <hyperlink ref="A474" r:id="rId945" display="https://finance.yahoo.com/quote/AMZN230616P00183000?p=AMZN230616P00183000" xr:uid="{37A9990F-9D7C-473D-97A5-15D95137E035}"/>
    <hyperlink ref="C474" r:id="rId946" display="https://finance.yahoo.com/quote/AMZN/options?strike=183&amp;straddle=false" xr:uid="{3BA74442-8C1F-4D2B-99DF-29F4D7C75460}"/>
    <hyperlink ref="A475" r:id="rId947" display="https://finance.yahoo.com/quote/AMZN230616P00183500?p=AMZN230616P00183500" xr:uid="{9D98DC6B-F3D7-4AFE-92FF-A30CEF27761A}"/>
    <hyperlink ref="C475" r:id="rId948" display="https://finance.yahoo.com/quote/AMZN/options?strike=183.5&amp;straddle=false" xr:uid="{B0485794-71EE-48CC-8D26-7A3D2EF705FE}"/>
    <hyperlink ref="A476" r:id="rId949" display="https://finance.yahoo.com/quote/AMZN230616P00184000?p=AMZN230616P00184000" xr:uid="{65DCBE89-C450-42F1-BF31-63F759CF6258}"/>
    <hyperlink ref="C476" r:id="rId950" display="https://finance.yahoo.com/quote/AMZN/options?strike=184&amp;straddle=false" xr:uid="{E9696FA6-D6D3-4D85-9AC3-BD2FFDBFA5B8}"/>
    <hyperlink ref="A477" r:id="rId951" display="https://finance.yahoo.com/quote/AMZN230616P00184500?p=AMZN230616P00184500" xr:uid="{67ACDB31-844A-4ACD-8812-E718A40B731E}"/>
    <hyperlink ref="C477" r:id="rId952" display="https://finance.yahoo.com/quote/AMZN/options?strike=184.5&amp;straddle=false" xr:uid="{5B2E2860-D7FF-4385-83A3-465A0991635C}"/>
    <hyperlink ref="A478" r:id="rId953" display="https://finance.yahoo.com/quote/AMZN230616P00185000?p=AMZN230616P00185000" xr:uid="{BEE019D6-05F6-4196-98EF-24D16386C3D5}"/>
    <hyperlink ref="C478" r:id="rId954" display="https://finance.yahoo.com/quote/AMZN/options?strike=185&amp;straddle=false" xr:uid="{7DDB322D-B7BE-4C0E-9395-64F9F1E8AEDC}"/>
    <hyperlink ref="A479" r:id="rId955" display="https://finance.yahoo.com/quote/AMZN230616P00185500?p=AMZN230616P00185500" xr:uid="{171065A1-235E-4BFB-AF5F-9502F5649B88}"/>
    <hyperlink ref="C479" r:id="rId956" display="https://finance.yahoo.com/quote/AMZN/options?strike=185.5&amp;straddle=false" xr:uid="{480FCF34-3D08-4D58-9BDB-532B62E1F7C6}"/>
    <hyperlink ref="A480" r:id="rId957" display="https://finance.yahoo.com/quote/AMZN230616P00186000?p=AMZN230616P00186000" xr:uid="{86F8BCE9-90E6-4917-B830-3A598B8C05D6}"/>
    <hyperlink ref="C480" r:id="rId958" display="https://finance.yahoo.com/quote/AMZN/options?strike=186&amp;straddle=false" xr:uid="{462E307C-AB9B-4BEA-B6D0-293412956186}"/>
    <hyperlink ref="A481" r:id="rId959" display="https://finance.yahoo.com/quote/AMZN230616P00186500?p=AMZN230616P00186500" xr:uid="{6209CCCF-1D6B-4498-8B22-6AB34CEB29D9}"/>
    <hyperlink ref="C481" r:id="rId960" display="https://finance.yahoo.com/quote/AMZN/options?strike=186.5&amp;straddle=false" xr:uid="{59C460D6-A188-4DA2-B5ED-49130A386452}"/>
    <hyperlink ref="A482" r:id="rId961" display="https://finance.yahoo.com/quote/AMZN230616P00187000?p=AMZN230616P00187000" xr:uid="{2D2F3BC6-8C5D-4D43-BE8C-A8F65AEB64F9}"/>
    <hyperlink ref="C482" r:id="rId962" display="https://finance.yahoo.com/quote/AMZN/options?strike=187&amp;straddle=false" xr:uid="{B5B6E357-4403-4A7B-BB47-D99F95AC6813}"/>
    <hyperlink ref="A483" r:id="rId963" display="https://finance.yahoo.com/quote/AMZN230616P00187500?p=AMZN230616P00187500" xr:uid="{3864CBAE-3B96-4CAD-AB64-2D4572E908F3}"/>
    <hyperlink ref="C483" r:id="rId964" display="https://finance.yahoo.com/quote/AMZN/options?strike=187.5&amp;straddle=false" xr:uid="{5F226B4C-C010-404A-81BE-19134C5E097B}"/>
    <hyperlink ref="A484" r:id="rId965" display="https://finance.yahoo.com/quote/AMZN230616P00188000?p=AMZN230616P00188000" xr:uid="{4D63182A-37FB-4C31-ADE7-3019FEDE66B5}"/>
    <hyperlink ref="C484" r:id="rId966" display="https://finance.yahoo.com/quote/AMZN/options?strike=188&amp;straddle=false" xr:uid="{BE6CEA69-6244-4B10-B3B1-4B4F2BDFDFA9}"/>
    <hyperlink ref="A485" r:id="rId967" display="https://finance.yahoo.com/quote/AMZN230616P00188500?p=AMZN230616P00188500" xr:uid="{CD0818FB-07F7-421A-A52E-C3EB96461396}"/>
    <hyperlink ref="C485" r:id="rId968" display="https://finance.yahoo.com/quote/AMZN/options?strike=188.5&amp;straddle=false" xr:uid="{A30D0E19-13F0-4355-8617-376F29403F4C}"/>
    <hyperlink ref="A486" r:id="rId969" display="https://finance.yahoo.com/quote/AMZN230616P00189000?p=AMZN230616P00189000" xr:uid="{700DB2EC-22E9-49BD-B10E-A9B413429717}"/>
    <hyperlink ref="C486" r:id="rId970" display="https://finance.yahoo.com/quote/AMZN/options?strike=189&amp;straddle=false" xr:uid="{CAFBA55E-B72D-46EE-96A2-83D53B997543}"/>
    <hyperlink ref="A487" r:id="rId971" display="https://finance.yahoo.com/quote/AMZN230616P00189500?p=AMZN230616P00189500" xr:uid="{889E6EC7-A9EA-48E0-BE41-7FD3BF527AE3}"/>
    <hyperlink ref="C487" r:id="rId972" display="https://finance.yahoo.com/quote/AMZN/options?strike=189.5&amp;straddle=false" xr:uid="{AC4AD80A-417B-4EA7-ACAC-125B9E83264F}"/>
    <hyperlink ref="A488" r:id="rId973" display="https://finance.yahoo.com/quote/AMZN230616P00190000?p=AMZN230616P00190000" xr:uid="{8CB246C5-C616-4F03-B71D-DC5E57777B71}"/>
    <hyperlink ref="C488" r:id="rId974" display="https://finance.yahoo.com/quote/AMZN/options?strike=190&amp;straddle=false" xr:uid="{706FFD10-4FF0-49B0-8427-8C7274413A97}"/>
    <hyperlink ref="A489" r:id="rId975" display="https://finance.yahoo.com/quote/AMZN230616P00190500?p=AMZN230616P00190500" xr:uid="{3007E6DE-DE25-4FF5-9E4B-6E3102C85713}"/>
    <hyperlink ref="C489" r:id="rId976" display="https://finance.yahoo.com/quote/AMZN/options?strike=190.5&amp;straddle=false" xr:uid="{967591D0-8DD7-4970-9861-A73A86A29586}"/>
    <hyperlink ref="A490" r:id="rId977" display="https://finance.yahoo.com/quote/AMZN230616P00191000?p=AMZN230616P00191000" xr:uid="{ED4A8D3F-0D71-4D4A-AE37-19553B7A34AD}"/>
    <hyperlink ref="C490" r:id="rId978" display="https://finance.yahoo.com/quote/AMZN/options?strike=191&amp;straddle=false" xr:uid="{CDE43A10-0662-4692-9DE9-09007B6A4856}"/>
    <hyperlink ref="A491" r:id="rId979" display="https://finance.yahoo.com/quote/AMZN230616P00191500?p=AMZN230616P00191500" xr:uid="{3D80A3B4-1F06-44A4-8556-C4F0AE019AEF}"/>
    <hyperlink ref="C491" r:id="rId980" display="https://finance.yahoo.com/quote/AMZN/options?strike=191.5&amp;straddle=false" xr:uid="{B34EB5E5-B7B4-4DA4-B0E6-F62E75E8AC16}"/>
    <hyperlink ref="A492" r:id="rId981" display="https://finance.yahoo.com/quote/AMZN230616P00192000?p=AMZN230616P00192000" xr:uid="{3564432F-17A8-4AD3-BC23-8857C7034DE6}"/>
    <hyperlink ref="C492" r:id="rId982" display="https://finance.yahoo.com/quote/AMZN/options?strike=192&amp;straddle=false" xr:uid="{517F1373-603B-409E-90AB-A4A7F9A81CEE}"/>
    <hyperlink ref="A493" r:id="rId983" display="https://finance.yahoo.com/quote/AMZN230616P00192500?p=AMZN230616P00192500" xr:uid="{0A5B41D7-BC4D-46D0-86D4-3C0C0664B284}"/>
    <hyperlink ref="C493" r:id="rId984" display="https://finance.yahoo.com/quote/AMZN/options?strike=192.5&amp;straddle=false" xr:uid="{2282F5F7-8B2E-4E20-BBF7-D84E76965E2A}"/>
    <hyperlink ref="A494" r:id="rId985" display="https://finance.yahoo.com/quote/AMZN230616P00193000?p=AMZN230616P00193000" xr:uid="{53FC48A1-0904-4C49-ACCD-2A3E2BC990B0}"/>
    <hyperlink ref="C494" r:id="rId986" display="https://finance.yahoo.com/quote/AMZN/options?strike=193&amp;straddle=false" xr:uid="{115D1FAA-5CF8-46B4-A828-A8520F28C239}"/>
    <hyperlink ref="A495" r:id="rId987" display="https://finance.yahoo.com/quote/AMZN230616P00193500?p=AMZN230616P00193500" xr:uid="{DA652D0A-6B91-4B6F-AC6C-C360069E0560}"/>
    <hyperlink ref="C495" r:id="rId988" display="https://finance.yahoo.com/quote/AMZN/options?strike=193.5&amp;straddle=false" xr:uid="{08627C36-53BB-4C95-B5BF-A2412B0E38EF}"/>
    <hyperlink ref="A496" r:id="rId989" display="https://finance.yahoo.com/quote/AMZN230616P00194000?p=AMZN230616P00194000" xr:uid="{4D8FDA1F-666D-44E1-B4ED-9BC0129E344A}"/>
    <hyperlink ref="C496" r:id="rId990" display="https://finance.yahoo.com/quote/AMZN/options?strike=194&amp;straddle=false" xr:uid="{530F7CDF-326E-427F-90C6-8BDFB11EEA5B}"/>
    <hyperlink ref="A497" r:id="rId991" display="https://finance.yahoo.com/quote/AMZN230616P00194500?p=AMZN230616P00194500" xr:uid="{1BD525F5-E552-414F-AC64-0388E3CEAC69}"/>
    <hyperlink ref="C497" r:id="rId992" display="https://finance.yahoo.com/quote/AMZN/options?strike=194.5&amp;straddle=false" xr:uid="{CF2BCE00-4266-4ADD-9381-CDC79F04ABCF}"/>
    <hyperlink ref="A498" r:id="rId993" display="https://finance.yahoo.com/quote/AMZN230616P00195000?p=AMZN230616P00195000" xr:uid="{6D3D39C0-14CB-43A7-B4BC-28DA13D99B43}"/>
    <hyperlink ref="C498" r:id="rId994" display="https://finance.yahoo.com/quote/AMZN/options?strike=195&amp;straddle=false" xr:uid="{398D03D8-6C60-4016-96A7-48E42DC99DA1}"/>
    <hyperlink ref="A499" r:id="rId995" display="https://finance.yahoo.com/quote/AMZN230616P00195500?p=AMZN230616P00195500" xr:uid="{9308DFEE-1FD9-411F-BE19-637C549BA45C}"/>
    <hyperlink ref="C499" r:id="rId996" display="https://finance.yahoo.com/quote/AMZN/options?strike=195.5&amp;straddle=false" xr:uid="{54B675A5-0E1F-4EBC-A2CE-84E23BE6877A}"/>
    <hyperlink ref="A500" r:id="rId997" display="https://finance.yahoo.com/quote/AMZN230616P00196000?p=AMZN230616P00196000" xr:uid="{4A520C0C-495A-4EA6-9CE3-A78386A19912}"/>
    <hyperlink ref="C500" r:id="rId998" display="https://finance.yahoo.com/quote/AMZN/options?strike=196&amp;straddle=false" xr:uid="{F0F00106-3735-4D75-BEF9-07D9916BED99}"/>
    <hyperlink ref="A501" r:id="rId999" display="https://finance.yahoo.com/quote/AMZN230616P00196500?p=AMZN230616P00196500" xr:uid="{0C6FBD54-275C-4C57-AE05-F1E1CE5938CE}"/>
    <hyperlink ref="C501" r:id="rId1000" display="https://finance.yahoo.com/quote/AMZN/options?strike=196.5&amp;straddle=false" xr:uid="{AA6271F2-C23C-43A5-BEF7-769288C24A84}"/>
    <hyperlink ref="A502" r:id="rId1001" display="https://finance.yahoo.com/quote/AMZN230616P00197000?p=AMZN230616P00197000" xr:uid="{7032F081-5253-4A85-A0A5-1E9AA5BE0312}"/>
    <hyperlink ref="C502" r:id="rId1002" display="https://finance.yahoo.com/quote/AMZN/options?strike=197&amp;straddle=false" xr:uid="{59862577-7CB7-42FF-8024-D88E1E5CD840}"/>
    <hyperlink ref="A503" r:id="rId1003" display="https://finance.yahoo.com/quote/AMZN230616P00197500?p=AMZN230616P00197500" xr:uid="{816E8E26-7651-48C1-9535-55ACC08323FA}"/>
    <hyperlink ref="C503" r:id="rId1004" display="https://finance.yahoo.com/quote/AMZN/options?strike=197.5&amp;straddle=false" xr:uid="{63495A33-FC12-4453-81BA-9B1C3B43F8DE}"/>
    <hyperlink ref="A504" r:id="rId1005" display="https://finance.yahoo.com/quote/AMZN230616P00198000?p=AMZN230616P00198000" xr:uid="{0F39C0DF-456E-4A1A-B4FE-E0B758BFB8B4}"/>
    <hyperlink ref="C504" r:id="rId1006" display="https://finance.yahoo.com/quote/AMZN/options?strike=198&amp;straddle=false" xr:uid="{268EE393-4B29-4E0A-A7FE-DDBA34C77409}"/>
    <hyperlink ref="A505" r:id="rId1007" display="https://finance.yahoo.com/quote/AMZN230616P00198500?p=AMZN230616P00198500" xr:uid="{78B36B62-B9B9-443C-A5C8-3BEBAD9271C0}"/>
    <hyperlink ref="C505" r:id="rId1008" display="https://finance.yahoo.com/quote/AMZN/options?strike=198.5&amp;straddle=false" xr:uid="{BA2624E7-1865-4BD9-A08C-41234F84349F}"/>
    <hyperlink ref="A506" r:id="rId1009" display="https://finance.yahoo.com/quote/AMZN230616P00199000?p=AMZN230616P00199000" xr:uid="{086063AC-8D22-40B8-871A-EABDE90E7475}"/>
    <hyperlink ref="C506" r:id="rId1010" display="https://finance.yahoo.com/quote/AMZN/options?strike=199&amp;straddle=false" xr:uid="{B56DDFBA-66F0-4848-A030-66E7AFC3EBF7}"/>
    <hyperlink ref="A507" r:id="rId1011" display="https://finance.yahoo.com/quote/AMZN230616P00199500?p=AMZN230616P00199500" xr:uid="{B11CEDF3-7E56-4AC8-9558-50C612C4C00D}"/>
    <hyperlink ref="C507" r:id="rId1012" display="https://finance.yahoo.com/quote/AMZN/options?strike=199.5&amp;straddle=false" xr:uid="{E0B74C76-3D28-4538-BE00-CA18E17A0DCB}"/>
    <hyperlink ref="A508" r:id="rId1013" display="https://finance.yahoo.com/quote/AMZN230616P00200000?p=AMZN230616P00200000" xr:uid="{F0AB1112-6696-4859-80FC-10360C4450E9}"/>
    <hyperlink ref="C508" r:id="rId1014" display="https://finance.yahoo.com/quote/AMZN/options?strike=200&amp;straddle=false" xr:uid="{8B1E1CE2-3C8A-4556-B3C0-DF03E642F3A9}"/>
    <hyperlink ref="A509" r:id="rId1015" display="https://finance.yahoo.com/quote/AMZN230616P00205000?p=AMZN230616P00205000" xr:uid="{5F1F3F54-4623-40C2-B182-4AB45B75CB03}"/>
    <hyperlink ref="C509" r:id="rId1016" display="https://finance.yahoo.com/quote/AMZN/options?strike=205&amp;straddle=false" xr:uid="{257810F9-E646-4138-8093-2DAD7ABB7EEB}"/>
    <hyperlink ref="A510" r:id="rId1017" display="https://finance.yahoo.com/quote/AMZN230616P00210000?p=AMZN230616P00210000" xr:uid="{EAD98A7E-A1FC-40AA-A5D1-703FA3F622A9}"/>
    <hyperlink ref="C510" r:id="rId1018" display="https://finance.yahoo.com/quote/AMZN/options?strike=210&amp;straddle=false" xr:uid="{0A8B438A-22B9-4FD1-B9E7-A31FD1F49E36}"/>
    <hyperlink ref="A511" r:id="rId1019" display="https://finance.yahoo.com/quote/AMZN230616P00215000?p=AMZN230616P00215000" xr:uid="{74E9E6A5-B5A4-4B89-9616-6556AF8F531A}"/>
    <hyperlink ref="C511" r:id="rId1020" display="https://finance.yahoo.com/quote/AMZN/options?strike=215&amp;straddle=false" xr:uid="{7AF82301-03A8-40D7-90E9-749073182AEF}"/>
    <hyperlink ref="A512" r:id="rId1021" display="https://finance.yahoo.com/quote/AMZN230616P00220000?p=AMZN230616P00220000" xr:uid="{6EDDD102-F219-4ADF-8F11-8EE12FFF5E35}"/>
    <hyperlink ref="C512" r:id="rId1022" display="https://finance.yahoo.com/quote/AMZN/options?strike=220&amp;straddle=false" xr:uid="{0FC05239-3ECE-4DB0-B9F2-E68278F65D03}"/>
    <hyperlink ref="A513" r:id="rId1023" display="https://finance.yahoo.com/quote/AMZN230616P00225000?p=AMZN230616P00225000" xr:uid="{FFB033B3-58F2-4061-B657-FFB641497B45}"/>
    <hyperlink ref="C513" r:id="rId1024" display="https://finance.yahoo.com/quote/AMZN/options?strike=225&amp;straddle=false" xr:uid="{4102B005-3E41-46AF-B4F7-E8F2060D4EBF}"/>
    <hyperlink ref="A514" r:id="rId1025" display="https://finance.yahoo.com/quote/AMZN230616P00230000?p=AMZN230616P00230000" xr:uid="{19E66365-B6AB-41D8-96BF-04EF384F032C}"/>
    <hyperlink ref="C514" r:id="rId1026" display="https://finance.yahoo.com/quote/AMZN/options?strike=230&amp;straddle=false" xr:uid="{4556D475-020A-4180-9729-6B8AE2C04F2B}"/>
    <hyperlink ref="A515" r:id="rId1027" display="https://finance.yahoo.com/quote/AMZN230616P00235000?p=AMZN230616P00235000" xr:uid="{B87CB7BD-F24E-42D7-9BA0-EBDEC624648E}"/>
    <hyperlink ref="C515" r:id="rId1028" display="https://finance.yahoo.com/quote/AMZN/options?strike=235&amp;straddle=false" xr:uid="{818BC29C-1421-4F1A-AD8A-6D205A6EE97F}"/>
    <hyperlink ref="A516" r:id="rId1029" display="https://finance.yahoo.com/quote/AMZN230616P00240000?p=AMZN230616P00240000" xr:uid="{3B1F3C06-D7AE-47F8-913A-FA4B6E208630}"/>
    <hyperlink ref="C516" r:id="rId1030" display="https://finance.yahoo.com/quote/AMZN/options?strike=240&amp;straddle=false" xr:uid="{94B5D4C5-833B-4E5C-9259-783DF2FCE8B8}"/>
    <hyperlink ref="A517" r:id="rId1031" display="https://finance.yahoo.com/quote/AMZN230616P00245000?p=AMZN230616P00245000" xr:uid="{EC6AB563-637D-4C8E-9A0B-3A03F62D480A}"/>
    <hyperlink ref="C517" r:id="rId1032" display="https://finance.yahoo.com/quote/AMZN/options?strike=245&amp;straddle=false" xr:uid="{25A77E44-B7CE-4BA6-949F-90D4DBCCCE41}"/>
    <hyperlink ref="A518" r:id="rId1033" display="https://finance.yahoo.com/quote/AMZN230616P00250000?p=AMZN230616P00250000" xr:uid="{FC5B3615-0C5F-4003-A611-906950984EA5}"/>
    <hyperlink ref="C518" r:id="rId1034" display="https://finance.yahoo.com/quote/AMZN/options?strike=250&amp;straddle=false" xr:uid="{45AC1228-5444-4351-B9F0-1D457981708A}"/>
    <hyperlink ref="A519" r:id="rId1035" display="https://finance.yahoo.com/quote/AMZN230616P00255000?p=AMZN230616P00255000" xr:uid="{14CCF619-ECF3-4E16-87DB-8FA2524CE1CD}"/>
    <hyperlink ref="C519" r:id="rId1036" display="https://finance.yahoo.com/quote/AMZN/options?strike=255&amp;straddle=false" xr:uid="{E53C334F-C376-4521-81F3-51B3031EB2C7}"/>
    <hyperlink ref="A520" r:id="rId1037" display="https://finance.yahoo.com/quote/AMZN230616P00260000?p=AMZN230616P00260000" xr:uid="{0B339D81-1E1E-4E41-BD1B-9F5FE55E1A4C}"/>
    <hyperlink ref="C520" r:id="rId1038" display="https://finance.yahoo.com/quote/AMZN/options?strike=260&amp;straddle=false" xr:uid="{29E89E75-B2AC-4F19-918D-B2A943FCC35A}"/>
    <hyperlink ref="A521" r:id="rId1039" display="https://finance.yahoo.com/quote/AMZN230616P00265000?p=AMZN230616P00265000" xr:uid="{ADF89E98-EF63-4D0E-8649-B948551465FF}"/>
    <hyperlink ref="C521" r:id="rId1040" display="https://finance.yahoo.com/quote/AMZN/options?strike=265&amp;straddle=false" xr:uid="{34F3B8DE-19B8-47DD-A26F-9156FD94ECA2}"/>
    <hyperlink ref="A522" r:id="rId1041" display="https://finance.yahoo.com/quote/AMZN230616P00270000?p=AMZN230616P00270000" xr:uid="{2B1BE563-55C1-4CD4-9CE9-FEAFB10B6B3D}"/>
    <hyperlink ref="C522" r:id="rId1042" display="https://finance.yahoo.com/quote/AMZN/options?strike=270&amp;straddle=false" xr:uid="{F5440B3C-69F6-4F3D-BB52-1E8F18C60CDC}"/>
    <hyperlink ref="A523" r:id="rId1043" display="https://finance.yahoo.com/quote/AMZN230616P00275000?p=AMZN230616P00275000" xr:uid="{47DC8601-01D3-4257-940C-17821976D17D}"/>
    <hyperlink ref="C523" r:id="rId1044" display="https://finance.yahoo.com/quote/AMZN/options?strike=275&amp;straddle=false" xr:uid="{179F73E9-2229-4FCB-A96D-46540F0F12DA}"/>
    <hyperlink ref="A524" r:id="rId1045" display="https://finance.yahoo.com/quote/AMZN230616P01060000?p=AMZN230616P01060000" xr:uid="{6C56876B-319B-4423-BA00-D1DFCB01FD6B}"/>
    <hyperlink ref="C524" r:id="rId1046" display="https://finance.yahoo.com/quote/AMZN/options?strike=1060&amp;straddle=false" xr:uid="{4883FA74-AB39-4140-9449-CAD26B20465C}"/>
    <hyperlink ref="A525" r:id="rId1047" display="https://finance.yahoo.com/quote/AMZN230616P01080000?p=AMZN230616P01080000" xr:uid="{52551142-D1EC-4FA5-93C0-3E742D09FA00}"/>
    <hyperlink ref="C525" r:id="rId1048" display="https://finance.yahoo.com/quote/AMZN/options?strike=1080&amp;straddle=false" xr:uid="{3DB4988E-2865-46E7-BF20-EED3FDFDE6B2}"/>
    <hyperlink ref="A526" r:id="rId1049" display="https://finance.yahoo.com/quote/AMZN230616P01100000?p=AMZN230616P01100000" xr:uid="{39FCB1D2-4622-4C30-984E-380B61D7F931}"/>
    <hyperlink ref="C526" r:id="rId1050" display="https://finance.yahoo.com/quote/AMZN/options?strike=1100&amp;straddle=false" xr:uid="{45437A3E-4AC4-4CCD-8DF0-B2E1D9EAF09B}"/>
    <hyperlink ref="A527" r:id="rId1051" display="https://finance.yahoo.com/quote/AMZN230616P01120000?p=AMZN230616P01120000" xr:uid="{0EED01CB-231D-43A5-A1E6-76A8DD246F8C}"/>
    <hyperlink ref="C527" r:id="rId1052" display="https://finance.yahoo.com/quote/AMZN/options?strike=1120&amp;straddle=false" xr:uid="{6E68600A-AECF-488D-AA0F-0000AA9F9535}"/>
    <hyperlink ref="A528" r:id="rId1053" display="https://finance.yahoo.com/quote/AMZN230616P01140000?p=AMZN230616P01140000" xr:uid="{B29EE27E-DF1D-4E7E-BD14-FB5E72764E7D}"/>
    <hyperlink ref="C528" r:id="rId1054" display="https://finance.yahoo.com/quote/AMZN/options?strike=1140&amp;straddle=false" xr:uid="{5ECCAE8A-3EBC-4A9A-9E5A-78D595A382C0}"/>
    <hyperlink ref="A529" r:id="rId1055" display="https://finance.yahoo.com/quote/AMZN230616P01160000?p=AMZN230616P01160000" xr:uid="{FE35FFDB-F5DE-4A89-8261-3E4EF3646771}"/>
    <hyperlink ref="C529" r:id="rId1056" display="https://finance.yahoo.com/quote/AMZN/options?strike=1160&amp;straddle=false" xr:uid="{03D087DD-9E1A-4587-BB66-340ED29D234F}"/>
    <hyperlink ref="A530" r:id="rId1057" display="https://finance.yahoo.com/quote/AMZN230616P01180000?p=AMZN230616P01180000" xr:uid="{64F681BA-41D1-44FE-898B-EE21CC43A911}"/>
    <hyperlink ref="C530" r:id="rId1058" display="https://finance.yahoo.com/quote/AMZN/options?strike=1180&amp;straddle=false" xr:uid="{2F82E238-1E26-4A61-A6DF-68406971FCB1}"/>
    <hyperlink ref="A531" r:id="rId1059" display="https://finance.yahoo.com/quote/AMZN230616P01200000?p=AMZN230616P01200000" xr:uid="{173048D9-2214-4638-A748-3C71959EC8FF}"/>
    <hyperlink ref="C531" r:id="rId1060" display="https://finance.yahoo.com/quote/AMZN/options?strike=1200&amp;straddle=false" xr:uid="{27E9DDA7-794E-45DF-9107-EA6F31EA5E57}"/>
    <hyperlink ref="A532" r:id="rId1061" display="https://finance.yahoo.com/quote/AMZN230616P01220000?p=AMZN230616P01220000" xr:uid="{16418744-E694-4F78-AACB-9824E5B91329}"/>
    <hyperlink ref="C532" r:id="rId1062" display="https://finance.yahoo.com/quote/AMZN/options?strike=1220&amp;straddle=false" xr:uid="{72C3AABA-4809-4883-B037-1D8060389BEB}"/>
    <hyperlink ref="A533" r:id="rId1063" display="https://finance.yahoo.com/quote/AMZN230616P01240000?p=AMZN230616P01240000" xr:uid="{A9FB7644-BE55-454E-AA26-74397E30D685}"/>
    <hyperlink ref="C533" r:id="rId1064" display="https://finance.yahoo.com/quote/AMZN/options?strike=1240&amp;straddle=false" xr:uid="{81928089-2CC3-4E4B-8E2F-A1C0A613EEC7}"/>
    <hyperlink ref="A534" r:id="rId1065" display="https://finance.yahoo.com/quote/AMZN230616P01260000?p=AMZN230616P01260000" xr:uid="{B5C2A97D-6927-43A3-8B61-83DD3098DE8C}"/>
    <hyperlink ref="C534" r:id="rId1066" display="https://finance.yahoo.com/quote/AMZN/options?strike=1260&amp;straddle=false" xr:uid="{DC4BC686-D504-439F-8FEE-DA5B8EF08362}"/>
    <hyperlink ref="A535" r:id="rId1067" display="https://finance.yahoo.com/quote/AMZN230616P01280000?p=AMZN230616P01280000" xr:uid="{B44F0F7B-FD08-4B7D-891C-96188DBBFAA0}"/>
    <hyperlink ref="C535" r:id="rId1068" display="https://finance.yahoo.com/quote/AMZN/options?strike=1280&amp;straddle=false" xr:uid="{23BFD377-4C03-4120-81DB-8B0A2C1ECC11}"/>
    <hyperlink ref="A536" r:id="rId1069" display="https://finance.yahoo.com/quote/AMZN230616P01300000?p=AMZN230616P01300000" xr:uid="{F4AEF033-FC60-43A3-959C-6A7433B0049C}"/>
    <hyperlink ref="C536" r:id="rId1070" display="https://finance.yahoo.com/quote/AMZN/options?strike=1300&amp;straddle=false" xr:uid="{00F6C5BA-101B-4303-8CDD-56C1870D4E1B}"/>
    <hyperlink ref="A537" r:id="rId1071" display="https://finance.yahoo.com/quote/AMZN230616P01320000?p=AMZN230616P01320000" xr:uid="{EFC97DAB-0983-4A4F-92CE-5CC79BCECC7E}"/>
    <hyperlink ref="C537" r:id="rId1072" display="https://finance.yahoo.com/quote/AMZN/options?strike=1320&amp;straddle=false" xr:uid="{19891F66-595F-4262-A3E0-A664C2CDA5C1}"/>
    <hyperlink ref="A538" r:id="rId1073" display="https://finance.yahoo.com/quote/AMZN230616P01340000?p=AMZN230616P01340000" xr:uid="{D40DD3BC-FBAA-4E02-A8CD-B0D0F3A2ED9F}"/>
    <hyperlink ref="C538" r:id="rId1074" display="https://finance.yahoo.com/quote/AMZN/options?strike=1340&amp;straddle=false" xr:uid="{AFB602CA-616F-4AF6-AB4C-67D37FA41546}"/>
    <hyperlink ref="A539" r:id="rId1075" display="https://finance.yahoo.com/quote/AMZN230616P01360000?p=AMZN230616P01360000" xr:uid="{CBCC9932-8226-4068-AD2F-075638391B3B}"/>
    <hyperlink ref="C539" r:id="rId1076" display="https://finance.yahoo.com/quote/AMZN/options?strike=1360&amp;straddle=false" xr:uid="{6104A005-AFC4-4E5C-8D91-8D7546ADF09B}"/>
    <hyperlink ref="A540" r:id="rId1077" display="https://finance.yahoo.com/quote/AMZN230616P01380000?p=AMZN230616P01380000" xr:uid="{4CF393EE-D0DD-40AB-9460-A63C825AAD9A}"/>
    <hyperlink ref="C540" r:id="rId1078" display="https://finance.yahoo.com/quote/AMZN/options?strike=1380&amp;straddle=false" xr:uid="{F93AD9F8-F9C7-4473-8CC1-8FBE13370A0C}"/>
    <hyperlink ref="A541" r:id="rId1079" display="https://finance.yahoo.com/quote/AMZN230616P01400000?p=AMZN230616P01400000" xr:uid="{63C6935D-4CDA-43BA-9302-1A2BB5545DD1}"/>
    <hyperlink ref="C541" r:id="rId1080" display="https://finance.yahoo.com/quote/AMZN/options?strike=1400&amp;straddle=false" xr:uid="{AF06DE49-29D2-431A-B519-CE8C3638061E}"/>
    <hyperlink ref="A542" r:id="rId1081" display="https://finance.yahoo.com/quote/AMZN230616P01420000?p=AMZN230616P01420000" xr:uid="{6E79CAF6-CA0A-4FC8-B7D2-8171E36EDC79}"/>
    <hyperlink ref="C542" r:id="rId1082" display="https://finance.yahoo.com/quote/AMZN/options?strike=1420&amp;straddle=false" xr:uid="{8A3D326B-8BCD-4640-8049-4E4203F577B1}"/>
    <hyperlink ref="A543" r:id="rId1083" display="https://finance.yahoo.com/quote/AMZN230616P01440000?p=AMZN230616P01440000" xr:uid="{6A24658D-D09A-4500-A41C-2E05F0C89357}"/>
    <hyperlink ref="C543" r:id="rId1084" display="https://finance.yahoo.com/quote/AMZN/options?strike=1440&amp;straddle=false" xr:uid="{082090E9-2806-4B87-B8B4-7D1B97616598}"/>
    <hyperlink ref="A544" r:id="rId1085" display="https://finance.yahoo.com/quote/AMZN230616P01450000?p=AMZN230616P01450000" xr:uid="{FF85C41B-00C0-4AA5-9728-0A493E4B6D18}"/>
    <hyperlink ref="C544" r:id="rId1086" display="https://finance.yahoo.com/quote/AMZN/options?strike=1450&amp;straddle=false" xr:uid="{8BE7E43C-A0F7-48C7-A3B1-4BD6CE7C81C5}"/>
    <hyperlink ref="A545" r:id="rId1087" display="https://finance.yahoo.com/quote/AMZN230616P01460000?p=AMZN230616P01460000" xr:uid="{0664D74D-0E0B-4920-ADF0-B2FBD7AED62C}"/>
    <hyperlink ref="C545" r:id="rId1088" display="https://finance.yahoo.com/quote/AMZN/options?strike=1460&amp;straddle=false" xr:uid="{DCAC817D-523B-40B2-8164-E6BA3658B873}"/>
    <hyperlink ref="A546" r:id="rId1089" display="https://finance.yahoo.com/quote/AMZN230616P01480000?p=AMZN230616P01480000" xr:uid="{1D2C8A35-D611-4900-98BA-4E5C5E4845C2}"/>
    <hyperlink ref="C546" r:id="rId1090" display="https://finance.yahoo.com/quote/AMZN/options?strike=1480&amp;straddle=false" xr:uid="{757D0075-1314-4E0D-B32C-F0BAC044AE37}"/>
    <hyperlink ref="A547" r:id="rId1091" display="https://finance.yahoo.com/quote/AMZN230616P01500000?p=AMZN230616P01500000" xr:uid="{C24EABD1-FE22-4004-BD1C-33C4F363DF78}"/>
    <hyperlink ref="C547" r:id="rId1092" display="https://finance.yahoo.com/quote/AMZN/options?strike=1500&amp;straddle=false" xr:uid="{7320CE5E-AB07-4078-82C5-E739B78E1DAC}"/>
    <hyperlink ref="A548" r:id="rId1093" display="https://finance.yahoo.com/quote/AMZN230616P01520000?p=AMZN230616P01520000" xr:uid="{151F9263-724D-4511-9918-F63BB0CB45B4}"/>
    <hyperlink ref="C548" r:id="rId1094" display="https://finance.yahoo.com/quote/AMZN/options?strike=1520&amp;straddle=false" xr:uid="{C050AC63-57FF-4004-B662-2F764F453D89}"/>
    <hyperlink ref="A549" r:id="rId1095" display="https://finance.yahoo.com/quote/AMZN230616P01540000?p=AMZN230616P01540000" xr:uid="{A39E971F-C75B-4E04-B318-23F4E5BBA5E9}"/>
    <hyperlink ref="C549" r:id="rId1096" display="https://finance.yahoo.com/quote/AMZN/options?strike=1540&amp;straddle=false" xr:uid="{70799B25-B12C-43A7-A090-1EC3F78C05BE}"/>
    <hyperlink ref="A550" r:id="rId1097" display="https://finance.yahoo.com/quote/AMZN230616P01550000?p=AMZN230616P01550000" xr:uid="{8DE32AB0-370D-424F-AE91-05A42B0BE5F2}"/>
    <hyperlink ref="C550" r:id="rId1098" display="https://finance.yahoo.com/quote/AMZN/options?strike=1550&amp;straddle=false" xr:uid="{71339C54-A54F-4C48-B7FF-D8D967C5EEF3}"/>
    <hyperlink ref="A551" r:id="rId1099" display="https://finance.yahoo.com/quote/AMZN230616P01560000?p=AMZN230616P01560000" xr:uid="{D89DC7A6-4355-4B2A-BD19-3EED870D2DC5}"/>
    <hyperlink ref="C551" r:id="rId1100" display="https://finance.yahoo.com/quote/AMZN/options?strike=1560&amp;straddle=false" xr:uid="{8A3ACD45-3EB1-4382-8C85-B559B073BA31}"/>
    <hyperlink ref="A552" r:id="rId1101" display="https://finance.yahoo.com/quote/AMZN230616P01580000?p=AMZN230616P01580000" xr:uid="{62AF96B2-7036-49CE-B68C-84702CEB2678}"/>
    <hyperlink ref="C552" r:id="rId1102" display="https://finance.yahoo.com/quote/AMZN/options?strike=1580&amp;straddle=false" xr:uid="{81679A29-A7A8-4D0F-9F6B-D240C512B29C}"/>
    <hyperlink ref="A553" r:id="rId1103" display="https://finance.yahoo.com/quote/AMZN230616P01600000?p=AMZN230616P01600000" xr:uid="{AD6C4471-3244-4371-934E-66FBAAD045A6}"/>
    <hyperlink ref="C553" r:id="rId1104" display="https://finance.yahoo.com/quote/AMZN/options?strike=1600&amp;straddle=false" xr:uid="{5244B8C4-6D77-4CE8-BB83-D30DF1403A17}"/>
    <hyperlink ref="A554" r:id="rId1105" display="https://finance.yahoo.com/quote/AMZN230616P01620000?p=AMZN230616P01620000" xr:uid="{ED15FDA0-51A7-433C-B776-7B983F6A0492}"/>
    <hyperlink ref="C554" r:id="rId1106" display="https://finance.yahoo.com/quote/AMZN/options?strike=1620&amp;straddle=false" xr:uid="{FEE8A6B7-F70B-4ACC-ABD1-A60975B8A1B6}"/>
    <hyperlink ref="A555" r:id="rId1107" display="https://finance.yahoo.com/quote/AMZN230616P01640000?p=AMZN230616P01640000" xr:uid="{9ED79280-6CEA-47F0-BD14-1D27DB964DC7}"/>
    <hyperlink ref="C555" r:id="rId1108" display="https://finance.yahoo.com/quote/AMZN/options?strike=1640&amp;straddle=false" xr:uid="{D8FCDD7B-F07D-44E5-A520-D7A99A0A0D5C}"/>
    <hyperlink ref="A556" r:id="rId1109" display="https://finance.yahoo.com/quote/AMZN230616P01660000?p=AMZN230616P01660000" xr:uid="{4A451B14-EEE7-42B0-945D-54DB99F405E2}"/>
    <hyperlink ref="C556" r:id="rId1110" display="https://finance.yahoo.com/quote/AMZN/options?strike=1660&amp;straddle=false" xr:uid="{7A1F0197-5CD4-42B4-8F5F-0D368DA1B687}"/>
    <hyperlink ref="A557" r:id="rId1111" display="https://finance.yahoo.com/quote/AMZN230616P01680000?p=AMZN230616P01680000" xr:uid="{DAFE9D4F-312E-42D4-BE3C-8FC563A0B0B9}"/>
    <hyperlink ref="C557" r:id="rId1112" display="https://finance.yahoo.com/quote/AMZN/options?strike=1680&amp;straddle=false" xr:uid="{B5F9C99E-889A-4DF8-BE45-CB6816195948}"/>
    <hyperlink ref="A558" r:id="rId1113" display="https://finance.yahoo.com/quote/AMZN230616P01700000?p=AMZN230616P01700000" xr:uid="{1F5A8775-B7BC-41E7-8466-AF3F734E64F0}"/>
    <hyperlink ref="C558" r:id="rId1114" display="https://finance.yahoo.com/quote/AMZN/options?strike=1700&amp;straddle=false" xr:uid="{49658409-9D55-4039-A51A-8BE83587789D}"/>
    <hyperlink ref="A559" r:id="rId1115" display="https://finance.yahoo.com/quote/AMZN230616P01720000?p=AMZN230616P01720000" xr:uid="{BE190D2A-B938-4861-B059-FA34585D5315}"/>
    <hyperlink ref="C559" r:id="rId1116" display="https://finance.yahoo.com/quote/AMZN/options?strike=1720&amp;straddle=false" xr:uid="{D255BBD0-0ABA-4FE1-B256-1BF056472E4F}"/>
    <hyperlink ref="A560" r:id="rId1117" display="https://finance.yahoo.com/quote/AMZN230616P01740000?p=AMZN230616P01740000" xr:uid="{693390AC-A8B7-44A8-B483-C0D0CDBAD7FA}"/>
    <hyperlink ref="C560" r:id="rId1118" display="https://finance.yahoo.com/quote/AMZN/options?strike=1740&amp;straddle=false" xr:uid="{D1AEC6F6-5C37-4EF8-B781-0F38B0B4A998}"/>
    <hyperlink ref="A561" r:id="rId1119" display="https://finance.yahoo.com/quote/AMZN230616P01760000?p=AMZN230616P01760000" xr:uid="{7008F711-DAF3-4060-BE93-891B564F4940}"/>
    <hyperlink ref="C561" r:id="rId1120" display="https://finance.yahoo.com/quote/AMZN/options?strike=1760&amp;straddle=false" xr:uid="{811319EC-4766-4248-A879-E0D1F547D4BC}"/>
    <hyperlink ref="A562" r:id="rId1121" display="https://finance.yahoo.com/quote/AMZN230616P01780000?p=AMZN230616P01780000" xr:uid="{A87A4FB5-A81E-43BF-85E3-D4E642CCB8FF}"/>
    <hyperlink ref="C562" r:id="rId1122" display="https://finance.yahoo.com/quote/AMZN/options?strike=1780&amp;straddle=false" xr:uid="{EBCB0E12-6AE3-4639-8451-7665804319DE}"/>
    <hyperlink ref="A563" r:id="rId1123" display="https://finance.yahoo.com/quote/AMZN230616P01800000?p=AMZN230616P01800000" xr:uid="{CC2B5C76-1718-4F90-BD19-B4FC0A7311D3}"/>
    <hyperlink ref="C563" r:id="rId1124" display="https://finance.yahoo.com/quote/AMZN/options?strike=1800&amp;straddle=false" xr:uid="{48BADD08-AA26-4A5F-8621-22A80F5BCCB1}"/>
    <hyperlink ref="A564" r:id="rId1125" display="https://finance.yahoo.com/quote/AMZN230616P01820000?p=AMZN230616P01820000" xr:uid="{0B85D7C3-6F29-49C2-96CD-2BEBD1078CBA}"/>
    <hyperlink ref="C564" r:id="rId1126" display="https://finance.yahoo.com/quote/AMZN/options?strike=1820&amp;straddle=false" xr:uid="{B16C4B54-4125-4CF3-8AAD-903C68F59D6B}"/>
    <hyperlink ref="A565" r:id="rId1127" display="https://finance.yahoo.com/quote/AMZN230616P01840000?p=AMZN230616P01840000" xr:uid="{2008B2E6-406F-48DE-A855-0BD4A89B9090}"/>
    <hyperlink ref="C565" r:id="rId1128" display="https://finance.yahoo.com/quote/AMZN/options?strike=1840&amp;straddle=false" xr:uid="{1C0A990C-DCBC-4396-86A0-DB1A66FDEFFF}"/>
    <hyperlink ref="A566" r:id="rId1129" display="https://finance.yahoo.com/quote/AMZN230616P01860000?p=AMZN230616P01860000" xr:uid="{35342526-36D0-499F-B875-3E0648D6189E}"/>
    <hyperlink ref="C566" r:id="rId1130" display="https://finance.yahoo.com/quote/AMZN/options?strike=1860&amp;straddle=false" xr:uid="{72010CF8-FB01-4DBB-9021-F9054770779B}"/>
    <hyperlink ref="A567" r:id="rId1131" display="https://finance.yahoo.com/quote/AMZN230616P01880000?p=AMZN230616P01880000" xr:uid="{39AAD802-1232-4E90-8F7B-6949F25B06CA}"/>
    <hyperlink ref="C567" r:id="rId1132" display="https://finance.yahoo.com/quote/AMZN/options?strike=1880&amp;straddle=false" xr:uid="{0B5DC4B7-CE92-4E56-8940-3F7A8F500504}"/>
    <hyperlink ref="A568" r:id="rId1133" display="https://finance.yahoo.com/quote/AMZN230616P01900000?p=AMZN230616P01900000" xr:uid="{28769A49-3C6F-4ABC-9973-50D938BB6258}"/>
    <hyperlink ref="C568" r:id="rId1134" display="https://finance.yahoo.com/quote/AMZN/options?strike=1900&amp;straddle=false" xr:uid="{6E9CF0BA-1E85-4522-9239-9F7BE5BDAF2A}"/>
    <hyperlink ref="A569" r:id="rId1135" display="https://finance.yahoo.com/quote/AMZN230616P01920000?p=AMZN230616P01920000" xr:uid="{C67C40E6-2377-4C99-9F0C-4D103126CB1D}"/>
    <hyperlink ref="C569" r:id="rId1136" display="https://finance.yahoo.com/quote/AMZN/options?strike=1920&amp;straddle=false" xr:uid="{E9D00913-002A-4855-AEAC-F6FB3ACBB81B}"/>
    <hyperlink ref="A570" r:id="rId1137" display="https://finance.yahoo.com/quote/AMZN230616P01940000?p=AMZN230616P01940000" xr:uid="{870CDD7C-3E7C-480F-8089-8B204F801018}"/>
    <hyperlink ref="C570" r:id="rId1138" display="https://finance.yahoo.com/quote/AMZN/options?strike=1940&amp;straddle=false" xr:uid="{F76FC54A-C48D-4DB2-A463-825A8D3B9664}"/>
    <hyperlink ref="A571" r:id="rId1139" display="https://finance.yahoo.com/quote/AMZN230616P01960000?p=AMZN230616P01960000" xr:uid="{F965BF44-4C62-45FD-ADB8-76A071E26D7F}"/>
    <hyperlink ref="C571" r:id="rId1140" display="https://finance.yahoo.com/quote/AMZN/options?strike=1960&amp;straddle=false" xr:uid="{32C2E2B5-B8E6-4E98-AE63-1C0A4D67A038}"/>
    <hyperlink ref="A572" r:id="rId1141" display="https://finance.yahoo.com/quote/AMZN230616P01980000?p=AMZN230616P01980000" xr:uid="{A6FD9BD2-F832-4401-B7B0-E9A00F661EFE}"/>
    <hyperlink ref="C572" r:id="rId1142" display="https://finance.yahoo.com/quote/AMZN/options?strike=1980&amp;straddle=false" xr:uid="{2A30E6B0-808F-4510-A67D-FF9FE006B67C}"/>
    <hyperlink ref="A573" r:id="rId1143" display="https://finance.yahoo.com/quote/AMZN230616P02000000?p=AMZN230616P02000000" xr:uid="{8752485F-5C8A-435B-AC2B-4B859704486E}"/>
    <hyperlink ref="C573" r:id="rId1144" display="https://finance.yahoo.com/quote/AMZN/options?strike=2000&amp;straddle=false" xr:uid="{4ADDEE5B-E3CA-4FDA-9D7E-B4567BBB1EF4}"/>
    <hyperlink ref="A574" r:id="rId1145" display="https://finance.yahoo.com/quote/AMZN230616P02100000?p=AMZN230616P02100000" xr:uid="{57D6FD4D-1A60-4CF5-8A52-EEC3E59DDE68}"/>
    <hyperlink ref="C574" r:id="rId1146" display="https://finance.yahoo.com/quote/AMZN/options?strike=2100&amp;straddle=false" xr:uid="{CB122303-58D1-4455-AB5D-FD9075ACB58E}"/>
    <hyperlink ref="A575" r:id="rId1147" display="https://finance.yahoo.com/quote/AMZN230616P02200000?p=AMZN230616P02200000" xr:uid="{3A4C2F49-EF0F-48CA-AA7C-4AB44BAB2CB2}"/>
    <hyperlink ref="C575" r:id="rId1148" display="https://finance.yahoo.com/quote/AMZN/options?strike=2200&amp;straddle=false" xr:uid="{5507DA87-53A6-463E-A37F-7A054A4EE2C6}"/>
    <hyperlink ref="A576" r:id="rId1149" display="https://finance.yahoo.com/quote/AMZN230616P02300000?p=AMZN230616P02300000" xr:uid="{B2C0AC4C-1599-4391-8523-0A0078D61D02}"/>
    <hyperlink ref="C576" r:id="rId1150" display="https://finance.yahoo.com/quote/AMZN/options?strike=2300&amp;straddle=false" xr:uid="{ED9BF796-EFA2-4526-9DC6-0730395D4A15}"/>
    <hyperlink ref="A577" r:id="rId1151" display="https://finance.yahoo.com/quote/AMZN230616P02400000?p=AMZN230616P02400000" xr:uid="{436D94CB-A17C-47F1-9DE0-D685E349F916}"/>
    <hyperlink ref="C577" r:id="rId1152" display="https://finance.yahoo.com/quote/AMZN/options?strike=2400&amp;straddle=false" xr:uid="{14A6A33E-D5D5-4031-9948-9F26C7FF4771}"/>
    <hyperlink ref="A578" r:id="rId1153" display="https://finance.yahoo.com/quote/AMZN230616P02500000?p=AMZN230616P02500000" xr:uid="{BEB1287F-0953-4F1D-BF4D-1DEEB9585AD0}"/>
    <hyperlink ref="C578" r:id="rId1154" display="https://finance.yahoo.com/quote/AMZN/options?strike=2500&amp;straddle=false" xr:uid="{0D55A941-16D5-4B1E-A08B-6FFA711D9C19}"/>
    <hyperlink ref="A579" r:id="rId1155" display="https://finance.yahoo.com/quote/AMZN230616P02600000?p=AMZN230616P02600000" xr:uid="{53C0699F-3405-41AE-AC87-E46D5787270C}"/>
    <hyperlink ref="C579" r:id="rId1156" display="https://finance.yahoo.com/quote/AMZN/options?strike=2600&amp;straddle=false" xr:uid="{58BA420C-E40E-4271-AF3A-4FF1ED8BADAE}"/>
    <hyperlink ref="A580" r:id="rId1157" display="https://finance.yahoo.com/quote/AMZN230616P02700000?p=AMZN230616P02700000" xr:uid="{57E6AE0A-9ECA-46BA-9AA1-A47CCAA37337}"/>
    <hyperlink ref="C580" r:id="rId1158" display="https://finance.yahoo.com/quote/AMZN/options?strike=2700&amp;straddle=false" xr:uid="{B219E6A7-5198-429F-A54E-BDDD7AEC2AED}"/>
    <hyperlink ref="A581" r:id="rId1159" display="https://finance.yahoo.com/quote/AMZN230616P02800000?p=AMZN230616P02800000" xr:uid="{32B15972-018C-4939-BCCA-C3686DFAE62D}"/>
    <hyperlink ref="C581" r:id="rId1160" display="https://finance.yahoo.com/quote/AMZN/options?strike=2800&amp;straddle=false" xr:uid="{DB5043CB-E3C1-4949-8BBE-8D5F87100E7F}"/>
    <hyperlink ref="A582" r:id="rId1161" display="https://finance.yahoo.com/quote/AMZN230616P02900000?p=AMZN230616P02900000" xr:uid="{BFF81D6E-9DB4-4E7A-99CC-238D219CC46B}"/>
    <hyperlink ref="C582" r:id="rId1162" display="https://finance.yahoo.com/quote/AMZN/options?strike=2900&amp;straddle=false" xr:uid="{27161FA1-A93D-47C3-86F3-0207496FB11D}"/>
    <hyperlink ref="A583" r:id="rId1163" display="https://finance.yahoo.com/quote/AMZN230616P03000000?p=AMZN230616P03000000" xr:uid="{0C0F16D9-126C-4710-AE2C-32D7E74FB1A6}"/>
    <hyperlink ref="C583" r:id="rId1164" display="https://finance.yahoo.com/quote/AMZN/options?strike=3000&amp;straddle=false" xr:uid="{E5D2B612-608B-4003-9C96-7E85912E8557}"/>
    <hyperlink ref="A584" r:id="rId1165" display="https://finance.yahoo.com/quote/AMZN230616P03010000?p=AMZN230616P03010000" xr:uid="{BBE1C3FC-5223-416F-85BA-2753EB8FA9EC}"/>
    <hyperlink ref="C584" r:id="rId1166" display="https://finance.yahoo.com/quote/AMZN/options?strike=3010&amp;straddle=false" xr:uid="{AE7D03D7-1BFC-4796-B073-B45588244DDB}"/>
    <hyperlink ref="A585" r:id="rId1167" display="https://finance.yahoo.com/quote/AMZN230616P03020000?p=AMZN230616P03020000" xr:uid="{148EC731-312D-454A-9612-020641B2BEB5}"/>
    <hyperlink ref="C585" r:id="rId1168" display="https://finance.yahoo.com/quote/AMZN/options?strike=3020&amp;straddle=false" xr:uid="{6BE2FFD0-DCD2-42BF-83E9-69C55D32EBC5}"/>
    <hyperlink ref="A586" r:id="rId1169" display="https://finance.yahoo.com/quote/AMZN230616P03030000?p=AMZN230616P03030000" xr:uid="{3EA563AA-60E7-4DE1-BDD9-B7E98386F70B}"/>
    <hyperlink ref="C586" r:id="rId1170" display="https://finance.yahoo.com/quote/AMZN/options?strike=3030&amp;straddle=false" xr:uid="{654B5C42-F7FB-40D9-8ABA-413574C0B075}"/>
    <hyperlink ref="A587" r:id="rId1171" display="https://finance.yahoo.com/quote/AMZN230616P03040000?p=AMZN230616P03040000" xr:uid="{5BC6DE22-6123-48ED-8B6D-A440219B893C}"/>
    <hyperlink ref="C587" r:id="rId1172" display="https://finance.yahoo.com/quote/AMZN/options?strike=3040&amp;straddle=false" xr:uid="{361698E7-17D3-4817-A1B6-F05AC3F1AB24}"/>
    <hyperlink ref="A588" r:id="rId1173" display="https://finance.yahoo.com/quote/AMZN230616P03050000?p=AMZN230616P03050000" xr:uid="{383FE572-A4AD-40A3-938D-7B0CC18F03F8}"/>
    <hyperlink ref="C588" r:id="rId1174" display="https://finance.yahoo.com/quote/AMZN/options?strike=3050&amp;straddle=false" xr:uid="{A5BCB23F-5EE5-4B10-97EB-34B32C291A31}"/>
    <hyperlink ref="A589" r:id="rId1175" display="https://finance.yahoo.com/quote/AMZN230616P03060000?p=AMZN230616P03060000" xr:uid="{0879D846-6E2D-4B8C-93A7-05DA269E4A20}"/>
    <hyperlink ref="C589" r:id="rId1176" display="https://finance.yahoo.com/quote/AMZN/options?strike=3060&amp;straddle=false" xr:uid="{52E89577-D749-4BCC-B1F6-DC4E93E7E508}"/>
    <hyperlink ref="A590" r:id="rId1177" display="https://finance.yahoo.com/quote/AMZN230616P03070000?p=AMZN230616P03070000" xr:uid="{BE6A3787-EB1A-48B6-9ADE-7902DB23CAC1}"/>
    <hyperlink ref="C590" r:id="rId1178" display="https://finance.yahoo.com/quote/AMZN/options?strike=3070&amp;straddle=false" xr:uid="{B4011D46-FE2F-4967-87AA-6AC139B43E17}"/>
    <hyperlink ref="A591" r:id="rId1179" display="https://finance.yahoo.com/quote/AMZN230616P03080000?p=AMZN230616P03080000" xr:uid="{D20BA663-0EE5-444F-BA2C-FAFC72E8C434}"/>
    <hyperlink ref="C591" r:id="rId1180" display="https://finance.yahoo.com/quote/AMZN/options?strike=3080&amp;straddle=false" xr:uid="{F7930873-D75A-4A31-9D9F-F25568E41B93}"/>
    <hyperlink ref="A592" r:id="rId1181" display="https://finance.yahoo.com/quote/AMZN230616P03090000?p=AMZN230616P03090000" xr:uid="{654AD553-8230-41A3-83EA-5F0D4A0B649F}"/>
    <hyperlink ref="C592" r:id="rId1182" display="https://finance.yahoo.com/quote/AMZN/options?strike=3090&amp;straddle=false" xr:uid="{A3DE0DBF-CAA4-4126-851A-DDD548FA0043}"/>
    <hyperlink ref="A593" r:id="rId1183" display="https://finance.yahoo.com/quote/AMZN230616P03100000?p=AMZN230616P03100000" xr:uid="{0DD86101-9628-44E7-A73B-E03BF9841705}"/>
    <hyperlink ref="C593" r:id="rId1184" display="https://finance.yahoo.com/quote/AMZN/options?strike=3100&amp;straddle=false" xr:uid="{660A8619-889E-401B-9060-60214616C372}"/>
    <hyperlink ref="A594" r:id="rId1185" display="https://finance.yahoo.com/quote/AMZN230616P03110000?p=AMZN230616P03110000" xr:uid="{8381CF81-B7F1-40C7-A25F-840AECC7E515}"/>
    <hyperlink ref="C594" r:id="rId1186" display="https://finance.yahoo.com/quote/AMZN/options?strike=3110&amp;straddle=false" xr:uid="{A0C4097F-FF52-4AAC-AE94-2B603C11AD29}"/>
    <hyperlink ref="A595" r:id="rId1187" display="https://finance.yahoo.com/quote/AMZN230616P03120000?p=AMZN230616P03120000" xr:uid="{C8694E9B-A159-4011-8B77-34658792B2E6}"/>
    <hyperlink ref="C595" r:id="rId1188" display="https://finance.yahoo.com/quote/AMZN/options?strike=3120&amp;straddle=false" xr:uid="{4DAC8971-1B39-4835-81F8-28381D2EEE13}"/>
    <hyperlink ref="A596" r:id="rId1189" display="https://finance.yahoo.com/quote/AMZN230616P03130000?p=AMZN230616P03130000" xr:uid="{7A14F015-B01C-45A8-B028-9F8279DE0497}"/>
    <hyperlink ref="C596" r:id="rId1190" display="https://finance.yahoo.com/quote/AMZN/options?strike=3130&amp;straddle=false" xr:uid="{E24ABE89-6CF1-46F3-A40D-3E1418031C10}"/>
    <hyperlink ref="A597" r:id="rId1191" display="https://finance.yahoo.com/quote/AMZN230616P03140000?p=AMZN230616P03140000" xr:uid="{4580052E-DBB7-4B2F-A897-6432CFA1CBC0}"/>
    <hyperlink ref="C597" r:id="rId1192" display="https://finance.yahoo.com/quote/AMZN/options?strike=3140&amp;straddle=false" xr:uid="{CD7E5F0D-8166-4E03-BC20-52C7BD29CE09}"/>
    <hyperlink ref="A598" r:id="rId1193" display="https://finance.yahoo.com/quote/AMZN230616P03150000?p=AMZN230616P03150000" xr:uid="{672AA33E-6CEC-42FE-85BC-7106737EA601}"/>
    <hyperlink ref="C598" r:id="rId1194" display="https://finance.yahoo.com/quote/AMZN/options?strike=3150&amp;straddle=false" xr:uid="{C4C4E96A-1BCC-4406-B5CD-CD381C654725}"/>
    <hyperlink ref="A599" r:id="rId1195" display="https://finance.yahoo.com/quote/AMZN230616P03160000?p=AMZN230616P03160000" xr:uid="{EF3D7199-11E9-4236-921D-DC193EF58815}"/>
    <hyperlink ref="C599" r:id="rId1196" display="https://finance.yahoo.com/quote/AMZN/options?strike=3160&amp;straddle=false" xr:uid="{25281C55-24BB-436E-9C95-115312AA4D1A}"/>
    <hyperlink ref="A600" r:id="rId1197" display="https://finance.yahoo.com/quote/AMZN230616P03170000?p=AMZN230616P03170000" xr:uid="{B9EB9773-4759-4CA3-957B-858CCA2FABC1}"/>
    <hyperlink ref="C600" r:id="rId1198" display="https://finance.yahoo.com/quote/AMZN/options?strike=3170&amp;straddle=false" xr:uid="{64151292-CD8B-453D-9D3B-CEE5FA309186}"/>
    <hyperlink ref="A601" r:id="rId1199" display="https://finance.yahoo.com/quote/AMZN230616P03180000?p=AMZN230616P03180000" xr:uid="{4FCA2AD2-D324-4222-B84D-9FEEE8331FA3}"/>
    <hyperlink ref="C601" r:id="rId1200" display="https://finance.yahoo.com/quote/AMZN/options?strike=3180&amp;straddle=false" xr:uid="{A2368905-B522-41FA-B09B-AF5807EA3140}"/>
    <hyperlink ref="A602" r:id="rId1201" display="https://finance.yahoo.com/quote/AMZN230616P03190000?p=AMZN230616P03190000" xr:uid="{3BFC631B-E459-4267-BE1A-2C0A93982C53}"/>
    <hyperlink ref="C602" r:id="rId1202" display="https://finance.yahoo.com/quote/AMZN/options?strike=3190&amp;straddle=false" xr:uid="{AD469196-ED6C-4942-BC65-ADBB2B69CE27}"/>
    <hyperlink ref="A603" r:id="rId1203" display="https://finance.yahoo.com/quote/AMZN230616P03200000?p=AMZN230616P03200000" xr:uid="{EAE0E9C4-5E37-468D-A6B0-A09CC8F15C2D}"/>
    <hyperlink ref="C603" r:id="rId1204" display="https://finance.yahoo.com/quote/AMZN/options?strike=3200&amp;straddle=false" xr:uid="{94BC05A1-6A8A-4F29-A87F-F6FBC732422F}"/>
    <hyperlink ref="A604" r:id="rId1205" display="https://finance.yahoo.com/quote/AMZN230616P03210000?p=AMZN230616P03210000" xr:uid="{B8A40E8B-43D0-4B5C-956C-87E019F2225D}"/>
    <hyperlink ref="C604" r:id="rId1206" display="https://finance.yahoo.com/quote/AMZN/options?strike=3210&amp;straddle=false" xr:uid="{609E5F35-BA30-420D-8FF1-F95A189E4055}"/>
    <hyperlink ref="A605" r:id="rId1207" display="https://finance.yahoo.com/quote/AMZN230616P03220000?p=AMZN230616P03220000" xr:uid="{ADD96865-B339-4FA9-A195-9DE2283DA6BF}"/>
    <hyperlink ref="C605" r:id="rId1208" display="https://finance.yahoo.com/quote/AMZN/options?strike=3220&amp;straddle=false" xr:uid="{BF99333E-1463-44BC-8C8F-114CBB492561}"/>
    <hyperlink ref="A606" r:id="rId1209" display="https://finance.yahoo.com/quote/AMZN230616P03230000?p=AMZN230616P03230000" xr:uid="{7EB8B54C-43F3-4701-AA76-D3F5C9BF57EA}"/>
    <hyperlink ref="C606" r:id="rId1210" display="https://finance.yahoo.com/quote/AMZN/options?strike=3230&amp;straddle=false" xr:uid="{A970A7F0-CA74-4718-9E20-D75C44733E0A}"/>
    <hyperlink ref="A607" r:id="rId1211" display="https://finance.yahoo.com/quote/AMZN230616P03240000?p=AMZN230616P03240000" xr:uid="{81C4FAD1-6014-4F42-9580-78143A471201}"/>
    <hyperlink ref="C607" r:id="rId1212" display="https://finance.yahoo.com/quote/AMZN/options?strike=3240&amp;straddle=false" xr:uid="{E3843F64-40D7-4D4F-BF47-8F081FFBA90D}"/>
    <hyperlink ref="A608" r:id="rId1213" display="https://finance.yahoo.com/quote/AMZN230616P03250000?p=AMZN230616P03250000" xr:uid="{C8F85F05-943F-4C1D-9688-341CB54B3455}"/>
    <hyperlink ref="C608" r:id="rId1214" display="https://finance.yahoo.com/quote/AMZN/options?strike=3250&amp;straddle=false" xr:uid="{5B4E3089-3AC1-4C76-A984-6F082E765658}"/>
    <hyperlink ref="A609" r:id="rId1215" display="https://finance.yahoo.com/quote/AMZN230616P03260000?p=AMZN230616P03260000" xr:uid="{98612F99-8BC4-4F19-A3C4-8C7FF02F157A}"/>
    <hyperlink ref="C609" r:id="rId1216" display="https://finance.yahoo.com/quote/AMZN/options?strike=3260&amp;straddle=false" xr:uid="{403859C1-DAC2-4960-B045-922852E4D3A9}"/>
    <hyperlink ref="A610" r:id="rId1217" display="https://finance.yahoo.com/quote/AMZN230616P03270000?p=AMZN230616P03270000" xr:uid="{415357C6-9639-4B34-A08E-432C2B7BC1FF}"/>
    <hyperlink ref="C610" r:id="rId1218" display="https://finance.yahoo.com/quote/AMZN/options?strike=3270&amp;straddle=false" xr:uid="{BF49D05C-539F-478A-991E-03C02BF41A5E}"/>
    <hyperlink ref="A611" r:id="rId1219" display="https://finance.yahoo.com/quote/AMZN230616P03280000?p=AMZN230616P03280000" xr:uid="{50414B1E-A74D-4721-9C19-5526C3CEBE46}"/>
    <hyperlink ref="C611" r:id="rId1220" display="https://finance.yahoo.com/quote/AMZN/options?strike=3280&amp;straddle=false" xr:uid="{49931997-3758-4AC0-8AAB-18E14364088B}"/>
    <hyperlink ref="A612" r:id="rId1221" display="https://finance.yahoo.com/quote/AMZN230616P03290000?p=AMZN230616P03290000" xr:uid="{3482E82E-30F5-4941-AFA8-036E7226939E}"/>
    <hyperlink ref="C612" r:id="rId1222" display="https://finance.yahoo.com/quote/AMZN/options?strike=3290&amp;straddle=false" xr:uid="{D6D687DC-A259-44E7-8866-0F67AEB20F4F}"/>
    <hyperlink ref="A613" r:id="rId1223" display="https://finance.yahoo.com/quote/AMZN230616P03300000?p=AMZN230616P03300000" xr:uid="{B45E84D0-002D-456A-9439-FB34E146B6A0}"/>
    <hyperlink ref="C613" r:id="rId1224" display="https://finance.yahoo.com/quote/AMZN/options?strike=3300&amp;straddle=false" xr:uid="{D9C1D273-0005-4BD8-BE6D-44C578DF219A}"/>
    <hyperlink ref="A614" r:id="rId1225" display="https://finance.yahoo.com/quote/AMZN230616P03310000?p=AMZN230616P03310000" xr:uid="{DE3DEA18-F62F-48E1-9A8F-638D243AA1D8}"/>
    <hyperlink ref="C614" r:id="rId1226" display="https://finance.yahoo.com/quote/AMZN/options?strike=3310&amp;straddle=false" xr:uid="{5A93CA5E-E3F3-48F2-B2DD-09D2362701C8}"/>
    <hyperlink ref="A615" r:id="rId1227" display="https://finance.yahoo.com/quote/AMZN230616P03320000?p=AMZN230616P03320000" xr:uid="{3B654111-0911-4B7D-8482-AC284EE3C522}"/>
    <hyperlink ref="C615" r:id="rId1228" display="https://finance.yahoo.com/quote/AMZN/options?strike=3320&amp;straddle=false" xr:uid="{691BD149-BBD4-4B0C-BA4E-37BE48DBABE4}"/>
    <hyperlink ref="A616" r:id="rId1229" display="https://finance.yahoo.com/quote/AMZN230616P03330000?p=AMZN230616P03330000" xr:uid="{613230B3-7A9C-474D-A511-55DCB823B1D6}"/>
    <hyperlink ref="C616" r:id="rId1230" display="https://finance.yahoo.com/quote/AMZN/options?strike=3330&amp;straddle=false" xr:uid="{7E484982-F2A0-409C-A081-1322A65625F6}"/>
    <hyperlink ref="A617" r:id="rId1231" display="https://finance.yahoo.com/quote/AMZN230616P03340000?p=AMZN230616P03340000" xr:uid="{338D670E-95A9-4A05-8FDE-4D3A82C247E3}"/>
    <hyperlink ref="C617" r:id="rId1232" display="https://finance.yahoo.com/quote/AMZN/options?strike=3340&amp;straddle=false" xr:uid="{AC9D0995-7030-4C91-84A9-2B0FC908DCED}"/>
    <hyperlink ref="A618" r:id="rId1233" display="https://finance.yahoo.com/quote/AMZN230616P03350000?p=AMZN230616P03350000" xr:uid="{38637960-A68B-4541-A2E7-278CD1763532}"/>
    <hyperlink ref="C618" r:id="rId1234" display="https://finance.yahoo.com/quote/AMZN/options?strike=3350&amp;straddle=false" xr:uid="{607CF818-7ADE-42CC-97D5-E6746C272CC3}"/>
    <hyperlink ref="A619" r:id="rId1235" display="https://finance.yahoo.com/quote/AMZN230616P03360000?p=AMZN230616P03360000" xr:uid="{74F885E3-037B-4EB3-9F1F-DE0421379973}"/>
    <hyperlink ref="C619" r:id="rId1236" display="https://finance.yahoo.com/quote/AMZN/options?strike=3360&amp;straddle=false" xr:uid="{F7D058CA-36FD-47F6-9FE1-D71FD9F3AD8F}"/>
    <hyperlink ref="A620" r:id="rId1237" display="https://finance.yahoo.com/quote/AMZN230616P03370000?p=AMZN230616P03370000" xr:uid="{06675151-CE67-4B6B-B70E-CF5CD4ABA3C3}"/>
    <hyperlink ref="C620" r:id="rId1238" display="https://finance.yahoo.com/quote/AMZN/options?strike=3370&amp;straddle=false" xr:uid="{55FE1BBA-DE1F-4842-960E-486FC111EEB6}"/>
    <hyperlink ref="A621" r:id="rId1239" display="https://finance.yahoo.com/quote/AMZN230616P03380000?p=AMZN230616P03380000" xr:uid="{E62FF2D3-9F73-46A4-8B26-6CFC73FE042D}"/>
    <hyperlink ref="C621" r:id="rId1240" display="https://finance.yahoo.com/quote/AMZN/options?strike=3380&amp;straddle=false" xr:uid="{65D368A5-D6BD-4174-8375-D444FA865279}"/>
    <hyperlink ref="A622" r:id="rId1241" display="https://finance.yahoo.com/quote/AMZN230616P03390000?p=AMZN230616P03390000" xr:uid="{B4A03788-2DCE-4E1D-B4C0-BC3B567F0965}"/>
    <hyperlink ref="C622" r:id="rId1242" display="https://finance.yahoo.com/quote/AMZN/options?strike=3390&amp;straddle=false" xr:uid="{15953D36-633E-41C8-8358-961C959ACE52}"/>
    <hyperlink ref="A623" r:id="rId1243" display="https://finance.yahoo.com/quote/AMZN230616P03400000?p=AMZN230616P03400000" xr:uid="{42FC2A17-CA4E-4F28-A733-F49FA3D217D0}"/>
    <hyperlink ref="C623" r:id="rId1244" display="https://finance.yahoo.com/quote/AMZN/options?strike=3400&amp;straddle=false" xr:uid="{304A17B5-A899-40FA-AB50-F456BAABE672}"/>
    <hyperlink ref="A624" r:id="rId1245" display="https://finance.yahoo.com/quote/AMZN230616P03410000?p=AMZN230616P03410000" xr:uid="{8C0ADD29-9C0E-400B-8764-D751AB0B5619}"/>
    <hyperlink ref="C624" r:id="rId1246" display="https://finance.yahoo.com/quote/AMZN/options?strike=3410&amp;straddle=false" xr:uid="{94C464C2-5308-4415-9FAD-E4BCBBEE6155}"/>
    <hyperlink ref="A625" r:id="rId1247" display="https://finance.yahoo.com/quote/AMZN230616P03420000?p=AMZN230616P03420000" xr:uid="{2E4D96AF-0E3E-4404-BF49-0BE225311101}"/>
    <hyperlink ref="C625" r:id="rId1248" display="https://finance.yahoo.com/quote/AMZN/options?strike=3420&amp;straddle=false" xr:uid="{DDFF595B-4BA9-42F4-A911-826CA5B29FE3}"/>
    <hyperlink ref="A626" r:id="rId1249" display="https://finance.yahoo.com/quote/AMZN230616P03430000?p=AMZN230616P03430000" xr:uid="{830E7BD3-739A-44B0-B8A2-5F1E99AEFD18}"/>
    <hyperlink ref="C626" r:id="rId1250" display="https://finance.yahoo.com/quote/AMZN/options?strike=3430&amp;straddle=false" xr:uid="{8C4353F9-A391-47C3-96EC-5AFDB3A84345}"/>
    <hyperlink ref="A627" r:id="rId1251" display="https://finance.yahoo.com/quote/AMZN230616P03440000?p=AMZN230616P03440000" xr:uid="{365FDA29-A3B1-43CD-9237-1E3D07E17DED}"/>
    <hyperlink ref="C627" r:id="rId1252" display="https://finance.yahoo.com/quote/AMZN/options?strike=3440&amp;straddle=false" xr:uid="{A3B36D0C-6F16-43DD-A44D-94619628A54E}"/>
    <hyperlink ref="A628" r:id="rId1253" display="https://finance.yahoo.com/quote/AMZN230616P03450000?p=AMZN230616P03450000" xr:uid="{8021422C-29A3-4A09-B8AB-069616962B1D}"/>
    <hyperlink ref="C628" r:id="rId1254" display="https://finance.yahoo.com/quote/AMZN/options?strike=3450&amp;straddle=false" xr:uid="{8F233F95-3917-4EF6-AC2D-08B9B115B957}"/>
    <hyperlink ref="A629" r:id="rId1255" display="https://finance.yahoo.com/quote/AMZN230616P03460000?p=AMZN230616P03460000" xr:uid="{CB21E2FF-F259-46FC-86E8-44BC826A2D38}"/>
    <hyperlink ref="C629" r:id="rId1256" display="https://finance.yahoo.com/quote/AMZN/options?strike=3460&amp;straddle=false" xr:uid="{167A87FF-01E7-465B-AD78-D79785C973B3}"/>
    <hyperlink ref="A630" r:id="rId1257" display="https://finance.yahoo.com/quote/AMZN230616P03470000?p=AMZN230616P03470000" xr:uid="{DB025548-B462-4D11-8BBB-528B11BFA3A9}"/>
    <hyperlink ref="C630" r:id="rId1258" display="https://finance.yahoo.com/quote/AMZN/options?strike=3470&amp;straddle=false" xr:uid="{23BE9653-AA80-448C-9850-2B742AC0B021}"/>
    <hyperlink ref="A631" r:id="rId1259" display="https://finance.yahoo.com/quote/AMZN230616P03480000?p=AMZN230616P03480000" xr:uid="{8774D0BD-9071-4C50-81CA-7D20C7962C4C}"/>
    <hyperlink ref="C631" r:id="rId1260" display="https://finance.yahoo.com/quote/AMZN/options?strike=3480&amp;straddle=false" xr:uid="{E0E0366F-EF48-442D-B909-B2BA0C523D81}"/>
    <hyperlink ref="A632" r:id="rId1261" display="https://finance.yahoo.com/quote/AMZN230616P03490000?p=AMZN230616P03490000" xr:uid="{3216B458-D2B2-4BF6-A9AB-DDDC31E57049}"/>
    <hyperlink ref="C632" r:id="rId1262" display="https://finance.yahoo.com/quote/AMZN/options?strike=3490&amp;straddle=false" xr:uid="{101F690D-605F-46EC-AB2B-BE0D54DC053A}"/>
    <hyperlink ref="A633" r:id="rId1263" display="https://finance.yahoo.com/quote/AMZN230616P03500000?p=AMZN230616P03500000" xr:uid="{6C2A130E-502C-436C-8488-43DDAD7AB3A8}"/>
    <hyperlink ref="C633" r:id="rId1264" display="https://finance.yahoo.com/quote/AMZN/options?strike=3500&amp;straddle=false" xr:uid="{BCEA3B62-F162-47AE-880B-A6DDE76F6BAD}"/>
    <hyperlink ref="A634" r:id="rId1265" display="https://finance.yahoo.com/quote/AMZN230616P03510000?p=AMZN230616P03510000" xr:uid="{D085AD05-49D7-4FBC-A2B4-2A9A73CDB65E}"/>
    <hyperlink ref="C634" r:id="rId1266" display="https://finance.yahoo.com/quote/AMZN/options?strike=3510&amp;straddle=false" xr:uid="{1A678F04-875E-495E-BED3-A9D147743A0C}"/>
    <hyperlink ref="A635" r:id="rId1267" display="https://finance.yahoo.com/quote/AMZN230616P03520000?p=AMZN230616P03520000" xr:uid="{64D57D1D-B5BE-4544-9DB3-2858DCEF956A}"/>
    <hyperlink ref="C635" r:id="rId1268" display="https://finance.yahoo.com/quote/AMZN/options?strike=3520&amp;straddle=false" xr:uid="{0AAE98C3-0180-4EF6-85AC-AAA25C945C0D}"/>
    <hyperlink ref="A636" r:id="rId1269" display="https://finance.yahoo.com/quote/AMZN230616P03530000?p=AMZN230616P03530000" xr:uid="{F12B5A4F-E8FF-4E8A-B429-99F5E89D1E24}"/>
    <hyperlink ref="C636" r:id="rId1270" display="https://finance.yahoo.com/quote/AMZN/options?strike=3530&amp;straddle=false" xr:uid="{CCA988F6-B8D4-46B3-98DD-C6EE0DBBA855}"/>
    <hyperlink ref="A637" r:id="rId1271" display="https://finance.yahoo.com/quote/AMZN230616P03540000?p=AMZN230616P03540000" xr:uid="{95100514-A7BC-4C91-8F82-2D6B7D830A00}"/>
    <hyperlink ref="C637" r:id="rId1272" display="https://finance.yahoo.com/quote/AMZN/options?strike=3540&amp;straddle=false" xr:uid="{8D4EF3CD-BCB7-4B62-B219-9BFC82991DE2}"/>
    <hyperlink ref="A638" r:id="rId1273" display="https://finance.yahoo.com/quote/AMZN230616P03550000?p=AMZN230616P03550000" xr:uid="{FA315163-B64D-418D-B183-3D95DCC4977D}"/>
    <hyperlink ref="C638" r:id="rId1274" display="https://finance.yahoo.com/quote/AMZN/options?strike=3550&amp;straddle=false" xr:uid="{25863B06-8948-4740-8DE0-588DE2E8EA7A}"/>
    <hyperlink ref="A639" r:id="rId1275" display="https://finance.yahoo.com/quote/AMZN230616P03560000?p=AMZN230616P03560000" xr:uid="{881E5F58-3FCF-48C4-8482-9010CA738D4C}"/>
    <hyperlink ref="C639" r:id="rId1276" display="https://finance.yahoo.com/quote/AMZN/options?strike=3560&amp;straddle=false" xr:uid="{34A5F99A-EC4E-45E9-904E-4C324AFEBFE3}"/>
    <hyperlink ref="A640" r:id="rId1277" display="https://finance.yahoo.com/quote/AMZN230616P03570000?p=AMZN230616P03570000" xr:uid="{11B8502D-EF9C-46EA-92DE-80A2FEE32EEA}"/>
    <hyperlink ref="C640" r:id="rId1278" display="https://finance.yahoo.com/quote/AMZN/options?strike=3570&amp;straddle=false" xr:uid="{7E471A27-9F51-4808-82F7-3BEB396CBA3F}"/>
    <hyperlink ref="A641" r:id="rId1279" display="https://finance.yahoo.com/quote/AMZN230616P03580000?p=AMZN230616P03580000" xr:uid="{484B8DBB-F29A-4D62-8F39-8B01F4E23468}"/>
    <hyperlink ref="C641" r:id="rId1280" display="https://finance.yahoo.com/quote/AMZN/options?strike=3580&amp;straddle=false" xr:uid="{8AFB8E94-425A-4BA9-9030-CCF9A83849C5}"/>
    <hyperlink ref="A642" r:id="rId1281" display="https://finance.yahoo.com/quote/AMZN230616P03590000?p=AMZN230616P03590000" xr:uid="{5018F147-55F9-41F9-B981-159EDEE0EA45}"/>
    <hyperlink ref="C642" r:id="rId1282" display="https://finance.yahoo.com/quote/AMZN/options?strike=3590&amp;straddle=false" xr:uid="{9C6F3A71-69DC-4ECE-A6DD-16E25D0E472C}"/>
    <hyperlink ref="A643" r:id="rId1283" display="https://finance.yahoo.com/quote/AMZN230616P03600000?p=AMZN230616P03600000" xr:uid="{82979481-683F-4500-97CC-3AE335C15E25}"/>
    <hyperlink ref="C643" r:id="rId1284" display="https://finance.yahoo.com/quote/AMZN/options?strike=3600&amp;straddle=false" xr:uid="{0C0E8322-830F-4367-B882-3A3F2ED22C0D}"/>
    <hyperlink ref="A644" r:id="rId1285" display="https://finance.yahoo.com/quote/AMZN230616P03610000?p=AMZN230616P03610000" xr:uid="{D2F65332-0F85-4E5D-AD03-26B967E32D0B}"/>
    <hyperlink ref="C644" r:id="rId1286" display="https://finance.yahoo.com/quote/AMZN/options?strike=3610&amp;straddle=false" xr:uid="{CDDD74DD-817E-4CCC-BD2F-2ED90CA6A806}"/>
    <hyperlink ref="A645" r:id="rId1287" display="https://finance.yahoo.com/quote/AMZN230616P03620000?p=AMZN230616P03620000" xr:uid="{AD3A3328-C8A6-40A9-9431-F5E4C096E3B0}"/>
    <hyperlink ref="C645" r:id="rId1288" display="https://finance.yahoo.com/quote/AMZN/options?strike=3620&amp;straddle=false" xr:uid="{1E53A64D-EB22-474E-A969-8355DFA884FD}"/>
    <hyperlink ref="A646" r:id="rId1289" display="https://finance.yahoo.com/quote/AMZN230616P03630000?p=AMZN230616P03630000" xr:uid="{5E8E566A-8DEB-4D1C-97AB-482AF8F65A29}"/>
    <hyperlink ref="C646" r:id="rId1290" display="https://finance.yahoo.com/quote/AMZN/options?strike=3630&amp;straddle=false" xr:uid="{D0AD9161-5132-4498-97AF-7A4F82011C96}"/>
    <hyperlink ref="A647" r:id="rId1291" display="https://finance.yahoo.com/quote/AMZN230616P03640000?p=AMZN230616P03640000" xr:uid="{4A1D78E6-C219-4AAF-83CD-93AD3DDF5293}"/>
    <hyperlink ref="C647" r:id="rId1292" display="https://finance.yahoo.com/quote/AMZN/options?strike=3640&amp;straddle=false" xr:uid="{138C063E-5A4D-40E5-A2F8-1954A2E8B953}"/>
    <hyperlink ref="A648" r:id="rId1293" display="https://finance.yahoo.com/quote/AMZN230616P03650000?p=AMZN230616P03650000" xr:uid="{96F5E4E6-CC8A-4A26-B960-B6D6680A4F69}"/>
    <hyperlink ref="C648" r:id="rId1294" display="https://finance.yahoo.com/quote/AMZN/options?strike=3650&amp;straddle=false" xr:uid="{A5FC68F0-B0D1-4B0C-9EF0-E8B8F326A550}"/>
    <hyperlink ref="A649" r:id="rId1295" display="https://finance.yahoo.com/quote/AMZN230616P03660000?p=AMZN230616P03660000" xr:uid="{43281816-27E7-49A5-958C-796096025F7B}"/>
    <hyperlink ref="C649" r:id="rId1296" display="https://finance.yahoo.com/quote/AMZN/options?strike=3660&amp;straddle=false" xr:uid="{A5FEA39C-8465-4A90-9429-BFA3416723EE}"/>
    <hyperlink ref="A650" r:id="rId1297" display="https://finance.yahoo.com/quote/AMZN230616P03670000?p=AMZN230616P03670000" xr:uid="{9DABDEF3-DC17-4899-9A57-EC542A17D261}"/>
    <hyperlink ref="C650" r:id="rId1298" display="https://finance.yahoo.com/quote/AMZN/options?strike=3670&amp;straddle=false" xr:uid="{A0DFCB37-0E2E-4D15-8FAD-E8698D78BFA7}"/>
    <hyperlink ref="A651" r:id="rId1299" display="https://finance.yahoo.com/quote/AMZN230616P03680000?p=AMZN230616P03680000" xr:uid="{EC0DD64C-5FB0-4EAC-BE9A-AED248B55D8E}"/>
    <hyperlink ref="C651" r:id="rId1300" display="https://finance.yahoo.com/quote/AMZN/options?strike=3680&amp;straddle=false" xr:uid="{79DE7171-EFD8-4407-A8E3-7D364EA3E941}"/>
    <hyperlink ref="A652" r:id="rId1301" display="https://finance.yahoo.com/quote/AMZN230616P03690000?p=AMZN230616P03690000" xr:uid="{84DFE747-8001-45D8-8A1E-ED3BB70026D8}"/>
    <hyperlink ref="C652" r:id="rId1302" display="https://finance.yahoo.com/quote/AMZN/options?strike=3690&amp;straddle=false" xr:uid="{F6CEE208-A232-4E77-A7DD-341F71DAA55D}"/>
    <hyperlink ref="A653" r:id="rId1303" display="https://finance.yahoo.com/quote/AMZN230616P03700000?p=AMZN230616P03700000" xr:uid="{CC78C187-A30D-4E2B-BBF4-1687E22FED17}"/>
    <hyperlink ref="C653" r:id="rId1304" display="https://finance.yahoo.com/quote/AMZN/options?strike=3700&amp;straddle=false" xr:uid="{33EFF1B9-05DD-47BB-8E70-3BDFA237DB75}"/>
    <hyperlink ref="A654" r:id="rId1305" display="https://finance.yahoo.com/quote/AMZN230616P03710000?p=AMZN230616P03710000" xr:uid="{9149F17F-3924-4AA0-864A-4BC7E57993E4}"/>
    <hyperlink ref="C654" r:id="rId1306" display="https://finance.yahoo.com/quote/AMZN/options?strike=3710&amp;straddle=false" xr:uid="{E391CD5D-15C6-45F4-994C-5269DEA8CD1B}"/>
    <hyperlink ref="A655" r:id="rId1307" display="https://finance.yahoo.com/quote/AMZN230616P03720000?p=AMZN230616P03720000" xr:uid="{58450F38-865F-4F4F-B9C0-A5993498F322}"/>
    <hyperlink ref="C655" r:id="rId1308" display="https://finance.yahoo.com/quote/AMZN/options?strike=3720&amp;straddle=false" xr:uid="{162428BC-9C4F-4614-876F-7E9BD81A24C7}"/>
    <hyperlink ref="A656" r:id="rId1309" display="https://finance.yahoo.com/quote/AMZN230616P03730000?p=AMZN230616P03730000" xr:uid="{2F954B36-8C80-4A6B-83F3-E11833A98A18}"/>
    <hyperlink ref="C656" r:id="rId1310" display="https://finance.yahoo.com/quote/AMZN/options?strike=3730&amp;straddle=false" xr:uid="{0847E745-C1EC-44DB-B753-AE0F23655D50}"/>
    <hyperlink ref="A657" r:id="rId1311" display="https://finance.yahoo.com/quote/AMZN230616P03740000?p=AMZN230616P03740000" xr:uid="{7375B8F6-C9A1-46DF-926E-071356B82608}"/>
    <hyperlink ref="C657" r:id="rId1312" display="https://finance.yahoo.com/quote/AMZN/options?strike=3740&amp;straddle=false" xr:uid="{72826BC0-FD36-4FEC-B25C-743F7A8A4C98}"/>
    <hyperlink ref="A658" r:id="rId1313" display="https://finance.yahoo.com/quote/AMZN230616P03750000?p=AMZN230616P03750000" xr:uid="{625375E5-B553-47FB-BABF-32F7A0CA0022}"/>
    <hyperlink ref="C658" r:id="rId1314" display="https://finance.yahoo.com/quote/AMZN/options?strike=3750&amp;straddle=false" xr:uid="{E6C663E8-D006-4BCC-BBB4-E290FAA79149}"/>
    <hyperlink ref="A659" r:id="rId1315" display="https://finance.yahoo.com/quote/AMZN230616P03760000?p=AMZN230616P03760000" xr:uid="{1DFF0057-6CDD-48CF-86E2-6225421CBFB1}"/>
    <hyperlink ref="C659" r:id="rId1316" display="https://finance.yahoo.com/quote/AMZN/options?strike=3760&amp;straddle=false" xr:uid="{A450874F-C35E-4E46-8880-684870D811F3}"/>
    <hyperlink ref="A660" r:id="rId1317" display="https://finance.yahoo.com/quote/AMZN230616P03770000?p=AMZN230616P03770000" xr:uid="{A3CFD658-6B3E-4469-B599-11017CEED876}"/>
    <hyperlink ref="C660" r:id="rId1318" display="https://finance.yahoo.com/quote/AMZN/options?strike=3770&amp;straddle=false" xr:uid="{76386FA6-046C-468B-9422-44E54A4CFF26}"/>
    <hyperlink ref="A661" r:id="rId1319" display="https://finance.yahoo.com/quote/AMZN230616P03780000?p=AMZN230616P03780000" xr:uid="{4EF7BDE6-9C6B-458F-B332-FDF00C3F3584}"/>
    <hyperlink ref="C661" r:id="rId1320" display="https://finance.yahoo.com/quote/AMZN/options?strike=3780&amp;straddle=false" xr:uid="{BE1E9D28-E42A-46CC-9FB6-945BE2D600A8}"/>
    <hyperlink ref="A662" r:id="rId1321" display="https://finance.yahoo.com/quote/AMZN230616P03790000?p=AMZN230616P03790000" xr:uid="{05AC1EC4-A029-4DA1-9134-5379FB5C008D}"/>
    <hyperlink ref="C662" r:id="rId1322" display="https://finance.yahoo.com/quote/AMZN/options?strike=3790&amp;straddle=false" xr:uid="{A99D1637-6F97-4692-84E2-B3742B9C3F15}"/>
    <hyperlink ref="A663" r:id="rId1323" display="https://finance.yahoo.com/quote/AMZN230616P03800000?p=AMZN230616P03800000" xr:uid="{97A629DE-76C7-423D-BD7D-CC6516277F8A}"/>
    <hyperlink ref="C663" r:id="rId1324" display="https://finance.yahoo.com/quote/AMZN/options?strike=3800&amp;straddle=false" xr:uid="{64920275-E3AD-4757-86F2-FFCAB61DA170}"/>
    <hyperlink ref="A664" r:id="rId1325" display="https://finance.yahoo.com/quote/AMZN230616P03820000?p=AMZN230616P03820000" xr:uid="{DE28DDD0-E424-48D9-B85D-AE45C9F33EE0}"/>
    <hyperlink ref="C664" r:id="rId1326" display="https://finance.yahoo.com/quote/AMZN/options?strike=3820&amp;straddle=false" xr:uid="{8CBDB15C-4390-4A90-8887-ADC973B8A62C}"/>
    <hyperlink ref="A665" r:id="rId1327" display="https://finance.yahoo.com/quote/AMZN230616P03830000?p=AMZN230616P03830000" xr:uid="{2A2B8C7D-5B05-4B8D-B167-4CCE258C0D8F}"/>
    <hyperlink ref="C665" r:id="rId1328" display="https://finance.yahoo.com/quote/AMZN/options?strike=3830&amp;straddle=false" xr:uid="{54A0338A-0BC1-4F32-8114-7CE18FD5B6A5}"/>
    <hyperlink ref="A666" r:id="rId1329" display="https://finance.yahoo.com/quote/AMZN230616P03850000?p=AMZN230616P03850000" xr:uid="{8C8CAA97-BB38-4C51-B41F-596314B168F0}"/>
    <hyperlink ref="C666" r:id="rId1330" display="https://finance.yahoo.com/quote/AMZN/options?strike=3850&amp;straddle=false" xr:uid="{9496EE85-1670-40F5-8A33-BFAC5858112D}"/>
    <hyperlink ref="A667" r:id="rId1331" display="https://finance.yahoo.com/quote/AMZN230616P03880000?p=AMZN230616P03880000" xr:uid="{DFFEEACA-B89B-4588-AC73-D3017FA64B85}"/>
    <hyperlink ref="C667" r:id="rId1332" display="https://finance.yahoo.com/quote/AMZN/options?strike=3880&amp;straddle=false" xr:uid="{8D2DE940-D6D3-4B05-90E3-22E83EA274EF}"/>
    <hyperlink ref="A668" r:id="rId1333" display="https://finance.yahoo.com/quote/AMZN230616P03890000?p=AMZN230616P03890000" xr:uid="{5BC8256D-74AA-419D-BF50-6AE1D221254D}"/>
    <hyperlink ref="C668" r:id="rId1334" display="https://finance.yahoo.com/quote/AMZN/options?strike=3890&amp;straddle=false" xr:uid="{DB3E666D-C569-46E3-97BE-6166445FF1AF}"/>
    <hyperlink ref="A669" r:id="rId1335" display="https://finance.yahoo.com/quote/AMZN230616P03900000?p=AMZN230616P03900000" xr:uid="{5FA3BE6D-A557-4425-910B-A347B755F9A6}"/>
    <hyperlink ref="C669" r:id="rId1336" display="https://finance.yahoo.com/quote/AMZN/options?strike=3900&amp;straddle=false" xr:uid="{7D7B86DF-99B0-4B8F-B632-5B13F5DC75EF}"/>
    <hyperlink ref="A670" r:id="rId1337" display="https://finance.yahoo.com/quote/AMZN230616P03910000?p=AMZN230616P03910000" xr:uid="{92C703FA-6A73-4B6C-AC18-BF18C4DC8E7C}"/>
    <hyperlink ref="C670" r:id="rId1338" display="https://finance.yahoo.com/quote/AMZN/options?strike=3910&amp;straddle=false" xr:uid="{B3B58ACA-07BA-45D8-97B4-358206D27849}"/>
    <hyperlink ref="A671" r:id="rId1339" display="https://finance.yahoo.com/quote/AMZN230616P03930000?p=AMZN230616P03930000" xr:uid="{B5FFCD21-B20E-4398-BAA3-BB83A7F1B5EA}"/>
    <hyperlink ref="C671" r:id="rId1340" display="https://finance.yahoo.com/quote/AMZN/options?strike=3930&amp;straddle=false" xr:uid="{0B62D4C6-E594-49EC-A87D-96E57EC4B759}"/>
    <hyperlink ref="A672" r:id="rId1341" display="https://finance.yahoo.com/quote/AMZN230616P03940000?p=AMZN230616P03940000" xr:uid="{13A329BC-CB8C-48C3-9CC9-9B8ACF49B0DD}"/>
    <hyperlink ref="C672" r:id="rId1342" display="https://finance.yahoo.com/quote/AMZN/options?strike=3940&amp;straddle=false" xr:uid="{33CB8C7F-25CA-4B89-9328-31BF67206277}"/>
    <hyperlink ref="A673" r:id="rId1343" display="https://finance.yahoo.com/quote/AMZN230616P03950000?p=AMZN230616P03950000" xr:uid="{8B22CF8D-1C53-43F3-9862-490F3E4287D0}"/>
    <hyperlink ref="C673" r:id="rId1344" display="https://finance.yahoo.com/quote/AMZN/options?strike=3950&amp;straddle=false" xr:uid="{7947E4B5-58A0-468A-B904-6D8B842AD9A9}"/>
    <hyperlink ref="A674" r:id="rId1345" display="https://finance.yahoo.com/quote/AMZN230616P03960000?p=AMZN230616P03960000" xr:uid="{0EFDAA1B-9B0F-451D-A5BA-9F26DE94B06B}"/>
    <hyperlink ref="C674" r:id="rId1346" display="https://finance.yahoo.com/quote/AMZN/options?strike=3960&amp;straddle=false" xr:uid="{AA742309-F641-47E5-A959-41B547BD214F}"/>
    <hyperlink ref="A675" r:id="rId1347" display="https://finance.yahoo.com/quote/AMZN230616P03970000?p=AMZN230616P03970000" xr:uid="{1CA2C861-773D-4C52-8E53-D838FA2D5EBA}"/>
    <hyperlink ref="C675" r:id="rId1348" display="https://finance.yahoo.com/quote/AMZN/options?strike=3970&amp;straddle=false" xr:uid="{B64F53F9-AC40-46E1-A84B-78359DCE07D7}"/>
    <hyperlink ref="A676" r:id="rId1349" display="https://finance.yahoo.com/quote/AMZN230616P03980000?p=AMZN230616P03980000" xr:uid="{16C0636E-C409-4C27-9188-6989538F4945}"/>
    <hyperlink ref="C676" r:id="rId1350" display="https://finance.yahoo.com/quote/AMZN/options?strike=3980&amp;straddle=false" xr:uid="{B2FCA194-1F40-43D4-8CFA-935DAC759582}"/>
    <hyperlink ref="A677" r:id="rId1351" display="https://finance.yahoo.com/quote/AMZN230616P03990000?p=AMZN230616P03990000" xr:uid="{A1C4F66A-FC72-41A3-B423-8DE42806AEB1}"/>
    <hyperlink ref="C677" r:id="rId1352" display="https://finance.yahoo.com/quote/AMZN/options?strike=3990&amp;straddle=false" xr:uid="{E36C5B74-3B5C-4E15-9460-49B9E81FE8D7}"/>
    <hyperlink ref="A678" r:id="rId1353" display="https://finance.yahoo.com/quote/AMZN230616P04000000?p=AMZN230616P04000000" xr:uid="{14ADD19B-A8FA-4662-9C0D-21127407C51D}"/>
    <hyperlink ref="C678" r:id="rId1354" display="https://finance.yahoo.com/quote/AMZN/options?strike=4000&amp;straddle=false" xr:uid="{C4437D57-4A16-44AF-835B-4C49F0774E33}"/>
    <hyperlink ref="A679" r:id="rId1355" display="https://finance.yahoo.com/quote/AMZN230616P04100000?p=AMZN230616P04100000" xr:uid="{3017D239-B739-4B30-8E2A-BB9E62DD7D91}"/>
    <hyperlink ref="C679" r:id="rId1356" display="https://finance.yahoo.com/quote/AMZN/options?strike=4100&amp;straddle=false" xr:uid="{E11F3766-7C58-481D-9A0D-6F3EF852F405}"/>
    <hyperlink ref="A680" r:id="rId1357" display="https://finance.yahoo.com/quote/AMZN230616P04200000?p=AMZN230616P04200000" xr:uid="{AE3889EF-ADE6-461E-ABF3-33B8AC08E2FC}"/>
    <hyperlink ref="C680" r:id="rId1358" display="https://finance.yahoo.com/quote/AMZN/options?strike=4200&amp;straddle=false" xr:uid="{38E4A22A-76DF-45BD-AADD-E43A6D562B66}"/>
    <hyperlink ref="A681" r:id="rId1359" display="https://finance.yahoo.com/quote/AMZN230616P04300000?p=AMZN230616P04300000" xr:uid="{4C8CD02F-E933-49A0-9A78-F42BEEF7613A}"/>
    <hyperlink ref="C681" r:id="rId1360" display="https://finance.yahoo.com/quote/AMZN/options?strike=4300&amp;straddle=false" xr:uid="{88060C63-0DB3-45B2-B61D-6DF5219FCC45}"/>
    <hyperlink ref="A682" r:id="rId1361" display="https://finance.yahoo.com/quote/AMZN230616P04400000?p=AMZN230616P04400000" xr:uid="{1ACAF9A1-9CCB-4ADC-BA45-EAE7E5A9FA92}"/>
    <hyperlink ref="C682" r:id="rId1362" display="https://finance.yahoo.com/quote/AMZN/options?strike=4400&amp;straddle=false" xr:uid="{B87C406A-4021-41AC-BC14-8F4FB801C5C4}"/>
    <hyperlink ref="A683" r:id="rId1363" display="https://finance.yahoo.com/quote/AMZN230616P04500000?p=AMZN230616P04500000" xr:uid="{CFD8A728-D3F8-41E5-BC70-A8B954D9249B}"/>
    <hyperlink ref="C683" r:id="rId1364" display="https://finance.yahoo.com/quote/AMZN/options?strike=4500&amp;straddle=false" xr:uid="{9870A3E6-F778-4F1C-911F-A121F2495365}"/>
    <hyperlink ref="A684" r:id="rId1365" display="https://finance.yahoo.com/quote/AMZN230616P04600000?p=AMZN230616P04600000" xr:uid="{EA0031C9-D281-42D8-AF61-D72DAD911665}"/>
    <hyperlink ref="C684" r:id="rId1366" display="https://finance.yahoo.com/quote/AMZN/options?strike=4600&amp;straddle=false" xr:uid="{54DBA920-3F56-414A-9FFC-45A0DABB4317}"/>
    <hyperlink ref="A685" r:id="rId1367" display="https://finance.yahoo.com/quote/AMZN230616P04700000?p=AMZN230616P04700000" xr:uid="{48DD5113-BABC-43DA-94E2-7D3F9DEDE165}"/>
    <hyperlink ref="C685" r:id="rId1368" display="https://finance.yahoo.com/quote/AMZN/options?strike=4700&amp;straddle=false" xr:uid="{9529255B-369F-4348-A72F-07E54D49F6F6}"/>
    <hyperlink ref="A686" r:id="rId1369" display="https://finance.yahoo.com/quote/AMZN230616P04800000?p=AMZN230616P04800000" xr:uid="{4E4D2783-37AC-4CF8-9925-A7529636D62C}"/>
    <hyperlink ref="C686" r:id="rId1370" display="https://finance.yahoo.com/quote/AMZN/options?strike=4800&amp;straddle=false" xr:uid="{0F0D5E1D-59BF-4A78-A30B-BC328D14EBDD}"/>
    <hyperlink ref="A687" r:id="rId1371" display="https://finance.yahoo.com/quote/AMZN230616P04900000?p=AMZN230616P04900000" xr:uid="{F61C9177-40BC-4CFF-9295-A78A699431AE}"/>
    <hyperlink ref="C687" r:id="rId1372" display="https://finance.yahoo.com/quote/AMZN/options?strike=4900&amp;straddle=false" xr:uid="{DF3985E2-8C77-474D-947F-89137B289C5E}"/>
    <hyperlink ref="A688" r:id="rId1373" display="https://finance.yahoo.com/quote/AMZN230616P05000000?p=AMZN230616P05000000" xr:uid="{F1A1493A-3557-4565-9D1A-1D908C0673C4}"/>
    <hyperlink ref="C688" r:id="rId1374" display="https://finance.yahoo.com/quote/AMZN/options?strike=5000&amp;straddle=false" xr:uid="{6C67FB5D-0270-4587-944C-EDB53B6DAA32}"/>
    <hyperlink ref="A689" r:id="rId1375" display="https://finance.yahoo.com/quote/AMZN230616P05100000?p=AMZN230616P05100000" xr:uid="{EF50C1B2-F2B4-47FA-A8F4-3EB04BDE34DC}"/>
    <hyperlink ref="C689" r:id="rId1376" display="https://finance.yahoo.com/quote/AMZN/options?strike=5100&amp;straddle=false" xr:uid="{B5529207-F2FD-4FB5-A0EA-9C15E8BCEBC4}"/>
    <hyperlink ref="A690" r:id="rId1377" display="https://finance.yahoo.com/quote/AMZN230616P05200000?p=AMZN230616P05200000" xr:uid="{FC3BDC9F-3F2C-4DCC-8E25-629686422716}"/>
    <hyperlink ref="C690" r:id="rId1378" display="https://finance.yahoo.com/quote/AMZN/options?strike=5200&amp;straddle=false" xr:uid="{508D20F2-F95F-4F23-9BF0-5934C3D411E2}"/>
    <hyperlink ref="A691" r:id="rId1379" display="https://finance.yahoo.com/quote/AMZN230616P05300000?p=AMZN230616P05300000" xr:uid="{6CF2EE92-B8D0-481C-B256-DFD6F737BAAF}"/>
    <hyperlink ref="C691" r:id="rId1380" display="https://finance.yahoo.com/quote/AMZN/options?strike=5300&amp;straddle=false" xr:uid="{81F51552-5E2C-46EE-856A-2D0DD06405EA}"/>
    <hyperlink ref="A692" r:id="rId1381" display="https://finance.yahoo.com/quote/AMZN230616P05400000?p=AMZN230616P05400000" xr:uid="{69ED9BB1-2633-4571-B77E-0A2F8C908AE1}"/>
    <hyperlink ref="C692" r:id="rId1382" display="https://finance.yahoo.com/quote/AMZN/options?strike=5400&amp;straddle=false" xr:uid="{AE6D6332-6481-42B9-8A6B-405C771BDCF0}"/>
    <hyperlink ref="A693" r:id="rId1383" display="https://finance.yahoo.com/quote/AMZN230616P05500000?p=AMZN230616P05500000" xr:uid="{5E23854C-97EE-43A6-894A-F5BF99C51620}"/>
    <hyperlink ref="C693" r:id="rId1384" display="https://finance.yahoo.com/quote/AMZN/options?strike=5500&amp;straddle=false" xr:uid="{A890B37D-2EAC-40FA-9F6B-13450326231C}"/>
    <hyperlink ref="A694" r:id="rId1385" display="https://finance.yahoo.com/quote/AMZN230616C00045000?p=AMZN230616C00045000" xr:uid="{7ADC26ED-2578-4F95-A0F9-4B0B0D93B0FD}"/>
    <hyperlink ref="C694" r:id="rId1386" display="https://finance.yahoo.com/quote/AMZN/options?strike=45&amp;straddle=false" xr:uid="{1B9A27CC-B090-4F20-8237-9FB18E645685}"/>
    <hyperlink ref="A695" r:id="rId1387" display="https://finance.yahoo.com/quote/AMZN230616C00050000?p=AMZN230616C00050000" xr:uid="{7ED71A4E-2143-4855-9C34-ABF70E3E772F}"/>
    <hyperlink ref="C695" r:id="rId1388" display="https://finance.yahoo.com/quote/AMZN/options?strike=50&amp;straddle=false" xr:uid="{F6A845C4-C09A-4DD6-B552-1145030ED20B}"/>
    <hyperlink ref="A696" r:id="rId1389" display="https://finance.yahoo.com/quote/AMZN230616C00052000?p=AMZN230616C00052000" xr:uid="{3A4952FB-0825-46B4-973D-296D051293F6}"/>
    <hyperlink ref="C696" r:id="rId1390" display="https://finance.yahoo.com/quote/AMZN/options?strike=52&amp;straddle=false" xr:uid="{A57142F3-EC3D-477E-A1E9-A863B35E658D}"/>
    <hyperlink ref="A697" r:id="rId1391" display="https://finance.yahoo.com/quote/AMZN230616C00053000?p=AMZN230616C00053000" xr:uid="{2E895C84-C855-48F7-B744-B27C056EB546}"/>
    <hyperlink ref="C697" r:id="rId1392" display="https://finance.yahoo.com/quote/AMZN/options?strike=53&amp;straddle=false" xr:uid="{E58A99DE-D285-4CE1-8052-7629DB09CC8B}"/>
    <hyperlink ref="A698" r:id="rId1393" display="https://finance.yahoo.com/quote/AMZN230616C00054000?p=AMZN230616C00054000" xr:uid="{09B97385-2503-441F-8A7C-B810AF84F111}"/>
    <hyperlink ref="C698" r:id="rId1394" display="https://finance.yahoo.com/quote/AMZN/options?strike=54&amp;straddle=false" xr:uid="{BB4D266F-EEAB-4656-A9F9-12BD0076241E}"/>
    <hyperlink ref="A699" r:id="rId1395" display="https://finance.yahoo.com/quote/AMZN230616C00055000?p=AMZN230616C00055000" xr:uid="{DA96AFF9-6FD3-4D6A-A361-237AF7391D79}"/>
    <hyperlink ref="C699" r:id="rId1396" display="https://finance.yahoo.com/quote/AMZN/options?strike=55&amp;straddle=false" xr:uid="{BC9B2698-8839-417D-BFB5-FA7B34BBD4C2}"/>
    <hyperlink ref="A700" r:id="rId1397" display="https://finance.yahoo.com/quote/AMZN230616C00056000?p=AMZN230616C00056000" xr:uid="{5F78699C-8554-4FE2-B502-4D170E57CD34}"/>
    <hyperlink ref="C700" r:id="rId1398" display="https://finance.yahoo.com/quote/AMZN/options?strike=56&amp;straddle=false" xr:uid="{63F052AD-5F39-4973-B677-277379ECFFDE}"/>
    <hyperlink ref="A701" r:id="rId1399" display="https://finance.yahoo.com/quote/AMZN230616C00057000?p=AMZN230616C00057000" xr:uid="{47390BD8-D429-4E44-A59F-989F0CC2E979}"/>
    <hyperlink ref="C701" r:id="rId1400" display="https://finance.yahoo.com/quote/AMZN/options?strike=57&amp;straddle=false" xr:uid="{452EE898-4982-405A-B6F8-F69C5A8B24A8}"/>
    <hyperlink ref="A702" r:id="rId1401" display="https://finance.yahoo.com/quote/AMZN230616C00058000?p=AMZN230616C00058000" xr:uid="{92BDD886-F694-4055-9610-E202256B0303}"/>
    <hyperlink ref="C702" r:id="rId1402" display="https://finance.yahoo.com/quote/AMZN/options?strike=58&amp;straddle=false" xr:uid="{95D6D5EA-B278-4ADD-932C-0F7121509CC7}"/>
    <hyperlink ref="A703" r:id="rId1403" display="https://finance.yahoo.com/quote/AMZN230616C00059000?p=AMZN230616C00059000" xr:uid="{C685A5A2-0A95-4C9D-B234-371DD5D77EC7}"/>
    <hyperlink ref="C703" r:id="rId1404" display="https://finance.yahoo.com/quote/AMZN/options?strike=59&amp;straddle=false" xr:uid="{6415DFDB-BB87-4063-B0A6-C4707205CF0C}"/>
    <hyperlink ref="A704" r:id="rId1405" display="https://finance.yahoo.com/quote/AMZN230616C00060000?p=AMZN230616C00060000" xr:uid="{844CC6F3-8078-4E6B-A06C-54B8BAF9B381}"/>
    <hyperlink ref="C704" r:id="rId1406" display="https://finance.yahoo.com/quote/AMZN/options?strike=60&amp;straddle=false" xr:uid="{E34E7637-B025-42DE-85AB-A00527EC07E5}"/>
    <hyperlink ref="A705" r:id="rId1407" display="https://finance.yahoo.com/quote/AMZN230616C00061000?p=AMZN230616C00061000" xr:uid="{91758140-E52C-401F-8847-A84D41FABBB0}"/>
    <hyperlink ref="C705" r:id="rId1408" display="https://finance.yahoo.com/quote/AMZN/options?strike=61&amp;straddle=false" xr:uid="{E32A325A-A5A2-4E99-9AAC-9E7E8E73E059}"/>
    <hyperlink ref="A706" r:id="rId1409" display="https://finance.yahoo.com/quote/AMZN230616C00062000?p=AMZN230616C00062000" xr:uid="{A3B9B6D1-6F35-41E2-9550-1D15E4B9866A}"/>
    <hyperlink ref="C706" r:id="rId1410" display="https://finance.yahoo.com/quote/AMZN/options?strike=62&amp;straddle=false" xr:uid="{E4585589-4150-4F4B-9492-F82DE3198DDB}"/>
    <hyperlink ref="A707" r:id="rId1411" display="https://finance.yahoo.com/quote/AMZN230616C00063000?p=AMZN230616C00063000" xr:uid="{7C84F622-CBCF-4051-8B97-1D73CDA7F8EA}"/>
    <hyperlink ref="C707" r:id="rId1412" display="https://finance.yahoo.com/quote/AMZN/options?strike=63&amp;straddle=false" xr:uid="{20881691-8F03-41AE-82BF-12D57BDD1731}"/>
    <hyperlink ref="A708" r:id="rId1413" display="https://finance.yahoo.com/quote/AMZN230616C00064000?p=AMZN230616C00064000" xr:uid="{D8ECA2BD-A0A9-41B4-BAF2-124A56E321BA}"/>
    <hyperlink ref="C708" r:id="rId1414" display="https://finance.yahoo.com/quote/AMZN/options?strike=64&amp;straddle=false" xr:uid="{954F253F-2864-4498-896C-41F75EB9AA09}"/>
    <hyperlink ref="A709" r:id="rId1415" display="https://finance.yahoo.com/quote/AMZN230616C00065000?p=AMZN230616C00065000" xr:uid="{FB458CF0-38BB-467F-AFC4-4705E1522020}"/>
    <hyperlink ref="C709" r:id="rId1416" display="https://finance.yahoo.com/quote/AMZN/options?strike=65&amp;straddle=false" xr:uid="{FBCA37B7-7DB7-4225-AFA5-D55A22754264}"/>
    <hyperlink ref="A710" r:id="rId1417" display="https://finance.yahoo.com/quote/AMZN230616C00066000?p=AMZN230616C00066000" xr:uid="{28E50D10-9E9B-4732-AEF3-FD8E2DF11534}"/>
    <hyperlink ref="C710" r:id="rId1418" display="https://finance.yahoo.com/quote/AMZN/options?strike=66&amp;straddle=false" xr:uid="{E415F376-0E55-4867-8911-51EE48C85512}"/>
    <hyperlink ref="A711" r:id="rId1419" display="https://finance.yahoo.com/quote/AMZN230616C00067000?p=AMZN230616C00067000" xr:uid="{DFCFC2D0-AC99-4315-B81E-CBD6F2DA3563}"/>
    <hyperlink ref="C711" r:id="rId1420" display="https://finance.yahoo.com/quote/AMZN/options?strike=67&amp;straddle=false" xr:uid="{D7ECAA5D-1C97-493F-A42E-E3AF541F9B93}"/>
    <hyperlink ref="A712" r:id="rId1421" display="https://finance.yahoo.com/quote/AMZN230616C00068000?p=AMZN230616C00068000" xr:uid="{6E4136E5-CBD9-4454-932A-5E7088CEF899}"/>
    <hyperlink ref="C712" r:id="rId1422" display="https://finance.yahoo.com/quote/AMZN/options?strike=68&amp;straddle=false" xr:uid="{D7D48E47-24D0-4DEB-BD42-9B90FB963579}"/>
    <hyperlink ref="A713" r:id="rId1423" display="https://finance.yahoo.com/quote/AMZN230616C00069000?p=AMZN230616C00069000" xr:uid="{0D620B70-FA38-40BC-B057-3AF61FBF9F24}"/>
    <hyperlink ref="C713" r:id="rId1424" display="https://finance.yahoo.com/quote/AMZN/options?strike=69&amp;straddle=false" xr:uid="{CFCD2F4B-D34D-442F-892D-076A7CC5C1C3}"/>
    <hyperlink ref="A714" r:id="rId1425" display="https://finance.yahoo.com/quote/AMZN230616C00070000?p=AMZN230616C00070000" xr:uid="{947D787E-AAF6-4F91-8A6F-A16ABE7089E9}"/>
    <hyperlink ref="C714" r:id="rId1426" display="https://finance.yahoo.com/quote/AMZN/options?strike=70&amp;straddle=false" xr:uid="{D67E21BB-9294-4B6B-8E99-C6A086C2B7EB}"/>
    <hyperlink ref="A715" r:id="rId1427" display="https://finance.yahoo.com/quote/AMZN230616C00071000?p=AMZN230616C00071000" xr:uid="{E2F4A95D-D1F6-4B6E-9A49-025FD5FDA9C8}"/>
    <hyperlink ref="C715" r:id="rId1428" display="https://finance.yahoo.com/quote/AMZN/options?strike=71&amp;straddle=false" xr:uid="{44AC30AB-8ABB-402F-89B9-AAE5DEFE1DEB}"/>
    <hyperlink ref="A716" r:id="rId1429" display="https://finance.yahoo.com/quote/AMZN230616C00072000?p=AMZN230616C00072000" xr:uid="{61E3845E-3805-4E3C-9069-B6D3CF9A4B8F}"/>
    <hyperlink ref="C716" r:id="rId1430" display="https://finance.yahoo.com/quote/AMZN/options?strike=72&amp;straddle=false" xr:uid="{E7D9D0A2-A084-4174-A582-17E2E6BAFD42}"/>
    <hyperlink ref="A717" r:id="rId1431" display="https://finance.yahoo.com/quote/AMZN230616C00072500?p=AMZN230616C00072500" xr:uid="{248F2729-5E0C-4018-B840-3675BA0CCD97}"/>
    <hyperlink ref="C717" r:id="rId1432" display="https://finance.yahoo.com/quote/AMZN/options?strike=72.5&amp;straddle=false" xr:uid="{478CE0FD-9C42-4594-8D96-F060A4F0714D}"/>
    <hyperlink ref="A718" r:id="rId1433" display="https://finance.yahoo.com/quote/AMZN230616C00073000?p=AMZN230616C00073000" xr:uid="{073755A0-6279-492B-B3ED-3D6FD8C519DC}"/>
    <hyperlink ref="C718" r:id="rId1434" display="https://finance.yahoo.com/quote/AMZN/options?strike=73&amp;straddle=false" xr:uid="{6E2B8239-4212-4FAC-B803-D2DA88C2DAB7}"/>
    <hyperlink ref="A719" r:id="rId1435" display="https://finance.yahoo.com/quote/AMZN230616C00074000?p=AMZN230616C00074000" xr:uid="{DEA2D094-5CF3-42B8-AAF3-7867B0EAF24D}"/>
    <hyperlink ref="C719" r:id="rId1436" display="https://finance.yahoo.com/quote/AMZN/options?strike=74&amp;straddle=false" xr:uid="{03045A52-C696-4051-B9B2-D7B6D16032D4}"/>
    <hyperlink ref="A720" r:id="rId1437" display="https://finance.yahoo.com/quote/AMZN230616C00075000?p=AMZN230616C00075000" xr:uid="{5B97C597-C5B2-4C2F-9232-C87AA0193887}"/>
    <hyperlink ref="C720" r:id="rId1438" display="https://finance.yahoo.com/quote/AMZN/options?strike=75&amp;straddle=false" xr:uid="{1F720325-E6C3-4B04-8C94-881ED9539A0D}"/>
    <hyperlink ref="A721" r:id="rId1439" display="https://finance.yahoo.com/quote/AMZN230616C00076000?p=AMZN230616C00076000" xr:uid="{2B637323-EDD3-4864-BFC0-1CEB4561AA11}"/>
    <hyperlink ref="C721" r:id="rId1440" display="https://finance.yahoo.com/quote/AMZN/options?strike=76&amp;straddle=false" xr:uid="{BC967C86-E38D-4613-9B54-2113C6BEBFA4}"/>
    <hyperlink ref="A722" r:id="rId1441" display="https://finance.yahoo.com/quote/AMZN230616C00077000?p=AMZN230616C00077000" xr:uid="{11D97964-A3AA-44BE-AF75-47A0E3108F12}"/>
    <hyperlink ref="C722" r:id="rId1442" display="https://finance.yahoo.com/quote/AMZN/options?strike=77&amp;straddle=false" xr:uid="{7809851C-306B-496B-BDF9-80015B67BB9D}"/>
    <hyperlink ref="A723" r:id="rId1443" display="https://finance.yahoo.com/quote/AMZN230616C00077500?p=AMZN230616C00077500" xr:uid="{277780FE-2784-4963-8D03-65940A6C6C06}"/>
    <hyperlink ref="C723" r:id="rId1444" display="https://finance.yahoo.com/quote/AMZN/options?strike=77.5&amp;straddle=false" xr:uid="{441CE16F-80C2-4F6D-9514-09265D2CDD90}"/>
    <hyperlink ref="A724" r:id="rId1445" display="https://finance.yahoo.com/quote/AMZN230616C00078000?p=AMZN230616C00078000" xr:uid="{2D6BAB61-31C0-48C7-857B-016D4877C6EE}"/>
    <hyperlink ref="C724" r:id="rId1446" display="https://finance.yahoo.com/quote/AMZN/options?strike=78&amp;straddle=false" xr:uid="{402505A9-BC81-4060-89E9-928127E07C73}"/>
    <hyperlink ref="A725" r:id="rId1447" display="https://finance.yahoo.com/quote/AMZN230616C00079000?p=AMZN230616C00079000" xr:uid="{6A9D2F0B-BD68-4905-AAB4-02AFE24765D5}"/>
    <hyperlink ref="C725" r:id="rId1448" display="https://finance.yahoo.com/quote/AMZN/options?strike=79&amp;straddle=false" xr:uid="{84C5E411-0B4C-4DC0-83F7-B702D633786B}"/>
    <hyperlink ref="A726" r:id="rId1449" display="https://finance.yahoo.com/quote/AMZN230616C00080000?p=AMZN230616C00080000" xr:uid="{31F3556D-1B8C-4450-B7FE-95B6D3FC65DC}"/>
    <hyperlink ref="C726" r:id="rId1450" display="https://finance.yahoo.com/quote/AMZN/options?strike=80&amp;straddle=false" xr:uid="{BFC1681E-6A5A-473B-AF47-0B85E91AB73D}"/>
    <hyperlink ref="A727" r:id="rId1451" display="https://finance.yahoo.com/quote/AMZN230616C00081000?p=AMZN230616C00081000" xr:uid="{09197632-04DF-4409-8CB4-68D23B44A8E5}"/>
    <hyperlink ref="C727" r:id="rId1452" display="https://finance.yahoo.com/quote/AMZN/options?strike=81&amp;straddle=false" xr:uid="{229C1806-58D2-49B3-999B-4E7EC194A66D}"/>
    <hyperlink ref="A728" r:id="rId1453" display="https://finance.yahoo.com/quote/AMZN230616C00082000?p=AMZN230616C00082000" xr:uid="{C0029ECC-F789-49CC-AA42-4AF0C1544017}"/>
    <hyperlink ref="C728" r:id="rId1454" display="https://finance.yahoo.com/quote/AMZN/options?strike=82&amp;straddle=false" xr:uid="{BB7143D2-2ADF-48B2-81BF-4466AA43E2CC}"/>
    <hyperlink ref="A729" r:id="rId1455" display="https://finance.yahoo.com/quote/AMZN230616C00083000?p=AMZN230616C00083000" xr:uid="{988568CD-F9DF-4AD4-8249-B8D538AB9769}"/>
    <hyperlink ref="C729" r:id="rId1456" display="https://finance.yahoo.com/quote/AMZN/options?strike=83&amp;straddle=false" xr:uid="{2A644549-DFCC-4CD6-9046-BB1FAF8DFA8C}"/>
    <hyperlink ref="A730" r:id="rId1457" display="https://finance.yahoo.com/quote/AMZN230616C00084000?p=AMZN230616C00084000" xr:uid="{25EB4CAC-B0E0-4342-B5F6-62849E3FF2E8}"/>
    <hyperlink ref="C730" r:id="rId1458" display="https://finance.yahoo.com/quote/AMZN/options?strike=84&amp;straddle=false" xr:uid="{914CDC2E-266A-48AD-BCF7-2039C774BE41}"/>
    <hyperlink ref="A731" r:id="rId1459" display="https://finance.yahoo.com/quote/AMZN230616C00085000?p=AMZN230616C00085000" xr:uid="{A354A40C-CAF9-443C-8089-A024C15AB147}"/>
    <hyperlink ref="C731" r:id="rId1460" display="https://finance.yahoo.com/quote/AMZN/options?strike=85&amp;straddle=false" xr:uid="{CA3FF760-E8E5-48F0-A67C-EE452BE22EB3}"/>
    <hyperlink ref="A732" r:id="rId1461" display="https://finance.yahoo.com/quote/AMZN230616C00086000?p=AMZN230616C00086000" xr:uid="{E957CEDB-AA42-4D4E-82B5-ED9E293229C0}"/>
    <hyperlink ref="C732" r:id="rId1462" display="https://finance.yahoo.com/quote/AMZN/options?strike=86&amp;straddle=false" xr:uid="{DF956C19-950B-4BB3-81ED-77E77775CC89}"/>
    <hyperlink ref="A733" r:id="rId1463" display="https://finance.yahoo.com/quote/AMZN230616C00087000?p=AMZN230616C00087000" xr:uid="{410B3A7C-AC57-4FF7-9117-9015CECAAAA9}"/>
    <hyperlink ref="C733" r:id="rId1464" display="https://finance.yahoo.com/quote/AMZN/options?strike=87&amp;straddle=false" xr:uid="{73B519D5-A713-4D16-8471-997987E610F7}"/>
    <hyperlink ref="A734" r:id="rId1465" display="https://finance.yahoo.com/quote/AMZN230616C00088000?p=AMZN230616C00088000" xr:uid="{DE80FDD0-B0D1-4831-8566-F9F049BBA7D2}"/>
    <hyperlink ref="C734" r:id="rId1466" display="https://finance.yahoo.com/quote/AMZN/options?strike=88&amp;straddle=false" xr:uid="{3DBDBC70-097F-4B03-96C3-5426D1418511}"/>
    <hyperlink ref="A735" r:id="rId1467" display="https://finance.yahoo.com/quote/AMZN230616C00089000?p=AMZN230616C00089000" xr:uid="{E9819C02-432C-4E50-B1AD-0483DB3BCCF8}"/>
    <hyperlink ref="C735" r:id="rId1468" display="https://finance.yahoo.com/quote/AMZN/options?strike=89&amp;straddle=false" xr:uid="{DC534FD8-9F10-49B6-A2C5-4C3C389172E8}"/>
    <hyperlink ref="A736" r:id="rId1469" display="https://finance.yahoo.com/quote/AMZN230616C00090000?p=AMZN230616C00090000" xr:uid="{7AD15F63-96D1-4E9B-9FCB-62D626930852}"/>
    <hyperlink ref="C736" r:id="rId1470" display="https://finance.yahoo.com/quote/AMZN/options?strike=90&amp;straddle=false" xr:uid="{3CF21D6D-6981-46F2-8DF7-D93BD73190B9}"/>
    <hyperlink ref="A737" r:id="rId1471" display="https://finance.yahoo.com/quote/AMZN230616C00091000?p=AMZN230616C00091000" xr:uid="{A53259CF-B393-45C8-BAF8-B37B9D85BC7F}"/>
    <hyperlink ref="C737" r:id="rId1472" display="https://finance.yahoo.com/quote/AMZN/options?strike=91&amp;straddle=false" xr:uid="{4414689B-F9A0-4B6D-A1A5-C8464FFDEE3F}"/>
    <hyperlink ref="A738" r:id="rId1473" display="https://finance.yahoo.com/quote/AMZN230616C00092000?p=AMZN230616C00092000" xr:uid="{DB820C5F-514E-487F-A1AF-A7F9DEDABCCD}"/>
    <hyperlink ref="C738" r:id="rId1474" display="https://finance.yahoo.com/quote/AMZN/options?strike=92&amp;straddle=false" xr:uid="{32540E55-8760-4EB3-9CE0-749CC542A120}"/>
    <hyperlink ref="A739" r:id="rId1475" display="https://finance.yahoo.com/quote/AMZN230616C00093000?p=AMZN230616C00093000" xr:uid="{67A9970A-C63D-4E7A-8B16-47FDCE847CBE}"/>
    <hyperlink ref="C739" r:id="rId1476" display="https://finance.yahoo.com/quote/AMZN/options?strike=93&amp;straddle=false" xr:uid="{99677C7C-7ACB-49B8-A275-CC4B3E1291C2}"/>
    <hyperlink ref="A740" r:id="rId1477" display="https://finance.yahoo.com/quote/AMZN230616C00094000?p=AMZN230616C00094000" xr:uid="{3EE17D59-C0FA-4716-935B-99EE7850E2B7}"/>
    <hyperlink ref="C740" r:id="rId1478" display="https://finance.yahoo.com/quote/AMZN/options?strike=94&amp;straddle=false" xr:uid="{0AF25174-D028-4BD1-828E-44B364463E64}"/>
    <hyperlink ref="A741" r:id="rId1479" display="https://finance.yahoo.com/quote/AMZN230616C00095000?p=AMZN230616C00095000" xr:uid="{C8B0B7E2-E63C-4933-81F9-DC45792DB99F}"/>
    <hyperlink ref="C741" r:id="rId1480" display="https://finance.yahoo.com/quote/AMZN/options?strike=95&amp;straddle=false" xr:uid="{ECA0FF8A-3BE3-4441-8C85-A4CD24B76073}"/>
    <hyperlink ref="A742" r:id="rId1481" display="https://finance.yahoo.com/quote/AMZN230616C00096000?p=AMZN230616C00096000" xr:uid="{188725E3-9284-4BD2-9A69-B9A1862462DC}"/>
    <hyperlink ref="C742" r:id="rId1482" display="https://finance.yahoo.com/quote/AMZN/options?strike=96&amp;straddle=false" xr:uid="{D30CEA84-1A86-4039-ACA2-6E6F06E7EEF3}"/>
    <hyperlink ref="A743" r:id="rId1483" display="https://finance.yahoo.com/quote/AMZN230616C00097000?p=AMZN230616C00097000" xr:uid="{113CA1EA-6777-4F44-82AD-1FFAB4373B55}"/>
    <hyperlink ref="C743" r:id="rId1484" display="https://finance.yahoo.com/quote/AMZN/options?strike=97&amp;straddle=false" xr:uid="{3842C708-44A5-4EF6-9087-2A4CECC1E951}"/>
    <hyperlink ref="A744" r:id="rId1485" display="https://finance.yahoo.com/quote/AMZN230616C00098000?p=AMZN230616C00098000" xr:uid="{FEA49781-F4F9-41D6-AE01-FE2A58D0A2C2}"/>
    <hyperlink ref="C744" r:id="rId1486" display="https://finance.yahoo.com/quote/AMZN/options?strike=98&amp;straddle=false" xr:uid="{19B1441F-C310-49A6-B43B-604672C5F912}"/>
    <hyperlink ref="A745" r:id="rId1487" display="https://finance.yahoo.com/quote/AMZN230616C00099000?p=AMZN230616C00099000" xr:uid="{5B05DC3D-E119-4732-B3D3-8C2ED432482E}"/>
    <hyperlink ref="C745" r:id="rId1488" display="https://finance.yahoo.com/quote/AMZN/options?strike=99&amp;straddle=false" xr:uid="{D7522763-F60C-4BDD-A3DF-D9DA0E90614B}"/>
    <hyperlink ref="A746" r:id="rId1489" display="https://finance.yahoo.com/quote/AMZN230616C00100000?p=AMZN230616C00100000" xr:uid="{CAC36F6F-93E0-4E37-A738-BF1038B93991}"/>
    <hyperlink ref="C746" r:id="rId1490" display="https://finance.yahoo.com/quote/AMZN/options?strike=100&amp;straddle=false" xr:uid="{437D3446-3F6C-4774-AE05-6C5F87D911BF}"/>
    <hyperlink ref="A747" r:id="rId1491" display="https://finance.yahoo.com/quote/AMZN230616C00105000?p=AMZN230616C00105000" xr:uid="{2F6585FC-C239-4067-9C98-A2654D3A8198}"/>
    <hyperlink ref="C747" r:id="rId1492" display="https://finance.yahoo.com/quote/AMZN/options?strike=105&amp;straddle=false" xr:uid="{DFC2A9B1-3DA8-4650-B6E3-0F94879777CC}"/>
    <hyperlink ref="A748" r:id="rId1493" display="https://finance.yahoo.com/quote/AMZN230616C00110000?p=AMZN230616C00110000" xr:uid="{053C1663-2F10-472D-865A-24E115DF62BB}"/>
    <hyperlink ref="C748" r:id="rId1494" display="https://finance.yahoo.com/quote/AMZN/options?strike=110&amp;straddle=false" xr:uid="{32473F99-F40D-4E66-8BFB-03E60741E4CF}"/>
    <hyperlink ref="A749" r:id="rId1495" display="https://finance.yahoo.com/quote/AMZN230616C00115000?p=AMZN230616C00115000" xr:uid="{3126E5A8-04AF-4138-B94A-C16D19354F9E}"/>
    <hyperlink ref="C749" r:id="rId1496" display="https://finance.yahoo.com/quote/AMZN/options?strike=115&amp;straddle=false" xr:uid="{A515C99D-82BC-4303-8F3A-C624B968E5B7}"/>
    <hyperlink ref="A750" r:id="rId1497" display="https://finance.yahoo.com/quote/AMZN230616C00120000?p=AMZN230616C00120000" xr:uid="{A3188E9D-FE39-440E-A1C2-8DCFDDCD9AB6}"/>
    <hyperlink ref="C750" r:id="rId1498" display="https://finance.yahoo.com/quote/AMZN/options?strike=120&amp;straddle=false" xr:uid="{1847F8DA-D490-47C6-8875-66BBB0052D56}"/>
    <hyperlink ref="A751" r:id="rId1499" display="https://finance.yahoo.com/quote/AMZN230616C00125000?p=AMZN230616C00125000" xr:uid="{0B3899DC-0E89-4F2E-9B95-984FF194102D}"/>
    <hyperlink ref="C751" r:id="rId1500" display="https://finance.yahoo.com/quote/AMZN/options?strike=125&amp;straddle=false" xr:uid="{FE8860FF-D93B-4DFF-A3D8-1F7AD14ABD79}"/>
    <hyperlink ref="A752" r:id="rId1501" display="https://finance.yahoo.com/quote/AMZN230616C00130000?p=AMZN230616C00130000" xr:uid="{12C0ACEE-C27B-4531-8A68-33F59B6D6D4B}"/>
    <hyperlink ref="C752" r:id="rId1502" display="https://finance.yahoo.com/quote/AMZN/options?strike=130&amp;straddle=false" xr:uid="{09315ACF-B00D-47A7-B5AC-35CD1CAFCE6E}"/>
    <hyperlink ref="A753" r:id="rId1503" display="https://finance.yahoo.com/quote/AMZN230616C00135000?p=AMZN230616C00135000" xr:uid="{E0A31A20-AC21-4FE1-A7CA-6C88A97AF9BC}"/>
    <hyperlink ref="C753" r:id="rId1504" display="https://finance.yahoo.com/quote/AMZN/options?strike=135&amp;straddle=false" xr:uid="{AC0913FB-C33C-4EE6-8265-C43FAED07A44}"/>
    <hyperlink ref="A754" r:id="rId1505" display="https://finance.yahoo.com/quote/AMZN230616C00140000?p=AMZN230616C00140000" xr:uid="{93A384F2-5A68-49F8-AC94-050463F121FF}"/>
    <hyperlink ref="C754" r:id="rId1506" display="https://finance.yahoo.com/quote/AMZN/options?strike=140&amp;straddle=false" xr:uid="{6F7B55B7-8439-4F46-B3F6-3E028FC48B5D}"/>
    <hyperlink ref="A755" r:id="rId1507" display="https://finance.yahoo.com/quote/AMZN230616C00145000?p=AMZN230616C00145000" xr:uid="{8EFAE554-F25D-4736-A167-091D6CDF237F}"/>
    <hyperlink ref="C755" r:id="rId1508" display="https://finance.yahoo.com/quote/AMZN/options?strike=145&amp;straddle=false" xr:uid="{30328D57-3BBC-434B-AAED-62AEB43DD058}"/>
    <hyperlink ref="A756" r:id="rId1509" display="https://finance.yahoo.com/quote/AMZN230616C00150000?p=AMZN230616C00150000" xr:uid="{5F5F9C1A-546A-4734-8D3C-0D7A177C87E7}"/>
    <hyperlink ref="C756" r:id="rId1510" display="https://finance.yahoo.com/quote/AMZN/options?strike=150&amp;straddle=false" xr:uid="{768E1EBA-48B8-4E06-B021-2AD5150DFEFA}"/>
    <hyperlink ref="A757" r:id="rId1511" display="https://finance.yahoo.com/quote/AMZN230616C00150500?p=AMZN230616C00150500" xr:uid="{B1C49F8B-80F5-4E98-B753-CC14B3D0893B}"/>
    <hyperlink ref="C757" r:id="rId1512" display="https://finance.yahoo.com/quote/AMZN/options?strike=150.5&amp;straddle=false" xr:uid="{39D9F9BB-FFB6-44AA-B6C5-35AB77F4A7A1}"/>
    <hyperlink ref="A758" r:id="rId1513" display="https://finance.yahoo.com/quote/AMZN230616C00151000?p=AMZN230616C00151000" xr:uid="{E3B095B5-4A77-44C3-B01B-97D71ACDF7D4}"/>
    <hyperlink ref="C758" r:id="rId1514" display="https://finance.yahoo.com/quote/AMZN/options?strike=151&amp;straddle=false" xr:uid="{7ABD3432-BB8C-438E-BE6E-33C06CE01B25}"/>
    <hyperlink ref="A759" r:id="rId1515" display="https://finance.yahoo.com/quote/AMZN230616C00151500?p=AMZN230616C00151500" xr:uid="{08053553-6016-419E-9D18-E347D3C866F8}"/>
    <hyperlink ref="C759" r:id="rId1516" display="https://finance.yahoo.com/quote/AMZN/options?strike=151.5&amp;straddle=false" xr:uid="{02AC6850-37E2-4CA0-B001-8E1F1086A9E6}"/>
    <hyperlink ref="A760" r:id="rId1517" display="https://finance.yahoo.com/quote/AMZN230616C00152000?p=AMZN230616C00152000" xr:uid="{07340279-12B8-49C8-830F-E54D0A8E3A6C}"/>
    <hyperlink ref="C760" r:id="rId1518" display="https://finance.yahoo.com/quote/AMZN/options?strike=152&amp;straddle=false" xr:uid="{8CDCBF89-960B-44F9-B829-2064F8CC0B8E}"/>
    <hyperlink ref="A761" r:id="rId1519" display="https://finance.yahoo.com/quote/AMZN230616C00152500?p=AMZN230616C00152500" xr:uid="{75917490-7F87-4FB5-AFEE-AE2CB7700DB2}"/>
    <hyperlink ref="C761" r:id="rId1520" display="https://finance.yahoo.com/quote/AMZN/options?strike=152.5&amp;straddle=false" xr:uid="{452126ED-D77A-42A5-9594-9349FDB389AE}"/>
    <hyperlink ref="A762" r:id="rId1521" display="https://finance.yahoo.com/quote/AMZN230616C00153000?p=AMZN230616C00153000" xr:uid="{C3BE6A9D-5854-4CC3-A1B7-C74F342B140C}"/>
    <hyperlink ref="C762" r:id="rId1522" display="https://finance.yahoo.com/quote/AMZN/options?strike=153&amp;straddle=false" xr:uid="{2A0F9CF5-B945-4E09-BA05-26C802CCF256}"/>
    <hyperlink ref="A763" r:id="rId1523" display="https://finance.yahoo.com/quote/AMZN230616C00153500?p=AMZN230616C00153500" xr:uid="{98B56A49-C437-4EC1-819C-67406EAF0C23}"/>
    <hyperlink ref="C763" r:id="rId1524" display="https://finance.yahoo.com/quote/AMZN/options?strike=153.5&amp;straddle=false" xr:uid="{0E5A5924-F57E-4B09-B7DD-E1F483BAFBE1}"/>
    <hyperlink ref="A764" r:id="rId1525" display="https://finance.yahoo.com/quote/AMZN230616C00154000?p=AMZN230616C00154000" xr:uid="{73C67AE3-88B5-4AF6-8983-C86495ADC102}"/>
    <hyperlink ref="C764" r:id="rId1526" display="https://finance.yahoo.com/quote/AMZN/options?strike=154&amp;straddle=false" xr:uid="{41D3DC6C-3C94-4ED6-B2BD-92E4FF24149E}"/>
    <hyperlink ref="A765" r:id="rId1527" display="https://finance.yahoo.com/quote/AMZN230616C00154500?p=AMZN230616C00154500" xr:uid="{229DE745-DA03-4238-BADF-764788AB5446}"/>
    <hyperlink ref="C765" r:id="rId1528" display="https://finance.yahoo.com/quote/AMZN/options?strike=154.5&amp;straddle=false" xr:uid="{24F1937F-8C75-449A-A82C-5C6609BA8C24}"/>
    <hyperlink ref="A766" r:id="rId1529" display="https://finance.yahoo.com/quote/AMZN230616C00155000?p=AMZN230616C00155000" xr:uid="{BA56FE30-C8D4-4381-8C0C-CC495CD7220D}"/>
    <hyperlink ref="C766" r:id="rId1530" display="https://finance.yahoo.com/quote/AMZN/options?strike=155&amp;straddle=false" xr:uid="{CBFC84D2-5C15-45CA-987F-90850F61E759}"/>
    <hyperlink ref="A767" r:id="rId1531" display="https://finance.yahoo.com/quote/AMZN230616C00155500?p=AMZN230616C00155500" xr:uid="{99059ABD-3DD0-4E58-84BD-1DBC03D24776}"/>
    <hyperlink ref="C767" r:id="rId1532" display="https://finance.yahoo.com/quote/AMZN/options?strike=155.5&amp;straddle=false" xr:uid="{E500DD51-8605-4E07-A43A-6425D9F00BF3}"/>
    <hyperlink ref="A768" r:id="rId1533" display="https://finance.yahoo.com/quote/AMZN230616C00156000?p=AMZN230616C00156000" xr:uid="{3F6AE7D5-2F47-4FE3-96BE-D5B66CC939D2}"/>
    <hyperlink ref="C768" r:id="rId1534" display="https://finance.yahoo.com/quote/AMZN/options?strike=156&amp;straddle=false" xr:uid="{79BF3597-B291-44FF-B55D-76A00E8A8366}"/>
    <hyperlink ref="A769" r:id="rId1535" display="https://finance.yahoo.com/quote/AMZN230616C00156500?p=AMZN230616C00156500" xr:uid="{D50EF0A7-73C8-48E7-926C-7E61FDE829EA}"/>
    <hyperlink ref="C769" r:id="rId1536" display="https://finance.yahoo.com/quote/AMZN/options?strike=156.5&amp;straddle=false" xr:uid="{B52445FD-8766-41E0-8379-BD292F31E1BC}"/>
    <hyperlink ref="A770" r:id="rId1537" display="https://finance.yahoo.com/quote/AMZN230616C00157000?p=AMZN230616C00157000" xr:uid="{3646BBEA-DA0C-4E2C-B60D-AAD0EE127103}"/>
    <hyperlink ref="C770" r:id="rId1538" display="https://finance.yahoo.com/quote/AMZN/options?strike=157&amp;straddle=false" xr:uid="{95369074-F126-4A83-BE35-F86728EBC2FB}"/>
    <hyperlink ref="A771" r:id="rId1539" display="https://finance.yahoo.com/quote/AMZN230616C00157500?p=AMZN230616C00157500" xr:uid="{E6E53A2B-EFDB-4103-ABE2-02278631430F}"/>
    <hyperlink ref="C771" r:id="rId1540" display="https://finance.yahoo.com/quote/AMZN/options?strike=157.5&amp;straddle=false" xr:uid="{FC4E64FF-A001-4AB2-8641-8C722FBBDC28}"/>
    <hyperlink ref="A772" r:id="rId1541" display="https://finance.yahoo.com/quote/AMZN230616C00158000?p=AMZN230616C00158000" xr:uid="{BF92178D-F61D-4BC8-8034-7F6EC8940E98}"/>
    <hyperlink ref="C772" r:id="rId1542" display="https://finance.yahoo.com/quote/AMZN/options?strike=158&amp;straddle=false" xr:uid="{B62DFD7D-F9F9-4BAB-9FD6-AA4E963A1A56}"/>
    <hyperlink ref="A773" r:id="rId1543" display="https://finance.yahoo.com/quote/AMZN230616C00158500?p=AMZN230616C00158500" xr:uid="{98643925-849D-42A2-9CDD-E3040F5BE99C}"/>
    <hyperlink ref="C773" r:id="rId1544" display="https://finance.yahoo.com/quote/AMZN/options?strike=158.5&amp;straddle=false" xr:uid="{C425383E-6E34-4D26-88B4-430F252FE4C6}"/>
    <hyperlink ref="A774" r:id="rId1545" display="https://finance.yahoo.com/quote/AMZN230616C00159000?p=AMZN230616C00159000" xr:uid="{D7052AE8-EE96-4B1E-8984-2CFCF1F80BBF}"/>
    <hyperlink ref="C774" r:id="rId1546" display="https://finance.yahoo.com/quote/AMZN/options?strike=159&amp;straddle=false" xr:uid="{E6268AD9-A3FB-4280-A905-6CA9619EA853}"/>
    <hyperlink ref="A775" r:id="rId1547" display="https://finance.yahoo.com/quote/AMZN230616C00159500?p=AMZN230616C00159500" xr:uid="{E46ED3F2-F536-4B11-BFE7-F7A03589CAB2}"/>
    <hyperlink ref="C775" r:id="rId1548" display="https://finance.yahoo.com/quote/AMZN/options?strike=159.5&amp;straddle=false" xr:uid="{3881C94C-85B7-474E-B007-7787C6F785F4}"/>
    <hyperlink ref="A776" r:id="rId1549" display="https://finance.yahoo.com/quote/AMZN230616C00160000?p=AMZN230616C00160000" xr:uid="{D382623D-7398-4E7F-B9C2-55C1A59135AC}"/>
    <hyperlink ref="C776" r:id="rId1550" display="https://finance.yahoo.com/quote/AMZN/options?strike=160&amp;straddle=false" xr:uid="{D5F6E67D-2F1C-4182-9247-69DCD5AC94DF}"/>
    <hyperlink ref="A777" r:id="rId1551" display="https://finance.yahoo.com/quote/AMZN230616C00160500?p=AMZN230616C00160500" xr:uid="{0D022FFC-A5BF-4DE8-9271-E8F99E5F0D71}"/>
    <hyperlink ref="C777" r:id="rId1552" display="https://finance.yahoo.com/quote/AMZN/options?strike=160.5&amp;straddle=false" xr:uid="{C5B70623-3CB5-43C0-99E5-2C35B0D2E8EF}"/>
    <hyperlink ref="A778" r:id="rId1553" display="https://finance.yahoo.com/quote/AMZN230616C00161000?p=AMZN230616C00161000" xr:uid="{B1BE8A97-9BA6-46C6-9085-EF405D9065BE}"/>
    <hyperlink ref="C778" r:id="rId1554" display="https://finance.yahoo.com/quote/AMZN/options?strike=161&amp;straddle=false" xr:uid="{1258295E-401F-42D1-867E-D113FA3299D2}"/>
    <hyperlink ref="A779" r:id="rId1555" display="https://finance.yahoo.com/quote/AMZN230616C00161500?p=AMZN230616C00161500" xr:uid="{D17D4333-9F92-4223-B725-4AA53B2D8009}"/>
    <hyperlink ref="C779" r:id="rId1556" display="https://finance.yahoo.com/quote/AMZN/options?strike=161.5&amp;straddle=false" xr:uid="{75A5187F-B373-4F24-8FD8-675805046699}"/>
    <hyperlink ref="A780" r:id="rId1557" display="https://finance.yahoo.com/quote/AMZN230616C00162000?p=AMZN230616C00162000" xr:uid="{767F55E6-2C24-4A50-AF36-3FCE00794618}"/>
    <hyperlink ref="C780" r:id="rId1558" display="https://finance.yahoo.com/quote/AMZN/options?strike=162&amp;straddle=false" xr:uid="{83F9776D-A220-4A3B-B737-E899F1FDC725}"/>
    <hyperlink ref="A781" r:id="rId1559" display="https://finance.yahoo.com/quote/AMZN230616C00162500?p=AMZN230616C00162500" xr:uid="{CCACA0FC-3EE3-48D5-9A37-AF81A2E55170}"/>
    <hyperlink ref="C781" r:id="rId1560" display="https://finance.yahoo.com/quote/AMZN/options?strike=162.5&amp;straddle=false" xr:uid="{D72B4C51-2749-4B77-AED9-516E93C4CF6A}"/>
    <hyperlink ref="A782" r:id="rId1561" display="https://finance.yahoo.com/quote/AMZN230616C00163000?p=AMZN230616C00163000" xr:uid="{807D2B76-81AF-41EA-9652-5D53BFA8E7EB}"/>
    <hyperlink ref="C782" r:id="rId1562" display="https://finance.yahoo.com/quote/AMZN/options?strike=163&amp;straddle=false" xr:uid="{F9D095EB-FAF7-47D6-8590-2AB4928326B2}"/>
    <hyperlink ref="A783" r:id="rId1563" display="https://finance.yahoo.com/quote/AMZN230616C00163500?p=AMZN230616C00163500" xr:uid="{A3DBD42F-7B24-44C8-8045-3F06F97FBF93}"/>
    <hyperlink ref="C783" r:id="rId1564" display="https://finance.yahoo.com/quote/AMZN/options?strike=163.5&amp;straddle=false" xr:uid="{11946847-1E21-4B2E-A150-AD418CBC74CF}"/>
    <hyperlink ref="A784" r:id="rId1565" display="https://finance.yahoo.com/quote/AMZN230616C00164000?p=AMZN230616C00164000" xr:uid="{187BBE8B-CB22-4BC1-BECB-413E393CD65E}"/>
    <hyperlink ref="C784" r:id="rId1566" display="https://finance.yahoo.com/quote/AMZN/options?strike=164&amp;straddle=false" xr:uid="{E6B0B5D2-8248-4BDD-87C5-95222BCDCB72}"/>
    <hyperlink ref="A785" r:id="rId1567" display="https://finance.yahoo.com/quote/AMZN230616C00164500?p=AMZN230616C00164500" xr:uid="{57CFC3E1-D490-4959-976C-690E8D173139}"/>
    <hyperlink ref="C785" r:id="rId1568" display="https://finance.yahoo.com/quote/AMZN/options?strike=164.5&amp;straddle=false" xr:uid="{6E2ACE94-769F-48FB-9BE5-2A877929EC4D}"/>
    <hyperlink ref="A786" r:id="rId1569" display="https://finance.yahoo.com/quote/AMZN230616C00165000?p=AMZN230616C00165000" xr:uid="{CA93010D-7F00-4CF9-8FA8-AEB8B17C88CC}"/>
    <hyperlink ref="C786" r:id="rId1570" display="https://finance.yahoo.com/quote/AMZN/options?strike=165&amp;straddle=false" xr:uid="{F88917D4-7BC3-4C58-BD0C-0486F44316A8}"/>
    <hyperlink ref="A787" r:id="rId1571" display="https://finance.yahoo.com/quote/AMZN230616C00165500?p=AMZN230616C00165500" xr:uid="{25A81A73-5B97-423D-9112-C251BB90BD45}"/>
    <hyperlink ref="C787" r:id="rId1572" display="https://finance.yahoo.com/quote/AMZN/options?strike=165.5&amp;straddle=false" xr:uid="{F8165962-8FBB-4BC2-A4FC-7A9AC0946700}"/>
    <hyperlink ref="A788" r:id="rId1573" display="https://finance.yahoo.com/quote/AMZN230616C00166000?p=AMZN230616C00166000" xr:uid="{62D6B591-933C-41A0-95BF-2EE3FD35B785}"/>
    <hyperlink ref="C788" r:id="rId1574" display="https://finance.yahoo.com/quote/AMZN/options?strike=166&amp;straddle=false" xr:uid="{1CE89C13-C4D0-4B52-A364-D83C1DD957D4}"/>
    <hyperlink ref="A789" r:id="rId1575" display="https://finance.yahoo.com/quote/AMZN230616C00166500?p=AMZN230616C00166500" xr:uid="{4CD4EDAD-0587-42F9-BAFB-B177C2E914C8}"/>
    <hyperlink ref="C789" r:id="rId1576" display="https://finance.yahoo.com/quote/AMZN/options?strike=166.5&amp;straddle=false" xr:uid="{2E24132D-81EE-49E4-B6A8-74BBC0E05E06}"/>
    <hyperlink ref="A790" r:id="rId1577" display="https://finance.yahoo.com/quote/AMZN230616C00167000?p=AMZN230616C00167000" xr:uid="{0415E491-28A5-490F-B71F-10729905502F}"/>
    <hyperlink ref="C790" r:id="rId1578" display="https://finance.yahoo.com/quote/AMZN/options?strike=167&amp;straddle=false" xr:uid="{61BB1246-5392-4043-B5E7-90C7F631E4C5}"/>
    <hyperlink ref="A791" r:id="rId1579" display="https://finance.yahoo.com/quote/AMZN230616C00167500?p=AMZN230616C00167500" xr:uid="{72E8BABC-5436-4105-8B1B-9881E7FAB215}"/>
    <hyperlink ref="C791" r:id="rId1580" display="https://finance.yahoo.com/quote/AMZN/options?strike=167.5&amp;straddle=false" xr:uid="{453273A4-3133-48FE-8C62-D5AD847F9E75}"/>
    <hyperlink ref="A792" r:id="rId1581" display="https://finance.yahoo.com/quote/AMZN230616C00168000?p=AMZN230616C00168000" xr:uid="{D853B0B7-D4F0-4198-B79B-B6F49E8284C1}"/>
    <hyperlink ref="C792" r:id="rId1582" display="https://finance.yahoo.com/quote/AMZN/options?strike=168&amp;straddle=false" xr:uid="{ECC5F287-9030-47C5-B084-09463B0EB673}"/>
    <hyperlink ref="A793" r:id="rId1583" display="https://finance.yahoo.com/quote/AMZN230616C00168500?p=AMZN230616C00168500" xr:uid="{31F47BDC-F050-4CE6-B065-74643F0D6E44}"/>
    <hyperlink ref="C793" r:id="rId1584" display="https://finance.yahoo.com/quote/AMZN/options?strike=168.5&amp;straddle=false" xr:uid="{39D63D1D-C214-4BB4-9C0C-F954245EC2C3}"/>
    <hyperlink ref="A794" r:id="rId1585" display="https://finance.yahoo.com/quote/AMZN230616C00169000?p=AMZN230616C00169000" xr:uid="{E822D443-C2F8-4B47-99DB-DD536EE9C188}"/>
    <hyperlink ref="C794" r:id="rId1586" display="https://finance.yahoo.com/quote/AMZN/options?strike=169&amp;straddle=false" xr:uid="{D2C51279-4FBB-41B3-8138-046A445D9D39}"/>
    <hyperlink ref="A795" r:id="rId1587" display="https://finance.yahoo.com/quote/AMZN230616C00169500?p=AMZN230616C00169500" xr:uid="{48A871B7-5DB9-41CA-AC79-064FEA548F9D}"/>
    <hyperlink ref="C795" r:id="rId1588" display="https://finance.yahoo.com/quote/AMZN/options?strike=169.5&amp;straddle=false" xr:uid="{C8ABDFFA-CBB4-4ACA-8CB8-78B35757CD06}"/>
    <hyperlink ref="A796" r:id="rId1589" display="https://finance.yahoo.com/quote/AMZN230616C00170000?p=AMZN230616C00170000" xr:uid="{8A69F002-4192-4AC0-9D47-3C17C35B447D}"/>
    <hyperlink ref="C796" r:id="rId1590" display="https://finance.yahoo.com/quote/AMZN/options?strike=170&amp;straddle=false" xr:uid="{C7E5F2DD-BDE1-43E6-9EB5-190C45D9BBCF}"/>
    <hyperlink ref="A797" r:id="rId1591" display="https://finance.yahoo.com/quote/AMZN230616C00170500?p=AMZN230616C00170500" xr:uid="{1213D133-BA91-4163-B9B8-DA5D469E07CF}"/>
    <hyperlink ref="C797" r:id="rId1592" display="https://finance.yahoo.com/quote/AMZN/options?strike=170.5&amp;straddle=false" xr:uid="{5DDFF1B8-EA4F-4F21-AD96-A9C23073F8A2}"/>
    <hyperlink ref="A798" r:id="rId1593" display="https://finance.yahoo.com/quote/AMZN230616C00171000?p=AMZN230616C00171000" xr:uid="{74B75D8B-C381-460D-954F-9879D703ADD9}"/>
    <hyperlink ref="C798" r:id="rId1594" display="https://finance.yahoo.com/quote/AMZN/options?strike=171&amp;straddle=false" xr:uid="{247E2445-F5DB-4D4D-9A31-85E0D605841A}"/>
    <hyperlink ref="A799" r:id="rId1595" display="https://finance.yahoo.com/quote/AMZN230616C00171500?p=AMZN230616C00171500" xr:uid="{47DE00F0-2C79-4193-9F94-9257F953A1E3}"/>
    <hyperlink ref="C799" r:id="rId1596" display="https://finance.yahoo.com/quote/AMZN/options?strike=171.5&amp;straddle=false" xr:uid="{758687F9-7175-4690-9D40-9204E9764A5B}"/>
    <hyperlink ref="A800" r:id="rId1597" display="https://finance.yahoo.com/quote/AMZN230616C00172000?p=AMZN230616C00172000" xr:uid="{FEB7514B-4249-492A-BBA2-DFD4845F81DE}"/>
    <hyperlink ref="C800" r:id="rId1598" display="https://finance.yahoo.com/quote/AMZN/options?strike=172&amp;straddle=false" xr:uid="{539BEAD6-FD12-434C-9119-CDA28FBB8C82}"/>
    <hyperlink ref="A801" r:id="rId1599" display="https://finance.yahoo.com/quote/AMZN230616C00172500?p=AMZN230616C00172500" xr:uid="{1F867CAC-E27A-47A6-9C40-8B984729D760}"/>
    <hyperlink ref="C801" r:id="rId1600" display="https://finance.yahoo.com/quote/AMZN/options?strike=172.5&amp;straddle=false" xr:uid="{B69160E5-6099-4283-9419-4FC26E24C38E}"/>
    <hyperlink ref="A802" r:id="rId1601" display="https://finance.yahoo.com/quote/AMZN230616C00173000?p=AMZN230616C00173000" xr:uid="{BB6E6A66-6562-4D80-BC33-D9B98E1CEDAC}"/>
    <hyperlink ref="C802" r:id="rId1602" display="https://finance.yahoo.com/quote/AMZN/options?strike=173&amp;straddle=false" xr:uid="{23823619-EBC5-4507-8A20-BD74E0F96C58}"/>
    <hyperlink ref="A803" r:id="rId1603" display="https://finance.yahoo.com/quote/AMZN230616C00173500?p=AMZN230616C00173500" xr:uid="{1FAB7131-3E83-4D92-BC7A-7D29978D65C0}"/>
    <hyperlink ref="C803" r:id="rId1604" display="https://finance.yahoo.com/quote/AMZN/options?strike=173.5&amp;straddle=false" xr:uid="{A564334E-0B6B-4F46-82FA-C382C51B70B4}"/>
    <hyperlink ref="A804" r:id="rId1605" display="https://finance.yahoo.com/quote/AMZN230616C00174000?p=AMZN230616C00174000" xr:uid="{C62269F0-957D-4ACD-803B-196467423737}"/>
    <hyperlink ref="C804" r:id="rId1606" display="https://finance.yahoo.com/quote/AMZN/options?strike=174&amp;straddle=false" xr:uid="{175C9E45-4688-471B-AECB-985C4E73F665}"/>
    <hyperlink ref="A805" r:id="rId1607" display="https://finance.yahoo.com/quote/AMZN230616C00174500?p=AMZN230616C00174500" xr:uid="{AD4DAFC6-D73C-4921-AE8D-57273BD9BC21}"/>
    <hyperlink ref="C805" r:id="rId1608" display="https://finance.yahoo.com/quote/AMZN/options?strike=174.5&amp;straddle=false" xr:uid="{C26A00CC-E8D4-4342-BBD2-C93897826DA5}"/>
    <hyperlink ref="A806" r:id="rId1609" display="https://finance.yahoo.com/quote/AMZN230616C00175000?p=AMZN230616C00175000" xr:uid="{59EB853A-73CF-48A8-9ED4-E68003BCD660}"/>
    <hyperlink ref="C806" r:id="rId1610" display="https://finance.yahoo.com/quote/AMZN/options?strike=175&amp;straddle=false" xr:uid="{5C182FEF-ABB8-4387-BC50-B3DE7B2D99D0}"/>
    <hyperlink ref="A807" r:id="rId1611" display="https://finance.yahoo.com/quote/AMZN230616C00175500?p=AMZN230616C00175500" xr:uid="{A1BE3EF8-4E1F-4B27-A052-6EFB15ACD271}"/>
    <hyperlink ref="C807" r:id="rId1612" display="https://finance.yahoo.com/quote/AMZN/options?strike=175.5&amp;straddle=false" xr:uid="{017E2335-81EA-4506-8D47-2CF933B65A5E}"/>
    <hyperlink ref="A808" r:id="rId1613" display="https://finance.yahoo.com/quote/AMZN230616C00176000?p=AMZN230616C00176000" xr:uid="{27E230AD-6CA7-448E-BF2E-1F7BA39BDA10}"/>
    <hyperlink ref="C808" r:id="rId1614" display="https://finance.yahoo.com/quote/AMZN/options?strike=176&amp;straddle=false" xr:uid="{8BD9410F-4FE4-4B2C-BFF0-512CB46F26AC}"/>
    <hyperlink ref="A809" r:id="rId1615" display="https://finance.yahoo.com/quote/AMZN230616C00176500?p=AMZN230616C00176500" xr:uid="{3339097C-45B1-43FF-B937-BCAAFE18656D}"/>
    <hyperlink ref="C809" r:id="rId1616" display="https://finance.yahoo.com/quote/AMZN/options?strike=176.5&amp;straddle=false" xr:uid="{4033BE53-2C45-4B42-A471-9CD633F476F4}"/>
    <hyperlink ref="A810" r:id="rId1617" display="https://finance.yahoo.com/quote/AMZN230616C00177000?p=AMZN230616C00177000" xr:uid="{640C18AD-970C-48DA-8138-E5B5DBA2A2F5}"/>
    <hyperlink ref="C810" r:id="rId1618" display="https://finance.yahoo.com/quote/AMZN/options?strike=177&amp;straddle=false" xr:uid="{EF92289D-9F9B-413C-91FE-34D022199E91}"/>
    <hyperlink ref="A811" r:id="rId1619" display="https://finance.yahoo.com/quote/AMZN230616C00177500?p=AMZN230616C00177500" xr:uid="{B87F09D7-45C2-4159-BF03-74ED2717649D}"/>
    <hyperlink ref="C811" r:id="rId1620" display="https://finance.yahoo.com/quote/AMZN/options?strike=177.5&amp;straddle=false" xr:uid="{C223C77F-ABCC-4B1F-8F70-4A3EB1F533BB}"/>
    <hyperlink ref="A812" r:id="rId1621" display="https://finance.yahoo.com/quote/AMZN230616C00178000?p=AMZN230616C00178000" xr:uid="{C186CD60-51A9-46E2-820C-176F171E66AB}"/>
    <hyperlink ref="C812" r:id="rId1622" display="https://finance.yahoo.com/quote/AMZN/options?strike=178&amp;straddle=false" xr:uid="{74CD9963-6D8D-43E3-B4BE-EEE684D7BD50}"/>
    <hyperlink ref="A813" r:id="rId1623" display="https://finance.yahoo.com/quote/AMZN230616C00178500?p=AMZN230616C00178500" xr:uid="{89479B2A-B253-4C3F-94F8-B4AB6DAF93C7}"/>
    <hyperlink ref="C813" r:id="rId1624" display="https://finance.yahoo.com/quote/AMZN/options?strike=178.5&amp;straddle=false" xr:uid="{FA488EC6-AE15-47D1-946D-B94CB8F51E3E}"/>
    <hyperlink ref="A814" r:id="rId1625" display="https://finance.yahoo.com/quote/AMZN230616C00179000?p=AMZN230616C00179000" xr:uid="{6FE4A1A6-BF22-4B69-861B-52DB95614347}"/>
    <hyperlink ref="C814" r:id="rId1626" display="https://finance.yahoo.com/quote/AMZN/options?strike=179&amp;straddle=false" xr:uid="{B666CCAB-DD41-4F11-8DB7-DD23FE963007}"/>
    <hyperlink ref="A815" r:id="rId1627" display="https://finance.yahoo.com/quote/AMZN230616C00179500?p=AMZN230616C00179500" xr:uid="{967129B8-3387-41F3-9DB3-7E77E5D388AD}"/>
    <hyperlink ref="C815" r:id="rId1628" display="https://finance.yahoo.com/quote/AMZN/options?strike=179.5&amp;straddle=false" xr:uid="{02293A54-D30B-43BA-B476-F5EC80394240}"/>
    <hyperlink ref="A816" r:id="rId1629" display="https://finance.yahoo.com/quote/AMZN230616C00180000?p=AMZN230616C00180000" xr:uid="{D31331AF-7F45-42D0-B6CE-3F08E81BF6D2}"/>
    <hyperlink ref="C816" r:id="rId1630" display="https://finance.yahoo.com/quote/AMZN/options?strike=180&amp;straddle=false" xr:uid="{A3653E87-870A-419A-8338-155CEE08AE47}"/>
    <hyperlink ref="A817" r:id="rId1631" display="https://finance.yahoo.com/quote/AMZN230616C00180500?p=AMZN230616C00180500" xr:uid="{804C062F-9334-4F27-9D8F-EEF660E42F6B}"/>
    <hyperlink ref="C817" r:id="rId1632" display="https://finance.yahoo.com/quote/AMZN/options?strike=180.5&amp;straddle=false" xr:uid="{F6099EEB-2D28-44E8-A75D-D5478508EBF7}"/>
    <hyperlink ref="A818" r:id="rId1633" display="https://finance.yahoo.com/quote/AMZN230616C00181000?p=AMZN230616C00181000" xr:uid="{C1417C07-4096-454D-9A01-328EF7ED9C2A}"/>
    <hyperlink ref="C818" r:id="rId1634" display="https://finance.yahoo.com/quote/AMZN/options?strike=181&amp;straddle=false" xr:uid="{05A17262-3B28-49EC-B596-7E132EF09134}"/>
    <hyperlink ref="A819" r:id="rId1635" display="https://finance.yahoo.com/quote/AMZN230616C00181500?p=AMZN230616C00181500" xr:uid="{B4D24CE1-2928-4A87-ACD1-0E7EC3B071F2}"/>
    <hyperlink ref="C819" r:id="rId1636" display="https://finance.yahoo.com/quote/AMZN/options?strike=181.5&amp;straddle=false" xr:uid="{D88AD6BA-C5EC-458F-A4D0-B197359DF9E3}"/>
    <hyperlink ref="A820" r:id="rId1637" display="https://finance.yahoo.com/quote/AMZN230616C00182000?p=AMZN230616C00182000" xr:uid="{65AF8C1E-1CC5-4DB4-B068-EE1E2DFF004A}"/>
    <hyperlink ref="C820" r:id="rId1638" display="https://finance.yahoo.com/quote/AMZN/options?strike=182&amp;straddle=false" xr:uid="{0516462A-A137-47DF-B96E-05F3DEFE0A0F}"/>
    <hyperlink ref="A821" r:id="rId1639" display="https://finance.yahoo.com/quote/AMZN230616C00182500?p=AMZN230616C00182500" xr:uid="{64CC3B0E-B46A-4022-8674-465B7B3341B3}"/>
    <hyperlink ref="C821" r:id="rId1640" display="https://finance.yahoo.com/quote/AMZN/options?strike=182.5&amp;straddle=false" xr:uid="{9A89EA44-54C4-4965-88BF-3BC887AB4A7C}"/>
    <hyperlink ref="A822" r:id="rId1641" display="https://finance.yahoo.com/quote/AMZN230616C00183000?p=AMZN230616C00183000" xr:uid="{FBDACFB1-BE4D-4A4A-BCF4-FDC827D44B63}"/>
    <hyperlink ref="C822" r:id="rId1642" display="https://finance.yahoo.com/quote/AMZN/options?strike=183&amp;straddle=false" xr:uid="{DECA9CDD-47E9-4932-A9CE-1218C3810711}"/>
    <hyperlink ref="A823" r:id="rId1643" display="https://finance.yahoo.com/quote/AMZN230616C00183500?p=AMZN230616C00183500" xr:uid="{9DE7643F-A02E-4FD4-BB29-5F4435CF5821}"/>
    <hyperlink ref="C823" r:id="rId1644" display="https://finance.yahoo.com/quote/AMZN/options?strike=183.5&amp;straddle=false" xr:uid="{05CA5F1A-FC6F-4A79-8DB2-69128E6E1186}"/>
    <hyperlink ref="A824" r:id="rId1645" display="https://finance.yahoo.com/quote/AMZN230616C00184000?p=AMZN230616C00184000" xr:uid="{E9C3FB5F-2997-49BA-83F0-AB03E4CA8250}"/>
    <hyperlink ref="C824" r:id="rId1646" display="https://finance.yahoo.com/quote/AMZN/options?strike=184&amp;straddle=false" xr:uid="{E26D8590-50C2-4BF8-A2A6-0CBE5B8CA47E}"/>
    <hyperlink ref="A825" r:id="rId1647" display="https://finance.yahoo.com/quote/AMZN230616C00184500?p=AMZN230616C00184500" xr:uid="{945B5B3A-D003-4BE8-BE25-0F7D3378FF1B}"/>
    <hyperlink ref="C825" r:id="rId1648" display="https://finance.yahoo.com/quote/AMZN/options?strike=184.5&amp;straddle=false" xr:uid="{3DD0BE38-14BF-4471-96FE-E7DFE6F2948C}"/>
    <hyperlink ref="A826" r:id="rId1649" display="https://finance.yahoo.com/quote/AMZN230616C00185000?p=AMZN230616C00185000" xr:uid="{04CB24EA-55CB-45B2-A115-E6228FF522EA}"/>
    <hyperlink ref="C826" r:id="rId1650" display="https://finance.yahoo.com/quote/AMZN/options?strike=185&amp;straddle=false" xr:uid="{485808A6-A42E-4569-B908-88FEA52D40FD}"/>
    <hyperlink ref="A827" r:id="rId1651" display="https://finance.yahoo.com/quote/AMZN230616C00185500?p=AMZN230616C00185500" xr:uid="{6C7DC1BC-DDCE-4C0F-BA56-6C6E0619C363}"/>
    <hyperlink ref="C827" r:id="rId1652" display="https://finance.yahoo.com/quote/AMZN/options?strike=185.5&amp;straddle=false" xr:uid="{0748082E-1F2D-4DD3-88F2-7990DE8A354C}"/>
    <hyperlink ref="A828" r:id="rId1653" display="https://finance.yahoo.com/quote/AMZN230616C00186000?p=AMZN230616C00186000" xr:uid="{6888EED3-2155-402F-95C8-179A68B258AE}"/>
    <hyperlink ref="C828" r:id="rId1654" display="https://finance.yahoo.com/quote/AMZN/options?strike=186&amp;straddle=false" xr:uid="{17B68A2C-55D4-4D11-8E57-6DCE2EBC5228}"/>
    <hyperlink ref="A829" r:id="rId1655" display="https://finance.yahoo.com/quote/AMZN230616C00186500?p=AMZN230616C00186500" xr:uid="{9E222445-937C-4A34-AB39-6B9E15B7A722}"/>
    <hyperlink ref="C829" r:id="rId1656" display="https://finance.yahoo.com/quote/AMZN/options?strike=186.5&amp;straddle=false" xr:uid="{2E3D1AFA-F185-41DD-B8DB-090A4ABA119E}"/>
    <hyperlink ref="A830" r:id="rId1657" display="https://finance.yahoo.com/quote/AMZN230616C00187000?p=AMZN230616C00187000" xr:uid="{219ADB3C-783A-4926-AFD5-67C441FD5843}"/>
    <hyperlink ref="C830" r:id="rId1658" display="https://finance.yahoo.com/quote/AMZN/options?strike=187&amp;straddle=false" xr:uid="{98D1DC3C-2F94-4DC5-BA77-ED6E05EC5726}"/>
    <hyperlink ref="A831" r:id="rId1659" display="https://finance.yahoo.com/quote/AMZN230616C00187500?p=AMZN230616C00187500" xr:uid="{E05D04EA-5144-4BB0-8F63-FBD3C1D6F25D}"/>
    <hyperlink ref="C831" r:id="rId1660" display="https://finance.yahoo.com/quote/AMZN/options?strike=187.5&amp;straddle=false" xr:uid="{698C5EE1-FAB7-408A-B91A-A8208F22DF7D}"/>
    <hyperlink ref="A832" r:id="rId1661" display="https://finance.yahoo.com/quote/AMZN230616C00188000?p=AMZN230616C00188000" xr:uid="{2C149DB5-9B9C-474C-BE16-A7D5FCDDD9A8}"/>
    <hyperlink ref="C832" r:id="rId1662" display="https://finance.yahoo.com/quote/AMZN/options?strike=188&amp;straddle=false" xr:uid="{57DCE385-D829-447D-887E-951864A80AF4}"/>
    <hyperlink ref="A833" r:id="rId1663" display="https://finance.yahoo.com/quote/AMZN230616C00188500?p=AMZN230616C00188500" xr:uid="{3F7F3AD6-6203-44C0-B83B-633363AF4DF4}"/>
    <hyperlink ref="C833" r:id="rId1664" display="https://finance.yahoo.com/quote/AMZN/options?strike=188.5&amp;straddle=false" xr:uid="{912EE5E0-81F2-4A7E-ABDD-1CA9BCE0744A}"/>
    <hyperlink ref="A834" r:id="rId1665" display="https://finance.yahoo.com/quote/AMZN230616C00189000?p=AMZN230616C00189000" xr:uid="{9ABE035E-7D97-4148-87FE-D11AD9628367}"/>
    <hyperlink ref="C834" r:id="rId1666" display="https://finance.yahoo.com/quote/AMZN/options?strike=189&amp;straddle=false" xr:uid="{9CE9013D-DACF-460C-818C-1468934E0659}"/>
    <hyperlink ref="A835" r:id="rId1667" display="https://finance.yahoo.com/quote/AMZN230616C00189500?p=AMZN230616C00189500" xr:uid="{AA5882B0-B305-4C40-8983-69AA44782A48}"/>
    <hyperlink ref="C835" r:id="rId1668" display="https://finance.yahoo.com/quote/AMZN/options?strike=189.5&amp;straddle=false" xr:uid="{E37F5FA5-863F-487C-BD11-B20331948EC0}"/>
    <hyperlink ref="A836" r:id="rId1669" display="https://finance.yahoo.com/quote/AMZN230616C00190000?p=AMZN230616C00190000" xr:uid="{01CFC051-041B-4E83-A0B1-9DFED8BFE9B9}"/>
    <hyperlink ref="C836" r:id="rId1670" display="https://finance.yahoo.com/quote/AMZN/options?strike=190&amp;straddle=false" xr:uid="{608C74F1-7D5D-4AED-8BBC-417F4373AF37}"/>
    <hyperlink ref="A837" r:id="rId1671" display="https://finance.yahoo.com/quote/AMZN230616C00190500?p=AMZN230616C00190500" xr:uid="{647B213B-DA82-4D2A-92B7-BA5E19EF68FE}"/>
    <hyperlink ref="C837" r:id="rId1672" display="https://finance.yahoo.com/quote/AMZN/options?strike=190.5&amp;straddle=false" xr:uid="{35906C6A-3575-4BAE-861C-AFD3D0DD6492}"/>
    <hyperlink ref="A838" r:id="rId1673" display="https://finance.yahoo.com/quote/AMZN230616C00191000?p=AMZN230616C00191000" xr:uid="{CE824CF7-66D9-4917-B130-C8DB0B480A39}"/>
    <hyperlink ref="C838" r:id="rId1674" display="https://finance.yahoo.com/quote/AMZN/options?strike=191&amp;straddle=false" xr:uid="{E4145257-6ED0-4CF7-89BF-6B990E97FDC9}"/>
    <hyperlink ref="A839" r:id="rId1675" display="https://finance.yahoo.com/quote/AMZN230616C00191500?p=AMZN230616C00191500" xr:uid="{DB0E92C3-FAA9-47F4-B92E-73193EA93CDD}"/>
    <hyperlink ref="C839" r:id="rId1676" display="https://finance.yahoo.com/quote/AMZN/options?strike=191.5&amp;straddle=false" xr:uid="{90D05501-DE41-4BD8-91E9-0564E5103FB4}"/>
    <hyperlink ref="A840" r:id="rId1677" display="https://finance.yahoo.com/quote/AMZN230616C00192000?p=AMZN230616C00192000" xr:uid="{B5979770-E315-448F-BB44-E8E15DA12507}"/>
    <hyperlink ref="C840" r:id="rId1678" display="https://finance.yahoo.com/quote/AMZN/options?strike=192&amp;straddle=false" xr:uid="{00D380CC-E1DB-4096-8D09-0B738AB4D869}"/>
    <hyperlink ref="A841" r:id="rId1679" display="https://finance.yahoo.com/quote/AMZN230616C00192500?p=AMZN230616C00192500" xr:uid="{E75A7ABE-A62D-4B5B-AA53-0FD812FB95DC}"/>
    <hyperlink ref="C841" r:id="rId1680" display="https://finance.yahoo.com/quote/AMZN/options?strike=192.5&amp;straddle=false" xr:uid="{55782090-0DCE-4BAC-9A05-99689B247415}"/>
    <hyperlink ref="A842" r:id="rId1681" display="https://finance.yahoo.com/quote/AMZN230616C00193000?p=AMZN230616C00193000" xr:uid="{A8E0CE99-6ECD-4584-9FCA-BC6C237B9E7D}"/>
    <hyperlink ref="C842" r:id="rId1682" display="https://finance.yahoo.com/quote/AMZN/options?strike=193&amp;straddle=false" xr:uid="{3EFB1772-5604-42CF-BA09-05EA9A0517D8}"/>
    <hyperlink ref="A843" r:id="rId1683" display="https://finance.yahoo.com/quote/AMZN230616C00193500?p=AMZN230616C00193500" xr:uid="{F62837C4-60B8-44FB-82DD-57AB05B90775}"/>
    <hyperlink ref="C843" r:id="rId1684" display="https://finance.yahoo.com/quote/AMZN/options?strike=193.5&amp;straddle=false" xr:uid="{FBA06EA9-BF1B-4050-9802-5365747DADCA}"/>
    <hyperlink ref="A844" r:id="rId1685" display="https://finance.yahoo.com/quote/AMZN230616C00194000?p=AMZN230616C00194000" xr:uid="{67A24F80-140D-4B28-9CF1-179DC0B8B4E7}"/>
    <hyperlink ref="C844" r:id="rId1686" display="https://finance.yahoo.com/quote/AMZN/options?strike=194&amp;straddle=false" xr:uid="{EF11E9BF-274C-4756-9AE4-7C0D2DCAC0D2}"/>
    <hyperlink ref="A845" r:id="rId1687" display="https://finance.yahoo.com/quote/AMZN230616C00194500?p=AMZN230616C00194500" xr:uid="{1B6F84D7-82E4-40F4-A49E-7F2717C192C8}"/>
    <hyperlink ref="C845" r:id="rId1688" display="https://finance.yahoo.com/quote/AMZN/options?strike=194.5&amp;straddle=false" xr:uid="{9F3C25C8-6E64-4D35-8A08-634166F898CF}"/>
    <hyperlink ref="A846" r:id="rId1689" display="https://finance.yahoo.com/quote/AMZN230616C00195000?p=AMZN230616C00195000" xr:uid="{BE3C916A-C4DF-4A3A-A093-9EF9F476CA37}"/>
    <hyperlink ref="C846" r:id="rId1690" display="https://finance.yahoo.com/quote/AMZN/options?strike=195&amp;straddle=false" xr:uid="{400B331A-B764-44BC-A881-F29403443938}"/>
    <hyperlink ref="A847" r:id="rId1691" display="https://finance.yahoo.com/quote/AMZN230616C00195500?p=AMZN230616C00195500" xr:uid="{3648E91F-AC2D-4410-A4F2-1100A5428215}"/>
    <hyperlink ref="C847" r:id="rId1692" display="https://finance.yahoo.com/quote/AMZN/options?strike=195.5&amp;straddle=false" xr:uid="{6C34EB79-3713-423D-BF6C-7B5FFF1370B3}"/>
    <hyperlink ref="A848" r:id="rId1693" display="https://finance.yahoo.com/quote/AMZN230616C00196000?p=AMZN230616C00196000" xr:uid="{525E4F66-2E56-429F-A5B4-E097C0B48286}"/>
    <hyperlink ref="C848" r:id="rId1694" display="https://finance.yahoo.com/quote/AMZN/options?strike=196&amp;straddle=false" xr:uid="{22252EEB-F539-4B16-AF32-1DC73BA0A6BE}"/>
    <hyperlink ref="A849" r:id="rId1695" display="https://finance.yahoo.com/quote/AMZN230616C00196500?p=AMZN230616C00196500" xr:uid="{A95B07B7-2240-458C-B2C7-DF1BAFA4AAE9}"/>
    <hyperlink ref="C849" r:id="rId1696" display="https://finance.yahoo.com/quote/AMZN/options?strike=196.5&amp;straddle=false" xr:uid="{4FCAD230-347B-48BD-BAA8-414373819BA1}"/>
    <hyperlink ref="A850" r:id="rId1697" display="https://finance.yahoo.com/quote/AMZN230616C00197000?p=AMZN230616C00197000" xr:uid="{82FDF4A7-665F-4382-90CE-D913E27D3880}"/>
    <hyperlink ref="C850" r:id="rId1698" display="https://finance.yahoo.com/quote/AMZN/options?strike=197&amp;straddle=false" xr:uid="{7C44C8EF-FFAB-4C68-A1FF-0700B08D58E3}"/>
    <hyperlink ref="A851" r:id="rId1699" display="https://finance.yahoo.com/quote/AMZN230616C00197500?p=AMZN230616C00197500" xr:uid="{B6EF1373-7AB6-4DB2-AA12-523CAAFD08FC}"/>
    <hyperlink ref="C851" r:id="rId1700" display="https://finance.yahoo.com/quote/AMZN/options?strike=197.5&amp;straddle=false" xr:uid="{131E15AB-5CFD-4269-AE1A-DCE8FED22EA4}"/>
    <hyperlink ref="A852" r:id="rId1701" display="https://finance.yahoo.com/quote/AMZN230616C00198000?p=AMZN230616C00198000" xr:uid="{9DCA18F5-AE94-4C47-B73F-67C486E305B7}"/>
    <hyperlink ref="C852" r:id="rId1702" display="https://finance.yahoo.com/quote/AMZN/options?strike=198&amp;straddle=false" xr:uid="{BD6B82E6-5DB9-4586-83B8-8AEAD797579A}"/>
    <hyperlink ref="A853" r:id="rId1703" display="https://finance.yahoo.com/quote/AMZN230616C00198500?p=AMZN230616C00198500" xr:uid="{276638C1-ED70-430B-8A1C-A31D14CF28C8}"/>
    <hyperlink ref="C853" r:id="rId1704" display="https://finance.yahoo.com/quote/AMZN/options?strike=198.5&amp;straddle=false" xr:uid="{4F774A33-CFA9-4A2F-96A2-EC640026F086}"/>
    <hyperlink ref="A854" r:id="rId1705" display="https://finance.yahoo.com/quote/AMZN230616C00199000?p=AMZN230616C00199000" xr:uid="{BC459F7B-8A48-4E94-8C4F-EBC0E92B134A}"/>
    <hyperlink ref="C854" r:id="rId1706" display="https://finance.yahoo.com/quote/AMZN/options?strike=199&amp;straddle=false" xr:uid="{F6C026B6-E46B-4879-9769-A3EE0ECFF85F}"/>
    <hyperlink ref="A855" r:id="rId1707" display="https://finance.yahoo.com/quote/AMZN230616C00199500?p=AMZN230616C00199500" xr:uid="{F4C92BBB-1834-4630-A080-7E809DB7241C}"/>
    <hyperlink ref="C855" r:id="rId1708" display="https://finance.yahoo.com/quote/AMZN/options?strike=199.5&amp;straddle=false" xr:uid="{9DCC7903-1F94-4375-BD86-F157A34D01DA}"/>
    <hyperlink ref="A856" r:id="rId1709" display="https://finance.yahoo.com/quote/AMZN230616C00200000?p=AMZN230616C00200000" xr:uid="{AE0879C2-EE79-4587-9906-FF3DC1644731}"/>
    <hyperlink ref="C856" r:id="rId1710" display="https://finance.yahoo.com/quote/AMZN/options?strike=200&amp;straddle=false" xr:uid="{FE23D430-C97A-44D1-814E-AA3B567DB1DA}"/>
    <hyperlink ref="A857" r:id="rId1711" display="https://finance.yahoo.com/quote/AMZN230616C00205000?p=AMZN230616C00205000" xr:uid="{35275CD2-2B37-407D-B9C9-F4EFE4252C2A}"/>
    <hyperlink ref="C857" r:id="rId1712" display="https://finance.yahoo.com/quote/AMZN/options?strike=205&amp;straddle=false" xr:uid="{8A50FADB-50E7-4336-A2D9-BE51BC0381BE}"/>
    <hyperlink ref="A858" r:id="rId1713" display="https://finance.yahoo.com/quote/AMZN230616C00210000?p=AMZN230616C00210000" xr:uid="{E603EC10-6766-41C1-B88C-B36B09CCEDAD}"/>
    <hyperlink ref="C858" r:id="rId1714" display="https://finance.yahoo.com/quote/AMZN/options?strike=210&amp;straddle=false" xr:uid="{6259587A-CC0A-4307-BCDD-A50D3C7A4854}"/>
    <hyperlink ref="A859" r:id="rId1715" display="https://finance.yahoo.com/quote/AMZN230616C00215000?p=AMZN230616C00215000" xr:uid="{0D5BAE16-05D1-4E32-9066-B7D43F9361BF}"/>
    <hyperlink ref="C859" r:id="rId1716" display="https://finance.yahoo.com/quote/AMZN/options?strike=215&amp;straddle=false" xr:uid="{7AC3FEA3-EA84-4F63-A072-770FF2BC261F}"/>
    <hyperlink ref="A860" r:id="rId1717" display="https://finance.yahoo.com/quote/AMZN230616C00220000?p=AMZN230616C00220000" xr:uid="{2983B932-A6FD-42BB-8C34-F12DC94FBCD3}"/>
    <hyperlink ref="C860" r:id="rId1718" display="https://finance.yahoo.com/quote/AMZN/options?strike=220&amp;straddle=false" xr:uid="{E56087E8-546A-4C30-A37B-903CB9BE10D5}"/>
    <hyperlink ref="A861" r:id="rId1719" display="https://finance.yahoo.com/quote/AMZN230616C00225000?p=AMZN230616C00225000" xr:uid="{60A24F42-1BD6-4E8E-AC35-4521A1BE0CC8}"/>
    <hyperlink ref="C861" r:id="rId1720" display="https://finance.yahoo.com/quote/AMZN/options?strike=225&amp;straddle=false" xr:uid="{AE4919C6-3D08-4313-8366-52EB59F6E802}"/>
    <hyperlink ref="A862" r:id="rId1721" display="https://finance.yahoo.com/quote/AMZN230616C00230000?p=AMZN230616C00230000" xr:uid="{3B16FFAC-D97C-4812-A9F0-C6794BD1EF44}"/>
    <hyperlink ref="C862" r:id="rId1722" display="https://finance.yahoo.com/quote/AMZN/options?strike=230&amp;straddle=false" xr:uid="{3540D56E-6FE4-4604-A173-75F9F44A0D9F}"/>
    <hyperlink ref="A863" r:id="rId1723" display="https://finance.yahoo.com/quote/AMZN230616C00235000?p=AMZN230616C00235000" xr:uid="{21B065ED-F386-4B2B-8832-38F0D2BA2A93}"/>
    <hyperlink ref="C863" r:id="rId1724" display="https://finance.yahoo.com/quote/AMZN/options?strike=235&amp;straddle=false" xr:uid="{F5497785-7BC4-41C2-814C-FEAE91C2B3E1}"/>
    <hyperlink ref="A864" r:id="rId1725" display="https://finance.yahoo.com/quote/AMZN230616C00240000?p=AMZN230616C00240000" xr:uid="{58DEF1AF-BA00-444F-85D0-5494B5F2DA24}"/>
    <hyperlink ref="C864" r:id="rId1726" display="https://finance.yahoo.com/quote/AMZN/options?strike=240&amp;straddle=false" xr:uid="{5DBE6783-B44C-49B7-884A-1E911F5F1BB5}"/>
    <hyperlink ref="A865" r:id="rId1727" display="https://finance.yahoo.com/quote/AMZN230616C00245000?p=AMZN230616C00245000" xr:uid="{A96F0CDD-A619-430E-A83E-61B5691E1B81}"/>
    <hyperlink ref="C865" r:id="rId1728" display="https://finance.yahoo.com/quote/AMZN/options?strike=245&amp;straddle=false" xr:uid="{3E31033D-A957-477C-9FF5-0A25EE2DF12D}"/>
    <hyperlink ref="A866" r:id="rId1729" display="https://finance.yahoo.com/quote/AMZN230616C00250000?p=AMZN230616C00250000" xr:uid="{CE21E4B3-7FF8-437A-AA63-2C6A1D803D97}"/>
    <hyperlink ref="C866" r:id="rId1730" display="https://finance.yahoo.com/quote/AMZN/options?strike=250&amp;straddle=false" xr:uid="{F8D7C4BA-0E85-4FC6-B2AA-D864042AA9BD}"/>
    <hyperlink ref="A867" r:id="rId1731" display="https://finance.yahoo.com/quote/AMZN230616C00255000?p=AMZN230616C00255000" xr:uid="{02FB13FE-F35E-43EB-96BE-779FFAD41E7F}"/>
    <hyperlink ref="C867" r:id="rId1732" display="https://finance.yahoo.com/quote/AMZN/options?strike=255&amp;straddle=false" xr:uid="{59B2A70A-1871-4CAA-AD06-C9F5DCAADC80}"/>
    <hyperlink ref="A868" r:id="rId1733" display="https://finance.yahoo.com/quote/AMZN230616C00260000?p=AMZN230616C00260000" xr:uid="{6F083DFF-85E3-40FC-A129-AF9A8E14EEAE}"/>
    <hyperlink ref="C868" r:id="rId1734" display="https://finance.yahoo.com/quote/AMZN/options?strike=260&amp;straddle=false" xr:uid="{43882236-09FE-403A-A00E-8A9B80D7626E}"/>
    <hyperlink ref="A869" r:id="rId1735" display="https://finance.yahoo.com/quote/AMZN230616C00265000?p=AMZN230616C00265000" xr:uid="{28C681B2-B43A-471E-88E5-AB8C33FF1F3B}"/>
    <hyperlink ref="C869" r:id="rId1736" display="https://finance.yahoo.com/quote/AMZN/options?strike=265&amp;straddle=false" xr:uid="{F1F87FA1-1366-4AB5-B5FD-7BDB520A1E36}"/>
    <hyperlink ref="A870" r:id="rId1737" display="https://finance.yahoo.com/quote/AMZN230616C00270000?p=AMZN230616C00270000" xr:uid="{3F4E6741-9000-48BF-820D-D69254137598}"/>
    <hyperlink ref="C870" r:id="rId1738" display="https://finance.yahoo.com/quote/AMZN/options?strike=270&amp;straddle=false" xr:uid="{321C3E0D-0545-4FBA-80F2-8D1A8B137754}"/>
    <hyperlink ref="A871" r:id="rId1739" display="https://finance.yahoo.com/quote/AMZN230616C00275000?p=AMZN230616C00275000" xr:uid="{7472DF2F-5701-40F0-8A5B-75AA558A083C}"/>
    <hyperlink ref="C871" r:id="rId1740" display="https://finance.yahoo.com/quote/AMZN/options?strike=275&amp;straddle=false" xr:uid="{0555958D-D755-4ADD-BD81-AB2DFB1FB422}"/>
    <hyperlink ref="A872" r:id="rId1741" display="https://finance.yahoo.com/quote/AMZN230616C01200000?p=AMZN230616C01200000" xr:uid="{8B7255D6-76F2-4ABC-A5BA-2A54145862B3}"/>
    <hyperlink ref="C872" r:id="rId1742" display="https://finance.yahoo.com/quote/AMZN/options?strike=1200&amp;straddle=false" xr:uid="{7C8F4CA7-C851-4826-835F-75BB76D1ADC6}"/>
    <hyperlink ref="A873" r:id="rId1743" display="https://finance.yahoo.com/quote/AMZN230616C01240000?p=AMZN230616C01240000" xr:uid="{F6181914-D100-4B96-AFA1-3FAF0FE98ED2}"/>
    <hyperlink ref="C873" r:id="rId1744" display="https://finance.yahoo.com/quote/AMZN/options?strike=1240&amp;straddle=false" xr:uid="{EFF15CE9-7D23-41F6-8656-CAA8B9F96489}"/>
    <hyperlink ref="A874" r:id="rId1745" display="https://finance.yahoo.com/quote/AMZN230616C01280000?p=AMZN230616C01280000" xr:uid="{973D4AC9-E5CB-4213-A3B9-A288623BF7E1}"/>
    <hyperlink ref="C874" r:id="rId1746" display="https://finance.yahoo.com/quote/AMZN/options?strike=1280&amp;straddle=false" xr:uid="{4BE57233-E2DF-4297-82B6-BB81628282DA}"/>
    <hyperlink ref="A875" r:id="rId1747" display="https://finance.yahoo.com/quote/AMZN230616C01300000?p=AMZN230616C01300000" xr:uid="{65429CCB-796E-4518-9AC9-8A83F2484558}"/>
    <hyperlink ref="C875" r:id="rId1748" display="https://finance.yahoo.com/quote/AMZN/options?strike=1300&amp;straddle=false" xr:uid="{ECC23E31-5F01-4E3A-8BE3-6FF1E820464A}"/>
    <hyperlink ref="A876" r:id="rId1749" display="https://finance.yahoo.com/quote/AMZN230616C01320000?p=AMZN230616C01320000" xr:uid="{2293482E-2119-41DA-A4C8-04FA5864F492}"/>
    <hyperlink ref="C876" r:id="rId1750" display="https://finance.yahoo.com/quote/AMZN/options?strike=1320&amp;straddle=false" xr:uid="{D65D60E0-D88A-4300-A0E7-FF55FE8EF0D9}"/>
    <hyperlink ref="A877" r:id="rId1751" display="https://finance.yahoo.com/quote/AMZN230616C01340000?p=AMZN230616C01340000" xr:uid="{3C0FA4FA-005F-45F7-9F75-8B810BFF471D}"/>
    <hyperlink ref="C877" r:id="rId1752" display="https://finance.yahoo.com/quote/AMZN/options?strike=1340&amp;straddle=false" xr:uid="{B8115FEB-CBD5-4BA1-A41A-15BD6EC988F3}"/>
    <hyperlink ref="A878" r:id="rId1753" display="https://finance.yahoo.com/quote/AMZN230616C01360000?p=AMZN230616C01360000" xr:uid="{F9ABE179-0D0F-4568-AAA1-E60E96449FEA}"/>
    <hyperlink ref="C878" r:id="rId1754" display="https://finance.yahoo.com/quote/AMZN/options?strike=1360&amp;straddle=false" xr:uid="{9D26E8D4-A338-4AF6-9EA7-C5EB261A2E83}"/>
    <hyperlink ref="A879" r:id="rId1755" display="https://finance.yahoo.com/quote/AMZN230616C01380000?p=AMZN230616C01380000" xr:uid="{3880ACF6-26A0-4FB1-8A89-E3FD0B398257}"/>
    <hyperlink ref="C879" r:id="rId1756" display="https://finance.yahoo.com/quote/AMZN/options?strike=1380&amp;straddle=false" xr:uid="{335495FB-9261-4C23-8A3E-31CC7756393A}"/>
    <hyperlink ref="A880" r:id="rId1757" display="https://finance.yahoo.com/quote/AMZN230616C01400000?p=AMZN230616C01400000" xr:uid="{B5410D03-F431-4C17-9C90-D1E15408CE34}"/>
    <hyperlink ref="C880" r:id="rId1758" display="https://finance.yahoo.com/quote/AMZN/options?strike=1400&amp;straddle=false" xr:uid="{E4DAA3DE-1CAF-435F-A3BE-2B40FD433B61}"/>
    <hyperlink ref="A881" r:id="rId1759" display="https://finance.yahoo.com/quote/AMZN230616C01420000?p=AMZN230616C01420000" xr:uid="{B209033E-4844-4F65-9874-D14F0A77BC92}"/>
    <hyperlink ref="C881" r:id="rId1760" display="https://finance.yahoo.com/quote/AMZN/options?strike=1420&amp;straddle=false" xr:uid="{3406E647-7931-4DB3-882D-2C2B1B5BC963}"/>
    <hyperlink ref="A882" r:id="rId1761" display="https://finance.yahoo.com/quote/AMZN230616C01440000?p=AMZN230616C01440000" xr:uid="{2F43966F-8B54-426E-ADF1-7352DDAA8D40}"/>
    <hyperlink ref="C882" r:id="rId1762" display="https://finance.yahoo.com/quote/AMZN/options?strike=1440&amp;straddle=false" xr:uid="{7E1086EC-ED0C-4C09-9080-FF4B7B011970}"/>
    <hyperlink ref="A883" r:id="rId1763" display="https://finance.yahoo.com/quote/AMZN230616C01450000?p=AMZN230616C01450000" xr:uid="{FCD8C6BE-2B29-4648-99CC-4B709EC14BB9}"/>
    <hyperlink ref="C883" r:id="rId1764" display="https://finance.yahoo.com/quote/AMZN/options?strike=1450&amp;straddle=false" xr:uid="{7E0331D3-66C9-41EF-9E90-144360591F6B}"/>
    <hyperlink ref="A884" r:id="rId1765" display="https://finance.yahoo.com/quote/AMZN230616C01460000?p=AMZN230616C01460000" xr:uid="{FEC4681F-3A2C-4DFC-92E9-F02605B35244}"/>
    <hyperlink ref="C884" r:id="rId1766" display="https://finance.yahoo.com/quote/AMZN/options?strike=1460&amp;straddle=false" xr:uid="{C6705CFC-2307-49FA-B1B7-D3D3B100326B}"/>
    <hyperlink ref="A885" r:id="rId1767" display="https://finance.yahoo.com/quote/AMZN230616C01480000?p=AMZN230616C01480000" xr:uid="{8F1058FC-FC0B-403A-AC86-E2312710F1DC}"/>
    <hyperlink ref="C885" r:id="rId1768" display="https://finance.yahoo.com/quote/AMZN/options?strike=1480&amp;straddle=false" xr:uid="{AA58E556-492A-4FBF-93B6-E412D8C54F29}"/>
    <hyperlink ref="A886" r:id="rId1769" display="https://finance.yahoo.com/quote/AMZN230616C01500000?p=AMZN230616C01500000" xr:uid="{F5DAFE6B-C709-4398-AFF2-91E9510524E0}"/>
    <hyperlink ref="C886" r:id="rId1770" display="https://finance.yahoo.com/quote/AMZN/options?strike=1500&amp;straddle=false" xr:uid="{072C3C89-AE93-473E-ABF0-4CAB87AD1DB1}"/>
    <hyperlink ref="A887" r:id="rId1771" display="https://finance.yahoo.com/quote/AMZN230616C01520000?p=AMZN230616C01520000" xr:uid="{7B2E5626-BDDB-440E-BC63-F40BE3C7445E}"/>
    <hyperlink ref="C887" r:id="rId1772" display="https://finance.yahoo.com/quote/AMZN/options?strike=1520&amp;straddle=false" xr:uid="{6C7C53BF-8410-4BA5-B7D6-4D58638F9CCC}"/>
    <hyperlink ref="A888" r:id="rId1773" display="https://finance.yahoo.com/quote/AMZN230616C01540000?p=AMZN230616C01540000" xr:uid="{06B37F94-A7D2-4B34-8494-8D94CA1D0B30}"/>
    <hyperlink ref="C888" r:id="rId1774" display="https://finance.yahoo.com/quote/AMZN/options?strike=1540&amp;straddle=false" xr:uid="{044519E2-57EC-4665-BD69-B81780ED05B7}"/>
    <hyperlink ref="A889" r:id="rId1775" display="https://finance.yahoo.com/quote/AMZN230616C01550000?p=AMZN230616C01550000" xr:uid="{12790F43-B3C6-4D6E-8ECC-C1163FAE307F}"/>
    <hyperlink ref="C889" r:id="rId1776" display="https://finance.yahoo.com/quote/AMZN/options?strike=1550&amp;straddle=false" xr:uid="{67511F52-5BDF-4F99-AA9C-30A27F30EF23}"/>
    <hyperlink ref="A890" r:id="rId1777" display="https://finance.yahoo.com/quote/AMZN230616C01560000?p=AMZN230616C01560000" xr:uid="{012065E3-535B-473D-920F-EE1DEF672593}"/>
    <hyperlink ref="C890" r:id="rId1778" display="https://finance.yahoo.com/quote/AMZN/options?strike=1560&amp;straddle=false" xr:uid="{6EFB2613-EB7B-4D77-A2D1-1D91A49F7850}"/>
    <hyperlink ref="A891" r:id="rId1779" display="https://finance.yahoo.com/quote/AMZN230616C01580000?p=AMZN230616C01580000" xr:uid="{82C1042A-A1EC-4639-9D2A-54133FBCBE97}"/>
    <hyperlink ref="C891" r:id="rId1780" display="https://finance.yahoo.com/quote/AMZN/options?strike=1580&amp;straddle=false" xr:uid="{564E6B1E-AAA1-4424-A37D-5E1489C7EE45}"/>
    <hyperlink ref="A892" r:id="rId1781" display="https://finance.yahoo.com/quote/AMZN230616C01600000?p=AMZN230616C01600000" xr:uid="{EAC83921-B7B0-4BE8-B4D7-29F759C48267}"/>
    <hyperlink ref="C892" r:id="rId1782" display="https://finance.yahoo.com/quote/AMZN/options?strike=1600&amp;straddle=false" xr:uid="{54EB2B08-3E3C-492B-8AE7-AE89CCE23206}"/>
    <hyperlink ref="A893" r:id="rId1783" display="https://finance.yahoo.com/quote/AMZN230616C01620000?p=AMZN230616C01620000" xr:uid="{F82C52DB-F31C-4BCC-9006-05C81A90FCC7}"/>
    <hyperlink ref="C893" r:id="rId1784" display="https://finance.yahoo.com/quote/AMZN/options?strike=1620&amp;straddle=false" xr:uid="{776A54A5-E674-460D-BCE4-83205905C493}"/>
    <hyperlink ref="A894" r:id="rId1785" display="https://finance.yahoo.com/quote/AMZN230616C01640000?p=AMZN230616C01640000" xr:uid="{A77CE9AB-3653-4AAF-88AF-417159C5E743}"/>
    <hyperlink ref="C894" r:id="rId1786" display="https://finance.yahoo.com/quote/AMZN/options?strike=1640&amp;straddle=false" xr:uid="{31E01B65-BA65-4BD9-AE5B-6FDB5EA2B297}"/>
    <hyperlink ref="A895" r:id="rId1787" display="https://finance.yahoo.com/quote/AMZN230616C01660000?p=AMZN230616C01660000" xr:uid="{F438400C-AB32-455D-897A-717E1B3CEE5E}"/>
    <hyperlink ref="C895" r:id="rId1788" display="https://finance.yahoo.com/quote/AMZN/options?strike=1660&amp;straddle=false" xr:uid="{2B78B50E-7BD8-4989-A8DA-01ACF0F0FB29}"/>
    <hyperlink ref="A896" r:id="rId1789" display="https://finance.yahoo.com/quote/AMZN230616C01680000?p=AMZN230616C01680000" xr:uid="{119F1B15-8E05-4FA1-9DEC-F165328A003F}"/>
    <hyperlink ref="C896" r:id="rId1790" display="https://finance.yahoo.com/quote/AMZN/options?strike=1680&amp;straddle=false" xr:uid="{80DF4D7A-B175-47BF-B745-E52D777140D9}"/>
    <hyperlink ref="A897" r:id="rId1791" display="https://finance.yahoo.com/quote/AMZN230616C01700000?p=AMZN230616C01700000" xr:uid="{AF2518B5-4DFF-4D7E-867F-D774F99A52BA}"/>
    <hyperlink ref="C897" r:id="rId1792" display="https://finance.yahoo.com/quote/AMZN/options?strike=1700&amp;straddle=false" xr:uid="{9FD308C8-83F8-4FFB-A489-D540B6475960}"/>
    <hyperlink ref="A898" r:id="rId1793" display="https://finance.yahoo.com/quote/AMZN230616C01720000?p=AMZN230616C01720000" xr:uid="{D092ED41-4E24-4677-93EB-E313AB7DD115}"/>
    <hyperlink ref="C898" r:id="rId1794" display="https://finance.yahoo.com/quote/AMZN/options?strike=1720&amp;straddle=false" xr:uid="{CDB6504A-D442-4C19-B7F2-336C10B000C7}"/>
    <hyperlink ref="A899" r:id="rId1795" display="https://finance.yahoo.com/quote/AMZN230616C01740000?p=AMZN230616C01740000" xr:uid="{AB7F9852-2211-4418-97F4-5874C1C2A247}"/>
    <hyperlink ref="C899" r:id="rId1796" display="https://finance.yahoo.com/quote/AMZN/options?strike=1740&amp;straddle=false" xr:uid="{29B72D49-6BB8-4374-8D82-1171BC9E9A92}"/>
    <hyperlink ref="A900" r:id="rId1797" display="https://finance.yahoo.com/quote/AMZN230616C01760000?p=AMZN230616C01760000" xr:uid="{408BE669-7D61-4C5F-8BE5-E11739029DA5}"/>
    <hyperlink ref="C900" r:id="rId1798" display="https://finance.yahoo.com/quote/AMZN/options?strike=1760&amp;straddle=false" xr:uid="{6295BD6B-A480-46F1-808C-7A401B64A5C8}"/>
    <hyperlink ref="A901" r:id="rId1799" display="https://finance.yahoo.com/quote/AMZN230616C01780000?p=AMZN230616C01780000" xr:uid="{E752A987-B81B-4D8D-8DF9-32BE4D745035}"/>
    <hyperlink ref="C901" r:id="rId1800" display="https://finance.yahoo.com/quote/AMZN/options?strike=1780&amp;straddle=false" xr:uid="{20D19BB1-D08E-4A4D-A63D-36890C2FC925}"/>
    <hyperlink ref="A902" r:id="rId1801" display="https://finance.yahoo.com/quote/AMZN230616C01800000?p=AMZN230616C01800000" xr:uid="{7079AA16-91A8-4094-9587-50C49773BBF3}"/>
    <hyperlink ref="C902" r:id="rId1802" display="https://finance.yahoo.com/quote/AMZN/options?strike=1800&amp;straddle=false" xr:uid="{EEA8FC25-207E-4AE0-AA50-53B4337D6CE5}"/>
    <hyperlink ref="A903" r:id="rId1803" display="https://finance.yahoo.com/quote/AMZN230616C01820000?p=AMZN230616C01820000" xr:uid="{3352F4CB-91AB-4DDB-BAEA-613848B8644C}"/>
    <hyperlink ref="C903" r:id="rId1804" display="https://finance.yahoo.com/quote/AMZN/options?strike=1820&amp;straddle=false" xr:uid="{7C93FCB6-1B59-4C07-B194-2CCF76D2C877}"/>
    <hyperlink ref="A904" r:id="rId1805" display="https://finance.yahoo.com/quote/AMZN230616C01840000?p=AMZN230616C01840000" xr:uid="{F40F1374-1AD5-4214-887B-5B3FF5C1F3AD}"/>
    <hyperlink ref="C904" r:id="rId1806" display="https://finance.yahoo.com/quote/AMZN/options?strike=1840&amp;straddle=false" xr:uid="{A55B4949-2908-4109-A144-A90E71EB5B5B}"/>
    <hyperlink ref="A905" r:id="rId1807" display="https://finance.yahoo.com/quote/AMZN230616C01860000?p=AMZN230616C01860000" xr:uid="{EE7BD255-C923-4288-8E93-A358D21FB001}"/>
    <hyperlink ref="C905" r:id="rId1808" display="https://finance.yahoo.com/quote/AMZN/options?strike=1860&amp;straddle=false" xr:uid="{F7292EE4-4DAF-4F63-B591-D6297B0AB5E5}"/>
    <hyperlink ref="A906" r:id="rId1809" display="https://finance.yahoo.com/quote/AMZN230616C01880000?p=AMZN230616C01880000" xr:uid="{AA0D35C6-D0FD-45C6-A9A8-304CFBBB52ED}"/>
    <hyperlink ref="C906" r:id="rId1810" display="https://finance.yahoo.com/quote/AMZN/options?strike=1880&amp;straddle=false" xr:uid="{C593A896-6B2C-4149-9C2D-D76AE6422355}"/>
    <hyperlink ref="A907" r:id="rId1811" display="https://finance.yahoo.com/quote/AMZN230616C01900000?p=AMZN230616C01900000" xr:uid="{14C35F31-33ED-4315-8BA6-15087D42669A}"/>
    <hyperlink ref="C907" r:id="rId1812" display="https://finance.yahoo.com/quote/AMZN/options?strike=1900&amp;straddle=false" xr:uid="{139C0DBE-897B-431E-9CCC-6521500AB1BC}"/>
    <hyperlink ref="A908" r:id="rId1813" display="https://finance.yahoo.com/quote/AMZN230616C01920000?p=AMZN230616C01920000" xr:uid="{C4A8ADD0-E1C5-4CB6-B1E2-1064C9B19AE0}"/>
    <hyperlink ref="C908" r:id="rId1814" display="https://finance.yahoo.com/quote/AMZN/options?strike=1920&amp;straddle=false" xr:uid="{EF7D5AC2-91D4-42E1-8954-D9674B358AEB}"/>
    <hyperlink ref="A909" r:id="rId1815" display="https://finance.yahoo.com/quote/AMZN230616C01940000?p=AMZN230616C01940000" xr:uid="{C7235BD6-31F9-4BF4-A4F0-C5AA37666451}"/>
    <hyperlink ref="C909" r:id="rId1816" display="https://finance.yahoo.com/quote/AMZN/options?strike=1940&amp;straddle=false" xr:uid="{5B2204AD-63AC-4DF6-AF1B-7F949E0FD86D}"/>
    <hyperlink ref="A910" r:id="rId1817" display="https://finance.yahoo.com/quote/AMZN230616C01960000?p=AMZN230616C01960000" xr:uid="{ED52C9C9-BF97-4FF8-9B63-CF3611A5AA50}"/>
    <hyperlink ref="C910" r:id="rId1818" display="https://finance.yahoo.com/quote/AMZN/options?strike=1960&amp;straddle=false" xr:uid="{598E24A0-7DB8-45C9-87B9-0E9C2C6BE891}"/>
    <hyperlink ref="A911" r:id="rId1819" display="https://finance.yahoo.com/quote/AMZN230616C01980000?p=AMZN230616C01980000" xr:uid="{70893BF3-8D63-407F-867F-6ABFDE1F3D16}"/>
    <hyperlink ref="C911" r:id="rId1820" display="https://finance.yahoo.com/quote/AMZN/options?strike=1980&amp;straddle=false" xr:uid="{F56B9299-3A70-4B68-AD65-C03D1B0CCC63}"/>
    <hyperlink ref="A912" r:id="rId1821" display="https://finance.yahoo.com/quote/AMZN230616C02000000?p=AMZN230616C02000000" xr:uid="{261A1B3E-872F-4A64-A279-2131215AC920}"/>
    <hyperlink ref="C912" r:id="rId1822" display="https://finance.yahoo.com/quote/AMZN/options?strike=2000&amp;straddle=false" xr:uid="{22753933-24CF-4CC4-84F4-65ECEF5CFB03}"/>
    <hyperlink ref="A913" r:id="rId1823" display="https://finance.yahoo.com/quote/AMZN230616C02100000?p=AMZN230616C02100000" xr:uid="{7C6D93BA-FE8D-4D2D-A97C-04ADD6054C93}"/>
    <hyperlink ref="C913" r:id="rId1824" display="https://finance.yahoo.com/quote/AMZN/options?strike=2100&amp;straddle=false" xr:uid="{4B99C617-8577-4177-BF19-062A66D63BC9}"/>
    <hyperlink ref="A914" r:id="rId1825" display="https://finance.yahoo.com/quote/AMZN230616C02200000?p=AMZN230616C02200000" xr:uid="{425F6A5B-AE58-4294-BBD1-52FA4FE7B45D}"/>
    <hyperlink ref="C914" r:id="rId1826" display="https://finance.yahoo.com/quote/AMZN/options?strike=2200&amp;straddle=false" xr:uid="{6E26394D-638E-4973-9BFA-7DDC2DF0E92B}"/>
    <hyperlink ref="A915" r:id="rId1827" display="https://finance.yahoo.com/quote/AMZN230616C02300000?p=AMZN230616C02300000" xr:uid="{5B454E66-6392-4CA3-9C86-2388A6DD63B2}"/>
    <hyperlink ref="C915" r:id="rId1828" display="https://finance.yahoo.com/quote/AMZN/options?strike=2300&amp;straddle=false" xr:uid="{41E6A95B-D2D5-493B-A98F-C0F306F3EBD8}"/>
    <hyperlink ref="A916" r:id="rId1829" display="https://finance.yahoo.com/quote/AMZN230616C02400000?p=AMZN230616C02400000" xr:uid="{B10A540C-7463-413E-92BA-771CD968326E}"/>
    <hyperlink ref="C916" r:id="rId1830" display="https://finance.yahoo.com/quote/AMZN/options?strike=2400&amp;straddle=false" xr:uid="{96A1C55D-2A45-467D-94DC-A18A07C35313}"/>
    <hyperlink ref="A917" r:id="rId1831" display="https://finance.yahoo.com/quote/AMZN230616C02500000?p=AMZN230616C02500000" xr:uid="{09B14837-E3EB-4655-901D-5826F2B62664}"/>
    <hyperlink ref="C917" r:id="rId1832" display="https://finance.yahoo.com/quote/AMZN/options?strike=2500&amp;straddle=false" xr:uid="{6DF2C7D9-B314-45C0-BD63-8CBEEC2B7B6D}"/>
    <hyperlink ref="A918" r:id="rId1833" display="https://finance.yahoo.com/quote/AMZN230616C02600000?p=AMZN230616C02600000" xr:uid="{42B9A651-2B56-4024-90D1-1DC1926BF0A6}"/>
    <hyperlink ref="C918" r:id="rId1834" display="https://finance.yahoo.com/quote/AMZN/options?strike=2600&amp;straddle=false" xr:uid="{759F34D8-9A87-44B3-B2D9-8F914584D683}"/>
    <hyperlink ref="A919" r:id="rId1835" display="https://finance.yahoo.com/quote/AMZN230616C02700000?p=AMZN230616C02700000" xr:uid="{3764117D-559E-4801-82C6-39A35AB0A285}"/>
    <hyperlink ref="C919" r:id="rId1836" display="https://finance.yahoo.com/quote/AMZN/options?strike=2700&amp;straddle=false" xr:uid="{E45DF79A-B5EB-4FBE-A13A-9E64C27F2DAD}"/>
    <hyperlink ref="A920" r:id="rId1837" display="https://finance.yahoo.com/quote/AMZN230616C02800000?p=AMZN230616C02800000" xr:uid="{A966C3C8-38B3-472D-8FB8-47845BD78017}"/>
    <hyperlink ref="C920" r:id="rId1838" display="https://finance.yahoo.com/quote/AMZN/options?strike=2800&amp;straddle=false" xr:uid="{BEBD45CD-67F3-4F6D-97B7-5A296B4E0644}"/>
    <hyperlink ref="A921" r:id="rId1839" display="https://finance.yahoo.com/quote/AMZN230616C02900000?p=AMZN230616C02900000" xr:uid="{D699DF5C-35C4-421F-A33F-937D9CBA75E7}"/>
    <hyperlink ref="C921" r:id="rId1840" display="https://finance.yahoo.com/quote/AMZN/options?strike=2900&amp;straddle=false" xr:uid="{82BEFB4A-6EFA-414E-9B22-638A20252B0C}"/>
    <hyperlink ref="A922" r:id="rId1841" display="https://finance.yahoo.com/quote/AMZN230616C03000000?p=AMZN230616C03000000" xr:uid="{1817F1E6-41F8-49A1-84F3-11EEA6075D95}"/>
    <hyperlink ref="C922" r:id="rId1842" display="https://finance.yahoo.com/quote/AMZN/options?strike=3000&amp;straddle=false" xr:uid="{BAEA0190-D604-47CB-8D91-EC92069CB100}"/>
    <hyperlink ref="A923" r:id="rId1843" display="https://finance.yahoo.com/quote/AMZN230616C03010000?p=AMZN230616C03010000" xr:uid="{535F3815-4C85-4610-97F2-8EBA8C0E5709}"/>
    <hyperlink ref="C923" r:id="rId1844" display="https://finance.yahoo.com/quote/AMZN/options?strike=3010&amp;straddle=false" xr:uid="{2D0A464A-DFC9-4C28-BD45-42EEB9B469AC}"/>
    <hyperlink ref="A924" r:id="rId1845" display="https://finance.yahoo.com/quote/AMZN230616C03020000?p=AMZN230616C03020000" xr:uid="{21D66DA7-786C-46D7-A02F-C1FA71DD89BD}"/>
    <hyperlink ref="C924" r:id="rId1846" display="https://finance.yahoo.com/quote/AMZN/options?strike=3020&amp;straddle=false" xr:uid="{7812E276-21F1-4C48-90F3-501B6BA491E4}"/>
    <hyperlink ref="A925" r:id="rId1847" display="https://finance.yahoo.com/quote/AMZN230616C03030000?p=AMZN230616C03030000" xr:uid="{B9917CD8-DAFA-488E-9B41-BE2AFC279791}"/>
    <hyperlink ref="C925" r:id="rId1848" display="https://finance.yahoo.com/quote/AMZN/options?strike=3030&amp;straddle=false" xr:uid="{395F3B9E-EE57-4272-BFBC-6D36A9953E40}"/>
    <hyperlink ref="A926" r:id="rId1849" display="https://finance.yahoo.com/quote/AMZN230616C03040000?p=AMZN230616C03040000" xr:uid="{968D5941-7AEF-434B-AF5A-352B5028240D}"/>
    <hyperlink ref="C926" r:id="rId1850" display="https://finance.yahoo.com/quote/AMZN/options?strike=3040&amp;straddle=false" xr:uid="{F934C8C3-1D58-4F3D-BF4C-C5FC77A45C93}"/>
    <hyperlink ref="A927" r:id="rId1851" display="https://finance.yahoo.com/quote/AMZN230616C03050000?p=AMZN230616C03050000" xr:uid="{52776783-3E24-478C-BE30-C4E6A627ADDF}"/>
    <hyperlink ref="C927" r:id="rId1852" display="https://finance.yahoo.com/quote/AMZN/options?strike=3050&amp;straddle=false" xr:uid="{919303C1-107A-4419-8B96-97F0B686273C}"/>
    <hyperlink ref="A928" r:id="rId1853" display="https://finance.yahoo.com/quote/AMZN230616C03060000?p=AMZN230616C03060000" xr:uid="{3C1144C0-32E0-47EE-9273-4B67167CC0EB}"/>
    <hyperlink ref="C928" r:id="rId1854" display="https://finance.yahoo.com/quote/AMZN/options?strike=3060&amp;straddle=false" xr:uid="{05F0D069-5841-47FE-A444-C3321C4DD048}"/>
    <hyperlink ref="A929" r:id="rId1855" display="https://finance.yahoo.com/quote/AMZN230616C03070000?p=AMZN230616C03070000" xr:uid="{EA8F8207-12A2-4E0D-8BF9-E2DD10A17EF8}"/>
    <hyperlink ref="C929" r:id="rId1856" display="https://finance.yahoo.com/quote/AMZN/options?strike=3070&amp;straddle=false" xr:uid="{8249610B-6841-4855-BA83-423263B85895}"/>
    <hyperlink ref="A930" r:id="rId1857" display="https://finance.yahoo.com/quote/AMZN230616C03080000?p=AMZN230616C03080000" xr:uid="{88131C97-BC17-4494-9BE4-42C51AC171B5}"/>
    <hyperlink ref="C930" r:id="rId1858" display="https://finance.yahoo.com/quote/AMZN/options?strike=3080&amp;straddle=false" xr:uid="{4732B4E0-8009-41D9-8CFF-1F114BBB8EDB}"/>
    <hyperlink ref="A931" r:id="rId1859" display="https://finance.yahoo.com/quote/AMZN230616C03090000?p=AMZN230616C03090000" xr:uid="{26CA350A-AEAD-4C73-AD06-6233B8C03BAB}"/>
    <hyperlink ref="C931" r:id="rId1860" display="https://finance.yahoo.com/quote/AMZN/options?strike=3090&amp;straddle=false" xr:uid="{37440FD5-A095-49A2-9AE0-5099EB74845E}"/>
    <hyperlink ref="A932" r:id="rId1861" display="https://finance.yahoo.com/quote/AMZN230616C03100000?p=AMZN230616C03100000" xr:uid="{D417C511-AAC6-4DE4-A2C7-35529104BA8A}"/>
    <hyperlink ref="C932" r:id="rId1862" display="https://finance.yahoo.com/quote/AMZN/options?strike=3100&amp;straddle=false" xr:uid="{188775F4-08BA-463C-9B92-AA46E1BC73D7}"/>
    <hyperlink ref="A933" r:id="rId1863" display="https://finance.yahoo.com/quote/AMZN230616C03110000?p=AMZN230616C03110000" xr:uid="{D3BDE658-B186-411D-89F6-7B350300D425}"/>
    <hyperlink ref="C933" r:id="rId1864" display="https://finance.yahoo.com/quote/AMZN/options?strike=3110&amp;straddle=false" xr:uid="{C8927D42-ED8A-4A52-99B0-8484C096BFB0}"/>
    <hyperlink ref="A934" r:id="rId1865" display="https://finance.yahoo.com/quote/AMZN230616C03120000?p=AMZN230616C03120000" xr:uid="{13DC0CCF-0D0D-4567-BDAB-F0A542F6A8F9}"/>
    <hyperlink ref="C934" r:id="rId1866" display="https://finance.yahoo.com/quote/AMZN/options?strike=3120&amp;straddle=false" xr:uid="{C6145019-E436-492C-A09D-6AFE62C6CDE4}"/>
    <hyperlink ref="A935" r:id="rId1867" display="https://finance.yahoo.com/quote/AMZN230616C03130000?p=AMZN230616C03130000" xr:uid="{CAA0DE38-C8F1-4BDD-BC66-D688FBBECAFE}"/>
    <hyperlink ref="C935" r:id="rId1868" display="https://finance.yahoo.com/quote/AMZN/options?strike=3130&amp;straddle=false" xr:uid="{F00A903C-99CF-46F7-9742-C0EF03069E9E}"/>
    <hyperlink ref="A936" r:id="rId1869" display="https://finance.yahoo.com/quote/AMZN230616C03140000?p=AMZN230616C03140000" xr:uid="{627F153A-FBA3-4406-8211-AB4E266F24B9}"/>
    <hyperlink ref="C936" r:id="rId1870" display="https://finance.yahoo.com/quote/AMZN/options?strike=3140&amp;straddle=false" xr:uid="{7ACA01B9-658B-4961-BF06-09CF009EFDC1}"/>
    <hyperlink ref="A937" r:id="rId1871" display="https://finance.yahoo.com/quote/AMZN230616C03150000?p=AMZN230616C03150000" xr:uid="{6F50940D-2A4D-4577-ADF2-0F5371994F15}"/>
    <hyperlink ref="C937" r:id="rId1872" display="https://finance.yahoo.com/quote/AMZN/options?strike=3150&amp;straddle=false" xr:uid="{D576A7A1-2C8F-46D5-AF25-6AF495B38337}"/>
    <hyperlink ref="A938" r:id="rId1873" display="https://finance.yahoo.com/quote/AMZN230616C03160000?p=AMZN230616C03160000" xr:uid="{C9F1DAF3-6892-4469-BD01-BDC3CA66BF31}"/>
    <hyperlink ref="C938" r:id="rId1874" display="https://finance.yahoo.com/quote/AMZN/options?strike=3160&amp;straddle=false" xr:uid="{055D991A-7D7D-44A9-B06E-138F742E784F}"/>
    <hyperlink ref="A939" r:id="rId1875" display="https://finance.yahoo.com/quote/AMZN230616C03170000?p=AMZN230616C03170000" xr:uid="{26230DC7-7CC1-43DA-9F0B-08AE2E7ADDAA}"/>
    <hyperlink ref="C939" r:id="rId1876" display="https://finance.yahoo.com/quote/AMZN/options?strike=3170&amp;straddle=false" xr:uid="{A3F857BC-AEE4-4649-A6AF-2DA158203A04}"/>
    <hyperlink ref="A940" r:id="rId1877" display="https://finance.yahoo.com/quote/AMZN230616C03180000?p=AMZN230616C03180000" xr:uid="{302644C8-8FBC-4FEC-B349-2EB550427EE7}"/>
    <hyperlink ref="C940" r:id="rId1878" display="https://finance.yahoo.com/quote/AMZN/options?strike=3180&amp;straddle=false" xr:uid="{6962367A-45C3-4301-90C9-41859FC2E2F5}"/>
    <hyperlink ref="A941" r:id="rId1879" display="https://finance.yahoo.com/quote/AMZN230616C03190000?p=AMZN230616C03190000" xr:uid="{E31BEB96-51DE-4A22-A987-7242B22953FB}"/>
    <hyperlink ref="C941" r:id="rId1880" display="https://finance.yahoo.com/quote/AMZN/options?strike=3190&amp;straddle=false" xr:uid="{2367D755-91A5-4FC8-821D-7016F37FAF26}"/>
    <hyperlink ref="A942" r:id="rId1881" display="https://finance.yahoo.com/quote/AMZN230616C03200000?p=AMZN230616C03200000" xr:uid="{F7A4D6F8-0999-41FE-B40B-CBE045B841B6}"/>
    <hyperlink ref="C942" r:id="rId1882" display="https://finance.yahoo.com/quote/AMZN/options?strike=3200&amp;straddle=false" xr:uid="{0ABADEA6-D471-4E2D-8063-9F5C01C2E251}"/>
    <hyperlink ref="A943" r:id="rId1883" display="https://finance.yahoo.com/quote/AMZN230616C03210000?p=AMZN230616C03210000" xr:uid="{D6AF2DF0-3852-4BD5-B838-60D1DA2FE713}"/>
    <hyperlink ref="C943" r:id="rId1884" display="https://finance.yahoo.com/quote/AMZN/options?strike=3210&amp;straddle=false" xr:uid="{F1A67AC8-0E2C-420C-AC42-0F93538C5FCD}"/>
    <hyperlink ref="A944" r:id="rId1885" display="https://finance.yahoo.com/quote/AMZN230616C03220000?p=AMZN230616C03220000" xr:uid="{4249B127-60DA-4F61-8A35-1B2679C4B01F}"/>
    <hyperlink ref="C944" r:id="rId1886" display="https://finance.yahoo.com/quote/AMZN/options?strike=3220&amp;straddle=false" xr:uid="{9B1318D2-3CCA-4D52-A1A1-7883B0CF8184}"/>
    <hyperlink ref="A945" r:id="rId1887" display="https://finance.yahoo.com/quote/AMZN230616C03230000?p=AMZN230616C03230000" xr:uid="{2291A406-1655-41CA-ADED-0231AA1115FC}"/>
    <hyperlink ref="C945" r:id="rId1888" display="https://finance.yahoo.com/quote/AMZN/options?strike=3230&amp;straddle=false" xr:uid="{7BD651E4-E232-4D0E-ADAE-AD01F49E144B}"/>
    <hyperlink ref="A946" r:id="rId1889" display="https://finance.yahoo.com/quote/AMZN230616C03240000?p=AMZN230616C03240000" xr:uid="{DD6CC5B9-04B9-471B-831B-8BCAC7BAC3A4}"/>
    <hyperlink ref="C946" r:id="rId1890" display="https://finance.yahoo.com/quote/AMZN/options?strike=3240&amp;straddle=false" xr:uid="{CD9E500F-A9B4-4210-9891-602892FDE504}"/>
    <hyperlink ref="A947" r:id="rId1891" display="https://finance.yahoo.com/quote/AMZN230616C03250000?p=AMZN230616C03250000" xr:uid="{BD91CDA2-E126-4AA1-9216-002F7FE31802}"/>
    <hyperlink ref="C947" r:id="rId1892" display="https://finance.yahoo.com/quote/AMZN/options?strike=3250&amp;straddle=false" xr:uid="{243EE4D5-8E1E-45A8-8FD3-4EDED9B16A05}"/>
    <hyperlink ref="A948" r:id="rId1893" display="https://finance.yahoo.com/quote/AMZN230616C03260000?p=AMZN230616C03260000" xr:uid="{F289ECBC-1486-4025-B8CF-140D9EB2B23B}"/>
    <hyperlink ref="C948" r:id="rId1894" display="https://finance.yahoo.com/quote/AMZN/options?strike=3260&amp;straddle=false" xr:uid="{CB91BEE1-3A0A-4BA0-AFBD-1AF92541C86F}"/>
    <hyperlink ref="A949" r:id="rId1895" display="https://finance.yahoo.com/quote/AMZN230616C03270000?p=AMZN230616C03270000" xr:uid="{A903EFB5-8FD2-427F-84C4-B0DDD7D1FA41}"/>
    <hyperlink ref="C949" r:id="rId1896" display="https://finance.yahoo.com/quote/AMZN/options?strike=3270&amp;straddle=false" xr:uid="{4B6C53F2-19B7-43B3-9CBE-00C2BD5411BB}"/>
    <hyperlink ref="A950" r:id="rId1897" display="https://finance.yahoo.com/quote/AMZN230616C03280000?p=AMZN230616C03280000" xr:uid="{0C4F79B4-C26C-4401-82BC-E69DB91587F6}"/>
    <hyperlink ref="C950" r:id="rId1898" display="https://finance.yahoo.com/quote/AMZN/options?strike=3280&amp;straddle=false" xr:uid="{A7CE6F9E-C739-455E-ABCE-65F603FF38FE}"/>
    <hyperlink ref="A951" r:id="rId1899" display="https://finance.yahoo.com/quote/AMZN230616C03290000?p=AMZN230616C03290000" xr:uid="{6D483CF8-1C6A-4C1D-A667-FB642405CABC}"/>
    <hyperlink ref="C951" r:id="rId1900" display="https://finance.yahoo.com/quote/AMZN/options?strike=3290&amp;straddle=false" xr:uid="{3869E606-E0F5-42E7-88E2-F741CCC92A37}"/>
    <hyperlink ref="A952" r:id="rId1901" display="https://finance.yahoo.com/quote/AMZN230616C03300000?p=AMZN230616C03300000" xr:uid="{37332EA2-E8AD-4A83-B7F5-EA738F84A24D}"/>
    <hyperlink ref="C952" r:id="rId1902" display="https://finance.yahoo.com/quote/AMZN/options?strike=3300&amp;straddle=false" xr:uid="{DDBD3638-4FBE-4675-8EA0-18F085F73C5D}"/>
    <hyperlink ref="A953" r:id="rId1903" display="https://finance.yahoo.com/quote/AMZN230616C03310000?p=AMZN230616C03310000" xr:uid="{09EBA3EB-E0D4-4402-A8BF-4FFFC9AAE0A0}"/>
    <hyperlink ref="C953" r:id="rId1904" display="https://finance.yahoo.com/quote/AMZN/options?strike=3310&amp;straddle=false" xr:uid="{DBEF826D-E82F-48E1-9402-0C8D3CF43FDD}"/>
    <hyperlink ref="A954" r:id="rId1905" display="https://finance.yahoo.com/quote/AMZN230616C03320000?p=AMZN230616C03320000" xr:uid="{EC327327-D902-4238-BEFE-CA5280A0EA24}"/>
    <hyperlink ref="C954" r:id="rId1906" display="https://finance.yahoo.com/quote/AMZN/options?strike=3320&amp;straddle=false" xr:uid="{8D43FDCC-BEC2-47A6-BC3B-3393F57654F7}"/>
    <hyperlink ref="A955" r:id="rId1907" display="https://finance.yahoo.com/quote/AMZN230616C03330000?p=AMZN230616C03330000" xr:uid="{7A889D72-CA15-4640-B6B2-07AD847F4B0C}"/>
    <hyperlink ref="C955" r:id="rId1908" display="https://finance.yahoo.com/quote/AMZN/options?strike=3330&amp;straddle=false" xr:uid="{D34FFE39-E3DD-46AD-AF80-577C6BC69895}"/>
    <hyperlink ref="A956" r:id="rId1909" display="https://finance.yahoo.com/quote/AMZN230616C03340000?p=AMZN230616C03340000" xr:uid="{1313BDCE-01BA-4525-B51D-CDEB6EB1E397}"/>
    <hyperlink ref="C956" r:id="rId1910" display="https://finance.yahoo.com/quote/AMZN/options?strike=3340&amp;straddle=false" xr:uid="{161D8A72-BF86-42C1-8774-FE309644179C}"/>
    <hyperlink ref="A957" r:id="rId1911" display="https://finance.yahoo.com/quote/AMZN230616C03350000?p=AMZN230616C03350000" xr:uid="{C42D92DE-05D2-4177-A73C-AAC98F2FB238}"/>
    <hyperlink ref="C957" r:id="rId1912" display="https://finance.yahoo.com/quote/AMZN/options?strike=3350&amp;straddle=false" xr:uid="{B6613FC9-93B2-48EA-BD80-1A82CE46E7B4}"/>
    <hyperlink ref="A958" r:id="rId1913" display="https://finance.yahoo.com/quote/AMZN230616C03360000?p=AMZN230616C03360000" xr:uid="{F833EC05-B203-4B6C-9803-F79E0016DFED}"/>
    <hyperlink ref="C958" r:id="rId1914" display="https://finance.yahoo.com/quote/AMZN/options?strike=3360&amp;straddle=false" xr:uid="{547F5CBF-AD08-41DA-AB80-D226C7379BB9}"/>
    <hyperlink ref="A959" r:id="rId1915" display="https://finance.yahoo.com/quote/AMZN230616C03370000?p=AMZN230616C03370000" xr:uid="{5059AEEE-F185-454B-AAA2-83C115CFE48A}"/>
    <hyperlink ref="C959" r:id="rId1916" display="https://finance.yahoo.com/quote/AMZN/options?strike=3370&amp;straddle=false" xr:uid="{DE26D33B-94E4-4FDB-8633-B69C21519CD1}"/>
    <hyperlink ref="A960" r:id="rId1917" display="https://finance.yahoo.com/quote/AMZN230616C03380000?p=AMZN230616C03380000" xr:uid="{F3C81064-377A-487A-BC33-2968C6C04A3E}"/>
    <hyperlink ref="C960" r:id="rId1918" display="https://finance.yahoo.com/quote/AMZN/options?strike=3380&amp;straddle=false" xr:uid="{FE17891C-78D2-4C28-ABBE-8F720342AD1D}"/>
    <hyperlink ref="A961" r:id="rId1919" display="https://finance.yahoo.com/quote/AMZN230616C03390000?p=AMZN230616C03390000" xr:uid="{A0C3735D-7BA6-4660-BD4B-9BCE7DE8776D}"/>
    <hyperlink ref="C961" r:id="rId1920" display="https://finance.yahoo.com/quote/AMZN/options?strike=3390&amp;straddle=false" xr:uid="{BA4D9B66-9242-4828-AC51-37EFF958FBCE}"/>
    <hyperlink ref="A962" r:id="rId1921" display="https://finance.yahoo.com/quote/AMZN230616C03400000?p=AMZN230616C03400000" xr:uid="{6C7B2ED1-59C6-4B68-85C7-9E95AC3DA525}"/>
    <hyperlink ref="C962" r:id="rId1922" display="https://finance.yahoo.com/quote/AMZN/options?strike=3400&amp;straddle=false" xr:uid="{F6B43D0E-8244-4D1A-BDB4-3C35D75B6F57}"/>
    <hyperlink ref="A963" r:id="rId1923" display="https://finance.yahoo.com/quote/AMZN230616C03410000?p=AMZN230616C03410000" xr:uid="{E87D6B6D-0461-4515-991D-E2B41C5CB25F}"/>
    <hyperlink ref="C963" r:id="rId1924" display="https://finance.yahoo.com/quote/AMZN/options?strike=3410&amp;straddle=false" xr:uid="{AB4F04CF-3E1A-415F-9632-E3871B2E9030}"/>
    <hyperlink ref="A964" r:id="rId1925" display="https://finance.yahoo.com/quote/AMZN230616C03420000?p=AMZN230616C03420000" xr:uid="{9D0F2AF9-0D29-44AA-888D-AD4F2EA21689}"/>
    <hyperlink ref="C964" r:id="rId1926" display="https://finance.yahoo.com/quote/AMZN/options?strike=3420&amp;straddle=false" xr:uid="{CDC91CB4-C6B8-4C03-A330-36664BF072C0}"/>
    <hyperlink ref="A965" r:id="rId1927" display="https://finance.yahoo.com/quote/AMZN230616C03430000?p=AMZN230616C03430000" xr:uid="{954DD312-179E-4E5E-9C4F-22BDE0743C21}"/>
    <hyperlink ref="C965" r:id="rId1928" display="https://finance.yahoo.com/quote/AMZN/options?strike=3430&amp;straddle=false" xr:uid="{420966FB-C7D4-47A9-8223-93ADB762B981}"/>
    <hyperlink ref="A966" r:id="rId1929" display="https://finance.yahoo.com/quote/AMZN230616C03440000?p=AMZN230616C03440000" xr:uid="{8358BF53-A18C-4E36-94C3-E70670A8F1CA}"/>
    <hyperlink ref="C966" r:id="rId1930" display="https://finance.yahoo.com/quote/AMZN/options?strike=3440&amp;straddle=false" xr:uid="{1E01E667-BDC5-4BD9-9683-4F6C9FA0AD51}"/>
    <hyperlink ref="A967" r:id="rId1931" display="https://finance.yahoo.com/quote/AMZN230616C03450000?p=AMZN230616C03450000" xr:uid="{53D852F2-5AF8-4151-A9B4-9C1316BC888C}"/>
    <hyperlink ref="C967" r:id="rId1932" display="https://finance.yahoo.com/quote/AMZN/options?strike=3450&amp;straddle=false" xr:uid="{50D3788D-9CD9-4069-A16B-6AE8F5F3CD6D}"/>
    <hyperlink ref="A968" r:id="rId1933" display="https://finance.yahoo.com/quote/AMZN230616C03460000?p=AMZN230616C03460000" xr:uid="{1EB32AB4-9AFD-41C9-A9AB-93CCA3B13C1A}"/>
    <hyperlink ref="C968" r:id="rId1934" display="https://finance.yahoo.com/quote/AMZN/options?strike=3460&amp;straddle=false" xr:uid="{00F5617E-B719-46AF-AA34-D523A55411E4}"/>
    <hyperlink ref="A969" r:id="rId1935" display="https://finance.yahoo.com/quote/AMZN230616C03470000?p=AMZN230616C03470000" xr:uid="{519F0733-E677-4454-A556-2F48CC3852A6}"/>
    <hyperlink ref="C969" r:id="rId1936" display="https://finance.yahoo.com/quote/AMZN/options?strike=3470&amp;straddle=false" xr:uid="{6D199418-0CEB-4D0B-AF85-EEB04B7ADFCD}"/>
    <hyperlink ref="A970" r:id="rId1937" display="https://finance.yahoo.com/quote/AMZN230616C03480000?p=AMZN230616C03480000" xr:uid="{BAD91B99-8324-4C0C-97D7-FD80B034430A}"/>
    <hyperlink ref="C970" r:id="rId1938" display="https://finance.yahoo.com/quote/AMZN/options?strike=3480&amp;straddle=false" xr:uid="{072EC612-4342-404C-B6A0-BF7FF7AF07AE}"/>
    <hyperlink ref="A971" r:id="rId1939" display="https://finance.yahoo.com/quote/AMZN230616C03490000?p=AMZN230616C03490000" xr:uid="{A9D86A36-7976-44E5-9EFE-866F453500A9}"/>
    <hyperlink ref="C971" r:id="rId1940" display="https://finance.yahoo.com/quote/AMZN/options?strike=3490&amp;straddle=false" xr:uid="{FFEE407A-002E-4815-ACE9-B30212BC210D}"/>
    <hyperlink ref="A972" r:id="rId1941" display="https://finance.yahoo.com/quote/AMZN230616C03500000?p=AMZN230616C03500000" xr:uid="{4E780934-D195-451C-855A-004586D41757}"/>
    <hyperlink ref="C972" r:id="rId1942" display="https://finance.yahoo.com/quote/AMZN/options?strike=3500&amp;straddle=false" xr:uid="{DC761133-614D-4D95-871E-03BC51B7D5F2}"/>
    <hyperlink ref="A973" r:id="rId1943" display="https://finance.yahoo.com/quote/AMZN230616C03510000?p=AMZN230616C03510000" xr:uid="{86A42A58-AEB5-4BD8-9DAA-E1DE963A97DC}"/>
    <hyperlink ref="C973" r:id="rId1944" display="https://finance.yahoo.com/quote/AMZN/options?strike=3510&amp;straddle=false" xr:uid="{0FE507EE-E42D-4E17-A4DF-476DC41EB9FF}"/>
    <hyperlink ref="A974" r:id="rId1945" display="https://finance.yahoo.com/quote/AMZN230616C03520000?p=AMZN230616C03520000" xr:uid="{70215B5B-C3C1-49F9-AE50-ECA2EA7FBD53}"/>
    <hyperlink ref="C974" r:id="rId1946" display="https://finance.yahoo.com/quote/AMZN/options?strike=3520&amp;straddle=false" xr:uid="{95579F6D-6E29-45BD-8DC1-B0931A4ADC5C}"/>
    <hyperlink ref="A975" r:id="rId1947" display="https://finance.yahoo.com/quote/AMZN230616C03530000?p=AMZN230616C03530000" xr:uid="{84FC1F40-0DA4-47D1-865B-B595AFD803F0}"/>
    <hyperlink ref="C975" r:id="rId1948" display="https://finance.yahoo.com/quote/AMZN/options?strike=3530&amp;straddle=false" xr:uid="{338863A3-B047-4377-A12B-2C4C80AD630E}"/>
    <hyperlink ref="A976" r:id="rId1949" display="https://finance.yahoo.com/quote/AMZN230616C03540000?p=AMZN230616C03540000" xr:uid="{D43D5F17-61AF-4877-9D38-7C647A36A603}"/>
    <hyperlink ref="C976" r:id="rId1950" display="https://finance.yahoo.com/quote/AMZN/options?strike=3540&amp;straddle=false" xr:uid="{EFD859D9-33A1-4FC0-9AE5-8A7C4A10C473}"/>
    <hyperlink ref="A977" r:id="rId1951" display="https://finance.yahoo.com/quote/AMZN230616C03550000?p=AMZN230616C03550000" xr:uid="{1534244B-113D-49BF-B05B-D59B1406711D}"/>
    <hyperlink ref="C977" r:id="rId1952" display="https://finance.yahoo.com/quote/AMZN/options?strike=3550&amp;straddle=false" xr:uid="{D6C22E34-8A55-44BC-A1BC-B8DE1510AD07}"/>
    <hyperlink ref="A978" r:id="rId1953" display="https://finance.yahoo.com/quote/AMZN230616C03560000?p=AMZN230616C03560000" xr:uid="{9441F737-673D-43E7-8E7D-BE51729D19D8}"/>
    <hyperlink ref="C978" r:id="rId1954" display="https://finance.yahoo.com/quote/AMZN/options?strike=3560&amp;straddle=false" xr:uid="{65AA925D-8D62-4C23-8F27-E3A063E9D360}"/>
    <hyperlink ref="A979" r:id="rId1955" display="https://finance.yahoo.com/quote/AMZN230616C03570000?p=AMZN230616C03570000" xr:uid="{AC242804-2E61-49F1-B594-1A2BE521CAF6}"/>
    <hyperlink ref="C979" r:id="rId1956" display="https://finance.yahoo.com/quote/AMZN/options?strike=3570&amp;straddle=false" xr:uid="{03FFEB82-4716-4246-AE50-B90D1D12A0D8}"/>
    <hyperlink ref="A980" r:id="rId1957" display="https://finance.yahoo.com/quote/AMZN230616C03580000?p=AMZN230616C03580000" xr:uid="{67234EEF-F38D-4ACA-A79A-1104FB21A86C}"/>
    <hyperlink ref="C980" r:id="rId1958" display="https://finance.yahoo.com/quote/AMZN/options?strike=3580&amp;straddle=false" xr:uid="{3DF61518-1367-4EA9-88BE-E4AB0F469997}"/>
    <hyperlink ref="A981" r:id="rId1959" display="https://finance.yahoo.com/quote/AMZN230616C03590000?p=AMZN230616C03590000" xr:uid="{A37E5A65-22E0-45D4-85C8-39FE0FF5E6E1}"/>
    <hyperlink ref="C981" r:id="rId1960" display="https://finance.yahoo.com/quote/AMZN/options?strike=3590&amp;straddle=false" xr:uid="{EF6E6387-DDC8-4B93-AD6A-57365461BFAF}"/>
    <hyperlink ref="A982" r:id="rId1961" display="https://finance.yahoo.com/quote/AMZN230616C03600000?p=AMZN230616C03600000" xr:uid="{D2FEB3CB-8BE7-460E-9F52-8A5881DFF625}"/>
    <hyperlink ref="C982" r:id="rId1962" display="https://finance.yahoo.com/quote/AMZN/options?strike=3600&amp;straddle=false" xr:uid="{5A037D47-4B03-4533-878A-DEA30E3FB995}"/>
    <hyperlink ref="A983" r:id="rId1963" display="https://finance.yahoo.com/quote/AMZN230616C03610000?p=AMZN230616C03610000" xr:uid="{9D8B12EF-1717-4DF9-ACB8-20D0E2EFAC5B}"/>
    <hyperlink ref="C983" r:id="rId1964" display="https://finance.yahoo.com/quote/AMZN/options?strike=3610&amp;straddle=false" xr:uid="{7C2D94A2-520D-4EAB-A18E-BF1D6E933595}"/>
    <hyperlink ref="A984" r:id="rId1965" display="https://finance.yahoo.com/quote/AMZN230616C03620000?p=AMZN230616C03620000" xr:uid="{6CBFDE1B-D906-4105-8608-A306073A1ADE}"/>
    <hyperlink ref="C984" r:id="rId1966" display="https://finance.yahoo.com/quote/AMZN/options?strike=3620&amp;straddle=false" xr:uid="{FF00592F-3152-4673-85AA-07028AD638DB}"/>
    <hyperlink ref="A985" r:id="rId1967" display="https://finance.yahoo.com/quote/AMZN230616C03630000?p=AMZN230616C03630000" xr:uid="{CAB155BC-6641-40EF-8976-8C45B232B634}"/>
    <hyperlink ref="C985" r:id="rId1968" display="https://finance.yahoo.com/quote/AMZN/options?strike=3630&amp;straddle=false" xr:uid="{8E15DB78-41E4-4656-A1AE-1FE8662A71D5}"/>
    <hyperlink ref="A986" r:id="rId1969" display="https://finance.yahoo.com/quote/AMZN230616C03640000?p=AMZN230616C03640000" xr:uid="{9438031D-9970-4FA0-86F3-D6756D064067}"/>
    <hyperlink ref="C986" r:id="rId1970" display="https://finance.yahoo.com/quote/AMZN/options?strike=3640&amp;straddle=false" xr:uid="{1C45AD17-AEE6-4896-A24B-67F1662C11C2}"/>
    <hyperlink ref="A987" r:id="rId1971" display="https://finance.yahoo.com/quote/AMZN230616C03650000?p=AMZN230616C03650000" xr:uid="{5F334A76-C0EC-48DC-A5F8-D4754A56C3BC}"/>
    <hyperlink ref="C987" r:id="rId1972" display="https://finance.yahoo.com/quote/AMZN/options?strike=3650&amp;straddle=false" xr:uid="{98B56382-F888-46FD-B5D6-7ADDE125B6DA}"/>
    <hyperlink ref="A988" r:id="rId1973" display="https://finance.yahoo.com/quote/AMZN230616C03660000?p=AMZN230616C03660000" xr:uid="{FDE287C5-0887-4473-A151-835DF790BE8E}"/>
    <hyperlink ref="C988" r:id="rId1974" display="https://finance.yahoo.com/quote/AMZN/options?strike=3660&amp;straddle=false" xr:uid="{AC853DDD-1191-4A6A-AB56-4D8395EB300D}"/>
    <hyperlink ref="A989" r:id="rId1975" display="https://finance.yahoo.com/quote/AMZN230616C03670000?p=AMZN230616C03670000" xr:uid="{6F672148-B19B-4C21-8712-107146655AF8}"/>
    <hyperlink ref="C989" r:id="rId1976" display="https://finance.yahoo.com/quote/AMZN/options?strike=3670&amp;straddle=false" xr:uid="{4A4D1147-133C-4C42-9817-172BAFEA8114}"/>
    <hyperlink ref="A990" r:id="rId1977" display="https://finance.yahoo.com/quote/AMZN230616C03680000?p=AMZN230616C03680000" xr:uid="{A96FB8BC-B7E3-4176-B43C-88FACCEE2B72}"/>
    <hyperlink ref="C990" r:id="rId1978" display="https://finance.yahoo.com/quote/AMZN/options?strike=3680&amp;straddle=false" xr:uid="{5A8DAB87-2EA3-4149-AF95-9AEF909A7E58}"/>
    <hyperlink ref="A991" r:id="rId1979" display="https://finance.yahoo.com/quote/AMZN230616C03690000?p=AMZN230616C03690000" xr:uid="{5155FB0F-5E08-40CF-96F7-83CEBBEA7296}"/>
    <hyperlink ref="C991" r:id="rId1980" display="https://finance.yahoo.com/quote/AMZN/options?strike=3690&amp;straddle=false" xr:uid="{83B34FC7-D13A-4DAC-98DD-8975D7226C28}"/>
    <hyperlink ref="A992" r:id="rId1981" display="https://finance.yahoo.com/quote/AMZN230616C03700000?p=AMZN230616C03700000" xr:uid="{FBA611D8-E36B-4DE1-9CBC-CACF7613B25A}"/>
    <hyperlink ref="C992" r:id="rId1982" display="https://finance.yahoo.com/quote/AMZN/options?strike=3700&amp;straddle=false" xr:uid="{3EBE8047-F80E-4BF8-AF99-E2EE390FF29A}"/>
    <hyperlink ref="A993" r:id="rId1983" display="https://finance.yahoo.com/quote/AMZN230616C03710000?p=AMZN230616C03710000" xr:uid="{3B83D632-191A-4F12-A933-1941C79A338C}"/>
    <hyperlink ref="C993" r:id="rId1984" display="https://finance.yahoo.com/quote/AMZN/options?strike=3710&amp;straddle=false" xr:uid="{78B1C2D0-0620-41AF-8FAF-E5FAD822E9BC}"/>
    <hyperlink ref="A994" r:id="rId1985" display="https://finance.yahoo.com/quote/AMZN230616C03720000?p=AMZN230616C03720000" xr:uid="{7E6E2B05-F093-40EB-9394-8D9E608B4A1D}"/>
    <hyperlink ref="C994" r:id="rId1986" display="https://finance.yahoo.com/quote/AMZN/options?strike=3720&amp;straddle=false" xr:uid="{503A9809-AF49-4287-A9FB-326C99DC7560}"/>
    <hyperlink ref="A995" r:id="rId1987" display="https://finance.yahoo.com/quote/AMZN230616C03730000?p=AMZN230616C03730000" xr:uid="{181557B2-06AC-44D8-9369-F671513AA19E}"/>
    <hyperlink ref="C995" r:id="rId1988" display="https://finance.yahoo.com/quote/AMZN/options?strike=3730&amp;straddle=false" xr:uid="{2AF482DE-CF3A-4DF7-A409-A6E8F19FEBF2}"/>
    <hyperlink ref="A996" r:id="rId1989" display="https://finance.yahoo.com/quote/AMZN230616C03740000?p=AMZN230616C03740000" xr:uid="{5710F940-AA90-4813-8142-CF38254D8706}"/>
    <hyperlink ref="C996" r:id="rId1990" display="https://finance.yahoo.com/quote/AMZN/options?strike=3740&amp;straddle=false" xr:uid="{ACD63430-2FD3-40C1-98BD-8136956137EA}"/>
    <hyperlink ref="A997" r:id="rId1991" display="https://finance.yahoo.com/quote/AMZN230616C03750000?p=AMZN230616C03750000" xr:uid="{3ED77617-89ED-4285-9F4C-18644F7E03EA}"/>
    <hyperlink ref="C997" r:id="rId1992" display="https://finance.yahoo.com/quote/AMZN/options?strike=3750&amp;straddle=false" xr:uid="{E411AB9C-3EE1-41B7-A24E-E97ACF90066F}"/>
    <hyperlink ref="A998" r:id="rId1993" display="https://finance.yahoo.com/quote/AMZN230616C03760000?p=AMZN230616C03760000" xr:uid="{7F20B596-2A86-4F4B-8F3B-8ED85F09946E}"/>
    <hyperlink ref="C998" r:id="rId1994" display="https://finance.yahoo.com/quote/AMZN/options?strike=3760&amp;straddle=false" xr:uid="{2AA05DBC-9BC9-477F-8905-61DBBE07B8AF}"/>
    <hyperlink ref="A999" r:id="rId1995" display="https://finance.yahoo.com/quote/AMZN230616C03770000?p=AMZN230616C03770000" xr:uid="{F6CB2E60-D65E-409B-8E36-5EB9EFD2806A}"/>
    <hyperlink ref="C999" r:id="rId1996" display="https://finance.yahoo.com/quote/AMZN/options?strike=3770&amp;straddle=false" xr:uid="{086A400C-7AA5-4289-ADB3-6D8881582A10}"/>
    <hyperlink ref="A1000" r:id="rId1997" display="https://finance.yahoo.com/quote/AMZN230616C03780000?p=AMZN230616C03780000" xr:uid="{972A0384-E0A4-423E-8A6E-386B0289CE1D}"/>
    <hyperlink ref="C1000" r:id="rId1998" display="https://finance.yahoo.com/quote/AMZN/options?strike=3780&amp;straddle=false" xr:uid="{CBC0AD34-4D6E-4C9A-A064-CBE84B83C2D0}"/>
    <hyperlink ref="A1001" r:id="rId1999" display="https://finance.yahoo.com/quote/AMZN230616C03790000?p=AMZN230616C03790000" xr:uid="{0DEDFB8F-0254-4D4A-B091-C28D04E7FC9F}"/>
    <hyperlink ref="C1001" r:id="rId2000" display="https://finance.yahoo.com/quote/AMZN/options?strike=3790&amp;straddle=false" xr:uid="{5875D0FA-FAFD-4412-97FE-A48208EE01A8}"/>
    <hyperlink ref="A1002" r:id="rId2001" display="https://finance.yahoo.com/quote/AMZN230616C03800000?p=AMZN230616C03800000" xr:uid="{A5230A65-3E71-4923-8CE5-0456E4F5E8C9}"/>
    <hyperlink ref="C1002" r:id="rId2002" display="https://finance.yahoo.com/quote/AMZN/options?strike=3800&amp;straddle=false" xr:uid="{FB21D708-CF0F-472A-B0EA-BF00DC0EF3B3}"/>
    <hyperlink ref="A1003" r:id="rId2003" display="https://finance.yahoo.com/quote/AMZN230616C03810000?p=AMZN230616C03810000" xr:uid="{C54751D0-9CB3-4212-912A-7E2F6906F098}"/>
    <hyperlink ref="C1003" r:id="rId2004" display="https://finance.yahoo.com/quote/AMZN/options?strike=3810&amp;straddle=false" xr:uid="{EAC37BF3-1E45-4FDC-AE13-363CBB52E65A}"/>
    <hyperlink ref="A1004" r:id="rId2005" display="https://finance.yahoo.com/quote/AMZN230616C03820000?p=AMZN230616C03820000" xr:uid="{575D03FE-5423-439C-BEA0-5583C9A3557E}"/>
    <hyperlink ref="C1004" r:id="rId2006" display="https://finance.yahoo.com/quote/AMZN/options?strike=3820&amp;straddle=false" xr:uid="{19BC45C9-8130-405C-9ED2-2D51CF8483B0}"/>
    <hyperlink ref="A1005" r:id="rId2007" display="https://finance.yahoo.com/quote/AMZN230616C03830000?p=AMZN230616C03830000" xr:uid="{8E7C0256-7815-44E1-8ED7-DD5886732446}"/>
    <hyperlink ref="C1005" r:id="rId2008" display="https://finance.yahoo.com/quote/AMZN/options?strike=3830&amp;straddle=false" xr:uid="{400DACAC-AE85-4447-A99F-57E5D3FA7889}"/>
    <hyperlink ref="A1006" r:id="rId2009" display="https://finance.yahoo.com/quote/AMZN230616C03840000?p=AMZN230616C03840000" xr:uid="{A1A3AE0B-7691-4A0A-86E7-16862B8C90FC}"/>
    <hyperlink ref="C1006" r:id="rId2010" display="https://finance.yahoo.com/quote/AMZN/options?strike=3840&amp;straddle=false" xr:uid="{D5F8CF74-08C9-47CC-BD6B-4BF8F8AADECF}"/>
    <hyperlink ref="A1007" r:id="rId2011" display="https://finance.yahoo.com/quote/AMZN230616C03850000?p=AMZN230616C03850000" xr:uid="{31D2FDDA-20A8-4902-B97C-C24B06A86E0D}"/>
    <hyperlink ref="C1007" r:id="rId2012" display="https://finance.yahoo.com/quote/AMZN/options?strike=3850&amp;straddle=false" xr:uid="{0A2F1CBE-39E9-464D-A26B-E9E43D95433C}"/>
    <hyperlink ref="A1008" r:id="rId2013" display="https://finance.yahoo.com/quote/AMZN230616C03860000?p=AMZN230616C03860000" xr:uid="{65591EC5-94A1-4D9D-AEE7-9CBAC44BCEA9}"/>
    <hyperlink ref="C1008" r:id="rId2014" display="https://finance.yahoo.com/quote/AMZN/options?strike=3860&amp;straddle=false" xr:uid="{3AF27FD0-C1C4-4F5C-8212-FC740E256C8C}"/>
    <hyperlink ref="A1009" r:id="rId2015" display="https://finance.yahoo.com/quote/AMZN230616C03870000?p=AMZN230616C03870000" xr:uid="{135181D4-9C3C-448A-9CEE-C463529B4B4D}"/>
    <hyperlink ref="C1009" r:id="rId2016" display="https://finance.yahoo.com/quote/AMZN/options?strike=3870&amp;straddle=false" xr:uid="{BBEB5715-105A-4B69-A1CB-AADD92608BC9}"/>
    <hyperlink ref="A1010" r:id="rId2017" display="https://finance.yahoo.com/quote/AMZN230616C03880000?p=AMZN230616C03880000" xr:uid="{4C3EFA7B-E51B-47DA-81D5-1035A0B3D918}"/>
    <hyperlink ref="C1010" r:id="rId2018" display="https://finance.yahoo.com/quote/AMZN/options?strike=3880&amp;straddle=false" xr:uid="{65A1FB24-F5C9-434A-BB52-D23DBA18B50B}"/>
    <hyperlink ref="A1011" r:id="rId2019" display="https://finance.yahoo.com/quote/AMZN230616C03890000?p=AMZN230616C03890000" xr:uid="{B19DC921-20E1-4DB5-AE89-B528B27CC043}"/>
    <hyperlink ref="C1011" r:id="rId2020" display="https://finance.yahoo.com/quote/AMZN/options?strike=3890&amp;straddle=false" xr:uid="{E4DAFCFF-B917-49BD-9E3C-E48030456C5D}"/>
    <hyperlink ref="A1012" r:id="rId2021" display="https://finance.yahoo.com/quote/AMZN230616C03900000?p=AMZN230616C03900000" xr:uid="{3AE2A04A-9F2E-47BD-A322-60B936A8CD85}"/>
    <hyperlink ref="C1012" r:id="rId2022" display="https://finance.yahoo.com/quote/AMZN/options?strike=3900&amp;straddle=false" xr:uid="{D84F9643-7B46-4A60-9E1D-65D2A9D33ABE}"/>
    <hyperlink ref="A1013" r:id="rId2023" display="https://finance.yahoo.com/quote/AMZN230616C03910000?p=AMZN230616C03910000" xr:uid="{03B2A1CE-7F37-4155-9169-3B43D8E96624}"/>
    <hyperlink ref="C1013" r:id="rId2024" display="https://finance.yahoo.com/quote/AMZN/options?strike=3910&amp;straddle=false" xr:uid="{F088F1A6-157F-45C9-B479-34926AC13B5E}"/>
    <hyperlink ref="A1014" r:id="rId2025" display="https://finance.yahoo.com/quote/AMZN230616C03920000?p=AMZN230616C03920000" xr:uid="{00ADE019-DCF9-4C4A-AE5A-045433C25301}"/>
    <hyperlink ref="C1014" r:id="rId2026" display="https://finance.yahoo.com/quote/AMZN/options?strike=3920&amp;straddle=false" xr:uid="{927012F7-0BF1-407C-99C6-49D679CE255B}"/>
    <hyperlink ref="A1015" r:id="rId2027" display="https://finance.yahoo.com/quote/AMZN230616C03930000?p=AMZN230616C03930000" xr:uid="{3C8A3255-E3E9-47E4-989B-57AE26D8949A}"/>
    <hyperlink ref="C1015" r:id="rId2028" display="https://finance.yahoo.com/quote/AMZN/options?strike=3930&amp;straddle=false" xr:uid="{0A35DB71-E93D-403B-8DA4-96CC9AB75B76}"/>
    <hyperlink ref="A1016" r:id="rId2029" display="https://finance.yahoo.com/quote/AMZN230616C03940000?p=AMZN230616C03940000" xr:uid="{2BE4C53B-B077-4F44-81EF-ABC012364357}"/>
    <hyperlink ref="C1016" r:id="rId2030" display="https://finance.yahoo.com/quote/AMZN/options?strike=3940&amp;straddle=false" xr:uid="{3C34B604-E1CD-4CC7-B99A-7226AB4E4DD6}"/>
    <hyperlink ref="A1017" r:id="rId2031" display="https://finance.yahoo.com/quote/AMZN230616C03950000?p=AMZN230616C03950000" xr:uid="{0FE2DAD0-8387-4E65-A7A5-A26A0E2279F5}"/>
    <hyperlink ref="C1017" r:id="rId2032" display="https://finance.yahoo.com/quote/AMZN/options?strike=3950&amp;straddle=false" xr:uid="{D4651803-B870-448B-8DAD-4C25623A3F46}"/>
    <hyperlink ref="A1018" r:id="rId2033" display="https://finance.yahoo.com/quote/AMZN230616C03960000?p=AMZN230616C03960000" xr:uid="{A676F481-CBC9-4E74-8B8D-2094E8EE771C}"/>
    <hyperlink ref="C1018" r:id="rId2034" display="https://finance.yahoo.com/quote/AMZN/options?strike=3960&amp;straddle=false" xr:uid="{A4558A05-344F-4AC3-85A1-5D8FD2A6C11A}"/>
    <hyperlink ref="A1019" r:id="rId2035" display="https://finance.yahoo.com/quote/AMZN230616C03970000?p=AMZN230616C03970000" xr:uid="{C1217CEB-232E-44A7-96BA-28DD8CF5D2EB}"/>
    <hyperlink ref="C1019" r:id="rId2036" display="https://finance.yahoo.com/quote/AMZN/options?strike=3970&amp;straddle=false" xr:uid="{F3BA92F2-4B69-4469-9D17-A63F46FFA1F4}"/>
    <hyperlink ref="A1020" r:id="rId2037" display="https://finance.yahoo.com/quote/AMZN230616C03980000?p=AMZN230616C03980000" xr:uid="{E3772CA7-BB43-4F59-82D4-336B0495BDDE}"/>
    <hyperlink ref="C1020" r:id="rId2038" display="https://finance.yahoo.com/quote/AMZN/options?strike=3980&amp;straddle=false" xr:uid="{8CDB8457-F0DB-4923-B12B-67186F7DC527}"/>
    <hyperlink ref="A1021" r:id="rId2039" display="https://finance.yahoo.com/quote/AMZN230616C03990000?p=AMZN230616C03990000" xr:uid="{B50CA50E-9BD7-4470-94EA-5B4681889CEE}"/>
    <hyperlink ref="C1021" r:id="rId2040" display="https://finance.yahoo.com/quote/AMZN/options?strike=3990&amp;straddle=false" xr:uid="{B4B4A5DD-87CF-4452-9004-95317CA8B494}"/>
    <hyperlink ref="A1022" r:id="rId2041" display="https://finance.yahoo.com/quote/AMZN230616C04000000?p=AMZN230616C04000000" xr:uid="{D784A786-59CE-4331-9EA0-E3425BD7B21B}"/>
    <hyperlink ref="C1022" r:id="rId2042" display="https://finance.yahoo.com/quote/AMZN/options?strike=4000&amp;straddle=false" xr:uid="{FCFC2C7C-66F6-4A87-86EA-EAC556E16D88}"/>
    <hyperlink ref="A1023" r:id="rId2043" display="https://finance.yahoo.com/quote/AMZN230616C04100000?p=AMZN230616C04100000" xr:uid="{2DC44210-C1E3-4561-ABD2-3FF7FE6E333E}"/>
    <hyperlink ref="C1023" r:id="rId2044" display="https://finance.yahoo.com/quote/AMZN/options?strike=4100&amp;straddle=false" xr:uid="{CFD36087-BD3E-4E27-A6DF-8A12E5DC782C}"/>
    <hyperlink ref="A1024" r:id="rId2045" display="https://finance.yahoo.com/quote/AMZN230616C04200000?p=AMZN230616C04200000" xr:uid="{B45BA804-F8CA-478C-BDB7-3B1B348B1A42}"/>
    <hyperlink ref="C1024" r:id="rId2046" display="https://finance.yahoo.com/quote/AMZN/options?strike=4200&amp;straddle=false" xr:uid="{A116CA41-92A6-43BC-8B85-C613BEDFF58E}"/>
    <hyperlink ref="A1025" r:id="rId2047" display="https://finance.yahoo.com/quote/AMZN230616C04300000?p=AMZN230616C04300000" xr:uid="{61AC9A8B-7635-45C8-84D3-F0149BB8D477}"/>
    <hyperlink ref="C1025" r:id="rId2048" display="https://finance.yahoo.com/quote/AMZN/options?strike=4300&amp;straddle=false" xr:uid="{C0C96089-BE06-4026-AB12-24501A0C8529}"/>
    <hyperlink ref="A1026" r:id="rId2049" display="https://finance.yahoo.com/quote/AMZN230616C04400000?p=AMZN230616C04400000" xr:uid="{F146BCDA-236C-4CBB-9904-AA56FDB3D794}"/>
    <hyperlink ref="C1026" r:id="rId2050" display="https://finance.yahoo.com/quote/AMZN/options?strike=4400&amp;straddle=false" xr:uid="{CA0DB6AC-6449-4E29-B642-C6739B4BA46D}"/>
    <hyperlink ref="A1027" r:id="rId2051" display="https://finance.yahoo.com/quote/AMZN230616C04500000?p=AMZN230616C04500000" xr:uid="{BD69C156-267C-4814-8F9E-64718278AA0A}"/>
    <hyperlink ref="C1027" r:id="rId2052" display="https://finance.yahoo.com/quote/AMZN/options?strike=4500&amp;straddle=false" xr:uid="{811FA3B3-2384-4325-810D-4BC4A4BD7F42}"/>
    <hyperlink ref="A1028" r:id="rId2053" display="https://finance.yahoo.com/quote/AMZN230616C04600000?p=AMZN230616C04600000" xr:uid="{DFF1C8F1-EE87-4A26-9207-1F28F1DC2D4E}"/>
    <hyperlink ref="C1028" r:id="rId2054" display="https://finance.yahoo.com/quote/AMZN/options?strike=4600&amp;straddle=false" xr:uid="{C030429B-2C41-4CBC-8A89-D21C57A0938F}"/>
    <hyperlink ref="A1029" r:id="rId2055" display="https://finance.yahoo.com/quote/AMZN230616C04700000?p=AMZN230616C04700000" xr:uid="{EFC32D9C-BF3D-4BBF-A247-CBEFEEBB4144}"/>
    <hyperlink ref="C1029" r:id="rId2056" display="https://finance.yahoo.com/quote/AMZN/options?strike=4700&amp;straddle=false" xr:uid="{3331FC59-EEF4-49FB-8690-F55226CD6D36}"/>
    <hyperlink ref="A1030" r:id="rId2057" display="https://finance.yahoo.com/quote/AMZN230616C04800000?p=AMZN230616C04800000" xr:uid="{2ACAE733-5804-427D-A900-423D0CEFCA3F}"/>
    <hyperlink ref="C1030" r:id="rId2058" display="https://finance.yahoo.com/quote/AMZN/options?strike=4800&amp;straddle=false" xr:uid="{B3A8691E-C242-42F5-8D3A-7965D7CD930A}"/>
    <hyperlink ref="A1031" r:id="rId2059" display="https://finance.yahoo.com/quote/AMZN230616C04900000?p=AMZN230616C04900000" xr:uid="{2165261F-4FA8-4842-982C-350C00C387A2}"/>
    <hyperlink ref="C1031" r:id="rId2060" display="https://finance.yahoo.com/quote/AMZN/options?strike=4900&amp;straddle=false" xr:uid="{F59D79FC-8205-4EDA-8D55-6C37B5C09E9E}"/>
    <hyperlink ref="A1032" r:id="rId2061" display="https://finance.yahoo.com/quote/AMZN230616C05000000?p=AMZN230616C05000000" xr:uid="{83D7FD92-6E39-4EB6-816A-ECB9EB6E7FB6}"/>
    <hyperlink ref="C1032" r:id="rId2062" display="https://finance.yahoo.com/quote/AMZN/options?strike=5000&amp;straddle=false" xr:uid="{90613FEB-B5D9-49FE-BD7B-91D73663041D}"/>
    <hyperlink ref="A1033" r:id="rId2063" display="https://finance.yahoo.com/quote/AMZN230616C05100000?p=AMZN230616C05100000" xr:uid="{5544131E-3745-4FE4-94B3-C699EA86B6F0}"/>
    <hyperlink ref="C1033" r:id="rId2064" display="https://finance.yahoo.com/quote/AMZN/options?strike=5100&amp;straddle=false" xr:uid="{FD5BB5E7-C10C-4533-8A43-F0DFC19DCFDC}"/>
    <hyperlink ref="A1034" r:id="rId2065" display="https://finance.yahoo.com/quote/AMZN230616C05200000?p=AMZN230616C05200000" xr:uid="{E5FF6B8F-E196-40A5-A98A-A14210DDE7D1}"/>
    <hyperlink ref="C1034" r:id="rId2066" display="https://finance.yahoo.com/quote/AMZN/options?strike=5200&amp;straddle=false" xr:uid="{8F17BFD3-DE66-44A9-80F9-D6F28724784B}"/>
    <hyperlink ref="A1035" r:id="rId2067" display="https://finance.yahoo.com/quote/AMZN230616C05300000?p=AMZN230616C05300000" xr:uid="{8B1BA31F-0A9A-41A8-89F5-E598043E7BDC}"/>
    <hyperlink ref="C1035" r:id="rId2068" display="https://finance.yahoo.com/quote/AMZN/options?strike=5300&amp;straddle=false" xr:uid="{9E9D91B0-38A8-4A73-94D5-3A0C18244303}"/>
    <hyperlink ref="A1036" r:id="rId2069" display="https://finance.yahoo.com/quote/AMZN230616C05400000?p=AMZN230616C05400000" xr:uid="{E02C4D38-E6B2-40FA-B85A-580809292691}"/>
    <hyperlink ref="C1036" r:id="rId2070" display="https://finance.yahoo.com/quote/AMZN/options?strike=5400&amp;straddle=false" xr:uid="{A6CB5DD9-D53D-4D46-842C-15127F0CD34D}"/>
    <hyperlink ref="A1037" r:id="rId2071" display="https://finance.yahoo.com/quote/AMZN230616C05500000?p=AMZN230616C05500000" xr:uid="{9DF919DC-5BDE-440A-AB1A-7D722ADCCF2B}"/>
    <hyperlink ref="C1037" r:id="rId2072" display="https://finance.yahoo.com/quote/AMZN/options?strike=5500&amp;straddle=false" xr:uid="{B8A384B2-CC1F-4160-AA8F-8363BF7D1D94}"/>
    <hyperlink ref="A1038" r:id="rId2073" display="https://finance.yahoo.com/quote/AMZN230616P00045000?p=AMZN230616P00045000" xr:uid="{B7232413-AB29-41C6-8227-CE1AE18CEAC0}"/>
    <hyperlink ref="C1038" r:id="rId2074" display="https://finance.yahoo.com/quote/AMZN/options?strike=45&amp;straddle=false" xr:uid="{64A42E82-5519-4D79-A876-59B06CF649ED}"/>
    <hyperlink ref="A1039" r:id="rId2075" display="https://finance.yahoo.com/quote/AMZN230616P00050000?p=AMZN230616P00050000" xr:uid="{1429D748-FB11-478A-A992-78B1905A6BE4}"/>
    <hyperlink ref="C1039" r:id="rId2076" display="https://finance.yahoo.com/quote/AMZN/options?strike=50&amp;straddle=false" xr:uid="{A6FF72C3-8137-4D67-8859-64601E0F9292}"/>
    <hyperlink ref="A1040" r:id="rId2077" display="https://finance.yahoo.com/quote/AMZN230616P00052000?p=AMZN230616P00052000" xr:uid="{97C2029E-4558-4F1D-ABA0-85186767D781}"/>
    <hyperlink ref="C1040" r:id="rId2078" display="https://finance.yahoo.com/quote/AMZN/options?strike=52&amp;straddle=false" xr:uid="{026E44BE-5AF9-416A-AA06-1EBC36C9F80B}"/>
    <hyperlink ref="A1041" r:id="rId2079" display="https://finance.yahoo.com/quote/AMZN230616P00053000?p=AMZN230616P00053000" xr:uid="{50460E7A-2A95-4556-91EC-C1D05CC546CE}"/>
    <hyperlink ref="C1041" r:id="rId2080" display="https://finance.yahoo.com/quote/AMZN/options?strike=53&amp;straddle=false" xr:uid="{E6327D7B-637A-4373-8BF8-C50714AA76A7}"/>
    <hyperlink ref="A1042" r:id="rId2081" display="https://finance.yahoo.com/quote/AMZN230616P00054000?p=AMZN230616P00054000" xr:uid="{19F4B95B-157A-4E61-ACFC-2CCE473EEDF3}"/>
    <hyperlink ref="C1042" r:id="rId2082" display="https://finance.yahoo.com/quote/AMZN/options?strike=54&amp;straddle=false" xr:uid="{34C28645-41EB-4C9B-89A6-DF062E3F858E}"/>
    <hyperlink ref="A1043" r:id="rId2083" display="https://finance.yahoo.com/quote/AMZN230616P00055000?p=AMZN230616P00055000" xr:uid="{1CD168E0-49DE-429A-A9AB-1F1EF725CD5C}"/>
    <hyperlink ref="C1043" r:id="rId2084" display="https://finance.yahoo.com/quote/AMZN/options?strike=55&amp;straddle=false" xr:uid="{0FD5B306-0BB0-4D8F-8A5D-AE171165B2AC}"/>
    <hyperlink ref="A1044" r:id="rId2085" display="https://finance.yahoo.com/quote/AMZN230616P00056000?p=AMZN230616P00056000" xr:uid="{C1EBE1B9-0186-4ACD-A27E-7915776D1E24}"/>
    <hyperlink ref="C1044" r:id="rId2086" display="https://finance.yahoo.com/quote/AMZN/options?strike=56&amp;straddle=false" xr:uid="{3EF7E708-3DE7-4F72-9214-635E717FB461}"/>
    <hyperlink ref="A1045" r:id="rId2087" display="https://finance.yahoo.com/quote/AMZN230616P00057000?p=AMZN230616P00057000" xr:uid="{892E671B-CB69-45B8-9EF3-1D7626842A49}"/>
    <hyperlink ref="C1045" r:id="rId2088" display="https://finance.yahoo.com/quote/AMZN/options?strike=57&amp;straddle=false" xr:uid="{7D020584-47DA-458F-93BE-AE511A678889}"/>
    <hyperlink ref="A1046" r:id="rId2089" display="https://finance.yahoo.com/quote/AMZN230616P00058000?p=AMZN230616P00058000" xr:uid="{56AE365B-2A64-4536-B5F9-B2E09DB98006}"/>
    <hyperlink ref="C1046" r:id="rId2090" display="https://finance.yahoo.com/quote/AMZN/options?strike=58&amp;straddle=false" xr:uid="{9BA8DBF2-53D8-45CF-96D8-4404F3685EA3}"/>
    <hyperlink ref="A1047" r:id="rId2091" display="https://finance.yahoo.com/quote/AMZN230616P00059000?p=AMZN230616P00059000" xr:uid="{292C19F5-E64B-4C8B-B987-779852F6F776}"/>
    <hyperlink ref="C1047" r:id="rId2092" display="https://finance.yahoo.com/quote/AMZN/options?strike=59&amp;straddle=false" xr:uid="{DC197E79-22AD-4096-ACA2-DA583A626A01}"/>
    <hyperlink ref="A1048" r:id="rId2093" display="https://finance.yahoo.com/quote/AMZN230616P00060000?p=AMZN230616P00060000" xr:uid="{E2793C2D-F697-43A0-8298-E7AA3759DE72}"/>
    <hyperlink ref="C1048" r:id="rId2094" display="https://finance.yahoo.com/quote/AMZN/options?strike=60&amp;straddle=false" xr:uid="{716D21CD-4C44-47FA-85D9-0597FCB209E2}"/>
    <hyperlink ref="A1049" r:id="rId2095" display="https://finance.yahoo.com/quote/AMZN230616P00061000?p=AMZN230616P00061000" xr:uid="{2A3E4F91-0988-4510-A77F-C1B7B7283DAC}"/>
    <hyperlink ref="C1049" r:id="rId2096" display="https://finance.yahoo.com/quote/AMZN/options?strike=61&amp;straddle=false" xr:uid="{F9DD0AC7-0E30-4F1A-ABD2-D29027108084}"/>
    <hyperlink ref="A1050" r:id="rId2097" display="https://finance.yahoo.com/quote/AMZN230616P00062000?p=AMZN230616P00062000" xr:uid="{3183A26A-FB7B-4D07-847C-A6578B308C64}"/>
    <hyperlink ref="C1050" r:id="rId2098" display="https://finance.yahoo.com/quote/AMZN/options?strike=62&amp;straddle=false" xr:uid="{C4F04267-D3B9-4012-A3FF-EBCFDEE3FFC9}"/>
    <hyperlink ref="A1051" r:id="rId2099" display="https://finance.yahoo.com/quote/AMZN230616P00063000?p=AMZN230616P00063000" xr:uid="{A6B079AA-7FE1-4A8D-BC1C-F9C4F602F316}"/>
    <hyperlink ref="C1051" r:id="rId2100" display="https://finance.yahoo.com/quote/AMZN/options?strike=63&amp;straddle=false" xr:uid="{133ED6DC-E74B-40D2-9237-833746C7549A}"/>
    <hyperlink ref="A1052" r:id="rId2101" display="https://finance.yahoo.com/quote/AMZN230616P00064000?p=AMZN230616P00064000" xr:uid="{608957A2-12B4-4D94-B458-43209E2CFFB3}"/>
    <hyperlink ref="C1052" r:id="rId2102" display="https://finance.yahoo.com/quote/AMZN/options?strike=64&amp;straddle=false" xr:uid="{0068D27E-A727-46A7-8B9F-837B3DB2256B}"/>
    <hyperlink ref="A1053" r:id="rId2103" display="https://finance.yahoo.com/quote/AMZN230616P00065000?p=AMZN230616P00065000" xr:uid="{3AE7B6B0-0BB8-42D1-9F2E-9CF937C836B8}"/>
    <hyperlink ref="C1053" r:id="rId2104" display="https://finance.yahoo.com/quote/AMZN/options?strike=65&amp;straddle=false" xr:uid="{48C49FB4-BCE9-420A-ADE6-FFDD3E7FF36C}"/>
    <hyperlink ref="A1054" r:id="rId2105" display="https://finance.yahoo.com/quote/AMZN230616P00066000?p=AMZN230616P00066000" xr:uid="{E064C572-37DA-483E-91A1-FFEA7B00D1C0}"/>
    <hyperlink ref="C1054" r:id="rId2106" display="https://finance.yahoo.com/quote/AMZN/options?strike=66&amp;straddle=false" xr:uid="{7DF20BBE-621A-4729-9692-785ED4544A46}"/>
    <hyperlink ref="A1055" r:id="rId2107" display="https://finance.yahoo.com/quote/AMZN230616P00067000?p=AMZN230616P00067000" xr:uid="{66DF1680-9F8D-4A81-816A-05C86204B117}"/>
    <hyperlink ref="C1055" r:id="rId2108" display="https://finance.yahoo.com/quote/AMZN/options?strike=67&amp;straddle=false" xr:uid="{97594DCA-4E31-456B-87E1-02E024787F20}"/>
    <hyperlink ref="A1056" r:id="rId2109" display="https://finance.yahoo.com/quote/AMZN230616P00068000?p=AMZN230616P00068000" xr:uid="{98165E88-0660-4ABC-B538-7D1923F537F7}"/>
    <hyperlink ref="C1056" r:id="rId2110" display="https://finance.yahoo.com/quote/AMZN/options?strike=68&amp;straddle=false" xr:uid="{304C4DD5-A759-4718-A4B9-84B7A9ADDE10}"/>
    <hyperlink ref="A1057" r:id="rId2111" display="https://finance.yahoo.com/quote/AMZN230616P00069000?p=AMZN230616P00069000" xr:uid="{67CC2628-C810-4776-96BD-65A9CBB0A35E}"/>
    <hyperlink ref="C1057" r:id="rId2112" display="https://finance.yahoo.com/quote/AMZN/options?strike=69&amp;straddle=false" xr:uid="{BE91E8AC-79B6-46C0-BC5A-52FACFF87BF3}"/>
    <hyperlink ref="A1058" r:id="rId2113" display="https://finance.yahoo.com/quote/AMZN230616P00070000?p=AMZN230616P00070000" xr:uid="{A83EE523-29BE-4D00-ABD9-AA735FEF7522}"/>
    <hyperlink ref="C1058" r:id="rId2114" display="https://finance.yahoo.com/quote/AMZN/options?strike=70&amp;straddle=false" xr:uid="{F1643D7F-2E3E-4E51-9F80-F91456F5D586}"/>
    <hyperlink ref="A1059" r:id="rId2115" display="https://finance.yahoo.com/quote/AMZN230616P00071000?p=AMZN230616P00071000" xr:uid="{CE118420-BD57-4D3F-B455-3DC76042749A}"/>
    <hyperlink ref="C1059" r:id="rId2116" display="https://finance.yahoo.com/quote/AMZN/options?strike=71&amp;straddle=false" xr:uid="{19882869-7A14-4D42-B0B0-C8A612796E82}"/>
    <hyperlink ref="A1060" r:id="rId2117" display="https://finance.yahoo.com/quote/AMZN230616P00072000?p=AMZN230616P00072000" xr:uid="{CD56A204-56E9-4927-B267-23FE490E8663}"/>
    <hyperlink ref="C1060" r:id="rId2118" display="https://finance.yahoo.com/quote/AMZN/options?strike=72&amp;straddle=false" xr:uid="{2E7EE64C-1403-4998-8B53-383DADA70743}"/>
    <hyperlink ref="A1061" r:id="rId2119" display="https://finance.yahoo.com/quote/AMZN230616P00072500?p=AMZN230616P00072500" xr:uid="{F3166484-48D0-4984-93BB-5B1FAC76C085}"/>
    <hyperlink ref="C1061" r:id="rId2120" display="https://finance.yahoo.com/quote/AMZN/options?strike=72.5&amp;straddle=false" xr:uid="{35DB640A-E76F-4E35-8104-A09136E32509}"/>
    <hyperlink ref="A1062" r:id="rId2121" display="https://finance.yahoo.com/quote/AMZN230616P00073000?p=AMZN230616P00073000" xr:uid="{C4FCF999-DDCB-4586-96C5-96D9E46328E7}"/>
    <hyperlink ref="C1062" r:id="rId2122" display="https://finance.yahoo.com/quote/AMZN/options?strike=73&amp;straddle=false" xr:uid="{E061F437-6482-40AF-9B8C-BC2CFB9EA871}"/>
    <hyperlink ref="A1063" r:id="rId2123" display="https://finance.yahoo.com/quote/AMZN230616P00074000?p=AMZN230616P00074000" xr:uid="{08430ED4-893C-4B2D-B82A-CDA003E637B4}"/>
    <hyperlink ref="C1063" r:id="rId2124" display="https://finance.yahoo.com/quote/AMZN/options?strike=74&amp;straddle=false" xr:uid="{CC63388F-0380-4B52-81A7-EAB30BB74E79}"/>
    <hyperlink ref="A1064" r:id="rId2125" display="https://finance.yahoo.com/quote/AMZN230616P00075000?p=AMZN230616P00075000" xr:uid="{BAA37358-D9AE-4575-965B-199E4050214C}"/>
    <hyperlink ref="C1064" r:id="rId2126" display="https://finance.yahoo.com/quote/AMZN/options?strike=75&amp;straddle=false" xr:uid="{3E2472F5-EE99-4CA9-9F5F-F582FC432C46}"/>
    <hyperlink ref="A1065" r:id="rId2127" display="https://finance.yahoo.com/quote/AMZN230616P00076000?p=AMZN230616P00076000" xr:uid="{73679B6B-BE93-479A-BDEE-F4734DC33251}"/>
    <hyperlink ref="C1065" r:id="rId2128" display="https://finance.yahoo.com/quote/AMZN/options?strike=76&amp;straddle=false" xr:uid="{64A8DE77-BB2F-4090-BC93-8E9DBBAA3101}"/>
    <hyperlink ref="A1066" r:id="rId2129" display="https://finance.yahoo.com/quote/AMZN230616P00077000?p=AMZN230616P00077000" xr:uid="{B59ECD99-686B-4E09-B49B-40698A17A7C7}"/>
    <hyperlink ref="C1066" r:id="rId2130" display="https://finance.yahoo.com/quote/AMZN/options?strike=77&amp;straddle=false" xr:uid="{C581B98A-FD14-47D2-9919-519A47534D28}"/>
    <hyperlink ref="A1067" r:id="rId2131" display="https://finance.yahoo.com/quote/AMZN230616P00077500?p=AMZN230616P00077500" xr:uid="{F187B1C2-62A2-4DD4-A6FA-003345F2016E}"/>
    <hyperlink ref="C1067" r:id="rId2132" display="https://finance.yahoo.com/quote/AMZN/options?strike=77.5&amp;straddle=false" xr:uid="{A0BA7ECA-6C68-41CC-85C6-B6FDD215A53F}"/>
    <hyperlink ref="A1068" r:id="rId2133" display="https://finance.yahoo.com/quote/AMZN230616P00078000?p=AMZN230616P00078000" xr:uid="{24EAEBDA-1036-4376-A490-D71E2038EF55}"/>
    <hyperlink ref="C1068" r:id="rId2134" display="https://finance.yahoo.com/quote/AMZN/options?strike=78&amp;straddle=false" xr:uid="{80530B21-1A1A-453F-9113-6EE7DEA4BC1C}"/>
    <hyperlink ref="A1069" r:id="rId2135" display="https://finance.yahoo.com/quote/AMZN230616P00079000?p=AMZN230616P00079000" xr:uid="{E7F647BC-2D33-4328-8978-C3DF9F96FD5F}"/>
    <hyperlink ref="C1069" r:id="rId2136" display="https://finance.yahoo.com/quote/AMZN/options?strike=79&amp;straddle=false" xr:uid="{2BD8C6F4-738D-4DC7-919C-22CE2219DC82}"/>
    <hyperlink ref="A1070" r:id="rId2137" display="https://finance.yahoo.com/quote/AMZN230616P00080000?p=AMZN230616P00080000" xr:uid="{0AABD822-03EC-4708-907B-26E2CA1D0872}"/>
    <hyperlink ref="C1070" r:id="rId2138" display="https://finance.yahoo.com/quote/AMZN/options?strike=80&amp;straddle=false" xr:uid="{0F006FA6-1B4E-45D5-B567-FEA797095A02}"/>
    <hyperlink ref="A1071" r:id="rId2139" display="https://finance.yahoo.com/quote/AMZN230616P00081000?p=AMZN230616P00081000" xr:uid="{BAE41473-9945-4DAA-96AC-54199FD7A06A}"/>
    <hyperlink ref="C1071" r:id="rId2140" display="https://finance.yahoo.com/quote/AMZN/options?strike=81&amp;straddle=false" xr:uid="{19193AB9-8DDF-4889-8A37-6B6AA85E339E}"/>
    <hyperlink ref="A1072" r:id="rId2141" display="https://finance.yahoo.com/quote/AMZN230616P00082000?p=AMZN230616P00082000" xr:uid="{A22F0A9C-3B34-4678-ADBC-923AF85234BC}"/>
    <hyperlink ref="C1072" r:id="rId2142" display="https://finance.yahoo.com/quote/AMZN/options?strike=82&amp;straddle=false" xr:uid="{7BF647CD-2FD0-407C-9A2C-AC855B45FF1D}"/>
    <hyperlink ref="A1073" r:id="rId2143" display="https://finance.yahoo.com/quote/AMZN230616P00083000?p=AMZN230616P00083000" xr:uid="{B36A712D-0D45-4B98-ADAA-9BCEC95F0C1F}"/>
    <hyperlink ref="C1073" r:id="rId2144" display="https://finance.yahoo.com/quote/AMZN/options?strike=83&amp;straddle=false" xr:uid="{2F285EE4-D5F4-4F7A-88FA-DB44FF42D2C8}"/>
    <hyperlink ref="A1074" r:id="rId2145" display="https://finance.yahoo.com/quote/AMZN230616P00084000?p=AMZN230616P00084000" xr:uid="{BB28B882-5F8E-4BB8-84C6-14A9812BF114}"/>
    <hyperlink ref="C1074" r:id="rId2146" display="https://finance.yahoo.com/quote/AMZN/options?strike=84&amp;straddle=false" xr:uid="{C864C157-1A4C-413D-AFE3-2048F5067032}"/>
    <hyperlink ref="A1075" r:id="rId2147" display="https://finance.yahoo.com/quote/AMZN230616P00085000?p=AMZN230616P00085000" xr:uid="{C3CA9124-7D20-4272-B3B8-21FDD614EAD5}"/>
    <hyperlink ref="C1075" r:id="rId2148" display="https://finance.yahoo.com/quote/AMZN/options?strike=85&amp;straddle=false" xr:uid="{9AC33CA3-A209-48F6-B38F-2988472AA8B2}"/>
    <hyperlink ref="A1076" r:id="rId2149" display="https://finance.yahoo.com/quote/AMZN230616P00086000?p=AMZN230616P00086000" xr:uid="{B8072500-8E9C-49E0-97D6-FC948633C78E}"/>
    <hyperlink ref="C1076" r:id="rId2150" display="https://finance.yahoo.com/quote/AMZN/options?strike=86&amp;straddle=false" xr:uid="{B262FCC7-5A20-4893-82E7-94115C800D1F}"/>
    <hyperlink ref="A1077" r:id="rId2151" display="https://finance.yahoo.com/quote/AMZN230616P00087000?p=AMZN230616P00087000" xr:uid="{A351F993-BAC3-485B-B98B-637EB042BD1E}"/>
    <hyperlink ref="C1077" r:id="rId2152" display="https://finance.yahoo.com/quote/AMZN/options?strike=87&amp;straddle=false" xr:uid="{D9CF8FF2-243A-4366-BE35-9F39FB795815}"/>
    <hyperlink ref="A1078" r:id="rId2153" display="https://finance.yahoo.com/quote/AMZN230616P00088000?p=AMZN230616P00088000" xr:uid="{FD2F19F5-1CA6-4022-889E-8506C22CBFD3}"/>
    <hyperlink ref="C1078" r:id="rId2154" display="https://finance.yahoo.com/quote/AMZN/options?strike=88&amp;straddle=false" xr:uid="{69E2E6F4-81DB-4567-A0F4-79C8DCEDFB68}"/>
    <hyperlink ref="A1079" r:id="rId2155" display="https://finance.yahoo.com/quote/AMZN230616P00089000?p=AMZN230616P00089000" xr:uid="{A1587622-A6A1-494E-8FC3-8294AC26E181}"/>
    <hyperlink ref="C1079" r:id="rId2156" display="https://finance.yahoo.com/quote/AMZN/options?strike=89&amp;straddle=false" xr:uid="{811678A2-2260-4FD9-89DF-898F53A2DEF8}"/>
    <hyperlink ref="A1080" r:id="rId2157" display="https://finance.yahoo.com/quote/AMZN230616P00090000?p=AMZN230616P00090000" xr:uid="{3D775D27-6169-49A1-9269-DCE8FCD1C285}"/>
    <hyperlink ref="C1080" r:id="rId2158" display="https://finance.yahoo.com/quote/AMZN/options?strike=90&amp;straddle=false" xr:uid="{CB86D9EA-5B6B-4E41-AE85-394063C79066}"/>
    <hyperlink ref="A1081" r:id="rId2159" display="https://finance.yahoo.com/quote/AMZN230616P00091000?p=AMZN230616P00091000" xr:uid="{47B1C344-A7CD-47CF-9D57-5A37832FBFED}"/>
    <hyperlink ref="C1081" r:id="rId2160" display="https://finance.yahoo.com/quote/AMZN/options?strike=91&amp;straddle=false" xr:uid="{D40D2504-AF19-4AB4-B411-6E7CBF90BB39}"/>
    <hyperlink ref="A1082" r:id="rId2161" display="https://finance.yahoo.com/quote/AMZN230616P00092000?p=AMZN230616P00092000" xr:uid="{94B77D0D-846E-4020-810B-B96E42FA22A2}"/>
    <hyperlink ref="C1082" r:id="rId2162" display="https://finance.yahoo.com/quote/AMZN/options?strike=92&amp;straddle=false" xr:uid="{6CCC3E1B-80F4-4E45-94B2-EB4117FBB168}"/>
    <hyperlink ref="A1083" r:id="rId2163" display="https://finance.yahoo.com/quote/AMZN230616P00093000?p=AMZN230616P00093000" xr:uid="{297283A1-544B-471C-94D6-77D46585981D}"/>
    <hyperlink ref="C1083" r:id="rId2164" display="https://finance.yahoo.com/quote/AMZN/options?strike=93&amp;straddle=false" xr:uid="{E39B8A59-ACF1-45CE-B308-6E853BEBFDA8}"/>
    <hyperlink ref="A1084" r:id="rId2165" display="https://finance.yahoo.com/quote/AMZN230616P00094000?p=AMZN230616P00094000" xr:uid="{C38D1B84-3BD4-405A-9F44-41BBCC6862CB}"/>
    <hyperlink ref="C1084" r:id="rId2166" display="https://finance.yahoo.com/quote/AMZN/options?strike=94&amp;straddle=false" xr:uid="{1E0F9C9D-CCA5-4A89-B909-B1AEAD87E473}"/>
    <hyperlink ref="A1085" r:id="rId2167" display="https://finance.yahoo.com/quote/AMZN230616P00095000?p=AMZN230616P00095000" xr:uid="{6695999A-E070-45F3-9E84-461FB00F944F}"/>
    <hyperlink ref="C1085" r:id="rId2168" display="https://finance.yahoo.com/quote/AMZN/options?strike=95&amp;straddle=false" xr:uid="{CB0B222C-9272-4725-B28B-1E1883835639}"/>
    <hyperlink ref="A1086" r:id="rId2169" display="https://finance.yahoo.com/quote/AMZN230616P00096000?p=AMZN230616P00096000" xr:uid="{BFD8D5CA-00C3-41EA-8905-2C9E6E407AC1}"/>
    <hyperlink ref="C1086" r:id="rId2170" display="https://finance.yahoo.com/quote/AMZN/options?strike=96&amp;straddle=false" xr:uid="{7DEE21A5-DCD8-4958-A750-3022BE5FA0CD}"/>
    <hyperlink ref="A1087" r:id="rId2171" display="https://finance.yahoo.com/quote/AMZN230616P00097000?p=AMZN230616P00097000" xr:uid="{B53B8972-ED74-4F64-AF46-1A421D8F9603}"/>
    <hyperlink ref="C1087" r:id="rId2172" display="https://finance.yahoo.com/quote/AMZN/options?strike=97&amp;straddle=false" xr:uid="{BE7D7FFB-336B-4D04-8EA8-64778F57A7EA}"/>
    <hyperlink ref="A1088" r:id="rId2173" display="https://finance.yahoo.com/quote/AMZN230616P00098000?p=AMZN230616P00098000" xr:uid="{1E5601D9-9E8A-4442-BFFC-E2AF37A7F5F5}"/>
    <hyperlink ref="C1088" r:id="rId2174" display="https://finance.yahoo.com/quote/AMZN/options?strike=98&amp;straddle=false" xr:uid="{02247D23-1E52-48F2-B5FA-E5746920E80B}"/>
    <hyperlink ref="A1089" r:id="rId2175" display="https://finance.yahoo.com/quote/AMZN230616P00099000?p=AMZN230616P00099000" xr:uid="{B647301C-EDB7-40A1-A4A6-A48436C64395}"/>
    <hyperlink ref="C1089" r:id="rId2176" display="https://finance.yahoo.com/quote/AMZN/options?strike=99&amp;straddle=false" xr:uid="{84B97D46-98A5-48C6-AE78-D2EEE7D7EA0B}"/>
    <hyperlink ref="A1090" r:id="rId2177" display="https://finance.yahoo.com/quote/AMZN230616P00100000?p=AMZN230616P00100000" xr:uid="{F95DDC50-19D4-4833-8001-C8991774DED1}"/>
    <hyperlink ref="C1090" r:id="rId2178" display="https://finance.yahoo.com/quote/AMZN/options?strike=100&amp;straddle=false" xr:uid="{2D86CDA4-0CF9-4167-9C8E-EF31EA23BB86}"/>
    <hyperlink ref="A1091" r:id="rId2179" display="https://finance.yahoo.com/quote/AMZN230616P00105000?p=AMZN230616P00105000" xr:uid="{C33AC56E-52E9-4E86-A1B5-318E13632AE1}"/>
    <hyperlink ref="C1091" r:id="rId2180" display="https://finance.yahoo.com/quote/AMZN/options?strike=105&amp;straddle=false" xr:uid="{88385E8D-DD38-4465-BABB-90CB9B1E9EBD}"/>
    <hyperlink ref="A1092" r:id="rId2181" display="https://finance.yahoo.com/quote/AMZN230616P00110000?p=AMZN230616P00110000" xr:uid="{5FCC64A5-B6DA-4736-8D25-B0E7EEE5B2F5}"/>
    <hyperlink ref="C1092" r:id="rId2182" display="https://finance.yahoo.com/quote/AMZN/options?strike=110&amp;straddle=false" xr:uid="{BFAE6B0B-A408-4F64-BD17-2610E8D495F6}"/>
    <hyperlink ref="A1093" r:id="rId2183" display="https://finance.yahoo.com/quote/AMZN230616P00115000?p=AMZN230616P00115000" xr:uid="{A89C19D4-FD57-4623-B65A-D88060F768F6}"/>
    <hyperlink ref="C1093" r:id="rId2184" display="https://finance.yahoo.com/quote/AMZN/options?strike=115&amp;straddle=false" xr:uid="{30EECF32-6145-4194-9FE1-62BB67D39E77}"/>
    <hyperlink ref="A1094" r:id="rId2185" display="https://finance.yahoo.com/quote/AMZN230616P00120000?p=AMZN230616P00120000" xr:uid="{B2D4CB84-527F-4657-BDBE-FD6D5DA3051D}"/>
    <hyperlink ref="C1094" r:id="rId2186" display="https://finance.yahoo.com/quote/AMZN/options?strike=120&amp;straddle=false" xr:uid="{0FB232CC-B07F-44DB-89E1-9F21C8CAD8F2}"/>
    <hyperlink ref="A1095" r:id="rId2187" display="https://finance.yahoo.com/quote/AMZN230616P00125000?p=AMZN230616P00125000" xr:uid="{13B88D6A-5975-41EA-9DFA-8708308DD01C}"/>
    <hyperlink ref="C1095" r:id="rId2188" display="https://finance.yahoo.com/quote/AMZN/options?strike=125&amp;straddle=false" xr:uid="{7FEB6C09-B673-438C-BC5F-9589B128AA3E}"/>
    <hyperlink ref="A1096" r:id="rId2189" display="https://finance.yahoo.com/quote/AMZN230616P00130000?p=AMZN230616P00130000" xr:uid="{2A1F12E7-E0EF-4ADB-B263-176FDF60EE8C}"/>
    <hyperlink ref="C1096" r:id="rId2190" display="https://finance.yahoo.com/quote/AMZN/options?strike=130&amp;straddle=false" xr:uid="{A0C9B7EB-09AB-481F-9AE7-84BC619CD184}"/>
    <hyperlink ref="A1097" r:id="rId2191" display="https://finance.yahoo.com/quote/AMZN230616P00135000?p=AMZN230616P00135000" xr:uid="{2DD7D316-6C32-435A-BE69-B3BA4F5C8F29}"/>
    <hyperlink ref="C1097" r:id="rId2192" display="https://finance.yahoo.com/quote/AMZN/options?strike=135&amp;straddle=false" xr:uid="{079B5F51-9EB0-4C2C-91BE-31F5E9C7CD6B}"/>
    <hyperlink ref="A1098" r:id="rId2193" display="https://finance.yahoo.com/quote/AMZN230616P00140000?p=AMZN230616P00140000" xr:uid="{D85C2FD3-7BB4-40A4-8D1C-0FBD0961A402}"/>
    <hyperlink ref="C1098" r:id="rId2194" display="https://finance.yahoo.com/quote/AMZN/options?strike=140&amp;straddle=false" xr:uid="{24F65826-5F44-41AC-97E0-EFA638C29B1D}"/>
    <hyperlink ref="A1099" r:id="rId2195" display="https://finance.yahoo.com/quote/AMZN230616P00145000?p=AMZN230616P00145000" xr:uid="{05920407-D96F-44E3-B6A4-974663B35116}"/>
    <hyperlink ref="C1099" r:id="rId2196" display="https://finance.yahoo.com/quote/AMZN/options?strike=145&amp;straddle=false" xr:uid="{B40345F4-236A-4717-AC0A-CDE990123C15}"/>
    <hyperlink ref="A1100" r:id="rId2197" display="https://finance.yahoo.com/quote/AMZN230616P00150000?p=AMZN230616P00150000" xr:uid="{14C26BDB-F158-4C8B-B77E-93F580C56C48}"/>
    <hyperlink ref="C1100" r:id="rId2198" display="https://finance.yahoo.com/quote/AMZN/options?strike=150&amp;straddle=false" xr:uid="{C6CD49B4-9C74-4E67-946B-73E269AD7835}"/>
    <hyperlink ref="A1101" r:id="rId2199" display="https://finance.yahoo.com/quote/AMZN230616P00150500?p=AMZN230616P00150500" xr:uid="{FE04ADFB-31D8-4541-B7E0-13B8C9010CB4}"/>
    <hyperlink ref="C1101" r:id="rId2200" display="https://finance.yahoo.com/quote/AMZN/options?strike=150.5&amp;straddle=false" xr:uid="{A7099130-9030-4CAD-8D7C-FE6E962F0BDD}"/>
    <hyperlink ref="A1102" r:id="rId2201" display="https://finance.yahoo.com/quote/AMZN230616P00151000?p=AMZN230616P00151000" xr:uid="{883289CF-3169-436E-81F0-6064C07B00EF}"/>
    <hyperlink ref="C1102" r:id="rId2202" display="https://finance.yahoo.com/quote/AMZN/options?strike=151&amp;straddle=false" xr:uid="{034C8547-D8C7-43ED-86B7-A5617A6693AA}"/>
    <hyperlink ref="A1103" r:id="rId2203" display="https://finance.yahoo.com/quote/AMZN230616P00151500?p=AMZN230616P00151500" xr:uid="{45D54CA1-5801-4D57-B380-780F8FA250D6}"/>
    <hyperlink ref="C1103" r:id="rId2204" display="https://finance.yahoo.com/quote/AMZN/options?strike=151.5&amp;straddle=false" xr:uid="{AD30EE91-CA69-42B9-BF68-EFF91AFF179A}"/>
    <hyperlink ref="A1104" r:id="rId2205" display="https://finance.yahoo.com/quote/AMZN230616P00152000?p=AMZN230616P00152000" xr:uid="{6897E728-096C-4ADA-AE0A-7A66456EF4F8}"/>
    <hyperlink ref="C1104" r:id="rId2206" display="https://finance.yahoo.com/quote/AMZN/options?strike=152&amp;straddle=false" xr:uid="{AC438142-2A03-4CFC-A742-339EB239F9B0}"/>
    <hyperlink ref="A1105" r:id="rId2207" display="https://finance.yahoo.com/quote/AMZN230616P00152500?p=AMZN230616P00152500" xr:uid="{CDD3A856-408D-4AF8-B41B-263234CC28DD}"/>
    <hyperlink ref="C1105" r:id="rId2208" display="https://finance.yahoo.com/quote/AMZN/options?strike=152.5&amp;straddle=false" xr:uid="{42C85840-B436-4F23-864F-054543EB2C2C}"/>
    <hyperlink ref="A1106" r:id="rId2209" display="https://finance.yahoo.com/quote/AMZN230616P00153000?p=AMZN230616P00153000" xr:uid="{D700284C-B5F0-4483-A752-08FCB28DC855}"/>
    <hyperlink ref="C1106" r:id="rId2210" display="https://finance.yahoo.com/quote/AMZN/options?strike=153&amp;straddle=false" xr:uid="{80FC44F8-813B-46F5-AB16-37FBC1645FBE}"/>
    <hyperlink ref="A1107" r:id="rId2211" display="https://finance.yahoo.com/quote/AMZN230616P00153500?p=AMZN230616P00153500" xr:uid="{AD3F8A45-791B-44AB-8057-A4ED282455A6}"/>
    <hyperlink ref="C1107" r:id="rId2212" display="https://finance.yahoo.com/quote/AMZN/options?strike=153.5&amp;straddle=false" xr:uid="{123DAC48-5826-4E9A-A1B9-5C47643BF471}"/>
    <hyperlink ref="A1108" r:id="rId2213" display="https://finance.yahoo.com/quote/AMZN230616P00154000?p=AMZN230616P00154000" xr:uid="{425B21FE-A8B0-42D5-BA03-02309646FA5B}"/>
    <hyperlink ref="C1108" r:id="rId2214" display="https://finance.yahoo.com/quote/AMZN/options?strike=154&amp;straddle=false" xr:uid="{FEEBA850-6885-47D2-AFCD-4F05FFDE575D}"/>
    <hyperlink ref="A1109" r:id="rId2215" display="https://finance.yahoo.com/quote/AMZN230616P00154500?p=AMZN230616P00154500" xr:uid="{20BE6FA0-3DB7-40A7-A3C3-B8D1A223131F}"/>
    <hyperlink ref="C1109" r:id="rId2216" display="https://finance.yahoo.com/quote/AMZN/options?strike=154.5&amp;straddle=false" xr:uid="{999EFEF4-DE38-42A4-AFDB-53FC5F82C84C}"/>
    <hyperlink ref="A1110" r:id="rId2217" display="https://finance.yahoo.com/quote/AMZN230616P00155000?p=AMZN230616P00155000" xr:uid="{2EFE2DA9-975C-4749-B5CF-306A4850B2BA}"/>
    <hyperlink ref="C1110" r:id="rId2218" display="https://finance.yahoo.com/quote/AMZN/options?strike=155&amp;straddle=false" xr:uid="{21F26C77-1BC9-4550-8DB6-F899BFA64644}"/>
    <hyperlink ref="A1111" r:id="rId2219" display="https://finance.yahoo.com/quote/AMZN230616P00155500?p=AMZN230616P00155500" xr:uid="{D7CD690D-CD92-4B9E-9A2B-1AB967FECF9F}"/>
    <hyperlink ref="C1111" r:id="rId2220" display="https://finance.yahoo.com/quote/AMZN/options?strike=155.5&amp;straddle=false" xr:uid="{545E5C41-B1B0-4378-AB7B-14FE76C94590}"/>
    <hyperlink ref="A1112" r:id="rId2221" display="https://finance.yahoo.com/quote/AMZN230616P00156000?p=AMZN230616P00156000" xr:uid="{6E1BCF45-B633-40E1-9606-73E8D1E05C0B}"/>
    <hyperlink ref="C1112" r:id="rId2222" display="https://finance.yahoo.com/quote/AMZN/options?strike=156&amp;straddle=false" xr:uid="{83BCE4EC-76E8-47F7-98BD-671E8A43DB99}"/>
    <hyperlink ref="A1113" r:id="rId2223" display="https://finance.yahoo.com/quote/AMZN230616P00156500?p=AMZN230616P00156500" xr:uid="{0ACD055C-8D00-45A0-A181-83054D285C26}"/>
    <hyperlink ref="C1113" r:id="rId2224" display="https://finance.yahoo.com/quote/AMZN/options?strike=156.5&amp;straddle=false" xr:uid="{96C4CF45-3733-4382-8CCE-8D7F3CD1503C}"/>
    <hyperlink ref="A1114" r:id="rId2225" display="https://finance.yahoo.com/quote/AMZN230616P00157000?p=AMZN230616P00157000" xr:uid="{935E2851-8553-4447-8B89-1DB4BF6804F9}"/>
    <hyperlink ref="C1114" r:id="rId2226" display="https://finance.yahoo.com/quote/AMZN/options?strike=157&amp;straddle=false" xr:uid="{1E3E213E-19D1-43FD-B296-8C6714C83C51}"/>
    <hyperlink ref="A1115" r:id="rId2227" display="https://finance.yahoo.com/quote/AMZN230616P00157500?p=AMZN230616P00157500" xr:uid="{D92CF900-9D88-46FD-8946-2978F0FAF81D}"/>
    <hyperlink ref="C1115" r:id="rId2228" display="https://finance.yahoo.com/quote/AMZN/options?strike=157.5&amp;straddle=false" xr:uid="{9662F3D2-981B-4BE3-BF24-4980563B7754}"/>
    <hyperlink ref="A1116" r:id="rId2229" display="https://finance.yahoo.com/quote/AMZN230616P00158000?p=AMZN230616P00158000" xr:uid="{0B0134BD-8B3B-4EE7-930A-639CB233502B}"/>
    <hyperlink ref="C1116" r:id="rId2230" display="https://finance.yahoo.com/quote/AMZN/options?strike=158&amp;straddle=false" xr:uid="{F771A3BD-EF25-4EE8-A6E0-F45D794D9869}"/>
    <hyperlink ref="A1117" r:id="rId2231" display="https://finance.yahoo.com/quote/AMZN230616P00158500?p=AMZN230616P00158500" xr:uid="{41582EDB-1C83-427B-912D-2F3277A1412E}"/>
    <hyperlink ref="C1117" r:id="rId2232" display="https://finance.yahoo.com/quote/AMZN/options?strike=158.5&amp;straddle=false" xr:uid="{76494CEA-B310-4683-8112-E306427C9655}"/>
    <hyperlink ref="A1118" r:id="rId2233" display="https://finance.yahoo.com/quote/AMZN230616P00159000?p=AMZN230616P00159000" xr:uid="{CEB65790-71A0-4511-BB5A-156860620936}"/>
    <hyperlink ref="C1118" r:id="rId2234" display="https://finance.yahoo.com/quote/AMZN/options?strike=159&amp;straddle=false" xr:uid="{94CA53E8-40A0-41C7-BD50-0BCB115652C2}"/>
    <hyperlink ref="A1119" r:id="rId2235" display="https://finance.yahoo.com/quote/AMZN230616P00159500?p=AMZN230616P00159500" xr:uid="{9FF64A71-9ECD-4E2C-89C0-728F01A0EE8A}"/>
    <hyperlink ref="C1119" r:id="rId2236" display="https://finance.yahoo.com/quote/AMZN/options?strike=159.5&amp;straddle=false" xr:uid="{176686A3-5BA8-4826-B105-2EA3267497D1}"/>
    <hyperlink ref="A1120" r:id="rId2237" display="https://finance.yahoo.com/quote/AMZN230616P00160000?p=AMZN230616P00160000" xr:uid="{944909B7-F897-47C0-9187-AB89408FD62A}"/>
    <hyperlink ref="C1120" r:id="rId2238" display="https://finance.yahoo.com/quote/AMZN/options?strike=160&amp;straddle=false" xr:uid="{4FDFD5BA-E4B3-4587-A163-E17218270683}"/>
    <hyperlink ref="A1121" r:id="rId2239" display="https://finance.yahoo.com/quote/AMZN230616P00160500?p=AMZN230616P00160500" xr:uid="{CC92B1E9-DDBB-40AD-B4A9-D7134DA8E225}"/>
    <hyperlink ref="C1121" r:id="rId2240" display="https://finance.yahoo.com/quote/AMZN/options?strike=160.5&amp;straddle=false" xr:uid="{E2AB0AF3-B2EC-4090-A943-70C0B2BFA793}"/>
    <hyperlink ref="A1122" r:id="rId2241" display="https://finance.yahoo.com/quote/AMZN230616P00161000?p=AMZN230616P00161000" xr:uid="{80414BE7-C1CB-478F-9C1D-AC6CC8B4E087}"/>
    <hyperlink ref="C1122" r:id="rId2242" display="https://finance.yahoo.com/quote/AMZN/options?strike=161&amp;straddle=false" xr:uid="{80C7D65B-4D3C-4A3F-975A-035611EB829E}"/>
    <hyperlink ref="A1123" r:id="rId2243" display="https://finance.yahoo.com/quote/AMZN230616P00161500?p=AMZN230616P00161500" xr:uid="{15B65315-CC73-4CAF-88F1-9DCAD680874C}"/>
    <hyperlink ref="C1123" r:id="rId2244" display="https://finance.yahoo.com/quote/AMZN/options?strike=161.5&amp;straddle=false" xr:uid="{0DCF6024-52FD-4541-9D27-032620A3620E}"/>
    <hyperlink ref="A1124" r:id="rId2245" display="https://finance.yahoo.com/quote/AMZN230616P00162000?p=AMZN230616P00162000" xr:uid="{B7A5352E-C754-4F90-9906-E67C7C00A0B9}"/>
    <hyperlink ref="C1124" r:id="rId2246" display="https://finance.yahoo.com/quote/AMZN/options?strike=162&amp;straddle=false" xr:uid="{C25A8BFA-1D5B-4618-A247-9B246CB48D33}"/>
    <hyperlink ref="A1125" r:id="rId2247" display="https://finance.yahoo.com/quote/AMZN230616P00162500?p=AMZN230616P00162500" xr:uid="{B8809BE5-8316-4ADD-A4F4-B0EC66BE9FEC}"/>
    <hyperlink ref="C1125" r:id="rId2248" display="https://finance.yahoo.com/quote/AMZN/options?strike=162.5&amp;straddle=false" xr:uid="{AA42EDD3-584E-470D-B677-610E926AAA80}"/>
    <hyperlink ref="A1126" r:id="rId2249" display="https://finance.yahoo.com/quote/AMZN230616P00163000?p=AMZN230616P00163000" xr:uid="{AA616BCA-F413-4AEB-A7C1-135402AFED97}"/>
    <hyperlink ref="C1126" r:id="rId2250" display="https://finance.yahoo.com/quote/AMZN/options?strike=163&amp;straddle=false" xr:uid="{EA5CA933-C77A-4AAB-A16E-5C517E9E44CC}"/>
    <hyperlink ref="A1127" r:id="rId2251" display="https://finance.yahoo.com/quote/AMZN230616P00163500?p=AMZN230616P00163500" xr:uid="{3AF9E902-D77C-45E2-A676-5FE67A74A766}"/>
    <hyperlink ref="C1127" r:id="rId2252" display="https://finance.yahoo.com/quote/AMZN/options?strike=163.5&amp;straddle=false" xr:uid="{D6B6C383-1167-42A4-8EC7-FF1F703E4493}"/>
    <hyperlink ref="A1128" r:id="rId2253" display="https://finance.yahoo.com/quote/AMZN230616P00164000?p=AMZN230616P00164000" xr:uid="{7396DFC4-1C6E-40C7-92DF-CC9561AE91F6}"/>
    <hyperlink ref="C1128" r:id="rId2254" display="https://finance.yahoo.com/quote/AMZN/options?strike=164&amp;straddle=false" xr:uid="{3D4AFA3E-10F5-4383-B768-BFF8CFAB4736}"/>
    <hyperlink ref="A1129" r:id="rId2255" display="https://finance.yahoo.com/quote/AMZN230616P00164500?p=AMZN230616P00164500" xr:uid="{1AC4128D-72E4-43CC-82EA-AAB5F3465A12}"/>
    <hyperlink ref="C1129" r:id="rId2256" display="https://finance.yahoo.com/quote/AMZN/options?strike=164.5&amp;straddle=false" xr:uid="{777EB0D5-43BD-4B78-80CF-D092A95DAE39}"/>
    <hyperlink ref="A1130" r:id="rId2257" display="https://finance.yahoo.com/quote/AMZN230616P00165000?p=AMZN230616P00165000" xr:uid="{74C3818A-87E5-4F90-A23D-2BF6FD4EF6B2}"/>
    <hyperlink ref="C1130" r:id="rId2258" display="https://finance.yahoo.com/quote/AMZN/options?strike=165&amp;straddle=false" xr:uid="{0E94F292-29C2-4031-9412-B1445A36C9AB}"/>
    <hyperlink ref="A1131" r:id="rId2259" display="https://finance.yahoo.com/quote/AMZN230616P00165500?p=AMZN230616P00165500" xr:uid="{C64A3E90-293C-4F7E-B4BA-EA968D89D550}"/>
    <hyperlink ref="C1131" r:id="rId2260" display="https://finance.yahoo.com/quote/AMZN/options?strike=165.5&amp;straddle=false" xr:uid="{0A0F2BAD-397C-4DE9-943B-74AC0173D51B}"/>
    <hyperlink ref="A1132" r:id="rId2261" display="https://finance.yahoo.com/quote/AMZN230616P00166000?p=AMZN230616P00166000" xr:uid="{D5C5BCAB-C2F0-4E67-A98F-8A800EA45B8F}"/>
    <hyperlink ref="C1132" r:id="rId2262" display="https://finance.yahoo.com/quote/AMZN/options?strike=166&amp;straddle=false" xr:uid="{16246C7B-7D3A-4D16-AF1D-3876B5D979A9}"/>
    <hyperlink ref="A1133" r:id="rId2263" display="https://finance.yahoo.com/quote/AMZN230616P00166500?p=AMZN230616P00166500" xr:uid="{B98516F0-47E7-4022-A272-9B329A5015C3}"/>
    <hyperlink ref="C1133" r:id="rId2264" display="https://finance.yahoo.com/quote/AMZN/options?strike=166.5&amp;straddle=false" xr:uid="{6E51A3C0-81DA-4FAA-A647-AF25C038DD0B}"/>
    <hyperlink ref="A1134" r:id="rId2265" display="https://finance.yahoo.com/quote/AMZN230616P00167000?p=AMZN230616P00167000" xr:uid="{62BBCF26-C431-4104-A6B3-8D844B21A2EA}"/>
    <hyperlink ref="C1134" r:id="rId2266" display="https://finance.yahoo.com/quote/AMZN/options?strike=167&amp;straddle=false" xr:uid="{AFAAEAFF-97A7-4D1E-A5CB-BC8ED63DFBFA}"/>
    <hyperlink ref="A1135" r:id="rId2267" display="https://finance.yahoo.com/quote/AMZN230616P00167500?p=AMZN230616P00167500" xr:uid="{B5EB7EAE-DDED-4853-BF06-01EA7D029083}"/>
    <hyperlink ref="C1135" r:id="rId2268" display="https://finance.yahoo.com/quote/AMZN/options?strike=167.5&amp;straddle=false" xr:uid="{65A2366D-790C-4508-9FA7-BE840DFDE216}"/>
    <hyperlink ref="A1136" r:id="rId2269" display="https://finance.yahoo.com/quote/AMZN230616P00168000?p=AMZN230616P00168000" xr:uid="{3E7224FB-EEF4-4DDB-B6C0-9633A0D7E1EC}"/>
    <hyperlink ref="C1136" r:id="rId2270" display="https://finance.yahoo.com/quote/AMZN/options?strike=168&amp;straddle=false" xr:uid="{484C9B6F-BAC6-4F05-B13B-7E9DA1459CF5}"/>
    <hyperlink ref="A1137" r:id="rId2271" display="https://finance.yahoo.com/quote/AMZN230616P00168500?p=AMZN230616P00168500" xr:uid="{97EC9D85-48AE-437B-8443-E2A713F4D5E9}"/>
    <hyperlink ref="C1137" r:id="rId2272" display="https://finance.yahoo.com/quote/AMZN/options?strike=168.5&amp;straddle=false" xr:uid="{26EE8C54-C066-4FF2-9E6F-D2084A23481A}"/>
    <hyperlink ref="A1138" r:id="rId2273" display="https://finance.yahoo.com/quote/AMZN230616P00169000?p=AMZN230616P00169000" xr:uid="{DF020EAF-9E85-40B7-BA5F-1F30FDE5FDCE}"/>
    <hyperlink ref="C1138" r:id="rId2274" display="https://finance.yahoo.com/quote/AMZN/options?strike=169&amp;straddle=false" xr:uid="{6522A5D8-799B-4063-B631-E52D80AC28FB}"/>
    <hyperlink ref="A1139" r:id="rId2275" display="https://finance.yahoo.com/quote/AMZN230616P00169500?p=AMZN230616P00169500" xr:uid="{58E784B5-8071-4750-A598-CE399ADEE164}"/>
    <hyperlink ref="C1139" r:id="rId2276" display="https://finance.yahoo.com/quote/AMZN/options?strike=169.5&amp;straddle=false" xr:uid="{E89AB977-74A3-4DBA-BB23-76CDE14B83D3}"/>
    <hyperlink ref="A1140" r:id="rId2277" display="https://finance.yahoo.com/quote/AMZN230616P00170000?p=AMZN230616P00170000" xr:uid="{DBE094F3-C09F-4A6E-B5FE-54818086EFFB}"/>
    <hyperlink ref="C1140" r:id="rId2278" display="https://finance.yahoo.com/quote/AMZN/options?strike=170&amp;straddle=false" xr:uid="{A6B8488E-E48C-4112-84BF-E83FC1271FCC}"/>
    <hyperlink ref="A1141" r:id="rId2279" display="https://finance.yahoo.com/quote/AMZN230616P00170500?p=AMZN230616P00170500" xr:uid="{90293C40-32D8-4323-84C8-53DBC9795343}"/>
    <hyperlink ref="C1141" r:id="rId2280" display="https://finance.yahoo.com/quote/AMZN/options?strike=170.5&amp;straddle=false" xr:uid="{A8FCD8C2-CD2D-495E-843A-E12822FFAFC4}"/>
    <hyperlink ref="A1142" r:id="rId2281" display="https://finance.yahoo.com/quote/AMZN230616P00171000?p=AMZN230616P00171000" xr:uid="{80875091-15B6-4A02-94AB-68D2C16FEE97}"/>
    <hyperlink ref="C1142" r:id="rId2282" display="https://finance.yahoo.com/quote/AMZN/options?strike=171&amp;straddle=false" xr:uid="{E214F9FB-AC6D-4A57-9BFE-63ADF09E320B}"/>
    <hyperlink ref="A1143" r:id="rId2283" display="https://finance.yahoo.com/quote/AMZN230616P00171500?p=AMZN230616P00171500" xr:uid="{50011E0B-FBAD-46B6-8C6D-CD4984CB7F0C}"/>
    <hyperlink ref="C1143" r:id="rId2284" display="https://finance.yahoo.com/quote/AMZN/options?strike=171.5&amp;straddle=false" xr:uid="{DA0F711A-414F-4074-B8F6-8D53EAF7F68A}"/>
    <hyperlink ref="A1144" r:id="rId2285" display="https://finance.yahoo.com/quote/AMZN230616P00172000?p=AMZN230616P00172000" xr:uid="{60C33AD3-E44A-4276-829D-601ADD4B9AFA}"/>
    <hyperlink ref="C1144" r:id="rId2286" display="https://finance.yahoo.com/quote/AMZN/options?strike=172&amp;straddle=false" xr:uid="{083F2D9A-E9B8-4D5C-BAC0-B593F63B5A58}"/>
    <hyperlink ref="A1145" r:id="rId2287" display="https://finance.yahoo.com/quote/AMZN230616P00172500?p=AMZN230616P00172500" xr:uid="{7BEE37C4-6331-4277-A135-397D97C2CC90}"/>
    <hyperlink ref="C1145" r:id="rId2288" display="https://finance.yahoo.com/quote/AMZN/options?strike=172.5&amp;straddle=false" xr:uid="{CA499C87-ABB0-4316-B914-565A1F96FB99}"/>
    <hyperlink ref="A1146" r:id="rId2289" display="https://finance.yahoo.com/quote/AMZN230616P00173000?p=AMZN230616P00173000" xr:uid="{FFA72EB8-E9B2-4C04-BA9D-388E74822766}"/>
    <hyperlink ref="C1146" r:id="rId2290" display="https://finance.yahoo.com/quote/AMZN/options?strike=173&amp;straddle=false" xr:uid="{45A6CDC5-9C8A-42F9-89B4-6A0ACCC41223}"/>
    <hyperlink ref="A1147" r:id="rId2291" display="https://finance.yahoo.com/quote/AMZN230616P00173500?p=AMZN230616P00173500" xr:uid="{866884CB-3B11-45C5-9B30-38A323ED8D8A}"/>
    <hyperlink ref="C1147" r:id="rId2292" display="https://finance.yahoo.com/quote/AMZN/options?strike=173.5&amp;straddle=false" xr:uid="{A29D06FE-BAF7-4A2D-8723-B20C6BE76037}"/>
    <hyperlink ref="A1148" r:id="rId2293" display="https://finance.yahoo.com/quote/AMZN230616P00174000?p=AMZN230616P00174000" xr:uid="{6C092119-C06C-4689-B9F7-C24AD000484A}"/>
    <hyperlink ref="C1148" r:id="rId2294" display="https://finance.yahoo.com/quote/AMZN/options?strike=174&amp;straddle=false" xr:uid="{EDDCBAB3-ADAC-4880-99C8-BFBA24B3B8F6}"/>
    <hyperlink ref="A1149" r:id="rId2295" display="https://finance.yahoo.com/quote/AMZN230616P00174500?p=AMZN230616P00174500" xr:uid="{83583FDE-A3FC-418C-87B3-F295EB0C62A1}"/>
    <hyperlink ref="C1149" r:id="rId2296" display="https://finance.yahoo.com/quote/AMZN/options?strike=174.5&amp;straddle=false" xr:uid="{F46509EF-D647-4991-A05D-8BDC25D74949}"/>
    <hyperlink ref="A1150" r:id="rId2297" display="https://finance.yahoo.com/quote/AMZN230616P00175000?p=AMZN230616P00175000" xr:uid="{6BF7E0AF-01AA-4095-B36A-EC3DA6E4561B}"/>
    <hyperlink ref="C1150" r:id="rId2298" display="https://finance.yahoo.com/quote/AMZN/options?strike=175&amp;straddle=false" xr:uid="{4D5A1BD4-60AB-4031-A0B0-899D84B9B4B7}"/>
    <hyperlink ref="A1151" r:id="rId2299" display="https://finance.yahoo.com/quote/AMZN230616P00175500?p=AMZN230616P00175500" xr:uid="{5586616E-BA12-4FCE-863F-62AC9FD28932}"/>
    <hyperlink ref="C1151" r:id="rId2300" display="https://finance.yahoo.com/quote/AMZN/options?strike=175.5&amp;straddle=false" xr:uid="{04379BA2-71F6-4F40-BC13-955F1044594E}"/>
    <hyperlink ref="A1152" r:id="rId2301" display="https://finance.yahoo.com/quote/AMZN230616P00176000?p=AMZN230616P00176000" xr:uid="{994F48E2-3231-4E59-B821-66EAB313D4DC}"/>
    <hyperlink ref="C1152" r:id="rId2302" display="https://finance.yahoo.com/quote/AMZN/options?strike=176&amp;straddle=false" xr:uid="{E5EDD24E-9BC5-48DB-86EB-ECAEBF36F717}"/>
    <hyperlink ref="A1153" r:id="rId2303" display="https://finance.yahoo.com/quote/AMZN230616P00176500?p=AMZN230616P00176500" xr:uid="{78477CE6-BAAD-49F8-8101-CD64F84B7F56}"/>
    <hyperlink ref="C1153" r:id="rId2304" display="https://finance.yahoo.com/quote/AMZN/options?strike=176.5&amp;straddle=false" xr:uid="{17177C5A-5F9A-49DD-8447-4B320CA6DAEA}"/>
    <hyperlink ref="A1154" r:id="rId2305" display="https://finance.yahoo.com/quote/AMZN230616P00177000?p=AMZN230616P00177000" xr:uid="{02F72EB9-9C73-4A09-B45B-83483C343925}"/>
    <hyperlink ref="C1154" r:id="rId2306" display="https://finance.yahoo.com/quote/AMZN/options?strike=177&amp;straddle=false" xr:uid="{3EF405F8-FEA1-41BF-A628-2F298E2C2F19}"/>
    <hyperlink ref="A1155" r:id="rId2307" display="https://finance.yahoo.com/quote/AMZN230616P00177500?p=AMZN230616P00177500" xr:uid="{19E526AA-9E3C-443B-A6BD-2620ADC4E876}"/>
    <hyperlink ref="C1155" r:id="rId2308" display="https://finance.yahoo.com/quote/AMZN/options?strike=177.5&amp;straddle=false" xr:uid="{F76FD940-990F-4884-BBB5-CC0ABDA5D81D}"/>
    <hyperlink ref="A1156" r:id="rId2309" display="https://finance.yahoo.com/quote/AMZN230616P00178000?p=AMZN230616P00178000" xr:uid="{C7E3530E-F922-418F-90DF-46B6735D7B90}"/>
    <hyperlink ref="C1156" r:id="rId2310" display="https://finance.yahoo.com/quote/AMZN/options?strike=178&amp;straddle=false" xr:uid="{7F2D5383-BA1C-43C4-B13A-F128F2DC8EA6}"/>
    <hyperlink ref="A1157" r:id="rId2311" display="https://finance.yahoo.com/quote/AMZN230616P00178500?p=AMZN230616P00178500" xr:uid="{2C6163D4-FF48-4DBF-B925-F4EE04579580}"/>
    <hyperlink ref="C1157" r:id="rId2312" display="https://finance.yahoo.com/quote/AMZN/options?strike=178.5&amp;straddle=false" xr:uid="{8CBFBB6F-9B27-4FCB-88A9-899EF798D43D}"/>
    <hyperlink ref="A1158" r:id="rId2313" display="https://finance.yahoo.com/quote/AMZN230616P00179000?p=AMZN230616P00179000" xr:uid="{6C3B8C8C-DA24-4B70-B84F-9760D496754B}"/>
    <hyperlink ref="C1158" r:id="rId2314" display="https://finance.yahoo.com/quote/AMZN/options?strike=179&amp;straddle=false" xr:uid="{6BC3AC1C-140B-424C-90C5-8F3EA910AC55}"/>
    <hyperlink ref="A1159" r:id="rId2315" display="https://finance.yahoo.com/quote/AMZN230616P00179500?p=AMZN230616P00179500" xr:uid="{423244D6-F5DC-4E31-A9E7-E60BC487BFD9}"/>
    <hyperlink ref="C1159" r:id="rId2316" display="https://finance.yahoo.com/quote/AMZN/options?strike=179.5&amp;straddle=false" xr:uid="{8ECC6FBA-4CCB-44BF-8A38-1A6BF3FA7601}"/>
    <hyperlink ref="A1160" r:id="rId2317" display="https://finance.yahoo.com/quote/AMZN230616P00180000?p=AMZN230616P00180000" xr:uid="{43A73349-5212-4716-812F-24AE06810DE5}"/>
    <hyperlink ref="C1160" r:id="rId2318" display="https://finance.yahoo.com/quote/AMZN/options?strike=180&amp;straddle=false" xr:uid="{D6132285-5543-49C9-9116-7FE6010529DC}"/>
    <hyperlink ref="A1161" r:id="rId2319" display="https://finance.yahoo.com/quote/AMZN230616P00180500?p=AMZN230616P00180500" xr:uid="{2C6DFD5A-DCBC-4371-980B-24B25B02C397}"/>
    <hyperlink ref="C1161" r:id="rId2320" display="https://finance.yahoo.com/quote/AMZN/options?strike=180.5&amp;straddle=false" xr:uid="{E6C0534C-73D7-4728-B9AB-06C08F8C2A34}"/>
    <hyperlink ref="A1162" r:id="rId2321" display="https://finance.yahoo.com/quote/AMZN230616P00181000?p=AMZN230616P00181000" xr:uid="{9853BFFA-DF2D-4869-A247-0742F3A95943}"/>
    <hyperlink ref="C1162" r:id="rId2322" display="https://finance.yahoo.com/quote/AMZN/options?strike=181&amp;straddle=false" xr:uid="{50D60945-10FF-4227-BA0E-24EEF563E630}"/>
    <hyperlink ref="A1163" r:id="rId2323" display="https://finance.yahoo.com/quote/AMZN230616P00181500?p=AMZN230616P00181500" xr:uid="{7D6291BF-8F69-4948-800A-0F759366D1BC}"/>
    <hyperlink ref="C1163" r:id="rId2324" display="https://finance.yahoo.com/quote/AMZN/options?strike=181.5&amp;straddle=false" xr:uid="{5D0AAB67-EFBC-45D4-BF5E-AC27C5BDB20B}"/>
    <hyperlink ref="A1164" r:id="rId2325" display="https://finance.yahoo.com/quote/AMZN230616P00182000?p=AMZN230616P00182000" xr:uid="{651287A4-3A4B-4460-A9CC-52F6E35F56A6}"/>
    <hyperlink ref="C1164" r:id="rId2326" display="https://finance.yahoo.com/quote/AMZN/options?strike=182&amp;straddle=false" xr:uid="{41D6C23D-D0C8-4BDE-8EE9-EF51BDC8D0C6}"/>
    <hyperlink ref="A1165" r:id="rId2327" display="https://finance.yahoo.com/quote/AMZN230616P00182500?p=AMZN230616P00182500" xr:uid="{75E73CB9-0C7E-4B7B-85AE-CB8F3F29BE45}"/>
    <hyperlink ref="C1165" r:id="rId2328" display="https://finance.yahoo.com/quote/AMZN/options?strike=182.5&amp;straddle=false" xr:uid="{F093DE87-5482-47B1-92BE-5E0CE4F77C6A}"/>
    <hyperlink ref="A1166" r:id="rId2329" display="https://finance.yahoo.com/quote/AMZN230616P00183000?p=AMZN230616P00183000" xr:uid="{CFF6FB93-A6E5-49B3-A846-B40F3D5C2EF1}"/>
    <hyperlink ref="C1166" r:id="rId2330" display="https://finance.yahoo.com/quote/AMZN/options?strike=183&amp;straddle=false" xr:uid="{C1EF02DC-DB6C-45C2-AC65-31F8A32DE65D}"/>
    <hyperlink ref="A1167" r:id="rId2331" display="https://finance.yahoo.com/quote/AMZN230616P00183500?p=AMZN230616P00183500" xr:uid="{095B7FC6-48FE-4EFC-B8C0-3E51165C393F}"/>
    <hyperlink ref="C1167" r:id="rId2332" display="https://finance.yahoo.com/quote/AMZN/options?strike=183.5&amp;straddle=false" xr:uid="{2F154300-F953-4C5B-9ED8-F94F10BDA2A2}"/>
    <hyperlink ref="A1168" r:id="rId2333" display="https://finance.yahoo.com/quote/AMZN230616P00184000?p=AMZN230616P00184000" xr:uid="{75002691-9B3B-4603-B456-DA79277C8675}"/>
    <hyperlink ref="C1168" r:id="rId2334" display="https://finance.yahoo.com/quote/AMZN/options?strike=184&amp;straddle=false" xr:uid="{BB49B45D-42DD-4DC7-9F12-7904091DB4E3}"/>
    <hyperlink ref="A1169" r:id="rId2335" display="https://finance.yahoo.com/quote/AMZN230616P00184500?p=AMZN230616P00184500" xr:uid="{5F2A5DED-9F59-48A8-B185-22A5532F0EFB}"/>
    <hyperlink ref="C1169" r:id="rId2336" display="https://finance.yahoo.com/quote/AMZN/options?strike=184.5&amp;straddle=false" xr:uid="{1C64DB69-F318-4A23-8F0B-7BD96AB514B2}"/>
    <hyperlink ref="A1170" r:id="rId2337" display="https://finance.yahoo.com/quote/AMZN230616P00185000?p=AMZN230616P00185000" xr:uid="{A4499349-7A80-489A-AE07-0E3F5DA22D81}"/>
    <hyperlink ref="C1170" r:id="rId2338" display="https://finance.yahoo.com/quote/AMZN/options?strike=185&amp;straddle=false" xr:uid="{D5270981-62C1-4892-9C72-C8412E3431CB}"/>
    <hyperlink ref="A1171" r:id="rId2339" display="https://finance.yahoo.com/quote/AMZN230616P00185500?p=AMZN230616P00185500" xr:uid="{E427C1A7-F0BB-4324-AFC5-767E5C1194D5}"/>
    <hyperlink ref="C1171" r:id="rId2340" display="https://finance.yahoo.com/quote/AMZN/options?strike=185.5&amp;straddle=false" xr:uid="{B0421699-707F-4017-84BF-94FFC2E490ED}"/>
    <hyperlink ref="A1172" r:id="rId2341" display="https://finance.yahoo.com/quote/AMZN230616P00186000?p=AMZN230616P00186000" xr:uid="{4C9FDF05-8CE4-4335-ABF6-D341C91C704D}"/>
    <hyperlink ref="C1172" r:id="rId2342" display="https://finance.yahoo.com/quote/AMZN/options?strike=186&amp;straddle=false" xr:uid="{637B4660-D9C5-4812-AA18-0864A8D80CB1}"/>
    <hyperlink ref="A1173" r:id="rId2343" display="https://finance.yahoo.com/quote/AMZN230616P00186500?p=AMZN230616P00186500" xr:uid="{67AA9511-7A49-48F0-895E-F8C008341FCF}"/>
    <hyperlink ref="C1173" r:id="rId2344" display="https://finance.yahoo.com/quote/AMZN/options?strike=186.5&amp;straddle=false" xr:uid="{537AE8D1-7477-4A8D-BE86-6487748469EB}"/>
    <hyperlink ref="A1174" r:id="rId2345" display="https://finance.yahoo.com/quote/AMZN230616P00187000?p=AMZN230616P00187000" xr:uid="{B78ECD51-18E3-4E50-BB5B-C551BF5EB8BA}"/>
    <hyperlink ref="C1174" r:id="rId2346" display="https://finance.yahoo.com/quote/AMZN/options?strike=187&amp;straddle=false" xr:uid="{BFB156EE-6A43-4842-ACAC-4B4AFA1B4619}"/>
    <hyperlink ref="A1175" r:id="rId2347" display="https://finance.yahoo.com/quote/AMZN230616P00187500?p=AMZN230616P00187500" xr:uid="{A2F204D3-E45B-4347-BD41-43E451219B15}"/>
    <hyperlink ref="C1175" r:id="rId2348" display="https://finance.yahoo.com/quote/AMZN/options?strike=187.5&amp;straddle=false" xr:uid="{36ECB9F3-E55E-4B04-A8A3-4D20CE9F2EA7}"/>
    <hyperlink ref="A1176" r:id="rId2349" display="https://finance.yahoo.com/quote/AMZN230616P00188000?p=AMZN230616P00188000" xr:uid="{DBE62D25-7C8A-440F-8B25-D8AF9388E8DF}"/>
    <hyperlink ref="C1176" r:id="rId2350" display="https://finance.yahoo.com/quote/AMZN/options?strike=188&amp;straddle=false" xr:uid="{BA0CF3F5-A151-4D31-BC0F-57F48B418F4C}"/>
    <hyperlink ref="A1177" r:id="rId2351" display="https://finance.yahoo.com/quote/AMZN230616P00188500?p=AMZN230616P00188500" xr:uid="{B58F7CEE-B0D2-48E2-9E07-24D37FF6C8BC}"/>
    <hyperlink ref="C1177" r:id="rId2352" display="https://finance.yahoo.com/quote/AMZN/options?strike=188.5&amp;straddle=false" xr:uid="{EF3FD9B4-9FB9-45E5-9A9A-7B708E896AD6}"/>
    <hyperlink ref="A1178" r:id="rId2353" display="https://finance.yahoo.com/quote/AMZN230616P00189000?p=AMZN230616P00189000" xr:uid="{D3FB43F6-72BD-4469-8489-08CF3EC21D16}"/>
    <hyperlink ref="C1178" r:id="rId2354" display="https://finance.yahoo.com/quote/AMZN/options?strike=189&amp;straddle=false" xr:uid="{47E706BE-2A97-4409-B0FD-A3EB58FBA9C0}"/>
    <hyperlink ref="A1179" r:id="rId2355" display="https://finance.yahoo.com/quote/AMZN230616P00189500?p=AMZN230616P00189500" xr:uid="{8E5D7F17-3A6E-458C-86B3-F79C1409A803}"/>
    <hyperlink ref="C1179" r:id="rId2356" display="https://finance.yahoo.com/quote/AMZN/options?strike=189.5&amp;straddle=false" xr:uid="{7CA85843-6CBD-4307-9870-AC3AF915A209}"/>
    <hyperlink ref="A1180" r:id="rId2357" display="https://finance.yahoo.com/quote/AMZN230616P00190000?p=AMZN230616P00190000" xr:uid="{847BB729-1102-47B4-9320-C203ECC8C447}"/>
    <hyperlink ref="C1180" r:id="rId2358" display="https://finance.yahoo.com/quote/AMZN/options?strike=190&amp;straddle=false" xr:uid="{6A070875-85C9-453A-AA85-DDC8FAF07008}"/>
    <hyperlink ref="A1181" r:id="rId2359" display="https://finance.yahoo.com/quote/AMZN230616P00190500?p=AMZN230616P00190500" xr:uid="{C66E50D0-0992-49B2-B699-D058E8C9E969}"/>
    <hyperlink ref="C1181" r:id="rId2360" display="https://finance.yahoo.com/quote/AMZN/options?strike=190.5&amp;straddle=false" xr:uid="{CC0BECAF-ACBC-424D-A09B-EC0E8AEE881D}"/>
    <hyperlink ref="A1182" r:id="rId2361" display="https://finance.yahoo.com/quote/AMZN230616P00191000?p=AMZN230616P00191000" xr:uid="{A741047C-7132-4A30-823D-EFAAD98A454E}"/>
    <hyperlink ref="C1182" r:id="rId2362" display="https://finance.yahoo.com/quote/AMZN/options?strike=191&amp;straddle=false" xr:uid="{5E1D27BD-22FB-4FA6-B215-40E83F9B4493}"/>
    <hyperlink ref="A1183" r:id="rId2363" display="https://finance.yahoo.com/quote/AMZN230616P00191500?p=AMZN230616P00191500" xr:uid="{03CD0971-D157-4957-A081-60B21DC8BC1A}"/>
    <hyperlink ref="C1183" r:id="rId2364" display="https://finance.yahoo.com/quote/AMZN/options?strike=191.5&amp;straddle=false" xr:uid="{E359DDC4-4DCE-485E-9E70-397A5C462B61}"/>
    <hyperlink ref="A1184" r:id="rId2365" display="https://finance.yahoo.com/quote/AMZN230616P00192000?p=AMZN230616P00192000" xr:uid="{E2946E70-B27C-47C3-9360-2F026D7B037B}"/>
    <hyperlink ref="C1184" r:id="rId2366" display="https://finance.yahoo.com/quote/AMZN/options?strike=192&amp;straddle=false" xr:uid="{98D0F420-AD29-449C-A949-4615E8EACCC1}"/>
    <hyperlink ref="A1185" r:id="rId2367" display="https://finance.yahoo.com/quote/AMZN230616P00192500?p=AMZN230616P00192500" xr:uid="{742596D8-72DE-4897-849C-D95F521D9513}"/>
    <hyperlink ref="C1185" r:id="rId2368" display="https://finance.yahoo.com/quote/AMZN/options?strike=192.5&amp;straddle=false" xr:uid="{82584283-B0AF-4BD3-83BB-F63BCCDEFA29}"/>
    <hyperlink ref="A1186" r:id="rId2369" display="https://finance.yahoo.com/quote/AMZN230616P00193000?p=AMZN230616P00193000" xr:uid="{4B4F63FA-0425-460F-B032-4A9CAA8CB4C4}"/>
    <hyperlink ref="C1186" r:id="rId2370" display="https://finance.yahoo.com/quote/AMZN/options?strike=193&amp;straddle=false" xr:uid="{D66EFBB4-2849-4528-891A-18451286E6F0}"/>
    <hyperlink ref="A1187" r:id="rId2371" display="https://finance.yahoo.com/quote/AMZN230616P00193500?p=AMZN230616P00193500" xr:uid="{1A8C2B1C-ED34-47E3-96BE-0673BA6C1C96}"/>
    <hyperlink ref="C1187" r:id="rId2372" display="https://finance.yahoo.com/quote/AMZN/options?strike=193.5&amp;straddle=false" xr:uid="{B00710FA-B792-4E2B-BACD-6D81DA1D5198}"/>
    <hyperlink ref="A1188" r:id="rId2373" display="https://finance.yahoo.com/quote/AMZN230616P00194000?p=AMZN230616P00194000" xr:uid="{2C7E30DC-3700-4CF5-A92B-349F80E8BA29}"/>
    <hyperlink ref="C1188" r:id="rId2374" display="https://finance.yahoo.com/quote/AMZN/options?strike=194&amp;straddle=false" xr:uid="{B9F31AB6-27B0-4D4D-95AB-E7D1588CCCA9}"/>
    <hyperlink ref="A1189" r:id="rId2375" display="https://finance.yahoo.com/quote/AMZN230616P00194500?p=AMZN230616P00194500" xr:uid="{926AA6FA-2388-4B5F-B040-B089855E3982}"/>
    <hyperlink ref="C1189" r:id="rId2376" display="https://finance.yahoo.com/quote/AMZN/options?strike=194.5&amp;straddle=false" xr:uid="{5A6AE2A0-4063-4AAE-98AE-6843054FCA80}"/>
    <hyperlink ref="A1190" r:id="rId2377" display="https://finance.yahoo.com/quote/AMZN230616P00195000?p=AMZN230616P00195000" xr:uid="{E4ABB209-5188-4986-B96D-5F17BD4552F8}"/>
    <hyperlink ref="C1190" r:id="rId2378" display="https://finance.yahoo.com/quote/AMZN/options?strike=195&amp;straddle=false" xr:uid="{61FE68F5-05A0-45F1-B6FE-E6DA2E6EB12C}"/>
    <hyperlink ref="A1191" r:id="rId2379" display="https://finance.yahoo.com/quote/AMZN230616P00195500?p=AMZN230616P00195500" xr:uid="{EB4591E0-4CA5-430C-8D67-7192425C4104}"/>
    <hyperlink ref="C1191" r:id="rId2380" display="https://finance.yahoo.com/quote/AMZN/options?strike=195.5&amp;straddle=false" xr:uid="{85420D53-2769-4385-8177-D0DB7FF444B8}"/>
    <hyperlink ref="A1192" r:id="rId2381" display="https://finance.yahoo.com/quote/AMZN230616P00196000?p=AMZN230616P00196000" xr:uid="{19B2AD90-CEC1-44BC-AA54-0ADB3F3709B9}"/>
    <hyperlink ref="C1192" r:id="rId2382" display="https://finance.yahoo.com/quote/AMZN/options?strike=196&amp;straddle=false" xr:uid="{3512F6CA-0462-4C18-B50C-74A2170CC908}"/>
    <hyperlink ref="A1193" r:id="rId2383" display="https://finance.yahoo.com/quote/AMZN230616P00196500?p=AMZN230616P00196500" xr:uid="{9D266412-D20F-49E1-89A6-C86243100865}"/>
    <hyperlink ref="C1193" r:id="rId2384" display="https://finance.yahoo.com/quote/AMZN/options?strike=196.5&amp;straddle=false" xr:uid="{91DE46E4-E73E-4299-AE06-00089EBA19CA}"/>
    <hyperlink ref="A1194" r:id="rId2385" display="https://finance.yahoo.com/quote/AMZN230616P00197000?p=AMZN230616P00197000" xr:uid="{7AA90E93-A22C-4C22-8A58-048B3B5B33EC}"/>
    <hyperlink ref="C1194" r:id="rId2386" display="https://finance.yahoo.com/quote/AMZN/options?strike=197&amp;straddle=false" xr:uid="{9729C7E1-E4A6-4FA9-A010-BC721EE5D8DC}"/>
    <hyperlink ref="A1195" r:id="rId2387" display="https://finance.yahoo.com/quote/AMZN230616P00197500?p=AMZN230616P00197500" xr:uid="{D1E29CFB-D0B5-468C-9D0E-6CFB3BD59C01}"/>
    <hyperlink ref="C1195" r:id="rId2388" display="https://finance.yahoo.com/quote/AMZN/options?strike=197.5&amp;straddle=false" xr:uid="{36A79B27-F383-47E1-8807-926F4FD6E59E}"/>
    <hyperlink ref="A1196" r:id="rId2389" display="https://finance.yahoo.com/quote/AMZN230616P00198000?p=AMZN230616P00198000" xr:uid="{DB7C3046-7927-46D9-9951-4D1A429F4AC1}"/>
    <hyperlink ref="C1196" r:id="rId2390" display="https://finance.yahoo.com/quote/AMZN/options?strike=198&amp;straddle=false" xr:uid="{2EDDEBCB-49FF-4117-8C44-7E6D7CCA15AE}"/>
    <hyperlink ref="A1197" r:id="rId2391" display="https://finance.yahoo.com/quote/AMZN230616P00198500?p=AMZN230616P00198500" xr:uid="{3F3B0CEA-1ACB-4351-942C-AB05C9A4E11D}"/>
    <hyperlink ref="C1197" r:id="rId2392" display="https://finance.yahoo.com/quote/AMZN/options?strike=198.5&amp;straddle=false" xr:uid="{6E1E7C31-A842-4118-95EC-21484EEA3230}"/>
    <hyperlink ref="A1198" r:id="rId2393" display="https://finance.yahoo.com/quote/AMZN230616P00199000?p=AMZN230616P00199000" xr:uid="{73B20941-3F5C-4E06-89D2-42F8825A4510}"/>
    <hyperlink ref="C1198" r:id="rId2394" display="https://finance.yahoo.com/quote/AMZN/options?strike=199&amp;straddle=false" xr:uid="{F79F0E4E-E3F9-44ED-9C63-EDA3557F7AE6}"/>
    <hyperlink ref="A1199" r:id="rId2395" display="https://finance.yahoo.com/quote/AMZN230616P00199500?p=AMZN230616P00199500" xr:uid="{FC9F4236-6D94-45C7-8933-D71261A40827}"/>
    <hyperlink ref="C1199" r:id="rId2396" display="https://finance.yahoo.com/quote/AMZN/options?strike=199.5&amp;straddle=false" xr:uid="{AD7BDB3B-CA71-4652-88EF-9F6DDBA7AE2F}"/>
    <hyperlink ref="A1200" r:id="rId2397" display="https://finance.yahoo.com/quote/AMZN230616P00200000?p=AMZN230616P00200000" xr:uid="{FD6BD819-A357-40FF-A322-F774BEB0E9AD}"/>
    <hyperlink ref="C1200" r:id="rId2398" display="https://finance.yahoo.com/quote/AMZN/options?strike=200&amp;straddle=false" xr:uid="{8F967016-0CAB-4689-AE54-F4863E73B359}"/>
    <hyperlink ref="A1201" r:id="rId2399" display="https://finance.yahoo.com/quote/AMZN230616P00205000?p=AMZN230616P00205000" xr:uid="{0D1FA229-E27E-42C3-8D89-659E3B9766C1}"/>
    <hyperlink ref="C1201" r:id="rId2400" display="https://finance.yahoo.com/quote/AMZN/options?strike=205&amp;straddle=false" xr:uid="{9D8B3297-0FCD-4FAF-A406-83DEA4ECA5A6}"/>
    <hyperlink ref="A1202" r:id="rId2401" display="https://finance.yahoo.com/quote/AMZN230616P00210000?p=AMZN230616P00210000" xr:uid="{CA271BB3-90F6-4A6D-8D28-31BF5D3DDCC5}"/>
    <hyperlink ref="C1202" r:id="rId2402" display="https://finance.yahoo.com/quote/AMZN/options?strike=210&amp;straddle=false" xr:uid="{0326A335-8112-403D-B438-6E0C89AF80C2}"/>
    <hyperlink ref="A1203" r:id="rId2403" display="https://finance.yahoo.com/quote/AMZN230616P00215000?p=AMZN230616P00215000" xr:uid="{7157E149-10B4-4D6D-BE1C-AC0560B9E3DA}"/>
    <hyperlink ref="C1203" r:id="rId2404" display="https://finance.yahoo.com/quote/AMZN/options?strike=215&amp;straddle=false" xr:uid="{A57F34AF-573E-487F-9C3E-4D52DB5A270B}"/>
    <hyperlink ref="A1204" r:id="rId2405" display="https://finance.yahoo.com/quote/AMZN230616P00220000?p=AMZN230616P00220000" xr:uid="{520DDE67-6496-4093-8170-3220BC83E854}"/>
    <hyperlink ref="C1204" r:id="rId2406" display="https://finance.yahoo.com/quote/AMZN/options?strike=220&amp;straddle=false" xr:uid="{DF740649-F429-44A1-A7EA-0893FBE833D1}"/>
    <hyperlink ref="A1205" r:id="rId2407" display="https://finance.yahoo.com/quote/AMZN230616P00225000?p=AMZN230616P00225000" xr:uid="{7F77B3C1-4B7C-426D-9460-F51DF4B0EA75}"/>
    <hyperlink ref="C1205" r:id="rId2408" display="https://finance.yahoo.com/quote/AMZN/options?strike=225&amp;straddle=false" xr:uid="{DAE1A29E-93F8-4A7F-A7A2-6ED195D892C2}"/>
    <hyperlink ref="A1206" r:id="rId2409" display="https://finance.yahoo.com/quote/AMZN230616P00230000?p=AMZN230616P00230000" xr:uid="{765492F2-CB6B-4D22-B287-2D87DD4C4777}"/>
    <hyperlink ref="C1206" r:id="rId2410" display="https://finance.yahoo.com/quote/AMZN/options?strike=230&amp;straddle=false" xr:uid="{32ED528D-386A-42A0-83F0-6021B9AFC0A0}"/>
    <hyperlink ref="A1207" r:id="rId2411" display="https://finance.yahoo.com/quote/AMZN230616P00235000?p=AMZN230616P00235000" xr:uid="{BEE706F1-4223-48F1-B90D-D6505338A323}"/>
    <hyperlink ref="C1207" r:id="rId2412" display="https://finance.yahoo.com/quote/AMZN/options?strike=235&amp;straddle=false" xr:uid="{54E14C01-4C9A-4F4A-BA44-D382AC4E2E7B}"/>
    <hyperlink ref="A1208" r:id="rId2413" display="https://finance.yahoo.com/quote/AMZN230616P00240000?p=AMZN230616P00240000" xr:uid="{4D3C8C9F-D5F0-4585-9BE4-8A668556C906}"/>
    <hyperlink ref="C1208" r:id="rId2414" display="https://finance.yahoo.com/quote/AMZN/options?strike=240&amp;straddle=false" xr:uid="{F18F813D-BCD9-41B9-A1F0-6202CBD074EB}"/>
    <hyperlink ref="A1209" r:id="rId2415" display="https://finance.yahoo.com/quote/AMZN230616P00245000?p=AMZN230616P00245000" xr:uid="{B5FE308A-5226-44A7-8317-4598C5FC2D0F}"/>
    <hyperlink ref="C1209" r:id="rId2416" display="https://finance.yahoo.com/quote/AMZN/options?strike=245&amp;straddle=false" xr:uid="{88246F90-8865-438B-977B-5F99535462F6}"/>
    <hyperlink ref="A1210" r:id="rId2417" display="https://finance.yahoo.com/quote/AMZN230616P00250000?p=AMZN230616P00250000" xr:uid="{B47B0738-E30E-4ADE-8422-5F892EA91CE7}"/>
    <hyperlink ref="C1210" r:id="rId2418" display="https://finance.yahoo.com/quote/AMZN/options?strike=250&amp;straddle=false" xr:uid="{0982107F-438A-468D-8112-DB4D15C791AA}"/>
    <hyperlink ref="A1211" r:id="rId2419" display="https://finance.yahoo.com/quote/AMZN230616P00255000?p=AMZN230616P00255000" xr:uid="{A4D09B7F-9B88-4C9F-8AE6-0DF249946C46}"/>
    <hyperlink ref="C1211" r:id="rId2420" display="https://finance.yahoo.com/quote/AMZN/options?strike=255&amp;straddle=false" xr:uid="{17EACD64-B7C5-41B5-89E8-297FDCBD2B5D}"/>
    <hyperlink ref="A1212" r:id="rId2421" display="https://finance.yahoo.com/quote/AMZN230616P00260000?p=AMZN230616P00260000" xr:uid="{E0C7B5EA-7F81-43E1-8D4C-E8DEA3F098BB}"/>
    <hyperlink ref="C1212" r:id="rId2422" display="https://finance.yahoo.com/quote/AMZN/options?strike=260&amp;straddle=false" xr:uid="{7E8F9D77-045E-4BD6-B04A-42FE97F4F971}"/>
    <hyperlink ref="A1213" r:id="rId2423" display="https://finance.yahoo.com/quote/AMZN230616P00265000?p=AMZN230616P00265000" xr:uid="{FF3590E5-923C-4D7D-A9C0-B50C971F9BE0}"/>
    <hyperlink ref="C1213" r:id="rId2424" display="https://finance.yahoo.com/quote/AMZN/options?strike=265&amp;straddle=false" xr:uid="{E2FD62EA-E898-48B4-9884-09946BB94D5E}"/>
    <hyperlink ref="A1214" r:id="rId2425" display="https://finance.yahoo.com/quote/AMZN230616P00270000?p=AMZN230616P00270000" xr:uid="{12ABB0D0-5E08-4330-B31B-9E20E545600F}"/>
    <hyperlink ref="C1214" r:id="rId2426" display="https://finance.yahoo.com/quote/AMZN/options?strike=270&amp;straddle=false" xr:uid="{42D55342-36FB-4A20-800B-6F6A7723D60D}"/>
    <hyperlink ref="A1215" r:id="rId2427" display="https://finance.yahoo.com/quote/AMZN230616P00275000?p=AMZN230616P00275000" xr:uid="{78205670-B57A-40C5-9FE4-809F2DBB8758}"/>
    <hyperlink ref="C1215" r:id="rId2428" display="https://finance.yahoo.com/quote/AMZN/options?strike=275&amp;straddle=false" xr:uid="{BAB75A72-29BB-4FFA-98DA-9AC309E79E85}"/>
    <hyperlink ref="A1216" r:id="rId2429" display="https://finance.yahoo.com/quote/AMZN230616P01060000?p=AMZN230616P01060000" xr:uid="{5ABC9E2F-9FE0-4267-B644-FD611E5BCAEF}"/>
    <hyperlink ref="C1216" r:id="rId2430" display="https://finance.yahoo.com/quote/AMZN/options?strike=1060&amp;straddle=false" xr:uid="{0DE95AE1-7EE6-446D-A128-CF1F9B7AAB49}"/>
    <hyperlink ref="A1217" r:id="rId2431" display="https://finance.yahoo.com/quote/AMZN230616P01080000?p=AMZN230616P01080000" xr:uid="{C10F8E71-0E81-4DF4-AD61-478ECB3DDB21}"/>
    <hyperlink ref="C1217" r:id="rId2432" display="https://finance.yahoo.com/quote/AMZN/options?strike=1080&amp;straddle=false" xr:uid="{ECEDE795-553D-42BA-A513-023479DBDB28}"/>
    <hyperlink ref="A1218" r:id="rId2433" display="https://finance.yahoo.com/quote/AMZN230616P01100000?p=AMZN230616P01100000" xr:uid="{47301660-4C3E-41E2-8B9F-80608FC22D62}"/>
    <hyperlink ref="C1218" r:id="rId2434" display="https://finance.yahoo.com/quote/AMZN/options?strike=1100&amp;straddle=false" xr:uid="{725F2268-F8C8-4C9B-B56B-9832390935B3}"/>
    <hyperlink ref="A1219" r:id="rId2435" display="https://finance.yahoo.com/quote/AMZN230616P01120000?p=AMZN230616P01120000" xr:uid="{47FDB0C4-C49E-4AC1-839A-3FC1D5BF659C}"/>
    <hyperlink ref="C1219" r:id="rId2436" display="https://finance.yahoo.com/quote/AMZN/options?strike=1120&amp;straddle=false" xr:uid="{263EFB09-756D-42FA-9EBF-E3DCAA331786}"/>
    <hyperlink ref="A1220" r:id="rId2437" display="https://finance.yahoo.com/quote/AMZN230616P01140000?p=AMZN230616P01140000" xr:uid="{0DCD42D2-8CBA-4EB8-90C2-65670BA00D9D}"/>
    <hyperlink ref="C1220" r:id="rId2438" display="https://finance.yahoo.com/quote/AMZN/options?strike=1140&amp;straddle=false" xr:uid="{B0B60F42-5D78-43F3-B4E0-5196C2B2B8C2}"/>
    <hyperlink ref="A1221" r:id="rId2439" display="https://finance.yahoo.com/quote/AMZN230616P01160000?p=AMZN230616P01160000" xr:uid="{D1A63452-AD4B-4A97-897D-63DA9D644F55}"/>
    <hyperlink ref="C1221" r:id="rId2440" display="https://finance.yahoo.com/quote/AMZN/options?strike=1160&amp;straddle=false" xr:uid="{EE65CE6A-BFC0-4D83-A9EF-369F650DE164}"/>
    <hyperlink ref="A1222" r:id="rId2441" display="https://finance.yahoo.com/quote/AMZN230616P01180000?p=AMZN230616P01180000" xr:uid="{A8741933-50DD-4F28-8E9C-57E91CF6A2C1}"/>
    <hyperlink ref="C1222" r:id="rId2442" display="https://finance.yahoo.com/quote/AMZN/options?strike=1180&amp;straddle=false" xr:uid="{5E95E914-4F07-45A8-B032-6D60591F28F2}"/>
    <hyperlink ref="A1223" r:id="rId2443" display="https://finance.yahoo.com/quote/AMZN230616P01200000?p=AMZN230616P01200000" xr:uid="{BD9A9C91-291F-4347-B28E-4E55438D6FDF}"/>
    <hyperlink ref="C1223" r:id="rId2444" display="https://finance.yahoo.com/quote/AMZN/options?strike=1200&amp;straddle=false" xr:uid="{5BABC1CB-1ECB-4370-A204-F25D1C4FE935}"/>
    <hyperlink ref="A1224" r:id="rId2445" display="https://finance.yahoo.com/quote/AMZN230616P01220000?p=AMZN230616P01220000" xr:uid="{A9B33F37-9451-41AA-A75D-7EB7F35694A1}"/>
    <hyperlink ref="C1224" r:id="rId2446" display="https://finance.yahoo.com/quote/AMZN/options?strike=1220&amp;straddle=false" xr:uid="{C99920F7-9D4D-4E1B-BFE6-C571539087BE}"/>
    <hyperlink ref="A1225" r:id="rId2447" display="https://finance.yahoo.com/quote/AMZN230616P01240000?p=AMZN230616P01240000" xr:uid="{A8D6650E-B459-4E14-ACF3-8C1B42D43D85}"/>
    <hyperlink ref="C1225" r:id="rId2448" display="https://finance.yahoo.com/quote/AMZN/options?strike=1240&amp;straddle=false" xr:uid="{6A71279A-9FCE-4CA1-95D7-0EB0D47C2A27}"/>
    <hyperlink ref="A1226" r:id="rId2449" display="https://finance.yahoo.com/quote/AMZN230616P01260000?p=AMZN230616P01260000" xr:uid="{A13806C2-E8B5-488D-8ED5-6323F7E38B37}"/>
    <hyperlink ref="C1226" r:id="rId2450" display="https://finance.yahoo.com/quote/AMZN/options?strike=1260&amp;straddle=false" xr:uid="{DBCA627E-FFA4-49A1-B1F2-63EBB97E982D}"/>
    <hyperlink ref="A1227" r:id="rId2451" display="https://finance.yahoo.com/quote/AMZN230616P01280000?p=AMZN230616P01280000" xr:uid="{CEFE6FBB-9C81-467A-9D95-9D063AC18E28}"/>
    <hyperlink ref="C1227" r:id="rId2452" display="https://finance.yahoo.com/quote/AMZN/options?strike=1280&amp;straddle=false" xr:uid="{5A50065A-BEB7-495B-82FE-1476B5199D87}"/>
    <hyperlink ref="A1228" r:id="rId2453" display="https://finance.yahoo.com/quote/AMZN230616P01300000?p=AMZN230616P01300000" xr:uid="{F5A08B6D-94CE-48E5-A831-EA92AD6E331D}"/>
    <hyperlink ref="C1228" r:id="rId2454" display="https://finance.yahoo.com/quote/AMZN/options?strike=1300&amp;straddle=false" xr:uid="{674EA788-AC2F-4BF7-8D97-86835B39FB36}"/>
    <hyperlink ref="A1229" r:id="rId2455" display="https://finance.yahoo.com/quote/AMZN230616P01320000?p=AMZN230616P01320000" xr:uid="{B2B79D60-5C70-49C9-9608-84BA3D548FF9}"/>
    <hyperlink ref="C1229" r:id="rId2456" display="https://finance.yahoo.com/quote/AMZN/options?strike=1320&amp;straddle=false" xr:uid="{FCB817A0-FC72-42C8-9BC2-93B6DA85218B}"/>
    <hyperlink ref="A1230" r:id="rId2457" display="https://finance.yahoo.com/quote/AMZN230616P01340000?p=AMZN230616P01340000" xr:uid="{BFCF8101-E895-4775-A8BF-A10B078227C0}"/>
    <hyperlink ref="C1230" r:id="rId2458" display="https://finance.yahoo.com/quote/AMZN/options?strike=1340&amp;straddle=false" xr:uid="{16C30FB0-44C2-4A6B-A2D1-4AB0BED3FCF6}"/>
    <hyperlink ref="A1231" r:id="rId2459" display="https://finance.yahoo.com/quote/AMZN230616P01360000?p=AMZN230616P01360000" xr:uid="{9F173150-EA96-4CE8-9A5A-0B42DCA58CFB}"/>
    <hyperlink ref="C1231" r:id="rId2460" display="https://finance.yahoo.com/quote/AMZN/options?strike=1360&amp;straddle=false" xr:uid="{78870621-49F9-4FE6-8A6E-3747C8BFADCE}"/>
    <hyperlink ref="A1232" r:id="rId2461" display="https://finance.yahoo.com/quote/AMZN230616P01380000?p=AMZN230616P01380000" xr:uid="{49A6C487-FDE7-4A3C-AEEF-42D5B32AAE51}"/>
    <hyperlink ref="C1232" r:id="rId2462" display="https://finance.yahoo.com/quote/AMZN/options?strike=1380&amp;straddle=false" xr:uid="{0C018546-60D1-4959-8CBD-79488118C73E}"/>
    <hyperlink ref="A1233" r:id="rId2463" display="https://finance.yahoo.com/quote/AMZN230616P01400000?p=AMZN230616P01400000" xr:uid="{7EDCED28-2C62-422C-A96D-1E72130E653D}"/>
    <hyperlink ref="C1233" r:id="rId2464" display="https://finance.yahoo.com/quote/AMZN/options?strike=1400&amp;straddle=false" xr:uid="{57097D21-DD70-4EF2-8B40-A542CEAB8465}"/>
    <hyperlink ref="A1234" r:id="rId2465" display="https://finance.yahoo.com/quote/AMZN230616P01420000?p=AMZN230616P01420000" xr:uid="{0B1D8151-89C0-4BA2-832B-F6F5F36B6A5F}"/>
    <hyperlink ref="C1234" r:id="rId2466" display="https://finance.yahoo.com/quote/AMZN/options?strike=1420&amp;straddle=false" xr:uid="{3DC56148-6627-427F-B8C6-2350E6522179}"/>
    <hyperlink ref="A1235" r:id="rId2467" display="https://finance.yahoo.com/quote/AMZN230616P01440000?p=AMZN230616P01440000" xr:uid="{6C415EDC-8926-4AB9-B73B-EC1ADB517FDA}"/>
    <hyperlink ref="C1235" r:id="rId2468" display="https://finance.yahoo.com/quote/AMZN/options?strike=1440&amp;straddle=false" xr:uid="{ABEF4CA3-CFC2-488B-9F9D-B0F028249031}"/>
    <hyperlink ref="A1236" r:id="rId2469" display="https://finance.yahoo.com/quote/AMZN230616P01450000?p=AMZN230616P01450000" xr:uid="{F4ACD334-33F5-4D53-83D0-4120F06E0740}"/>
    <hyperlink ref="C1236" r:id="rId2470" display="https://finance.yahoo.com/quote/AMZN/options?strike=1450&amp;straddle=false" xr:uid="{BAFCA1EE-86BF-4038-9CCD-E0FA07AF1D57}"/>
    <hyperlink ref="A1237" r:id="rId2471" display="https://finance.yahoo.com/quote/AMZN230616P01460000?p=AMZN230616P01460000" xr:uid="{73D89A63-5F5B-41EB-9DF6-A37861EEF444}"/>
    <hyperlink ref="C1237" r:id="rId2472" display="https://finance.yahoo.com/quote/AMZN/options?strike=1460&amp;straddle=false" xr:uid="{9806A964-365D-47D9-8250-25D3AD942029}"/>
    <hyperlink ref="A1238" r:id="rId2473" display="https://finance.yahoo.com/quote/AMZN230616P01480000?p=AMZN230616P01480000" xr:uid="{E9B25398-7736-426D-9FEF-85D9796946DF}"/>
    <hyperlink ref="C1238" r:id="rId2474" display="https://finance.yahoo.com/quote/AMZN/options?strike=1480&amp;straddle=false" xr:uid="{0152B5EF-96CD-44F5-8116-F1A6E4EFD0F6}"/>
    <hyperlink ref="A1239" r:id="rId2475" display="https://finance.yahoo.com/quote/AMZN230616P01500000?p=AMZN230616P01500000" xr:uid="{00E8477D-6AD5-4C41-8398-0E0732011D8F}"/>
    <hyperlink ref="C1239" r:id="rId2476" display="https://finance.yahoo.com/quote/AMZN/options?strike=1500&amp;straddle=false" xr:uid="{D5530165-A479-4DC6-8AC8-34DEA3E35B09}"/>
    <hyperlink ref="A1240" r:id="rId2477" display="https://finance.yahoo.com/quote/AMZN230616P01520000?p=AMZN230616P01520000" xr:uid="{F2BAB855-4566-4F85-A7E9-9044374EA07F}"/>
    <hyperlink ref="C1240" r:id="rId2478" display="https://finance.yahoo.com/quote/AMZN/options?strike=1520&amp;straddle=false" xr:uid="{154E9808-7094-4705-A8C8-328478C7E84B}"/>
    <hyperlink ref="A1241" r:id="rId2479" display="https://finance.yahoo.com/quote/AMZN230616P01540000?p=AMZN230616P01540000" xr:uid="{A7CF52D1-FBE5-4555-8E2E-FF93093D3E5B}"/>
    <hyperlink ref="C1241" r:id="rId2480" display="https://finance.yahoo.com/quote/AMZN/options?strike=1540&amp;straddle=false" xr:uid="{250AB7FC-9AF5-4BEF-80EF-694FDAE92140}"/>
    <hyperlink ref="A1242" r:id="rId2481" display="https://finance.yahoo.com/quote/AMZN230616P01550000?p=AMZN230616P01550000" xr:uid="{F7390539-3252-4F5A-935C-6D40EDB94526}"/>
    <hyperlink ref="C1242" r:id="rId2482" display="https://finance.yahoo.com/quote/AMZN/options?strike=1550&amp;straddle=false" xr:uid="{D34DACA7-04A3-46DB-A178-EF2856CA2153}"/>
    <hyperlink ref="A1243" r:id="rId2483" display="https://finance.yahoo.com/quote/AMZN230616P01560000?p=AMZN230616P01560000" xr:uid="{71670282-CAE5-4167-8773-53B7A691BC5C}"/>
    <hyperlink ref="C1243" r:id="rId2484" display="https://finance.yahoo.com/quote/AMZN/options?strike=1560&amp;straddle=false" xr:uid="{B03BBAE9-BB62-4EA4-9534-48E7945CA0EC}"/>
    <hyperlink ref="A1244" r:id="rId2485" display="https://finance.yahoo.com/quote/AMZN230616P01580000?p=AMZN230616P01580000" xr:uid="{13A40606-B414-400D-8DE6-48DF7F03F547}"/>
    <hyperlink ref="C1244" r:id="rId2486" display="https://finance.yahoo.com/quote/AMZN/options?strike=1580&amp;straddle=false" xr:uid="{41A8BB29-964C-4C34-B5E2-5BB9E4D6E960}"/>
    <hyperlink ref="A1245" r:id="rId2487" display="https://finance.yahoo.com/quote/AMZN230616P01600000?p=AMZN230616P01600000" xr:uid="{851C127B-A95D-4F09-8E52-C4FAC3FAE16B}"/>
    <hyperlink ref="C1245" r:id="rId2488" display="https://finance.yahoo.com/quote/AMZN/options?strike=1600&amp;straddle=false" xr:uid="{0B35F5DA-DA8E-43BD-B3A7-208891EBDCAB}"/>
    <hyperlink ref="A1246" r:id="rId2489" display="https://finance.yahoo.com/quote/AMZN230616P01620000?p=AMZN230616P01620000" xr:uid="{E14816F7-077C-4839-A3FC-74CA34BE6CF1}"/>
    <hyperlink ref="C1246" r:id="rId2490" display="https://finance.yahoo.com/quote/AMZN/options?strike=1620&amp;straddle=false" xr:uid="{2B7FE9F4-58E2-4A10-AE07-6229C104A419}"/>
    <hyperlink ref="A1247" r:id="rId2491" display="https://finance.yahoo.com/quote/AMZN230616P01640000?p=AMZN230616P01640000" xr:uid="{8C458CEF-CAE8-4ACF-9FB8-A3C017BC6616}"/>
    <hyperlink ref="C1247" r:id="rId2492" display="https://finance.yahoo.com/quote/AMZN/options?strike=1640&amp;straddle=false" xr:uid="{7BA22A2A-8CB8-4FD3-A0FC-27BBCD9DE188}"/>
    <hyperlink ref="A1248" r:id="rId2493" display="https://finance.yahoo.com/quote/AMZN230616P01660000?p=AMZN230616P01660000" xr:uid="{A23AD32C-D9B0-4459-8D72-0B39F79D7E59}"/>
    <hyperlink ref="C1248" r:id="rId2494" display="https://finance.yahoo.com/quote/AMZN/options?strike=1660&amp;straddle=false" xr:uid="{3713CF6C-104C-4DD7-8C11-1454F31C31B6}"/>
    <hyperlink ref="A1249" r:id="rId2495" display="https://finance.yahoo.com/quote/AMZN230616P01680000?p=AMZN230616P01680000" xr:uid="{7AE7EF8A-63D7-437B-997C-922EDB6446C3}"/>
    <hyperlink ref="C1249" r:id="rId2496" display="https://finance.yahoo.com/quote/AMZN/options?strike=1680&amp;straddle=false" xr:uid="{C8B5FC88-E7B7-4603-A1B0-EB4441AB6C82}"/>
    <hyperlink ref="A1250" r:id="rId2497" display="https://finance.yahoo.com/quote/AMZN230616P01700000?p=AMZN230616P01700000" xr:uid="{2CDBCE31-7FF9-4CBF-B63C-4684CCCAC8E5}"/>
    <hyperlink ref="C1250" r:id="rId2498" display="https://finance.yahoo.com/quote/AMZN/options?strike=1700&amp;straddle=false" xr:uid="{24DB0955-9699-45C3-AB24-27B9304229DA}"/>
    <hyperlink ref="A1251" r:id="rId2499" display="https://finance.yahoo.com/quote/AMZN230616P01720000?p=AMZN230616P01720000" xr:uid="{3D5AD9AA-E284-4762-8335-47E48416D6C8}"/>
    <hyperlink ref="C1251" r:id="rId2500" display="https://finance.yahoo.com/quote/AMZN/options?strike=1720&amp;straddle=false" xr:uid="{06032B25-DACB-491B-BA20-6C7DFB701F30}"/>
    <hyperlink ref="A1252" r:id="rId2501" display="https://finance.yahoo.com/quote/AMZN230616P01740000?p=AMZN230616P01740000" xr:uid="{E70B0B12-77D3-411B-AE92-354A8705B488}"/>
    <hyperlink ref="C1252" r:id="rId2502" display="https://finance.yahoo.com/quote/AMZN/options?strike=1740&amp;straddle=false" xr:uid="{50EDB57F-2C0B-4FDB-BEF7-032BC8C4A5E5}"/>
    <hyperlink ref="A1253" r:id="rId2503" display="https://finance.yahoo.com/quote/AMZN230616P01760000?p=AMZN230616P01760000" xr:uid="{046C2547-5F35-4FA8-A004-8602370383E1}"/>
    <hyperlink ref="C1253" r:id="rId2504" display="https://finance.yahoo.com/quote/AMZN/options?strike=1760&amp;straddle=false" xr:uid="{4F1AB853-59CE-48C7-8999-59BE8C7DD5BC}"/>
    <hyperlink ref="A1254" r:id="rId2505" display="https://finance.yahoo.com/quote/AMZN230616P01780000?p=AMZN230616P01780000" xr:uid="{F0DA2F85-64F4-4972-A9FD-53E75B00282F}"/>
    <hyperlink ref="C1254" r:id="rId2506" display="https://finance.yahoo.com/quote/AMZN/options?strike=1780&amp;straddle=false" xr:uid="{13C6728F-F47F-4D25-8037-D7C41289C297}"/>
    <hyperlink ref="A1255" r:id="rId2507" display="https://finance.yahoo.com/quote/AMZN230616P01800000?p=AMZN230616P01800000" xr:uid="{3CD86942-CEA6-4083-AD60-D8178CF63563}"/>
    <hyperlink ref="C1255" r:id="rId2508" display="https://finance.yahoo.com/quote/AMZN/options?strike=1800&amp;straddle=false" xr:uid="{822F1206-0575-4A05-884A-075CE310F224}"/>
    <hyperlink ref="A1256" r:id="rId2509" display="https://finance.yahoo.com/quote/AMZN230616P01820000?p=AMZN230616P01820000" xr:uid="{86761C9E-0E8B-4BBB-B0C7-FD70852B49E1}"/>
    <hyperlink ref="C1256" r:id="rId2510" display="https://finance.yahoo.com/quote/AMZN/options?strike=1820&amp;straddle=false" xr:uid="{B24FB55D-3F3B-4E8F-88D0-0731C3528611}"/>
    <hyperlink ref="A1257" r:id="rId2511" display="https://finance.yahoo.com/quote/AMZN230616P01840000?p=AMZN230616P01840000" xr:uid="{695BCE2B-8771-40F7-B145-0468ECB41C85}"/>
    <hyperlink ref="C1257" r:id="rId2512" display="https://finance.yahoo.com/quote/AMZN/options?strike=1840&amp;straddle=false" xr:uid="{F15DDAA0-85D3-4213-B41D-C86EC4279988}"/>
    <hyperlink ref="A1258" r:id="rId2513" display="https://finance.yahoo.com/quote/AMZN230616P01860000?p=AMZN230616P01860000" xr:uid="{661640F7-ACCB-4508-8256-13829F259219}"/>
    <hyperlink ref="C1258" r:id="rId2514" display="https://finance.yahoo.com/quote/AMZN/options?strike=1860&amp;straddle=false" xr:uid="{4DDC0B09-925F-4057-AE56-8DCCB9028981}"/>
    <hyperlink ref="A1259" r:id="rId2515" display="https://finance.yahoo.com/quote/AMZN230616P01880000?p=AMZN230616P01880000" xr:uid="{629BFE24-32C9-4D45-9804-95EE9E80B51B}"/>
    <hyperlink ref="C1259" r:id="rId2516" display="https://finance.yahoo.com/quote/AMZN/options?strike=1880&amp;straddle=false" xr:uid="{21ED36CA-650D-4036-9DB8-F15679C18170}"/>
    <hyperlink ref="A1260" r:id="rId2517" display="https://finance.yahoo.com/quote/AMZN230616P01900000?p=AMZN230616P01900000" xr:uid="{49C2CF6C-5948-407A-B10E-3A237379C079}"/>
    <hyperlink ref="C1260" r:id="rId2518" display="https://finance.yahoo.com/quote/AMZN/options?strike=1900&amp;straddle=false" xr:uid="{5E4CE504-E7B5-4987-B054-7B6108B43AE9}"/>
    <hyperlink ref="A1261" r:id="rId2519" display="https://finance.yahoo.com/quote/AMZN230616P01920000?p=AMZN230616P01920000" xr:uid="{B5C0F18C-8F0D-4589-BE1A-D01EB5B356DD}"/>
    <hyperlink ref="C1261" r:id="rId2520" display="https://finance.yahoo.com/quote/AMZN/options?strike=1920&amp;straddle=false" xr:uid="{C4383C02-6F91-4FD3-92B0-A3D055713584}"/>
    <hyperlink ref="A1262" r:id="rId2521" display="https://finance.yahoo.com/quote/AMZN230616P01940000?p=AMZN230616P01940000" xr:uid="{44361E8D-67E3-45BB-BEED-F937EA4E4D10}"/>
    <hyperlink ref="C1262" r:id="rId2522" display="https://finance.yahoo.com/quote/AMZN/options?strike=1940&amp;straddle=false" xr:uid="{23D88F48-2538-44C1-9A3C-854324D404FB}"/>
    <hyperlink ref="A1263" r:id="rId2523" display="https://finance.yahoo.com/quote/AMZN230616P01960000?p=AMZN230616P01960000" xr:uid="{CED0F1FF-FD7E-4B4D-9CEA-96D9B380F414}"/>
    <hyperlink ref="C1263" r:id="rId2524" display="https://finance.yahoo.com/quote/AMZN/options?strike=1960&amp;straddle=false" xr:uid="{01A3F336-9DC5-44A2-9DE3-F292219F0786}"/>
    <hyperlink ref="A1264" r:id="rId2525" display="https://finance.yahoo.com/quote/AMZN230616P01980000?p=AMZN230616P01980000" xr:uid="{38B000D9-34E5-488D-A94E-B3AB24B6AE8D}"/>
    <hyperlink ref="C1264" r:id="rId2526" display="https://finance.yahoo.com/quote/AMZN/options?strike=1980&amp;straddle=false" xr:uid="{B6AB3E7F-EB60-4E0C-A5BB-ECFE9143DB39}"/>
    <hyperlink ref="A1265" r:id="rId2527" display="https://finance.yahoo.com/quote/AMZN230616P02000000?p=AMZN230616P02000000" xr:uid="{4DDEE709-1C8F-4298-BEA6-F2390AC7F6CF}"/>
    <hyperlink ref="C1265" r:id="rId2528" display="https://finance.yahoo.com/quote/AMZN/options?strike=2000&amp;straddle=false" xr:uid="{2BDC0284-B996-4420-B0C1-E7BD02D13FC0}"/>
    <hyperlink ref="A1266" r:id="rId2529" display="https://finance.yahoo.com/quote/AMZN230616P02100000?p=AMZN230616P02100000" xr:uid="{738A0E76-D7A6-4E02-AED3-A05116AA4D63}"/>
    <hyperlink ref="C1266" r:id="rId2530" display="https://finance.yahoo.com/quote/AMZN/options?strike=2100&amp;straddle=false" xr:uid="{B33CD614-1261-44A1-9229-6879E404BF42}"/>
    <hyperlink ref="A1267" r:id="rId2531" display="https://finance.yahoo.com/quote/AMZN230616P02200000?p=AMZN230616P02200000" xr:uid="{EA3D3E29-3ECA-44B9-A866-86B91B041D5F}"/>
    <hyperlink ref="C1267" r:id="rId2532" display="https://finance.yahoo.com/quote/AMZN/options?strike=2200&amp;straddle=false" xr:uid="{6275136F-78A8-4D44-BFAC-93C7218610E8}"/>
    <hyperlink ref="A1268" r:id="rId2533" display="https://finance.yahoo.com/quote/AMZN230616P02300000?p=AMZN230616P02300000" xr:uid="{7319F939-192F-4B07-97C8-731B8B6500E2}"/>
    <hyperlink ref="C1268" r:id="rId2534" display="https://finance.yahoo.com/quote/AMZN/options?strike=2300&amp;straddle=false" xr:uid="{F30F0303-ABB3-4FE5-9A37-036D0330E91A}"/>
    <hyperlink ref="A1269" r:id="rId2535" display="https://finance.yahoo.com/quote/AMZN230616P02400000?p=AMZN230616P02400000" xr:uid="{B40AA0A9-FD76-4515-A199-83E808F607F6}"/>
    <hyperlink ref="C1269" r:id="rId2536" display="https://finance.yahoo.com/quote/AMZN/options?strike=2400&amp;straddle=false" xr:uid="{9AEB84B4-D0D5-47FF-97EE-A49E786525C7}"/>
    <hyperlink ref="A1270" r:id="rId2537" display="https://finance.yahoo.com/quote/AMZN230616P02500000?p=AMZN230616P02500000" xr:uid="{4CA64277-1ABF-4328-8FE3-53B38CFF56AF}"/>
    <hyperlink ref="C1270" r:id="rId2538" display="https://finance.yahoo.com/quote/AMZN/options?strike=2500&amp;straddle=false" xr:uid="{14D00EE9-6B39-4484-A03C-7297E6E421B7}"/>
    <hyperlink ref="A1271" r:id="rId2539" display="https://finance.yahoo.com/quote/AMZN230616P02600000?p=AMZN230616P02600000" xr:uid="{B9F7DF7A-99FC-4FB7-8A61-A9A4A90930B7}"/>
    <hyperlink ref="C1271" r:id="rId2540" display="https://finance.yahoo.com/quote/AMZN/options?strike=2600&amp;straddle=false" xr:uid="{006BD364-F94D-4DA6-9A3A-DFD3CE854219}"/>
    <hyperlink ref="A1272" r:id="rId2541" display="https://finance.yahoo.com/quote/AMZN230616P02700000?p=AMZN230616P02700000" xr:uid="{9F7DFB05-6049-4917-B7B9-A2BB602518B0}"/>
    <hyperlink ref="C1272" r:id="rId2542" display="https://finance.yahoo.com/quote/AMZN/options?strike=2700&amp;straddle=false" xr:uid="{EBC22CF3-1BED-4547-AA85-6E156829BBEC}"/>
    <hyperlink ref="A1273" r:id="rId2543" display="https://finance.yahoo.com/quote/AMZN230616P02800000?p=AMZN230616P02800000" xr:uid="{AC74FB07-2C23-4E46-8170-DD027ADC5742}"/>
    <hyperlink ref="C1273" r:id="rId2544" display="https://finance.yahoo.com/quote/AMZN/options?strike=2800&amp;straddle=false" xr:uid="{2E5DD6D0-5EFD-4B9A-B6C0-925E3B1E981C}"/>
    <hyperlink ref="A1274" r:id="rId2545" display="https://finance.yahoo.com/quote/AMZN230616P02900000?p=AMZN230616P02900000" xr:uid="{3B95452D-214E-448E-89E1-BDDDDA5ADD73}"/>
    <hyperlink ref="C1274" r:id="rId2546" display="https://finance.yahoo.com/quote/AMZN/options?strike=2900&amp;straddle=false" xr:uid="{8B4D185D-D4CC-47D5-94EB-BCE2C65A97C7}"/>
    <hyperlink ref="A1275" r:id="rId2547" display="https://finance.yahoo.com/quote/AMZN230616P03000000?p=AMZN230616P03000000" xr:uid="{DD61CD74-35B0-4053-9BF4-78F6BCF1443F}"/>
    <hyperlink ref="C1275" r:id="rId2548" display="https://finance.yahoo.com/quote/AMZN/options?strike=3000&amp;straddle=false" xr:uid="{B4827437-9862-492E-898E-9B6CA05C4F1A}"/>
    <hyperlink ref="A1276" r:id="rId2549" display="https://finance.yahoo.com/quote/AMZN230616P03010000?p=AMZN230616P03010000" xr:uid="{7677B20D-E6CF-4491-8644-D95BB5D0946E}"/>
    <hyperlink ref="C1276" r:id="rId2550" display="https://finance.yahoo.com/quote/AMZN/options?strike=3010&amp;straddle=false" xr:uid="{274AE3C6-DAF4-4883-992F-A36E6F9DF441}"/>
    <hyperlink ref="A1277" r:id="rId2551" display="https://finance.yahoo.com/quote/AMZN230616P03020000?p=AMZN230616P03020000" xr:uid="{2F5BDC55-F3FA-4C0A-9D0D-BF2CB0825C68}"/>
    <hyperlink ref="C1277" r:id="rId2552" display="https://finance.yahoo.com/quote/AMZN/options?strike=3020&amp;straddle=false" xr:uid="{6BBAF4AD-2B58-4444-AE39-A6F1709EB784}"/>
    <hyperlink ref="A1278" r:id="rId2553" display="https://finance.yahoo.com/quote/AMZN230616P03030000?p=AMZN230616P03030000" xr:uid="{F145D550-81FF-44D6-A36E-C9168915303B}"/>
    <hyperlink ref="C1278" r:id="rId2554" display="https://finance.yahoo.com/quote/AMZN/options?strike=3030&amp;straddle=false" xr:uid="{CD0CCAA9-4543-46B6-91A3-A9C4310D2233}"/>
    <hyperlink ref="A1279" r:id="rId2555" display="https://finance.yahoo.com/quote/AMZN230616P03040000?p=AMZN230616P03040000" xr:uid="{9DF9F3C2-6739-4194-9C58-97F9EBDFDFD2}"/>
    <hyperlink ref="C1279" r:id="rId2556" display="https://finance.yahoo.com/quote/AMZN/options?strike=3040&amp;straddle=false" xr:uid="{FE9BD079-F6A8-4B9D-8BAA-0034EDDAF144}"/>
    <hyperlink ref="A1280" r:id="rId2557" display="https://finance.yahoo.com/quote/AMZN230616P03050000?p=AMZN230616P03050000" xr:uid="{0164B484-8401-4622-9B41-D9F5D517144F}"/>
    <hyperlink ref="C1280" r:id="rId2558" display="https://finance.yahoo.com/quote/AMZN/options?strike=3050&amp;straddle=false" xr:uid="{46E9E0A4-1BC4-412E-AE87-35B574F9E625}"/>
    <hyperlink ref="A1281" r:id="rId2559" display="https://finance.yahoo.com/quote/AMZN230616P03060000?p=AMZN230616P03060000" xr:uid="{A9E95FB6-B1C7-4E7B-88D2-3E8F0A6ED430}"/>
    <hyperlink ref="C1281" r:id="rId2560" display="https://finance.yahoo.com/quote/AMZN/options?strike=3060&amp;straddle=false" xr:uid="{8F09DD41-721B-492C-B91C-2CD9F613B645}"/>
    <hyperlink ref="A1282" r:id="rId2561" display="https://finance.yahoo.com/quote/AMZN230616P03070000?p=AMZN230616P03070000" xr:uid="{2735E4E2-2CCF-4AAF-9771-F6C30F20EBC6}"/>
    <hyperlink ref="C1282" r:id="rId2562" display="https://finance.yahoo.com/quote/AMZN/options?strike=3070&amp;straddle=false" xr:uid="{32ECB897-8869-4763-8420-5FB10B92C877}"/>
    <hyperlink ref="A1283" r:id="rId2563" display="https://finance.yahoo.com/quote/AMZN230616P03080000?p=AMZN230616P03080000" xr:uid="{36080004-46CD-4F49-BE8F-BFFEBEFB228B}"/>
    <hyperlink ref="C1283" r:id="rId2564" display="https://finance.yahoo.com/quote/AMZN/options?strike=3080&amp;straddle=false" xr:uid="{9B3899CC-F34B-4040-AAF3-099E1868CB0F}"/>
    <hyperlink ref="A1284" r:id="rId2565" display="https://finance.yahoo.com/quote/AMZN230616P03090000?p=AMZN230616P03090000" xr:uid="{2E76279B-ABCA-4EBF-BFDF-DF35AE88FF80}"/>
    <hyperlink ref="C1284" r:id="rId2566" display="https://finance.yahoo.com/quote/AMZN/options?strike=3090&amp;straddle=false" xr:uid="{7BD25023-AD75-494F-B0DC-F24C9A98935E}"/>
    <hyperlink ref="A1285" r:id="rId2567" display="https://finance.yahoo.com/quote/AMZN230616P03100000?p=AMZN230616P03100000" xr:uid="{FDFD2A38-74B0-4E09-A3D8-D43F0C0261A1}"/>
    <hyperlink ref="C1285" r:id="rId2568" display="https://finance.yahoo.com/quote/AMZN/options?strike=3100&amp;straddle=false" xr:uid="{966109CE-E53D-47F6-A28F-9E048D1904FB}"/>
    <hyperlink ref="A1286" r:id="rId2569" display="https://finance.yahoo.com/quote/AMZN230616P03110000?p=AMZN230616P03110000" xr:uid="{3F895628-546C-4C5B-9189-D4209F49E3B6}"/>
    <hyperlink ref="C1286" r:id="rId2570" display="https://finance.yahoo.com/quote/AMZN/options?strike=3110&amp;straddle=false" xr:uid="{C71089B8-297F-4495-98F5-801CBEBEA3E6}"/>
    <hyperlink ref="A1287" r:id="rId2571" display="https://finance.yahoo.com/quote/AMZN230616P03120000?p=AMZN230616P03120000" xr:uid="{8A5DA122-09E1-43A3-BDC8-F06440FA5FCB}"/>
    <hyperlink ref="C1287" r:id="rId2572" display="https://finance.yahoo.com/quote/AMZN/options?strike=3120&amp;straddle=false" xr:uid="{AD830C89-3887-4119-99CB-89D9CFFB75A1}"/>
    <hyperlink ref="A1288" r:id="rId2573" display="https://finance.yahoo.com/quote/AMZN230616P03130000?p=AMZN230616P03130000" xr:uid="{2782D498-FEF9-4B46-B20F-0F021F581798}"/>
    <hyperlink ref="C1288" r:id="rId2574" display="https://finance.yahoo.com/quote/AMZN/options?strike=3130&amp;straddle=false" xr:uid="{0BAE0B5F-CD7C-43E7-896F-386A7DDA91DD}"/>
    <hyperlink ref="A1289" r:id="rId2575" display="https://finance.yahoo.com/quote/AMZN230616P03140000?p=AMZN230616P03140000" xr:uid="{EAED32AF-5597-4DD5-9202-74883526590A}"/>
    <hyperlink ref="C1289" r:id="rId2576" display="https://finance.yahoo.com/quote/AMZN/options?strike=3140&amp;straddle=false" xr:uid="{4235F6D5-6415-4FE5-BC59-C4F75E4F478A}"/>
    <hyperlink ref="A1290" r:id="rId2577" display="https://finance.yahoo.com/quote/AMZN230616P03150000?p=AMZN230616P03150000" xr:uid="{51C55210-B546-4A33-A28A-6C45CD0D7E53}"/>
    <hyperlink ref="C1290" r:id="rId2578" display="https://finance.yahoo.com/quote/AMZN/options?strike=3150&amp;straddle=false" xr:uid="{C530EE17-5028-4CA7-B74E-6DDE6218B506}"/>
    <hyperlink ref="A1291" r:id="rId2579" display="https://finance.yahoo.com/quote/AMZN230616P03160000?p=AMZN230616P03160000" xr:uid="{5002AFA6-FB88-454F-BEDD-569AE61B7F63}"/>
    <hyperlink ref="C1291" r:id="rId2580" display="https://finance.yahoo.com/quote/AMZN/options?strike=3160&amp;straddle=false" xr:uid="{279A9608-7E38-4E8B-B92E-E7AE0A0EAD7A}"/>
    <hyperlink ref="A1292" r:id="rId2581" display="https://finance.yahoo.com/quote/AMZN230616P03170000?p=AMZN230616P03170000" xr:uid="{24E3BF8A-013F-45B7-9604-842F02744A82}"/>
    <hyperlink ref="C1292" r:id="rId2582" display="https://finance.yahoo.com/quote/AMZN/options?strike=3170&amp;straddle=false" xr:uid="{F0C189F9-5568-4C5F-AD80-E276FD17B9A3}"/>
    <hyperlink ref="A1293" r:id="rId2583" display="https://finance.yahoo.com/quote/AMZN230616P03180000?p=AMZN230616P03180000" xr:uid="{F1E3F7E0-4571-4E0E-8215-770D40898279}"/>
    <hyperlink ref="C1293" r:id="rId2584" display="https://finance.yahoo.com/quote/AMZN/options?strike=3180&amp;straddle=false" xr:uid="{0B27CB8D-8A3E-453B-8901-B510AB33CFF7}"/>
    <hyperlink ref="A1294" r:id="rId2585" display="https://finance.yahoo.com/quote/AMZN230616P03190000?p=AMZN230616P03190000" xr:uid="{2C375227-4EFA-45B1-94CF-EF079402CCA0}"/>
    <hyperlink ref="C1294" r:id="rId2586" display="https://finance.yahoo.com/quote/AMZN/options?strike=3190&amp;straddle=false" xr:uid="{9B25EC7A-A36A-4CDB-AAC2-8A1F08A9DAF1}"/>
    <hyperlink ref="A1295" r:id="rId2587" display="https://finance.yahoo.com/quote/AMZN230616P03200000?p=AMZN230616P03200000" xr:uid="{9BE8F6ED-D170-4CC3-A1F9-85A7769C0985}"/>
    <hyperlink ref="C1295" r:id="rId2588" display="https://finance.yahoo.com/quote/AMZN/options?strike=3200&amp;straddle=false" xr:uid="{BEBFD346-39BB-4A09-B1FE-C5F07A03C2F1}"/>
    <hyperlink ref="A1296" r:id="rId2589" display="https://finance.yahoo.com/quote/AMZN230616P03210000?p=AMZN230616P03210000" xr:uid="{291823DC-AFB7-400A-AE98-25EF4D22B049}"/>
    <hyperlink ref="C1296" r:id="rId2590" display="https://finance.yahoo.com/quote/AMZN/options?strike=3210&amp;straddle=false" xr:uid="{45B3C0A2-9C2A-4C4E-B53C-421864C37D2C}"/>
    <hyperlink ref="A1297" r:id="rId2591" display="https://finance.yahoo.com/quote/AMZN230616P03220000?p=AMZN230616P03220000" xr:uid="{0A59F004-2CA0-4A6E-8724-02124D3EA25B}"/>
    <hyperlink ref="C1297" r:id="rId2592" display="https://finance.yahoo.com/quote/AMZN/options?strike=3220&amp;straddle=false" xr:uid="{6CF96488-EAC3-4F2E-8CB4-9F6FF5909562}"/>
    <hyperlink ref="A1298" r:id="rId2593" display="https://finance.yahoo.com/quote/AMZN230616P03230000?p=AMZN230616P03230000" xr:uid="{D345A46E-8148-4863-AEB3-2E9A0E68616A}"/>
    <hyperlink ref="C1298" r:id="rId2594" display="https://finance.yahoo.com/quote/AMZN/options?strike=3230&amp;straddle=false" xr:uid="{8DF70525-8C72-45B1-89FB-6CBB00509D05}"/>
    <hyperlink ref="A1299" r:id="rId2595" display="https://finance.yahoo.com/quote/AMZN230616P03240000?p=AMZN230616P03240000" xr:uid="{48BE2AD8-3F00-4B81-9440-0304457965DC}"/>
    <hyperlink ref="C1299" r:id="rId2596" display="https://finance.yahoo.com/quote/AMZN/options?strike=3240&amp;straddle=false" xr:uid="{F41DA09D-E1D9-4807-8917-BE735F638AFE}"/>
    <hyperlink ref="A1300" r:id="rId2597" display="https://finance.yahoo.com/quote/AMZN230616P03250000?p=AMZN230616P03250000" xr:uid="{2F95695F-8843-4B4C-B73D-E4D49E3444A1}"/>
    <hyperlink ref="C1300" r:id="rId2598" display="https://finance.yahoo.com/quote/AMZN/options?strike=3250&amp;straddle=false" xr:uid="{BC8ED9C3-F18F-4881-A4D5-B69223792FF5}"/>
    <hyperlink ref="A1301" r:id="rId2599" display="https://finance.yahoo.com/quote/AMZN230616P03260000?p=AMZN230616P03260000" xr:uid="{DF65B347-1B6F-4E84-B153-0B2A68F60D9A}"/>
    <hyperlink ref="C1301" r:id="rId2600" display="https://finance.yahoo.com/quote/AMZN/options?strike=3260&amp;straddle=false" xr:uid="{2F8DDC21-969F-45AF-9928-0CBF187CCF07}"/>
    <hyperlink ref="A1302" r:id="rId2601" display="https://finance.yahoo.com/quote/AMZN230616P03270000?p=AMZN230616P03270000" xr:uid="{F3E28155-4AA7-4A95-9EAA-5A3EE8E2ED83}"/>
    <hyperlink ref="C1302" r:id="rId2602" display="https://finance.yahoo.com/quote/AMZN/options?strike=3270&amp;straddle=false" xr:uid="{4FCB9F95-B85E-4A49-A94F-1C6B7795B59A}"/>
    <hyperlink ref="A1303" r:id="rId2603" display="https://finance.yahoo.com/quote/AMZN230616P03280000?p=AMZN230616P03280000" xr:uid="{608A1A2F-B53F-4E85-A920-3E6746145EFF}"/>
    <hyperlink ref="C1303" r:id="rId2604" display="https://finance.yahoo.com/quote/AMZN/options?strike=3280&amp;straddle=false" xr:uid="{52537362-E3B0-4E3C-9FD5-3D6D70EAF554}"/>
    <hyperlink ref="A1304" r:id="rId2605" display="https://finance.yahoo.com/quote/AMZN230616P03290000?p=AMZN230616P03290000" xr:uid="{D0935625-F8BE-45DE-84B3-446DC6712CEC}"/>
    <hyperlink ref="C1304" r:id="rId2606" display="https://finance.yahoo.com/quote/AMZN/options?strike=3290&amp;straddle=false" xr:uid="{0ED52268-BEE4-4CCC-B971-BEFFB02155BA}"/>
    <hyperlink ref="A1305" r:id="rId2607" display="https://finance.yahoo.com/quote/AMZN230616P03300000?p=AMZN230616P03300000" xr:uid="{15A4C461-AB61-4350-92BB-50344FDE5BC4}"/>
    <hyperlink ref="C1305" r:id="rId2608" display="https://finance.yahoo.com/quote/AMZN/options?strike=3300&amp;straddle=false" xr:uid="{C7E562C5-BB78-43C9-B369-6863BB59EEFA}"/>
    <hyperlink ref="A1306" r:id="rId2609" display="https://finance.yahoo.com/quote/AMZN230616P03310000?p=AMZN230616P03310000" xr:uid="{58AE8889-095D-4948-B9A5-E7219F6F6F2E}"/>
    <hyperlink ref="C1306" r:id="rId2610" display="https://finance.yahoo.com/quote/AMZN/options?strike=3310&amp;straddle=false" xr:uid="{E3F42D5A-109F-4BC3-9E4D-456C8D5197D6}"/>
    <hyperlink ref="A1307" r:id="rId2611" display="https://finance.yahoo.com/quote/AMZN230616P03320000?p=AMZN230616P03320000" xr:uid="{4D674826-C219-4035-9288-46C78EF81C25}"/>
    <hyperlink ref="C1307" r:id="rId2612" display="https://finance.yahoo.com/quote/AMZN/options?strike=3320&amp;straddle=false" xr:uid="{A0C820BB-B064-4CF2-A09C-6B36F9344FF0}"/>
    <hyperlink ref="A1308" r:id="rId2613" display="https://finance.yahoo.com/quote/AMZN230616P03330000?p=AMZN230616P03330000" xr:uid="{D8D05E04-0938-4165-96F5-EC33D8F74DF1}"/>
    <hyperlink ref="C1308" r:id="rId2614" display="https://finance.yahoo.com/quote/AMZN/options?strike=3330&amp;straddle=false" xr:uid="{4301D986-91CC-4E27-AB41-C06AB396D66F}"/>
    <hyperlink ref="A1309" r:id="rId2615" display="https://finance.yahoo.com/quote/AMZN230616P03340000?p=AMZN230616P03340000" xr:uid="{54300858-B6ED-4596-9AE9-1CDA10598087}"/>
    <hyperlink ref="C1309" r:id="rId2616" display="https://finance.yahoo.com/quote/AMZN/options?strike=3340&amp;straddle=false" xr:uid="{8AB412CF-3760-4964-99D0-6535588B7CEC}"/>
    <hyperlink ref="A1310" r:id="rId2617" display="https://finance.yahoo.com/quote/AMZN230616P03350000?p=AMZN230616P03350000" xr:uid="{58DD0A75-16E9-4A59-AC37-32B5D03D5FCB}"/>
    <hyperlink ref="C1310" r:id="rId2618" display="https://finance.yahoo.com/quote/AMZN/options?strike=3350&amp;straddle=false" xr:uid="{701DA80A-DFA8-484A-92EC-7C1E42F78EF8}"/>
    <hyperlink ref="A1311" r:id="rId2619" display="https://finance.yahoo.com/quote/AMZN230616P03360000?p=AMZN230616P03360000" xr:uid="{45F008A5-BB76-4E36-A65C-510CD4227C27}"/>
    <hyperlink ref="C1311" r:id="rId2620" display="https://finance.yahoo.com/quote/AMZN/options?strike=3360&amp;straddle=false" xr:uid="{90559F91-780C-43A9-999C-F098B0EDD339}"/>
    <hyperlink ref="A1312" r:id="rId2621" display="https://finance.yahoo.com/quote/AMZN230616P03370000?p=AMZN230616P03370000" xr:uid="{6DB13F06-AD78-4A40-83A9-076B8DC43132}"/>
    <hyperlink ref="C1312" r:id="rId2622" display="https://finance.yahoo.com/quote/AMZN/options?strike=3370&amp;straddle=false" xr:uid="{ACC6FD34-8491-42EF-AD5B-8748D2E8ED0E}"/>
    <hyperlink ref="A1313" r:id="rId2623" display="https://finance.yahoo.com/quote/AMZN230616P03380000?p=AMZN230616P03380000" xr:uid="{57C5649D-1735-449D-B23E-65C24F855B97}"/>
    <hyperlink ref="C1313" r:id="rId2624" display="https://finance.yahoo.com/quote/AMZN/options?strike=3380&amp;straddle=false" xr:uid="{FA4EE5EA-B42E-4E1D-B48C-E838577EB3DE}"/>
    <hyperlink ref="A1314" r:id="rId2625" display="https://finance.yahoo.com/quote/AMZN230616P03390000?p=AMZN230616P03390000" xr:uid="{AF716881-0B21-4EB8-B084-B60D38CB681C}"/>
    <hyperlink ref="C1314" r:id="rId2626" display="https://finance.yahoo.com/quote/AMZN/options?strike=3390&amp;straddle=false" xr:uid="{6AC60FB9-934C-4B8A-BD6F-0179CB8E75C7}"/>
    <hyperlink ref="A1315" r:id="rId2627" display="https://finance.yahoo.com/quote/AMZN230616P03400000?p=AMZN230616P03400000" xr:uid="{A5A248F7-9320-4421-A0E5-A4B4665DDBF8}"/>
    <hyperlink ref="C1315" r:id="rId2628" display="https://finance.yahoo.com/quote/AMZN/options?strike=3400&amp;straddle=false" xr:uid="{E58AECCA-38BB-4EF7-9081-534008069598}"/>
    <hyperlink ref="A1316" r:id="rId2629" display="https://finance.yahoo.com/quote/AMZN230616P03410000?p=AMZN230616P03410000" xr:uid="{95E9263F-B5D8-4D7C-8F88-BCA7B36DE5C5}"/>
    <hyperlink ref="C1316" r:id="rId2630" display="https://finance.yahoo.com/quote/AMZN/options?strike=3410&amp;straddle=false" xr:uid="{98526294-8D5E-49EC-BA17-0EF6FAEBB821}"/>
    <hyperlink ref="A1317" r:id="rId2631" display="https://finance.yahoo.com/quote/AMZN230616P03420000?p=AMZN230616P03420000" xr:uid="{AF1EA881-EE23-44AE-B391-0D26C091CD31}"/>
    <hyperlink ref="C1317" r:id="rId2632" display="https://finance.yahoo.com/quote/AMZN/options?strike=3420&amp;straddle=false" xr:uid="{A8DA8F3C-C758-4D1B-A9C0-DC206B8B63F7}"/>
    <hyperlink ref="A1318" r:id="rId2633" display="https://finance.yahoo.com/quote/AMZN230616P03430000?p=AMZN230616P03430000" xr:uid="{546BB34C-C47B-421E-AFEF-7B465B735254}"/>
    <hyperlink ref="C1318" r:id="rId2634" display="https://finance.yahoo.com/quote/AMZN/options?strike=3430&amp;straddle=false" xr:uid="{4D771353-CA00-42F5-974E-C5A1D703F048}"/>
    <hyperlink ref="A1319" r:id="rId2635" display="https://finance.yahoo.com/quote/AMZN230616P03440000?p=AMZN230616P03440000" xr:uid="{2927A52C-342A-43F1-A991-9733C5B9204B}"/>
    <hyperlink ref="C1319" r:id="rId2636" display="https://finance.yahoo.com/quote/AMZN/options?strike=3440&amp;straddle=false" xr:uid="{2A4A4783-F106-44CF-A6F0-8DF259866E61}"/>
    <hyperlink ref="A1320" r:id="rId2637" display="https://finance.yahoo.com/quote/AMZN230616P03450000?p=AMZN230616P03450000" xr:uid="{1B945206-F14B-467F-A9E9-6425CB702ADD}"/>
    <hyperlink ref="C1320" r:id="rId2638" display="https://finance.yahoo.com/quote/AMZN/options?strike=3450&amp;straddle=false" xr:uid="{83AA33B7-279D-4667-AFC6-6753689FB8C2}"/>
    <hyperlink ref="A1321" r:id="rId2639" display="https://finance.yahoo.com/quote/AMZN230616P03460000?p=AMZN230616P03460000" xr:uid="{487B21A9-2D6B-4325-8371-75ED096E3D9D}"/>
    <hyperlink ref="C1321" r:id="rId2640" display="https://finance.yahoo.com/quote/AMZN/options?strike=3460&amp;straddle=false" xr:uid="{44297665-63ED-47FA-ACB2-151FDD31F65D}"/>
    <hyperlink ref="A1322" r:id="rId2641" display="https://finance.yahoo.com/quote/AMZN230616P03470000?p=AMZN230616P03470000" xr:uid="{A89985B7-06AC-41F6-A5B2-9EF4CF00493E}"/>
    <hyperlink ref="C1322" r:id="rId2642" display="https://finance.yahoo.com/quote/AMZN/options?strike=3470&amp;straddle=false" xr:uid="{35658919-26E6-4222-A48F-14447DD301B5}"/>
    <hyperlink ref="A1323" r:id="rId2643" display="https://finance.yahoo.com/quote/AMZN230616P03480000?p=AMZN230616P03480000" xr:uid="{3695C5BE-36DC-41E9-B0E3-57349A1832C9}"/>
    <hyperlink ref="C1323" r:id="rId2644" display="https://finance.yahoo.com/quote/AMZN/options?strike=3480&amp;straddle=false" xr:uid="{026C8858-689C-4CB0-89E3-EC8C777BE713}"/>
    <hyperlink ref="A1324" r:id="rId2645" display="https://finance.yahoo.com/quote/AMZN230616P03490000?p=AMZN230616P03490000" xr:uid="{EDF41CBD-0C37-4EED-BDF1-31F71454052F}"/>
    <hyperlink ref="C1324" r:id="rId2646" display="https://finance.yahoo.com/quote/AMZN/options?strike=3490&amp;straddle=false" xr:uid="{F1FCE3FE-CE77-4091-B93F-636F38118CF0}"/>
    <hyperlink ref="A1325" r:id="rId2647" display="https://finance.yahoo.com/quote/AMZN230616P03500000?p=AMZN230616P03500000" xr:uid="{39ABD516-2D87-4AC9-838B-BE3ACE6C878C}"/>
    <hyperlink ref="C1325" r:id="rId2648" display="https://finance.yahoo.com/quote/AMZN/options?strike=3500&amp;straddle=false" xr:uid="{865AFE39-E839-42C6-A529-2D61CE9BC70E}"/>
    <hyperlink ref="A1326" r:id="rId2649" display="https://finance.yahoo.com/quote/AMZN230616P03510000?p=AMZN230616P03510000" xr:uid="{15DC6D89-2B51-49AB-8FEF-E0D6C1FB5351}"/>
    <hyperlink ref="C1326" r:id="rId2650" display="https://finance.yahoo.com/quote/AMZN/options?strike=3510&amp;straddle=false" xr:uid="{15EBD6A4-476F-4CE6-8996-8BB72CEBDD1F}"/>
    <hyperlink ref="A1327" r:id="rId2651" display="https://finance.yahoo.com/quote/AMZN230616P03520000?p=AMZN230616P03520000" xr:uid="{56EEB5C7-F6F7-4AD2-843E-2D9B8CBD0BA3}"/>
    <hyperlink ref="C1327" r:id="rId2652" display="https://finance.yahoo.com/quote/AMZN/options?strike=3520&amp;straddle=false" xr:uid="{D6AD044E-6909-4529-90E7-C174F3778BC2}"/>
    <hyperlink ref="A1328" r:id="rId2653" display="https://finance.yahoo.com/quote/AMZN230616P03530000?p=AMZN230616P03530000" xr:uid="{D63895D2-6CE2-49AD-8720-C0018DADD3FA}"/>
    <hyperlink ref="C1328" r:id="rId2654" display="https://finance.yahoo.com/quote/AMZN/options?strike=3530&amp;straddle=false" xr:uid="{8C2F26D8-CD34-49E1-BD18-ABE9FD844FD5}"/>
    <hyperlink ref="A1329" r:id="rId2655" display="https://finance.yahoo.com/quote/AMZN230616P03540000?p=AMZN230616P03540000" xr:uid="{C18A9AB9-B952-4134-85A5-2D6CAA16001C}"/>
    <hyperlink ref="C1329" r:id="rId2656" display="https://finance.yahoo.com/quote/AMZN/options?strike=3540&amp;straddle=false" xr:uid="{6AD7AB06-B676-428B-905C-9635AE523557}"/>
    <hyperlink ref="A1330" r:id="rId2657" display="https://finance.yahoo.com/quote/AMZN230616P03550000?p=AMZN230616P03550000" xr:uid="{C27BE4CB-2784-41C8-A85F-AC8AABC0DC7F}"/>
    <hyperlink ref="C1330" r:id="rId2658" display="https://finance.yahoo.com/quote/AMZN/options?strike=3550&amp;straddle=false" xr:uid="{9666DB3A-CB40-4694-B3AD-AF919C4AE5DA}"/>
    <hyperlink ref="A1331" r:id="rId2659" display="https://finance.yahoo.com/quote/AMZN230616P03560000?p=AMZN230616P03560000" xr:uid="{3598304E-E2B8-4087-A09C-019E88567E6B}"/>
    <hyperlink ref="C1331" r:id="rId2660" display="https://finance.yahoo.com/quote/AMZN/options?strike=3560&amp;straddle=false" xr:uid="{A4D70D46-D8A0-4178-8499-80390159D6F3}"/>
    <hyperlink ref="A1332" r:id="rId2661" display="https://finance.yahoo.com/quote/AMZN230616P03570000?p=AMZN230616P03570000" xr:uid="{A35D7582-1D5C-43F1-9915-BF055A155B7B}"/>
    <hyperlink ref="C1332" r:id="rId2662" display="https://finance.yahoo.com/quote/AMZN/options?strike=3570&amp;straddle=false" xr:uid="{619A61D5-66A1-45A1-BFCB-08444092008C}"/>
    <hyperlink ref="A1333" r:id="rId2663" display="https://finance.yahoo.com/quote/AMZN230616P03580000?p=AMZN230616P03580000" xr:uid="{22589A21-B292-45BD-95DC-4657B9CEBE43}"/>
    <hyperlink ref="C1333" r:id="rId2664" display="https://finance.yahoo.com/quote/AMZN/options?strike=3580&amp;straddle=false" xr:uid="{06541910-89D6-49AF-B0A1-E5E06EF76C31}"/>
    <hyperlink ref="A1334" r:id="rId2665" display="https://finance.yahoo.com/quote/AMZN230616P03590000?p=AMZN230616P03590000" xr:uid="{924B9B7B-C565-4442-9363-B8C0F8443FB8}"/>
    <hyperlink ref="C1334" r:id="rId2666" display="https://finance.yahoo.com/quote/AMZN/options?strike=3590&amp;straddle=false" xr:uid="{3EADC1BF-02C9-4C49-B199-AD97989FFD2C}"/>
    <hyperlink ref="A1335" r:id="rId2667" display="https://finance.yahoo.com/quote/AMZN230616P03600000?p=AMZN230616P03600000" xr:uid="{8F0EA6E2-7937-4D4F-87A7-F7E98070824E}"/>
    <hyperlink ref="C1335" r:id="rId2668" display="https://finance.yahoo.com/quote/AMZN/options?strike=3600&amp;straddle=false" xr:uid="{89E7FA08-EEDD-4668-BDD9-6327BA4F48CE}"/>
    <hyperlink ref="A1336" r:id="rId2669" display="https://finance.yahoo.com/quote/AMZN230616P03610000?p=AMZN230616P03610000" xr:uid="{174F2711-4695-4A6D-942A-839566E65FA9}"/>
    <hyperlink ref="C1336" r:id="rId2670" display="https://finance.yahoo.com/quote/AMZN/options?strike=3610&amp;straddle=false" xr:uid="{5A826581-B494-477A-8E9E-26F82E3A6AEF}"/>
    <hyperlink ref="A1337" r:id="rId2671" display="https://finance.yahoo.com/quote/AMZN230616P03620000?p=AMZN230616P03620000" xr:uid="{30ED4728-33E0-41F8-8990-E14FECC03BBF}"/>
    <hyperlink ref="C1337" r:id="rId2672" display="https://finance.yahoo.com/quote/AMZN/options?strike=3620&amp;straddle=false" xr:uid="{63B269DB-CADF-416F-9307-FBECFED33969}"/>
    <hyperlink ref="A1338" r:id="rId2673" display="https://finance.yahoo.com/quote/AMZN230616P03630000?p=AMZN230616P03630000" xr:uid="{4214527F-9CE2-4D70-B005-7748FB688246}"/>
    <hyperlink ref="C1338" r:id="rId2674" display="https://finance.yahoo.com/quote/AMZN/options?strike=3630&amp;straddle=false" xr:uid="{81A53473-740A-4058-B54C-64FCFE4BBFD2}"/>
    <hyperlink ref="A1339" r:id="rId2675" display="https://finance.yahoo.com/quote/AMZN230616P03640000?p=AMZN230616P03640000" xr:uid="{A3C0D1D3-E5C0-4C23-B6CE-0BFA77CF1E94}"/>
    <hyperlink ref="C1339" r:id="rId2676" display="https://finance.yahoo.com/quote/AMZN/options?strike=3640&amp;straddle=false" xr:uid="{703F47F7-4FD0-4E74-A5FE-A5D2AA38C672}"/>
    <hyperlink ref="A1340" r:id="rId2677" display="https://finance.yahoo.com/quote/AMZN230616P03650000?p=AMZN230616P03650000" xr:uid="{922F7DA6-2B60-4420-AFDC-3A1D8EAAC2F0}"/>
    <hyperlink ref="C1340" r:id="rId2678" display="https://finance.yahoo.com/quote/AMZN/options?strike=3650&amp;straddle=false" xr:uid="{3E9B8124-CE23-4CCC-8B4C-0775A187059B}"/>
    <hyperlink ref="A1341" r:id="rId2679" display="https://finance.yahoo.com/quote/AMZN230616P03660000?p=AMZN230616P03660000" xr:uid="{FB19DFBE-B257-4FBB-9D20-87714F67E206}"/>
    <hyperlink ref="C1341" r:id="rId2680" display="https://finance.yahoo.com/quote/AMZN/options?strike=3660&amp;straddle=false" xr:uid="{40C0AE2B-26DB-43FA-8021-48D771D9382C}"/>
    <hyperlink ref="A1342" r:id="rId2681" display="https://finance.yahoo.com/quote/AMZN230616P03670000?p=AMZN230616P03670000" xr:uid="{60A4B145-9F61-4ED0-A4F3-DF46C5B7EEDE}"/>
    <hyperlink ref="C1342" r:id="rId2682" display="https://finance.yahoo.com/quote/AMZN/options?strike=3670&amp;straddle=false" xr:uid="{E9DD83CE-C399-4BDB-9159-7A74B33CF07E}"/>
    <hyperlink ref="A1343" r:id="rId2683" display="https://finance.yahoo.com/quote/AMZN230616P03680000?p=AMZN230616P03680000" xr:uid="{31F524B7-60D0-43BA-B019-A79AC846ADB5}"/>
    <hyperlink ref="C1343" r:id="rId2684" display="https://finance.yahoo.com/quote/AMZN/options?strike=3680&amp;straddle=false" xr:uid="{2D15E1DA-BA25-4DFC-8DA1-7F70B08F478E}"/>
    <hyperlink ref="A1344" r:id="rId2685" display="https://finance.yahoo.com/quote/AMZN230616P03690000?p=AMZN230616P03690000" xr:uid="{46DF5F5A-FFCA-4C58-8545-342DDB1B71B4}"/>
    <hyperlink ref="C1344" r:id="rId2686" display="https://finance.yahoo.com/quote/AMZN/options?strike=3690&amp;straddle=false" xr:uid="{E222F52A-151F-43E1-B2E5-31C38D208E00}"/>
    <hyperlink ref="A1345" r:id="rId2687" display="https://finance.yahoo.com/quote/AMZN230616P03700000?p=AMZN230616P03700000" xr:uid="{3CFEFBD3-BC4B-4ACB-A5A6-0BEDADFE5DC7}"/>
    <hyperlink ref="C1345" r:id="rId2688" display="https://finance.yahoo.com/quote/AMZN/options?strike=3700&amp;straddle=false" xr:uid="{142145DE-3CDA-4CD0-A084-D4C9CE4CEA60}"/>
    <hyperlink ref="A1346" r:id="rId2689" display="https://finance.yahoo.com/quote/AMZN230616P03710000?p=AMZN230616P03710000" xr:uid="{9E359166-6A85-4CD3-A029-0FDCC94D1DB8}"/>
    <hyperlink ref="C1346" r:id="rId2690" display="https://finance.yahoo.com/quote/AMZN/options?strike=3710&amp;straddle=false" xr:uid="{A55F125C-BEF0-4A2D-84F2-C35538837F51}"/>
    <hyperlink ref="A1347" r:id="rId2691" display="https://finance.yahoo.com/quote/AMZN230616P03720000?p=AMZN230616P03720000" xr:uid="{5B20E637-B653-4918-A5EB-3B622F15A8FC}"/>
    <hyperlink ref="C1347" r:id="rId2692" display="https://finance.yahoo.com/quote/AMZN/options?strike=3720&amp;straddle=false" xr:uid="{1942441D-E47B-4FE8-8EE5-2F2785338E10}"/>
    <hyperlink ref="A1348" r:id="rId2693" display="https://finance.yahoo.com/quote/AMZN230616P03730000?p=AMZN230616P03730000" xr:uid="{DE7161D9-BD8D-4D87-A6C6-52EB7BB3F897}"/>
    <hyperlink ref="C1348" r:id="rId2694" display="https://finance.yahoo.com/quote/AMZN/options?strike=3730&amp;straddle=false" xr:uid="{65E7DA1C-CB71-4CAB-82F1-496F81A0594E}"/>
    <hyperlink ref="A1349" r:id="rId2695" display="https://finance.yahoo.com/quote/AMZN230616P03740000?p=AMZN230616P03740000" xr:uid="{1CFC6CF6-D9C2-48CD-BC8D-932CE9DADB4F}"/>
    <hyperlink ref="C1349" r:id="rId2696" display="https://finance.yahoo.com/quote/AMZN/options?strike=3740&amp;straddle=false" xr:uid="{8CDABA28-3CB8-4E1A-9E9D-3C1579E2D5F5}"/>
    <hyperlink ref="A1350" r:id="rId2697" display="https://finance.yahoo.com/quote/AMZN230616P03750000?p=AMZN230616P03750000" xr:uid="{9A5EE41A-3F94-4C46-9EF2-BAE2D35548FB}"/>
    <hyperlink ref="C1350" r:id="rId2698" display="https://finance.yahoo.com/quote/AMZN/options?strike=3750&amp;straddle=false" xr:uid="{58AE73EC-4365-4EE3-8606-5698F9F2EDDF}"/>
    <hyperlink ref="A1351" r:id="rId2699" display="https://finance.yahoo.com/quote/AMZN230616P03760000?p=AMZN230616P03760000" xr:uid="{9769959D-35EC-499A-8119-98DF3270FA8A}"/>
    <hyperlink ref="C1351" r:id="rId2700" display="https://finance.yahoo.com/quote/AMZN/options?strike=3760&amp;straddle=false" xr:uid="{8968086A-7CDB-4B31-ABA2-D75E4059AAEB}"/>
    <hyperlink ref="A1352" r:id="rId2701" display="https://finance.yahoo.com/quote/AMZN230616P03770000?p=AMZN230616P03770000" xr:uid="{1AD0FB3F-19E7-4DE4-988C-CD9507705D14}"/>
    <hyperlink ref="C1352" r:id="rId2702" display="https://finance.yahoo.com/quote/AMZN/options?strike=3770&amp;straddle=false" xr:uid="{FD826F43-3F3F-4CD1-80B2-1C62990B5FA3}"/>
    <hyperlink ref="A1353" r:id="rId2703" display="https://finance.yahoo.com/quote/AMZN230616P03780000?p=AMZN230616P03780000" xr:uid="{AB48DB91-720D-4AD4-AEB8-95043B721C42}"/>
    <hyperlink ref="C1353" r:id="rId2704" display="https://finance.yahoo.com/quote/AMZN/options?strike=3780&amp;straddle=false" xr:uid="{9C1ACD58-43DE-447C-A8BC-898FC19452BA}"/>
    <hyperlink ref="A1354" r:id="rId2705" display="https://finance.yahoo.com/quote/AMZN230616P03790000?p=AMZN230616P03790000" xr:uid="{128FACD3-AA04-4F82-86A5-CBBADF459D63}"/>
    <hyperlink ref="C1354" r:id="rId2706" display="https://finance.yahoo.com/quote/AMZN/options?strike=3790&amp;straddle=false" xr:uid="{3F71A235-C84B-4459-BEA9-179A7AB4EE43}"/>
    <hyperlink ref="A1355" r:id="rId2707" display="https://finance.yahoo.com/quote/AMZN230616P03800000?p=AMZN230616P03800000" xr:uid="{0156E8D3-AC81-4423-9C9C-3BEA5BACE20E}"/>
    <hyperlink ref="C1355" r:id="rId2708" display="https://finance.yahoo.com/quote/AMZN/options?strike=3800&amp;straddle=false" xr:uid="{C857F119-5F5E-4D8A-A27E-1C16B93BB1BE}"/>
    <hyperlink ref="A1356" r:id="rId2709" display="https://finance.yahoo.com/quote/AMZN230616P03820000?p=AMZN230616P03820000" xr:uid="{10DC946C-40ED-41C4-95E0-8DF5E1DF3750}"/>
    <hyperlink ref="C1356" r:id="rId2710" display="https://finance.yahoo.com/quote/AMZN/options?strike=3820&amp;straddle=false" xr:uid="{BDCE6A68-1584-426C-9DE4-EC23B6C51A46}"/>
    <hyperlink ref="A1357" r:id="rId2711" display="https://finance.yahoo.com/quote/AMZN230616P03830000?p=AMZN230616P03830000" xr:uid="{6216AC8E-3BC9-40A8-BC90-B4252252D2F7}"/>
    <hyperlink ref="C1357" r:id="rId2712" display="https://finance.yahoo.com/quote/AMZN/options?strike=3830&amp;straddle=false" xr:uid="{992053E8-52C2-44EC-92DE-75C2D3EF6387}"/>
    <hyperlink ref="A1358" r:id="rId2713" display="https://finance.yahoo.com/quote/AMZN230616P03850000?p=AMZN230616P03850000" xr:uid="{B2C24556-D0B3-4253-812B-FFA3A458A5DB}"/>
    <hyperlink ref="C1358" r:id="rId2714" display="https://finance.yahoo.com/quote/AMZN/options?strike=3850&amp;straddle=false" xr:uid="{ED77BE7C-EB85-4701-9EB9-D2D13B7D908B}"/>
    <hyperlink ref="A1359" r:id="rId2715" display="https://finance.yahoo.com/quote/AMZN230616P03880000?p=AMZN230616P03880000" xr:uid="{FCFC9183-1B45-4841-A755-BFEEFB584CF1}"/>
    <hyperlink ref="C1359" r:id="rId2716" display="https://finance.yahoo.com/quote/AMZN/options?strike=3880&amp;straddle=false" xr:uid="{5C635053-3D85-4610-9F60-70A192DA0354}"/>
    <hyperlink ref="A1360" r:id="rId2717" display="https://finance.yahoo.com/quote/AMZN230616P03890000?p=AMZN230616P03890000" xr:uid="{D13A9D48-34BA-4057-81EC-1DECD4634F5E}"/>
    <hyperlink ref="C1360" r:id="rId2718" display="https://finance.yahoo.com/quote/AMZN/options?strike=3890&amp;straddle=false" xr:uid="{4F0F480B-C4E3-4099-BBC2-578A508F53E1}"/>
    <hyperlink ref="A1361" r:id="rId2719" display="https://finance.yahoo.com/quote/AMZN230616P03900000?p=AMZN230616P03900000" xr:uid="{E311E892-444F-4CF0-84C2-E07F19C0139B}"/>
    <hyperlink ref="C1361" r:id="rId2720" display="https://finance.yahoo.com/quote/AMZN/options?strike=3900&amp;straddle=false" xr:uid="{5E5F89AE-4C99-44AD-B207-DC25D07C7E8B}"/>
    <hyperlink ref="A1362" r:id="rId2721" display="https://finance.yahoo.com/quote/AMZN230616P03910000?p=AMZN230616P03910000" xr:uid="{F9EAC831-5938-47A4-B232-C0B6E5BB5F21}"/>
    <hyperlink ref="C1362" r:id="rId2722" display="https://finance.yahoo.com/quote/AMZN/options?strike=3910&amp;straddle=false" xr:uid="{754672BB-5EDF-4E65-A8A9-925F0A8A3096}"/>
    <hyperlink ref="A1363" r:id="rId2723" display="https://finance.yahoo.com/quote/AMZN230616P03930000?p=AMZN230616P03930000" xr:uid="{568EA0BD-A88C-4949-97EB-9BB249EA0999}"/>
    <hyperlink ref="C1363" r:id="rId2724" display="https://finance.yahoo.com/quote/AMZN/options?strike=3930&amp;straddle=false" xr:uid="{9C5EE9B8-C38D-4566-A923-28C1461C5930}"/>
    <hyperlink ref="A1364" r:id="rId2725" display="https://finance.yahoo.com/quote/AMZN230616P03940000?p=AMZN230616P03940000" xr:uid="{5519601A-55E1-4A66-9F6C-87A45393ED09}"/>
    <hyperlink ref="C1364" r:id="rId2726" display="https://finance.yahoo.com/quote/AMZN/options?strike=3940&amp;straddle=false" xr:uid="{B968A257-726B-4A21-B7DB-153BB0E03118}"/>
    <hyperlink ref="A1365" r:id="rId2727" display="https://finance.yahoo.com/quote/AMZN230616P03950000?p=AMZN230616P03950000" xr:uid="{B6B86FC9-F137-4840-80AE-61C449E16BAF}"/>
    <hyperlink ref="C1365" r:id="rId2728" display="https://finance.yahoo.com/quote/AMZN/options?strike=3950&amp;straddle=false" xr:uid="{E389B1BE-0B60-4552-8762-902A14464D77}"/>
    <hyperlink ref="A1366" r:id="rId2729" display="https://finance.yahoo.com/quote/AMZN230616P03960000?p=AMZN230616P03960000" xr:uid="{BC7A46B7-6B3E-4579-870B-49F30523EA44}"/>
    <hyperlink ref="C1366" r:id="rId2730" display="https://finance.yahoo.com/quote/AMZN/options?strike=3960&amp;straddle=false" xr:uid="{3BE8E482-A5E6-45FA-9162-87332739A231}"/>
    <hyperlink ref="A1367" r:id="rId2731" display="https://finance.yahoo.com/quote/AMZN230616P03970000?p=AMZN230616P03970000" xr:uid="{425CECAA-1DF6-41F8-AA22-D088EDB8F43F}"/>
    <hyperlink ref="C1367" r:id="rId2732" display="https://finance.yahoo.com/quote/AMZN/options?strike=3970&amp;straddle=false" xr:uid="{EA587BBB-09D7-4C31-919B-8EC0CE344387}"/>
    <hyperlink ref="A1368" r:id="rId2733" display="https://finance.yahoo.com/quote/AMZN230616P03980000?p=AMZN230616P03980000" xr:uid="{75CBE877-3A72-49B8-824A-9B8A138B9F7F}"/>
    <hyperlink ref="C1368" r:id="rId2734" display="https://finance.yahoo.com/quote/AMZN/options?strike=3980&amp;straddle=false" xr:uid="{9C8F986F-9A25-4A33-8A40-6DBD8A4AB51A}"/>
    <hyperlink ref="A1369" r:id="rId2735" display="https://finance.yahoo.com/quote/AMZN230616P03990000?p=AMZN230616P03990000" xr:uid="{DC043624-285D-41E5-BD10-DB6A268520E4}"/>
    <hyperlink ref="C1369" r:id="rId2736" display="https://finance.yahoo.com/quote/AMZN/options?strike=3990&amp;straddle=false" xr:uid="{CB637B70-90A7-4D19-AF04-C8FC361F712F}"/>
    <hyperlink ref="A1370" r:id="rId2737" display="https://finance.yahoo.com/quote/AMZN230616P04000000?p=AMZN230616P04000000" xr:uid="{AE3DDA08-B281-4619-B50F-F1D877252A4C}"/>
    <hyperlink ref="C1370" r:id="rId2738" display="https://finance.yahoo.com/quote/AMZN/options?strike=4000&amp;straddle=false" xr:uid="{FBD075CF-89BD-4699-8007-177F9292366E}"/>
    <hyperlink ref="A1371" r:id="rId2739" display="https://finance.yahoo.com/quote/AMZN230616P04100000?p=AMZN230616P04100000" xr:uid="{87134708-98AC-4DF7-ACAA-423CB3ACC405}"/>
    <hyperlink ref="C1371" r:id="rId2740" display="https://finance.yahoo.com/quote/AMZN/options?strike=4100&amp;straddle=false" xr:uid="{6305FF59-F484-43D0-A93D-65695A7BCE86}"/>
    <hyperlink ref="A1372" r:id="rId2741" display="https://finance.yahoo.com/quote/AMZN230616P04200000?p=AMZN230616P04200000" xr:uid="{95B294F2-7223-40EB-B66B-539085039177}"/>
    <hyperlink ref="C1372" r:id="rId2742" display="https://finance.yahoo.com/quote/AMZN/options?strike=4200&amp;straddle=false" xr:uid="{B7765902-3F66-4601-BBB9-373103C17DD2}"/>
    <hyperlink ref="A1373" r:id="rId2743" display="https://finance.yahoo.com/quote/AMZN230616P04300000?p=AMZN230616P04300000" xr:uid="{59A5FB21-97AC-470D-BE6D-60BBD8B21710}"/>
    <hyperlink ref="C1373" r:id="rId2744" display="https://finance.yahoo.com/quote/AMZN/options?strike=4300&amp;straddle=false" xr:uid="{26A2B5C9-B65E-4329-BABF-AE47C966A30F}"/>
    <hyperlink ref="A1374" r:id="rId2745" display="https://finance.yahoo.com/quote/AMZN230616P04400000?p=AMZN230616P04400000" xr:uid="{8E03A426-1405-44A4-A862-058D8786EDBD}"/>
    <hyperlink ref="C1374" r:id="rId2746" display="https://finance.yahoo.com/quote/AMZN/options?strike=4400&amp;straddle=false" xr:uid="{5B840361-DFA8-4328-81BD-A726176F5D5A}"/>
    <hyperlink ref="A1375" r:id="rId2747" display="https://finance.yahoo.com/quote/AMZN230616P04500000?p=AMZN230616P04500000" xr:uid="{A45D298C-01E3-4DB8-ABB3-228235B33823}"/>
    <hyperlink ref="C1375" r:id="rId2748" display="https://finance.yahoo.com/quote/AMZN/options?strike=4500&amp;straddle=false" xr:uid="{BA8007D5-1E1E-4382-A0E8-C8F1B5511D5C}"/>
    <hyperlink ref="A1376" r:id="rId2749" display="https://finance.yahoo.com/quote/AMZN230616P04600000?p=AMZN230616P04600000" xr:uid="{E55FE49A-D7CA-4E8A-A36C-80E90B0A2561}"/>
    <hyperlink ref="C1376" r:id="rId2750" display="https://finance.yahoo.com/quote/AMZN/options?strike=4600&amp;straddle=false" xr:uid="{300AE9A5-5617-4009-9D1F-A0AB0F43BAFF}"/>
    <hyperlink ref="A1377" r:id="rId2751" display="https://finance.yahoo.com/quote/AMZN230616P04700000?p=AMZN230616P04700000" xr:uid="{68D4EA78-1467-4905-8F02-DCC7110805D8}"/>
    <hyperlink ref="C1377" r:id="rId2752" display="https://finance.yahoo.com/quote/AMZN/options?strike=4700&amp;straddle=false" xr:uid="{4B9D2484-66CD-4A62-8EF2-E5DA7D065624}"/>
    <hyperlink ref="A1378" r:id="rId2753" display="https://finance.yahoo.com/quote/AMZN230616P04800000?p=AMZN230616P04800000" xr:uid="{32EADC13-C68A-4F92-A931-3331987A9239}"/>
    <hyperlink ref="C1378" r:id="rId2754" display="https://finance.yahoo.com/quote/AMZN/options?strike=4800&amp;straddle=false" xr:uid="{FB8203CF-D86E-4BD0-9CB6-E8C290BA6674}"/>
    <hyperlink ref="A1379" r:id="rId2755" display="https://finance.yahoo.com/quote/AMZN230616P04900000?p=AMZN230616P04900000" xr:uid="{19946565-3007-4228-87DD-D1E811848F5C}"/>
    <hyperlink ref="C1379" r:id="rId2756" display="https://finance.yahoo.com/quote/AMZN/options?strike=4900&amp;straddle=false" xr:uid="{700CB88A-2142-4576-BA8D-A291A382530C}"/>
    <hyperlink ref="A1380" r:id="rId2757" display="https://finance.yahoo.com/quote/AMZN230616P05000000?p=AMZN230616P05000000" xr:uid="{FEAA85D2-CF6D-4936-AC88-368607CDA50E}"/>
    <hyperlink ref="C1380" r:id="rId2758" display="https://finance.yahoo.com/quote/AMZN/options?strike=5000&amp;straddle=false" xr:uid="{22E94776-F2D9-48AA-A11D-668AF96F2A95}"/>
    <hyperlink ref="A1381" r:id="rId2759" display="https://finance.yahoo.com/quote/AMZN230616P05100000?p=AMZN230616P05100000" xr:uid="{8DECA0D3-6C9C-464B-AD83-510E44EB7E47}"/>
    <hyperlink ref="C1381" r:id="rId2760" display="https://finance.yahoo.com/quote/AMZN/options?strike=5100&amp;straddle=false" xr:uid="{116B93B1-38A6-43DF-A9A3-48477C727B74}"/>
    <hyperlink ref="A1382" r:id="rId2761" display="https://finance.yahoo.com/quote/AMZN230616P05200000?p=AMZN230616P05200000" xr:uid="{93E4D602-4F3C-4DE6-A5DB-83903B12E967}"/>
    <hyperlink ref="C1382" r:id="rId2762" display="https://finance.yahoo.com/quote/AMZN/options?strike=5200&amp;straddle=false" xr:uid="{121F0C80-19A2-436A-8B24-B422DF5143AA}"/>
    <hyperlink ref="A1383" r:id="rId2763" display="https://finance.yahoo.com/quote/AMZN230616P05300000?p=AMZN230616P05300000" xr:uid="{91240BAE-60B0-40A2-9395-75A832DFF37C}"/>
    <hyperlink ref="C1383" r:id="rId2764" display="https://finance.yahoo.com/quote/AMZN/options?strike=5300&amp;straddle=false" xr:uid="{2220962C-52EC-4DD3-B2D3-8FC99BD781E6}"/>
    <hyperlink ref="A1384" r:id="rId2765" display="https://finance.yahoo.com/quote/AMZN230616P05400000?p=AMZN230616P05400000" xr:uid="{D03824CD-A7E2-4793-ADFF-24B506D517DB}"/>
    <hyperlink ref="C1384" r:id="rId2766" display="https://finance.yahoo.com/quote/AMZN/options?strike=5400&amp;straddle=false" xr:uid="{6C271B76-B4DC-4903-8F09-95B5F87DD0BC}"/>
    <hyperlink ref="A1385" r:id="rId2767" display="https://finance.yahoo.com/quote/AMZN230616P05500000?p=AMZN230616P05500000" xr:uid="{4607E095-72F2-4845-9C67-14C9AE258078}"/>
    <hyperlink ref="C1385" r:id="rId2768" display="https://finance.yahoo.com/quote/AMZN/options?strike=5500&amp;straddle=false" xr:uid="{8C4E2ECD-51FC-49ED-8B99-E91DB9D7C9F1}"/>
    <hyperlink ref="A2146" r:id="rId2769" display="https://finance.yahoo.com/quote/AMZN230616C00045000?p=AMZN230616C00045000" xr:uid="{190170B6-465F-421B-8716-37246892410C}"/>
    <hyperlink ref="C2146" r:id="rId2770" display="https://finance.yahoo.com/quote/AMZN/options?strike=45&amp;straddle=false" xr:uid="{704FA1EE-B2F3-4C3B-BE68-C1ADA606BD55}"/>
    <hyperlink ref="A2147" r:id="rId2771" display="https://finance.yahoo.com/quote/AMZN230616C00050000?p=AMZN230616C00050000" xr:uid="{6C252580-53F5-49EE-AA3E-0E19015AE290}"/>
    <hyperlink ref="C2147" r:id="rId2772" display="https://finance.yahoo.com/quote/AMZN/options?strike=50&amp;straddle=false" xr:uid="{45527D32-F294-4323-AF54-09229FEF4A10}"/>
    <hyperlink ref="A2148" r:id="rId2773" display="https://finance.yahoo.com/quote/AMZN230616C00052000?p=AMZN230616C00052000" xr:uid="{DC707B43-C95A-4745-B9B6-55284A79B576}"/>
    <hyperlink ref="C2148" r:id="rId2774" display="https://finance.yahoo.com/quote/AMZN/options?strike=52&amp;straddle=false" xr:uid="{E8DB4141-E662-4459-A8D3-63BD6D42E09B}"/>
    <hyperlink ref="A2149" r:id="rId2775" display="https://finance.yahoo.com/quote/AMZN230616C00053000?p=AMZN230616C00053000" xr:uid="{6963670B-DEFD-4589-940A-BFB2CF0BC758}"/>
    <hyperlink ref="C2149" r:id="rId2776" display="https://finance.yahoo.com/quote/AMZN/options?strike=53&amp;straddle=false" xr:uid="{1782C3C2-3FF2-47A4-8A7A-428181E37D17}"/>
    <hyperlink ref="A2150" r:id="rId2777" display="https://finance.yahoo.com/quote/AMZN230616C00054000?p=AMZN230616C00054000" xr:uid="{C1CD06C8-A8E9-4A82-A504-EBA27CC077F5}"/>
    <hyperlink ref="C2150" r:id="rId2778" display="https://finance.yahoo.com/quote/AMZN/options?strike=54&amp;straddle=false" xr:uid="{A4D07F80-766A-4CB2-B018-AEAF3A2CC86C}"/>
    <hyperlink ref="A2151" r:id="rId2779" display="https://finance.yahoo.com/quote/AMZN230616C00055000?p=AMZN230616C00055000" xr:uid="{9D54FEA2-8B41-4255-8EAE-43B97D15B1B8}"/>
    <hyperlink ref="C2151" r:id="rId2780" display="https://finance.yahoo.com/quote/AMZN/options?strike=55&amp;straddle=false" xr:uid="{463F295E-8896-4495-A71D-8A2A11842B70}"/>
    <hyperlink ref="A2152" r:id="rId2781" display="https://finance.yahoo.com/quote/AMZN230616C00056000?p=AMZN230616C00056000" xr:uid="{2B2703D0-9D2B-4CEC-97B8-F76908F450DD}"/>
    <hyperlink ref="C2152" r:id="rId2782" display="https://finance.yahoo.com/quote/AMZN/options?strike=56&amp;straddle=false" xr:uid="{9B7D510B-0FD9-4620-827A-C2B702975B58}"/>
    <hyperlink ref="A2153" r:id="rId2783" display="https://finance.yahoo.com/quote/AMZN230616C00057000?p=AMZN230616C00057000" xr:uid="{8E09FAF5-B693-49D4-A30D-EBBA84E579C5}"/>
    <hyperlink ref="C2153" r:id="rId2784" display="https://finance.yahoo.com/quote/AMZN/options?strike=57&amp;straddle=false" xr:uid="{9C3F6630-16A1-411D-8882-58D7AC0A7D32}"/>
    <hyperlink ref="A2154" r:id="rId2785" display="https://finance.yahoo.com/quote/AMZN230616C00058000?p=AMZN230616C00058000" xr:uid="{D455BC5D-17E5-4E48-B360-44688A55BAE0}"/>
    <hyperlink ref="C2154" r:id="rId2786" display="https://finance.yahoo.com/quote/AMZN/options?strike=58&amp;straddle=false" xr:uid="{36A19159-5BE2-4EED-B84F-78C02DD2E3A8}"/>
    <hyperlink ref="A2155" r:id="rId2787" display="https://finance.yahoo.com/quote/AMZN230616C00059000?p=AMZN230616C00059000" xr:uid="{73C9423C-7FDB-4B3E-B1E1-4609B4B416FC}"/>
    <hyperlink ref="C2155" r:id="rId2788" display="https://finance.yahoo.com/quote/AMZN/options?strike=59&amp;straddle=false" xr:uid="{89C43C80-E68B-48A1-BDDF-7D8E02CBE8EB}"/>
    <hyperlink ref="A2156" r:id="rId2789" display="https://finance.yahoo.com/quote/AMZN230616C00060000?p=AMZN230616C00060000" xr:uid="{751D284F-587C-4537-86AA-9EA523216DE9}"/>
    <hyperlink ref="C2156" r:id="rId2790" display="https://finance.yahoo.com/quote/AMZN/options?strike=60&amp;straddle=false" xr:uid="{9BC60AC5-7A9C-4966-8926-83B2A753AAD8}"/>
    <hyperlink ref="A2157" r:id="rId2791" display="https://finance.yahoo.com/quote/AMZN230616C00061000?p=AMZN230616C00061000" xr:uid="{E049D6D6-D912-46EF-BDA9-E8DDDCABE75A}"/>
    <hyperlink ref="C2157" r:id="rId2792" display="https://finance.yahoo.com/quote/AMZN/options?strike=61&amp;straddle=false" xr:uid="{7413F6F6-A405-486D-AD36-FC374812A48A}"/>
    <hyperlink ref="A2158" r:id="rId2793" display="https://finance.yahoo.com/quote/AMZN230616C00062000?p=AMZN230616C00062000" xr:uid="{759A2379-776E-4EEA-B26C-CD76D620E95A}"/>
    <hyperlink ref="C2158" r:id="rId2794" display="https://finance.yahoo.com/quote/AMZN/options?strike=62&amp;straddle=false" xr:uid="{DE97BD03-E917-431E-90F8-1666B716BDA4}"/>
    <hyperlink ref="A2159" r:id="rId2795" display="https://finance.yahoo.com/quote/AMZN230616C00063000?p=AMZN230616C00063000" xr:uid="{4FF6B25D-7039-4E50-A990-BB727C1EAD8B}"/>
    <hyperlink ref="C2159" r:id="rId2796" display="https://finance.yahoo.com/quote/AMZN/options?strike=63&amp;straddle=false" xr:uid="{06735EFC-B6D5-4241-854C-1268B7D68559}"/>
    <hyperlink ref="A2160" r:id="rId2797" display="https://finance.yahoo.com/quote/AMZN230616C00064000?p=AMZN230616C00064000" xr:uid="{7A5EF975-D68B-42E6-9D5F-A3C862E7A5A9}"/>
    <hyperlink ref="C2160" r:id="rId2798" display="https://finance.yahoo.com/quote/AMZN/options?strike=64&amp;straddle=false" xr:uid="{21AEE3E0-88D7-46E3-848F-B1C415685119}"/>
    <hyperlink ref="A2161" r:id="rId2799" display="https://finance.yahoo.com/quote/AMZN230616C00065000?p=AMZN230616C00065000" xr:uid="{0C207A26-B6A5-4D5B-AEFA-936E3238B5EE}"/>
    <hyperlink ref="C2161" r:id="rId2800" display="https://finance.yahoo.com/quote/AMZN/options?strike=65&amp;straddle=false" xr:uid="{DC9475D8-E675-4E10-BF56-BD862AEE40F0}"/>
    <hyperlink ref="A2162" r:id="rId2801" display="https://finance.yahoo.com/quote/AMZN230616C00066000?p=AMZN230616C00066000" xr:uid="{73C7207F-9E2B-4398-BE78-8E6A425D9559}"/>
    <hyperlink ref="C2162" r:id="rId2802" display="https://finance.yahoo.com/quote/AMZN/options?strike=66&amp;straddle=false" xr:uid="{B5EBEF9D-2011-47A8-A468-A5C8F2BFD81D}"/>
    <hyperlink ref="A2163" r:id="rId2803" display="https://finance.yahoo.com/quote/AMZN230616C00067000?p=AMZN230616C00067000" xr:uid="{06E73C29-1AFD-4AC9-BE74-F895C34061EB}"/>
    <hyperlink ref="C2163" r:id="rId2804" display="https://finance.yahoo.com/quote/AMZN/options?strike=67&amp;straddle=false" xr:uid="{43FF3848-DA16-4836-ADDD-05EF2089F13C}"/>
    <hyperlink ref="A2164" r:id="rId2805" display="https://finance.yahoo.com/quote/AMZN230616C00068000?p=AMZN230616C00068000" xr:uid="{E863CEE3-82FF-4BCD-AFBC-8F2E4D9EA7D8}"/>
    <hyperlink ref="C2164" r:id="rId2806" display="https://finance.yahoo.com/quote/AMZN/options?strike=68&amp;straddle=false" xr:uid="{9C162375-817A-4AD1-8932-74797A199DEE}"/>
    <hyperlink ref="A2165" r:id="rId2807" display="https://finance.yahoo.com/quote/AMZN230616C00069000?p=AMZN230616C00069000" xr:uid="{82AA355C-AD97-42D3-B71C-9F587308983B}"/>
    <hyperlink ref="C2165" r:id="rId2808" display="https://finance.yahoo.com/quote/AMZN/options?strike=69&amp;straddle=false" xr:uid="{1AEAF166-60AC-414F-A070-046A45024A7C}"/>
    <hyperlink ref="A2166" r:id="rId2809" display="https://finance.yahoo.com/quote/AMZN230616C00070000?p=AMZN230616C00070000" xr:uid="{CD9E1B38-70AA-427E-8EAE-5C3EE30EA57D}"/>
    <hyperlink ref="C2166" r:id="rId2810" display="https://finance.yahoo.com/quote/AMZN/options?strike=70&amp;straddle=false" xr:uid="{2FD2C6B6-A93A-4446-B5A2-5BDC63B79538}"/>
    <hyperlink ref="A2167" r:id="rId2811" display="https://finance.yahoo.com/quote/AMZN230616C00071000?p=AMZN230616C00071000" xr:uid="{640F6242-9590-411F-8EA0-959CE167124E}"/>
    <hyperlink ref="C2167" r:id="rId2812" display="https://finance.yahoo.com/quote/AMZN/options?strike=71&amp;straddle=false" xr:uid="{51AC02BF-BF72-4C9C-BF8C-9A5227B8DD0D}"/>
    <hyperlink ref="A2168" r:id="rId2813" display="https://finance.yahoo.com/quote/AMZN230616C00072000?p=AMZN230616C00072000" xr:uid="{CD350BF4-3A09-401E-9915-389CC2CC0E5C}"/>
    <hyperlink ref="C2168" r:id="rId2814" display="https://finance.yahoo.com/quote/AMZN/options?strike=72&amp;straddle=false" xr:uid="{D2342C55-BC1E-4F08-9874-CA999DE05B51}"/>
    <hyperlink ref="A2169" r:id="rId2815" display="https://finance.yahoo.com/quote/AMZN230616C00072500?p=AMZN230616C00072500" xr:uid="{11440576-5110-4DDD-9352-8B155D36A4EF}"/>
    <hyperlink ref="C2169" r:id="rId2816" display="https://finance.yahoo.com/quote/AMZN/options?strike=72.5&amp;straddle=false" xr:uid="{CEEDFF6C-1159-4A99-825F-C9C3564B69AE}"/>
    <hyperlink ref="A2170" r:id="rId2817" display="https://finance.yahoo.com/quote/AMZN230616C00073000?p=AMZN230616C00073000" xr:uid="{DAB12254-0CD6-4F2D-8B6B-39739D745ED4}"/>
    <hyperlink ref="C2170" r:id="rId2818" display="https://finance.yahoo.com/quote/AMZN/options?strike=73&amp;straddle=false" xr:uid="{48C66294-DC9D-436F-9AE2-451D2972DBBC}"/>
    <hyperlink ref="A2171" r:id="rId2819" display="https://finance.yahoo.com/quote/AMZN230616C00074000?p=AMZN230616C00074000" xr:uid="{6DB88503-FADD-498A-A5DF-1F7B477CAD7F}"/>
    <hyperlink ref="C2171" r:id="rId2820" display="https://finance.yahoo.com/quote/AMZN/options?strike=74&amp;straddle=false" xr:uid="{C1DECB8E-F8E9-4D40-AD38-3D804A24E33F}"/>
    <hyperlink ref="A2172" r:id="rId2821" display="https://finance.yahoo.com/quote/AMZN230616C00075000?p=AMZN230616C00075000" xr:uid="{777831FF-1C59-405F-9660-25DFE331E267}"/>
    <hyperlink ref="C2172" r:id="rId2822" display="https://finance.yahoo.com/quote/AMZN/options?strike=75&amp;straddle=false" xr:uid="{B47FE977-090D-4028-93CD-E46A468252D3}"/>
    <hyperlink ref="A2173" r:id="rId2823" display="https://finance.yahoo.com/quote/AMZN230616C00076000?p=AMZN230616C00076000" xr:uid="{FA525BAF-7F08-40CE-8C6E-CEBF1C2D0083}"/>
    <hyperlink ref="C2173" r:id="rId2824" display="https://finance.yahoo.com/quote/AMZN/options?strike=76&amp;straddle=false" xr:uid="{C27B6942-514D-4485-8896-6E620AAE5F43}"/>
    <hyperlink ref="A2174" r:id="rId2825" display="https://finance.yahoo.com/quote/AMZN230616C00077000?p=AMZN230616C00077000" xr:uid="{2D6D286C-187E-4981-87F9-592699758E51}"/>
    <hyperlink ref="C2174" r:id="rId2826" display="https://finance.yahoo.com/quote/AMZN/options?strike=77&amp;straddle=false" xr:uid="{84F88F96-B58F-4569-B97B-2B4BA7D7126F}"/>
    <hyperlink ref="A2175" r:id="rId2827" display="https://finance.yahoo.com/quote/AMZN230616C00077500?p=AMZN230616C00077500" xr:uid="{BDDC4BAC-ADCD-482B-AD96-FFA81C53BFAF}"/>
    <hyperlink ref="C2175" r:id="rId2828" display="https://finance.yahoo.com/quote/AMZN/options?strike=77.5&amp;straddle=false" xr:uid="{B36F9C46-33DC-494C-B63F-9C5BC4820839}"/>
    <hyperlink ref="A2176" r:id="rId2829" display="https://finance.yahoo.com/quote/AMZN230616C00078000?p=AMZN230616C00078000" xr:uid="{CC6C33D3-EAA6-40BE-B7E8-C14EE560D0C1}"/>
    <hyperlink ref="C2176" r:id="rId2830" display="https://finance.yahoo.com/quote/AMZN/options?strike=78&amp;straddle=false" xr:uid="{1EEDA4EF-766F-47C7-937C-9FB12DA2C1B8}"/>
    <hyperlink ref="A2177" r:id="rId2831" display="https://finance.yahoo.com/quote/AMZN230616C00079000?p=AMZN230616C00079000" xr:uid="{1EE36D51-D094-4950-9107-ED28857C70CA}"/>
    <hyperlink ref="C2177" r:id="rId2832" display="https://finance.yahoo.com/quote/AMZN/options?strike=79&amp;straddle=false" xr:uid="{E6DBB019-9B7F-4951-8417-FB82B5E2FBA9}"/>
    <hyperlink ref="A2178" r:id="rId2833" display="https://finance.yahoo.com/quote/AMZN230616C00080000?p=AMZN230616C00080000" xr:uid="{748B4237-E28B-4A3F-BEB8-CA246E968494}"/>
    <hyperlink ref="C2178" r:id="rId2834" display="https://finance.yahoo.com/quote/AMZN/options?strike=80&amp;straddle=false" xr:uid="{B0B90FCE-90DC-403F-AD26-4589849EB226}"/>
    <hyperlink ref="A2179" r:id="rId2835" display="https://finance.yahoo.com/quote/AMZN230616C00081000?p=AMZN230616C00081000" xr:uid="{3D08E1AB-DCA8-48A8-917F-BD6408859BE1}"/>
    <hyperlink ref="C2179" r:id="rId2836" display="https://finance.yahoo.com/quote/AMZN/options?strike=81&amp;straddle=false" xr:uid="{133521A2-2A6A-4C4F-A5A0-62485A8BC14E}"/>
    <hyperlink ref="A2180" r:id="rId2837" display="https://finance.yahoo.com/quote/AMZN230616C00082000?p=AMZN230616C00082000" xr:uid="{4F7518E1-B863-4440-9F56-1490A0644434}"/>
    <hyperlink ref="C2180" r:id="rId2838" display="https://finance.yahoo.com/quote/AMZN/options?strike=82&amp;straddle=false" xr:uid="{740A2380-E51B-495A-9628-9B8C131DA5F2}"/>
    <hyperlink ref="A2181" r:id="rId2839" display="https://finance.yahoo.com/quote/AMZN230616C00083000?p=AMZN230616C00083000" xr:uid="{90DD0C3C-C664-4A46-A35B-460F0AABD2CB}"/>
    <hyperlink ref="C2181" r:id="rId2840" display="https://finance.yahoo.com/quote/AMZN/options?strike=83&amp;straddle=false" xr:uid="{D3DC2BB1-2665-48C0-A1FD-CA6440BEAAE4}"/>
    <hyperlink ref="A2182" r:id="rId2841" display="https://finance.yahoo.com/quote/AMZN230616C00084000?p=AMZN230616C00084000" xr:uid="{EB6C6464-E51B-44FC-AD65-D878FCEDD04B}"/>
    <hyperlink ref="C2182" r:id="rId2842" display="https://finance.yahoo.com/quote/AMZN/options?strike=84&amp;straddle=false" xr:uid="{17C79703-ED51-46D6-BC3A-A14316F6FC11}"/>
    <hyperlink ref="A2183" r:id="rId2843" display="https://finance.yahoo.com/quote/AMZN230616C00085000?p=AMZN230616C00085000" xr:uid="{0959010A-9974-4B8B-B695-9B993A755510}"/>
    <hyperlink ref="C2183" r:id="rId2844" display="https://finance.yahoo.com/quote/AMZN/options?strike=85&amp;straddle=false" xr:uid="{70DF54C2-F805-4FEB-919B-2B09A8256622}"/>
    <hyperlink ref="A2184" r:id="rId2845" display="https://finance.yahoo.com/quote/AMZN230616C00086000?p=AMZN230616C00086000" xr:uid="{CCF34B1A-563C-441E-B4DB-401DF6A49A1A}"/>
    <hyperlink ref="C2184" r:id="rId2846" display="https://finance.yahoo.com/quote/AMZN/options?strike=86&amp;straddle=false" xr:uid="{C2AE5894-C3D2-482E-8AB6-97113FC50B36}"/>
    <hyperlink ref="A2185" r:id="rId2847" display="https://finance.yahoo.com/quote/AMZN230616C00087000?p=AMZN230616C00087000" xr:uid="{9D013500-7406-4168-A140-94961DD2E760}"/>
    <hyperlink ref="C2185" r:id="rId2848" display="https://finance.yahoo.com/quote/AMZN/options?strike=87&amp;straddle=false" xr:uid="{C8AEEB94-2B80-4ADA-9BBF-B488C472D592}"/>
    <hyperlink ref="A2186" r:id="rId2849" display="https://finance.yahoo.com/quote/AMZN230616C00088000?p=AMZN230616C00088000" xr:uid="{79CA218D-BBF8-481B-8AEE-7A9273A9471B}"/>
    <hyperlink ref="C2186" r:id="rId2850" display="https://finance.yahoo.com/quote/AMZN/options?strike=88&amp;straddle=false" xr:uid="{D3DDC565-3601-4AE7-83AF-86E7D8B104AC}"/>
    <hyperlink ref="A2187" r:id="rId2851" display="https://finance.yahoo.com/quote/AMZN230616C00089000?p=AMZN230616C00089000" xr:uid="{1E9F3B36-E696-4C14-894B-CFE861A6B2F8}"/>
    <hyperlink ref="C2187" r:id="rId2852" display="https://finance.yahoo.com/quote/AMZN/options?strike=89&amp;straddle=false" xr:uid="{DEF7BA32-3CE5-47EA-89A1-369E99D43A35}"/>
    <hyperlink ref="A2188" r:id="rId2853" display="https://finance.yahoo.com/quote/AMZN230616C00090000?p=AMZN230616C00090000" xr:uid="{CFFFFF58-AA71-4997-9DA5-384F2D9C7E95}"/>
    <hyperlink ref="C2188" r:id="rId2854" display="https://finance.yahoo.com/quote/AMZN/options?strike=90&amp;straddle=false" xr:uid="{A8A4F21A-B8D0-4CE1-B6F4-90286AAE55A8}"/>
    <hyperlink ref="A2189" r:id="rId2855" display="https://finance.yahoo.com/quote/AMZN230616C00091000?p=AMZN230616C00091000" xr:uid="{9230BF71-8C83-4C2C-9BC4-F01F5DAC4011}"/>
    <hyperlink ref="C2189" r:id="rId2856" display="https://finance.yahoo.com/quote/AMZN/options?strike=91&amp;straddle=false" xr:uid="{94CED3D4-314D-4FD7-8FA4-4E353686DF3E}"/>
    <hyperlink ref="A2190" r:id="rId2857" display="https://finance.yahoo.com/quote/AMZN230616C00092000?p=AMZN230616C00092000" xr:uid="{DFAC1AC4-B192-4302-9952-659701B941E8}"/>
    <hyperlink ref="C2190" r:id="rId2858" display="https://finance.yahoo.com/quote/AMZN/options?strike=92&amp;straddle=false" xr:uid="{B3069F74-4F8F-4F86-906A-8AE479DD4BAD}"/>
    <hyperlink ref="A2191" r:id="rId2859" display="https://finance.yahoo.com/quote/AMZN230616C00093000?p=AMZN230616C00093000" xr:uid="{A68CF60E-56FB-4BFB-847A-38A45B248242}"/>
    <hyperlink ref="C2191" r:id="rId2860" display="https://finance.yahoo.com/quote/AMZN/options?strike=93&amp;straddle=false" xr:uid="{B0B01009-C3A3-4D1D-B354-5F409C5BF34C}"/>
    <hyperlink ref="A2192" r:id="rId2861" display="https://finance.yahoo.com/quote/AMZN230616C00094000?p=AMZN230616C00094000" xr:uid="{5B6EDB48-5FEB-4CC5-AD16-F975453310B2}"/>
    <hyperlink ref="C2192" r:id="rId2862" display="https://finance.yahoo.com/quote/AMZN/options?strike=94&amp;straddle=false" xr:uid="{65B95F3E-8D75-4156-8D97-A5B5BFFC0B89}"/>
    <hyperlink ref="A2193" r:id="rId2863" display="https://finance.yahoo.com/quote/AMZN230616C00095000?p=AMZN230616C00095000" xr:uid="{ACBBF7E1-43BE-4843-82D0-89B6E33A276F}"/>
    <hyperlink ref="C2193" r:id="rId2864" display="https://finance.yahoo.com/quote/AMZN/options?strike=95&amp;straddle=false" xr:uid="{F8A46344-25FD-4892-AEB4-B1BAAFEA5086}"/>
    <hyperlink ref="A2194" r:id="rId2865" display="https://finance.yahoo.com/quote/AMZN230616C00096000?p=AMZN230616C00096000" xr:uid="{7E7CA662-E255-48E5-9310-5A7F4734EDC0}"/>
    <hyperlink ref="C2194" r:id="rId2866" display="https://finance.yahoo.com/quote/AMZN/options?strike=96&amp;straddle=false" xr:uid="{D1BB9BFB-0446-4041-9469-811F676F6018}"/>
    <hyperlink ref="A2195" r:id="rId2867" display="https://finance.yahoo.com/quote/AMZN230616C00097000?p=AMZN230616C00097000" xr:uid="{10385511-6FE4-45B4-AF49-938052E1E885}"/>
    <hyperlink ref="C2195" r:id="rId2868" display="https://finance.yahoo.com/quote/AMZN/options?strike=97&amp;straddle=false" xr:uid="{9DBCF2E6-F105-4B90-94A8-03D6F97163FE}"/>
    <hyperlink ref="A2196" r:id="rId2869" display="https://finance.yahoo.com/quote/AMZN230616C00098000?p=AMZN230616C00098000" xr:uid="{F749E3F6-7A3C-44D4-B95B-94F68043C42A}"/>
    <hyperlink ref="C2196" r:id="rId2870" display="https://finance.yahoo.com/quote/AMZN/options?strike=98&amp;straddle=false" xr:uid="{6A77BE7D-1694-4F59-8FD2-C1BECAE15010}"/>
    <hyperlink ref="A2197" r:id="rId2871" display="https://finance.yahoo.com/quote/AMZN230616C00099000?p=AMZN230616C00099000" xr:uid="{C732999D-4954-487B-B912-41260EE7E773}"/>
    <hyperlink ref="C2197" r:id="rId2872" display="https://finance.yahoo.com/quote/AMZN/options?strike=99&amp;straddle=false" xr:uid="{E4F9B5C1-389A-4398-BA2B-3773F2B3B399}"/>
    <hyperlink ref="A2198" r:id="rId2873" display="https://finance.yahoo.com/quote/AMZN230616C00100000?p=AMZN230616C00100000" xr:uid="{1B6CF5D7-DFDA-4C6F-BAF8-26B4886D05AA}"/>
    <hyperlink ref="C2198" r:id="rId2874" display="https://finance.yahoo.com/quote/AMZN/options?strike=100&amp;straddle=false" xr:uid="{D29922C3-F007-4DA5-A3D0-6F24599C4354}"/>
    <hyperlink ref="A2199" r:id="rId2875" display="https://finance.yahoo.com/quote/AMZN230616C00105000?p=AMZN230616C00105000" xr:uid="{755AC8B1-BA18-4AC6-B2A6-2D407E659162}"/>
    <hyperlink ref="C2199" r:id="rId2876" display="https://finance.yahoo.com/quote/AMZN/options?strike=105&amp;straddle=false" xr:uid="{3E0F4F6B-9263-47E9-8FE4-D04E7DD9A263}"/>
    <hyperlink ref="A2200" r:id="rId2877" display="https://finance.yahoo.com/quote/AMZN230616C00110000?p=AMZN230616C00110000" xr:uid="{64449F61-E06B-46C4-9EE5-0EBF608B3071}"/>
    <hyperlink ref="C2200" r:id="rId2878" display="https://finance.yahoo.com/quote/AMZN/options?strike=110&amp;straddle=false" xr:uid="{A83A1DF0-D2A7-49A2-9BD7-347257400F1D}"/>
    <hyperlink ref="A2201" r:id="rId2879" display="https://finance.yahoo.com/quote/AMZN230616C00115000?p=AMZN230616C00115000" xr:uid="{4FFF4AB6-57B8-4B8F-AE9D-17B208A89931}"/>
    <hyperlink ref="C2201" r:id="rId2880" display="https://finance.yahoo.com/quote/AMZN/options?strike=115&amp;straddle=false" xr:uid="{67B15FB4-245E-4DA3-8703-12AD79922EAC}"/>
    <hyperlink ref="A2202" r:id="rId2881" display="https://finance.yahoo.com/quote/AMZN230616C00120000?p=AMZN230616C00120000" xr:uid="{AB3570FB-14F5-4F54-9FE7-CE2436E7C458}"/>
    <hyperlink ref="C2202" r:id="rId2882" display="https://finance.yahoo.com/quote/AMZN/options?strike=120&amp;straddle=false" xr:uid="{6120DA86-11C8-4410-A2F9-A9222638945F}"/>
    <hyperlink ref="A2203" r:id="rId2883" display="https://finance.yahoo.com/quote/AMZN230616C00125000?p=AMZN230616C00125000" xr:uid="{F696F5B4-8536-4406-8C07-A2059CC48EE3}"/>
    <hyperlink ref="C2203" r:id="rId2884" display="https://finance.yahoo.com/quote/AMZN/options?strike=125&amp;straddle=false" xr:uid="{F2F62C8C-149D-4F25-B117-BE73B48CB31A}"/>
    <hyperlink ref="A2204" r:id="rId2885" display="https://finance.yahoo.com/quote/AMZN230616C00130000?p=AMZN230616C00130000" xr:uid="{CD9C9BF0-32D9-4979-94A9-5C43839F0928}"/>
    <hyperlink ref="C2204" r:id="rId2886" display="https://finance.yahoo.com/quote/AMZN/options?strike=130&amp;straddle=false" xr:uid="{B741522D-78A5-4608-8FE8-C91D059BC99A}"/>
    <hyperlink ref="A2205" r:id="rId2887" display="https://finance.yahoo.com/quote/AMZN230616C00135000?p=AMZN230616C00135000" xr:uid="{4D5DC115-98A0-4A3E-8D7D-0664D9F74A13}"/>
    <hyperlink ref="C2205" r:id="rId2888" display="https://finance.yahoo.com/quote/AMZN/options?strike=135&amp;straddle=false" xr:uid="{A9185689-150E-4E19-924F-F99DAA578048}"/>
    <hyperlink ref="A2206" r:id="rId2889" display="https://finance.yahoo.com/quote/AMZN230616C00140000?p=AMZN230616C00140000" xr:uid="{1D6C7FB0-3642-479C-ABB2-20D6D1CCF3EB}"/>
    <hyperlink ref="C2206" r:id="rId2890" display="https://finance.yahoo.com/quote/AMZN/options?strike=140&amp;straddle=false" xr:uid="{0BCB6EA0-D00C-45F4-80B1-3707D4CBF8E7}"/>
    <hyperlink ref="A2207" r:id="rId2891" display="https://finance.yahoo.com/quote/AMZN230616C00145000?p=AMZN230616C00145000" xr:uid="{C7395B42-D3BB-486A-8870-383AEB8EDB5D}"/>
    <hyperlink ref="C2207" r:id="rId2892" display="https://finance.yahoo.com/quote/AMZN/options?strike=145&amp;straddle=false" xr:uid="{6EB81AC9-DD8A-425F-AE8C-5DE0FEE6E7F3}"/>
    <hyperlink ref="A2208" r:id="rId2893" display="https://finance.yahoo.com/quote/AMZN230616C00150000?p=AMZN230616C00150000" xr:uid="{74EE2E98-930D-4CBB-9F27-84EC60653E92}"/>
    <hyperlink ref="C2208" r:id="rId2894" display="https://finance.yahoo.com/quote/AMZN/options?strike=150&amp;straddle=false" xr:uid="{71ABD191-8199-46BA-A783-0199FEC31156}"/>
    <hyperlink ref="A2209" r:id="rId2895" display="https://finance.yahoo.com/quote/AMZN230616C00150500?p=AMZN230616C00150500" xr:uid="{E2450470-E32E-41CE-A8D0-10539E0E9D0D}"/>
    <hyperlink ref="C2209" r:id="rId2896" display="https://finance.yahoo.com/quote/AMZN/options?strike=150.5&amp;straddle=false" xr:uid="{AC10DB9A-3F79-43A2-B4B9-289DBFD6CF6B}"/>
    <hyperlink ref="A2210" r:id="rId2897" display="https://finance.yahoo.com/quote/AMZN230616C00151000?p=AMZN230616C00151000" xr:uid="{C1F073BD-4979-4FF3-BC90-F498A8236CDC}"/>
    <hyperlink ref="C2210" r:id="rId2898" display="https://finance.yahoo.com/quote/AMZN/options?strike=151&amp;straddle=false" xr:uid="{7E675924-E321-4A7C-B0C3-C28045358585}"/>
    <hyperlink ref="A2211" r:id="rId2899" display="https://finance.yahoo.com/quote/AMZN230616C00151500?p=AMZN230616C00151500" xr:uid="{DDFF13FD-5147-4A57-BEF8-CE3733AE2F44}"/>
    <hyperlink ref="C2211" r:id="rId2900" display="https://finance.yahoo.com/quote/AMZN/options?strike=151.5&amp;straddle=false" xr:uid="{208FF59F-B1CC-4D6D-8039-B59CAEE97EF2}"/>
    <hyperlink ref="A2212" r:id="rId2901" display="https://finance.yahoo.com/quote/AMZN230616C00152000?p=AMZN230616C00152000" xr:uid="{58E081D4-4BD0-4387-9D14-7F68AC3024FD}"/>
    <hyperlink ref="C2212" r:id="rId2902" display="https://finance.yahoo.com/quote/AMZN/options?strike=152&amp;straddle=false" xr:uid="{6222CC11-66FC-4AE2-9D0A-9986B2881C9A}"/>
    <hyperlink ref="A2213" r:id="rId2903" display="https://finance.yahoo.com/quote/AMZN230616C00152500?p=AMZN230616C00152500" xr:uid="{5AF72CBD-D102-4035-9A51-D65BA4AD5F53}"/>
    <hyperlink ref="C2213" r:id="rId2904" display="https://finance.yahoo.com/quote/AMZN/options?strike=152.5&amp;straddle=false" xr:uid="{D4095669-C796-4575-A40A-57217FC42947}"/>
    <hyperlink ref="A2214" r:id="rId2905" display="https://finance.yahoo.com/quote/AMZN230616C00153000?p=AMZN230616C00153000" xr:uid="{3C5D28BB-B760-4F5E-BD75-3740DF7CB4E4}"/>
    <hyperlink ref="C2214" r:id="rId2906" display="https://finance.yahoo.com/quote/AMZN/options?strike=153&amp;straddle=false" xr:uid="{78C1C97A-04BB-4E3E-938C-D15A5463A61F}"/>
    <hyperlink ref="A2215" r:id="rId2907" display="https://finance.yahoo.com/quote/AMZN230616C00153500?p=AMZN230616C00153500" xr:uid="{8293A021-5771-4017-B2DA-A786788F7E06}"/>
    <hyperlink ref="C2215" r:id="rId2908" display="https://finance.yahoo.com/quote/AMZN/options?strike=153.5&amp;straddle=false" xr:uid="{0CD5A080-6BE4-42DA-A709-6866CAB9F8DD}"/>
    <hyperlink ref="A2216" r:id="rId2909" display="https://finance.yahoo.com/quote/AMZN230616C00154000?p=AMZN230616C00154000" xr:uid="{785D246B-5464-4E4D-9E74-8CD633907A44}"/>
    <hyperlink ref="C2216" r:id="rId2910" display="https://finance.yahoo.com/quote/AMZN/options?strike=154&amp;straddle=false" xr:uid="{E2DC2C4F-D9D7-478F-90F6-9CD527F435F8}"/>
    <hyperlink ref="A2217" r:id="rId2911" display="https://finance.yahoo.com/quote/AMZN230616C00154500?p=AMZN230616C00154500" xr:uid="{F5E39434-D31C-4651-B986-4A7C7FE48B9B}"/>
    <hyperlink ref="C2217" r:id="rId2912" display="https://finance.yahoo.com/quote/AMZN/options?strike=154.5&amp;straddle=false" xr:uid="{3FC7B06C-85F6-4E56-9C0A-8461ED1DC55A}"/>
    <hyperlink ref="A2218" r:id="rId2913" display="https://finance.yahoo.com/quote/AMZN230616C00155000?p=AMZN230616C00155000" xr:uid="{566494F7-271B-4F0C-8300-955C37822EF6}"/>
    <hyperlink ref="C2218" r:id="rId2914" display="https://finance.yahoo.com/quote/AMZN/options?strike=155&amp;straddle=false" xr:uid="{2DF97469-F03B-4B44-B660-5E7076E0E09E}"/>
    <hyperlink ref="A2219" r:id="rId2915" display="https://finance.yahoo.com/quote/AMZN230616C00155500?p=AMZN230616C00155500" xr:uid="{6D49E682-FFA9-4910-A565-4809B6F9145B}"/>
    <hyperlink ref="C2219" r:id="rId2916" display="https://finance.yahoo.com/quote/AMZN/options?strike=155.5&amp;straddle=false" xr:uid="{CD05381D-103E-4F88-AF4E-25CED26D1E07}"/>
    <hyperlink ref="A2220" r:id="rId2917" display="https://finance.yahoo.com/quote/AMZN230616C00156000?p=AMZN230616C00156000" xr:uid="{69C38819-19EF-46F2-AB8E-6092AD81C228}"/>
    <hyperlink ref="C2220" r:id="rId2918" display="https://finance.yahoo.com/quote/AMZN/options?strike=156&amp;straddle=false" xr:uid="{9D3BDF96-3673-45B9-9E80-8B347D9FD12A}"/>
    <hyperlink ref="A2221" r:id="rId2919" display="https://finance.yahoo.com/quote/AMZN230616C00156500?p=AMZN230616C00156500" xr:uid="{9A2F1B30-4AC5-4A7F-92C2-C997FB0B4F0D}"/>
    <hyperlink ref="C2221" r:id="rId2920" display="https://finance.yahoo.com/quote/AMZN/options?strike=156.5&amp;straddle=false" xr:uid="{55E8E848-1BA4-4BB9-B4E0-4F5ECCB39466}"/>
    <hyperlink ref="A2222" r:id="rId2921" display="https://finance.yahoo.com/quote/AMZN230616C00157000?p=AMZN230616C00157000" xr:uid="{1A040263-7E65-4932-AD57-133D30E8D018}"/>
    <hyperlink ref="C2222" r:id="rId2922" display="https://finance.yahoo.com/quote/AMZN/options?strike=157&amp;straddle=false" xr:uid="{BF417D65-8682-4E27-AF5C-EB680990784A}"/>
    <hyperlink ref="A2223" r:id="rId2923" display="https://finance.yahoo.com/quote/AMZN230616C00157500?p=AMZN230616C00157500" xr:uid="{502E5C0A-45FF-49DC-8A56-C7926CCA7D68}"/>
    <hyperlink ref="C2223" r:id="rId2924" display="https://finance.yahoo.com/quote/AMZN/options?strike=157.5&amp;straddle=false" xr:uid="{81FF4A4F-1D4C-404B-B888-DFF5FABAC8D0}"/>
    <hyperlink ref="A2224" r:id="rId2925" display="https://finance.yahoo.com/quote/AMZN230616C00158000?p=AMZN230616C00158000" xr:uid="{81D22E93-2FC1-4430-81D9-EBF900ABDC79}"/>
    <hyperlink ref="C2224" r:id="rId2926" display="https://finance.yahoo.com/quote/AMZN/options?strike=158&amp;straddle=false" xr:uid="{CDB57E97-6CFC-4921-9DE3-AAEF9CCD7996}"/>
    <hyperlink ref="A2225" r:id="rId2927" display="https://finance.yahoo.com/quote/AMZN230616C00158500?p=AMZN230616C00158500" xr:uid="{A37A2A6F-5A77-40AF-B1CA-1494D2A354A6}"/>
    <hyperlink ref="C2225" r:id="rId2928" display="https://finance.yahoo.com/quote/AMZN/options?strike=158.5&amp;straddle=false" xr:uid="{07A68E93-B7E0-43A7-8248-B5EE1DF68128}"/>
    <hyperlink ref="A2226" r:id="rId2929" display="https://finance.yahoo.com/quote/AMZN230616C00159000?p=AMZN230616C00159000" xr:uid="{FB1835B6-1B54-481D-A322-4701F1594AF1}"/>
    <hyperlink ref="C2226" r:id="rId2930" display="https://finance.yahoo.com/quote/AMZN/options?strike=159&amp;straddle=false" xr:uid="{5143ADDA-58B0-4145-9DEE-C079FC82C730}"/>
    <hyperlink ref="A2227" r:id="rId2931" display="https://finance.yahoo.com/quote/AMZN230616C00159500?p=AMZN230616C00159500" xr:uid="{308EF5E8-B4EF-4C23-A5D6-0BD2CF47D780}"/>
    <hyperlink ref="C2227" r:id="rId2932" display="https://finance.yahoo.com/quote/AMZN/options?strike=159.5&amp;straddle=false" xr:uid="{A552B418-252E-4791-8C02-EAC507DCF283}"/>
    <hyperlink ref="A2228" r:id="rId2933" display="https://finance.yahoo.com/quote/AMZN230616C00160000?p=AMZN230616C00160000" xr:uid="{F20D4D95-4E61-476E-AB12-D5C17CC962B0}"/>
    <hyperlink ref="C2228" r:id="rId2934" display="https://finance.yahoo.com/quote/AMZN/options?strike=160&amp;straddle=false" xr:uid="{F82485F1-10FD-499F-955C-452B81D4B2A2}"/>
    <hyperlink ref="A2229" r:id="rId2935" display="https://finance.yahoo.com/quote/AMZN230616C00160500?p=AMZN230616C00160500" xr:uid="{6CB83274-12C8-41F8-9067-98847BB67316}"/>
    <hyperlink ref="C2229" r:id="rId2936" display="https://finance.yahoo.com/quote/AMZN/options?strike=160.5&amp;straddle=false" xr:uid="{9DCA5368-0002-4988-960F-531875FF4DE6}"/>
    <hyperlink ref="A2230" r:id="rId2937" display="https://finance.yahoo.com/quote/AMZN230616C00161000?p=AMZN230616C00161000" xr:uid="{07C62573-5344-4472-8B81-96E7DCBE19CF}"/>
    <hyperlink ref="C2230" r:id="rId2938" display="https://finance.yahoo.com/quote/AMZN/options?strike=161&amp;straddle=false" xr:uid="{9A2ED089-208F-44B9-A4DC-9AC58053C6B4}"/>
    <hyperlink ref="A2231" r:id="rId2939" display="https://finance.yahoo.com/quote/AMZN230616C00161500?p=AMZN230616C00161500" xr:uid="{CFEFB023-60F7-4E9C-AC89-E3AE74F77527}"/>
    <hyperlink ref="C2231" r:id="rId2940" display="https://finance.yahoo.com/quote/AMZN/options?strike=161.5&amp;straddle=false" xr:uid="{2C9B4737-8EA0-44FF-A3B3-7157595DCD46}"/>
    <hyperlink ref="A2232" r:id="rId2941" display="https://finance.yahoo.com/quote/AMZN230616C00162000?p=AMZN230616C00162000" xr:uid="{DAFA7C58-7363-4A79-81D6-968A644CCCC5}"/>
    <hyperlink ref="C2232" r:id="rId2942" display="https://finance.yahoo.com/quote/AMZN/options?strike=162&amp;straddle=false" xr:uid="{79E74DDE-4E23-4774-85DF-D8258A50E322}"/>
    <hyperlink ref="A2233" r:id="rId2943" display="https://finance.yahoo.com/quote/AMZN230616C00162500?p=AMZN230616C00162500" xr:uid="{75622C84-6B2B-4C09-A4C0-1A035FA2730F}"/>
    <hyperlink ref="C2233" r:id="rId2944" display="https://finance.yahoo.com/quote/AMZN/options?strike=162.5&amp;straddle=false" xr:uid="{40AB0A4A-7B1B-4507-A46A-C49FB86D060E}"/>
    <hyperlink ref="A2234" r:id="rId2945" display="https://finance.yahoo.com/quote/AMZN230616C00163000?p=AMZN230616C00163000" xr:uid="{EF325BBB-E4D2-4D02-8058-CCE5AA6E5669}"/>
    <hyperlink ref="C2234" r:id="rId2946" display="https://finance.yahoo.com/quote/AMZN/options?strike=163&amp;straddle=false" xr:uid="{8C9D908F-E680-4F1B-ABE3-354455D36292}"/>
    <hyperlink ref="A2235" r:id="rId2947" display="https://finance.yahoo.com/quote/AMZN230616C00163500?p=AMZN230616C00163500" xr:uid="{2F129CF3-06C2-455D-816F-949A4099B622}"/>
    <hyperlink ref="C2235" r:id="rId2948" display="https://finance.yahoo.com/quote/AMZN/options?strike=163.5&amp;straddle=false" xr:uid="{27159569-CCBF-43ED-80F7-756DD6C04896}"/>
    <hyperlink ref="A2236" r:id="rId2949" display="https://finance.yahoo.com/quote/AMZN230616C00164000?p=AMZN230616C00164000" xr:uid="{760B24D6-39DC-4296-AD8F-9D377084E311}"/>
    <hyperlink ref="C2236" r:id="rId2950" display="https://finance.yahoo.com/quote/AMZN/options?strike=164&amp;straddle=false" xr:uid="{806BF765-8C95-4838-BF26-0B2CFD8FCED4}"/>
    <hyperlink ref="A2237" r:id="rId2951" display="https://finance.yahoo.com/quote/AMZN230616C00164500?p=AMZN230616C00164500" xr:uid="{023F4DC4-4E97-4A32-AD9A-57DA2F4958BA}"/>
    <hyperlink ref="C2237" r:id="rId2952" display="https://finance.yahoo.com/quote/AMZN/options?strike=164.5&amp;straddle=false" xr:uid="{52DE26C7-439B-47AD-B218-536C3006592D}"/>
    <hyperlink ref="A2238" r:id="rId2953" display="https://finance.yahoo.com/quote/AMZN230616C00165000?p=AMZN230616C00165000" xr:uid="{51B08FCC-C19F-466B-B93E-E9AA58E3B3BD}"/>
    <hyperlink ref="C2238" r:id="rId2954" display="https://finance.yahoo.com/quote/AMZN/options?strike=165&amp;straddle=false" xr:uid="{B954098B-9464-4F10-A43C-BFC49DD093E1}"/>
    <hyperlink ref="A2239" r:id="rId2955" display="https://finance.yahoo.com/quote/AMZN230616C00165500?p=AMZN230616C00165500" xr:uid="{9E309F5D-4F54-4483-B639-B2E14BF2FF30}"/>
    <hyperlink ref="C2239" r:id="rId2956" display="https://finance.yahoo.com/quote/AMZN/options?strike=165.5&amp;straddle=false" xr:uid="{FB3C76C4-7D19-4C40-BEB0-4DFE8EF1CA30}"/>
    <hyperlink ref="A2240" r:id="rId2957" display="https://finance.yahoo.com/quote/AMZN230616C00166000?p=AMZN230616C00166000" xr:uid="{97DED22B-22B9-4DCA-B39B-BFDD11FFBCC1}"/>
    <hyperlink ref="C2240" r:id="rId2958" display="https://finance.yahoo.com/quote/AMZN/options?strike=166&amp;straddle=false" xr:uid="{C22EC89F-4C99-41BD-9CD9-C4603880BD47}"/>
    <hyperlink ref="A2241" r:id="rId2959" display="https://finance.yahoo.com/quote/AMZN230616C00166500?p=AMZN230616C00166500" xr:uid="{84776A87-E1AA-48E7-9594-D12E8023521A}"/>
    <hyperlink ref="C2241" r:id="rId2960" display="https://finance.yahoo.com/quote/AMZN/options?strike=166.5&amp;straddle=false" xr:uid="{74998BD0-92E4-4179-9FA3-384D8A5E4C8C}"/>
    <hyperlink ref="A2242" r:id="rId2961" display="https://finance.yahoo.com/quote/AMZN230616C00167000?p=AMZN230616C00167000" xr:uid="{1F86D648-58B5-4AF5-B102-A1A5992AF8D0}"/>
    <hyperlink ref="C2242" r:id="rId2962" display="https://finance.yahoo.com/quote/AMZN/options?strike=167&amp;straddle=false" xr:uid="{5FBEA1E0-A708-4EFA-9967-E8C939832802}"/>
    <hyperlink ref="A2243" r:id="rId2963" display="https://finance.yahoo.com/quote/AMZN230616C00167500?p=AMZN230616C00167500" xr:uid="{CFF71795-5B06-4D37-9F05-6F536635BC69}"/>
    <hyperlink ref="C2243" r:id="rId2964" display="https://finance.yahoo.com/quote/AMZN/options?strike=167.5&amp;straddle=false" xr:uid="{9BC51145-40BA-4E6D-9032-34D07B94E2B5}"/>
    <hyperlink ref="A2244" r:id="rId2965" display="https://finance.yahoo.com/quote/AMZN230616C00168000?p=AMZN230616C00168000" xr:uid="{A89C1E19-D7B8-4DC8-9A5A-08A7D6AB9B93}"/>
    <hyperlink ref="C2244" r:id="rId2966" display="https://finance.yahoo.com/quote/AMZN/options?strike=168&amp;straddle=false" xr:uid="{07FBF078-D603-4A64-8130-2CBB7BC80046}"/>
    <hyperlink ref="A2245" r:id="rId2967" display="https://finance.yahoo.com/quote/AMZN230616C00168500?p=AMZN230616C00168500" xr:uid="{AC631E24-4BCD-4F5A-BFA5-3815A950C2F0}"/>
    <hyperlink ref="C2245" r:id="rId2968" display="https://finance.yahoo.com/quote/AMZN/options?strike=168.5&amp;straddle=false" xr:uid="{9FD2FD2C-E010-446E-824E-6C493E952AE6}"/>
    <hyperlink ref="A2246" r:id="rId2969" display="https://finance.yahoo.com/quote/AMZN230616C00169000?p=AMZN230616C00169000" xr:uid="{0C38364E-1D45-4B81-88EC-5BECFC05A822}"/>
    <hyperlink ref="C2246" r:id="rId2970" display="https://finance.yahoo.com/quote/AMZN/options?strike=169&amp;straddle=false" xr:uid="{47D2DB3A-D78B-465D-8C0B-2C26AC99B030}"/>
    <hyperlink ref="A2247" r:id="rId2971" display="https://finance.yahoo.com/quote/AMZN230616C00169500?p=AMZN230616C00169500" xr:uid="{7D753CCE-14C5-4E6D-8CC2-20724DCB6013}"/>
    <hyperlink ref="C2247" r:id="rId2972" display="https://finance.yahoo.com/quote/AMZN/options?strike=169.5&amp;straddle=false" xr:uid="{BF58B74F-67E1-465B-AB51-217444F892B8}"/>
    <hyperlink ref="A2248" r:id="rId2973" display="https://finance.yahoo.com/quote/AMZN230616C00170000?p=AMZN230616C00170000" xr:uid="{E72DB117-F869-40B4-BF11-04007FB091CF}"/>
    <hyperlink ref="C2248" r:id="rId2974" display="https://finance.yahoo.com/quote/AMZN/options?strike=170&amp;straddle=false" xr:uid="{0F9CD480-3590-4CFB-8615-8EDD978A4F12}"/>
    <hyperlink ref="A2249" r:id="rId2975" display="https://finance.yahoo.com/quote/AMZN230616C00170500?p=AMZN230616C00170500" xr:uid="{64D80EE1-AA72-4403-8157-1BABDBA76A9E}"/>
    <hyperlink ref="C2249" r:id="rId2976" display="https://finance.yahoo.com/quote/AMZN/options?strike=170.5&amp;straddle=false" xr:uid="{8355CE13-3394-438D-A3C8-8F2C029670AA}"/>
    <hyperlink ref="A2250" r:id="rId2977" display="https://finance.yahoo.com/quote/AMZN230616C00171000?p=AMZN230616C00171000" xr:uid="{FEF89F48-FAE2-4F8B-B9BD-C2FA73B884D2}"/>
    <hyperlink ref="C2250" r:id="rId2978" display="https://finance.yahoo.com/quote/AMZN/options?strike=171&amp;straddle=false" xr:uid="{CCF52AAD-9288-4733-95E9-CFB247DB68B3}"/>
    <hyperlink ref="A2251" r:id="rId2979" display="https://finance.yahoo.com/quote/AMZN230616C00171500?p=AMZN230616C00171500" xr:uid="{D7F0E86C-6F41-4EF1-B70E-31F7B00C5B10}"/>
    <hyperlink ref="C2251" r:id="rId2980" display="https://finance.yahoo.com/quote/AMZN/options?strike=171.5&amp;straddle=false" xr:uid="{E35166F9-8546-48F4-AFF1-12B8F573B08C}"/>
    <hyperlink ref="A2252" r:id="rId2981" display="https://finance.yahoo.com/quote/AMZN230616C00172000?p=AMZN230616C00172000" xr:uid="{3429196E-BD8C-48B5-BEFA-F2FDEAE001BA}"/>
    <hyperlink ref="C2252" r:id="rId2982" display="https://finance.yahoo.com/quote/AMZN/options?strike=172&amp;straddle=false" xr:uid="{FD10DC85-EFC0-4E65-BAFC-488658F04C1E}"/>
    <hyperlink ref="A2253" r:id="rId2983" display="https://finance.yahoo.com/quote/AMZN230616C00172500?p=AMZN230616C00172500" xr:uid="{E831C139-1FCF-453E-B2CE-EEEDA93C86C9}"/>
    <hyperlink ref="C2253" r:id="rId2984" display="https://finance.yahoo.com/quote/AMZN/options?strike=172.5&amp;straddle=false" xr:uid="{640A22D0-9360-4FD4-A8B3-109AFD7729BF}"/>
    <hyperlink ref="A2254" r:id="rId2985" display="https://finance.yahoo.com/quote/AMZN230616C00173000?p=AMZN230616C00173000" xr:uid="{38FCC61C-98E6-4BF8-9DAC-7AA2657D2C9D}"/>
    <hyperlink ref="C2254" r:id="rId2986" display="https://finance.yahoo.com/quote/AMZN/options?strike=173&amp;straddle=false" xr:uid="{70FB82DB-492B-43DB-A20E-24194400F952}"/>
    <hyperlink ref="A2255" r:id="rId2987" display="https://finance.yahoo.com/quote/AMZN230616C00173500?p=AMZN230616C00173500" xr:uid="{C7107339-79F0-4BE2-ACB9-C45109DDEC99}"/>
    <hyperlink ref="C2255" r:id="rId2988" display="https://finance.yahoo.com/quote/AMZN/options?strike=173.5&amp;straddle=false" xr:uid="{0FE9AA8F-7D5E-4B91-A20A-E70D8755D60F}"/>
    <hyperlink ref="A2256" r:id="rId2989" display="https://finance.yahoo.com/quote/AMZN230616C00174000?p=AMZN230616C00174000" xr:uid="{EF834B1F-2512-466F-9821-14ED2FA1F75E}"/>
    <hyperlink ref="C2256" r:id="rId2990" display="https://finance.yahoo.com/quote/AMZN/options?strike=174&amp;straddle=false" xr:uid="{981CC652-CC1D-43DA-9521-E4606718F3B6}"/>
    <hyperlink ref="A2257" r:id="rId2991" display="https://finance.yahoo.com/quote/AMZN230616C00174500?p=AMZN230616C00174500" xr:uid="{504B624C-55E2-4F52-BCEA-6051C70A93B8}"/>
    <hyperlink ref="C2257" r:id="rId2992" display="https://finance.yahoo.com/quote/AMZN/options?strike=174.5&amp;straddle=false" xr:uid="{1FED92A1-C3E4-47A1-A7A8-9B71233BC9DA}"/>
    <hyperlink ref="A2258" r:id="rId2993" display="https://finance.yahoo.com/quote/AMZN230616C00175000?p=AMZN230616C00175000" xr:uid="{FE73CD82-343E-4FB2-A7F5-FD00702F181B}"/>
    <hyperlink ref="C2258" r:id="rId2994" display="https://finance.yahoo.com/quote/AMZN/options?strike=175&amp;straddle=false" xr:uid="{7F9BCC42-87D9-40F1-8923-51C62E1F2DA5}"/>
    <hyperlink ref="A2259" r:id="rId2995" display="https://finance.yahoo.com/quote/AMZN230616C00175500?p=AMZN230616C00175500" xr:uid="{CE7D1FEB-04F6-4D37-96AE-8090CF81D3A3}"/>
    <hyperlink ref="C2259" r:id="rId2996" display="https://finance.yahoo.com/quote/AMZN/options?strike=175.5&amp;straddle=false" xr:uid="{6DFEBEAB-C231-44C2-AA28-92D4794728AE}"/>
    <hyperlink ref="A2260" r:id="rId2997" display="https://finance.yahoo.com/quote/AMZN230616C00176000?p=AMZN230616C00176000" xr:uid="{EA32A4F4-0440-492D-87DF-580040683C67}"/>
    <hyperlink ref="C2260" r:id="rId2998" display="https://finance.yahoo.com/quote/AMZN/options?strike=176&amp;straddle=false" xr:uid="{70477FD8-3DC6-43CB-918D-9B625B1E2DF9}"/>
    <hyperlink ref="A2261" r:id="rId2999" display="https://finance.yahoo.com/quote/AMZN230616C00176500?p=AMZN230616C00176500" xr:uid="{9F2456A6-60D3-4FDC-B058-4DB5189ECC8A}"/>
    <hyperlink ref="C2261" r:id="rId3000" display="https://finance.yahoo.com/quote/AMZN/options?strike=176.5&amp;straddle=false" xr:uid="{484EF7EE-FF6E-45D0-BCEC-C6B860166884}"/>
    <hyperlink ref="A2262" r:id="rId3001" display="https://finance.yahoo.com/quote/AMZN230616C00177000?p=AMZN230616C00177000" xr:uid="{683BE88A-1F48-4A47-9AE0-D9322F9F89E6}"/>
    <hyperlink ref="C2262" r:id="rId3002" display="https://finance.yahoo.com/quote/AMZN/options?strike=177&amp;straddle=false" xr:uid="{F57924E4-E740-4DA8-909F-4468F1598CB6}"/>
    <hyperlink ref="A2263" r:id="rId3003" display="https://finance.yahoo.com/quote/AMZN230616C00177500?p=AMZN230616C00177500" xr:uid="{CBC4C3BA-59CF-430F-9BBB-7A291C190005}"/>
    <hyperlink ref="C2263" r:id="rId3004" display="https://finance.yahoo.com/quote/AMZN/options?strike=177.5&amp;straddle=false" xr:uid="{249FD1F8-2285-4CE8-878D-6460B7BA49ED}"/>
    <hyperlink ref="A2264" r:id="rId3005" display="https://finance.yahoo.com/quote/AMZN230616C00178000?p=AMZN230616C00178000" xr:uid="{90DC65A6-1677-4EBC-B756-3570A2C4C780}"/>
    <hyperlink ref="C2264" r:id="rId3006" display="https://finance.yahoo.com/quote/AMZN/options?strike=178&amp;straddle=false" xr:uid="{7A3CF1F3-071C-44B3-AEFF-0A680A3FE3F4}"/>
    <hyperlink ref="A2265" r:id="rId3007" display="https://finance.yahoo.com/quote/AMZN230616C00178500?p=AMZN230616C00178500" xr:uid="{D4A168A8-0106-49A6-BCD7-99F566603CE2}"/>
    <hyperlink ref="C2265" r:id="rId3008" display="https://finance.yahoo.com/quote/AMZN/options?strike=178.5&amp;straddle=false" xr:uid="{1F49172A-A71B-4B1B-AC95-E691CEAAE246}"/>
    <hyperlink ref="A2266" r:id="rId3009" display="https://finance.yahoo.com/quote/AMZN230616C00179000?p=AMZN230616C00179000" xr:uid="{956B42B1-242A-4C8D-A06F-77E7E4563CF1}"/>
    <hyperlink ref="C2266" r:id="rId3010" display="https://finance.yahoo.com/quote/AMZN/options?strike=179&amp;straddle=false" xr:uid="{6504AB73-F146-4FEE-8D7D-9BC3B1275365}"/>
    <hyperlink ref="A2267" r:id="rId3011" display="https://finance.yahoo.com/quote/AMZN230616C00179500?p=AMZN230616C00179500" xr:uid="{ADAC5DCF-1BE9-4925-880E-F491C9E9B7B5}"/>
    <hyperlink ref="C2267" r:id="rId3012" display="https://finance.yahoo.com/quote/AMZN/options?strike=179.5&amp;straddle=false" xr:uid="{6540D8BC-977B-40D5-B561-123B95118E95}"/>
    <hyperlink ref="A2268" r:id="rId3013" display="https://finance.yahoo.com/quote/AMZN230616C00180000?p=AMZN230616C00180000" xr:uid="{26B64511-D8C0-4DB0-9E19-C611762BB09C}"/>
    <hyperlink ref="C2268" r:id="rId3014" display="https://finance.yahoo.com/quote/AMZN/options?strike=180&amp;straddle=false" xr:uid="{256B138F-3A5F-442F-8D48-D364B1AB8962}"/>
    <hyperlink ref="A2269" r:id="rId3015" display="https://finance.yahoo.com/quote/AMZN230616C00180500?p=AMZN230616C00180500" xr:uid="{2F133671-4D7A-48DE-B387-BFF243329377}"/>
    <hyperlink ref="C2269" r:id="rId3016" display="https://finance.yahoo.com/quote/AMZN/options?strike=180.5&amp;straddle=false" xr:uid="{952B574B-3ACB-4D55-95D9-3097A2FA968A}"/>
    <hyperlink ref="A2270" r:id="rId3017" display="https://finance.yahoo.com/quote/AMZN230616C00181000?p=AMZN230616C00181000" xr:uid="{608D590D-D2A6-4AEF-B332-23ACCB28201E}"/>
    <hyperlink ref="C2270" r:id="rId3018" display="https://finance.yahoo.com/quote/AMZN/options?strike=181&amp;straddle=false" xr:uid="{379CCAB9-0A97-4B66-849F-A5523C385FE4}"/>
    <hyperlink ref="A2271" r:id="rId3019" display="https://finance.yahoo.com/quote/AMZN230616C00181500?p=AMZN230616C00181500" xr:uid="{3FC841FA-63D5-4D44-B15A-650086DD6F31}"/>
    <hyperlink ref="C2271" r:id="rId3020" display="https://finance.yahoo.com/quote/AMZN/options?strike=181.5&amp;straddle=false" xr:uid="{6182C16B-51A2-4B2C-92C2-CB635A763EA0}"/>
    <hyperlink ref="A2272" r:id="rId3021" display="https://finance.yahoo.com/quote/AMZN230616C00182000?p=AMZN230616C00182000" xr:uid="{29523C3B-F5D2-48A2-80BD-69EF41D4DBFD}"/>
    <hyperlink ref="C2272" r:id="rId3022" display="https://finance.yahoo.com/quote/AMZN/options?strike=182&amp;straddle=false" xr:uid="{249D955C-1AEB-4242-938F-6370830F370D}"/>
    <hyperlink ref="A2273" r:id="rId3023" display="https://finance.yahoo.com/quote/AMZN230616C00182500?p=AMZN230616C00182500" xr:uid="{D6DAF104-AC92-4D08-B9D6-C0ADBA68D191}"/>
    <hyperlink ref="C2273" r:id="rId3024" display="https://finance.yahoo.com/quote/AMZN/options?strike=182.5&amp;straddle=false" xr:uid="{4A44D9B5-BE7B-4D29-BAF2-0DAC339C09DB}"/>
    <hyperlink ref="A2274" r:id="rId3025" display="https://finance.yahoo.com/quote/AMZN230616C00183000?p=AMZN230616C00183000" xr:uid="{6521F071-20CA-4C0D-A287-A488085A9F75}"/>
    <hyperlink ref="C2274" r:id="rId3026" display="https://finance.yahoo.com/quote/AMZN/options?strike=183&amp;straddle=false" xr:uid="{90B6DFF8-D478-4458-8870-EE35818C1340}"/>
    <hyperlink ref="A2275" r:id="rId3027" display="https://finance.yahoo.com/quote/AMZN230616C00183500?p=AMZN230616C00183500" xr:uid="{21E366F5-2298-4103-8633-267F32BF6445}"/>
    <hyperlink ref="C2275" r:id="rId3028" display="https://finance.yahoo.com/quote/AMZN/options?strike=183.5&amp;straddle=false" xr:uid="{B56B3DED-1773-4E3B-984B-4998EFEB0D00}"/>
    <hyperlink ref="A2276" r:id="rId3029" display="https://finance.yahoo.com/quote/AMZN230616C00184000?p=AMZN230616C00184000" xr:uid="{5DA74892-0F0A-4B72-B203-257B08C0F304}"/>
    <hyperlink ref="C2276" r:id="rId3030" display="https://finance.yahoo.com/quote/AMZN/options?strike=184&amp;straddle=false" xr:uid="{91EB7CF9-0461-4588-83C2-0BE79212DBBE}"/>
    <hyperlink ref="A2277" r:id="rId3031" display="https://finance.yahoo.com/quote/AMZN230616C00184500?p=AMZN230616C00184500" xr:uid="{EAA1F5F5-2209-469B-BBA5-7FA2A5F0A7ED}"/>
    <hyperlink ref="C2277" r:id="rId3032" display="https://finance.yahoo.com/quote/AMZN/options?strike=184.5&amp;straddle=false" xr:uid="{4F4A0762-19E6-49B4-B46A-68A6AF4EBFC9}"/>
    <hyperlink ref="A2278" r:id="rId3033" display="https://finance.yahoo.com/quote/AMZN230616C00185000?p=AMZN230616C00185000" xr:uid="{D9DC35DF-398A-40D5-B54A-206E4AA211EB}"/>
    <hyperlink ref="C2278" r:id="rId3034" display="https://finance.yahoo.com/quote/AMZN/options?strike=185&amp;straddle=false" xr:uid="{C5DAFCBA-0AEB-4F3F-B978-547CED47FC55}"/>
    <hyperlink ref="A2279" r:id="rId3035" display="https://finance.yahoo.com/quote/AMZN230616C00185500?p=AMZN230616C00185500" xr:uid="{2211DAE9-9AF8-443E-A0E4-C1071E2D6550}"/>
    <hyperlink ref="C2279" r:id="rId3036" display="https://finance.yahoo.com/quote/AMZN/options?strike=185.5&amp;straddle=false" xr:uid="{D25DEADC-9F24-498A-BB4A-239B155FC6DF}"/>
    <hyperlink ref="A2280" r:id="rId3037" display="https://finance.yahoo.com/quote/AMZN230616C00186000?p=AMZN230616C00186000" xr:uid="{23B157AC-1D8A-4204-8F2C-581666AB5BB0}"/>
    <hyperlink ref="C2280" r:id="rId3038" display="https://finance.yahoo.com/quote/AMZN/options?strike=186&amp;straddle=false" xr:uid="{31285FEE-CBDC-4406-AF6A-1A3A9CE2D442}"/>
    <hyperlink ref="A2281" r:id="rId3039" display="https://finance.yahoo.com/quote/AMZN230616C00186500?p=AMZN230616C00186500" xr:uid="{04290CAE-3583-4832-9EE5-320F17D0AF89}"/>
    <hyperlink ref="C2281" r:id="rId3040" display="https://finance.yahoo.com/quote/AMZN/options?strike=186.5&amp;straddle=false" xr:uid="{F70F541A-5AA0-414C-8470-D076FDE6B15E}"/>
    <hyperlink ref="A2282" r:id="rId3041" display="https://finance.yahoo.com/quote/AMZN230616C00187000?p=AMZN230616C00187000" xr:uid="{4F17E67C-AB25-4922-8E25-36CEFF551CDA}"/>
    <hyperlink ref="C2282" r:id="rId3042" display="https://finance.yahoo.com/quote/AMZN/options?strike=187&amp;straddle=false" xr:uid="{81C4692D-8CB2-4364-B478-3CB0DC08613C}"/>
    <hyperlink ref="A2283" r:id="rId3043" display="https://finance.yahoo.com/quote/AMZN230616C00187500?p=AMZN230616C00187500" xr:uid="{AAABF0E0-C247-43A9-AAD0-6DE193693EFE}"/>
    <hyperlink ref="C2283" r:id="rId3044" display="https://finance.yahoo.com/quote/AMZN/options?strike=187.5&amp;straddle=false" xr:uid="{B7111CE0-2CB9-4078-BFF6-B6C0E912E852}"/>
    <hyperlink ref="A2284" r:id="rId3045" display="https://finance.yahoo.com/quote/AMZN230616C00188000?p=AMZN230616C00188000" xr:uid="{4F4CC7F2-5E3C-4575-B5F4-81058AC92475}"/>
    <hyperlink ref="C2284" r:id="rId3046" display="https://finance.yahoo.com/quote/AMZN/options?strike=188&amp;straddle=false" xr:uid="{9CE73942-1928-40D4-911C-5B57FC9D6836}"/>
    <hyperlink ref="A2285" r:id="rId3047" display="https://finance.yahoo.com/quote/AMZN230616C00188500?p=AMZN230616C00188500" xr:uid="{AC0765C0-C762-47C0-8CE1-D604C3B704E6}"/>
    <hyperlink ref="C2285" r:id="rId3048" display="https://finance.yahoo.com/quote/AMZN/options?strike=188.5&amp;straddle=false" xr:uid="{0A5C7A4D-D202-4892-B44A-647FA3DDB059}"/>
    <hyperlink ref="A2286" r:id="rId3049" display="https://finance.yahoo.com/quote/AMZN230616C00189000?p=AMZN230616C00189000" xr:uid="{6646EDC6-22A1-4669-9A66-F67471392260}"/>
    <hyperlink ref="C2286" r:id="rId3050" display="https://finance.yahoo.com/quote/AMZN/options?strike=189&amp;straddle=false" xr:uid="{93940B00-2ADC-4EF7-AE41-D0558EFE7ACE}"/>
    <hyperlink ref="A2287" r:id="rId3051" display="https://finance.yahoo.com/quote/AMZN230616C00189500?p=AMZN230616C00189500" xr:uid="{BDB913BA-D0BB-4C4E-9613-6D5B5980FECC}"/>
    <hyperlink ref="C2287" r:id="rId3052" display="https://finance.yahoo.com/quote/AMZN/options?strike=189.5&amp;straddle=false" xr:uid="{AD4FB97D-405F-4276-8836-6F9E56D7232A}"/>
    <hyperlink ref="A2288" r:id="rId3053" display="https://finance.yahoo.com/quote/AMZN230616C00190000?p=AMZN230616C00190000" xr:uid="{2C685ABD-4C7E-482A-B659-95AA1C77AB67}"/>
    <hyperlink ref="C2288" r:id="rId3054" display="https://finance.yahoo.com/quote/AMZN/options?strike=190&amp;straddle=false" xr:uid="{8E872597-0897-4515-BF92-449195218AC0}"/>
    <hyperlink ref="A2289" r:id="rId3055" display="https://finance.yahoo.com/quote/AMZN230616C00190500?p=AMZN230616C00190500" xr:uid="{2FF1446E-6704-4BD3-BA8A-DADEEAA9AEBD}"/>
    <hyperlink ref="C2289" r:id="rId3056" display="https://finance.yahoo.com/quote/AMZN/options?strike=190.5&amp;straddle=false" xr:uid="{33394766-E651-4578-89C5-A5DA85D3EC3B}"/>
    <hyperlink ref="A2290" r:id="rId3057" display="https://finance.yahoo.com/quote/AMZN230616C00191000?p=AMZN230616C00191000" xr:uid="{383D0790-82C8-45D2-80D4-DE1B55E5E9F0}"/>
    <hyperlink ref="C2290" r:id="rId3058" display="https://finance.yahoo.com/quote/AMZN/options?strike=191&amp;straddle=false" xr:uid="{C154A500-2407-428B-871B-03FEB80BB9D2}"/>
    <hyperlink ref="A2291" r:id="rId3059" display="https://finance.yahoo.com/quote/AMZN230616C00191500?p=AMZN230616C00191500" xr:uid="{9E4C5107-C516-4B47-9EDD-7A19DD3714A8}"/>
    <hyperlink ref="C2291" r:id="rId3060" display="https://finance.yahoo.com/quote/AMZN/options?strike=191.5&amp;straddle=false" xr:uid="{4D9DD1D4-ED01-4883-96C3-763082BC1463}"/>
    <hyperlink ref="A2292" r:id="rId3061" display="https://finance.yahoo.com/quote/AMZN230616C00192000?p=AMZN230616C00192000" xr:uid="{1B77197C-F046-4E7C-850B-4886EDAAF531}"/>
    <hyperlink ref="C2292" r:id="rId3062" display="https://finance.yahoo.com/quote/AMZN/options?strike=192&amp;straddle=false" xr:uid="{C96EDD7D-FE2D-4839-A4B4-70DA9A961DF6}"/>
    <hyperlink ref="A2293" r:id="rId3063" display="https://finance.yahoo.com/quote/AMZN230616C00192500?p=AMZN230616C00192500" xr:uid="{82DFEF7E-628A-497E-9C3E-693702654C00}"/>
    <hyperlink ref="C2293" r:id="rId3064" display="https://finance.yahoo.com/quote/AMZN/options?strike=192.5&amp;straddle=false" xr:uid="{D00688BD-8237-4901-957D-A38DF7DDCD73}"/>
    <hyperlink ref="A2294" r:id="rId3065" display="https://finance.yahoo.com/quote/AMZN230616C00193000?p=AMZN230616C00193000" xr:uid="{9077B2CE-C9F7-4F5D-8F3D-7784E69CB8DA}"/>
    <hyperlink ref="C2294" r:id="rId3066" display="https://finance.yahoo.com/quote/AMZN/options?strike=193&amp;straddle=false" xr:uid="{C1496CBD-E380-4BD0-998D-48B40C7C4CDE}"/>
    <hyperlink ref="A2295" r:id="rId3067" display="https://finance.yahoo.com/quote/AMZN230616C00193500?p=AMZN230616C00193500" xr:uid="{EA240D8C-B49C-4DDE-B6B8-75F566FAFCD4}"/>
    <hyperlink ref="C2295" r:id="rId3068" display="https://finance.yahoo.com/quote/AMZN/options?strike=193.5&amp;straddle=false" xr:uid="{FE89C80B-A8A3-4ECD-AD89-1B79D744F5CD}"/>
    <hyperlink ref="A2296" r:id="rId3069" display="https://finance.yahoo.com/quote/AMZN230616C00194000?p=AMZN230616C00194000" xr:uid="{5746ABB7-8BB8-408B-9F75-DAE9228B81C8}"/>
    <hyperlink ref="C2296" r:id="rId3070" display="https://finance.yahoo.com/quote/AMZN/options?strike=194&amp;straddle=false" xr:uid="{B8C98CBB-4E70-4794-BB55-3105D3A2A05E}"/>
    <hyperlink ref="A2297" r:id="rId3071" display="https://finance.yahoo.com/quote/AMZN230616C00194500?p=AMZN230616C00194500" xr:uid="{89B81F29-DF06-43A0-B0B8-96F47AC90A8A}"/>
    <hyperlink ref="C2297" r:id="rId3072" display="https://finance.yahoo.com/quote/AMZN/options?strike=194.5&amp;straddle=false" xr:uid="{61F0C473-E326-4299-9BF0-A68F6010DDBD}"/>
    <hyperlink ref="A2298" r:id="rId3073" display="https://finance.yahoo.com/quote/AMZN230616C00195000?p=AMZN230616C00195000" xr:uid="{1099C3DF-7B94-47FF-AA77-8F0278351D2F}"/>
    <hyperlink ref="C2298" r:id="rId3074" display="https://finance.yahoo.com/quote/AMZN/options?strike=195&amp;straddle=false" xr:uid="{BCE8283C-0C5A-4BE6-8B1C-B0C02787333F}"/>
    <hyperlink ref="A2299" r:id="rId3075" display="https://finance.yahoo.com/quote/AMZN230616C00195500?p=AMZN230616C00195500" xr:uid="{1F31775C-FA95-4769-BA73-2C6C286737AC}"/>
    <hyperlink ref="C2299" r:id="rId3076" display="https://finance.yahoo.com/quote/AMZN/options?strike=195.5&amp;straddle=false" xr:uid="{6F3FF072-96A8-49A6-96BF-75760B53FBC6}"/>
    <hyperlink ref="A2300" r:id="rId3077" display="https://finance.yahoo.com/quote/AMZN230616C00196000?p=AMZN230616C00196000" xr:uid="{A7793EC9-89D6-4559-A20D-7EBA218D7C18}"/>
    <hyperlink ref="C2300" r:id="rId3078" display="https://finance.yahoo.com/quote/AMZN/options?strike=196&amp;straddle=false" xr:uid="{CEC78B0C-F87C-451B-8F02-3E009C2BB0E6}"/>
    <hyperlink ref="A2301" r:id="rId3079" display="https://finance.yahoo.com/quote/AMZN230616C00196500?p=AMZN230616C00196500" xr:uid="{37ECEB4E-EE9C-493D-B814-072BFDB54B2E}"/>
    <hyperlink ref="C2301" r:id="rId3080" display="https://finance.yahoo.com/quote/AMZN/options?strike=196.5&amp;straddle=false" xr:uid="{33C11E59-D271-438B-A9A5-EAACA3D7256C}"/>
    <hyperlink ref="A2302" r:id="rId3081" display="https://finance.yahoo.com/quote/AMZN230616C00197000?p=AMZN230616C00197000" xr:uid="{948FDB34-AF7E-4213-A0A8-ED8740B94105}"/>
    <hyperlink ref="C2302" r:id="rId3082" display="https://finance.yahoo.com/quote/AMZN/options?strike=197&amp;straddle=false" xr:uid="{F61C69BB-8DB7-4650-AE41-5955EB379CEC}"/>
    <hyperlink ref="A2303" r:id="rId3083" display="https://finance.yahoo.com/quote/AMZN230616C00197500?p=AMZN230616C00197500" xr:uid="{5BA3B1FB-34C1-4444-90A8-67018255C67B}"/>
    <hyperlink ref="C2303" r:id="rId3084" display="https://finance.yahoo.com/quote/AMZN/options?strike=197.5&amp;straddle=false" xr:uid="{91F41516-55E4-4A0C-8361-7E2891387550}"/>
    <hyperlink ref="A2304" r:id="rId3085" display="https://finance.yahoo.com/quote/AMZN230616C00198000?p=AMZN230616C00198000" xr:uid="{BCE8E27D-80CB-4F3C-8C90-9DF56D85C3A1}"/>
    <hyperlink ref="C2304" r:id="rId3086" display="https://finance.yahoo.com/quote/AMZN/options?strike=198&amp;straddle=false" xr:uid="{5F73C3E3-5A33-4C9A-B3EA-58BEB60A0C60}"/>
    <hyperlink ref="A2305" r:id="rId3087" display="https://finance.yahoo.com/quote/AMZN230616C00198500?p=AMZN230616C00198500" xr:uid="{30235434-9C79-4E43-86E3-2B27F5A13046}"/>
    <hyperlink ref="C2305" r:id="rId3088" display="https://finance.yahoo.com/quote/AMZN/options?strike=198.5&amp;straddle=false" xr:uid="{F993C5CF-BC46-4273-B4E3-11AE47A60E78}"/>
    <hyperlink ref="A2306" r:id="rId3089" display="https://finance.yahoo.com/quote/AMZN230616C00199000?p=AMZN230616C00199000" xr:uid="{A70AE4FF-2C6B-42FA-B3A9-DE4733245998}"/>
    <hyperlink ref="C2306" r:id="rId3090" display="https://finance.yahoo.com/quote/AMZN/options?strike=199&amp;straddle=false" xr:uid="{BB1291B3-77E6-4311-A50B-0FD47F76587F}"/>
    <hyperlink ref="A2307" r:id="rId3091" display="https://finance.yahoo.com/quote/AMZN230616C00199500?p=AMZN230616C00199500" xr:uid="{23F6FEB2-BA4A-4EA7-AC59-B8DF0241A1B1}"/>
    <hyperlink ref="C2307" r:id="rId3092" display="https://finance.yahoo.com/quote/AMZN/options?strike=199.5&amp;straddle=false" xr:uid="{4CECCDE5-4A15-444B-BF62-EE5CBB169AB7}"/>
    <hyperlink ref="A2308" r:id="rId3093" display="https://finance.yahoo.com/quote/AMZN230616C00200000?p=AMZN230616C00200000" xr:uid="{1710F550-F916-4AB0-9C73-4B928375922B}"/>
    <hyperlink ref="C2308" r:id="rId3094" display="https://finance.yahoo.com/quote/AMZN/options?strike=200&amp;straddle=false" xr:uid="{DAC3F826-402E-4450-8282-7DDAAAD25A18}"/>
    <hyperlink ref="A2309" r:id="rId3095" display="https://finance.yahoo.com/quote/AMZN230616C00205000?p=AMZN230616C00205000" xr:uid="{BC139E65-9040-47A6-9A37-E4846B5779C5}"/>
    <hyperlink ref="C2309" r:id="rId3096" display="https://finance.yahoo.com/quote/AMZN/options?strike=205&amp;straddle=false" xr:uid="{AC3A67F2-DE00-4EFB-A285-11D53F632CB9}"/>
    <hyperlink ref="A2310" r:id="rId3097" display="https://finance.yahoo.com/quote/AMZN230616C00210000?p=AMZN230616C00210000" xr:uid="{5FFC21AC-6862-4D50-A3CD-5B6C9788F205}"/>
    <hyperlink ref="C2310" r:id="rId3098" display="https://finance.yahoo.com/quote/AMZN/options?strike=210&amp;straddle=false" xr:uid="{397A4C3F-8909-4665-BF28-758287453032}"/>
    <hyperlink ref="A2311" r:id="rId3099" display="https://finance.yahoo.com/quote/AMZN230616C00215000?p=AMZN230616C00215000" xr:uid="{62A8C779-CE72-43DD-B70A-FD2DA6FE715B}"/>
    <hyperlink ref="C2311" r:id="rId3100" display="https://finance.yahoo.com/quote/AMZN/options?strike=215&amp;straddle=false" xr:uid="{23F4E801-E594-4B2E-81C3-BEB06C3DE0DB}"/>
    <hyperlink ref="A2312" r:id="rId3101" display="https://finance.yahoo.com/quote/AMZN230616C00220000?p=AMZN230616C00220000" xr:uid="{53E8C3C3-9F71-4F85-AEF6-CB9634934BC2}"/>
    <hyperlink ref="C2312" r:id="rId3102" display="https://finance.yahoo.com/quote/AMZN/options?strike=220&amp;straddle=false" xr:uid="{2B8360A8-5862-4628-8705-13EA2BB1DFFC}"/>
    <hyperlink ref="A2313" r:id="rId3103" display="https://finance.yahoo.com/quote/AMZN230616C00225000?p=AMZN230616C00225000" xr:uid="{4F2F77D6-A574-4F13-8C6E-1471CAEE854D}"/>
    <hyperlink ref="C2313" r:id="rId3104" display="https://finance.yahoo.com/quote/AMZN/options?strike=225&amp;straddle=false" xr:uid="{D03822E7-68F4-44A8-BD4F-051D3EB83B81}"/>
    <hyperlink ref="A2314" r:id="rId3105" display="https://finance.yahoo.com/quote/AMZN230616C00230000?p=AMZN230616C00230000" xr:uid="{E690EA2F-811C-4D63-BDA9-A030C2945D57}"/>
    <hyperlink ref="C2314" r:id="rId3106" display="https://finance.yahoo.com/quote/AMZN/options?strike=230&amp;straddle=false" xr:uid="{CC549AE0-2394-4A04-A4C3-CE24CEB9A2CC}"/>
    <hyperlink ref="A2315" r:id="rId3107" display="https://finance.yahoo.com/quote/AMZN230616C00235000?p=AMZN230616C00235000" xr:uid="{2038A3C2-BF59-4B58-A219-14DB6C86A9D4}"/>
    <hyperlink ref="C2315" r:id="rId3108" display="https://finance.yahoo.com/quote/AMZN/options?strike=235&amp;straddle=false" xr:uid="{D85A4EE0-B92B-4667-B087-0C90E14E76C1}"/>
    <hyperlink ref="A2316" r:id="rId3109" display="https://finance.yahoo.com/quote/AMZN230616C00240000?p=AMZN230616C00240000" xr:uid="{19F846D8-90DE-4D05-BC3A-46B9703C7C23}"/>
    <hyperlink ref="C2316" r:id="rId3110" display="https://finance.yahoo.com/quote/AMZN/options?strike=240&amp;straddle=false" xr:uid="{F962C56A-B90C-4958-9403-256A5B45E85B}"/>
    <hyperlink ref="A2317" r:id="rId3111" display="https://finance.yahoo.com/quote/AMZN230616C00245000?p=AMZN230616C00245000" xr:uid="{4BBAA9FD-9058-48B1-92B6-B3C5B4A508A6}"/>
    <hyperlink ref="C2317" r:id="rId3112" display="https://finance.yahoo.com/quote/AMZN/options?strike=245&amp;straddle=false" xr:uid="{E0B8597D-30C1-4C06-A53C-C1BA49E39DFA}"/>
    <hyperlink ref="A2318" r:id="rId3113" display="https://finance.yahoo.com/quote/AMZN230616C00250000?p=AMZN230616C00250000" xr:uid="{F4A2FA50-B9CD-464E-86D3-C3129D6E7F12}"/>
    <hyperlink ref="C2318" r:id="rId3114" display="https://finance.yahoo.com/quote/AMZN/options?strike=250&amp;straddle=false" xr:uid="{DF249DC8-8197-4024-9797-6FEF1D1F82B4}"/>
    <hyperlink ref="A2319" r:id="rId3115" display="https://finance.yahoo.com/quote/AMZN230616C00255000?p=AMZN230616C00255000" xr:uid="{0135FFCC-6D21-48B9-9BB5-67FE1644F420}"/>
    <hyperlink ref="C2319" r:id="rId3116" display="https://finance.yahoo.com/quote/AMZN/options?strike=255&amp;straddle=false" xr:uid="{67009B1C-8F18-4B1B-83F6-6B9E6192C547}"/>
    <hyperlink ref="A2320" r:id="rId3117" display="https://finance.yahoo.com/quote/AMZN230616C00260000?p=AMZN230616C00260000" xr:uid="{81AEEB55-5561-4FBE-9DC3-79F8C32EBBC1}"/>
    <hyperlink ref="C2320" r:id="rId3118" display="https://finance.yahoo.com/quote/AMZN/options?strike=260&amp;straddle=false" xr:uid="{8ADA149A-AA37-44B6-97EE-60F98243D0A5}"/>
    <hyperlink ref="A2321" r:id="rId3119" display="https://finance.yahoo.com/quote/AMZN230616C00265000?p=AMZN230616C00265000" xr:uid="{97850799-4462-413F-9C9B-37C58B3BC5A3}"/>
    <hyperlink ref="C2321" r:id="rId3120" display="https://finance.yahoo.com/quote/AMZN/options?strike=265&amp;straddle=false" xr:uid="{A2BAB4C1-1057-4B80-B190-3447C07B61AD}"/>
    <hyperlink ref="A2322" r:id="rId3121" display="https://finance.yahoo.com/quote/AMZN230616C00270000?p=AMZN230616C00270000" xr:uid="{92E65160-BB71-41D5-A8D4-7D2779267CEE}"/>
    <hyperlink ref="C2322" r:id="rId3122" display="https://finance.yahoo.com/quote/AMZN/options?strike=270&amp;straddle=false" xr:uid="{0591B3D6-433F-4FA2-ACDB-F0BC93928A2D}"/>
    <hyperlink ref="A2323" r:id="rId3123" display="https://finance.yahoo.com/quote/AMZN230616C00275000?p=AMZN230616C00275000" xr:uid="{282B5242-F942-4B7F-9CA9-0584796BCE73}"/>
    <hyperlink ref="C2323" r:id="rId3124" display="https://finance.yahoo.com/quote/AMZN/options?strike=275&amp;straddle=false" xr:uid="{483FD745-A124-47A3-A2C2-E6F0C43C352E}"/>
    <hyperlink ref="A2324" r:id="rId3125" display="https://finance.yahoo.com/quote/AMZN230616C01200000?p=AMZN230616C01200000" xr:uid="{5FDEA275-A849-4A31-B7F3-CAB662003BEA}"/>
    <hyperlink ref="C2324" r:id="rId3126" display="https://finance.yahoo.com/quote/AMZN/options?strike=1200&amp;straddle=false" xr:uid="{94A32CA7-560E-4717-94C4-DFB91CC91E96}"/>
    <hyperlink ref="A2325" r:id="rId3127" display="https://finance.yahoo.com/quote/AMZN230616C01240000?p=AMZN230616C01240000" xr:uid="{F31E8174-DF80-4A2C-B8BD-C76546219E04}"/>
    <hyperlink ref="C2325" r:id="rId3128" display="https://finance.yahoo.com/quote/AMZN/options?strike=1240&amp;straddle=false" xr:uid="{C723E6A3-8EDC-4443-8C0E-A02C8DA3C5A6}"/>
    <hyperlink ref="A2326" r:id="rId3129" display="https://finance.yahoo.com/quote/AMZN230616C01280000?p=AMZN230616C01280000" xr:uid="{8FB9EEF7-383E-4051-9083-B8A0E872687D}"/>
    <hyperlink ref="C2326" r:id="rId3130" display="https://finance.yahoo.com/quote/AMZN/options?strike=1280&amp;straddle=false" xr:uid="{D51C6D55-46BA-42D5-B33B-87CE27CC869B}"/>
    <hyperlink ref="A2327" r:id="rId3131" display="https://finance.yahoo.com/quote/AMZN230616C01300000?p=AMZN230616C01300000" xr:uid="{66AA224D-CD4B-4C71-9804-49E8F498ACDD}"/>
    <hyperlink ref="C2327" r:id="rId3132" display="https://finance.yahoo.com/quote/AMZN/options?strike=1300&amp;straddle=false" xr:uid="{9C263BEF-EA52-4572-865F-AF1ED83A085D}"/>
    <hyperlink ref="A2328" r:id="rId3133" display="https://finance.yahoo.com/quote/AMZN230616C01320000?p=AMZN230616C01320000" xr:uid="{4B469F30-AD77-4AD2-B027-060959FA2496}"/>
    <hyperlink ref="C2328" r:id="rId3134" display="https://finance.yahoo.com/quote/AMZN/options?strike=1320&amp;straddle=false" xr:uid="{C4ECD9D0-E8D4-4799-B6E0-2008BD304A28}"/>
    <hyperlink ref="A2329" r:id="rId3135" display="https://finance.yahoo.com/quote/AMZN230616C01340000?p=AMZN230616C01340000" xr:uid="{41E61255-F0AD-4918-8353-1FB8E09056F2}"/>
    <hyperlink ref="C2329" r:id="rId3136" display="https://finance.yahoo.com/quote/AMZN/options?strike=1340&amp;straddle=false" xr:uid="{6178DA34-81C5-45AC-A22F-5EE9DF6F36DF}"/>
    <hyperlink ref="A2330" r:id="rId3137" display="https://finance.yahoo.com/quote/AMZN230616C01360000?p=AMZN230616C01360000" xr:uid="{44EA1885-1FF9-4AF7-8030-9339BE53650E}"/>
    <hyperlink ref="C2330" r:id="rId3138" display="https://finance.yahoo.com/quote/AMZN/options?strike=1360&amp;straddle=false" xr:uid="{1CDDFB51-8DDB-493C-93DF-5220E2F5F74E}"/>
    <hyperlink ref="A2331" r:id="rId3139" display="https://finance.yahoo.com/quote/AMZN230616C01380000?p=AMZN230616C01380000" xr:uid="{F1479544-33AC-4DA2-9D23-CD33B3A34054}"/>
    <hyperlink ref="C2331" r:id="rId3140" display="https://finance.yahoo.com/quote/AMZN/options?strike=1380&amp;straddle=false" xr:uid="{F55C6948-44C2-4610-9EA2-894A7EEA5531}"/>
    <hyperlink ref="A2332" r:id="rId3141" display="https://finance.yahoo.com/quote/AMZN230616C01400000?p=AMZN230616C01400000" xr:uid="{DBA6AE6B-EE49-406F-AD60-A4534AE71F2C}"/>
    <hyperlink ref="C2332" r:id="rId3142" display="https://finance.yahoo.com/quote/AMZN/options?strike=1400&amp;straddle=false" xr:uid="{F967EC33-A685-4A1A-9ACF-B0782402EC25}"/>
    <hyperlink ref="A2333" r:id="rId3143" display="https://finance.yahoo.com/quote/AMZN230616C01420000?p=AMZN230616C01420000" xr:uid="{4BA82FBC-F47C-4F9A-88F0-BF5B004A2388}"/>
    <hyperlink ref="C2333" r:id="rId3144" display="https://finance.yahoo.com/quote/AMZN/options?strike=1420&amp;straddle=false" xr:uid="{5C10612E-4049-4F6B-A29D-3051DA329A63}"/>
    <hyperlink ref="A2334" r:id="rId3145" display="https://finance.yahoo.com/quote/AMZN230616C01440000?p=AMZN230616C01440000" xr:uid="{91733B45-1AAA-4CDF-85E5-B665DE1E3696}"/>
    <hyperlink ref="C2334" r:id="rId3146" display="https://finance.yahoo.com/quote/AMZN/options?strike=1440&amp;straddle=false" xr:uid="{8C6A1C60-CFFF-48E9-8DFF-2CBE6ECC5FEF}"/>
    <hyperlink ref="A2335" r:id="rId3147" display="https://finance.yahoo.com/quote/AMZN230616C01450000?p=AMZN230616C01450000" xr:uid="{7D73EFB4-1A0F-4C9C-A427-50FAA2028902}"/>
    <hyperlink ref="C2335" r:id="rId3148" display="https://finance.yahoo.com/quote/AMZN/options?strike=1450&amp;straddle=false" xr:uid="{56AB6D53-F6FD-476A-BF8D-D516F37AF7FC}"/>
    <hyperlink ref="A2336" r:id="rId3149" display="https://finance.yahoo.com/quote/AMZN230616C01460000?p=AMZN230616C01460000" xr:uid="{E1046BC2-00C0-4FFF-BD94-5AA88830061D}"/>
    <hyperlink ref="C2336" r:id="rId3150" display="https://finance.yahoo.com/quote/AMZN/options?strike=1460&amp;straddle=false" xr:uid="{3D3CD0F1-4159-42F0-86EB-4AAA753E3A8F}"/>
    <hyperlink ref="A2337" r:id="rId3151" display="https://finance.yahoo.com/quote/AMZN230616C01480000?p=AMZN230616C01480000" xr:uid="{D34F8B4E-8CB7-418E-8E48-64D50C873BB0}"/>
    <hyperlink ref="C2337" r:id="rId3152" display="https://finance.yahoo.com/quote/AMZN/options?strike=1480&amp;straddle=false" xr:uid="{37245552-E5A4-4E6F-B77D-43217FBA3E18}"/>
    <hyperlink ref="A2338" r:id="rId3153" display="https://finance.yahoo.com/quote/AMZN230616C01500000?p=AMZN230616C01500000" xr:uid="{7ADB74E8-16B8-4B00-8603-4E53C156D3B3}"/>
    <hyperlink ref="C2338" r:id="rId3154" display="https://finance.yahoo.com/quote/AMZN/options?strike=1500&amp;straddle=false" xr:uid="{5A2EEB1A-3C28-405E-823E-465716F585B9}"/>
    <hyperlink ref="A2339" r:id="rId3155" display="https://finance.yahoo.com/quote/AMZN230616C01520000?p=AMZN230616C01520000" xr:uid="{CA940D6B-7636-4820-A430-980702927DA9}"/>
    <hyperlink ref="C2339" r:id="rId3156" display="https://finance.yahoo.com/quote/AMZN/options?strike=1520&amp;straddle=false" xr:uid="{07B7F81C-E144-4888-BBAA-7994B8CB3D0A}"/>
    <hyperlink ref="A2340" r:id="rId3157" display="https://finance.yahoo.com/quote/AMZN230616C01540000?p=AMZN230616C01540000" xr:uid="{70293054-B61C-43A3-B31F-20CBEC0CB2AA}"/>
    <hyperlink ref="C2340" r:id="rId3158" display="https://finance.yahoo.com/quote/AMZN/options?strike=1540&amp;straddle=false" xr:uid="{CFC47BDF-6CCE-4187-8AFB-D3968CFC8604}"/>
    <hyperlink ref="A2341" r:id="rId3159" display="https://finance.yahoo.com/quote/AMZN230616C01550000?p=AMZN230616C01550000" xr:uid="{C7D5317B-ECD8-41D9-9E94-61065E5FF4D7}"/>
    <hyperlink ref="C2341" r:id="rId3160" display="https://finance.yahoo.com/quote/AMZN/options?strike=1550&amp;straddle=false" xr:uid="{44E20964-9151-40E8-BF6E-52FAF3762E1F}"/>
    <hyperlink ref="A2342" r:id="rId3161" display="https://finance.yahoo.com/quote/AMZN230616C01560000?p=AMZN230616C01560000" xr:uid="{F91646D0-8700-40F0-8A49-FA001CA0E274}"/>
    <hyperlink ref="C2342" r:id="rId3162" display="https://finance.yahoo.com/quote/AMZN/options?strike=1560&amp;straddle=false" xr:uid="{5AFCD003-B6AC-419B-A2DC-68000D974716}"/>
    <hyperlink ref="A2343" r:id="rId3163" display="https://finance.yahoo.com/quote/AMZN230616C01580000?p=AMZN230616C01580000" xr:uid="{C3E02124-A2D3-42F6-B5A7-BC8E4B9726C3}"/>
    <hyperlink ref="C2343" r:id="rId3164" display="https://finance.yahoo.com/quote/AMZN/options?strike=1580&amp;straddle=false" xr:uid="{CF4F8DD6-B4DD-447D-B6FE-4017D8CAE1E6}"/>
    <hyperlink ref="A2344" r:id="rId3165" display="https://finance.yahoo.com/quote/AMZN230616C01600000?p=AMZN230616C01600000" xr:uid="{99C08E3E-91AB-4390-B3AF-F766BB7BB3B7}"/>
    <hyperlink ref="C2344" r:id="rId3166" display="https://finance.yahoo.com/quote/AMZN/options?strike=1600&amp;straddle=false" xr:uid="{0057EE91-22C8-4953-B07A-E9EC2FBC22A5}"/>
    <hyperlink ref="A2345" r:id="rId3167" display="https://finance.yahoo.com/quote/AMZN230616C01620000?p=AMZN230616C01620000" xr:uid="{243C4FD5-0BF1-4628-ADFB-B54FFE9ED833}"/>
    <hyperlink ref="C2345" r:id="rId3168" display="https://finance.yahoo.com/quote/AMZN/options?strike=1620&amp;straddle=false" xr:uid="{8B02919C-18C0-410A-871D-059882349AD7}"/>
    <hyperlink ref="A2346" r:id="rId3169" display="https://finance.yahoo.com/quote/AMZN230616C01640000?p=AMZN230616C01640000" xr:uid="{36C3CF8B-5654-4AC5-8CB7-579BDF0253C5}"/>
    <hyperlink ref="C2346" r:id="rId3170" display="https://finance.yahoo.com/quote/AMZN/options?strike=1640&amp;straddle=false" xr:uid="{49FE2060-A366-43DF-9004-C9001EFC3012}"/>
    <hyperlink ref="A2347" r:id="rId3171" display="https://finance.yahoo.com/quote/AMZN230616C01660000?p=AMZN230616C01660000" xr:uid="{EE77BE7D-0184-4C26-9FDE-7EAF0741B282}"/>
    <hyperlink ref="C2347" r:id="rId3172" display="https://finance.yahoo.com/quote/AMZN/options?strike=1660&amp;straddle=false" xr:uid="{DE36EE6C-D970-4A0E-AB3F-E9D260A2B1C8}"/>
    <hyperlink ref="A2348" r:id="rId3173" display="https://finance.yahoo.com/quote/AMZN230616C01680000?p=AMZN230616C01680000" xr:uid="{D2512C28-4FAC-4A53-BF28-BE224D41554C}"/>
    <hyperlink ref="C2348" r:id="rId3174" display="https://finance.yahoo.com/quote/AMZN/options?strike=1680&amp;straddle=false" xr:uid="{9B38F75C-5130-4097-9AF9-B0B7B73C612D}"/>
    <hyperlink ref="A2349" r:id="rId3175" display="https://finance.yahoo.com/quote/AMZN230616C01700000?p=AMZN230616C01700000" xr:uid="{CD3735E5-D658-4F45-85F4-801D98890A5C}"/>
    <hyperlink ref="C2349" r:id="rId3176" display="https://finance.yahoo.com/quote/AMZN/options?strike=1700&amp;straddle=false" xr:uid="{5C954F2C-F4AB-4D5B-A9E3-B732AA1AF970}"/>
    <hyperlink ref="A2350" r:id="rId3177" display="https://finance.yahoo.com/quote/AMZN230616C01720000?p=AMZN230616C01720000" xr:uid="{62BA8A66-536E-425E-8029-BE875D14A65E}"/>
    <hyperlink ref="C2350" r:id="rId3178" display="https://finance.yahoo.com/quote/AMZN/options?strike=1720&amp;straddle=false" xr:uid="{7256408A-4A7F-4649-8B4D-E9C2361B659A}"/>
    <hyperlink ref="A2351" r:id="rId3179" display="https://finance.yahoo.com/quote/AMZN230616C01740000?p=AMZN230616C01740000" xr:uid="{62A14185-0954-4172-B742-8D9CC85095BB}"/>
    <hyperlink ref="C2351" r:id="rId3180" display="https://finance.yahoo.com/quote/AMZN/options?strike=1740&amp;straddle=false" xr:uid="{42B59C4B-11C8-41AE-B8CA-66904EAAFE72}"/>
    <hyperlink ref="A2352" r:id="rId3181" display="https://finance.yahoo.com/quote/AMZN230616C01760000?p=AMZN230616C01760000" xr:uid="{AA0543C0-1BDA-4DED-9076-30F06263765F}"/>
    <hyperlink ref="C2352" r:id="rId3182" display="https://finance.yahoo.com/quote/AMZN/options?strike=1760&amp;straddle=false" xr:uid="{EEE83765-E327-40CC-842C-B03860A003A1}"/>
    <hyperlink ref="A2353" r:id="rId3183" display="https://finance.yahoo.com/quote/AMZN230616C01780000?p=AMZN230616C01780000" xr:uid="{B173F1CC-9CA7-4337-8FA2-6B220FD29415}"/>
    <hyperlink ref="C2353" r:id="rId3184" display="https://finance.yahoo.com/quote/AMZN/options?strike=1780&amp;straddle=false" xr:uid="{94A1F810-03A0-49F1-9E79-B990E5ED6D3A}"/>
    <hyperlink ref="A2354" r:id="rId3185" display="https://finance.yahoo.com/quote/AMZN230616C01800000?p=AMZN230616C01800000" xr:uid="{DB9B1E04-89BC-419E-88B5-DDD4DF3E2A03}"/>
    <hyperlink ref="C2354" r:id="rId3186" display="https://finance.yahoo.com/quote/AMZN/options?strike=1800&amp;straddle=false" xr:uid="{A73B14CB-9B72-4507-945E-F0F40702481E}"/>
    <hyperlink ref="A2355" r:id="rId3187" display="https://finance.yahoo.com/quote/AMZN230616C01820000?p=AMZN230616C01820000" xr:uid="{AE914F30-7941-4786-A1FE-899894D87321}"/>
    <hyperlink ref="C2355" r:id="rId3188" display="https://finance.yahoo.com/quote/AMZN/options?strike=1820&amp;straddle=false" xr:uid="{F1F7CD0E-E338-4F9F-A0D7-D170F008D76C}"/>
    <hyperlink ref="A2356" r:id="rId3189" display="https://finance.yahoo.com/quote/AMZN230616C01840000?p=AMZN230616C01840000" xr:uid="{7EC19FCD-B96B-497D-A166-C40370666E20}"/>
    <hyperlink ref="C2356" r:id="rId3190" display="https://finance.yahoo.com/quote/AMZN/options?strike=1840&amp;straddle=false" xr:uid="{97BB1C5C-2F69-4883-B5E7-A99CA9463155}"/>
    <hyperlink ref="A2357" r:id="rId3191" display="https://finance.yahoo.com/quote/AMZN230616C01860000?p=AMZN230616C01860000" xr:uid="{DC1584A7-86C0-4FDD-B28D-D51F08EF4102}"/>
    <hyperlink ref="C2357" r:id="rId3192" display="https://finance.yahoo.com/quote/AMZN/options?strike=1860&amp;straddle=false" xr:uid="{9628CBD2-376D-44B9-AE60-E9D9220D0D19}"/>
    <hyperlink ref="A2358" r:id="rId3193" display="https://finance.yahoo.com/quote/AMZN230616C01880000?p=AMZN230616C01880000" xr:uid="{2AF149F5-90F5-4FA2-92E9-C05954029618}"/>
    <hyperlink ref="C2358" r:id="rId3194" display="https://finance.yahoo.com/quote/AMZN/options?strike=1880&amp;straddle=false" xr:uid="{CD7194DA-A3CE-462D-8D39-C11F3AF0DF2A}"/>
    <hyperlink ref="A2359" r:id="rId3195" display="https://finance.yahoo.com/quote/AMZN230616C01900000?p=AMZN230616C01900000" xr:uid="{C4D6864A-4E63-4184-A50F-85B44D0011F6}"/>
    <hyperlink ref="C2359" r:id="rId3196" display="https://finance.yahoo.com/quote/AMZN/options?strike=1900&amp;straddle=false" xr:uid="{6DD66E90-49FB-4883-A881-0AF0A24A77CD}"/>
    <hyperlink ref="A2360" r:id="rId3197" display="https://finance.yahoo.com/quote/AMZN230616C01920000?p=AMZN230616C01920000" xr:uid="{40CEBE30-25AA-4195-950C-FF3BB3FC081F}"/>
    <hyperlink ref="C2360" r:id="rId3198" display="https://finance.yahoo.com/quote/AMZN/options?strike=1920&amp;straddle=false" xr:uid="{71249B16-F5FC-45C5-8CBE-19B226461B67}"/>
    <hyperlink ref="A2361" r:id="rId3199" display="https://finance.yahoo.com/quote/AMZN230616C01940000?p=AMZN230616C01940000" xr:uid="{34032F04-E6AF-47A9-8B10-4BE8A515046A}"/>
    <hyperlink ref="C2361" r:id="rId3200" display="https://finance.yahoo.com/quote/AMZN/options?strike=1940&amp;straddle=false" xr:uid="{67CFECB1-24C5-46A2-8F89-C567C9DB2960}"/>
    <hyperlink ref="A2362" r:id="rId3201" display="https://finance.yahoo.com/quote/AMZN230616C01960000?p=AMZN230616C01960000" xr:uid="{49AA3B45-ABC3-4D9F-B073-7798FBDE0D08}"/>
    <hyperlink ref="C2362" r:id="rId3202" display="https://finance.yahoo.com/quote/AMZN/options?strike=1960&amp;straddle=false" xr:uid="{3F7E310E-969A-4505-86C1-EB7621DBEC97}"/>
    <hyperlink ref="A2363" r:id="rId3203" display="https://finance.yahoo.com/quote/AMZN230616C01980000?p=AMZN230616C01980000" xr:uid="{24DC9034-C33D-441C-B81D-3840BDA226F5}"/>
    <hyperlink ref="C2363" r:id="rId3204" display="https://finance.yahoo.com/quote/AMZN/options?strike=1980&amp;straddle=false" xr:uid="{28F51FE7-18EC-4724-B17C-D3D878173893}"/>
    <hyperlink ref="A2364" r:id="rId3205" display="https://finance.yahoo.com/quote/AMZN230616C02000000?p=AMZN230616C02000000" xr:uid="{2B4FA9BE-3F7E-4F32-85E3-6670FEF57D71}"/>
    <hyperlink ref="C2364" r:id="rId3206" display="https://finance.yahoo.com/quote/AMZN/options?strike=2000&amp;straddle=false" xr:uid="{59B57AD2-9357-432E-9D88-E09B34CC7D4F}"/>
    <hyperlink ref="A2365" r:id="rId3207" display="https://finance.yahoo.com/quote/AMZN230616C02100000?p=AMZN230616C02100000" xr:uid="{432E279F-D239-494A-AE1E-FB4365A23529}"/>
    <hyperlink ref="C2365" r:id="rId3208" display="https://finance.yahoo.com/quote/AMZN/options?strike=2100&amp;straddle=false" xr:uid="{C42EA52D-5E34-43AF-93DA-C832ABECCC03}"/>
    <hyperlink ref="A2366" r:id="rId3209" display="https://finance.yahoo.com/quote/AMZN230616C02200000?p=AMZN230616C02200000" xr:uid="{D40AC656-AC3A-4A09-A006-1AAA70D1BB82}"/>
    <hyperlink ref="C2366" r:id="rId3210" display="https://finance.yahoo.com/quote/AMZN/options?strike=2200&amp;straddle=false" xr:uid="{25D98D44-195F-46B9-A1F6-D7DE6476247D}"/>
    <hyperlink ref="A2367" r:id="rId3211" display="https://finance.yahoo.com/quote/AMZN230616C02300000?p=AMZN230616C02300000" xr:uid="{0D099225-DBEF-4149-894A-3BEF98460DDF}"/>
    <hyperlink ref="C2367" r:id="rId3212" display="https://finance.yahoo.com/quote/AMZN/options?strike=2300&amp;straddle=false" xr:uid="{A9C82054-0CA8-4CCE-B81B-56D50FE28C53}"/>
    <hyperlink ref="A2368" r:id="rId3213" display="https://finance.yahoo.com/quote/AMZN230616C02400000?p=AMZN230616C02400000" xr:uid="{E7F8629C-4461-4327-BC98-10397D115C3E}"/>
    <hyperlink ref="C2368" r:id="rId3214" display="https://finance.yahoo.com/quote/AMZN/options?strike=2400&amp;straddle=false" xr:uid="{3F1EE604-1D1E-4DAC-AF4D-E7562F741CEF}"/>
    <hyperlink ref="A2369" r:id="rId3215" display="https://finance.yahoo.com/quote/AMZN230616C02500000?p=AMZN230616C02500000" xr:uid="{1EB2ACCB-75A8-4035-98B3-DAB9E8472A67}"/>
    <hyperlink ref="C2369" r:id="rId3216" display="https://finance.yahoo.com/quote/AMZN/options?strike=2500&amp;straddle=false" xr:uid="{952E63DD-35EA-4DC5-BBB9-3E0336E571CB}"/>
    <hyperlink ref="A2370" r:id="rId3217" display="https://finance.yahoo.com/quote/AMZN230616C02600000?p=AMZN230616C02600000" xr:uid="{791B05BB-235C-49CF-9232-F26A5DDDF391}"/>
    <hyperlink ref="C2370" r:id="rId3218" display="https://finance.yahoo.com/quote/AMZN/options?strike=2600&amp;straddle=false" xr:uid="{A0DFE15A-B693-4D84-BAC9-2443A839C044}"/>
    <hyperlink ref="A2371" r:id="rId3219" display="https://finance.yahoo.com/quote/AMZN230616C02700000?p=AMZN230616C02700000" xr:uid="{1A2A119D-D4CA-4900-B0B9-04E461FEE6DE}"/>
    <hyperlink ref="C2371" r:id="rId3220" display="https://finance.yahoo.com/quote/AMZN/options?strike=2700&amp;straddle=false" xr:uid="{A7D60F64-F856-4908-94DE-E29469D3DE03}"/>
    <hyperlink ref="A2372" r:id="rId3221" display="https://finance.yahoo.com/quote/AMZN230616C02800000?p=AMZN230616C02800000" xr:uid="{576D175C-1267-4AD2-BF40-765CE4DE8C02}"/>
    <hyperlink ref="C2372" r:id="rId3222" display="https://finance.yahoo.com/quote/AMZN/options?strike=2800&amp;straddle=false" xr:uid="{1994EE3F-4F73-44E2-B960-4B4392D162A2}"/>
    <hyperlink ref="A2373" r:id="rId3223" display="https://finance.yahoo.com/quote/AMZN230616C02900000?p=AMZN230616C02900000" xr:uid="{85BFCC93-0F38-478B-9508-D06CF3495B59}"/>
    <hyperlink ref="C2373" r:id="rId3224" display="https://finance.yahoo.com/quote/AMZN/options?strike=2900&amp;straddle=false" xr:uid="{3028F9D8-D4F8-4583-AA3C-610E507FE343}"/>
    <hyperlink ref="A2374" r:id="rId3225" display="https://finance.yahoo.com/quote/AMZN230616C03000000?p=AMZN230616C03000000" xr:uid="{D1AD451C-B36C-490E-ADE6-8B703450BB4B}"/>
    <hyperlink ref="C2374" r:id="rId3226" display="https://finance.yahoo.com/quote/AMZN/options?strike=3000&amp;straddle=false" xr:uid="{E2021E4E-7269-4447-B491-4F61236BAA0A}"/>
    <hyperlink ref="A2375" r:id="rId3227" display="https://finance.yahoo.com/quote/AMZN230616C03010000?p=AMZN230616C03010000" xr:uid="{F710FB0E-EF50-4619-B27C-FC9852A7E659}"/>
    <hyperlink ref="C2375" r:id="rId3228" display="https://finance.yahoo.com/quote/AMZN/options?strike=3010&amp;straddle=false" xr:uid="{01B6E0D6-DAEF-4EAA-B571-AC58A46F00F6}"/>
    <hyperlink ref="A2376" r:id="rId3229" display="https://finance.yahoo.com/quote/AMZN230616C03020000?p=AMZN230616C03020000" xr:uid="{ECC6E82A-541A-4D91-9B59-54A88785768E}"/>
    <hyperlink ref="C2376" r:id="rId3230" display="https://finance.yahoo.com/quote/AMZN/options?strike=3020&amp;straddle=false" xr:uid="{4A7063C8-B4C7-4314-B9AD-A8D5D7CC41CA}"/>
    <hyperlink ref="A2377" r:id="rId3231" display="https://finance.yahoo.com/quote/AMZN230616C03030000?p=AMZN230616C03030000" xr:uid="{B75630E3-68D8-4EE3-BFC4-507125B7F6CD}"/>
    <hyperlink ref="C2377" r:id="rId3232" display="https://finance.yahoo.com/quote/AMZN/options?strike=3030&amp;straddle=false" xr:uid="{147B26A3-709E-4983-A795-5236DFD9E887}"/>
    <hyperlink ref="A2378" r:id="rId3233" display="https://finance.yahoo.com/quote/AMZN230616C03040000?p=AMZN230616C03040000" xr:uid="{74C00551-709E-446C-B8D7-BAA5078A92CF}"/>
    <hyperlink ref="C2378" r:id="rId3234" display="https://finance.yahoo.com/quote/AMZN/options?strike=3040&amp;straddle=false" xr:uid="{89654DF2-908E-4C5B-AA79-E860CBEFF08A}"/>
    <hyperlink ref="A2379" r:id="rId3235" display="https://finance.yahoo.com/quote/AMZN230616C03050000?p=AMZN230616C03050000" xr:uid="{576BCF1B-6BB8-4CA9-A89D-A7AFF9F5C2EB}"/>
    <hyperlink ref="C2379" r:id="rId3236" display="https://finance.yahoo.com/quote/AMZN/options?strike=3050&amp;straddle=false" xr:uid="{44AD36AA-8E72-4FA2-9AED-901C61308559}"/>
    <hyperlink ref="A2380" r:id="rId3237" display="https://finance.yahoo.com/quote/AMZN230616C03060000?p=AMZN230616C03060000" xr:uid="{2125BA06-B070-45C8-AA27-F5C1B7939431}"/>
    <hyperlink ref="C2380" r:id="rId3238" display="https://finance.yahoo.com/quote/AMZN/options?strike=3060&amp;straddle=false" xr:uid="{0C9CCF9F-7B62-4184-89C5-8F3873559B9A}"/>
    <hyperlink ref="A2381" r:id="rId3239" display="https://finance.yahoo.com/quote/AMZN230616C03070000?p=AMZN230616C03070000" xr:uid="{6452069A-0795-4569-8D04-33A91C607EAE}"/>
    <hyperlink ref="C2381" r:id="rId3240" display="https://finance.yahoo.com/quote/AMZN/options?strike=3070&amp;straddle=false" xr:uid="{650007F4-F754-4135-92CA-15C2BBD16B60}"/>
    <hyperlink ref="A2382" r:id="rId3241" display="https://finance.yahoo.com/quote/AMZN230616C03080000?p=AMZN230616C03080000" xr:uid="{22233AF0-4948-4C53-B655-2ED5B163B268}"/>
    <hyperlink ref="C2382" r:id="rId3242" display="https://finance.yahoo.com/quote/AMZN/options?strike=3080&amp;straddle=false" xr:uid="{1D6E99A4-E264-4B0D-8026-4DA17F17111D}"/>
    <hyperlink ref="A2383" r:id="rId3243" display="https://finance.yahoo.com/quote/AMZN230616C03090000?p=AMZN230616C03090000" xr:uid="{86EFE8DA-B62E-485B-A9AF-011CAA8A7BA1}"/>
    <hyperlink ref="C2383" r:id="rId3244" display="https://finance.yahoo.com/quote/AMZN/options?strike=3090&amp;straddle=false" xr:uid="{3E423C62-01EA-45F9-9B43-61895EA30E5B}"/>
    <hyperlink ref="A2384" r:id="rId3245" display="https://finance.yahoo.com/quote/AMZN230616C03100000?p=AMZN230616C03100000" xr:uid="{67E26031-9ACA-4DD3-B29F-9B7CAEDB89D6}"/>
    <hyperlink ref="C2384" r:id="rId3246" display="https://finance.yahoo.com/quote/AMZN/options?strike=3100&amp;straddle=false" xr:uid="{CD6372B6-F48B-4D1C-A550-70DDF12E6198}"/>
    <hyperlink ref="A2385" r:id="rId3247" display="https://finance.yahoo.com/quote/AMZN230616C03110000?p=AMZN230616C03110000" xr:uid="{C08E594F-661E-4B55-B833-87D689B3D457}"/>
    <hyperlink ref="C2385" r:id="rId3248" display="https://finance.yahoo.com/quote/AMZN/options?strike=3110&amp;straddle=false" xr:uid="{3E580732-9C15-4C9E-B6CF-71DCE562B1C9}"/>
    <hyperlink ref="A2386" r:id="rId3249" display="https://finance.yahoo.com/quote/AMZN230616C03120000?p=AMZN230616C03120000" xr:uid="{5F58378B-C45C-4DCF-B85D-95D39102A2FB}"/>
    <hyperlink ref="C2386" r:id="rId3250" display="https://finance.yahoo.com/quote/AMZN/options?strike=3120&amp;straddle=false" xr:uid="{A20E72ED-1031-4004-B7BA-4F31C8EE9EC7}"/>
    <hyperlink ref="A2387" r:id="rId3251" display="https://finance.yahoo.com/quote/AMZN230616C03130000?p=AMZN230616C03130000" xr:uid="{CE62D8AB-05D6-4B36-8A32-CC0D662F58BA}"/>
    <hyperlink ref="C2387" r:id="rId3252" display="https://finance.yahoo.com/quote/AMZN/options?strike=3130&amp;straddle=false" xr:uid="{631290F5-7072-412F-9694-B7C7C2F6C504}"/>
    <hyperlink ref="A2388" r:id="rId3253" display="https://finance.yahoo.com/quote/AMZN230616C03140000?p=AMZN230616C03140000" xr:uid="{78F624C4-848C-4C94-B299-9C37EC06F4F4}"/>
    <hyperlink ref="C2388" r:id="rId3254" display="https://finance.yahoo.com/quote/AMZN/options?strike=3140&amp;straddle=false" xr:uid="{67126271-25B2-4140-A76C-261FA269CAF8}"/>
    <hyperlink ref="A2389" r:id="rId3255" display="https://finance.yahoo.com/quote/AMZN230616C03150000?p=AMZN230616C03150000" xr:uid="{390BA123-4CA2-4D76-BE5A-34EB46BB94D6}"/>
    <hyperlink ref="C2389" r:id="rId3256" display="https://finance.yahoo.com/quote/AMZN/options?strike=3150&amp;straddle=false" xr:uid="{729AFB69-59B3-4817-BF18-88CB61354A1B}"/>
    <hyperlink ref="A2390" r:id="rId3257" display="https://finance.yahoo.com/quote/AMZN230616C03160000?p=AMZN230616C03160000" xr:uid="{1D160822-D959-4182-B19F-B11111CC1968}"/>
    <hyperlink ref="C2390" r:id="rId3258" display="https://finance.yahoo.com/quote/AMZN/options?strike=3160&amp;straddle=false" xr:uid="{372B73F2-3A7D-41E6-B963-218BCD69D94B}"/>
    <hyperlink ref="A2391" r:id="rId3259" display="https://finance.yahoo.com/quote/AMZN230616C03170000?p=AMZN230616C03170000" xr:uid="{504168F7-02A8-46E5-92D4-B8762023BF20}"/>
    <hyperlink ref="C2391" r:id="rId3260" display="https://finance.yahoo.com/quote/AMZN/options?strike=3170&amp;straddle=false" xr:uid="{27A22B5B-8FD5-46E3-8E70-682649779D7B}"/>
    <hyperlink ref="A2392" r:id="rId3261" display="https://finance.yahoo.com/quote/AMZN230616C03180000?p=AMZN230616C03180000" xr:uid="{5FDF959D-A386-4DF9-AE20-572FAB5E190B}"/>
    <hyperlink ref="C2392" r:id="rId3262" display="https://finance.yahoo.com/quote/AMZN/options?strike=3180&amp;straddle=false" xr:uid="{E4BD20D3-7E08-4C6E-995F-B0F9C331DD00}"/>
    <hyperlink ref="A2393" r:id="rId3263" display="https://finance.yahoo.com/quote/AMZN230616C03190000?p=AMZN230616C03190000" xr:uid="{7686636A-DB09-4D81-9508-B4E398156FCF}"/>
    <hyperlink ref="C2393" r:id="rId3264" display="https://finance.yahoo.com/quote/AMZN/options?strike=3190&amp;straddle=false" xr:uid="{17025792-0D38-4847-B4DB-6CE23E5FBBB3}"/>
    <hyperlink ref="A2394" r:id="rId3265" display="https://finance.yahoo.com/quote/AMZN230616C03200000?p=AMZN230616C03200000" xr:uid="{B9CC5D85-D4A4-4074-8A6E-85002D753F8B}"/>
    <hyperlink ref="C2394" r:id="rId3266" display="https://finance.yahoo.com/quote/AMZN/options?strike=3200&amp;straddle=false" xr:uid="{2FDEC607-2122-4296-879E-FB2103D00071}"/>
    <hyperlink ref="A2395" r:id="rId3267" display="https://finance.yahoo.com/quote/AMZN230616C03210000?p=AMZN230616C03210000" xr:uid="{3E37D1A0-7C69-4515-BC19-F55243927530}"/>
    <hyperlink ref="C2395" r:id="rId3268" display="https://finance.yahoo.com/quote/AMZN/options?strike=3210&amp;straddle=false" xr:uid="{074D3CA5-F8C2-422F-A3BF-3A975ED9E463}"/>
    <hyperlink ref="A2396" r:id="rId3269" display="https://finance.yahoo.com/quote/AMZN230616C03220000?p=AMZN230616C03220000" xr:uid="{F037ACBC-18E0-4980-A64A-5AD1CA8152BE}"/>
    <hyperlink ref="C2396" r:id="rId3270" display="https://finance.yahoo.com/quote/AMZN/options?strike=3220&amp;straddle=false" xr:uid="{FB1CAD35-C490-4797-AB43-A92AC75C4953}"/>
    <hyperlink ref="A2397" r:id="rId3271" display="https://finance.yahoo.com/quote/AMZN230616C03230000?p=AMZN230616C03230000" xr:uid="{E6BC8E1E-A792-4A82-BEFE-3AB4E54EBD17}"/>
    <hyperlink ref="C2397" r:id="rId3272" display="https://finance.yahoo.com/quote/AMZN/options?strike=3230&amp;straddle=false" xr:uid="{C5C2675B-6CE0-462E-B6BC-875128E57446}"/>
    <hyperlink ref="A2398" r:id="rId3273" display="https://finance.yahoo.com/quote/AMZN230616C03240000?p=AMZN230616C03240000" xr:uid="{51E7E4D1-E988-4495-A520-B14ED904CC21}"/>
    <hyperlink ref="C2398" r:id="rId3274" display="https://finance.yahoo.com/quote/AMZN/options?strike=3240&amp;straddle=false" xr:uid="{532C0692-44E3-4D68-BFF4-2C0171CC3B8E}"/>
    <hyperlink ref="A2399" r:id="rId3275" display="https://finance.yahoo.com/quote/AMZN230616C03250000?p=AMZN230616C03250000" xr:uid="{D90644A5-89EB-4AFA-A8DB-2010E7FB5BD1}"/>
    <hyperlink ref="C2399" r:id="rId3276" display="https://finance.yahoo.com/quote/AMZN/options?strike=3250&amp;straddle=false" xr:uid="{9946DDCE-2DD0-4D25-8553-7D908B4F3DF3}"/>
    <hyperlink ref="A2400" r:id="rId3277" display="https://finance.yahoo.com/quote/AMZN230616C03260000?p=AMZN230616C03260000" xr:uid="{E6580575-A674-4C91-8C2C-5250F37813DE}"/>
    <hyperlink ref="C2400" r:id="rId3278" display="https://finance.yahoo.com/quote/AMZN/options?strike=3260&amp;straddle=false" xr:uid="{69DA42B0-F86E-4069-B139-D51118E6DD5F}"/>
    <hyperlink ref="A2401" r:id="rId3279" display="https://finance.yahoo.com/quote/AMZN230616C03270000?p=AMZN230616C03270000" xr:uid="{6B25DAE0-0A34-4F8F-B7E9-D72348B914B2}"/>
    <hyperlink ref="C2401" r:id="rId3280" display="https://finance.yahoo.com/quote/AMZN/options?strike=3270&amp;straddle=false" xr:uid="{0189E76C-4297-4DCE-976D-2313A0512BD7}"/>
    <hyperlink ref="A2402" r:id="rId3281" display="https://finance.yahoo.com/quote/AMZN230616C03280000?p=AMZN230616C03280000" xr:uid="{B4080BF7-62C4-4C33-848B-E2043D0B19F9}"/>
    <hyperlink ref="C2402" r:id="rId3282" display="https://finance.yahoo.com/quote/AMZN/options?strike=3280&amp;straddle=false" xr:uid="{CCDC6181-C278-48CF-9A6B-1DC697111D41}"/>
    <hyperlink ref="A2403" r:id="rId3283" display="https://finance.yahoo.com/quote/AMZN230616C03290000?p=AMZN230616C03290000" xr:uid="{2A14C730-3113-42F5-85C7-E3B59E3D7025}"/>
    <hyperlink ref="C2403" r:id="rId3284" display="https://finance.yahoo.com/quote/AMZN/options?strike=3290&amp;straddle=false" xr:uid="{51474754-C92F-4161-AF65-C57ED9213980}"/>
    <hyperlink ref="A2404" r:id="rId3285" display="https://finance.yahoo.com/quote/AMZN230616C03300000?p=AMZN230616C03300000" xr:uid="{F06710B2-95C8-4821-83A7-72919A0F3FC8}"/>
    <hyperlink ref="C2404" r:id="rId3286" display="https://finance.yahoo.com/quote/AMZN/options?strike=3300&amp;straddle=false" xr:uid="{B9C41C30-13AB-49F9-91F9-1AB305E2C884}"/>
    <hyperlink ref="A2405" r:id="rId3287" display="https://finance.yahoo.com/quote/AMZN230616C03310000?p=AMZN230616C03310000" xr:uid="{29A5948A-E370-46AC-97E2-77195E79478D}"/>
    <hyperlink ref="C2405" r:id="rId3288" display="https://finance.yahoo.com/quote/AMZN/options?strike=3310&amp;straddle=false" xr:uid="{630B5EB9-376C-46C5-B93F-80836D0A0904}"/>
    <hyperlink ref="A2406" r:id="rId3289" display="https://finance.yahoo.com/quote/AMZN230616C03320000?p=AMZN230616C03320000" xr:uid="{1778B7A5-F7BC-461C-B1BD-0D9027A61C2A}"/>
    <hyperlink ref="C2406" r:id="rId3290" display="https://finance.yahoo.com/quote/AMZN/options?strike=3320&amp;straddle=false" xr:uid="{8F43670F-1FD5-42BC-9083-D4AC53AC1969}"/>
    <hyperlink ref="A2407" r:id="rId3291" display="https://finance.yahoo.com/quote/AMZN230616C03330000?p=AMZN230616C03330000" xr:uid="{0668C13C-1934-4309-9552-731DC2069073}"/>
    <hyperlink ref="C2407" r:id="rId3292" display="https://finance.yahoo.com/quote/AMZN/options?strike=3330&amp;straddle=false" xr:uid="{BB930EE5-ABB4-453B-A238-7B92AF3EA181}"/>
    <hyperlink ref="A2408" r:id="rId3293" display="https://finance.yahoo.com/quote/AMZN230616C03340000?p=AMZN230616C03340000" xr:uid="{16CBBFA4-F7A5-46BD-ABCE-DACD3F79F37D}"/>
    <hyperlink ref="C2408" r:id="rId3294" display="https://finance.yahoo.com/quote/AMZN/options?strike=3340&amp;straddle=false" xr:uid="{91B8B490-F005-4F49-930C-4F1B3984DC2E}"/>
    <hyperlink ref="A2409" r:id="rId3295" display="https://finance.yahoo.com/quote/AMZN230616C03350000?p=AMZN230616C03350000" xr:uid="{DC72B252-6EA2-41FB-88CA-6881FB675BC3}"/>
    <hyperlink ref="C2409" r:id="rId3296" display="https://finance.yahoo.com/quote/AMZN/options?strike=3350&amp;straddle=false" xr:uid="{CAED194E-F605-43F7-94A3-CE7093FC0899}"/>
    <hyperlink ref="A2410" r:id="rId3297" display="https://finance.yahoo.com/quote/AMZN230616C03360000?p=AMZN230616C03360000" xr:uid="{290D266D-3530-4712-81D5-C65CDE069F1B}"/>
    <hyperlink ref="C2410" r:id="rId3298" display="https://finance.yahoo.com/quote/AMZN/options?strike=3360&amp;straddle=false" xr:uid="{24465EBD-855B-4D4E-AEB2-CACA952C593A}"/>
    <hyperlink ref="A2411" r:id="rId3299" display="https://finance.yahoo.com/quote/AMZN230616C03370000?p=AMZN230616C03370000" xr:uid="{CF43AAD9-233B-4E37-B536-7EE21E2D758D}"/>
    <hyperlink ref="C2411" r:id="rId3300" display="https://finance.yahoo.com/quote/AMZN/options?strike=3370&amp;straddle=false" xr:uid="{C72643E0-157B-4965-BABB-25F536CD8F2F}"/>
    <hyperlink ref="A2412" r:id="rId3301" display="https://finance.yahoo.com/quote/AMZN230616C03380000?p=AMZN230616C03380000" xr:uid="{61DD6999-38BD-41DE-B888-91149E5EDDBC}"/>
    <hyperlink ref="C2412" r:id="rId3302" display="https://finance.yahoo.com/quote/AMZN/options?strike=3380&amp;straddle=false" xr:uid="{BC06750D-CDB1-42B5-8219-27835F82A159}"/>
    <hyperlink ref="A2413" r:id="rId3303" display="https://finance.yahoo.com/quote/AMZN230616C03390000?p=AMZN230616C03390000" xr:uid="{A979C971-8FD6-40EC-8340-143F7C164BE0}"/>
    <hyperlink ref="C2413" r:id="rId3304" display="https://finance.yahoo.com/quote/AMZN/options?strike=3390&amp;straddle=false" xr:uid="{625B22BA-9748-4893-9D79-78B940C459E4}"/>
    <hyperlink ref="A2414" r:id="rId3305" display="https://finance.yahoo.com/quote/AMZN230616C03400000?p=AMZN230616C03400000" xr:uid="{2C992044-141E-4B70-98A4-36F0A90A388F}"/>
    <hyperlink ref="C2414" r:id="rId3306" display="https://finance.yahoo.com/quote/AMZN/options?strike=3400&amp;straddle=false" xr:uid="{68CD206B-6BA4-4F4A-8490-51787AE5AA95}"/>
    <hyperlink ref="A2415" r:id="rId3307" display="https://finance.yahoo.com/quote/AMZN230616C03410000?p=AMZN230616C03410000" xr:uid="{DB6B7013-22DC-4294-9FA3-2F1A919CC931}"/>
    <hyperlink ref="C2415" r:id="rId3308" display="https://finance.yahoo.com/quote/AMZN/options?strike=3410&amp;straddle=false" xr:uid="{CBEB2852-D605-4596-AC40-8D114FDCD5D9}"/>
    <hyperlink ref="A2416" r:id="rId3309" display="https://finance.yahoo.com/quote/AMZN230616C03420000?p=AMZN230616C03420000" xr:uid="{D25BAE1E-D4B3-4522-8436-2AC28BEA7238}"/>
    <hyperlink ref="C2416" r:id="rId3310" display="https://finance.yahoo.com/quote/AMZN/options?strike=3420&amp;straddle=false" xr:uid="{ACDF3200-E231-4FAB-AD9B-E7F65A3F877D}"/>
    <hyperlink ref="A2417" r:id="rId3311" display="https://finance.yahoo.com/quote/AMZN230616C03430000?p=AMZN230616C03430000" xr:uid="{A31CD20D-2A3D-4B3D-B7CF-F65EB48F9720}"/>
    <hyperlink ref="C2417" r:id="rId3312" display="https://finance.yahoo.com/quote/AMZN/options?strike=3430&amp;straddle=false" xr:uid="{8B9C2CE8-B2B6-4CDE-AA5F-9CEA65DA485B}"/>
    <hyperlink ref="A2418" r:id="rId3313" display="https://finance.yahoo.com/quote/AMZN230616C03440000?p=AMZN230616C03440000" xr:uid="{84D40F9E-D4E3-48B3-9F27-B05BD399D6D5}"/>
    <hyperlink ref="C2418" r:id="rId3314" display="https://finance.yahoo.com/quote/AMZN/options?strike=3440&amp;straddle=false" xr:uid="{E44597D1-0EF1-44CE-86E7-A833423AE3C9}"/>
    <hyperlink ref="A2419" r:id="rId3315" display="https://finance.yahoo.com/quote/AMZN230616C03450000?p=AMZN230616C03450000" xr:uid="{EC8F0EEE-5E0A-4EEE-B5CA-E32A68639DF2}"/>
    <hyperlink ref="C2419" r:id="rId3316" display="https://finance.yahoo.com/quote/AMZN/options?strike=3450&amp;straddle=false" xr:uid="{B263F175-CC9A-480A-8DEC-BCB405C3A4ED}"/>
    <hyperlink ref="A2420" r:id="rId3317" display="https://finance.yahoo.com/quote/AMZN230616C03460000?p=AMZN230616C03460000" xr:uid="{066B4B85-7352-4061-89D1-7F51E368A6C7}"/>
    <hyperlink ref="C2420" r:id="rId3318" display="https://finance.yahoo.com/quote/AMZN/options?strike=3460&amp;straddle=false" xr:uid="{57C44192-ECB3-42C2-8936-1D54C75C011F}"/>
    <hyperlink ref="A2421" r:id="rId3319" display="https://finance.yahoo.com/quote/AMZN230616C03470000?p=AMZN230616C03470000" xr:uid="{901C16BF-9C69-47BC-BB76-590F97144B14}"/>
    <hyperlink ref="C2421" r:id="rId3320" display="https://finance.yahoo.com/quote/AMZN/options?strike=3470&amp;straddle=false" xr:uid="{C0ED62B5-9719-4991-B437-3E391D5DCA46}"/>
    <hyperlink ref="A2422" r:id="rId3321" display="https://finance.yahoo.com/quote/AMZN230616C03480000?p=AMZN230616C03480000" xr:uid="{1E2D09AE-E63F-4E88-B5C9-923933565A3D}"/>
    <hyperlink ref="C2422" r:id="rId3322" display="https://finance.yahoo.com/quote/AMZN/options?strike=3480&amp;straddle=false" xr:uid="{E49E4886-30C8-4F29-9B47-95BB5A918BA8}"/>
    <hyperlink ref="A2423" r:id="rId3323" display="https://finance.yahoo.com/quote/AMZN230616C03490000?p=AMZN230616C03490000" xr:uid="{98E4EB26-BCFB-42A1-8CCF-DB536C959563}"/>
    <hyperlink ref="C2423" r:id="rId3324" display="https://finance.yahoo.com/quote/AMZN/options?strike=3490&amp;straddle=false" xr:uid="{92C7CE24-83B9-4AB2-85D6-4E177F50108A}"/>
    <hyperlink ref="A2424" r:id="rId3325" display="https://finance.yahoo.com/quote/AMZN230616C03500000?p=AMZN230616C03500000" xr:uid="{AD0262AB-8868-41D5-9353-5B4EF11CF01A}"/>
    <hyperlink ref="C2424" r:id="rId3326" display="https://finance.yahoo.com/quote/AMZN/options?strike=3500&amp;straddle=false" xr:uid="{285E0864-742C-4966-9F33-F538B7EAABB2}"/>
    <hyperlink ref="A2425" r:id="rId3327" display="https://finance.yahoo.com/quote/AMZN230616C03510000?p=AMZN230616C03510000" xr:uid="{9F1361F1-25CC-4259-AA74-7C4AA18A6B61}"/>
    <hyperlink ref="C2425" r:id="rId3328" display="https://finance.yahoo.com/quote/AMZN/options?strike=3510&amp;straddle=false" xr:uid="{091E3796-D611-4F57-B111-4A6407F81912}"/>
    <hyperlink ref="A2426" r:id="rId3329" display="https://finance.yahoo.com/quote/AMZN230616C03520000?p=AMZN230616C03520000" xr:uid="{4A8A73D4-4022-43AD-A860-6E47BCFF1C53}"/>
    <hyperlink ref="C2426" r:id="rId3330" display="https://finance.yahoo.com/quote/AMZN/options?strike=3520&amp;straddle=false" xr:uid="{D56B544E-608F-47A1-9308-8F05F9EF54CE}"/>
    <hyperlink ref="A2427" r:id="rId3331" display="https://finance.yahoo.com/quote/AMZN230616C03530000?p=AMZN230616C03530000" xr:uid="{0B34A709-3592-4C34-9A2C-84E2A3D0AF95}"/>
    <hyperlink ref="C2427" r:id="rId3332" display="https://finance.yahoo.com/quote/AMZN/options?strike=3530&amp;straddle=false" xr:uid="{4E98E939-1E92-495F-8153-64E6DCCEE989}"/>
    <hyperlink ref="A2428" r:id="rId3333" display="https://finance.yahoo.com/quote/AMZN230616C03540000?p=AMZN230616C03540000" xr:uid="{0D00A331-8B62-4D77-8BF1-9803AE5FE62D}"/>
    <hyperlink ref="C2428" r:id="rId3334" display="https://finance.yahoo.com/quote/AMZN/options?strike=3540&amp;straddle=false" xr:uid="{FAEDF508-393F-4614-A506-7A9F0E26C37E}"/>
    <hyperlink ref="A2429" r:id="rId3335" display="https://finance.yahoo.com/quote/AMZN230616C03550000?p=AMZN230616C03550000" xr:uid="{E95F1300-302F-4EAA-9FA7-7051C4B4B73B}"/>
    <hyperlink ref="C2429" r:id="rId3336" display="https://finance.yahoo.com/quote/AMZN/options?strike=3550&amp;straddle=false" xr:uid="{22055240-814D-4073-B67E-C96BC9EDB293}"/>
    <hyperlink ref="A2430" r:id="rId3337" display="https://finance.yahoo.com/quote/AMZN230616C03560000?p=AMZN230616C03560000" xr:uid="{D6486894-D9C5-4C10-BA14-C8FC481190FE}"/>
    <hyperlink ref="C2430" r:id="rId3338" display="https://finance.yahoo.com/quote/AMZN/options?strike=3560&amp;straddle=false" xr:uid="{8AFB5331-5971-437F-81FB-6E02317313B9}"/>
    <hyperlink ref="A2431" r:id="rId3339" display="https://finance.yahoo.com/quote/AMZN230616C03570000?p=AMZN230616C03570000" xr:uid="{9051D668-6E8F-4757-9BDA-875A8FE63270}"/>
    <hyperlink ref="C2431" r:id="rId3340" display="https://finance.yahoo.com/quote/AMZN/options?strike=3570&amp;straddle=false" xr:uid="{ED44D058-C11A-43C4-9D85-85D9A2356AF3}"/>
    <hyperlink ref="A2432" r:id="rId3341" display="https://finance.yahoo.com/quote/AMZN230616C03580000?p=AMZN230616C03580000" xr:uid="{CD1F0F81-A2BF-41BE-B9DA-0F60D61DB0E0}"/>
    <hyperlink ref="C2432" r:id="rId3342" display="https://finance.yahoo.com/quote/AMZN/options?strike=3580&amp;straddle=false" xr:uid="{AB375DB1-899A-47D2-82B9-E02C38675C4D}"/>
    <hyperlink ref="A2433" r:id="rId3343" display="https://finance.yahoo.com/quote/AMZN230616C03590000?p=AMZN230616C03590000" xr:uid="{6DAADB63-A2E4-4E85-A20E-0FCC0BB3492F}"/>
    <hyperlink ref="C2433" r:id="rId3344" display="https://finance.yahoo.com/quote/AMZN/options?strike=3590&amp;straddle=false" xr:uid="{E6D43083-B996-481D-8564-539266075D1D}"/>
    <hyperlink ref="A2434" r:id="rId3345" display="https://finance.yahoo.com/quote/AMZN230616C03600000?p=AMZN230616C03600000" xr:uid="{7D0A8175-5D4F-4165-AE09-F919009250F6}"/>
    <hyperlink ref="C2434" r:id="rId3346" display="https://finance.yahoo.com/quote/AMZN/options?strike=3600&amp;straddle=false" xr:uid="{F5038D51-3F81-4439-839A-DC4D90ABF573}"/>
    <hyperlink ref="A2435" r:id="rId3347" display="https://finance.yahoo.com/quote/AMZN230616C03610000?p=AMZN230616C03610000" xr:uid="{2753F67B-E4AF-4987-8956-56E224406B38}"/>
    <hyperlink ref="C2435" r:id="rId3348" display="https://finance.yahoo.com/quote/AMZN/options?strike=3610&amp;straddle=false" xr:uid="{36F4AA8F-9990-4320-9A15-8E16FFA7741E}"/>
    <hyperlink ref="A2436" r:id="rId3349" display="https://finance.yahoo.com/quote/AMZN230616C03620000?p=AMZN230616C03620000" xr:uid="{4CD0BFE8-DFA1-47C0-A463-B21F3669EB5F}"/>
    <hyperlink ref="C2436" r:id="rId3350" display="https://finance.yahoo.com/quote/AMZN/options?strike=3620&amp;straddle=false" xr:uid="{F91BE8EF-CE62-4B01-8B8A-FBE3CCB691B0}"/>
    <hyperlink ref="A2437" r:id="rId3351" display="https://finance.yahoo.com/quote/AMZN230616C03630000?p=AMZN230616C03630000" xr:uid="{6756EE8E-88BB-456D-8C42-E49E3BED44C9}"/>
    <hyperlink ref="C2437" r:id="rId3352" display="https://finance.yahoo.com/quote/AMZN/options?strike=3630&amp;straddle=false" xr:uid="{E2E0F9AD-970C-4614-9A62-8F6DC1960E26}"/>
    <hyperlink ref="A2438" r:id="rId3353" display="https://finance.yahoo.com/quote/AMZN230616C03640000?p=AMZN230616C03640000" xr:uid="{EBF7104A-11FE-44EA-B6C7-546C0198B5E0}"/>
    <hyperlink ref="C2438" r:id="rId3354" display="https://finance.yahoo.com/quote/AMZN/options?strike=3640&amp;straddle=false" xr:uid="{3F858AE9-6463-4BF6-8A3F-950A80FEB0A5}"/>
    <hyperlink ref="A2439" r:id="rId3355" display="https://finance.yahoo.com/quote/AMZN230616C03650000?p=AMZN230616C03650000" xr:uid="{DAE36EBC-2C5A-43DE-BA63-9979EFB9FA5E}"/>
    <hyperlink ref="C2439" r:id="rId3356" display="https://finance.yahoo.com/quote/AMZN/options?strike=3650&amp;straddle=false" xr:uid="{CB2EFFD1-3DA3-40A3-8071-942CF1348A35}"/>
    <hyperlink ref="A2440" r:id="rId3357" display="https://finance.yahoo.com/quote/AMZN230616C03660000?p=AMZN230616C03660000" xr:uid="{3FAF7756-C9F1-4971-8268-8F367B2D84EB}"/>
    <hyperlink ref="C2440" r:id="rId3358" display="https://finance.yahoo.com/quote/AMZN/options?strike=3660&amp;straddle=false" xr:uid="{80BA79D7-3615-48BC-87E7-42630E27E143}"/>
    <hyperlink ref="A2441" r:id="rId3359" display="https://finance.yahoo.com/quote/AMZN230616C03670000?p=AMZN230616C03670000" xr:uid="{29A192A9-E3C9-4E2D-8102-4690DE93D07C}"/>
    <hyperlink ref="C2441" r:id="rId3360" display="https://finance.yahoo.com/quote/AMZN/options?strike=3670&amp;straddle=false" xr:uid="{2B691592-F706-4992-86BC-58FF14E97B0D}"/>
    <hyperlink ref="A2442" r:id="rId3361" display="https://finance.yahoo.com/quote/AMZN230616C03680000?p=AMZN230616C03680000" xr:uid="{8248D2A6-19C3-40DE-89BA-6E66996206B1}"/>
    <hyperlink ref="C2442" r:id="rId3362" display="https://finance.yahoo.com/quote/AMZN/options?strike=3680&amp;straddle=false" xr:uid="{FFC7E000-9830-4016-95B2-93684E21CE2B}"/>
    <hyperlink ref="A2443" r:id="rId3363" display="https://finance.yahoo.com/quote/AMZN230616C03690000?p=AMZN230616C03690000" xr:uid="{D5B55222-CA26-4929-AC48-6C764B68DC8E}"/>
    <hyperlink ref="C2443" r:id="rId3364" display="https://finance.yahoo.com/quote/AMZN/options?strike=3690&amp;straddle=false" xr:uid="{C7DF95E8-580F-4FDE-BE55-8E456DEAE0C4}"/>
    <hyperlink ref="A2444" r:id="rId3365" display="https://finance.yahoo.com/quote/AMZN230616C03700000?p=AMZN230616C03700000" xr:uid="{120F134B-98A8-40B7-B9A2-1FD24EFB3BD2}"/>
    <hyperlink ref="C2444" r:id="rId3366" display="https://finance.yahoo.com/quote/AMZN/options?strike=3700&amp;straddle=false" xr:uid="{961D712C-8802-4A7C-9E0C-32704F0A811D}"/>
    <hyperlink ref="A2445" r:id="rId3367" display="https://finance.yahoo.com/quote/AMZN230616C03710000?p=AMZN230616C03710000" xr:uid="{D0B35F62-6755-4E11-BC03-06C1FB237573}"/>
    <hyperlink ref="C2445" r:id="rId3368" display="https://finance.yahoo.com/quote/AMZN/options?strike=3710&amp;straddle=false" xr:uid="{785FC66E-1CC6-4F0C-A369-D042B33A65FB}"/>
    <hyperlink ref="A2446" r:id="rId3369" display="https://finance.yahoo.com/quote/AMZN230616C03720000?p=AMZN230616C03720000" xr:uid="{C6FD3044-6693-430A-B724-9E230DE22638}"/>
    <hyperlink ref="C2446" r:id="rId3370" display="https://finance.yahoo.com/quote/AMZN/options?strike=3720&amp;straddle=false" xr:uid="{3A87ABD3-611A-4727-80A0-915DEEF0710C}"/>
    <hyperlink ref="A2447" r:id="rId3371" display="https://finance.yahoo.com/quote/AMZN230616C03730000?p=AMZN230616C03730000" xr:uid="{AB440800-4E6E-4F50-AB7A-3B72C0F7B633}"/>
    <hyperlink ref="C2447" r:id="rId3372" display="https://finance.yahoo.com/quote/AMZN/options?strike=3730&amp;straddle=false" xr:uid="{22C656BB-F299-41E7-B68C-F606D0D45CD7}"/>
    <hyperlink ref="A2448" r:id="rId3373" display="https://finance.yahoo.com/quote/AMZN230616C03740000?p=AMZN230616C03740000" xr:uid="{E2069BED-343A-4481-97BB-0F5C32D2F557}"/>
    <hyperlink ref="C2448" r:id="rId3374" display="https://finance.yahoo.com/quote/AMZN/options?strike=3740&amp;straddle=false" xr:uid="{B83DF693-CD05-4AFE-861B-879D3C5059AE}"/>
    <hyperlink ref="A2449" r:id="rId3375" display="https://finance.yahoo.com/quote/AMZN230616C03750000?p=AMZN230616C03750000" xr:uid="{60F064EE-3EB0-4EC7-BDA8-D4F82BABBEA1}"/>
    <hyperlink ref="C2449" r:id="rId3376" display="https://finance.yahoo.com/quote/AMZN/options?strike=3750&amp;straddle=false" xr:uid="{E3050C45-6B0D-4BE1-A88A-7F62605738C4}"/>
    <hyperlink ref="A2450" r:id="rId3377" display="https://finance.yahoo.com/quote/AMZN230616C03760000?p=AMZN230616C03760000" xr:uid="{02E0C4ED-2171-4EC1-916B-278A6613B15A}"/>
    <hyperlink ref="C2450" r:id="rId3378" display="https://finance.yahoo.com/quote/AMZN/options?strike=3760&amp;straddle=false" xr:uid="{83215376-58BE-447A-9A98-DFEEF0CC70D1}"/>
    <hyperlink ref="A2451" r:id="rId3379" display="https://finance.yahoo.com/quote/AMZN230616C03770000?p=AMZN230616C03770000" xr:uid="{6512A29D-A924-4084-937F-F77DD349CFBF}"/>
    <hyperlink ref="C2451" r:id="rId3380" display="https://finance.yahoo.com/quote/AMZN/options?strike=3770&amp;straddle=false" xr:uid="{529CB46E-4B48-410B-BC28-61B928F66FF3}"/>
    <hyperlink ref="A2452" r:id="rId3381" display="https://finance.yahoo.com/quote/AMZN230616C03780000?p=AMZN230616C03780000" xr:uid="{AAE3A8A1-B07B-4413-AA09-0552D3DDB3C8}"/>
    <hyperlink ref="C2452" r:id="rId3382" display="https://finance.yahoo.com/quote/AMZN/options?strike=3780&amp;straddle=false" xr:uid="{5FD243A1-D738-49A9-8704-942115ED2F12}"/>
    <hyperlink ref="A2453" r:id="rId3383" display="https://finance.yahoo.com/quote/AMZN230616C03790000?p=AMZN230616C03790000" xr:uid="{05AE6FA1-504D-4898-9E53-A4969D57B53B}"/>
    <hyperlink ref="C2453" r:id="rId3384" display="https://finance.yahoo.com/quote/AMZN/options?strike=3790&amp;straddle=false" xr:uid="{9F7B345D-012C-4F56-B515-AC8F7D841534}"/>
    <hyperlink ref="A2454" r:id="rId3385" display="https://finance.yahoo.com/quote/AMZN230616C03800000?p=AMZN230616C03800000" xr:uid="{94C35833-7BC8-4946-AA31-507408F60BFD}"/>
    <hyperlink ref="C2454" r:id="rId3386" display="https://finance.yahoo.com/quote/AMZN/options?strike=3800&amp;straddle=false" xr:uid="{7D42AE05-B333-4BEC-ACBA-3C02758E1EDF}"/>
    <hyperlink ref="A2455" r:id="rId3387" display="https://finance.yahoo.com/quote/AMZN230616C03810000?p=AMZN230616C03810000" xr:uid="{3DACFC13-2CE4-42D9-9014-C2FB4D629CC6}"/>
    <hyperlink ref="C2455" r:id="rId3388" display="https://finance.yahoo.com/quote/AMZN/options?strike=3810&amp;straddle=false" xr:uid="{CA7D2814-F76A-448B-A30D-A41A44DD8E8B}"/>
    <hyperlink ref="A2456" r:id="rId3389" display="https://finance.yahoo.com/quote/AMZN230616C03820000?p=AMZN230616C03820000" xr:uid="{554FAAD3-648A-443F-BE12-79E7A91139AD}"/>
    <hyperlink ref="C2456" r:id="rId3390" display="https://finance.yahoo.com/quote/AMZN/options?strike=3820&amp;straddle=false" xr:uid="{567D7930-A7B2-4965-B322-CB8B9D1EB751}"/>
    <hyperlink ref="A2457" r:id="rId3391" display="https://finance.yahoo.com/quote/AMZN230616C03830000?p=AMZN230616C03830000" xr:uid="{EE817A4A-4007-43B9-B477-7DFDC46D9253}"/>
    <hyperlink ref="C2457" r:id="rId3392" display="https://finance.yahoo.com/quote/AMZN/options?strike=3830&amp;straddle=false" xr:uid="{67467F72-A07E-4F7C-A9DD-A7C11B37240E}"/>
    <hyperlink ref="A2458" r:id="rId3393" display="https://finance.yahoo.com/quote/AMZN230616C03840000?p=AMZN230616C03840000" xr:uid="{52407DFD-0AD0-4400-85D5-A8767B98682E}"/>
    <hyperlink ref="C2458" r:id="rId3394" display="https://finance.yahoo.com/quote/AMZN/options?strike=3840&amp;straddle=false" xr:uid="{23975B10-6EEC-46E7-9673-FFD8FB553AE5}"/>
    <hyperlink ref="A2459" r:id="rId3395" display="https://finance.yahoo.com/quote/AMZN230616C03850000?p=AMZN230616C03850000" xr:uid="{163692D2-4870-4DBE-A1E4-0B0396F1E00A}"/>
    <hyperlink ref="C2459" r:id="rId3396" display="https://finance.yahoo.com/quote/AMZN/options?strike=3850&amp;straddle=false" xr:uid="{32EC6068-D64C-4168-B5C8-17536752BE24}"/>
    <hyperlink ref="A2460" r:id="rId3397" display="https://finance.yahoo.com/quote/AMZN230616C03860000?p=AMZN230616C03860000" xr:uid="{B9A427AB-ADA1-4620-A0D2-675A38014F99}"/>
    <hyperlink ref="C2460" r:id="rId3398" display="https://finance.yahoo.com/quote/AMZN/options?strike=3860&amp;straddle=false" xr:uid="{9E52141B-FA31-4B64-9249-8DAAE23B6A5C}"/>
    <hyperlink ref="A2461" r:id="rId3399" display="https://finance.yahoo.com/quote/AMZN230616C03870000?p=AMZN230616C03870000" xr:uid="{072E5013-28DB-46D1-98BA-0D9439AD9F39}"/>
    <hyperlink ref="C2461" r:id="rId3400" display="https://finance.yahoo.com/quote/AMZN/options?strike=3870&amp;straddle=false" xr:uid="{1D474303-7A4B-4A3A-A079-2703F0E8825E}"/>
    <hyperlink ref="A2462" r:id="rId3401" display="https://finance.yahoo.com/quote/AMZN230616C03880000?p=AMZN230616C03880000" xr:uid="{FFB6CE7C-5DF6-42FA-9CD1-5CD13B615B46}"/>
    <hyperlink ref="C2462" r:id="rId3402" display="https://finance.yahoo.com/quote/AMZN/options?strike=3880&amp;straddle=false" xr:uid="{056CDA5E-9E66-4A51-BE15-B2E5B66B5694}"/>
    <hyperlink ref="A2463" r:id="rId3403" display="https://finance.yahoo.com/quote/AMZN230616C03890000?p=AMZN230616C03890000" xr:uid="{7BD72A5F-D3CF-4490-8C80-19950F51097A}"/>
    <hyperlink ref="C2463" r:id="rId3404" display="https://finance.yahoo.com/quote/AMZN/options?strike=3890&amp;straddle=false" xr:uid="{6DE0D055-A187-446E-B8F9-030F14180195}"/>
    <hyperlink ref="A2464" r:id="rId3405" display="https://finance.yahoo.com/quote/AMZN230616C03900000?p=AMZN230616C03900000" xr:uid="{C38911F1-5793-4D3E-8AF1-AFA363B57C92}"/>
    <hyperlink ref="C2464" r:id="rId3406" display="https://finance.yahoo.com/quote/AMZN/options?strike=3900&amp;straddle=false" xr:uid="{58977A00-DAE8-4A2C-A1BA-F3B25C7D275F}"/>
    <hyperlink ref="A2465" r:id="rId3407" display="https://finance.yahoo.com/quote/AMZN230616C03910000?p=AMZN230616C03910000" xr:uid="{7C9C14C1-376E-4B95-B777-D85AAA54E4E8}"/>
    <hyperlink ref="C2465" r:id="rId3408" display="https://finance.yahoo.com/quote/AMZN/options?strike=3910&amp;straddle=false" xr:uid="{47720C74-13CD-4CC3-9063-C92970202419}"/>
    <hyperlink ref="A2466" r:id="rId3409" display="https://finance.yahoo.com/quote/AMZN230616C03920000?p=AMZN230616C03920000" xr:uid="{B63859CD-531C-42C8-8D14-BFA37D2789E2}"/>
    <hyperlink ref="C2466" r:id="rId3410" display="https://finance.yahoo.com/quote/AMZN/options?strike=3920&amp;straddle=false" xr:uid="{DE970F6B-4DF6-4809-8C93-974489C6F1DE}"/>
    <hyperlink ref="A2467" r:id="rId3411" display="https://finance.yahoo.com/quote/AMZN230616C03930000?p=AMZN230616C03930000" xr:uid="{9AF9D98B-E0D8-497E-9E8B-9BCC6BE5CC6C}"/>
    <hyperlink ref="C2467" r:id="rId3412" display="https://finance.yahoo.com/quote/AMZN/options?strike=3930&amp;straddle=false" xr:uid="{902F7D18-0928-4CF2-90DB-6511EB603AF2}"/>
    <hyperlink ref="A2468" r:id="rId3413" display="https://finance.yahoo.com/quote/AMZN230616C03940000?p=AMZN230616C03940000" xr:uid="{7225F465-6B7F-4BAF-9520-BE34A5B7EBD0}"/>
    <hyperlink ref="C2468" r:id="rId3414" display="https://finance.yahoo.com/quote/AMZN/options?strike=3940&amp;straddle=false" xr:uid="{876F4E0E-FC95-4942-B435-AFF030F27D83}"/>
    <hyperlink ref="A2469" r:id="rId3415" display="https://finance.yahoo.com/quote/AMZN230616C03950000?p=AMZN230616C03950000" xr:uid="{5DD72639-39B4-4268-95D4-46E03713FBA0}"/>
    <hyperlink ref="C2469" r:id="rId3416" display="https://finance.yahoo.com/quote/AMZN/options?strike=3950&amp;straddle=false" xr:uid="{EB26D888-CE06-4923-BE51-9F1045E933B5}"/>
    <hyperlink ref="A2470" r:id="rId3417" display="https://finance.yahoo.com/quote/AMZN230616C03960000?p=AMZN230616C03960000" xr:uid="{5DD6A147-CF82-4008-AD3E-47D5E9DAD14B}"/>
    <hyperlink ref="C2470" r:id="rId3418" display="https://finance.yahoo.com/quote/AMZN/options?strike=3960&amp;straddle=false" xr:uid="{F303BCB7-6B12-4106-A69C-CB26B185D2B2}"/>
    <hyperlink ref="A2471" r:id="rId3419" display="https://finance.yahoo.com/quote/AMZN230616C03970000?p=AMZN230616C03970000" xr:uid="{8A0CBD6B-5275-4CE8-8F19-4254DC3ED1AC}"/>
    <hyperlink ref="C2471" r:id="rId3420" display="https://finance.yahoo.com/quote/AMZN/options?strike=3970&amp;straddle=false" xr:uid="{5692D133-FA05-4454-9820-CFC65AB24654}"/>
    <hyperlink ref="A2472" r:id="rId3421" display="https://finance.yahoo.com/quote/AMZN230616C03980000?p=AMZN230616C03980000" xr:uid="{87681CC6-1952-452E-A212-12652885BD8F}"/>
    <hyperlink ref="C2472" r:id="rId3422" display="https://finance.yahoo.com/quote/AMZN/options?strike=3980&amp;straddle=false" xr:uid="{5524CF22-F249-411A-B876-4472CF9477CF}"/>
    <hyperlink ref="A2473" r:id="rId3423" display="https://finance.yahoo.com/quote/AMZN230616C03990000?p=AMZN230616C03990000" xr:uid="{8D59B2F1-0BE8-47F0-A764-E40C6CAAECAB}"/>
    <hyperlink ref="C2473" r:id="rId3424" display="https://finance.yahoo.com/quote/AMZN/options?strike=3990&amp;straddle=false" xr:uid="{A2BDE54A-0EA8-45DD-B296-09B5C76D0EA7}"/>
    <hyperlink ref="A2474" r:id="rId3425" display="https://finance.yahoo.com/quote/AMZN230616C04000000?p=AMZN230616C04000000" xr:uid="{1BD26AD1-E6BE-4D39-8DCF-E4D1BAC16440}"/>
    <hyperlink ref="C2474" r:id="rId3426" display="https://finance.yahoo.com/quote/AMZN/options?strike=4000&amp;straddle=false" xr:uid="{6EABDF4F-C6B4-4D4C-82AD-DAB76AAFACF5}"/>
    <hyperlink ref="A2475" r:id="rId3427" display="https://finance.yahoo.com/quote/AMZN230616C04100000?p=AMZN230616C04100000" xr:uid="{1A04500E-5922-40D8-8236-FC2F1CEF4EFF}"/>
    <hyperlink ref="C2475" r:id="rId3428" display="https://finance.yahoo.com/quote/AMZN/options?strike=4100&amp;straddle=false" xr:uid="{F09FA255-9635-486B-B309-C7A9FA0BFBB2}"/>
    <hyperlink ref="A2476" r:id="rId3429" display="https://finance.yahoo.com/quote/AMZN230616C04200000?p=AMZN230616C04200000" xr:uid="{06C90C76-21FB-4B42-881A-0A1864239AA4}"/>
    <hyperlink ref="C2476" r:id="rId3430" display="https://finance.yahoo.com/quote/AMZN/options?strike=4200&amp;straddle=false" xr:uid="{EF50A21A-D244-4B88-9460-8631E7555C45}"/>
    <hyperlink ref="A2477" r:id="rId3431" display="https://finance.yahoo.com/quote/AMZN230616C04300000?p=AMZN230616C04300000" xr:uid="{820D00D8-ADBF-478A-A567-78C462D5D374}"/>
    <hyperlink ref="C2477" r:id="rId3432" display="https://finance.yahoo.com/quote/AMZN/options?strike=4300&amp;straddle=false" xr:uid="{12AA0D5F-EF98-4C9B-AEB9-CCC875896D87}"/>
    <hyperlink ref="A2478" r:id="rId3433" display="https://finance.yahoo.com/quote/AMZN230616C04400000?p=AMZN230616C04400000" xr:uid="{92D73181-7FDF-443D-84CA-B039F83D0108}"/>
    <hyperlink ref="C2478" r:id="rId3434" display="https://finance.yahoo.com/quote/AMZN/options?strike=4400&amp;straddle=false" xr:uid="{1403D8B5-CD53-4856-888A-93D4F49EE205}"/>
    <hyperlink ref="A2479" r:id="rId3435" display="https://finance.yahoo.com/quote/AMZN230616C04500000?p=AMZN230616C04500000" xr:uid="{4E672974-FE62-4175-8058-78CE12D56335}"/>
    <hyperlink ref="C2479" r:id="rId3436" display="https://finance.yahoo.com/quote/AMZN/options?strike=4500&amp;straddle=false" xr:uid="{8D2331AC-9517-4867-B9AF-9B1906429BA9}"/>
    <hyperlink ref="A2480" r:id="rId3437" display="https://finance.yahoo.com/quote/AMZN230616C04600000?p=AMZN230616C04600000" xr:uid="{C92E53D7-837D-45EC-853E-6397D013EF0B}"/>
    <hyperlink ref="C2480" r:id="rId3438" display="https://finance.yahoo.com/quote/AMZN/options?strike=4600&amp;straddle=false" xr:uid="{23B18CC6-67C0-4E17-8F57-186833585F16}"/>
    <hyperlink ref="A2481" r:id="rId3439" display="https://finance.yahoo.com/quote/AMZN230616C04700000?p=AMZN230616C04700000" xr:uid="{C8D3B470-2251-448D-BAA6-ADD401ED3161}"/>
    <hyperlink ref="C2481" r:id="rId3440" display="https://finance.yahoo.com/quote/AMZN/options?strike=4700&amp;straddle=false" xr:uid="{33748E5D-8BCF-49F2-A7C0-E2FBE793B94A}"/>
    <hyperlink ref="A2482" r:id="rId3441" display="https://finance.yahoo.com/quote/AMZN230616C04800000?p=AMZN230616C04800000" xr:uid="{FDDDA48E-E545-4603-97CA-3307149C2A6B}"/>
    <hyperlink ref="C2482" r:id="rId3442" display="https://finance.yahoo.com/quote/AMZN/options?strike=4800&amp;straddle=false" xr:uid="{5C37E960-BCA4-4590-A460-B06C365875AE}"/>
    <hyperlink ref="A2483" r:id="rId3443" display="https://finance.yahoo.com/quote/AMZN230616C04900000?p=AMZN230616C04900000" xr:uid="{13DBB25F-95A6-48C6-B020-886A9448E75E}"/>
    <hyperlink ref="C2483" r:id="rId3444" display="https://finance.yahoo.com/quote/AMZN/options?strike=4900&amp;straddle=false" xr:uid="{93454727-2E29-44F5-9EDC-7494107F8C92}"/>
    <hyperlink ref="A2484" r:id="rId3445" display="https://finance.yahoo.com/quote/AMZN230616C05000000?p=AMZN230616C05000000" xr:uid="{B47813B9-9F72-4B30-8566-CFA513D5E262}"/>
    <hyperlink ref="C2484" r:id="rId3446" display="https://finance.yahoo.com/quote/AMZN/options?strike=5000&amp;straddle=false" xr:uid="{CF624B99-8CA9-4F10-8F02-727B1CEDA9E6}"/>
    <hyperlink ref="A2485" r:id="rId3447" display="https://finance.yahoo.com/quote/AMZN230616C05100000?p=AMZN230616C05100000" xr:uid="{C04557E1-AD2E-4210-B62F-B7A84F081DA6}"/>
    <hyperlink ref="C2485" r:id="rId3448" display="https://finance.yahoo.com/quote/AMZN/options?strike=5100&amp;straddle=false" xr:uid="{2B21A938-2B74-4E52-B198-638B63860A7A}"/>
    <hyperlink ref="A2486" r:id="rId3449" display="https://finance.yahoo.com/quote/AMZN230616C05200000?p=AMZN230616C05200000" xr:uid="{37F9C3B6-DED4-43B7-BC7D-98585019A69E}"/>
    <hyperlink ref="C2486" r:id="rId3450" display="https://finance.yahoo.com/quote/AMZN/options?strike=5200&amp;straddle=false" xr:uid="{2A16AFD9-A1DD-4968-85DC-E93897C8F78D}"/>
    <hyperlink ref="A2487" r:id="rId3451" display="https://finance.yahoo.com/quote/AMZN230616C05300000?p=AMZN230616C05300000" xr:uid="{A9767B5F-E520-4576-8F13-47E2BB2B032A}"/>
    <hyperlink ref="C2487" r:id="rId3452" display="https://finance.yahoo.com/quote/AMZN/options?strike=5300&amp;straddle=false" xr:uid="{F803A571-7101-4209-ABF2-C9EADE77A067}"/>
    <hyperlink ref="A2488" r:id="rId3453" display="https://finance.yahoo.com/quote/AMZN230616C05400000?p=AMZN230616C05400000" xr:uid="{E3577278-31B9-4351-A3CD-8F834DBC5DC8}"/>
    <hyperlink ref="C2488" r:id="rId3454" display="https://finance.yahoo.com/quote/AMZN/options?strike=5400&amp;straddle=false" xr:uid="{28AD696F-88AC-4B19-B38C-79EEE4D23948}"/>
    <hyperlink ref="A2489" r:id="rId3455" display="https://finance.yahoo.com/quote/AMZN230616C05500000?p=AMZN230616C05500000" xr:uid="{B59AF500-FBB7-4E39-8A18-64C71660C358}"/>
    <hyperlink ref="C2489" r:id="rId3456" display="https://finance.yahoo.com/quote/AMZN/options?strike=5500&amp;straddle=false" xr:uid="{63BF2247-14C6-461C-B6D5-29404128D8D9}"/>
    <hyperlink ref="A2490" r:id="rId3457" display="https://finance.yahoo.com/quote/AMZN230616P00045000?p=AMZN230616P00045000" xr:uid="{8009FD09-D9EB-4695-BD2C-70087ACFFD12}"/>
    <hyperlink ref="C2490" r:id="rId3458" display="https://finance.yahoo.com/quote/AMZN/options?strike=45&amp;straddle=false" xr:uid="{55FC744D-AA08-4281-8F45-EFC0FF5A19BF}"/>
    <hyperlink ref="A2491" r:id="rId3459" display="https://finance.yahoo.com/quote/AMZN230616P00050000?p=AMZN230616P00050000" xr:uid="{CAE4B989-D1BE-4165-9EB1-2BFA45BD66C0}"/>
    <hyperlink ref="C2491" r:id="rId3460" display="https://finance.yahoo.com/quote/AMZN/options?strike=50&amp;straddle=false" xr:uid="{54DCB465-4235-4584-8BC1-CDC1B79C4BB1}"/>
    <hyperlink ref="A2492" r:id="rId3461" display="https://finance.yahoo.com/quote/AMZN230616P00052000?p=AMZN230616P00052000" xr:uid="{3500A3AD-5C34-4A1E-92DB-BA1EDC1F8E83}"/>
    <hyperlink ref="C2492" r:id="rId3462" display="https://finance.yahoo.com/quote/AMZN/options?strike=52&amp;straddle=false" xr:uid="{5BE22058-2D25-4CD9-8433-D378A455D977}"/>
    <hyperlink ref="A2493" r:id="rId3463" display="https://finance.yahoo.com/quote/AMZN230616P00053000?p=AMZN230616P00053000" xr:uid="{72C7C4B1-FA1B-4331-9EC2-496F23CE5B69}"/>
    <hyperlink ref="C2493" r:id="rId3464" display="https://finance.yahoo.com/quote/AMZN/options?strike=53&amp;straddle=false" xr:uid="{F866309B-A0B1-4EC5-AD35-6B7C864B3D91}"/>
    <hyperlink ref="A2494" r:id="rId3465" display="https://finance.yahoo.com/quote/AMZN230616P00054000?p=AMZN230616P00054000" xr:uid="{0459CF8D-E555-4F4A-9DEE-A80F5D37F573}"/>
    <hyperlink ref="C2494" r:id="rId3466" display="https://finance.yahoo.com/quote/AMZN/options?strike=54&amp;straddle=false" xr:uid="{83EBEE61-1DF7-4EF5-9A24-0A59810D9FA2}"/>
    <hyperlink ref="A2495" r:id="rId3467" display="https://finance.yahoo.com/quote/AMZN230616P00055000?p=AMZN230616P00055000" xr:uid="{0FC55781-D93B-44E9-8CE3-6D4AA88D97EC}"/>
    <hyperlink ref="C2495" r:id="rId3468" display="https://finance.yahoo.com/quote/AMZN/options?strike=55&amp;straddle=false" xr:uid="{780EDE34-FFFC-42D8-9D7D-853F36F5579B}"/>
    <hyperlink ref="A2496" r:id="rId3469" display="https://finance.yahoo.com/quote/AMZN230616P00056000?p=AMZN230616P00056000" xr:uid="{B3CE2690-193E-4F91-A027-49092ADD7BC8}"/>
    <hyperlink ref="C2496" r:id="rId3470" display="https://finance.yahoo.com/quote/AMZN/options?strike=56&amp;straddle=false" xr:uid="{FF08033E-4F62-4E28-B305-9382277AAEC1}"/>
    <hyperlink ref="A2497" r:id="rId3471" display="https://finance.yahoo.com/quote/AMZN230616P00057000?p=AMZN230616P00057000" xr:uid="{22CD8756-099F-4352-8E10-6534D9EFCA32}"/>
    <hyperlink ref="C2497" r:id="rId3472" display="https://finance.yahoo.com/quote/AMZN/options?strike=57&amp;straddle=false" xr:uid="{5DCEFC15-69AA-4009-86BF-7B6109ABB0DF}"/>
    <hyperlink ref="A2498" r:id="rId3473" display="https://finance.yahoo.com/quote/AMZN230616P00058000?p=AMZN230616P00058000" xr:uid="{088216FE-C87C-4B08-9BC1-E421F9869499}"/>
    <hyperlink ref="C2498" r:id="rId3474" display="https://finance.yahoo.com/quote/AMZN/options?strike=58&amp;straddle=false" xr:uid="{8D1B55F7-2C7B-4E5B-9C83-6F367CB2FD15}"/>
    <hyperlink ref="A2499" r:id="rId3475" display="https://finance.yahoo.com/quote/AMZN230616P00059000?p=AMZN230616P00059000" xr:uid="{5367D0CB-611D-4CA6-88F3-3A1C252CF7AC}"/>
    <hyperlink ref="C2499" r:id="rId3476" display="https://finance.yahoo.com/quote/AMZN/options?strike=59&amp;straddle=false" xr:uid="{37CF60D2-089B-4B0F-837C-F39CF1EE3861}"/>
    <hyperlink ref="A2500" r:id="rId3477" display="https://finance.yahoo.com/quote/AMZN230616P00060000?p=AMZN230616P00060000" xr:uid="{0407F542-7244-4250-8D36-102A4512C8AC}"/>
    <hyperlink ref="C2500" r:id="rId3478" display="https://finance.yahoo.com/quote/AMZN/options?strike=60&amp;straddle=false" xr:uid="{48133047-9D5B-478A-ACE7-BCC41091B60C}"/>
    <hyperlink ref="A2501" r:id="rId3479" display="https://finance.yahoo.com/quote/AMZN230616P00061000?p=AMZN230616P00061000" xr:uid="{C5574A28-9054-42B1-88D8-474557E45ED3}"/>
    <hyperlink ref="C2501" r:id="rId3480" display="https://finance.yahoo.com/quote/AMZN/options?strike=61&amp;straddle=false" xr:uid="{2C1FCD65-69F2-4B39-88B8-036E680E8FC6}"/>
    <hyperlink ref="A2502" r:id="rId3481" display="https://finance.yahoo.com/quote/AMZN230616P00062000?p=AMZN230616P00062000" xr:uid="{A61B7A99-B4A6-4AB5-B70F-69907F14C273}"/>
    <hyperlink ref="C2502" r:id="rId3482" display="https://finance.yahoo.com/quote/AMZN/options?strike=62&amp;straddle=false" xr:uid="{A0752D6F-1E96-4D83-A624-9951D95E18E6}"/>
    <hyperlink ref="A2503" r:id="rId3483" display="https://finance.yahoo.com/quote/AMZN230616P00063000?p=AMZN230616P00063000" xr:uid="{378F19EB-B311-4A9B-A622-1FA99189C05F}"/>
    <hyperlink ref="C2503" r:id="rId3484" display="https://finance.yahoo.com/quote/AMZN/options?strike=63&amp;straddle=false" xr:uid="{A1C79FAB-7BFA-4E3D-96CE-0AAD948E93B8}"/>
    <hyperlink ref="A2504" r:id="rId3485" display="https://finance.yahoo.com/quote/AMZN230616P00064000?p=AMZN230616P00064000" xr:uid="{14176694-9737-4238-9E9F-B54E82A063A8}"/>
    <hyperlink ref="C2504" r:id="rId3486" display="https://finance.yahoo.com/quote/AMZN/options?strike=64&amp;straddle=false" xr:uid="{7DA0E735-0BC9-44F5-B6AD-B5130D6F7291}"/>
    <hyperlink ref="A2505" r:id="rId3487" display="https://finance.yahoo.com/quote/AMZN230616P00065000?p=AMZN230616P00065000" xr:uid="{C73FCE52-DC1E-4ADD-AAD9-8005FFA50CB5}"/>
    <hyperlink ref="C2505" r:id="rId3488" display="https://finance.yahoo.com/quote/AMZN/options?strike=65&amp;straddle=false" xr:uid="{BA9D113C-D51E-43A5-A85B-DABDD02FED09}"/>
    <hyperlink ref="A2506" r:id="rId3489" display="https://finance.yahoo.com/quote/AMZN230616P00066000?p=AMZN230616P00066000" xr:uid="{B021FE58-2C09-41C3-A757-0E6A40BAEE20}"/>
    <hyperlink ref="C2506" r:id="rId3490" display="https://finance.yahoo.com/quote/AMZN/options?strike=66&amp;straddle=false" xr:uid="{45722B6C-88FB-4C58-AC08-92CD17A254EA}"/>
    <hyperlink ref="A2507" r:id="rId3491" display="https://finance.yahoo.com/quote/AMZN230616P00067000?p=AMZN230616P00067000" xr:uid="{A90D018A-C861-472B-9F63-624953B66DCD}"/>
    <hyperlink ref="C2507" r:id="rId3492" display="https://finance.yahoo.com/quote/AMZN/options?strike=67&amp;straddle=false" xr:uid="{D4DBBC71-6C9A-4A76-BF72-7653E309412D}"/>
    <hyperlink ref="A2508" r:id="rId3493" display="https://finance.yahoo.com/quote/AMZN230616P00068000?p=AMZN230616P00068000" xr:uid="{3ED3DBE5-4264-4B74-8669-4A0F81678F7D}"/>
    <hyperlink ref="C2508" r:id="rId3494" display="https://finance.yahoo.com/quote/AMZN/options?strike=68&amp;straddle=false" xr:uid="{0A0AB39A-235B-4C75-B336-B30023AC1ED2}"/>
    <hyperlink ref="A2509" r:id="rId3495" display="https://finance.yahoo.com/quote/AMZN230616P00069000?p=AMZN230616P00069000" xr:uid="{01BDF3E0-B13E-4223-A9E9-CB13CD5FD73A}"/>
    <hyperlink ref="C2509" r:id="rId3496" display="https://finance.yahoo.com/quote/AMZN/options?strike=69&amp;straddle=false" xr:uid="{C8B4FB6D-B623-4D45-AC81-6C570FBB1FDE}"/>
    <hyperlink ref="A2510" r:id="rId3497" display="https://finance.yahoo.com/quote/AMZN230616P00070000?p=AMZN230616P00070000" xr:uid="{DA0ADB0B-A288-4DC3-8325-895FEAC3D33E}"/>
    <hyperlink ref="C2510" r:id="rId3498" display="https://finance.yahoo.com/quote/AMZN/options?strike=70&amp;straddle=false" xr:uid="{F4B6BEC8-F167-49BE-90BD-232824589CC3}"/>
    <hyperlink ref="A2511" r:id="rId3499" display="https://finance.yahoo.com/quote/AMZN230616P00071000?p=AMZN230616P00071000" xr:uid="{77BE37CD-CE4D-4BD4-B17A-B3BB3764989E}"/>
    <hyperlink ref="C2511" r:id="rId3500" display="https://finance.yahoo.com/quote/AMZN/options?strike=71&amp;straddle=false" xr:uid="{EA71E872-31BA-470F-841C-8172404B5A2B}"/>
    <hyperlink ref="A2512" r:id="rId3501" display="https://finance.yahoo.com/quote/AMZN230616P00072000?p=AMZN230616P00072000" xr:uid="{11495D35-D8EA-4A3D-BB78-7EF0C78BA1E8}"/>
    <hyperlink ref="C2512" r:id="rId3502" display="https://finance.yahoo.com/quote/AMZN/options?strike=72&amp;straddle=false" xr:uid="{33DC5EC4-CD6A-4BD5-A973-5164D69B4D29}"/>
    <hyperlink ref="A2513" r:id="rId3503" display="https://finance.yahoo.com/quote/AMZN230616P00072500?p=AMZN230616P00072500" xr:uid="{DA3CB447-6864-42F4-A3AA-3C3D7F68136F}"/>
    <hyperlink ref="C2513" r:id="rId3504" display="https://finance.yahoo.com/quote/AMZN/options?strike=72.5&amp;straddle=false" xr:uid="{113D8A4B-DE7F-4412-B4AA-9D794891285C}"/>
    <hyperlink ref="A2514" r:id="rId3505" display="https://finance.yahoo.com/quote/AMZN230616P00073000?p=AMZN230616P00073000" xr:uid="{7CEA923A-B6CC-482A-BF99-0E8FC29E962D}"/>
    <hyperlink ref="C2514" r:id="rId3506" display="https://finance.yahoo.com/quote/AMZN/options?strike=73&amp;straddle=false" xr:uid="{69825259-CEEE-4833-8539-1AA9CC871A2E}"/>
    <hyperlink ref="A2515" r:id="rId3507" display="https://finance.yahoo.com/quote/AMZN230616P00074000?p=AMZN230616P00074000" xr:uid="{9D39718D-3B11-46EB-9EAA-7FE3531739EF}"/>
    <hyperlink ref="C2515" r:id="rId3508" display="https://finance.yahoo.com/quote/AMZN/options?strike=74&amp;straddle=false" xr:uid="{EA057A51-CD43-40EA-A47B-18FEA87B57CF}"/>
    <hyperlink ref="A2516" r:id="rId3509" display="https://finance.yahoo.com/quote/AMZN230616P00075000?p=AMZN230616P00075000" xr:uid="{729C0CE9-1622-4665-9D2A-A14280B92A2B}"/>
    <hyperlink ref="C2516" r:id="rId3510" display="https://finance.yahoo.com/quote/AMZN/options?strike=75&amp;straddle=false" xr:uid="{D6FF794B-2516-4618-8CA3-55F7B04A51B7}"/>
    <hyperlink ref="A2517" r:id="rId3511" display="https://finance.yahoo.com/quote/AMZN230616P00076000?p=AMZN230616P00076000" xr:uid="{FC99EF21-25E8-4C53-B24C-DC6858E555BD}"/>
    <hyperlink ref="C2517" r:id="rId3512" display="https://finance.yahoo.com/quote/AMZN/options?strike=76&amp;straddle=false" xr:uid="{6696C6EA-C6C1-4AEB-8A97-077D7A05DF5D}"/>
    <hyperlink ref="A2518" r:id="rId3513" display="https://finance.yahoo.com/quote/AMZN230616P00077000?p=AMZN230616P00077000" xr:uid="{E318E4EA-9222-46EC-A084-C0C221DCE854}"/>
    <hyperlink ref="C2518" r:id="rId3514" display="https://finance.yahoo.com/quote/AMZN/options?strike=77&amp;straddle=false" xr:uid="{60AFCEC9-5A31-49C4-ABC6-405555648F29}"/>
    <hyperlink ref="A2519" r:id="rId3515" display="https://finance.yahoo.com/quote/AMZN230616P00077500?p=AMZN230616P00077500" xr:uid="{A35764FE-55C6-46D5-9A3B-D3B64F2D60FB}"/>
    <hyperlink ref="C2519" r:id="rId3516" display="https://finance.yahoo.com/quote/AMZN/options?strike=77.5&amp;straddle=false" xr:uid="{3112434A-7458-4012-9965-770219C501C4}"/>
    <hyperlink ref="A2520" r:id="rId3517" display="https://finance.yahoo.com/quote/AMZN230616P00078000?p=AMZN230616P00078000" xr:uid="{14CF3976-7F13-451D-9BC8-BF6B1D25F075}"/>
    <hyperlink ref="C2520" r:id="rId3518" display="https://finance.yahoo.com/quote/AMZN/options?strike=78&amp;straddle=false" xr:uid="{6C7307F2-04C9-4BA5-8B54-0D6D8958B72C}"/>
    <hyperlink ref="A2521" r:id="rId3519" display="https://finance.yahoo.com/quote/AMZN230616P00079000?p=AMZN230616P00079000" xr:uid="{C6BA582F-44B9-4F2C-B36D-ABEE7E82FFC4}"/>
    <hyperlink ref="C2521" r:id="rId3520" display="https://finance.yahoo.com/quote/AMZN/options?strike=79&amp;straddle=false" xr:uid="{B0104A4C-73C1-4615-B977-8AC97672B2B3}"/>
    <hyperlink ref="A2522" r:id="rId3521" display="https://finance.yahoo.com/quote/AMZN230616P00080000?p=AMZN230616P00080000" xr:uid="{1F2CEC2B-93EA-428D-BA97-E8386E963423}"/>
    <hyperlink ref="C2522" r:id="rId3522" display="https://finance.yahoo.com/quote/AMZN/options?strike=80&amp;straddle=false" xr:uid="{6495DC46-9075-417E-A356-30DB1ABC966D}"/>
    <hyperlink ref="A2523" r:id="rId3523" display="https://finance.yahoo.com/quote/AMZN230616P00081000?p=AMZN230616P00081000" xr:uid="{133D9107-A1F2-483E-944B-2D9F484749C3}"/>
    <hyperlink ref="C2523" r:id="rId3524" display="https://finance.yahoo.com/quote/AMZN/options?strike=81&amp;straddle=false" xr:uid="{9A78E5F0-FA1F-4922-AA92-6D0AA8938E60}"/>
    <hyperlink ref="A2524" r:id="rId3525" display="https://finance.yahoo.com/quote/AMZN230616P00082000?p=AMZN230616P00082000" xr:uid="{51339A3C-D2E9-4AAD-8509-1D55EBBCB399}"/>
    <hyperlink ref="C2524" r:id="rId3526" display="https://finance.yahoo.com/quote/AMZN/options?strike=82&amp;straddle=false" xr:uid="{D15E20CB-DCDA-4862-8947-D4F1278657EB}"/>
    <hyperlink ref="A2525" r:id="rId3527" display="https://finance.yahoo.com/quote/AMZN230616P00083000?p=AMZN230616P00083000" xr:uid="{B79E8452-7FB8-488F-A0EB-04A16ECB877A}"/>
    <hyperlink ref="C2525" r:id="rId3528" display="https://finance.yahoo.com/quote/AMZN/options?strike=83&amp;straddle=false" xr:uid="{8EA6D35F-C340-438F-9D35-778092ADCC06}"/>
    <hyperlink ref="A2526" r:id="rId3529" display="https://finance.yahoo.com/quote/AMZN230616P00084000?p=AMZN230616P00084000" xr:uid="{7C743F79-C5B1-412D-BC9B-DD52B8ED1C2C}"/>
    <hyperlink ref="C2526" r:id="rId3530" display="https://finance.yahoo.com/quote/AMZN/options?strike=84&amp;straddle=false" xr:uid="{F5432103-E50D-40D8-95A0-BA095B31B989}"/>
    <hyperlink ref="A2527" r:id="rId3531" display="https://finance.yahoo.com/quote/AMZN230616P00085000?p=AMZN230616P00085000" xr:uid="{F9F3409F-CC80-4BB9-90EC-4C7C869AE5F7}"/>
    <hyperlink ref="C2527" r:id="rId3532" display="https://finance.yahoo.com/quote/AMZN/options?strike=85&amp;straddle=false" xr:uid="{61FCB938-809F-462C-89FF-D650F63ADBD9}"/>
    <hyperlink ref="A2528" r:id="rId3533" display="https://finance.yahoo.com/quote/AMZN230616P00086000?p=AMZN230616P00086000" xr:uid="{23CF9747-FD4D-49A0-A50C-52971276C46A}"/>
    <hyperlink ref="C2528" r:id="rId3534" display="https://finance.yahoo.com/quote/AMZN/options?strike=86&amp;straddle=false" xr:uid="{AD582B3B-B21F-49D1-B993-BB093CB4B115}"/>
    <hyperlink ref="A2529" r:id="rId3535" display="https://finance.yahoo.com/quote/AMZN230616P00087000?p=AMZN230616P00087000" xr:uid="{2CAAA562-4C18-471B-9782-8C42714ED270}"/>
    <hyperlink ref="C2529" r:id="rId3536" display="https://finance.yahoo.com/quote/AMZN/options?strike=87&amp;straddle=false" xr:uid="{ADCD6D9A-6B69-481A-96C5-32B959E9B5E8}"/>
    <hyperlink ref="A2530" r:id="rId3537" display="https://finance.yahoo.com/quote/AMZN230616P00088000?p=AMZN230616P00088000" xr:uid="{12E4520B-5ABB-4C3E-86E9-6C8DBB3F775C}"/>
    <hyperlink ref="C2530" r:id="rId3538" display="https://finance.yahoo.com/quote/AMZN/options?strike=88&amp;straddle=false" xr:uid="{8EC5CE04-04F3-4F72-8C1E-9FDF75DD4BD5}"/>
    <hyperlink ref="A2531" r:id="rId3539" display="https://finance.yahoo.com/quote/AMZN230616P00089000?p=AMZN230616P00089000" xr:uid="{40B0C2E8-8F95-4BBC-9168-9A36538E515A}"/>
    <hyperlink ref="C2531" r:id="rId3540" display="https://finance.yahoo.com/quote/AMZN/options?strike=89&amp;straddle=false" xr:uid="{F39AE813-3FB1-454F-BDF8-A4E0671C147F}"/>
    <hyperlink ref="A2532" r:id="rId3541" display="https://finance.yahoo.com/quote/AMZN230616P00090000?p=AMZN230616P00090000" xr:uid="{439AE2D7-945C-4F25-9927-045BED1843A8}"/>
    <hyperlink ref="C2532" r:id="rId3542" display="https://finance.yahoo.com/quote/AMZN/options?strike=90&amp;straddle=false" xr:uid="{D2D88E08-BE8E-43EA-9F1F-A0D964F56DEB}"/>
    <hyperlink ref="A2533" r:id="rId3543" display="https://finance.yahoo.com/quote/AMZN230616P00091000?p=AMZN230616P00091000" xr:uid="{B9DC02A8-7906-4703-9BC2-72C281BD34A8}"/>
    <hyperlink ref="C2533" r:id="rId3544" display="https://finance.yahoo.com/quote/AMZN/options?strike=91&amp;straddle=false" xr:uid="{7DA038F4-6B04-4BE4-9F4A-9DA0AB0AAC87}"/>
    <hyperlink ref="A2534" r:id="rId3545" display="https://finance.yahoo.com/quote/AMZN230616P00092000?p=AMZN230616P00092000" xr:uid="{89FEBA82-8C0D-4D2C-8A2B-CA760BDC0E03}"/>
    <hyperlink ref="C2534" r:id="rId3546" display="https://finance.yahoo.com/quote/AMZN/options?strike=92&amp;straddle=false" xr:uid="{55BA7DC2-2C3A-4CCE-B2A0-674B34D4E79D}"/>
    <hyperlink ref="A2535" r:id="rId3547" display="https://finance.yahoo.com/quote/AMZN230616P00093000?p=AMZN230616P00093000" xr:uid="{BF263802-F17E-4A3F-ADF6-A63F2D7A4A04}"/>
    <hyperlink ref="C2535" r:id="rId3548" display="https://finance.yahoo.com/quote/AMZN/options?strike=93&amp;straddle=false" xr:uid="{414FDF46-2AB4-40E2-8AB0-FE9DE164A932}"/>
    <hyperlink ref="A2536" r:id="rId3549" display="https://finance.yahoo.com/quote/AMZN230616P00094000?p=AMZN230616P00094000" xr:uid="{304ED705-075E-4032-BA20-E9A3F08BC925}"/>
    <hyperlink ref="C2536" r:id="rId3550" display="https://finance.yahoo.com/quote/AMZN/options?strike=94&amp;straddle=false" xr:uid="{42C9BA9B-1C72-4D2D-AE3F-D2BE5AF0DC9F}"/>
    <hyperlink ref="A2537" r:id="rId3551" display="https://finance.yahoo.com/quote/AMZN230616P00095000?p=AMZN230616P00095000" xr:uid="{F495236D-B8FF-4C39-8554-8C0441D9A26D}"/>
    <hyperlink ref="C2537" r:id="rId3552" display="https://finance.yahoo.com/quote/AMZN/options?strike=95&amp;straddle=false" xr:uid="{FA670C38-5E39-437D-B929-288725E113C0}"/>
    <hyperlink ref="A2538" r:id="rId3553" display="https://finance.yahoo.com/quote/AMZN230616P00096000?p=AMZN230616P00096000" xr:uid="{B8721C82-1585-4E12-9DA3-69531C345D96}"/>
    <hyperlink ref="C2538" r:id="rId3554" display="https://finance.yahoo.com/quote/AMZN/options?strike=96&amp;straddle=false" xr:uid="{27E56B0A-02AE-4DB2-9FDE-2C9CB68E8275}"/>
    <hyperlink ref="A2539" r:id="rId3555" display="https://finance.yahoo.com/quote/AMZN230616P00097000?p=AMZN230616P00097000" xr:uid="{E27525EB-99DF-498F-AF57-C11A37A51A67}"/>
    <hyperlink ref="C2539" r:id="rId3556" display="https://finance.yahoo.com/quote/AMZN/options?strike=97&amp;straddle=false" xr:uid="{3113372E-8AFC-4F15-AF18-E5A956CF7CB5}"/>
    <hyperlink ref="A2540" r:id="rId3557" display="https://finance.yahoo.com/quote/AMZN230616P00098000?p=AMZN230616P00098000" xr:uid="{EE36639D-262C-429B-A48A-4E9A8A469D50}"/>
    <hyperlink ref="C2540" r:id="rId3558" display="https://finance.yahoo.com/quote/AMZN/options?strike=98&amp;straddle=false" xr:uid="{02EAA716-841C-4EEA-BF18-4418362DD3CC}"/>
    <hyperlink ref="A2541" r:id="rId3559" display="https://finance.yahoo.com/quote/AMZN230616P00099000?p=AMZN230616P00099000" xr:uid="{0CF4CA65-1630-4072-9A58-72FECE2DBCCA}"/>
    <hyperlink ref="C2541" r:id="rId3560" display="https://finance.yahoo.com/quote/AMZN/options?strike=99&amp;straddle=false" xr:uid="{6DD31975-B795-4E66-B10E-E8EBABF62275}"/>
    <hyperlink ref="A2542" r:id="rId3561" display="https://finance.yahoo.com/quote/AMZN230616P00100000?p=AMZN230616P00100000" xr:uid="{915F6B91-CE63-4256-BE5B-C86FCD47F783}"/>
    <hyperlink ref="C2542" r:id="rId3562" display="https://finance.yahoo.com/quote/AMZN/options?strike=100&amp;straddle=false" xr:uid="{688E39D8-E6AF-43F3-941E-0DD068E75F0B}"/>
    <hyperlink ref="A2543" r:id="rId3563" display="https://finance.yahoo.com/quote/AMZN230616P00105000?p=AMZN230616P00105000" xr:uid="{E292F49E-5842-4FF3-B15E-352CC337C9D4}"/>
    <hyperlink ref="C2543" r:id="rId3564" display="https://finance.yahoo.com/quote/AMZN/options?strike=105&amp;straddle=false" xr:uid="{BFF2B41C-74DE-48D6-97C7-D0D8314066EC}"/>
    <hyperlink ref="A2544" r:id="rId3565" display="https://finance.yahoo.com/quote/AMZN230616P00110000?p=AMZN230616P00110000" xr:uid="{6A745C91-753F-468A-9698-24247384B57B}"/>
    <hyperlink ref="C2544" r:id="rId3566" display="https://finance.yahoo.com/quote/AMZN/options?strike=110&amp;straddle=false" xr:uid="{6F305721-7EE7-4C7E-A4F5-DDA79E7358DB}"/>
    <hyperlink ref="A2545" r:id="rId3567" display="https://finance.yahoo.com/quote/AMZN230616P00115000?p=AMZN230616P00115000" xr:uid="{E5A4F3E0-84FA-4168-B326-4F2D89716464}"/>
    <hyperlink ref="C2545" r:id="rId3568" display="https://finance.yahoo.com/quote/AMZN/options?strike=115&amp;straddle=false" xr:uid="{57EBB1EB-83DF-43D0-BF50-FC77CFF134F4}"/>
    <hyperlink ref="A2546" r:id="rId3569" display="https://finance.yahoo.com/quote/AMZN230616P00120000?p=AMZN230616P00120000" xr:uid="{DA69453C-7C4F-44D5-99B2-7EBF3FA6092C}"/>
    <hyperlink ref="C2546" r:id="rId3570" display="https://finance.yahoo.com/quote/AMZN/options?strike=120&amp;straddle=false" xr:uid="{2401A365-2900-48F1-9B74-CF16636EAC38}"/>
    <hyperlink ref="A2547" r:id="rId3571" display="https://finance.yahoo.com/quote/AMZN230616P00125000?p=AMZN230616P00125000" xr:uid="{6D209232-B792-42A9-8B4D-213F0CE7AD6C}"/>
    <hyperlink ref="C2547" r:id="rId3572" display="https://finance.yahoo.com/quote/AMZN/options?strike=125&amp;straddle=false" xr:uid="{95283E17-90D2-46A5-90AD-6957391F185B}"/>
    <hyperlink ref="A2548" r:id="rId3573" display="https://finance.yahoo.com/quote/AMZN230616P00130000?p=AMZN230616P00130000" xr:uid="{165E6B4A-AACC-479D-9363-619D40627211}"/>
    <hyperlink ref="C2548" r:id="rId3574" display="https://finance.yahoo.com/quote/AMZN/options?strike=130&amp;straddle=false" xr:uid="{6BF7074E-5A37-4665-B038-49C8E48D7A41}"/>
    <hyperlink ref="A2549" r:id="rId3575" display="https://finance.yahoo.com/quote/AMZN230616P00135000?p=AMZN230616P00135000" xr:uid="{349265C6-1E5D-4336-ABEC-57573F145DE4}"/>
    <hyperlink ref="C2549" r:id="rId3576" display="https://finance.yahoo.com/quote/AMZN/options?strike=135&amp;straddle=false" xr:uid="{872D7C00-7979-4914-969E-6A535FFE741C}"/>
    <hyperlink ref="A2550" r:id="rId3577" display="https://finance.yahoo.com/quote/AMZN230616P00140000?p=AMZN230616P00140000" xr:uid="{71F18FE2-B1E6-4743-8B5B-5E701A49E610}"/>
    <hyperlink ref="C2550" r:id="rId3578" display="https://finance.yahoo.com/quote/AMZN/options?strike=140&amp;straddle=false" xr:uid="{1D84B680-5746-48D1-9544-C238680015AA}"/>
    <hyperlink ref="A2551" r:id="rId3579" display="https://finance.yahoo.com/quote/AMZN230616P00145000?p=AMZN230616P00145000" xr:uid="{C1B76AD0-0C95-41F4-976C-9C6F07A3AF76}"/>
    <hyperlink ref="C2551" r:id="rId3580" display="https://finance.yahoo.com/quote/AMZN/options?strike=145&amp;straddle=false" xr:uid="{763E6965-DBC9-4538-AE15-E0947C5D1C8A}"/>
    <hyperlink ref="A2552" r:id="rId3581" display="https://finance.yahoo.com/quote/AMZN230616P00150000?p=AMZN230616P00150000" xr:uid="{C1EAE5EC-E219-4B14-912B-D70869499F64}"/>
    <hyperlink ref="C2552" r:id="rId3582" display="https://finance.yahoo.com/quote/AMZN/options?strike=150&amp;straddle=false" xr:uid="{FA3EE11B-3B0B-462E-A098-AA91BAA9D020}"/>
    <hyperlink ref="A2553" r:id="rId3583" display="https://finance.yahoo.com/quote/AMZN230616P00150500?p=AMZN230616P00150500" xr:uid="{A4627A10-7D02-473D-92CD-5A2C0DB23699}"/>
    <hyperlink ref="C2553" r:id="rId3584" display="https://finance.yahoo.com/quote/AMZN/options?strike=150.5&amp;straddle=false" xr:uid="{79A10740-BA3B-42CA-8273-F15CB860C327}"/>
    <hyperlink ref="A2554" r:id="rId3585" display="https://finance.yahoo.com/quote/AMZN230616P00151000?p=AMZN230616P00151000" xr:uid="{89532ED7-BFA5-4671-A628-D96A5660B0B5}"/>
    <hyperlink ref="C2554" r:id="rId3586" display="https://finance.yahoo.com/quote/AMZN/options?strike=151&amp;straddle=false" xr:uid="{14233B21-C2CC-400D-869D-42E695508943}"/>
    <hyperlink ref="A2555" r:id="rId3587" display="https://finance.yahoo.com/quote/AMZN230616P00151500?p=AMZN230616P00151500" xr:uid="{CD8F4C97-7CE5-4C9D-A9BD-A9D65664916E}"/>
    <hyperlink ref="C2555" r:id="rId3588" display="https://finance.yahoo.com/quote/AMZN/options?strike=151.5&amp;straddle=false" xr:uid="{4A672C4F-19DE-4191-B88D-40AF9F44132C}"/>
    <hyperlink ref="A2556" r:id="rId3589" display="https://finance.yahoo.com/quote/AMZN230616P00152000?p=AMZN230616P00152000" xr:uid="{4669AA21-95C6-46CD-912E-F4323CE4C994}"/>
    <hyperlink ref="C2556" r:id="rId3590" display="https://finance.yahoo.com/quote/AMZN/options?strike=152&amp;straddle=false" xr:uid="{DCD8D26B-2635-4D5E-A95E-7B22A3578AF0}"/>
    <hyperlink ref="A2557" r:id="rId3591" display="https://finance.yahoo.com/quote/AMZN230616P00152500?p=AMZN230616P00152500" xr:uid="{8FBA4734-C108-4822-B9FD-4A1D8E0748DC}"/>
    <hyperlink ref="C2557" r:id="rId3592" display="https://finance.yahoo.com/quote/AMZN/options?strike=152.5&amp;straddle=false" xr:uid="{FC9B5DB5-C10F-44C3-B43C-97CEBAE90590}"/>
    <hyperlink ref="A2558" r:id="rId3593" display="https://finance.yahoo.com/quote/AMZN230616P00153000?p=AMZN230616P00153000" xr:uid="{87B8AFD2-B314-483B-A95A-7BD6C383E0E4}"/>
    <hyperlink ref="C2558" r:id="rId3594" display="https://finance.yahoo.com/quote/AMZN/options?strike=153&amp;straddle=false" xr:uid="{DEF22770-ED1B-41AB-AE7F-86B48ACA6888}"/>
    <hyperlink ref="A2559" r:id="rId3595" display="https://finance.yahoo.com/quote/AMZN230616P00153500?p=AMZN230616P00153500" xr:uid="{4ABD925C-D9DD-493B-AD90-08C8615C37FD}"/>
    <hyperlink ref="C2559" r:id="rId3596" display="https://finance.yahoo.com/quote/AMZN/options?strike=153.5&amp;straddle=false" xr:uid="{DC595272-0196-4D21-A68B-31D397D9B3BF}"/>
    <hyperlink ref="A2560" r:id="rId3597" display="https://finance.yahoo.com/quote/AMZN230616P00154000?p=AMZN230616P00154000" xr:uid="{8667E7D8-7B69-4A84-8850-8B8C68D628E6}"/>
    <hyperlink ref="C2560" r:id="rId3598" display="https://finance.yahoo.com/quote/AMZN/options?strike=154&amp;straddle=false" xr:uid="{9290D9A8-6423-4335-B168-A187B99F1EED}"/>
    <hyperlink ref="A2561" r:id="rId3599" display="https://finance.yahoo.com/quote/AMZN230616P00154500?p=AMZN230616P00154500" xr:uid="{FAEA9D5F-E446-4FAF-8AAA-5E88A94F6D9E}"/>
    <hyperlink ref="C2561" r:id="rId3600" display="https://finance.yahoo.com/quote/AMZN/options?strike=154.5&amp;straddle=false" xr:uid="{3D9FD6F7-A74C-481B-97D5-9FC401867A04}"/>
    <hyperlink ref="A2562" r:id="rId3601" display="https://finance.yahoo.com/quote/AMZN230616P00155000?p=AMZN230616P00155000" xr:uid="{1668313B-B740-4553-B77C-C384A0930E7E}"/>
    <hyperlink ref="C2562" r:id="rId3602" display="https://finance.yahoo.com/quote/AMZN/options?strike=155&amp;straddle=false" xr:uid="{A5A523F1-FCFF-41BB-9357-0AD5FCAC0A8E}"/>
    <hyperlink ref="A2563" r:id="rId3603" display="https://finance.yahoo.com/quote/AMZN230616P00155500?p=AMZN230616P00155500" xr:uid="{4962D431-9FC2-463A-B994-EEFD590B5BCA}"/>
    <hyperlink ref="C2563" r:id="rId3604" display="https://finance.yahoo.com/quote/AMZN/options?strike=155.5&amp;straddle=false" xr:uid="{5BDDBC47-1B68-4E99-AED8-340EA335E741}"/>
    <hyperlink ref="A2564" r:id="rId3605" display="https://finance.yahoo.com/quote/AMZN230616P00156000?p=AMZN230616P00156000" xr:uid="{D73ACF43-788F-4E66-B652-7353A6DB061A}"/>
    <hyperlink ref="C2564" r:id="rId3606" display="https://finance.yahoo.com/quote/AMZN/options?strike=156&amp;straddle=false" xr:uid="{DD669232-C930-45E1-B8B7-56FA9C8334CF}"/>
    <hyperlink ref="A2565" r:id="rId3607" display="https://finance.yahoo.com/quote/AMZN230616P00156500?p=AMZN230616P00156500" xr:uid="{B093F517-3DC0-42CA-B812-A1591B417182}"/>
    <hyperlink ref="C2565" r:id="rId3608" display="https://finance.yahoo.com/quote/AMZN/options?strike=156.5&amp;straddle=false" xr:uid="{126FE76F-F6E4-49D7-A1B0-EF607A86A5B1}"/>
    <hyperlink ref="A2566" r:id="rId3609" display="https://finance.yahoo.com/quote/AMZN230616P00157000?p=AMZN230616P00157000" xr:uid="{D839CF4C-AFE6-44C0-A01C-FF9A909FF71A}"/>
    <hyperlink ref="C2566" r:id="rId3610" display="https://finance.yahoo.com/quote/AMZN/options?strike=157&amp;straddle=false" xr:uid="{C7E090E9-1188-4CD6-9FA4-4885C5B3825E}"/>
    <hyperlink ref="A2567" r:id="rId3611" display="https://finance.yahoo.com/quote/AMZN230616P00157500?p=AMZN230616P00157500" xr:uid="{A04FC9D2-A233-4BBE-B18A-C5F6F1773FDD}"/>
    <hyperlink ref="C2567" r:id="rId3612" display="https://finance.yahoo.com/quote/AMZN/options?strike=157.5&amp;straddle=false" xr:uid="{9CB7CF5A-47BC-4F9A-B156-D0820B3094F6}"/>
    <hyperlink ref="A2568" r:id="rId3613" display="https://finance.yahoo.com/quote/AMZN230616P00158000?p=AMZN230616P00158000" xr:uid="{16F5913E-C5E4-4E5C-BA20-3DC43C579A37}"/>
    <hyperlink ref="C2568" r:id="rId3614" display="https://finance.yahoo.com/quote/AMZN/options?strike=158&amp;straddle=false" xr:uid="{76DBC593-4234-4570-802A-B35079ACE2E2}"/>
    <hyperlink ref="A2569" r:id="rId3615" display="https://finance.yahoo.com/quote/AMZN230616P00158500?p=AMZN230616P00158500" xr:uid="{96CF7EFA-47B2-47E2-93AD-F15597A57A59}"/>
    <hyperlink ref="C2569" r:id="rId3616" display="https://finance.yahoo.com/quote/AMZN/options?strike=158.5&amp;straddle=false" xr:uid="{E6AB1F0E-4D4B-4B7E-AEE0-BC1CFB625815}"/>
    <hyperlink ref="A2570" r:id="rId3617" display="https://finance.yahoo.com/quote/AMZN230616P00159000?p=AMZN230616P00159000" xr:uid="{E51264A4-C705-4E32-97B5-0F4ED737C115}"/>
    <hyperlink ref="C2570" r:id="rId3618" display="https://finance.yahoo.com/quote/AMZN/options?strike=159&amp;straddle=false" xr:uid="{70EF79F6-1F50-4DFA-B2F4-6C006E8F6C8C}"/>
    <hyperlink ref="A2571" r:id="rId3619" display="https://finance.yahoo.com/quote/AMZN230616P00159500?p=AMZN230616P00159500" xr:uid="{0987358B-6FD3-438C-8DBD-2B92C3668B6B}"/>
    <hyperlink ref="C2571" r:id="rId3620" display="https://finance.yahoo.com/quote/AMZN/options?strike=159.5&amp;straddle=false" xr:uid="{AA20D6CF-96D6-4345-B249-9661EC10628A}"/>
    <hyperlink ref="A2572" r:id="rId3621" display="https://finance.yahoo.com/quote/AMZN230616P00160000?p=AMZN230616P00160000" xr:uid="{30C5F5B5-FD1D-42A5-A312-79AA15C9DD76}"/>
    <hyperlink ref="C2572" r:id="rId3622" display="https://finance.yahoo.com/quote/AMZN/options?strike=160&amp;straddle=false" xr:uid="{BDE411BF-6049-4820-8710-D7F57C3008C1}"/>
    <hyperlink ref="A2573" r:id="rId3623" display="https://finance.yahoo.com/quote/AMZN230616P00160500?p=AMZN230616P00160500" xr:uid="{4592C59F-4432-41AE-9A09-0EFFB25EC447}"/>
    <hyperlink ref="C2573" r:id="rId3624" display="https://finance.yahoo.com/quote/AMZN/options?strike=160.5&amp;straddle=false" xr:uid="{ECA57B47-38DA-4AB8-82D8-BD5AA9A8AE48}"/>
    <hyperlink ref="A2574" r:id="rId3625" display="https://finance.yahoo.com/quote/AMZN230616P00161000?p=AMZN230616P00161000" xr:uid="{4DEEF47B-DB86-416F-AFC5-6444E05608E8}"/>
    <hyperlink ref="C2574" r:id="rId3626" display="https://finance.yahoo.com/quote/AMZN/options?strike=161&amp;straddle=false" xr:uid="{F5BF62B6-D609-452D-A265-5B78C9D44864}"/>
    <hyperlink ref="A2575" r:id="rId3627" display="https://finance.yahoo.com/quote/AMZN230616P00161500?p=AMZN230616P00161500" xr:uid="{AF997E26-8DC7-460A-848D-F4E6C1FDBC8D}"/>
    <hyperlink ref="C2575" r:id="rId3628" display="https://finance.yahoo.com/quote/AMZN/options?strike=161.5&amp;straddle=false" xr:uid="{0EF48279-BC17-41F8-A14A-9A28C537C733}"/>
    <hyperlink ref="A2576" r:id="rId3629" display="https://finance.yahoo.com/quote/AMZN230616P00162000?p=AMZN230616P00162000" xr:uid="{EC631476-11DB-4794-9C5E-DCF50F4E591F}"/>
    <hyperlink ref="C2576" r:id="rId3630" display="https://finance.yahoo.com/quote/AMZN/options?strike=162&amp;straddle=false" xr:uid="{1FEF82C0-FBF5-4B49-B1DC-EC596D71D38C}"/>
    <hyperlink ref="A2577" r:id="rId3631" display="https://finance.yahoo.com/quote/AMZN230616P00162500?p=AMZN230616P00162500" xr:uid="{5DBA92E8-35BF-4009-AF9A-2E012429DD72}"/>
    <hyperlink ref="C2577" r:id="rId3632" display="https://finance.yahoo.com/quote/AMZN/options?strike=162.5&amp;straddle=false" xr:uid="{66247416-B652-4F6A-9917-973059498067}"/>
    <hyperlink ref="A2578" r:id="rId3633" display="https://finance.yahoo.com/quote/AMZN230616P00163000?p=AMZN230616P00163000" xr:uid="{DD6C23EE-D063-49C3-A097-CDC88EF90538}"/>
    <hyperlink ref="C2578" r:id="rId3634" display="https://finance.yahoo.com/quote/AMZN/options?strike=163&amp;straddle=false" xr:uid="{E51F245C-2089-4E0A-84C1-D08B0CCEA4A7}"/>
    <hyperlink ref="A2579" r:id="rId3635" display="https://finance.yahoo.com/quote/AMZN230616P00163500?p=AMZN230616P00163500" xr:uid="{526FB9D2-940C-4253-B8F9-90462152D655}"/>
    <hyperlink ref="C2579" r:id="rId3636" display="https://finance.yahoo.com/quote/AMZN/options?strike=163.5&amp;straddle=false" xr:uid="{DC3B3C09-6E0A-4323-B679-B5CCCDC6C409}"/>
    <hyperlink ref="A2580" r:id="rId3637" display="https://finance.yahoo.com/quote/AMZN230616P00164000?p=AMZN230616P00164000" xr:uid="{E17D0691-60AB-4263-AC46-D76623834409}"/>
    <hyperlink ref="C2580" r:id="rId3638" display="https://finance.yahoo.com/quote/AMZN/options?strike=164&amp;straddle=false" xr:uid="{06910CA6-D116-4E85-8D5B-DB740F13FBF5}"/>
    <hyperlink ref="A2581" r:id="rId3639" display="https://finance.yahoo.com/quote/AMZN230616P00164500?p=AMZN230616P00164500" xr:uid="{8F1EAF52-4341-4410-838D-0F1F7F6518E5}"/>
    <hyperlink ref="C2581" r:id="rId3640" display="https://finance.yahoo.com/quote/AMZN/options?strike=164.5&amp;straddle=false" xr:uid="{DB49C715-79A3-480D-B6A9-2AF89134A5B5}"/>
    <hyperlink ref="A2582" r:id="rId3641" display="https://finance.yahoo.com/quote/AMZN230616P00165000?p=AMZN230616P00165000" xr:uid="{F0D2857E-71D2-47C1-8CE0-EB3D9DB745A2}"/>
    <hyperlink ref="C2582" r:id="rId3642" display="https://finance.yahoo.com/quote/AMZN/options?strike=165&amp;straddle=false" xr:uid="{2093793D-8F51-42CA-A0EF-7BB6A551F081}"/>
    <hyperlink ref="A2583" r:id="rId3643" display="https://finance.yahoo.com/quote/AMZN230616P00165500?p=AMZN230616P00165500" xr:uid="{00C83517-4688-4770-A42B-9530890CE0B8}"/>
    <hyperlink ref="C2583" r:id="rId3644" display="https://finance.yahoo.com/quote/AMZN/options?strike=165.5&amp;straddle=false" xr:uid="{DB569467-A7D8-4037-8C7F-F847BE16D472}"/>
    <hyperlink ref="A2584" r:id="rId3645" display="https://finance.yahoo.com/quote/AMZN230616P00166000?p=AMZN230616P00166000" xr:uid="{F4AA0F2C-40FA-48D0-870C-45194BA81871}"/>
    <hyperlink ref="C2584" r:id="rId3646" display="https://finance.yahoo.com/quote/AMZN/options?strike=166&amp;straddle=false" xr:uid="{728BC4D2-B7F6-4330-9F7C-A9151E1BA987}"/>
    <hyperlink ref="A2585" r:id="rId3647" display="https://finance.yahoo.com/quote/AMZN230616P00166500?p=AMZN230616P00166500" xr:uid="{ACF8BCF5-56BA-4729-830E-23F49488AC23}"/>
    <hyperlink ref="C2585" r:id="rId3648" display="https://finance.yahoo.com/quote/AMZN/options?strike=166.5&amp;straddle=false" xr:uid="{C18C6F5C-DB14-494D-B08A-D9F60E028C62}"/>
    <hyperlink ref="A2586" r:id="rId3649" display="https://finance.yahoo.com/quote/AMZN230616P00167000?p=AMZN230616P00167000" xr:uid="{AA1B903B-3C6A-4B52-96F4-4A6A3B49AFB4}"/>
    <hyperlink ref="C2586" r:id="rId3650" display="https://finance.yahoo.com/quote/AMZN/options?strike=167&amp;straddle=false" xr:uid="{B0A44278-B374-48E0-A184-F452E9EE7C5A}"/>
    <hyperlink ref="A2587" r:id="rId3651" display="https://finance.yahoo.com/quote/AMZN230616P00167500?p=AMZN230616P00167500" xr:uid="{D722CF03-9011-469B-96EC-CA127BBFB1C4}"/>
    <hyperlink ref="C2587" r:id="rId3652" display="https://finance.yahoo.com/quote/AMZN/options?strike=167.5&amp;straddle=false" xr:uid="{6D2D61E2-C177-4841-925F-D3F52823AEC0}"/>
    <hyperlink ref="A2588" r:id="rId3653" display="https://finance.yahoo.com/quote/AMZN230616P00168000?p=AMZN230616P00168000" xr:uid="{4D9EBF0A-7DDE-4BE4-B4DF-92F1011C02FC}"/>
    <hyperlink ref="C2588" r:id="rId3654" display="https://finance.yahoo.com/quote/AMZN/options?strike=168&amp;straddle=false" xr:uid="{ED1FC16E-36BA-452E-9191-68A004218382}"/>
    <hyperlink ref="A2589" r:id="rId3655" display="https://finance.yahoo.com/quote/AMZN230616P00168500?p=AMZN230616P00168500" xr:uid="{D0C7D122-BBC7-4B3B-B06F-9A8F49403F7A}"/>
    <hyperlink ref="C2589" r:id="rId3656" display="https://finance.yahoo.com/quote/AMZN/options?strike=168.5&amp;straddle=false" xr:uid="{CF9E81F4-8582-4A34-95FC-BEC56AFB42C1}"/>
    <hyperlink ref="A2590" r:id="rId3657" display="https://finance.yahoo.com/quote/AMZN230616P00169000?p=AMZN230616P00169000" xr:uid="{E5D1AE2B-3F59-4615-B502-3720E4F46551}"/>
    <hyperlink ref="C2590" r:id="rId3658" display="https://finance.yahoo.com/quote/AMZN/options?strike=169&amp;straddle=false" xr:uid="{4E3D0800-6B27-41AA-BCF4-9D762D787A9D}"/>
    <hyperlink ref="A2591" r:id="rId3659" display="https://finance.yahoo.com/quote/AMZN230616P00169500?p=AMZN230616P00169500" xr:uid="{E00ED90C-7643-4BE9-AE7D-35FC00055CEB}"/>
    <hyperlink ref="C2591" r:id="rId3660" display="https://finance.yahoo.com/quote/AMZN/options?strike=169.5&amp;straddle=false" xr:uid="{00BD08E5-4A59-4E3F-95E9-CFA4EBC08B04}"/>
    <hyperlink ref="A2592" r:id="rId3661" display="https://finance.yahoo.com/quote/AMZN230616P00170000?p=AMZN230616P00170000" xr:uid="{568E3882-9B30-4405-AE31-A57F948E3A59}"/>
    <hyperlink ref="C2592" r:id="rId3662" display="https://finance.yahoo.com/quote/AMZN/options?strike=170&amp;straddle=false" xr:uid="{E4818F17-9C75-4618-A726-8CF1017D84AA}"/>
    <hyperlink ref="A2593" r:id="rId3663" display="https://finance.yahoo.com/quote/AMZN230616P00170500?p=AMZN230616P00170500" xr:uid="{1F5130A3-4721-4CB9-B058-2FDBDFEFE546}"/>
    <hyperlink ref="C2593" r:id="rId3664" display="https://finance.yahoo.com/quote/AMZN/options?strike=170.5&amp;straddle=false" xr:uid="{5992F498-BCB8-46FD-95AD-581167AAEABF}"/>
    <hyperlink ref="A2594" r:id="rId3665" display="https://finance.yahoo.com/quote/AMZN230616P00171000?p=AMZN230616P00171000" xr:uid="{F7D11A50-47A0-4681-A2EF-F8719683086A}"/>
    <hyperlink ref="C2594" r:id="rId3666" display="https://finance.yahoo.com/quote/AMZN/options?strike=171&amp;straddle=false" xr:uid="{C28EF2E3-99FF-4B7D-BF77-B9A63FAF065A}"/>
    <hyperlink ref="A2595" r:id="rId3667" display="https://finance.yahoo.com/quote/AMZN230616P00171500?p=AMZN230616P00171500" xr:uid="{F20C5E7B-9306-440F-BBAB-3E675B3B1C9C}"/>
    <hyperlink ref="C2595" r:id="rId3668" display="https://finance.yahoo.com/quote/AMZN/options?strike=171.5&amp;straddle=false" xr:uid="{4B7D72A4-6773-4D15-AC67-A637DE9003D4}"/>
    <hyperlink ref="A2596" r:id="rId3669" display="https://finance.yahoo.com/quote/AMZN230616P00172000?p=AMZN230616P00172000" xr:uid="{62931FD0-184B-4E42-9C9F-5924030E801A}"/>
    <hyperlink ref="C2596" r:id="rId3670" display="https://finance.yahoo.com/quote/AMZN/options?strike=172&amp;straddle=false" xr:uid="{5D2A1878-FFD4-49CA-A906-3BECAC13BEF0}"/>
    <hyperlink ref="A2597" r:id="rId3671" display="https://finance.yahoo.com/quote/AMZN230616P00172500?p=AMZN230616P00172500" xr:uid="{7108306E-18F6-4427-8AC7-639540C4A001}"/>
    <hyperlink ref="C2597" r:id="rId3672" display="https://finance.yahoo.com/quote/AMZN/options?strike=172.5&amp;straddle=false" xr:uid="{81480736-22FB-40DC-B5B2-7AF96F8096DE}"/>
    <hyperlink ref="A2598" r:id="rId3673" display="https://finance.yahoo.com/quote/AMZN230616P00173000?p=AMZN230616P00173000" xr:uid="{9762E756-1AAD-4DDE-A94F-F90645281999}"/>
    <hyperlink ref="C2598" r:id="rId3674" display="https://finance.yahoo.com/quote/AMZN/options?strike=173&amp;straddle=false" xr:uid="{5030D2ED-E946-499E-A9C2-E13B2D8CCD39}"/>
    <hyperlink ref="A2599" r:id="rId3675" display="https://finance.yahoo.com/quote/AMZN230616P00173500?p=AMZN230616P00173500" xr:uid="{4FB4ADEE-674C-439D-B433-AD560A9E77B1}"/>
    <hyperlink ref="C2599" r:id="rId3676" display="https://finance.yahoo.com/quote/AMZN/options?strike=173.5&amp;straddle=false" xr:uid="{C7B6B2F5-422D-41E7-A2EA-3993EA48609B}"/>
    <hyperlink ref="A2600" r:id="rId3677" display="https://finance.yahoo.com/quote/AMZN230616P00174000?p=AMZN230616P00174000" xr:uid="{28F8642C-5E98-41E7-9839-258025FF4873}"/>
    <hyperlink ref="C2600" r:id="rId3678" display="https://finance.yahoo.com/quote/AMZN/options?strike=174&amp;straddle=false" xr:uid="{59F92FDD-630F-4298-9409-288C3EEEF358}"/>
    <hyperlink ref="A2601" r:id="rId3679" display="https://finance.yahoo.com/quote/AMZN230616P00174500?p=AMZN230616P00174500" xr:uid="{77BC1F3E-D74F-4EA8-A65A-89730F1F5E49}"/>
    <hyperlink ref="C2601" r:id="rId3680" display="https://finance.yahoo.com/quote/AMZN/options?strike=174.5&amp;straddle=false" xr:uid="{8E62D0F3-E6AD-4E7F-BC0D-5C7F1787A06F}"/>
    <hyperlink ref="A2602" r:id="rId3681" display="https://finance.yahoo.com/quote/AMZN230616P00175000?p=AMZN230616P00175000" xr:uid="{7A5883BB-42D9-4836-BDB5-A4A728FAB983}"/>
    <hyperlink ref="C2602" r:id="rId3682" display="https://finance.yahoo.com/quote/AMZN/options?strike=175&amp;straddle=false" xr:uid="{A919A5B6-06D5-446B-8BD0-9573B5F89716}"/>
    <hyperlink ref="A2603" r:id="rId3683" display="https://finance.yahoo.com/quote/AMZN230616P00175500?p=AMZN230616P00175500" xr:uid="{30E53936-B64A-40C2-93E2-8AA900FCEB91}"/>
    <hyperlink ref="C2603" r:id="rId3684" display="https://finance.yahoo.com/quote/AMZN/options?strike=175.5&amp;straddle=false" xr:uid="{A64F9D7A-6711-4F36-B172-7B66EDFA5A54}"/>
    <hyperlink ref="A2604" r:id="rId3685" display="https://finance.yahoo.com/quote/AMZN230616P00176000?p=AMZN230616P00176000" xr:uid="{334640CB-8A87-41A8-95F6-FD7DEB0EB06E}"/>
    <hyperlink ref="C2604" r:id="rId3686" display="https://finance.yahoo.com/quote/AMZN/options?strike=176&amp;straddle=false" xr:uid="{8EE4A0F6-8B2D-45A7-967F-866A0B39AE57}"/>
    <hyperlink ref="A2605" r:id="rId3687" display="https://finance.yahoo.com/quote/AMZN230616P00176500?p=AMZN230616P00176500" xr:uid="{66132F47-C002-40EF-8074-F02BB0B33FE7}"/>
    <hyperlink ref="C2605" r:id="rId3688" display="https://finance.yahoo.com/quote/AMZN/options?strike=176.5&amp;straddle=false" xr:uid="{2CD9E05F-7BFE-4B8A-8127-D931958A8A9D}"/>
    <hyperlink ref="A2606" r:id="rId3689" display="https://finance.yahoo.com/quote/AMZN230616P00177000?p=AMZN230616P00177000" xr:uid="{61A0E0FB-BD07-4F4C-BD74-4E030E0229F0}"/>
    <hyperlink ref="C2606" r:id="rId3690" display="https://finance.yahoo.com/quote/AMZN/options?strike=177&amp;straddle=false" xr:uid="{54C5E852-6509-4909-9006-703A6974693D}"/>
    <hyperlink ref="A2607" r:id="rId3691" display="https://finance.yahoo.com/quote/AMZN230616P00177500?p=AMZN230616P00177500" xr:uid="{1516B60D-0CEB-48A4-A565-7EC9ECB90084}"/>
    <hyperlink ref="C2607" r:id="rId3692" display="https://finance.yahoo.com/quote/AMZN/options?strike=177.5&amp;straddle=false" xr:uid="{03B46D9D-0DC5-47DF-AF0F-0E37ACE214E5}"/>
    <hyperlink ref="A2608" r:id="rId3693" display="https://finance.yahoo.com/quote/AMZN230616P00178000?p=AMZN230616P00178000" xr:uid="{5C4247E6-2C40-476C-AFF5-82EEBA4F42C6}"/>
    <hyperlink ref="C2608" r:id="rId3694" display="https://finance.yahoo.com/quote/AMZN/options?strike=178&amp;straddle=false" xr:uid="{2C06C203-EBDF-44B1-ACCB-DDF2790C7B83}"/>
    <hyperlink ref="A2609" r:id="rId3695" display="https://finance.yahoo.com/quote/AMZN230616P00178500?p=AMZN230616P00178500" xr:uid="{0443083D-3E52-46CE-876C-26A6612CD5EB}"/>
    <hyperlink ref="C2609" r:id="rId3696" display="https://finance.yahoo.com/quote/AMZN/options?strike=178.5&amp;straddle=false" xr:uid="{F5C9DB74-D231-4D15-9759-43DE2A9D485A}"/>
    <hyperlink ref="A2610" r:id="rId3697" display="https://finance.yahoo.com/quote/AMZN230616P00179000?p=AMZN230616P00179000" xr:uid="{DFA9A811-013F-40FC-B8CB-B7BD55F1845F}"/>
    <hyperlink ref="C2610" r:id="rId3698" display="https://finance.yahoo.com/quote/AMZN/options?strike=179&amp;straddle=false" xr:uid="{F678D2E6-D549-41A2-802E-60A592DF6967}"/>
    <hyperlink ref="A2611" r:id="rId3699" display="https://finance.yahoo.com/quote/AMZN230616P00179500?p=AMZN230616P00179500" xr:uid="{644AA80B-7611-4540-B59E-8C6FD1DF9231}"/>
    <hyperlink ref="C2611" r:id="rId3700" display="https://finance.yahoo.com/quote/AMZN/options?strike=179.5&amp;straddle=false" xr:uid="{738C55BD-6FF5-4FB3-8108-716E0D0B69B4}"/>
    <hyperlink ref="A2612" r:id="rId3701" display="https://finance.yahoo.com/quote/AMZN230616P00180000?p=AMZN230616P00180000" xr:uid="{4D299DBE-0070-48DE-9FD9-D57E48891992}"/>
    <hyperlink ref="C2612" r:id="rId3702" display="https://finance.yahoo.com/quote/AMZN/options?strike=180&amp;straddle=false" xr:uid="{E4B0B626-8EAA-453D-9FCF-F4C2D0272A08}"/>
    <hyperlink ref="A2613" r:id="rId3703" display="https://finance.yahoo.com/quote/AMZN230616P00180500?p=AMZN230616P00180500" xr:uid="{BD418D22-D956-4EDA-AF74-BE005D2FA798}"/>
    <hyperlink ref="C2613" r:id="rId3704" display="https://finance.yahoo.com/quote/AMZN/options?strike=180.5&amp;straddle=false" xr:uid="{6DD6F970-4565-473C-8E07-7C25933A1B29}"/>
    <hyperlink ref="A2614" r:id="rId3705" display="https://finance.yahoo.com/quote/AMZN230616P00181000?p=AMZN230616P00181000" xr:uid="{021FD2CC-46A3-4791-A8FB-ECF1F0213974}"/>
    <hyperlink ref="C2614" r:id="rId3706" display="https://finance.yahoo.com/quote/AMZN/options?strike=181&amp;straddle=false" xr:uid="{BA33CAF8-73B6-455F-8C50-AE7310A145C1}"/>
    <hyperlink ref="A2615" r:id="rId3707" display="https://finance.yahoo.com/quote/AMZN230616P00181500?p=AMZN230616P00181500" xr:uid="{306B57D0-E227-4CEC-ADC0-0353A55BF870}"/>
    <hyperlink ref="C2615" r:id="rId3708" display="https://finance.yahoo.com/quote/AMZN/options?strike=181.5&amp;straddle=false" xr:uid="{79B51C99-4E9F-4C26-A5B5-327C5ACE2E94}"/>
    <hyperlink ref="A2616" r:id="rId3709" display="https://finance.yahoo.com/quote/AMZN230616P00182000?p=AMZN230616P00182000" xr:uid="{39AF9AAC-58A7-4D59-A67C-399548603B12}"/>
    <hyperlink ref="C2616" r:id="rId3710" display="https://finance.yahoo.com/quote/AMZN/options?strike=182&amp;straddle=false" xr:uid="{EB388E45-246A-4AEB-8D16-A638CC6B9FA1}"/>
    <hyperlink ref="A2617" r:id="rId3711" display="https://finance.yahoo.com/quote/AMZN230616P00182500?p=AMZN230616P00182500" xr:uid="{CF2148B5-3CD3-4BDE-BCE2-4A0ECA3D64BA}"/>
    <hyperlink ref="C2617" r:id="rId3712" display="https://finance.yahoo.com/quote/AMZN/options?strike=182.5&amp;straddle=false" xr:uid="{C31C002A-C497-4AD1-A999-5FCEF75571B9}"/>
    <hyperlink ref="A2618" r:id="rId3713" display="https://finance.yahoo.com/quote/AMZN230616P00183000?p=AMZN230616P00183000" xr:uid="{A9D3A0AC-0B64-424E-9837-4DFCF7F414D2}"/>
    <hyperlink ref="C2618" r:id="rId3714" display="https://finance.yahoo.com/quote/AMZN/options?strike=183&amp;straddle=false" xr:uid="{CA1B5248-E360-46D7-BBB5-55050636AB16}"/>
    <hyperlink ref="A2619" r:id="rId3715" display="https://finance.yahoo.com/quote/AMZN230616P00183500?p=AMZN230616P00183500" xr:uid="{F2F1F28A-6529-4077-B78C-36C09792EC15}"/>
    <hyperlink ref="C2619" r:id="rId3716" display="https://finance.yahoo.com/quote/AMZN/options?strike=183.5&amp;straddle=false" xr:uid="{8BD47FDA-8CE7-4E8A-B1C8-0FD39AEDA861}"/>
    <hyperlink ref="A2620" r:id="rId3717" display="https://finance.yahoo.com/quote/AMZN230616P00184000?p=AMZN230616P00184000" xr:uid="{A89E24C2-78C8-437B-83EA-3B6AE2FD4E74}"/>
    <hyperlink ref="C2620" r:id="rId3718" display="https://finance.yahoo.com/quote/AMZN/options?strike=184&amp;straddle=false" xr:uid="{CF365501-1FEF-47CE-BF8D-D40B3937AB83}"/>
    <hyperlink ref="A2621" r:id="rId3719" display="https://finance.yahoo.com/quote/AMZN230616P00184500?p=AMZN230616P00184500" xr:uid="{1D7153DF-992B-410E-B138-6DA01745BDE7}"/>
    <hyperlink ref="C2621" r:id="rId3720" display="https://finance.yahoo.com/quote/AMZN/options?strike=184.5&amp;straddle=false" xr:uid="{C96E3661-A69F-4A49-8137-753747B5203D}"/>
    <hyperlink ref="A2622" r:id="rId3721" display="https://finance.yahoo.com/quote/AMZN230616P00185000?p=AMZN230616P00185000" xr:uid="{2646BBE5-2A0D-4B33-A354-F3A8D7FB7683}"/>
    <hyperlink ref="C2622" r:id="rId3722" display="https://finance.yahoo.com/quote/AMZN/options?strike=185&amp;straddle=false" xr:uid="{61580036-7AB3-4088-AFB0-8EF94C9B8284}"/>
    <hyperlink ref="A2623" r:id="rId3723" display="https://finance.yahoo.com/quote/AMZN230616P00185500?p=AMZN230616P00185500" xr:uid="{545EC1A5-8355-49FF-BF95-33CC280F8E52}"/>
    <hyperlink ref="C2623" r:id="rId3724" display="https://finance.yahoo.com/quote/AMZN/options?strike=185.5&amp;straddle=false" xr:uid="{D3F00861-6889-4B67-956A-617156BD7E06}"/>
    <hyperlink ref="A2624" r:id="rId3725" display="https://finance.yahoo.com/quote/AMZN230616P00186000?p=AMZN230616P00186000" xr:uid="{27EFE3E2-B01F-40B0-9692-FA4E8FEBD0C2}"/>
    <hyperlink ref="C2624" r:id="rId3726" display="https://finance.yahoo.com/quote/AMZN/options?strike=186&amp;straddle=false" xr:uid="{DF503170-7D0E-4E31-B1AA-B726A2A0F193}"/>
    <hyperlink ref="A2625" r:id="rId3727" display="https://finance.yahoo.com/quote/AMZN230616P00186500?p=AMZN230616P00186500" xr:uid="{4C83C960-41F8-4B98-AA72-B58457D3F893}"/>
    <hyperlink ref="C2625" r:id="rId3728" display="https://finance.yahoo.com/quote/AMZN/options?strike=186.5&amp;straddle=false" xr:uid="{DCB880A2-F439-4DA1-9B34-D2151B9AD99E}"/>
    <hyperlink ref="A2626" r:id="rId3729" display="https://finance.yahoo.com/quote/AMZN230616P00187000?p=AMZN230616P00187000" xr:uid="{FE1F16B0-0C22-4812-B3E8-C0BD452B8921}"/>
    <hyperlink ref="C2626" r:id="rId3730" display="https://finance.yahoo.com/quote/AMZN/options?strike=187&amp;straddle=false" xr:uid="{478E53CE-35DA-47A0-BE84-F610D6BFCAFE}"/>
    <hyperlink ref="A2627" r:id="rId3731" display="https://finance.yahoo.com/quote/AMZN230616P00187500?p=AMZN230616P00187500" xr:uid="{A83CE6F1-5102-46CA-9DD0-544D7EEE4631}"/>
    <hyperlink ref="C2627" r:id="rId3732" display="https://finance.yahoo.com/quote/AMZN/options?strike=187.5&amp;straddle=false" xr:uid="{A3F5A00A-4E76-4F44-BE74-FF9CF65FC5FD}"/>
    <hyperlink ref="A2628" r:id="rId3733" display="https://finance.yahoo.com/quote/AMZN230616P00188000?p=AMZN230616P00188000" xr:uid="{5EBDDD1C-14D9-4A44-8225-A84F97E6FD46}"/>
    <hyperlink ref="C2628" r:id="rId3734" display="https://finance.yahoo.com/quote/AMZN/options?strike=188&amp;straddle=false" xr:uid="{BE29FD6C-18ED-4C10-86BC-66F6FB4361A6}"/>
    <hyperlink ref="A2629" r:id="rId3735" display="https://finance.yahoo.com/quote/AMZN230616P00188500?p=AMZN230616P00188500" xr:uid="{F61A60FD-9968-47E6-A3E2-EC6377E04C50}"/>
    <hyperlink ref="C2629" r:id="rId3736" display="https://finance.yahoo.com/quote/AMZN/options?strike=188.5&amp;straddle=false" xr:uid="{F9AC18E1-C916-45F2-B78B-635FC49BC6C0}"/>
    <hyperlink ref="A2630" r:id="rId3737" display="https://finance.yahoo.com/quote/AMZN230616P00189000?p=AMZN230616P00189000" xr:uid="{E9EE3565-DEAF-4816-A466-66C26FD6D720}"/>
    <hyperlink ref="C2630" r:id="rId3738" display="https://finance.yahoo.com/quote/AMZN/options?strike=189&amp;straddle=false" xr:uid="{6F299B55-2C85-4E01-B6E8-5E41CCA37460}"/>
    <hyperlink ref="A2631" r:id="rId3739" display="https://finance.yahoo.com/quote/AMZN230616P00189500?p=AMZN230616P00189500" xr:uid="{A22BF118-C7D1-4BFD-AB0F-CBB467AE6078}"/>
    <hyperlink ref="C2631" r:id="rId3740" display="https://finance.yahoo.com/quote/AMZN/options?strike=189.5&amp;straddle=false" xr:uid="{619A7E70-046D-45A6-A371-6DA218C2193F}"/>
    <hyperlink ref="A2632" r:id="rId3741" display="https://finance.yahoo.com/quote/AMZN230616P00190000?p=AMZN230616P00190000" xr:uid="{9E4E5048-AE5D-4E75-B117-461E02744D0B}"/>
    <hyperlink ref="C2632" r:id="rId3742" display="https://finance.yahoo.com/quote/AMZN/options?strike=190&amp;straddle=false" xr:uid="{3BF6A3E3-12BC-4E60-BE68-3682BE64F7F3}"/>
    <hyperlink ref="A2633" r:id="rId3743" display="https://finance.yahoo.com/quote/AMZN230616P00190500?p=AMZN230616P00190500" xr:uid="{E579C6F2-44CD-4085-9F7B-7C11BEF9ACC1}"/>
    <hyperlink ref="C2633" r:id="rId3744" display="https://finance.yahoo.com/quote/AMZN/options?strike=190.5&amp;straddle=false" xr:uid="{68B71A10-A454-478C-8D4F-885F2940E375}"/>
    <hyperlink ref="A2634" r:id="rId3745" display="https://finance.yahoo.com/quote/AMZN230616P00191000?p=AMZN230616P00191000" xr:uid="{667AB793-C779-4BCC-A561-734A1B81A44C}"/>
    <hyperlink ref="C2634" r:id="rId3746" display="https://finance.yahoo.com/quote/AMZN/options?strike=191&amp;straddle=false" xr:uid="{2B6DFBD3-63A0-4318-9151-B7346F8732B7}"/>
    <hyperlink ref="A2635" r:id="rId3747" display="https://finance.yahoo.com/quote/AMZN230616P00191500?p=AMZN230616P00191500" xr:uid="{ED612237-3D54-4CA5-B381-7481B831633A}"/>
    <hyperlink ref="C2635" r:id="rId3748" display="https://finance.yahoo.com/quote/AMZN/options?strike=191.5&amp;straddle=false" xr:uid="{1DCD1BDC-19EA-4B3F-9DB4-8012BE2DBC22}"/>
    <hyperlink ref="A2636" r:id="rId3749" display="https://finance.yahoo.com/quote/AMZN230616P00192000?p=AMZN230616P00192000" xr:uid="{5C2A3746-43E0-4833-9CAD-143BDD57E1BF}"/>
    <hyperlink ref="C2636" r:id="rId3750" display="https://finance.yahoo.com/quote/AMZN/options?strike=192&amp;straddle=false" xr:uid="{6D912CDE-D124-4921-8B52-2EC0A0F81C13}"/>
    <hyperlink ref="A2637" r:id="rId3751" display="https://finance.yahoo.com/quote/AMZN230616P00192500?p=AMZN230616P00192500" xr:uid="{99868781-A6CF-486E-9AFA-50712D044E65}"/>
    <hyperlink ref="C2637" r:id="rId3752" display="https://finance.yahoo.com/quote/AMZN/options?strike=192.5&amp;straddle=false" xr:uid="{A95D82DA-553B-4478-A68F-52825B6511EF}"/>
    <hyperlink ref="A2638" r:id="rId3753" display="https://finance.yahoo.com/quote/AMZN230616P00193000?p=AMZN230616P00193000" xr:uid="{2C21B0EF-9FAA-4080-8533-1E0825A391DC}"/>
    <hyperlink ref="C2638" r:id="rId3754" display="https://finance.yahoo.com/quote/AMZN/options?strike=193&amp;straddle=false" xr:uid="{1BF67756-680B-4F9D-BADA-CD02F7BED3A7}"/>
    <hyperlink ref="A2639" r:id="rId3755" display="https://finance.yahoo.com/quote/AMZN230616P00193500?p=AMZN230616P00193500" xr:uid="{6FFE527B-617E-4F50-971D-1D31DEC9FF39}"/>
    <hyperlink ref="C2639" r:id="rId3756" display="https://finance.yahoo.com/quote/AMZN/options?strike=193.5&amp;straddle=false" xr:uid="{66F6F8E7-931A-47AF-BB97-DDBF0E14E33B}"/>
    <hyperlink ref="A2640" r:id="rId3757" display="https://finance.yahoo.com/quote/AMZN230616P00194000?p=AMZN230616P00194000" xr:uid="{09F95367-A3F1-447C-A620-8A746AD1D5AD}"/>
    <hyperlink ref="C2640" r:id="rId3758" display="https://finance.yahoo.com/quote/AMZN/options?strike=194&amp;straddle=false" xr:uid="{58F89FA1-FFA8-4BD5-AEB0-E47AB2FFB39F}"/>
    <hyperlink ref="A2641" r:id="rId3759" display="https://finance.yahoo.com/quote/AMZN230616P00194500?p=AMZN230616P00194500" xr:uid="{3DB0C770-2148-4515-A635-F3EEFA48CCAA}"/>
    <hyperlink ref="C2641" r:id="rId3760" display="https://finance.yahoo.com/quote/AMZN/options?strike=194.5&amp;straddle=false" xr:uid="{A4EACF62-440B-4C78-99D4-453B953AD01A}"/>
    <hyperlink ref="A2642" r:id="rId3761" display="https://finance.yahoo.com/quote/AMZN230616P00195000?p=AMZN230616P00195000" xr:uid="{36F80D67-394C-4B31-9A08-63AE24041FE7}"/>
    <hyperlink ref="C2642" r:id="rId3762" display="https://finance.yahoo.com/quote/AMZN/options?strike=195&amp;straddle=false" xr:uid="{1EF36C54-3887-44EE-82CF-E236BB184711}"/>
    <hyperlink ref="A2643" r:id="rId3763" display="https://finance.yahoo.com/quote/AMZN230616P00195500?p=AMZN230616P00195500" xr:uid="{94E34FB9-2343-486B-BED9-32751AF900FE}"/>
    <hyperlink ref="C2643" r:id="rId3764" display="https://finance.yahoo.com/quote/AMZN/options?strike=195.5&amp;straddle=false" xr:uid="{20E3A4D6-3B6F-4686-A125-3BF8935EEA25}"/>
    <hyperlink ref="A2644" r:id="rId3765" display="https://finance.yahoo.com/quote/AMZN230616P00196000?p=AMZN230616P00196000" xr:uid="{24038260-8E43-49F9-9EDF-8E214DEBEA89}"/>
    <hyperlink ref="C2644" r:id="rId3766" display="https://finance.yahoo.com/quote/AMZN/options?strike=196&amp;straddle=false" xr:uid="{6CA3E486-D9F0-4FA1-B5B3-7427301788A7}"/>
    <hyperlink ref="A2645" r:id="rId3767" display="https://finance.yahoo.com/quote/AMZN230616P00196500?p=AMZN230616P00196500" xr:uid="{5B9B8558-EF3E-455D-8165-77CA56071226}"/>
    <hyperlink ref="C2645" r:id="rId3768" display="https://finance.yahoo.com/quote/AMZN/options?strike=196.5&amp;straddle=false" xr:uid="{52C0BB84-AD12-4E39-BC41-F547C2C70A61}"/>
    <hyperlink ref="A2646" r:id="rId3769" display="https://finance.yahoo.com/quote/AMZN230616P00197000?p=AMZN230616P00197000" xr:uid="{3F1FC4FF-1B30-4D01-8A1A-E90498CA46B0}"/>
    <hyperlink ref="C2646" r:id="rId3770" display="https://finance.yahoo.com/quote/AMZN/options?strike=197&amp;straddle=false" xr:uid="{C0029E28-DD8B-42AD-BA36-112D151C9BAF}"/>
    <hyperlink ref="A2647" r:id="rId3771" display="https://finance.yahoo.com/quote/AMZN230616P00197500?p=AMZN230616P00197500" xr:uid="{DAE07D9A-6E5F-41ED-A50A-23AA5B3A8D42}"/>
    <hyperlink ref="C2647" r:id="rId3772" display="https://finance.yahoo.com/quote/AMZN/options?strike=197.5&amp;straddle=false" xr:uid="{A4CEA108-18B4-41C5-855A-AEEA7DA49FD8}"/>
    <hyperlink ref="A2648" r:id="rId3773" display="https://finance.yahoo.com/quote/AMZN230616P00198000?p=AMZN230616P00198000" xr:uid="{32D1252A-5B8F-4B1E-87BA-5BA8294EB848}"/>
    <hyperlink ref="C2648" r:id="rId3774" display="https://finance.yahoo.com/quote/AMZN/options?strike=198&amp;straddle=false" xr:uid="{34009613-82D3-4A23-BC40-7D3ECFD67069}"/>
    <hyperlink ref="A2649" r:id="rId3775" display="https://finance.yahoo.com/quote/AMZN230616P00198500?p=AMZN230616P00198500" xr:uid="{2D605320-01F4-48D6-871E-EC86F2B42EBD}"/>
    <hyperlink ref="C2649" r:id="rId3776" display="https://finance.yahoo.com/quote/AMZN/options?strike=198.5&amp;straddle=false" xr:uid="{065F7BF5-44EF-48DC-8C96-C1A11317AD4B}"/>
    <hyperlink ref="A2650" r:id="rId3777" display="https://finance.yahoo.com/quote/AMZN230616P00199000?p=AMZN230616P00199000" xr:uid="{472B1426-9DA0-416F-8D7D-B031C7ED0EE4}"/>
    <hyperlink ref="C2650" r:id="rId3778" display="https://finance.yahoo.com/quote/AMZN/options?strike=199&amp;straddle=false" xr:uid="{84FA4365-D0C9-4A9B-AD40-898BF2533F36}"/>
    <hyperlink ref="A2651" r:id="rId3779" display="https://finance.yahoo.com/quote/AMZN230616P00199500?p=AMZN230616P00199500" xr:uid="{F445424B-73C7-4BD7-8002-A14E2C8799F6}"/>
    <hyperlink ref="C2651" r:id="rId3780" display="https://finance.yahoo.com/quote/AMZN/options?strike=199.5&amp;straddle=false" xr:uid="{11C4679C-9959-4B34-AB73-C33C87234E69}"/>
    <hyperlink ref="A2652" r:id="rId3781" display="https://finance.yahoo.com/quote/AMZN230616P00200000?p=AMZN230616P00200000" xr:uid="{B1F82DDA-4D88-4587-B5BE-41889D14647F}"/>
    <hyperlink ref="C2652" r:id="rId3782" display="https://finance.yahoo.com/quote/AMZN/options?strike=200&amp;straddle=false" xr:uid="{F57F616D-7FD3-4973-A38E-D3C2DA14FC06}"/>
    <hyperlink ref="A2653" r:id="rId3783" display="https://finance.yahoo.com/quote/AMZN230616P00205000?p=AMZN230616P00205000" xr:uid="{A177A317-A44C-4A8D-967A-BFEB119B351C}"/>
    <hyperlink ref="C2653" r:id="rId3784" display="https://finance.yahoo.com/quote/AMZN/options?strike=205&amp;straddle=false" xr:uid="{C03ACD10-904B-43DB-B280-A40DE4E5127F}"/>
    <hyperlink ref="A2654" r:id="rId3785" display="https://finance.yahoo.com/quote/AMZN230616P00210000?p=AMZN230616P00210000" xr:uid="{FD5845D9-A87F-4B69-9D7E-6C2C4400683F}"/>
    <hyperlink ref="C2654" r:id="rId3786" display="https://finance.yahoo.com/quote/AMZN/options?strike=210&amp;straddle=false" xr:uid="{8C0C4473-7D65-434D-91B3-8204F74CAF0A}"/>
    <hyperlink ref="A2655" r:id="rId3787" display="https://finance.yahoo.com/quote/AMZN230616P00215000?p=AMZN230616P00215000" xr:uid="{37B3CF4A-85C4-43E9-BD6A-73947729C339}"/>
    <hyperlink ref="C2655" r:id="rId3788" display="https://finance.yahoo.com/quote/AMZN/options?strike=215&amp;straddle=false" xr:uid="{5C99A22E-9CF5-4367-866A-CB462CB22AD1}"/>
    <hyperlink ref="A2656" r:id="rId3789" display="https://finance.yahoo.com/quote/AMZN230616P00220000?p=AMZN230616P00220000" xr:uid="{CD92B32E-97AD-4613-9601-BD599E0C8F66}"/>
    <hyperlink ref="C2656" r:id="rId3790" display="https://finance.yahoo.com/quote/AMZN/options?strike=220&amp;straddle=false" xr:uid="{E617C023-8DA0-42C5-B26F-1659582CC50D}"/>
    <hyperlink ref="A2657" r:id="rId3791" display="https://finance.yahoo.com/quote/AMZN230616P00225000?p=AMZN230616P00225000" xr:uid="{8C7A9DF5-5C01-484B-A064-4A1A73E76D34}"/>
    <hyperlink ref="C2657" r:id="rId3792" display="https://finance.yahoo.com/quote/AMZN/options?strike=225&amp;straddle=false" xr:uid="{8497ECEB-27C7-4ED0-BAAD-66AA7CAC5CB1}"/>
    <hyperlink ref="A2658" r:id="rId3793" display="https://finance.yahoo.com/quote/AMZN230616P00230000?p=AMZN230616P00230000" xr:uid="{99BBF144-75B0-4556-87BF-296900E6148F}"/>
    <hyperlink ref="C2658" r:id="rId3794" display="https://finance.yahoo.com/quote/AMZN/options?strike=230&amp;straddle=false" xr:uid="{0446527C-693C-44AC-994E-B2B930E330CB}"/>
    <hyperlink ref="A2659" r:id="rId3795" display="https://finance.yahoo.com/quote/AMZN230616P00235000?p=AMZN230616P00235000" xr:uid="{DAC9C778-F914-4F6B-B36A-BB7B2494BA6C}"/>
    <hyperlink ref="C2659" r:id="rId3796" display="https://finance.yahoo.com/quote/AMZN/options?strike=235&amp;straddle=false" xr:uid="{2EF32D8D-E221-43BF-90A9-A0C82DD9FBF3}"/>
    <hyperlink ref="A2660" r:id="rId3797" display="https://finance.yahoo.com/quote/AMZN230616P00240000?p=AMZN230616P00240000" xr:uid="{B27A3A24-757E-476A-A6FF-E813A1F24D7D}"/>
    <hyperlink ref="C2660" r:id="rId3798" display="https://finance.yahoo.com/quote/AMZN/options?strike=240&amp;straddle=false" xr:uid="{B42520C0-1AF8-421B-9142-8C382AF9328C}"/>
    <hyperlink ref="A2661" r:id="rId3799" display="https://finance.yahoo.com/quote/AMZN230616P00245000?p=AMZN230616P00245000" xr:uid="{8C6A8311-0D3C-4B75-912E-7CAC075A45DB}"/>
    <hyperlink ref="C2661" r:id="rId3800" display="https://finance.yahoo.com/quote/AMZN/options?strike=245&amp;straddle=false" xr:uid="{6C2135B0-BD92-4463-91CA-6F83C12258B9}"/>
    <hyperlink ref="A2662" r:id="rId3801" display="https://finance.yahoo.com/quote/AMZN230616P00250000?p=AMZN230616P00250000" xr:uid="{D373711D-A861-4CC1-94C9-D82683A4595B}"/>
    <hyperlink ref="C2662" r:id="rId3802" display="https://finance.yahoo.com/quote/AMZN/options?strike=250&amp;straddle=false" xr:uid="{44D1511C-E94E-4A41-8C64-D6F471E49BF1}"/>
    <hyperlink ref="A2663" r:id="rId3803" display="https://finance.yahoo.com/quote/AMZN230616P00255000?p=AMZN230616P00255000" xr:uid="{7B3575B2-1673-488A-843B-BD2B5A867CE0}"/>
    <hyperlink ref="C2663" r:id="rId3804" display="https://finance.yahoo.com/quote/AMZN/options?strike=255&amp;straddle=false" xr:uid="{636EF260-A04F-417A-9845-268082F52FAC}"/>
    <hyperlink ref="A2664" r:id="rId3805" display="https://finance.yahoo.com/quote/AMZN230616P00260000?p=AMZN230616P00260000" xr:uid="{3B596E8D-F1A1-4D11-9FA6-DA518F9C84E8}"/>
    <hyperlink ref="C2664" r:id="rId3806" display="https://finance.yahoo.com/quote/AMZN/options?strike=260&amp;straddle=false" xr:uid="{F490947F-3386-40E5-AF5A-91D06724B9E0}"/>
    <hyperlink ref="A2665" r:id="rId3807" display="https://finance.yahoo.com/quote/AMZN230616P00265000?p=AMZN230616P00265000" xr:uid="{0A4DD098-FF72-40E7-A080-0C08483AC933}"/>
    <hyperlink ref="C2665" r:id="rId3808" display="https://finance.yahoo.com/quote/AMZN/options?strike=265&amp;straddle=false" xr:uid="{95A03E09-B554-4695-9374-32E47560E9E1}"/>
    <hyperlink ref="A2666" r:id="rId3809" display="https://finance.yahoo.com/quote/AMZN230616P00270000?p=AMZN230616P00270000" xr:uid="{1795B5B1-440B-43B3-AAB0-3BB6189E025D}"/>
    <hyperlink ref="C2666" r:id="rId3810" display="https://finance.yahoo.com/quote/AMZN/options?strike=270&amp;straddle=false" xr:uid="{DCD03ED2-2D24-432C-9590-2A3C2B04E42F}"/>
    <hyperlink ref="A2667" r:id="rId3811" display="https://finance.yahoo.com/quote/AMZN230616P00275000?p=AMZN230616P00275000" xr:uid="{36555C64-9218-4D12-8136-8A8ED4DD6C97}"/>
    <hyperlink ref="C2667" r:id="rId3812" display="https://finance.yahoo.com/quote/AMZN/options?strike=275&amp;straddle=false" xr:uid="{A055182B-16E2-4AEB-AE7B-6F444A994678}"/>
    <hyperlink ref="A2668" r:id="rId3813" display="https://finance.yahoo.com/quote/AMZN230616P01060000?p=AMZN230616P01060000" xr:uid="{D4B7D259-644E-4973-AE4E-72090213BFCF}"/>
    <hyperlink ref="C2668" r:id="rId3814" display="https://finance.yahoo.com/quote/AMZN/options?strike=1060&amp;straddle=false" xr:uid="{225FA27C-38B0-4046-9378-67C5BF3996C4}"/>
    <hyperlink ref="A2669" r:id="rId3815" display="https://finance.yahoo.com/quote/AMZN230616P01080000?p=AMZN230616P01080000" xr:uid="{F0AA1BDF-3F7A-4745-B4FC-AD0140DCE1C8}"/>
    <hyperlink ref="C2669" r:id="rId3816" display="https://finance.yahoo.com/quote/AMZN/options?strike=1080&amp;straddle=false" xr:uid="{614D5F3D-3982-448C-AFA2-551B11EF8C1F}"/>
    <hyperlink ref="A2670" r:id="rId3817" display="https://finance.yahoo.com/quote/AMZN230616P01100000?p=AMZN230616P01100000" xr:uid="{CA7A8D44-8422-48A6-AA84-F2CD7832D5D1}"/>
    <hyperlink ref="C2670" r:id="rId3818" display="https://finance.yahoo.com/quote/AMZN/options?strike=1100&amp;straddle=false" xr:uid="{67425F30-FE6D-4493-A90D-185E0F660507}"/>
    <hyperlink ref="A2671" r:id="rId3819" display="https://finance.yahoo.com/quote/AMZN230616P01120000?p=AMZN230616P01120000" xr:uid="{B369A618-339B-4D10-B49D-8064073A3177}"/>
    <hyperlink ref="C2671" r:id="rId3820" display="https://finance.yahoo.com/quote/AMZN/options?strike=1120&amp;straddle=false" xr:uid="{527998C2-EDEF-444A-8CA1-881BD684B76C}"/>
    <hyperlink ref="A2672" r:id="rId3821" display="https://finance.yahoo.com/quote/AMZN230616P01140000?p=AMZN230616P01140000" xr:uid="{A033A9CB-D1B6-45FD-BE46-F164FA883C36}"/>
    <hyperlink ref="C2672" r:id="rId3822" display="https://finance.yahoo.com/quote/AMZN/options?strike=1140&amp;straddle=false" xr:uid="{962BBFF8-68F0-4B36-962D-D5C78E17D883}"/>
    <hyperlink ref="A2673" r:id="rId3823" display="https://finance.yahoo.com/quote/AMZN230616P01160000?p=AMZN230616P01160000" xr:uid="{C469DAEC-6BCC-459C-ABBE-8BD2E76CC4CB}"/>
    <hyperlink ref="C2673" r:id="rId3824" display="https://finance.yahoo.com/quote/AMZN/options?strike=1160&amp;straddle=false" xr:uid="{D93244EF-3B25-41E5-9824-0963281C30BA}"/>
    <hyperlink ref="A2674" r:id="rId3825" display="https://finance.yahoo.com/quote/AMZN230616P01180000?p=AMZN230616P01180000" xr:uid="{89004818-F5A7-4935-BD4F-964E7E567DAC}"/>
    <hyperlink ref="C2674" r:id="rId3826" display="https://finance.yahoo.com/quote/AMZN/options?strike=1180&amp;straddle=false" xr:uid="{809C1B92-B6F8-4B52-A27E-42E8842DE023}"/>
    <hyperlink ref="A2675" r:id="rId3827" display="https://finance.yahoo.com/quote/AMZN230616P01200000?p=AMZN230616P01200000" xr:uid="{51C86459-7893-4D3A-9CA7-8C325239017C}"/>
    <hyperlink ref="C2675" r:id="rId3828" display="https://finance.yahoo.com/quote/AMZN/options?strike=1200&amp;straddle=false" xr:uid="{807A16AA-D4F5-4050-BB8C-36DE869C5281}"/>
    <hyperlink ref="A2676" r:id="rId3829" display="https://finance.yahoo.com/quote/AMZN230616P01220000?p=AMZN230616P01220000" xr:uid="{D005AA38-6031-44EC-A749-123BFA0B8329}"/>
    <hyperlink ref="C2676" r:id="rId3830" display="https://finance.yahoo.com/quote/AMZN/options?strike=1220&amp;straddle=false" xr:uid="{A63DC5CC-E8B9-4B75-A385-01FF292D8409}"/>
    <hyperlink ref="A2677" r:id="rId3831" display="https://finance.yahoo.com/quote/AMZN230616P01240000?p=AMZN230616P01240000" xr:uid="{0E5EB4D3-5F12-4B26-AE8C-4248FD29A007}"/>
    <hyperlink ref="C2677" r:id="rId3832" display="https://finance.yahoo.com/quote/AMZN/options?strike=1240&amp;straddle=false" xr:uid="{0A2C4F61-C358-4764-A994-665D3FE8351B}"/>
    <hyperlink ref="A2678" r:id="rId3833" display="https://finance.yahoo.com/quote/AMZN230616P01260000?p=AMZN230616P01260000" xr:uid="{E68EC080-D593-46E8-B402-081893E9EE11}"/>
    <hyperlink ref="C2678" r:id="rId3834" display="https://finance.yahoo.com/quote/AMZN/options?strike=1260&amp;straddle=false" xr:uid="{C7BD3F20-BF78-4B6F-A5CC-841CE1C8D4CB}"/>
    <hyperlink ref="A2679" r:id="rId3835" display="https://finance.yahoo.com/quote/AMZN230616P01280000?p=AMZN230616P01280000" xr:uid="{EE95F308-D5E2-4EFE-AC16-BCEBC079D475}"/>
    <hyperlink ref="C2679" r:id="rId3836" display="https://finance.yahoo.com/quote/AMZN/options?strike=1280&amp;straddle=false" xr:uid="{8D8EAEF7-6086-4CC0-9E6B-D1865595BBAA}"/>
    <hyperlink ref="A2680" r:id="rId3837" display="https://finance.yahoo.com/quote/AMZN230616P01300000?p=AMZN230616P01300000" xr:uid="{B9AA24F1-996A-4F84-98CA-1C1BD10D69A3}"/>
    <hyperlink ref="C2680" r:id="rId3838" display="https://finance.yahoo.com/quote/AMZN/options?strike=1300&amp;straddle=false" xr:uid="{489316A9-E9FC-49CC-A847-61D5D088FFAE}"/>
    <hyperlink ref="A2681" r:id="rId3839" display="https://finance.yahoo.com/quote/AMZN230616P01320000?p=AMZN230616P01320000" xr:uid="{E74D132E-E766-4130-916A-F9CA5A072029}"/>
    <hyperlink ref="C2681" r:id="rId3840" display="https://finance.yahoo.com/quote/AMZN/options?strike=1320&amp;straddle=false" xr:uid="{D92C065C-5C39-47F5-91ED-B6556905D35C}"/>
    <hyperlink ref="A2682" r:id="rId3841" display="https://finance.yahoo.com/quote/AMZN230616P01340000?p=AMZN230616P01340000" xr:uid="{4A8FD6A3-0832-4C79-A54A-669169AC97A4}"/>
    <hyperlink ref="C2682" r:id="rId3842" display="https://finance.yahoo.com/quote/AMZN/options?strike=1340&amp;straddle=false" xr:uid="{C4485F89-FD0B-4F67-8603-0C6C515C8F70}"/>
    <hyperlink ref="A2683" r:id="rId3843" display="https://finance.yahoo.com/quote/AMZN230616P01360000?p=AMZN230616P01360000" xr:uid="{12FCC34A-A7D3-4052-8605-1FFF61CACAAE}"/>
    <hyperlink ref="C2683" r:id="rId3844" display="https://finance.yahoo.com/quote/AMZN/options?strike=1360&amp;straddle=false" xr:uid="{5F7E0E71-FB8B-4223-BC7E-C7469F1C6F17}"/>
    <hyperlink ref="A2684" r:id="rId3845" display="https://finance.yahoo.com/quote/AMZN230616P01380000?p=AMZN230616P01380000" xr:uid="{34A4E32C-473C-4C6F-A648-CADCBA8DB6EA}"/>
    <hyperlink ref="C2684" r:id="rId3846" display="https://finance.yahoo.com/quote/AMZN/options?strike=1380&amp;straddle=false" xr:uid="{FE963F58-CECA-4CF2-8D8E-541085F5776C}"/>
    <hyperlink ref="A2685" r:id="rId3847" display="https://finance.yahoo.com/quote/AMZN230616P01400000?p=AMZN230616P01400000" xr:uid="{A97C2128-5E3D-4515-96DD-B1059581FFB4}"/>
    <hyperlink ref="C2685" r:id="rId3848" display="https://finance.yahoo.com/quote/AMZN/options?strike=1400&amp;straddle=false" xr:uid="{4C4C020A-43D0-47CF-8160-55321A3E1AA8}"/>
    <hyperlink ref="A2686" r:id="rId3849" display="https://finance.yahoo.com/quote/AMZN230616P01420000?p=AMZN230616P01420000" xr:uid="{7566D6EB-56CF-43D4-B22E-CC053FE35586}"/>
    <hyperlink ref="C2686" r:id="rId3850" display="https://finance.yahoo.com/quote/AMZN/options?strike=1420&amp;straddle=false" xr:uid="{D07CDC05-0C96-47BE-940A-7E82791AA3F5}"/>
    <hyperlink ref="A2687" r:id="rId3851" display="https://finance.yahoo.com/quote/AMZN230616P01440000?p=AMZN230616P01440000" xr:uid="{B037823F-78B0-45BA-935A-FD786766F7C4}"/>
    <hyperlink ref="C2687" r:id="rId3852" display="https://finance.yahoo.com/quote/AMZN/options?strike=1440&amp;straddle=false" xr:uid="{CDE9B590-5CD2-4F29-BA93-EB4E52FBD583}"/>
    <hyperlink ref="A2688" r:id="rId3853" display="https://finance.yahoo.com/quote/AMZN230616P01450000?p=AMZN230616P01450000" xr:uid="{B8098700-2235-4DE8-9E32-312E894ADCA0}"/>
    <hyperlink ref="C2688" r:id="rId3854" display="https://finance.yahoo.com/quote/AMZN/options?strike=1450&amp;straddle=false" xr:uid="{D48CADC4-3844-496C-9182-28925F7D3793}"/>
    <hyperlink ref="A2689" r:id="rId3855" display="https://finance.yahoo.com/quote/AMZN230616P01460000?p=AMZN230616P01460000" xr:uid="{22194123-F012-49CA-99E1-C6889504D52D}"/>
    <hyperlink ref="C2689" r:id="rId3856" display="https://finance.yahoo.com/quote/AMZN/options?strike=1460&amp;straddle=false" xr:uid="{0F46336E-1591-464E-9CFF-05210417753C}"/>
    <hyperlink ref="A2690" r:id="rId3857" display="https://finance.yahoo.com/quote/AMZN230616P01480000?p=AMZN230616P01480000" xr:uid="{015E63C4-2BDB-4746-AF64-DCE6A9553B59}"/>
    <hyperlink ref="C2690" r:id="rId3858" display="https://finance.yahoo.com/quote/AMZN/options?strike=1480&amp;straddle=false" xr:uid="{7E3ED225-1ED9-4922-BECC-60F7A8DB765C}"/>
    <hyperlink ref="A2691" r:id="rId3859" display="https://finance.yahoo.com/quote/AMZN230616P01500000?p=AMZN230616P01500000" xr:uid="{5112BBA0-6950-4C22-9EAA-B0FFA39C522B}"/>
    <hyperlink ref="C2691" r:id="rId3860" display="https://finance.yahoo.com/quote/AMZN/options?strike=1500&amp;straddle=false" xr:uid="{A8A35A2F-7893-4B3D-93CA-91787386F032}"/>
    <hyperlink ref="A2692" r:id="rId3861" display="https://finance.yahoo.com/quote/AMZN230616P01520000?p=AMZN230616P01520000" xr:uid="{D38A4ED8-61E3-49F1-BCFA-0677CA08ACEE}"/>
    <hyperlink ref="C2692" r:id="rId3862" display="https://finance.yahoo.com/quote/AMZN/options?strike=1520&amp;straddle=false" xr:uid="{0CF1E6BD-4ECD-4F54-B30B-B9E43849019B}"/>
    <hyperlink ref="A2693" r:id="rId3863" display="https://finance.yahoo.com/quote/AMZN230616P01540000?p=AMZN230616P01540000" xr:uid="{1A129D02-7AB3-4088-8F61-C3EFFAA05BF4}"/>
    <hyperlink ref="C2693" r:id="rId3864" display="https://finance.yahoo.com/quote/AMZN/options?strike=1540&amp;straddle=false" xr:uid="{4B52EAF0-5D57-4530-A7D2-649EAE9D401C}"/>
    <hyperlink ref="A2694" r:id="rId3865" display="https://finance.yahoo.com/quote/AMZN230616P01550000?p=AMZN230616P01550000" xr:uid="{0E30CFCE-4BBC-4C79-9991-010CF6049554}"/>
    <hyperlink ref="C2694" r:id="rId3866" display="https://finance.yahoo.com/quote/AMZN/options?strike=1550&amp;straddle=false" xr:uid="{53B2C79D-40D9-422A-A1C5-DCFB8070F23D}"/>
    <hyperlink ref="A2695" r:id="rId3867" display="https://finance.yahoo.com/quote/AMZN230616P01560000?p=AMZN230616P01560000" xr:uid="{9936F309-866B-4751-927B-81CF315AB7C2}"/>
    <hyperlink ref="C2695" r:id="rId3868" display="https://finance.yahoo.com/quote/AMZN/options?strike=1560&amp;straddle=false" xr:uid="{7189DE23-EBF0-4693-9F4A-7F61FF89D075}"/>
    <hyperlink ref="A2696" r:id="rId3869" display="https://finance.yahoo.com/quote/AMZN230616P01580000?p=AMZN230616P01580000" xr:uid="{F0115D2C-CC6E-4FF1-9F61-73C462CC95AD}"/>
    <hyperlink ref="C2696" r:id="rId3870" display="https://finance.yahoo.com/quote/AMZN/options?strike=1580&amp;straddle=false" xr:uid="{85697FB2-F540-4652-BB8F-16BEF8202EA4}"/>
    <hyperlink ref="A2697" r:id="rId3871" display="https://finance.yahoo.com/quote/AMZN230616P01600000?p=AMZN230616P01600000" xr:uid="{5E7FB6A3-A7E6-4C62-B4A7-225BCB4A3A94}"/>
    <hyperlink ref="C2697" r:id="rId3872" display="https://finance.yahoo.com/quote/AMZN/options?strike=1600&amp;straddle=false" xr:uid="{CC9EC3B2-7269-443F-8B0E-661F1AA841A0}"/>
    <hyperlink ref="A2698" r:id="rId3873" display="https://finance.yahoo.com/quote/AMZN230616P01620000?p=AMZN230616P01620000" xr:uid="{FA13692A-A564-44F3-B505-7CE3491250CE}"/>
    <hyperlink ref="C2698" r:id="rId3874" display="https://finance.yahoo.com/quote/AMZN/options?strike=1620&amp;straddle=false" xr:uid="{3DE320C7-3C24-4DB7-A03F-AFE77BD288AE}"/>
    <hyperlink ref="A2699" r:id="rId3875" display="https://finance.yahoo.com/quote/AMZN230616P01640000?p=AMZN230616P01640000" xr:uid="{A6948B18-806E-47FE-A892-04C49FE487A2}"/>
    <hyperlink ref="C2699" r:id="rId3876" display="https://finance.yahoo.com/quote/AMZN/options?strike=1640&amp;straddle=false" xr:uid="{C199E52C-C953-4AFA-A3B2-FE74CDF0AC70}"/>
    <hyperlink ref="A2700" r:id="rId3877" display="https://finance.yahoo.com/quote/AMZN230616P01660000?p=AMZN230616P01660000" xr:uid="{A9AA896B-5D00-45D1-A083-01203A6775BC}"/>
    <hyperlink ref="C2700" r:id="rId3878" display="https://finance.yahoo.com/quote/AMZN/options?strike=1660&amp;straddle=false" xr:uid="{55989AF3-FD36-4308-B3F4-91585EC8EECD}"/>
    <hyperlink ref="A2701" r:id="rId3879" display="https://finance.yahoo.com/quote/AMZN230616P01680000?p=AMZN230616P01680000" xr:uid="{257C1375-4DB2-40E5-BADB-516D1715AD6E}"/>
    <hyperlink ref="C2701" r:id="rId3880" display="https://finance.yahoo.com/quote/AMZN/options?strike=1680&amp;straddle=false" xr:uid="{A53F4A73-340C-4590-9B24-A0B53F5AEF17}"/>
    <hyperlink ref="A2702" r:id="rId3881" display="https://finance.yahoo.com/quote/AMZN230616P01700000?p=AMZN230616P01700000" xr:uid="{C0D99327-CE87-4E18-8D85-128BC82150AC}"/>
    <hyperlink ref="C2702" r:id="rId3882" display="https://finance.yahoo.com/quote/AMZN/options?strike=1700&amp;straddle=false" xr:uid="{9ED5FDDA-6189-4F29-862D-8503D24C2ACC}"/>
    <hyperlink ref="A2703" r:id="rId3883" display="https://finance.yahoo.com/quote/AMZN230616P01720000?p=AMZN230616P01720000" xr:uid="{7E0ADAF9-C67E-4BDB-9E30-C10491091834}"/>
    <hyperlink ref="C2703" r:id="rId3884" display="https://finance.yahoo.com/quote/AMZN/options?strike=1720&amp;straddle=false" xr:uid="{DF744A21-926E-41CC-AFF5-7DBF85AEEB47}"/>
    <hyperlink ref="A2704" r:id="rId3885" display="https://finance.yahoo.com/quote/AMZN230616P01740000?p=AMZN230616P01740000" xr:uid="{8A7CE5FC-C2BD-46A5-9613-906C82EA8AF8}"/>
    <hyperlink ref="C2704" r:id="rId3886" display="https://finance.yahoo.com/quote/AMZN/options?strike=1740&amp;straddle=false" xr:uid="{B26B5195-BCFF-461D-A637-FB1872CB9D7E}"/>
    <hyperlink ref="A2705" r:id="rId3887" display="https://finance.yahoo.com/quote/AMZN230616P01760000?p=AMZN230616P01760000" xr:uid="{BD39CCD3-E888-47FB-8553-AB77416BEE96}"/>
    <hyperlink ref="C2705" r:id="rId3888" display="https://finance.yahoo.com/quote/AMZN/options?strike=1760&amp;straddle=false" xr:uid="{B5884A86-A2D6-4867-8241-0F22EF6BB533}"/>
    <hyperlink ref="A2706" r:id="rId3889" display="https://finance.yahoo.com/quote/AMZN230616P01780000?p=AMZN230616P01780000" xr:uid="{CF2AAF3D-D081-4CAB-A9A2-BBB2C5EAA94D}"/>
    <hyperlink ref="C2706" r:id="rId3890" display="https://finance.yahoo.com/quote/AMZN/options?strike=1780&amp;straddle=false" xr:uid="{6E5FA217-2182-4005-ACBE-850E015594BF}"/>
    <hyperlink ref="A2707" r:id="rId3891" display="https://finance.yahoo.com/quote/AMZN230616P01800000?p=AMZN230616P01800000" xr:uid="{1A507EE7-47EC-4C9B-A8AB-70FDB29865F6}"/>
    <hyperlink ref="C2707" r:id="rId3892" display="https://finance.yahoo.com/quote/AMZN/options?strike=1800&amp;straddle=false" xr:uid="{7061C6DA-5A8F-4304-AA59-9EA110305893}"/>
    <hyperlink ref="A2708" r:id="rId3893" display="https://finance.yahoo.com/quote/AMZN230616P01820000?p=AMZN230616P01820000" xr:uid="{8A05DA0A-EC89-4225-80CF-A5B7653E4942}"/>
    <hyperlink ref="C2708" r:id="rId3894" display="https://finance.yahoo.com/quote/AMZN/options?strike=1820&amp;straddle=false" xr:uid="{04EBA2B0-5FB4-4666-8DD9-C25B98C3E3C4}"/>
    <hyperlink ref="A2709" r:id="rId3895" display="https://finance.yahoo.com/quote/AMZN230616P01840000?p=AMZN230616P01840000" xr:uid="{2E956546-08B1-4952-8D6A-C74C828D6006}"/>
    <hyperlink ref="C2709" r:id="rId3896" display="https://finance.yahoo.com/quote/AMZN/options?strike=1840&amp;straddle=false" xr:uid="{A903D0E2-93C7-438E-BA20-98D5ECB133A4}"/>
    <hyperlink ref="A2710" r:id="rId3897" display="https://finance.yahoo.com/quote/AMZN230616P01860000?p=AMZN230616P01860000" xr:uid="{E2FDD7F6-D4B0-4E3E-9F45-25725C7FFC38}"/>
    <hyperlink ref="C2710" r:id="rId3898" display="https://finance.yahoo.com/quote/AMZN/options?strike=1860&amp;straddle=false" xr:uid="{07181C51-EB2F-4343-AA2E-F50F476B8F07}"/>
    <hyperlink ref="A2711" r:id="rId3899" display="https://finance.yahoo.com/quote/AMZN230616P01880000?p=AMZN230616P01880000" xr:uid="{F7E140B1-6A71-43A8-BB92-22734F4D17AC}"/>
    <hyperlink ref="C2711" r:id="rId3900" display="https://finance.yahoo.com/quote/AMZN/options?strike=1880&amp;straddle=false" xr:uid="{7FBA991A-EACD-4D57-B3C3-48CAE01BE5D2}"/>
    <hyperlink ref="A2712" r:id="rId3901" display="https://finance.yahoo.com/quote/AMZN230616P01900000?p=AMZN230616P01900000" xr:uid="{2AF42B9B-E8DD-42A5-AA37-3A9738F800B0}"/>
    <hyperlink ref="C2712" r:id="rId3902" display="https://finance.yahoo.com/quote/AMZN/options?strike=1900&amp;straddle=false" xr:uid="{A9FC0576-CF7B-4368-872B-1F15662F0593}"/>
    <hyperlink ref="A2713" r:id="rId3903" display="https://finance.yahoo.com/quote/AMZN230616P01920000?p=AMZN230616P01920000" xr:uid="{910DF182-955D-44C7-BEEF-5488F09C2F88}"/>
    <hyperlink ref="C2713" r:id="rId3904" display="https://finance.yahoo.com/quote/AMZN/options?strike=1920&amp;straddle=false" xr:uid="{6365C4DA-9C88-4F7A-834F-CB76BD801779}"/>
    <hyperlink ref="A2714" r:id="rId3905" display="https://finance.yahoo.com/quote/AMZN230616P01940000?p=AMZN230616P01940000" xr:uid="{41ED23AB-4DC4-4A5D-BB8F-E46ED9772B5F}"/>
    <hyperlink ref="C2714" r:id="rId3906" display="https://finance.yahoo.com/quote/AMZN/options?strike=1940&amp;straddle=false" xr:uid="{F7BEE59E-8441-4EA3-AED4-A8A8B58588B3}"/>
    <hyperlink ref="A2715" r:id="rId3907" display="https://finance.yahoo.com/quote/AMZN230616P01960000?p=AMZN230616P01960000" xr:uid="{B280F951-5CC5-409A-A9B1-2AC2F11E325D}"/>
    <hyperlink ref="C2715" r:id="rId3908" display="https://finance.yahoo.com/quote/AMZN/options?strike=1960&amp;straddle=false" xr:uid="{604FD489-B91B-4502-9BF9-7261BADC6A5E}"/>
    <hyperlink ref="A2716" r:id="rId3909" display="https://finance.yahoo.com/quote/AMZN230616P01980000?p=AMZN230616P01980000" xr:uid="{1F6D1AAC-36DF-4A8A-8A5E-E98A4464AE90}"/>
    <hyperlink ref="C2716" r:id="rId3910" display="https://finance.yahoo.com/quote/AMZN/options?strike=1980&amp;straddle=false" xr:uid="{0F55EB4E-9CA8-4748-A36B-DD72EED7D074}"/>
    <hyperlink ref="A2717" r:id="rId3911" display="https://finance.yahoo.com/quote/AMZN230616P02000000?p=AMZN230616P02000000" xr:uid="{544820F2-DC1A-4931-A116-9B5BC56FB9E1}"/>
    <hyperlink ref="C2717" r:id="rId3912" display="https://finance.yahoo.com/quote/AMZN/options?strike=2000&amp;straddle=false" xr:uid="{DD578CC3-F885-4581-8909-51C44070AC03}"/>
    <hyperlink ref="A2718" r:id="rId3913" display="https://finance.yahoo.com/quote/AMZN230616P02100000?p=AMZN230616P02100000" xr:uid="{43B6D32B-2352-475F-89B2-53CF56E9E6BA}"/>
    <hyperlink ref="C2718" r:id="rId3914" display="https://finance.yahoo.com/quote/AMZN/options?strike=2100&amp;straddle=false" xr:uid="{160BB9F8-54AA-499E-9512-A32B595A29EF}"/>
    <hyperlink ref="A2719" r:id="rId3915" display="https://finance.yahoo.com/quote/AMZN230616P02200000?p=AMZN230616P02200000" xr:uid="{DAF62445-BCB7-4E76-9A63-3BE38D06C6D7}"/>
    <hyperlink ref="C2719" r:id="rId3916" display="https://finance.yahoo.com/quote/AMZN/options?strike=2200&amp;straddle=false" xr:uid="{C2F67B69-A306-4C1A-8E79-78C3DBB27040}"/>
    <hyperlink ref="A2720" r:id="rId3917" display="https://finance.yahoo.com/quote/AMZN230616P02300000?p=AMZN230616P02300000" xr:uid="{AD64B43A-9D6C-428B-A1F5-711D56650D78}"/>
    <hyperlink ref="C2720" r:id="rId3918" display="https://finance.yahoo.com/quote/AMZN/options?strike=2300&amp;straddle=false" xr:uid="{044A6184-4276-4990-9A6E-A6AFF6DFE5FF}"/>
    <hyperlink ref="A2721" r:id="rId3919" display="https://finance.yahoo.com/quote/AMZN230616P02400000?p=AMZN230616P02400000" xr:uid="{4186F9EB-5756-447A-A102-506014A22187}"/>
    <hyperlink ref="C2721" r:id="rId3920" display="https://finance.yahoo.com/quote/AMZN/options?strike=2400&amp;straddle=false" xr:uid="{80140102-198A-4465-9B53-97F1D57A67CB}"/>
    <hyperlink ref="A2722" r:id="rId3921" display="https://finance.yahoo.com/quote/AMZN230616P02500000?p=AMZN230616P02500000" xr:uid="{31B73356-FF22-4FB6-8273-84C971184237}"/>
    <hyperlink ref="C2722" r:id="rId3922" display="https://finance.yahoo.com/quote/AMZN/options?strike=2500&amp;straddle=false" xr:uid="{59B02D2D-42B4-4785-9A0D-50B55A419189}"/>
    <hyperlink ref="A2723" r:id="rId3923" display="https://finance.yahoo.com/quote/AMZN230616P02600000?p=AMZN230616P02600000" xr:uid="{C80E202F-6DC3-46FE-911F-438D9242AFB2}"/>
    <hyperlink ref="C2723" r:id="rId3924" display="https://finance.yahoo.com/quote/AMZN/options?strike=2600&amp;straddle=false" xr:uid="{F52FF5C4-8E71-460C-B609-535B0062DEEA}"/>
    <hyperlink ref="A2724" r:id="rId3925" display="https://finance.yahoo.com/quote/AMZN230616P02700000?p=AMZN230616P02700000" xr:uid="{99336C89-C955-4BE0-BBA1-1EFC4BEF2DCC}"/>
    <hyperlink ref="C2724" r:id="rId3926" display="https://finance.yahoo.com/quote/AMZN/options?strike=2700&amp;straddle=false" xr:uid="{C2475C9D-8DA2-438E-AE96-6107EF320747}"/>
    <hyperlink ref="A2725" r:id="rId3927" display="https://finance.yahoo.com/quote/AMZN230616P02800000?p=AMZN230616P02800000" xr:uid="{0259CB0C-8FEC-4F72-B91F-013D22E0031A}"/>
    <hyperlink ref="C2725" r:id="rId3928" display="https://finance.yahoo.com/quote/AMZN/options?strike=2800&amp;straddle=false" xr:uid="{CCB1DEC9-2374-468E-9787-7AC8CA50C6CB}"/>
    <hyperlink ref="A2726" r:id="rId3929" display="https://finance.yahoo.com/quote/AMZN230616P02900000?p=AMZN230616P02900000" xr:uid="{E9B2F50B-D0B6-4B85-8046-C8155A346A73}"/>
    <hyperlink ref="C2726" r:id="rId3930" display="https://finance.yahoo.com/quote/AMZN/options?strike=2900&amp;straddle=false" xr:uid="{E3B1BAAD-88C6-4B68-A323-554C5A0095BB}"/>
    <hyperlink ref="A2727" r:id="rId3931" display="https://finance.yahoo.com/quote/AMZN230616P03000000?p=AMZN230616P03000000" xr:uid="{FF92FF08-9101-4FB4-9BF9-F0ABE8FDF59D}"/>
    <hyperlink ref="C2727" r:id="rId3932" display="https://finance.yahoo.com/quote/AMZN/options?strike=3000&amp;straddle=false" xr:uid="{9A918614-E6EF-41DA-A752-4755D672E020}"/>
    <hyperlink ref="A2728" r:id="rId3933" display="https://finance.yahoo.com/quote/AMZN230616P03010000?p=AMZN230616P03010000" xr:uid="{622994ED-2481-4D97-AAB4-0B708B6D6935}"/>
    <hyperlink ref="C2728" r:id="rId3934" display="https://finance.yahoo.com/quote/AMZN/options?strike=3010&amp;straddle=false" xr:uid="{535C4080-3766-43AF-B53E-C2A1BBFBA7C5}"/>
    <hyperlink ref="A2729" r:id="rId3935" display="https://finance.yahoo.com/quote/AMZN230616P03020000?p=AMZN230616P03020000" xr:uid="{72B5BFE3-FF3E-4ACD-9FE6-2F527C9DA7D1}"/>
    <hyperlink ref="C2729" r:id="rId3936" display="https://finance.yahoo.com/quote/AMZN/options?strike=3020&amp;straddle=false" xr:uid="{23255724-F2DE-4F8F-884F-32F6730D0E07}"/>
    <hyperlink ref="A2730" r:id="rId3937" display="https://finance.yahoo.com/quote/AMZN230616P03030000?p=AMZN230616P03030000" xr:uid="{17E52EFF-DBC8-49FE-9867-40CD6F5A0C87}"/>
    <hyperlink ref="C2730" r:id="rId3938" display="https://finance.yahoo.com/quote/AMZN/options?strike=3030&amp;straddle=false" xr:uid="{6F10B7B1-F05B-41E3-ABF2-5579BAF6FA8F}"/>
    <hyperlink ref="A2731" r:id="rId3939" display="https://finance.yahoo.com/quote/AMZN230616P03040000?p=AMZN230616P03040000" xr:uid="{6AD658A9-4D8C-43B7-B3C6-BF76ED30FD04}"/>
    <hyperlink ref="C2731" r:id="rId3940" display="https://finance.yahoo.com/quote/AMZN/options?strike=3040&amp;straddle=false" xr:uid="{F88EFBD0-1940-4F21-85FB-2A9C5A34EB12}"/>
    <hyperlink ref="A2732" r:id="rId3941" display="https://finance.yahoo.com/quote/AMZN230616P03050000?p=AMZN230616P03050000" xr:uid="{BA4FD484-8229-4269-859C-1CD21AA57FE2}"/>
    <hyperlink ref="C2732" r:id="rId3942" display="https://finance.yahoo.com/quote/AMZN/options?strike=3050&amp;straddle=false" xr:uid="{9F33F803-D53F-4EE0-9385-6B40D85274EA}"/>
    <hyperlink ref="A2733" r:id="rId3943" display="https://finance.yahoo.com/quote/AMZN230616P03060000?p=AMZN230616P03060000" xr:uid="{6318AE62-235D-43A2-8E5B-6B7D1A6CCBC9}"/>
    <hyperlink ref="C2733" r:id="rId3944" display="https://finance.yahoo.com/quote/AMZN/options?strike=3060&amp;straddle=false" xr:uid="{B9BA1885-3673-4574-A616-C5F72B42E53E}"/>
    <hyperlink ref="A2734" r:id="rId3945" display="https://finance.yahoo.com/quote/AMZN230616P03070000?p=AMZN230616P03070000" xr:uid="{C0DD4662-076E-44C0-A466-C8C6328C7141}"/>
    <hyperlink ref="C2734" r:id="rId3946" display="https://finance.yahoo.com/quote/AMZN/options?strike=3070&amp;straddle=false" xr:uid="{881D8102-205D-4328-82BB-D686AC614E75}"/>
    <hyperlink ref="A2735" r:id="rId3947" display="https://finance.yahoo.com/quote/AMZN230616P03080000?p=AMZN230616P03080000" xr:uid="{C25EC3C1-6450-4AB2-A1CE-FC3CBF872025}"/>
    <hyperlink ref="C2735" r:id="rId3948" display="https://finance.yahoo.com/quote/AMZN/options?strike=3080&amp;straddle=false" xr:uid="{48E6E080-64B8-4425-87CF-19F0E520E993}"/>
    <hyperlink ref="A2736" r:id="rId3949" display="https://finance.yahoo.com/quote/AMZN230616P03090000?p=AMZN230616P03090000" xr:uid="{6A24688D-1F29-4FCB-8B58-A6994E3A8C7C}"/>
    <hyperlink ref="C2736" r:id="rId3950" display="https://finance.yahoo.com/quote/AMZN/options?strike=3090&amp;straddle=false" xr:uid="{BB379A0F-F127-4C85-8FA0-E8205CAAAD1B}"/>
    <hyperlink ref="A2737" r:id="rId3951" display="https://finance.yahoo.com/quote/AMZN230616P03100000?p=AMZN230616P03100000" xr:uid="{B1CDA972-DBA0-4F7D-8FAC-6416B2BECD42}"/>
    <hyperlink ref="C2737" r:id="rId3952" display="https://finance.yahoo.com/quote/AMZN/options?strike=3100&amp;straddle=false" xr:uid="{3AB0AA72-3FA8-4D56-92E0-6E79848A8B78}"/>
    <hyperlink ref="A2738" r:id="rId3953" display="https://finance.yahoo.com/quote/AMZN230616P03110000?p=AMZN230616P03110000" xr:uid="{8BBAF893-F825-4BB3-9D49-FEB507A138DC}"/>
    <hyperlink ref="C2738" r:id="rId3954" display="https://finance.yahoo.com/quote/AMZN/options?strike=3110&amp;straddle=false" xr:uid="{55CD64E8-9FC2-4B16-8DC2-C8DF588FB9A2}"/>
    <hyperlink ref="A2739" r:id="rId3955" display="https://finance.yahoo.com/quote/AMZN230616P03120000?p=AMZN230616P03120000" xr:uid="{1CE3D463-F038-4121-B49B-5A079CA1C88A}"/>
    <hyperlink ref="C2739" r:id="rId3956" display="https://finance.yahoo.com/quote/AMZN/options?strike=3120&amp;straddle=false" xr:uid="{96809701-252F-4C73-9225-F3D66FC54989}"/>
    <hyperlink ref="A2740" r:id="rId3957" display="https://finance.yahoo.com/quote/AMZN230616P03130000?p=AMZN230616P03130000" xr:uid="{76877448-2110-4A3B-B3EE-F88D6EE4FCF2}"/>
    <hyperlink ref="C2740" r:id="rId3958" display="https://finance.yahoo.com/quote/AMZN/options?strike=3130&amp;straddle=false" xr:uid="{4C8F8B18-2ED1-457F-A20A-D61CDEE1906D}"/>
    <hyperlink ref="A2741" r:id="rId3959" display="https://finance.yahoo.com/quote/AMZN230616P03140000?p=AMZN230616P03140000" xr:uid="{DD6CA9F6-4B60-44B7-ABF1-6C6690317E72}"/>
    <hyperlink ref="C2741" r:id="rId3960" display="https://finance.yahoo.com/quote/AMZN/options?strike=3140&amp;straddle=false" xr:uid="{AF7C6A18-5899-42B4-B517-451E5293135D}"/>
    <hyperlink ref="A2742" r:id="rId3961" display="https://finance.yahoo.com/quote/AMZN230616P03150000?p=AMZN230616P03150000" xr:uid="{00A49D86-73D6-42E8-AC84-6722E617D8F9}"/>
    <hyperlink ref="C2742" r:id="rId3962" display="https://finance.yahoo.com/quote/AMZN/options?strike=3150&amp;straddle=false" xr:uid="{69668D8D-0B40-4F57-BEB1-B91CDC1D3F5C}"/>
    <hyperlink ref="A2743" r:id="rId3963" display="https://finance.yahoo.com/quote/AMZN230616P03160000?p=AMZN230616P03160000" xr:uid="{11C66021-23EF-470B-9409-E51C6B85EDDC}"/>
    <hyperlink ref="C2743" r:id="rId3964" display="https://finance.yahoo.com/quote/AMZN/options?strike=3160&amp;straddle=false" xr:uid="{6E4274D6-4E30-44CC-A302-E6E0F69AB384}"/>
    <hyperlink ref="A2744" r:id="rId3965" display="https://finance.yahoo.com/quote/AMZN230616P03170000?p=AMZN230616P03170000" xr:uid="{8B9BA4E1-8525-4995-9154-9514FB5D7C8F}"/>
    <hyperlink ref="C2744" r:id="rId3966" display="https://finance.yahoo.com/quote/AMZN/options?strike=3170&amp;straddle=false" xr:uid="{852EFA6C-E1CF-4B18-B6EB-46CC94311FCA}"/>
    <hyperlink ref="A2745" r:id="rId3967" display="https://finance.yahoo.com/quote/AMZN230616P03180000?p=AMZN230616P03180000" xr:uid="{A0ECBF5D-968C-414D-91E5-D9CA5BA4017E}"/>
    <hyperlink ref="C2745" r:id="rId3968" display="https://finance.yahoo.com/quote/AMZN/options?strike=3180&amp;straddle=false" xr:uid="{FAD4B09D-9ADC-4A73-9BC9-391F767DEEAB}"/>
    <hyperlink ref="A2746" r:id="rId3969" display="https://finance.yahoo.com/quote/AMZN230616P03190000?p=AMZN230616P03190000" xr:uid="{348D250B-4056-4181-A73A-13D17DABEACB}"/>
    <hyperlink ref="C2746" r:id="rId3970" display="https://finance.yahoo.com/quote/AMZN/options?strike=3190&amp;straddle=false" xr:uid="{87851964-3CD4-48F7-AA25-A9E7DAFAA6CF}"/>
    <hyperlink ref="A2747" r:id="rId3971" display="https://finance.yahoo.com/quote/AMZN230616P03200000?p=AMZN230616P03200000" xr:uid="{FCFD5FB9-0D75-4F9F-BC9B-13C5BDFC661B}"/>
    <hyperlink ref="C2747" r:id="rId3972" display="https://finance.yahoo.com/quote/AMZN/options?strike=3200&amp;straddle=false" xr:uid="{4F58E359-3BC5-4F87-AA84-F28046CA8602}"/>
    <hyperlink ref="A2748" r:id="rId3973" display="https://finance.yahoo.com/quote/AMZN230616P03210000?p=AMZN230616P03210000" xr:uid="{4B72BCF6-BD3A-443F-BA91-64D87CB2DCD3}"/>
    <hyperlink ref="C2748" r:id="rId3974" display="https://finance.yahoo.com/quote/AMZN/options?strike=3210&amp;straddle=false" xr:uid="{3A30E423-2E17-4D19-BD9B-BE87DDCF3E28}"/>
    <hyperlink ref="A2749" r:id="rId3975" display="https://finance.yahoo.com/quote/AMZN230616P03220000?p=AMZN230616P03220000" xr:uid="{E98FAE23-E890-4E91-87B2-019F8C70B161}"/>
    <hyperlink ref="C2749" r:id="rId3976" display="https://finance.yahoo.com/quote/AMZN/options?strike=3220&amp;straddle=false" xr:uid="{76F40862-CF6A-445E-8FCB-DCDE295C3FF9}"/>
    <hyperlink ref="A2750" r:id="rId3977" display="https://finance.yahoo.com/quote/AMZN230616P03230000?p=AMZN230616P03230000" xr:uid="{BA306664-3924-4EF2-AB54-6E786962B488}"/>
    <hyperlink ref="C2750" r:id="rId3978" display="https://finance.yahoo.com/quote/AMZN/options?strike=3230&amp;straddle=false" xr:uid="{3C64EEDB-79D4-4DB1-BF34-B6444F9179EE}"/>
    <hyperlink ref="A2751" r:id="rId3979" display="https://finance.yahoo.com/quote/AMZN230616P03240000?p=AMZN230616P03240000" xr:uid="{297EAC80-9325-4959-8BA3-4D2A786D1520}"/>
    <hyperlink ref="C2751" r:id="rId3980" display="https://finance.yahoo.com/quote/AMZN/options?strike=3240&amp;straddle=false" xr:uid="{9CAD681D-E63D-4A79-92A7-55028F494595}"/>
    <hyperlink ref="A2752" r:id="rId3981" display="https://finance.yahoo.com/quote/AMZN230616P03250000?p=AMZN230616P03250000" xr:uid="{FBBE177D-C98F-4D7A-90D6-0CDAF45558F7}"/>
    <hyperlink ref="C2752" r:id="rId3982" display="https://finance.yahoo.com/quote/AMZN/options?strike=3250&amp;straddle=false" xr:uid="{E8F095F8-B8E7-4D14-B168-1C4AF4372F85}"/>
    <hyperlink ref="A2753" r:id="rId3983" display="https://finance.yahoo.com/quote/AMZN230616P03260000?p=AMZN230616P03260000" xr:uid="{9B7234F3-F3A2-48DF-BD4E-3786A860D48A}"/>
    <hyperlink ref="C2753" r:id="rId3984" display="https://finance.yahoo.com/quote/AMZN/options?strike=3260&amp;straddle=false" xr:uid="{F50EB6C6-B363-4691-AEF4-AA1580DE1FE4}"/>
    <hyperlink ref="A2754" r:id="rId3985" display="https://finance.yahoo.com/quote/AMZN230616P03270000?p=AMZN230616P03270000" xr:uid="{7D500DC5-3D57-4E64-BE06-4406ECAFFE5E}"/>
    <hyperlink ref="C2754" r:id="rId3986" display="https://finance.yahoo.com/quote/AMZN/options?strike=3270&amp;straddle=false" xr:uid="{B4E7C7B1-8522-4133-8A91-D2FC387AAA19}"/>
    <hyperlink ref="A2755" r:id="rId3987" display="https://finance.yahoo.com/quote/AMZN230616P03280000?p=AMZN230616P03280000" xr:uid="{1F1E9DF4-88C4-42E8-9282-ED718457A641}"/>
    <hyperlink ref="C2755" r:id="rId3988" display="https://finance.yahoo.com/quote/AMZN/options?strike=3280&amp;straddle=false" xr:uid="{5B710541-71C5-456F-A396-6B0A5CE7EE53}"/>
    <hyperlink ref="A2756" r:id="rId3989" display="https://finance.yahoo.com/quote/AMZN230616P03290000?p=AMZN230616P03290000" xr:uid="{64676291-ED10-4CAF-A35B-DFFBAF736148}"/>
    <hyperlink ref="C2756" r:id="rId3990" display="https://finance.yahoo.com/quote/AMZN/options?strike=3290&amp;straddle=false" xr:uid="{EEA71D8C-4022-435E-B977-71664C9E2432}"/>
    <hyperlink ref="A2757" r:id="rId3991" display="https://finance.yahoo.com/quote/AMZN230616P03300000?p=AMZN230616P03300000" xr:uid="{D3A4CAB4-89EB-4995-AB08-10BB29A6E9D2}"/>
    <hyperlink ref="C2757" r:id="rId3992" display="https://finance.yahoo.com/quote/AMZN/options?strike=3300&amp;straddle=false" xr:uid="{B239E73B-6FE4-4F17-9DED-A347C1DAC3F0}"/>
    <hyperlink ref="A2758" r:id="rId3993" display="https://finance.yahoo.com/quote/AMZN230616P03310000?p=AMZN230616P03310000" xr:uid="{6AAD127E-84FB-480D-BA4A-CF93F74EAD3E}"/>
    <hyperlink ref="C2758" r:id="rId3994" display="https://finance.yahoo.com/quote/AMZN/options?strike=3310&amp;straddle=false" xr:uid="{F366086F-08D5-4A53-98BF-042F4F7E74EC}"/>
    <hyperlink ref="A2759" r:id="rId3995" display="https://finance.yahoo.com/quote/AMZN230616P03320000?p=AMZN230616P03320000" xr:uid="{BB16DB64-200C-4640-8FDF-3F43C7184F13}"/>
    <hyperlink ref="C2759" r:id="rId3996" display="https://finance.yahoo.com/quote/AMZN/options?strike=3320&amp;straddle=false" xr:uid="{FF397EE7-168F-4A29-87BF-FFB89AC69977}"/>
    <hyperlink ref="A2760" r:id="rId3997" display="https://finance.yahoo.com/quote/AMZN230616P03330000?p=AMZN230616P03330000" xr:uid="{26F4BCDC-B72E-4A00-BDBC-398E7E963D12}"/>
    <hyperlink ref="C2760" r:id="rId3998" display="https://finance.yahoo.com/quote/AMZN/options?strike=3330&amp;straddle=false" xr:uid="{E34203BD-54AE-45C4-B835-CDC38221247F}"/>
    <hyperlink ref="A2761" r:id="rId3999" display="https://finance.yahoo.com/quote/AMZN230616P03340000?p=AMZN230616P03340000" xr:uid="{F49C6CF8-8D0D-45A4-A175-A8A02C22FF30}"/>
    <hyperlink ref="C2761" r:id="rId4000" display="https://finance.yahoo.com/quote/AMZN/options?strike=3340&amp;straddle=false" xr:uid="{452F5022-DEAB-4014-9D0A-56779B8478FA}"/>
    <hyperlink ref="A2762" r:id="rId4001" display="https://finance.yahoo.com/quote/AMZN230616P03350000?p=AMZN230616P03350000" xr:uid="{CA79A715-D88A-4E32-84F8-A7457457D542}"/>
    <hyperlink ref="C2762" r:id="rId4002" display="https://finance.yahoo.com/quote/AMZN/options?strike=3350&amp;straddle=false" xr:uid="{B8284E1C-E7FC-491F-AF71-351BD2824425}"/>
    <hyperlink ref="A2763" r:id="rId4003" display="https://finance.yahoo.com/quote/AMZN230616P03360000?p=AMZN230616P03360000" xr:uid="{85D48B47-D96A-42B9-9F8E-A6BAECCEF425}"/>
    <hyperlink ref="C2763" r:id="rId4004" display="https://finance.yahoo.com/quote/AMZN/options?strike=3360&amp;straddle=false" xr:uid="{91A38049-A53E-4949-84DC-57279CC53E9D}"/>
    <hyperlink ref="A2764" r:id="rId4005" display="https://finance.yahoo.com/quote/AMZN230616P03370000?p=AMZN230616P03370000" xr:uid="{7FD99C5A-D96B-4712-B620-9117118B5903}"/>
    <hyperlink ref="C2764" r:id="rId4006" display="https://finance.yahoo.com/quote/AMZN/options?strike=3370&amp;straddle=false" xr:uid="{00C195C8-8454-45D4-ABD6-55CC74A2643B}"/>
    <hyperlink ref="A2765" r:id="rId4007" display="https://finance.yahoo.com/quote/AMZN230616P03380000?p=AMZN230616P03380000" xr:uid="{B16CB681-95E2-4C77-B0C4-F18E553C57FF}"/>
    <hyperlink ref="C2765" r:id="rId4008" display="https://finance.yahoo.com/quote/AMZN/options?strike=3380&amp;straddle=false" xr:uid="{9570C2E6-DC2D-471C-A20D-247E9B7D2C00}"/>
    <hyperlink ref="A2766" r:id="rId4009" display="https://finance.yahoo.com/quote/AMZN230616P03390000?p=AMZN230616P03390000" xr:uid="{F566488C-5478-4149-AEF0-FB497863C461}"/>
    <hyperlink ref="C2766" r:id="rId4010" display="https://finance.yahoo.com/quote/AMZN/options?strike=3390&amp;straddle=false" xr:uid="{2A027EDC-E673-4C4A-B270-22F239A9BD55}"/>
    <hyperlink ref="A2767" r:id="rId4011" display="https://finance.yahoo.com/quote/AMZN230616P03400000?p=AMZN230616P03400000" xr:uid="{44D39AE2-1D77-4314-8AFC-3211D0A1478E}"/>
    <hyperlink ref="C2767" r:id="rId4012" display="https://finance.yahoo.com/quote/AMZN/options?strike=3400&amp;straddle=false" xr:uid="{3F76E25D-4D0F-49A6-BD0D-C7F2D983590B}"/>
    <hyperlink ref="A2768" r:id="rId4013" display="https://finance.yahoo.com/quote/AMZN230616P03410000?p=AMZN230616P03410000" xr:uid="{43CCE04C-EBE3-4B73-95A1-7447AD550375}"/>
    <hyperlink ref="C2768" r:id="rId4014" display="https://finance.yahoo.com/quote/AMZN/options?strike=3410&amp;straddle=false" xr:uid="{E6CDB391-CC79-44FC-9980-20D88C4BAB27}"/>
    <hyperlink ref="A2769" r:id="rId4015" display="https://finance.yahoo.com/quote/AMZN230616P03420000?p=AMZN230616P03420000" xr:uid="{73F79CAE-E4A1-423F-8C91-422BD74A9936}"/>
    <hyperlink ref="C2769" r:id="rId4016" display="https://finance.yahoo.com/quote/AMZN/options?strike=3420&amp;straddle=false" xr:uid="{A021667F-0C26-4374-A4B8-B7D152C723EE}"/>
    <hyperlink ref="A2770" r:id="rId4017" display="https://finance.yahoo.com/quote/AMZN230616P03430000?p=AMZN230616P03430000" xr:uid="{21E5C2AD-9250-44F2-A286-50DFA7E0BD8A}"/>
    <hyperlink ref="C2770" r:id="rId4018" display="https://finance.yahoo.com/quote/AMZN/options?strike=3430&amp;straddle=false" xr:uid="{CAC079B0-6927-4ADD-A969-90E13283B414}"/>
    <hyperlink ref="A2771" r:id="rId4019" display="https://finance.yahoo.com/quote/AMZN230616P03440000?p=AMZN230616P03440000" xr:uid="{5C3A9E11-DA9A-4468-98E5-D149CC642E9C}"/>
    <hyperlink ref="C2771" r:id="rId4020" display="https://finance.yahoo.com/quote/AMZN/options?strike=3440&amp;straddle=false" xr:uid="{5BBF2CDD-62B0-42DF-92C7-05B07A64F2C4}"/>
    <hyperlink ref="A2772" r:id="rId4021" display="https://finance.yahoo.com/quote/AMZN230616P03450000?p=AMZN230616P03450000" xr:uid="{77243A22-F7C8-4287-9541-FF36F49A1125}"/>
    <hyperlink ref="C2772" r:id="rId4022" display="https://finance.yahoo.com/quote/AMZN/options?strike=3450&amp;straddle=false" xr:uid="{4E0B46B6-64CA-45B8-953E-3BF2FF041BDD}"/>
    <hyperlink ref="A2773" r:id="rId4023" display="https://finance.yahoo.com/quote/AMZN230616P03460000?p=AMZN230616P03460000" xr:uid="{2A150A8E-1A54-43C8-9D31-7ADAAC05F5F2}"/>
    <hyperlink ref="C2773" r:id="rId4024" display="https://finance.yahoo.com/quote/AMZN/options?strike=3460&amp;straddle=false" xr:uid="{070DB54B-1756-4979-9E51-DA6F7A6D7E2D}"/>
    <hyperlink ref="A2774" r:id="rId4025" display="https://finance.yahoo.com/quote/AMZN230616P03470000?p=AMZN230616P03470000" xr:uid="{8C5D6EC5-ECE0-4444-A571-1777D0397450}"/>
    <hyperlink ref="C2774" r:id="rId4026" display="https://finance.yahoo.com/quote/AMZN/options?strike=3470&amp;straddle=false" xr:uid="{15FAFEDE-BC22-4416-B78D-2F958B36DF03}"/>
    <hyperlink ref="A2775" r:id="rId4027" display="https://finance.yahoo.com/quote/AMZN230616P03480000?p=AMZN230616P03480000" xr:uid="{3A06B4E0-DEF0-46FE-B0DB-D1B62FC330FD}"/>
    <hyperlink ref="C2775" r:id="rId4028" display="https://finance.yahoo.com/quote/AMZN/options?strike=3480&amp;straddle=false" xr:uid="{394A4A41-2617-4720-9122-3E2A75126C60}"/>
    <hyperlink ref="A2776" r:id="rId4029" display="https://finance.yahoo.com/quote/AMZN230616P03490000?p=AMZN230616P03490000" xr:uid="{1C1B22D9-537D-49D6-892D-8462F1691C9E}"/>
    <hyperlink ref="C2776" r:id="rId4030" display="https://finance.yahoo.com/quote/AMZN/options?strike=3490&amp;straddle=false" xr:uid="{8CF30C6C-E127-43D2-B73A-9E5CC860307F}"/>
    <hyperlink ref="A2777" r:id="rId4031" display="https://finance.yahoo.com/quote/AMZN230616P03500000?p=AMZN230616P03500000" xr:uid="{43C3A730-944B-41D6-B9A1-D11ACDF6E65A}"/>
    <hyperlink ref="C2777" r:id="rId4032" display="https://finance.yahoo.com/quote/AMZN/options?strike=3500&amp;straddle=false" xr:uid="{5A5CEFD1-649D-4D3C-8DC3-C54A9E7A7C62}"/>
    <hyperlink ref="A2778" r:id="rId4033" display="https://finance.yahoo.com/quote/AMZN230616P03510000?p=AMZN230616P03510000" xr:uid="{61A617CE-B847-403A-88A2-FB58E3F310E9}"/>
    <hyperlink ref="C2778" r:id="rId4034" display="https://finance.yahoo.com/quote/AMZN/options?strike=3510&amp;straddle=false" xr:uid="{EDAE0C73-C242-4EB5-95BA-25276CFFDB32}"/>
    <hyperlink ref="A2779" r:id="rId4035" display="https://finance.yahoo.com/quote/AMZN230616P03520000?p=AMZN230616P03520000" xr:uid="{7F9327FE-AEBA-43D2-A78D-8674906F2F18}"/>
    <hyperlink ref="C2779" r:id="rId4036" display="https://finance.yahoo.com/quote/AMZN/options?strike=3520&amp;straddle=false" xr:uid="{716E6880-318E-46A5-BCD0-DD8ABF4320A2}"/>
    <hyperlink ref="A2780" r:id="rId4037" display="https://finance.yahoo.com/quote/AMZN230616P03530000?p=AMZN230616P03530000" xr:uid="{625D00C3-9A25-4AAA-AA98-4D11208BF0A3}"/>
    <hyperlink ref="C2780" r:id="rId4038" display="https://finance.yahoo.com/quote/AMZN/options?strike=3530&amp;straddle=false" xr:uid="{4FE29022-C6A7-4B21-83F1-834431186332}"/>
    <hyperlink ref="A2781" r:id="rId4039" display="https://finance.yahoo.com/quote/AMZN230616P03540000?p=AMZN230616P03540000" xr:uid="{41CCEE28-382E-4864-A0CB-2DD9A8A6B8DD}"/>
    <hyperlink ref="C2781" r:id="rId4040" display="https://finance.yahoo.com/quote/AMZN/options?strike=3540&amp;straddle=false" xr:uid="{94D2E444-591E-4ADB-8535-1118CCF62F0A}"/>
    <hyperlink ref="A2782" r:id="rId4041" display="https://finance.yahoo.com/quote/AMZN230616P03550000?p=AMZN230616P03550000" xr:uid="{10204DA3-EFB2-4B18-966C-6D2128646EF3}"/>
    <hyperlink ref="C2782" r:id="rId4042" display="https://finance.yahoo.com/quote/AMZN/options?strike=3550&amp;straddle=false" xr:uid="{592327F0-033C-4D0A-A9A1-FE24BACD30DB}"/>
    <hyperlink ref="A2783" r:id="rId4043" display="https://finance.yahoo.com/quote/AMZN230616P03560000?p=AMZN230616P03560000" xr:uid="{AA7A9C99-39F9-425E-8ADD-C09B709A35B2}"/>
    <hyperlink ref="C2783" r:id="rId4044" display="https://finance.yahoo.com/quote/AMZN/options?strike=3560&amp;straddle=false" xr:uid="{4A6BCF4F-908F-4A6B-A068-CABF7ED74740}"/>
    <hyperlink ref="A2784" r:id="rId4045" display="https://finance.yahoo.com/quote/AMZN230616P03570000?p=AMZN230616P03570000" xr:uid="{1ED839A6-9356-40B0-8897-1E889DBBD8BC}"/>
    <hyperlink ref="C2784" r:id="rId4046" display="https://finance.yahoo.com/quote/AMZN/options?strike=3570&amp;straddle=false" xr:uid="{EE1F8190-E0F1-47AF-A5E2-1E5E1C8D0704}"/>
    <hyperlink ref="A2785" r:id="rId4047" display="https://finance.yahoo.com/quote/AMZN230616P03580000?p=AMZN230616P03580000" xr:uid="{C3AFFFD5-702A-407E-B5AC-F525A5AC36B5}"/>
    <hyperlink ref="C2785" r:id="rId4048" display="https://finance.yahoo.com/quote/AMZN/options?strike=3580&amp;straddle=false" xr:uid="{1AE9EA4C-4DB2-4A05-AB21-683FAFE2C438}"/>
    <hyperlink ref="A2786" r:id="rId4049" display="https://finance.yahoo.com/quote/AMZN230616P03590000?p=AMZN230616P03590000" xr:uid="{6F86FF85-6654-4C8B-9366-A1D639A47F25}"/>
    <hyperlink ref="C2786" r:id="rId4050" display="https://finance.yahoo.com/quote/AMZN/options?strike=3590&amp;straddle=false" xr:uid="{5B81D453-8D60-483D-A08A-B6AB5296ADDD}"/>
    <hyperlink ref="A2787" r:id="rId4051" display="https://finance.yahoo.com/quote/AMZN230616P03600000?p=AMZN230616P03600000" xr:uid="{7AC54ACA-22CE-4304-8CB4-AD92F8DB2708}"/>
    <hyperlink ref="C2787" r:id="rId4052" display="https://finance.yahoo.com/quote/AMZN/options?strike=3600&amp;straddle=false" xr:uid="{4B9C7867-4DF2-4781-BC1D-0AD339F09536}"/>
    <hyperlink ref="A2788" r:id="rId4053" display="https://finance.yahoo.com/quote/AMZN230616P03610000?p=AMZN230616P03610000" xr:uid="{D7637B94-6294-4A28-A2E2-9D0E0F0D374A}"/>
    <hyperlink ref="C2788" r:id="rId4054" display="https://finance.yahoo.com/quote/AMZN/options?strike=3610&amp;straddle=false" xr:uid="{F50D359D-32F1-4CCC-ABA6-90F966B70C3C}"/>
    <hyperlink ref="A2789" r:id="rId4055" display="https://finance.yahoo.com/quote/AMZN230616P03620000?p=AMZN230616P03620000" xr:uid="{F649F3F0-F9F2-4200-89EF-5AABFCCB6334}"/>
    <hyperlink ref="C2789" r:id="rId4056" display="https://finance.yahoo.com/quote/AMZN/options?strike=3620&amp;straddle=false" xr:uid="{3FB99C3B-3D7D-4EB0-8175-455B86CA5876}"/>
    <hyperlink ref="A2790" r:id="rId4057" display="https://finance.yahoo.com/quote/AMZN230616P03630000?p=AMZN230616P03630000" xr:uid="{55F37CF8-9292-4077-BC50-8B2FDBCCAF36}"/>
    <hyperlink ref="C2790" r:id="rId4058" display="https://finance.yahoo.com/quote/AMZN/options?strike=3630&amp;straddle=false" xr:uid="{C5C9D035-DC22-4A6F-89C8-BF8265131D01}"/>
    <hyperlink ref="A2791" r:id="rId4059" display="https://finance.yahoo.com/quote/AMZN230616P03640000?p=AMZN230616P03640000" xr:uid="{A3DAE1A8-9C51-4A98-8D93-5182A7972B38}"/>
    <hyperlink ref="C2791" r:id="rId4060" display="https://finance.yahoo.com/quote/AMZN/options?strike=3640&amp;straddle=false" xr:uid="{0FA79FAB-A068-476E-9239-36C1D5C4DA55}"/>
    <hyperlink ref="A2792" r:id="rId4061" display="https://finance.yahoo.com/quote/AMZN230616P03650000?p=AMZN230616P03650000" xr:uid="{F7D10F85-9316-4F1B-9E0F-14082792D5FE}"/>
    <hyperlink ref="C2792" r:id="rId4062" display="https://finance.yahoo.com/quote/AMZN/options?strike=3650&amp;straddle=false" xr:uid="{5EE061EC-F9C6-483D-80D1-DEF5234DE9C6}"/>
    <hyperlink ref="A2793" r:id="rId4063" display="https://finance.yahoo.com/quote/AMZN230616P03660000?p=AMZN230616P03660000" xr:uid="{E11D20AE-24E5-4774-A3FA-F35637AA4DF7}"/>
    <hyperlink ref="C2793" r:id="rId4064" display="https://finance.yahoo.com/quote/AMZN/options?strike=3660&amp;straddle=false" xr:uid="{7C9D636E-1953-47ED-AEDE-0F2FC371E759}"/>
    <hyperlink ref="A2794" r:id="rId4065" display="https://finance.yahoo.com/quote/AMZN230616P03670000?p=AMZN230616P03670000" xr:uid="{8B1DA9C3-772F-4099-95AE-9B0B88AACF12}"/>
    <hyperlink ref="C2794" r:id="rId4066" display="https://finance.yahoo.com/quote/AMZN/options?strike=3670&amp;straddle=false" xr:uid="{8C7FBE0B-7A7E-49D5-B2EA-4669C6F2B1FA}"/>
    <hyperlink ref="A2795" r:id="rId4067" display="https://finance.yahoo.com/quote/AMZN230616P03680000?p=AMZN230616P03680000" xr:uid="{AFCE5F1D-D2AF-4B13-BC44-897F272B1523}"/>
    <hyperlink ref="C2795" r:id="rId4068" display="https://finance.yahoo.com/quote/AMZN/options?strike=3680&amp;straddle=false" xr:uid="{FE5552A4-CDEB-4AE5-9478-FDE411F3A531}"/>
    <hyperlink ref="A2796" r:id="rId4069" display="https://finance.yahoo.com/quote/AMZN230616P03690000?p=AMZN230616P03690000" xr:uid="{94F57BEE-F9B7-432E-86F2-5C48E6A8EB9F}"/>
    <hyperlink ref="C2796" r:id="rId4070" display="https://finance.yahoo.com/quote/AMZN/options?strike=3690&amp;straddle=false" xr:uid="{51C102BA-E154-4B7A-A91A-1D656AE8466E}"/>
    <hyperlink ref="A2797" r:id="rId4071" display="https://finance.yahoo.com/quote/AMZN230616P03700000?p=AMZN230616P03700000" xr:uid="{AE3467B1-CFFB-472C-8BE1-A88EB2FCA41E}"/>
    <hyperlink ref="C2797" r:id="rId4072" display="https://finance.yahoo.com/quote/AMZN/options?strike=3700&amp;straddle=false" xr:uid="{6DC7F1F7-C5A6-450F-B127-BA8B76EACAF4}"/>
    <hyperlink ref="A2798" r:id="rId4073" display="https://finance.yahoo.com/quote/AMZN230616P03710000?p=AMZN230616P03710000" xr:uid="{2D860B24-6F77-4396-A44E-6B74BB8742E7}"/>
    <hyperlink ref="C2798" r:id="rId4074" display="https://finance.yahoo.com/quote/AMZN/options?strike=3710&amp;straddle=false" xr:uid="{42D66126-31B0-461A-B71B-84E4AF6A0E17}"/>
    <hyperlink ref="A2799" r:id="rId4075" display="https://finance.yahoo.com/quote/AMZN230616P03720000?p=AMZN230616P03720000" xr:uid="{D04AC87C-1130-4084-9F53-2E2263C6CDDB}"/>
    <hyperlink ref="C2799" r:id="rId4076" display="https://finance.yahoo.com/quote/AMZN/options?strike=3720&amp;straddle=false" xr:uid="{D3BBF851-9B0E-463D-84A9-FFC6B824BFB5}"/>
    <hyperlink ref="A2800" r:id="rId4077" display="https://finance.yahoo.com/quote/AMZN230616P03730000?p=AMZN230616P03730000" xr:uid="{FFE1D744-70C8-477D-B4A7-87B52CE8EE80}"/>
    <hyperlink ref="C2800" r:id="rId4078" display="https://finance.yahoo.com/quote/AMZN/options?strike=3730&amp;straddle=false" xr:uid="{71B57622-4A92-4857-9856-3BB5AE2398F8}"/>
    <hyperlink ref="A2801" r:id="rId4079" display="https://finance.yahoo.com/quote/AMZN230616P03740000?p=AMZN230616P03740000" xr:uid="{C25340B2-F63B-4BFB-B847-2C6D39826C04}"/>
    <hyperlink ref="C2801" r:id="rId4080" display="https://finance.yahoo.com/quote/AMZN/options?strike=3740&amp;straddle=false" xr:uid="{63505A5A-8996-462A-B44A-2169E64FAFC2}"/>
    <hyperlink ref="A2802" r:id="rId4081" display="https://finance.yahoo.com/quote/AMZN230616P03750000?p=AMZN230616P03750000" xr:uid="{54BFF7E6-72EA-44FF-8509-62A7D716A3F0}"/>
    <hyperlink ref="C2802" r:id="rId4082" display="https://finance.yahoo.com/quote/AMZN/options?strike=3750&amp;straddle=false" xr:uid="{2D506DC6-6A7C-4853-B114-641832EFE86C}"/>
    <hyperlink ref="A2803" r:id="rId4083" display="https://finance.yahoo.com/quote/AMZN230616P03760000?p=AMZN230616P03760000" xr:uid="{41CFCFFF-93A2-42B5-ADC2-C41C3E5A62F7}"/>
    <hyperlink ref="C2803" r:id="rId4084" display="https://finance.yahoo.com/quote/AMZN/options?strike=3760&amp;straddle=false" xr:uid="{A0C7D763-8911-46E9-8D60-7282561E1DE1}"/>
    <hyperlink ref="A2804" r:id="rId4085" display="https://finance.yahoo.com/quote/AMZN230616P03770000?p=AMZN230616P03770000" xr:uid="{6263A4AE-06D9-43E9-85CE-93DA64F07BE5}"/>
    <hyperlink ref="C2804" r:id="rId4086" display="https://finance.yahoo.com/quote/AMZN/options?strike=3770&amp;straddle=false" xr:uid="{2404D055-FF8C-432F-8831-BB0B2AD9BD7B}"/>
    <hyperlink ref="A2805" r:id="rId4087" display="https://finance.yahoo.com/quote/AMZN230616P03780000?p=AMZN230616P03780000" xr:uid="{59B4A74E-A861-4FD7-BFAE-78563F6F47BA}"/>
    <hyperlink ref="C2805" r:id="rId4088" display="https://finance.yahoo.com/quote/AMZN/options?strike=3780&amp;straddle=false" xr:uid="{01D23CE3-1FE7-49A4-AC5E-2146E8A6A512}"/>
    <hyperlink ref="A2806" r:id="rId4089" display="https://finance.yahoo.com/quote/AMZN230616P03790000?p=AMZN230616P03790000" xr:uid="{8B899BBA-FE94-40C8-A669-D6D9D4324AC9}"/>
    <hyperlink ref="C2806" r:id="rId4090" display="https://finance.yahoo.com/quote/AMZN/options?strike=3790&amp;straddle=false" xr:uid="{BC839037-9691-4F65-B84F-4ADEE9031D9E}"/>
    <hyperlink ref="A2807" r:id="rId4091" display="https://finance.yahoo.com/quote/AMZN230616P03800000?p=AMZN230616P03800000" xr:uid="{D856C626-6D83-4DC6-92B2-28651E39560C}"/>
    <hyperlink ref="C2807" r:id="rId4092" display="https://finance.yahoo.com/quote/AMZN/options?strike=3800&amp;straddle=false" xr:uid="{F9CD9F26-4813-4A40-A3FE-1DCD29E470D8}"/>
    <hyperlink ref="A2808" r:id="rId4093" display="https://finance.yahoo.com/quote/AMZN230616P03820000?p=AMZN230616P03820000" xr:uid="{132862A1-A525-4C58-A932-41FB9ADB7155}"/>
    <hyperlink ref="C2808" r:id="rId4094" display="https://finance.yahoo.com/quote/AMZN/options?strike=3820&amp;straddle=false" xr:uid="{60740BF7-361A-40FF-8922-AD4B7975C2EB}"/>
    <hyperlink ref="A2809" r:id="rId4095" display="https://finance.yahoo.com/quote/AMZN230616P03830000?p=AMZN230616P03830000" xr:uid="{97DA2275-5DC6-4EA4-A8F6-94185140CC6B}"/>
    <hyperlink ref="C2809" r:id="rId4096" display="https://finance.yahoo.com/quote/AMZN/options?strike=3830&amp;straddle=false" xr:uid="{E0982405-025C-4C64-BAAD-3A6F635CFBD8}"/>
    <hyperlink ref="A2810" r:id="rId4097" display="https://finance.yahoo.com/quote/AMZN230616P03850000?p=AMZN230616P03850000" xr:uid="{4C04D902-C15A-4C52-926B-4B8D436039E4}"/>
    <hyperlink ref="C2810" r:id="rId4098" display="https://finance.yahoo.com/quote/AMZN/options?strike=3850&amp;straddle=false" xr:uid="{692C8294-5C39-447A-B18A-5E55B9674AA1}"/>
    <hyperlink ref="A2811" r:id="rId4099" display="https://finance.yahoo.com/quote/AMZN230616P03880000?p=AMZN230616P03880000" xr:uid="{02FBCD94-B383-4107-BE1F-F24452B840DC}"/>
    <hyperlink ref="C2811" r:id="rId4100" display="https://finance.yahoo.com/quote/AMZN/options?strike=3880&amp;straddle=false" xr:uid="{0745E169-E1CD-471D-865B-DC1EDECB98ED}"/>
    <hyperlink ref="A2812" r:id="rId4101" display="https://finance.yahoo.com/quote/AMZN230616P03890000?p=AMZN230616P03890000" xr:uid="{F58ADDDC-1081-49FA-9300-EC508485A082}"/>
    <hyperlink ref="C2812" r:id="rId4102" display="https://finance.yahoo.com/quote/AMZN/options?strike=3890&amp;straddle=false" xr:uid="{8CE243B6-C803-405A-9CF3-C6D64BB80249}"/>
    <hyperlink ref="A2813" r:id="rId4103" display="https://finance.yahoo.com/quote/AMZN230616P03900000?p=AMZN230616P03900000" xr:uid="{DAB5A909-8AAE-40DB-ADA2-9B0917D71FFC}"/>
    <hyperlink ref="C2813" r:id="rId4104" display="https://finance.yahoo.com/quote/AMZN/options?strike=3900&amp;straddle=false" xr:uid="{DA70444B-28CD-4D44-991E-7C355DFB7534}"/>
    <hyperlink ref="A2814" r:id="rId4105" display="https://finance.yahoo.com/quote/AMZN230616P03910000?p=AMZN230616P03910000" xr:uid="{F7DE7199-B25E-496C-8ADC-569FF6B250D1}"/>
    <hyperlink ref="C2814" r:id="rId4106" display="https://finance.yahoo.com/quote/AMZN/options?strike=3910&amp;straddle=false" xr:uid="{24169523-BF97-48D1-ADB2-AB878B998FB7}"/>
    <hyperlink ref="A2815" r:id="rId4107" display="https://finance.yahoo.com/quote/AMZN230616P03930000?p=AMZN230616P03930000" xr:uid="{1185FA52-600F-48DC-926F-7FC3497F4480}"/>
    <hyperlink ref="C2815" r:id="rId4108" display="https://finance.yahoo.com/quote/AMZN/options?strike=3930&amp;straddle=false" xr:uid="{E08EE3AE-4E7B-4E6F-BC02-080D7523FE56}"/>
    <hyperlink ref="A2816" r:id="rId4109" display="https://finance.yahoo.com/quote/AMZN230616P03940000?p=AMZN230616P03940000" xr:uid="{24A7DE5A-084D-4E32-AF54-3AC3482901DC}"/>
    <hyperlink ref="C2816" r:id="rId4110" display="https://finance.yahoo.com/quote/AMZN/options?strike=3940&amp;straddle=false" xr:uid="{C66BF783-02E2-47AF-9C71-77C680A9A7A1}"/>
    <hyperlink ref="A2817" r:id="rId4111" display="https://finance.yahoo.com/quote/AMZN230616P03950000?p=AMZN230616P03950000" xr:uid="{AB118ABF-4C0E-40A6-819D-8C58DDE35170}"/>
    <hyperlink ref="C2817" r:id="rId4112" display="https://finance.yahoo.com/quote/AMZN/options?strike=3950&amp;straddle=false" xr:uid="{F1C8B7DA-9F21-4C5A-83AD-274922BC718F}"/>
    <hyperlink ref="A2818" r:id="rId4113" display="https://finance.yahoo.com/quote/AMZN230616P03960000?p=AMZN230616P03960000" xr:uid="{9028544C-99AB-4904-8DA8-CE06746E1C13}"/>
    <hyperlink ref="C2818" r:id="rId4114" display="https://finance.yahoo.com/quote/AMZN/options?strike=3960&amp;straddle=false" xr:uid="{D6451F03-C623-4630-BA47-F027A0F55C17}"/>
    <hyperlink ref="A2819" r:id="rId4115" display="https://finance.yahoo.com/quote/AMZN230616P03970000?p=AMZN230616P03970000" xr:uid="{5A6D2050-4AFD-47BC-ABF1-B5E467A52EED}"/>
    <hyperlink ref="C2819" r:id="rId4116" display="https://finance.yahoo.com/quote/AMZN/options?strike=3970&amp;straddle=false" xr:uid="{4CFAB1EC-DB9E-4DA3-BFD3-204CC1CDC206}"/>
    <hyperlink ref="A2820" r:id="rId4117" display="https://finance.yahoo.com/quote/AMZN230616P03980000?p=AMZN230616P03980000" xr:uid="{19614565-6126-414D-83EB-DE379C4E3594}"/>
    <hyperlink ref="C2820" r:id="rId4118" display="https://finance.yahoo.com/quote/AMZN/options?strike=3980&amp;straddle=false" xr:uid="{75C9F351-4267-4C7A-86FB-60D3DDE83247}"/>
    <hyperlink ref="A2821" r:id="rId4119" display="https://finance.yahoo.com/quote/AMZN230616P03990000?p=AMZN230616P03990000" xr:uid="{4BA1BD05-D90F-436C-ACF5-502557663855}"/>
    <hyperlink ref="C2821" r:id="rId4120" display="https://finance.yahoo.com/quote/AMZN/options?strike=3990&amp;straddle=false" xr:uid="{3452B378-5845-4C18-9447-8FAEB2A57F29}"/>
    <hyperlink ref="A2822" r:id="rId4121" display="https://finance.yahoo.com/quote/AMZN230616P04000000?p=AMZN230616P04000000" xr:uid="{23FC4C31-EBAE-4199-973A-60771E3542ED}"/>
    <hyperlink ref="C2822" r:id="rId4122" display="https://finance.yahoo.com/quote/AMZN/options?strike=4000&amp;straddle=false" xr:uid="{1EF853C0-7EF2-4D74-90E1-7A552F8E6DF4}"/>
    <hyperlink ref="A2823" r:id="rId4123" display="https://finance.yahoo.com/quote/AMZN230616P04100000?p=AMZN230616P04100000" xr:uid="{5423EB60-3F08-40BB-B0E5-FA24D67C82B2}"/>
    <hyperlink ref="C2823" r:id="rId4124" display="https://finance.yahoo.com/quote/AMZN/options?strike=4100&amp;straddle=false" xr:uid="{3FBDCF5C-A5F3-4B6E-9675-B25988177D99}"/>
    <hyperlink ref="A2824" r:id="rId4125" display="https://finance.yahoo.com/quote/AMZN230616P04200000?p=AMZN230616P04200000" xr:uid="{23E68555-BF51-4513-AD5B-9648E55F836B}"/>
    <hyperlink ref="C2824" r:id="rId4126" display="https://finance.yahoo.com/quote/AMZN/options?strike=4200&amp;straddle=false" xr:uid="{7B636A13-4051-4F32-874D-F48C42D948A3}"/>
    <hyperlink ref="A2825" r:id="rId4127" display="https://finance.yahoo.com/quote/AMZN230616P04300000?p=AMZN230616P04300000" xr:uid="{66828D90-8C5D-46BB-9D4C-7E54115F2F30}"/>
    <hyperlink ref="C2825" r:id="rId4128" display="https://finance.yahoo.com/quote/AMZN/options?strike=4300&amp;straddle=false" xr:uid="{90754889-35E0-40B8-841D-897AF70B6FC3}"/>
    <hyperlink ref="A2826" r:id="rId4129" display="https://finance.yahoo.com/quote/AMZN230616P04400000?p=AMZN230616P04400000" xr:uid="{DC5E5668-A554-4689-99FC-7D99439AC56C}"/>
    <hyperlink ref="C2826" r:id="rId4130" display="https://finance.yahoo.com/quote/AMZN/options?strike=4400&amp;straddle=false" xr:uid="{F0CD04C7-8CCC-410A-92EC-E2379570C7D0}"/>
    <hyperlink ref="A2827" r:id="rId4131" display="https://finance.yahoo.com/quote/AMZN230616P04500000?p=AMZN230616P04500000" xr:uid="{1B080A42-BB10-47CA-B88D-B747EDCCFB27}"/>
    <hyperlink ref="C2827" r:id="rId4132" display="https://finance.yahoo.com/quote/AMZN/options?strike=4500&amp;straddle=false" xr:uid="{61B367F3-410E-4038-BB04-3E1D929653ED}"/>
    <hyperlink ref="A2828" r:id="rId4133" display="https://finance.yahoo.com/quote/AMZN230616P04600000?p=AMZN230616P04600000" xr:uid="{B31017B7-C2DF-4AEF-9B2E-9B8D4F4048FD}"/>
    <hyperlink ref="C2828" r:id="rId4134" display="https://finance.yahoo.com/quote/AMZN/options?strike=4600&amp;straddle=false" xr:uid="{66323F9E-324A-44D7-96B0-3E6AE6A7488F}"/>
    <hyperlink ref="A2829" r:id="rId4135" display="https://finance.yahoo.com/quote/AMZN230616P04700000?p=AMZN230616P04700000" xr:uid="{259E631B-193A-4211-98EC-8D993F94281E}"/>
    <hyperlink ref="C2829" r:id="rId4136" display="https://finance.yahoo.com/quote/AMZN/options?strike=4700&amp;straddle=false" xr:uid="{925D1B93-F862-44A4-A65E-5B5AB2754B70}"/>
    <hyperlink ref="A2830" r:id="rId4137" display="https://finance.yahoo.com/quote/AMZN230616P04800000?p=AMZN230616P04800000" xr:uid="{27301D7C-B06C-446C-BA58-C9B10657D747}"/>
    <hyperlink ref="C2830" r:id="rId4138" display="https://finance.yahoo.com/quote/AMZN/options?strike=4800&amp;straddle=false" xr:uid="{D5DA2A3E-90E3-4571-9091-97A417C39DB6}"/>
    <hyperlink ref="A2831" r:id="rId4139" display="https://finance.yahoo.com/quote/AMZN230616P04900000?p=AMZN230616P04900000" xr:uid="{90938246-FB93-4249-AD6F-9E73891D3B15}"/>
    <hyperlink ref="C2831" r:id="rId4140" display="https://finance.yahoo.com/quote/AMZN/options?strike=4900&amp;straddle=false" xr:uid="{8782FFFC-77F1-4DAD-AFCC-82CDD5A9F7CC}"/>
    <hyperlink ref="A2832" r:id="rId4141" display="https://finance.yahoo.com/quote/AMZN230616P05000000?p=AMZN230616P05000000" xr:uid="{C5640AA1-A2F6-4B72-8641-9396ECF25DC2}"/>
    <hyperlink ref="C2832" r:id="rId4142" display="https://finance.yahoo.com/quote/AMZN/options?strike=5000&amp;straddle=false" xr:uid="{F9F92126-232B-44EA-A091-4C36F144442D}"/>
    <hyperlink ref="A2833" r:id="rId4143" display="https://finance.yahoo.com/quote/AMZN230616P05100000?p=AMZN230616P05100000" xr:uid="{975B909F-214B-4E89-9ED0-C5FF74908916}"/>
    <hyperlink ref="C2833" r:id="rId4144" display="https://finance.yahoo.com/quote/AMZN/options?strike=5100&amp;straddle=false" xr:uid="{8248C935-A0FA-4CA8-BE75-ED53767E97F2}"/>
    <hyperlink ref="A2834" r:id="rId4145" display="https://finance.yahoo.com/quote/AMZN230616P05200000?p=AMZN230616P05200000" xr:uid="{EA83E784-53E9-4E0C-81BE-2D98E6DBA37C}"/>
    <hyperlink ref="C2834" r:id="rId4146" display="https://finance.yahoo.com/quote/AMZN/options?strike=5200&amp;straddle=false" xr:uid="{8EE35C38-B5C7-4807-BE87-B43CF961EE3B}"/>
    <hyperlink ref="A2835" r:id="rId4147" display="https://finance.yahoo.com/quote/AMZN230616P05300000?p=AMZN230616P05300000" xr:uid="{6FC92075-C37F-4E0D-960B-FAB5014461BF}"/>
    <hyperlink ref="C2835" r:id="rId4148" display="https://finance.yahoo.com/quote/AMZN/options?strike=5300&amp;straddle=false" xr:uid="{92592C60-9518-4FAA-BDDA-1D797430F222}"/>
    <hyperlink ref="A2836" r:id="rId4149" display="https://finance.yahoo.com/quote/AMZN230616P05400000?p=AMZN230616P05400000" xr:uid="{6DCBD357-D071-443F-B17B-5AEFDF666D0D}"/>
    <hyperlink ref="C2836" r:id="rId4150" display="https://finance.yahoo.com/quote/AMZN/options?strike=5400&amp;straddle=false" xr:uid="{76357A8F-C744-4FF6-B129-159B05CD54DF}"/>
    <hyperlink ref="A2837" r:id="rId4151" display="https://finance.yahoo.com/quote/AMZN230616P05500000?p=AMZN230616P05500000" xr:uid="{CC67279B-31E2-47AB-A177-FB89CD6F3706}"/>
    <hyperlink ref="C2837" r:id="rId4152" display="https://finance.yahoo.com/quote/AMZN/options?strike=5500&amp;straddle=false" xr:uid="{2C7215DD-EBFB-4FBA-83E7-C9CAEDF2C66C}"/>
    <hyperlink ref="A4222" r:id="rId4153" display="https://finance.yahoo.com/quote/AMZN230616C00045000?p=AMZN230616C00045000" xr:uid="{0910E9ED-4DA5-4D0F-A720-EFB19E9AB08E}"/>
    <hyperlink ref="C4222" r:id="rId4154" display="https://finance.yahoo.com/quote/AMZN/options?strike=45&amp;straddle=false" xr:uid="{BF9B20E9-F95D-43E4-8006-DC1572461D1C}"/>
    <hyperlink ref="A4223" r:id="rId4155" display="https://finance.yahoo.com/quote/AMZN230616C00050000?p=AMZN230616C00050000" xr:uid="{4245D572-B5AC-4A79-BC06-F3C0C74F9B96}"/>
    <hyperlink ref="C4223" r:id="rId4156" display="https://finance.yahoo.com/quote/AMZN/options?strike=50&amp;straddle=false" xr:uid="{B6AE5CF7-D5F6-4529-A564-7E6FFB78917A}"/>
    <hyperlink ref="A4224" r:id="rId4157" display="https://finance.yahoo.com/quote/AMZN230616C00052000?p=AMZN230616C00052000" xr:uid="{1E85010B-09C8-473D-90F6-78A9C7DF0F37}"/>
    <hyperlink ref="C4224" r:id="rId4158" display="https://finance.yahoo.com/quote/AMZN/options?strike=52&amp;straddle=false" xr:uid="{6FBEA9F7-206A-4B50-B58B-61DD494C43C8}"/>
    <hyperlink ref="A4225" r:id="rId4159" display="https://finance.yahoo.com/quote/AMZN230616C00053000?p=AMZN230616C00053000" xr:uid="{0E34F46F-2386-4D7D-B048-CEABFCF02BA9}"/>
    <hyperlink ref="C4225" r:id="rId4160" display="https://finance.yahoo.com/quote/AMZN/options?strike=53&amp;straddle=false" xr:uid="{6AE45308-8D61-4BF5-B6A7-3B4F0FC6247F}"/>
    <hyperlink ref="A4226" r:id="rId4161" display="https://finance.yahoo.com/quote/AMZN230616C00054000?p=AMZN230616C00054000" xr:uid="{12A85F32-A2B0-4B74-83C3-E2BEA8260FEC}"/>
    <hyperlink ref="C4226" r:id="rId4162" display="https://finance.yahoo.com/quote/AMZN/options?strike=54&amp;straddle=false" xr:uid="{0433380A-DA64-4A70-ABEF-9620AAEBFED9}"/>
    <hyperlink ref="A4227" r:id="rId4163" display="https://finance.yahoo.com/quote/AMZN230616C00055000?p=AMZN230616C00055000" xr:uid="{59027BE4-29D6-43A5-A1B1-B2644B73C4DA}"/>
    <hyperlink ref="C4227" r:id="rId4164" display="https://finance.yahoo.com/quote/AMZN/options?strike=55&amp;straddle=false" xr:uid="{94AE6E79-A17A-44AC-A613-9B3316D18D81}"/>
    <hyperlink ref="A4228" r:id="rId4165" display="https://finance.yahoo.com/quote/AMZN230616C00056000?p=AMZN230616C00056000" xr:uid="{78466EEA-DE6A-4033-BAA2-90AA9246C499}"/>
    <hyperlink ref="C4228" r:id="rId4166" display="https://finance.yahoo.com/quote/AMZN/options?strike=56&amp;straddle=false" xr:uid="{6DF5C681-8408-4BCF-B088-E4AFFA6C4EC3}"/>
    <hyperlink ref="A4229" r:id="rId4167" display="https://finance.yahoo.com/quote/AMZN230616C00057000?p=AMZN230616C00057000" xr:uid="{8AD63B7C-A672-4D51-9120-1BBDD13093C7}"/>
    <hyperlink ref="C4229" r:id="rId4168" display="https://finance.yahoo.com/quote/AMZN/options?strike=57&amp;straddle=false" xr:uid="{E49AFEE7-F3FC-4989-B170-FA1D11AAC0D4}"/>
    <hyperlink ref="A4230" r:id="rId4169" display="https://finance.yahoo.com/quote/AMZN230616C00058000?p=AMZN230616C00058000" xr:uid="{BDBFB444-2A15-458C-BFC4-5A91E4D67976}"/>
    <hyperlink ref="C4230" r:id="rId4170" display="https://finance.yahoo.com/quote/AMZN/options?strike=58&amp;straddle=false" xr:uid="{3DD00E12-D896-4502-8471-7DCCA2919F3A}"/>
    <hyperlink ref="A4231" r:id="rId4171" display="https://finance.yahoo.com/quote/AMZN230616C00059000?p=AMZN230616C00059000" xr:uid="{3229D203-4FD8-4B9E-B056-A6DD0ACA36CA}"/>
    <hyperlink ref="C4231" r:id="rId4172" display="https://finance.yahoo.com/quote/AMZN/options?strike=59&amp;straddle=false" xr:uid="{860E6711-BFA8-483D-A406-A16499A70FD9}"/>
    <hyperlink ref="A4232" r:id="rId4173" display="https://finance.yahoo.com/quote/AMZN230616C00060000?p=AMZN230616C00060000" xr:uid="{BD495CC2-F642-4910-B925-A6D90C066251}"/>
    <hyperlink ref="C4232" r:id="rId4174" display="https://finance.yahoo.com/quote/AMZN/options?strike=60&amp;straddle=false" xr:uid="{5081DBCE-00EA-4EA1-A6DC-793FEC5CB292}"/>
    <hyperlink ref="A4233" r:id="rId4175" display="https://finance.yahoo.com/quote/AMZN230616C00061000?p=AMZN230616C00061000" xr:uid="{35C628AC-7D02-4158-AF4F-CB0C4995892B}"/>
    <hyperlink ref="C4233" r:id="rId4176" display="https://finance.yahoo.com/quote/AMZN/options?strike=61&amp;straddle=false" xr:uid="{32624EB5-A7E6-4C4A-971A-E6793C3361C6}"/>
    <hyperlink ref="A4234" r:id="rId4177" display="https://finance.yahoo.com/quote/AMZN230616C00062000?p=AMZN230616C00062000" xr:uid="{FE3BC86F-C1F0-4296-A639-E4F2340BD16F}"/>
    <hyperlink ref="C4234" r:id="rId4178" display="https://finance.yahoo.com/quote/AMZN/options?strike=62&amp;straddle=false" xr:uid="{30638CD7-CD50-45BF-BB35-BDB36C28033B}"/>
    <hyperlink ref="A4235" r:id="rId4179" display="https://finance.yahoo.com/quote/AMZN230616C00063000?p=AMZN230616C00063000" xr:uid="{5AAC4A9E-59BC-4A8A-85AA-81633057E866}"/>
    <hyperlink ref="C4235" r:id="rId4180" display="https://finance.yahoo.com/quote/AMZN/options?strike=63&amp;straddle=false" xr:uid="{F407AC7B-75E6-4382-B252-1B4395A753E0}"/>
    <hyperlink ref="A4236" r:id="rId4181" display="https://finance.yahoo.com/quote/AMZN230616C00064000?p=AMZN230616C00064000" xr:uid="{32758C42-48BD-4DBC-B9F2-C9E2A2B5392C}"/>
    <hyperlink ref="C4236" r:id="rId4182" display="https://finance.yahoo.com/quote/AMZN/options?strike=64&amp;straddle=false" xr:uid="{60F723D2-914D-43DD-8793-CF7BCCE868D2}"/>
    <hyperlink ref="A4237" r:id="rId4183" display="https://finance.yahoo.com/quote/AMZN230616C00065000?p=AMZN230616C00065000" xr:uid="{EFB8A499-C614-4EAE-88FA-B9FE76DA42D6}"/>
    <hyperlink ref="C4237" r:id="rId4184" display="https://finance.yahoo.com/quote/AMZN/options?strike=65&amp;straddle=false" xr:uid="{923C4741-10AE-420D-9F90-3C41802F86D0}"/>
    <hyperlink ref="A4238" r:id="rId4185" display="https://finance.yahoo.com/quote/AMZN230616C00066000?p=AMZN230616C00066000" xr:uid="{3A9A24BD-CA7D-4788-BD3C-9079BA0AF453}"/>
    <hyperlink ref="C4238" r:id="rId4186" display="https://finance.yahoo.com/quote/AMZN/options?strike=66&amp;straddle=false" xr:uid="{1ED8C551-1EFD-4804-A132-93484365AF59}"/>
    <hyperlink ref="A4239" r:id="rId4187" display="https://finance.yahoo.com/quote/AMZN230616C00067000?p=AMZN230616C00067000" xr:uid="{1B8EEE01-A946-4314-8DC4-C70002FE686B}"/>
    <hyperlink ref="C4239" r:id="rId4188" display="https://finance.yahoo.com/quote/AMZN/options?strike=67&amp;straddle=false" xr:uid="{20D29F33-8063-423E-A541-00DF4222DF3D}"/>
    <hyperlink ref="A4240" r:id="rId4189" display="https://finance.yahoo.com/quote/AMZN230616C00068000?p=AMZN230616C00068000" xr:uid="{A8ADA507-4A8B-4A7C-8125-201650F5D351}"/>
    <hyperlink ref="C4240" r:id="rId4190" display="https://finance.yahoo.com/quote/AMZN/options?strike=68&amp;straddle=false" xr:uid="{BE16A8CB-05D6-4495-AAE5-83C065864061}"/>
    <hyperlink ref="A4241" r:id="rId4191" display="https://finance.yahoo.com/quote/AMZN230616C00069000?p=AMZN230616C00069000" xr:uid="{052F50FE-4BF8-4FBC-9660-86BFE2ACA681}"/>
    <hyperlink ref="C4241" r:id="rId4192" display="https://finance.yahoo.com/quote/AMZN/options?strike=69&amp;straddle=false" xr:uid="{4C78CC6E-8398-47D9-AC63-84201D1CF87E}"/>
    <hyperlink ref="A4242" r:id="rId4193" display="https://finance.yahoo.com/quote/AMZN230616C00070000?p=AMZN230616C00070000" xr:uid="{BE593D2D-120A-4DAF-8735-3E1F5211782A}"/>
    <hyperlink ref="C4242" r:id="rId4194" display="https://finance.yahoo.com/quote/AMZN/options?strike=70&amp;straddle=false" xr:uid="{C5D23844-EC8B-4415-A4C9-5569F1845AC9}"/>
    <hyperlink ref="A4243" r:id="rId4195" display="https://finance.yahoo.com/quote/AMZN230616C00071000?p=AMZN230616C00071000" xr:uid="{545166F5-A0A5-48C9-B787-1C6F5929E276}"/>
    <hyperlink ref="C4243" r:id="rId4196" display="https://finance.yahoo.com/quote/AMZN/options?strike=71&amp;straddle=false" xr:uid="{C11BBEE1-F410-4B0F-BD57-E7FE135F31DF}"/>
    <hyperlink ref="A4244" r:id="rId4197" display="https://finance.yahoo.com/quote/AMZN230616C00072000?p=AMZN230616C00072000" xr:uid="{A1A5C9D6-568B-492A-8304-25506B52D9D3}"/>
    <hyperlink ref="C4244" r:id="rId4198" display="https://finance.yahoo.com/quote/AMZN/options?strike=72&amp;straddle=false" xr:uid="{0768AA05-6370-4AB3-95AE-01940AC68E3D}"/>
    <hyperlink ref="A4245" r:id="rId4199" display="https://finance.yahoo.com/quote/AMZN230616C00072500?p=AMZN230616C00072500" xr:uid="{36276F84-1913-4984-AA16-8E6920DDA069}"/>
    <hyperlink ref="C4245" r:id="rId4200" display="https://finance.yahoo.com/quote/AMZN/options?strike=72.5&amp;straddle=false" xr:uid="{143B5CA4-333C-4DC5-A37A-B2DC8E556030}"/>
    <hyperlink ref="A4246" r:id="rId4201" display="https://finance.yahoo.com/quote/AMZN230616C00073000?p=AMZN230616C00073000" xr:uid="{158AB3AB-F60F-4B40-AE12-8486F0601CE4}"/>
    <hyperlink ref="C4246" r:id="rId4202" display="https://finance.yahoo.com/quote/AMZN/options?strike=73&amp;straddle=false" xr:uid="{142C86FC-4C7F-468B-8631-AD581A2EF4AF}"/>
    <hyperlink ref="A4247" r:id="rId4203" display="https://finance.yahoo.com/quote/AMZN230616C00074000?p=AMZN230616C00074000" xr:uid="{B43BE1C3-2C04-4630-A872-F439510D7969}"/>
    <hyperlink ref="C4247" r:id="rId4204" display="https://finance.yahoo.com/quote/AMZN/options?strike=74&amp;straddle=false" xr:uid="{E06FEEAC-EC63-49E2-8C5A-3B7FDCCA2839}"/>
    <hyperlink ref="A4248" r:id="rId4205" display="https://finance.yahoo.com/quote/AMZN230616C00075000?p=AMZN230616C00075000" xr:uid="{C39B87A3-663A-4D92-89F0-62CBA32EC52B}"/>
    <hyperlink ref="C4248" r:id="rId4206" display="https://finance.yahoo.com/quote/AMZN/options?strike=75&amp;straddle=false" xr:uid="{25266382-0964-4FB9-9D1B-F08AC64F97EC}"/>
    <hyperlink ref="A4249" r:id="rId4207" display="https://finance.yahoo.com/quote/AMZN230616C00076000?p=AMZN230616C00076000" xr:uid="{71EC852B-538D-4F35-B0EA-73F4F9323A5F}"/>
    <hyperlink ref="C4249" r:id="rId4208" display="https://finance.yahoo.com/quote/AMZN/options?strike=76&amp;straddle=false" xr:uid="{2F6AACF0-4376-43A1-974F-5CC5C941F9A7}"/>
    <hyperlink ref="A4250" r:id="rId4209" display="https://finance.yahoo.com/quote/AMZN230616C00077000?p=AMZN230616C00077000" xr:uid="{F13A8668-840B-4611-87F8-5F8F1FE22DC9}"/>
    <hyperlink ref="C4250" r:id="rId4210" display="https://finance.yahoo.com/quote/AMZN/options?strike=77&amp;straddle=false" xr:uid="{D8170308-9215-4F00-B0EE-BCC4B430246B}"/>
    <hyperlink ref="A4251" r:id="rId4211" display="https://finance.yahoo.com/quote/AMZN230616C00077500?p=AMZN230616C00077500" xr:uid="{788D479A-78FF-40F9-A669-03DD83D0CC0A}"/>
    <hyperlink ref="C4251" r:id="rId4212" display="https://finance.yahoo.com/quote/AMZN/options?strike=77.5&amp;straddle=false" xr:uid="{10D3B4C2-8C29-47DD-B83A-D60E223C8D1E}"/>
    <hyperlink ref="A4252" r:id="rId4213" display="https://finance.yahoo.com/quote/AMZN230616C00078000?p=AMZN230616C00078000" xr:uid="{1209F72B-5381-4AAB-B6A3-D0655DF48353}"/>
    <hyperlink ref="C4252" r:id="rId4214" display="https://finance.yahoo.com/quote/AMZN/options?strike=78&amp;straddle=false" xr:uid="{6987E15C-4CD3-47FE-B619-6C376E6CF6CF}"/>
    <hyperlink ref="A4253" r:id="rId4215" display="https://finance.yahoo.com/quote/AMZN230616C00079000?p=AMZN230616C00079000" xr:uid="{FE3C119D-5D77-44BE-A1E2-7E109D5D9CB7}"/>
    <hyperlink ref="C4253" r:id="rId4216" display="https://finance.yahoo.com/quote/AMZN/options?strike=79&amp;straddle=false" xr:uid="{F7ABB83D-70C0-4B41-837B-00BCA980603B}"/>
    <hyperlink ref="A4254" r:id="rId4217" display="https://finance.yahoo.com/quote/AMZN230616C00080000?p=AMZN230616C00080000" xr:uid="{67FB1A03-6F79-4107-A568-D25C68C0C35B}"/>
    <hyperlink ref="C4254" r:id="rId4218" display="https://finance.yahoo.com/quote/AMZN/options?strike=80&amp;straddle=false" xr:uid="{37D41E23-824E-4042-81E8-D7CA744C5F5B}"/>
    <hyperlink ref="A4255" r:id="rId4219" display="https://finance.yahoo.com/quote/AMZN230616C00081000?p=AMZN230616C00081000" xr:uid="{18F34630-C2BE-49E3-AF43-BB71FDF44F77}"/>
    <hyperlink ref="C4255" r:id="rId4220" display="https://finance.yahoo.com/quote/AMZN/options?strike=81&amp;straddle=false" xr:uid="{C4977D00-DF13-4BAB-B125-AF7A523B6277}"/>
    <hyperlink ref="A4256" r:id="rId4221" display="https://finance.yahoo.com/quote/AMZN230616C00082000?p=AMZN230616C00082000" xr:uid="{C692C373-AAAC-4EEA-AE5B-13D8A8BB9FF6}"/>
    <hyperlink ref="C4256" r:id="rId4222" display="https://finance.yahoo.com/quote/AMZN/options?strike=82&amp;straddle=false" xr:uid="{E130D3D8-D0F1-4CE6-9DA6-728D83723057}"/>
    <hyperlink ref="A4257" r:id="rId4223" display="https://finance.yahoo.com/quote/AMZN230616C00083000?p=AMZN230616C00083000" xr:uid="{7F213979-F021-4F40-9CE8-FB571DC4CA5F}"/>
    <hyperlink ref="C4257" r:id="rId4224" display="https://finance.yahoo.com/quote/AMZN/options?strike=83&amp;straddle=false" xr:uid="{0AE4CCAC-53F2-437B-A1FE-3A5E8801D580}"/>
    <hyperlink ref="A4258" r:id="rId4225" display="https://finance.yahoo.com/quote/AMZN230616C00084000?p=AMZN230616C00084000" xr:uid="{A46A8270-45C8-473D-A25D-38ED9CCC3BCF}"/>
    <hyperlink ref="C4258" r:id="rId4226" display="https://finance.yahoo.com/quote/AMZN/options?strike=84&amp;straddle=false" xr:uid="{676A18C7-4B86-4050-A393-D9444AF92AF7}"/>
    <hyperlink ref="A4259" r:id="rId4227" display="https://finance.yahoo.com/quote/AMZN230616C00085000?p=AMZN230616C00085000" xr:uid="{353DB232-AACF-4563-B642-E02AD5B31A47}"/>
    <hyperlink ref="C4259" r:id="rId4228" display="https://finance.yahoo.com/quote/AMZN/options?strike=85&amp;straddle=false" xr:uid="{9A0E9F9C-CDE9-4629-B8D8-C7D4C15045CE}"/>
    <hyperlink ref="A4260" r:id="rId4229" display="https://finance.yahoo.com/quote/AMZN230616C00086000?p=AMZN230616C00086000" xr:uid="{43488CED-4474-4F35-A61D-84AF5E6A04EB}"/>
    <hyperlink ref="C4260" r:id="rId4230" display="https://finance.yahoo.com/quote/AMZN/options?strike=86&amp;straddle=false" xr:uid="{AF2DAD30-372F-4AFE-B0EE-621627F54D7D}"/>
    <hyperlink ref="A4261" r:id="rId4231" display="https://finance.yahoo.com/quote/AMZN230616C00087000?p=AMZN230616C00087000" xr:uid="{9278CC57-A1B8-4EB6-9E4D-FB5D3EA910BD}"/>
    <hyperlink ref="C4261" r:id="rId4232" display="https://finance.yahoo.com/quote/AMZN/options?strike=87&amp;straddle=false" xr:uid="{12D323E1-1CF5-4A9B-8C23-2F0E67BBE563}"/>
    <hyperlink ref="A4262" r:id="rId4233" display="https://finance.yahoo.com/quote/AMZN230616C00088000?p=AMZN230616C00088000" xr:uid="{529A8197-17BF-401B-96CA-E2D8F678A20C}"/>
    <hyperlink ref="C4262" r:id="rId4234" display="https://finance.yahoo.com/quote/AMZN/options?strike=88&amp;straddle=false" xr:uid="{36FB473E-1AC1-46F5-8FF4-47BF240762E0}"/>
    <hyperlink ref="A4263" r:id="rId4235" display="https://finance.yahoo.com/quote/AMZN230616C00089000?p=AMZN230616C00089000" xr:uid="{A2B540A9-9239-46E8-8B7C-E62C1AD71EAE}"/>
    <hyperlink ref="C4263" r:id="rId4236" display="https://finance.yahoo.com/quote/AMZN/options?strike=89&amp;straddle=false" xr:uid="{AD3B7BC0-74F8-4BC2-A495-14021186F518}"/>
    <hyperlink ref="A4264" r:id="rId4237" display="https://finance.yahoo.com/quote/AMZN230616C00090000?p=AMZN230616C00090000" xr:uid="{163E4C12-32DD-4E18-93F1-4FDB3BEE20A0}"/>
    <hyperlink ref="C4264" r:id="rId4238" display="https://finance.yahoo.com/quote/AMZN/options?strike=90&amp;straddle=false" xr:uid="{70209C44-734B-4067-BDB2-C3DEE1BFD615}"/>
    <hyperlink ref="A4265" r:id="rId4239" display="https://finance.yahoo.com/quote/AMZN230616C00091000?p=AMZN230616C00091000" xr:uid="{2B480C03-0459-4EA5-9B89-E651EF8237FC}"/>
    <hyperlink ref="C4265" r:id="rId4240" display="https://finance.yahoo.com/quote/AMZN/options?strike=91&amp;straddle=false" xr:uid="{32B9F61B-2384-4278-8761-66DF377576F3}"/>
    <hyperlink ref="A4266" r:id="rId4241" display="https://finance.yahoo.com/quote/AMZN230616C00092000?p=AMZN230616C00092000" xr:uid="{F0FFA4F0-5E0E-4FF0-9843-8D285A8257FD}"/>
    <hyperlink ref="C4266" r:id="rId4242" display="https://finance.yahoo.com/quote/AMZN/options?strike=92&amp;straddle=false" xr:uid="{7A1718A8-51F7-4FF0-B343-121845CF8F03}"/>
    <hyperlink ref="A4267" r:id="rId4243" display="https://finance.yahoo.com/quote/AMZN230616C00093000?p=AMZN230616C00093000" xr:uid="{14595E26-ECA6-41ED-B05C-2CB27B009BA4}"/>
    <hyperlink ref="C4267" r:id="rId4244" display="https://finance.yahoo.com/quote/AMZN/options?strike=93&amp;straddle=false" xr:uid="{EC0065B6-DFC5-4D1A-B8FF-B4B29FCAB4ED}"/>
    <hyperlink ref="A4268" r:id="rId4245" display="https://finance.yahoo.com/quote/AMZN230616C00094000?p=AMZN230616C00094000" xr:uid="{D9029205-4750-4D3A-98A6-3AE080E12B27}"/>
    <hyperlink ref="C4268" r:id="rId4246" display="https://finance.yahoo.com/quote/AMZN/options?strike=94&amp;straddle=false" xr:uid="{FA0BCBFE-CA9F-47C6-8C5F-DF05B561C009}"/>
    <hyperlink ref="A4269" r:id="rId4247" display="https://finance.yahoo.com/quote/AMZN230616C00095000?p=AMZN230616C00095000" xr:uid="{B15D0D6A-0CD0-4CEE-A782-197124B4FF70}"/>
    <hyperlink ref="C4269" r:id="rId4248" display="https://finance.yahoo.com/quote/AMZN/options?strike=95&amp;straddle=false" xr:uid="{1CA25276-75CE-41FB-BD13-079085788992}"/>
    <hyperlink ref="A4270" r:id="rId4249" display="https://finance.yahoo.com/quote/AMZN230616C00096000?p=AMZN230616C00096000" xr:uid="{71CA046B-5FB4-4D84-8BE8-3D466905893E}"/>
    <hyperlink ref="C4270" r:id="rId4250" display="https://finance.yahoo.com/quote/AMZN/options?strike=96&amp;straddle=false" xr:uid="{43172017-319B-4C87-8C52-93CB93AB7635}"/>
    <hyperlink ref="A4271" r:id="rId4251" display="https://finance.yahoo.com/quote/AMZN230616C00097000?p=AMZN230616C00097000" xr:uid="{D67B2BF6-2D92-49F9-828F-5B25149540DA}"/>
    <hyperlink ref="C4271" r:id="rId4252" display="https://finance.yahoo.com/quote/AMZN/options?strike=97&amp;straddle=false" xr:uid="{E7F092AF-43B2-4A2D-AAFA-06E8B34BAFF8}"/>
    <hyperlink ref="A4272" r:id="rId4253" display="https://finance.yahoo.com/quote/AMZN230616C00098000?p=AMZN230616C00098000" xr:uid="{DDBF7CA6-9767-4BAA-AD00-B229E08516A1}"/>
    <hyperlink ref="C4272" r:id="rId4254" display="https://finance.yahoo.com/quote/AMZN/options?strike=98&amp;straddle=false" xr:uid="{F141328D-9DE9-477A-B729-74D7AB5B73D5}"/>
    <hyperlink ref="A4273" r:id="rId4255" display="https://finance.yahoo.com/quote/AMZN230616C00099000?p=AMZN230616C00099000" xr:uid="{CCE66888-806C-44B4-A6A5-54E1FC648C68}"/>
    <hyperlink ref="C4273" r:id="rId4256" display="https://finance.yahoo.com/quote/AMZN/options?strike=99&amp;straddle=false" xr:uid="{2AD1E86E-1753-4E67-AEA5-54A1A5250103}"/>
    <hyperlink ref="A4274" r:id="rId4257" display="https://finance.yahoo.com/quote/AMZN230616C00100000?p=AMZN230616C00100000" xr:uid="{24368B89-B2C9-4372-AE44-8F2FA3814DDD}"/>
    <hyperlink ref="C4274" r:id="rId4258" display="https://finance.yahoo.com/quote/AMZN/options?strike=100&amp;straddle=false" xr:uid="{326E06BD-5DA0-4747-BF92-0DD0AA5C3ACE}"/>
    <hyperlink ref="A4275" r:id="rId4259" display="https://finance.yahoo.com/quote/AMZN230616C00105000?p=AMZN230616C00105000" xr:uid="{BCE80CD1-A7E9-4015-96D8-1C482B832C01}"/>
    <hyperlink ref="C4275" r:id="rId4260" display="https://finance.yahoo.com/quote/AMZN/options?strike=105&amp;straddle=false" xr:uid="{5EB02EEF-2DC9-49B2-AA5E-D402180836E3}"/>
    <hyperlink ref="A4276" r:id="rId4261" display="https://finance.yahoo.com/quote/AMZN230616C00110000?p=AMZN230616C00110000" xr:uid="{EFD9232F-E667-491F-962C-EF011E6DC9C0}"/>
    <hyperlink ref="C4276" r:id="rId4262" display="https://finance.yahoo.com/quote/AMZN/options?strike=110&amp;straddle=false" xr:uid="{74BB0159-0F89-4DE5-8A8E-A0F6FBA1D498}"/>
    <hyperlink ref="A4277" r:id="rId4263" display="https://finance.yahoo.com/quote/AMZN230616C00115000?p=AMZN230616C00115000" xr:uid="{6B0B95A0-F908-4981-8380-E3C41F018C7C}"/>
    <hyperlink ref="C4277" r:id="rId4264" display="https://finance.yahoo.com/quote/AMZN/options?strike=115&amp;straddle=false" xr:uid="{99713ADF-0641-4645-9804-A9F13A945974}"/>
    <hyperlink ref="A4278" r:id="rId4265" display="https://finance.yahoo.com/quote/AMZN230616C00120000?p=AMZN230616C00120000" xr:uid="{93E8200D-9E1E-49C5-8EB5-EC3562F8DF01}"/>
    <hyperlink ref="C4278" r:id="rId4266" display="https://finance.yahoo.com/quote/AMZN/options?strike=120&amp;straddle=false" xr:uid="{99EC416A-6564-4AC6-AFF7-F1A6D8481559}"/>
    <hyperlink ref="A4279" r:id="rId4267" display="https://finance.yahoo.com/quote/AMZN230616C00125000?p=AMZN230616C00125000" xr:uid="{AB6DD6EE-DE36-44C5-B241-E211968CF2FE}"/>
    <hyperlink ref="C4279" r:id="rId4268" display="https://finance.yahoo.com/quote/AMZN/options?strike=125&amp;straddle=false" xr:uid="{ADC0BA22-4352-415C-8BB1-B0993408C691}"/>
    <hyperlink ref="A4280" r:id="rId4269" display="https://finance.yahoo.com/quote/AMZN230616C00130000?p=AMZN230616C00130000" xr:uid="{796F54B7-732F-4706-A218-B44B82C1206A}"/>
    <hyperlink ref="C4280" r:id="rId4270" display="https://finance.yahoo.com/quote/AMZN/options?strike=130&amp;straddle=false" xr:uid="{513EA451-B754-4BC9-8A12-401021C4AC7C}"/>
    <hyperlink ref="A4281" r:id="rId4271" display="https://finance.yahoo.com/quote/AMZN230616C00135000?p=AMZN230616C00135000" xr:uid="{0C9D85B3-1ECF-4BEE-A766-097816F8461D}"/>
    <hyperlink ref="C4281" r:id="rId4272" display="https://finance.yahoo.com/quote/AMZN/options?strike=135&amp;straddle=false" xr:uid="{353CA6D1-53F4-4174-9104-7D0E0983BB7F}"/>
    <hyperlink ref="A4282" r:id="rId4273" display="https://finance.yahoo.com/quote/AMZN230616C00140000?p=AMZN230616C00140000" xr:uid="{09395E73-EB0A-4CCB-822F-28EFDCAC222F}"/>
    <hyperlink ref="C4282" r:id="rId4274" display="https://finance.yahoo.com/quote/AMZN/options?strike=140&amp;straddle=false" xr:uid="{F379E12A-2ABC-4967-ACE6-1BB57F860EF5}"/>
    <hyperlink ref="A4283" r:id="rId4275" display="https://finance.yahoo.com/quote/AMZN230616C00145000?p=AMZN230616C00145000" xr:uid="{BCA068C0-C175-41FE-A4F2-801D5E53D1FE}"/>
    <hyperlink ref="C4283" r:id="rId4276" display="https://finance.yahoo.com/quote/AMZN/options?strike=145&amp;straddle=false" xr:uid="{730B48E3-C14B-4011-BC14-4F73AECEB1C7}"/>
    <hyperlink ref="A4284" r:id="rId4277" display="https://finance.yahoo.com/quote/AMZN230616C00150000?p=AMZN230616C00150000" xr:uid="{7F95B6B4-AA19-44EC-80FE-EF4A3B705089}"/>
    <hyperlink ref="C4284" r:id="rId4278" display="https://finance.yahoo.com/quote/AMZN/options?strike=150&amp;straddle=false" xr:uid="{C71908C1-AF16-4A1D-803D-37C7076EF8C7}"/>
    <hyperlink ref="A4285" r:id="rId4279" display="https://finance.yahoo.com/quote/AMZN230616C00150500?p=AMZN230616C00150500" xr:uid="{5EE97C0F-5540-4C88-B083-F27AEE18B631}"/>
    <hyperlink ref="C4285" r:id="rId4280" display="https://finance.yahoo.com/quote/AMZN/options?strike=150.5&amp;straddle=false" xr:uid="{3A62C2E8-8FB9-4FD9-B9FC-E72CAD44EA8D}"/>
    <hyperlink ref="A4286" r:id="rId4281" display="https://finance.yahoo.com/quote/AMZN230616C00151000?p=AMZN230616C00151000" xr:uid="{F8C1770C-0FBC-47BE-866C-6DFB5E3945A9}"/>
    <hyperlink ref="C4286" r:id="rId4282" display="https://finance.yahoo.com/quote/AMZN/options?strike=151&amp;straddle=false" xr:uid="{269A59AF-45E5-4CD2-BB3B-1F8DAB94F107}"/>
    <hyperlink ref="A4287" r:id="rId4283" display="https://finance.yahoo.com/quote/AMZN230616C00151500?p=AMZN230616C00151500" xr:uid="{C415FE63-5B43-4F46-8394-B42EE22ACAD4}"/>
    <hyperlink ref="C4287" r:id="rId4284" display="https://finance.yahoo.com/quote/AMZN/options?strike=151.5&amp;straddle=false" xr:uid="{6E2772D1-C8D6-47BE-BE5B-E720B363A232}"/>
    <hyperlink ref="A4288" r:id="rId4285" display="https://finance.yahoo.com/quote/AMZN230616C00152000?p=AMZN230616C00152000" xr:uid="{5C9BEEF8-EB7E-4AE5-8D76-2C5F85D3D674}"/>
    <hyperlink ref="C4288" r:id="rId4286" display="https://finance.yahoo.com/quote/AMZN/options?strike=152&amp;straddle=false" xr:uid="{6C60BF98-B9E4-41B6-83B1-6557A2A8A0E2}"/>
    <hyperlink ref="A4289" r:id="rId4287" display="https://finance.yahoo.com/quote/AMZN230616C00152500?p=AMZN230616C00152500" xr:uid="{9F4A0D87-6220-40CB-A995-22B863AA3A0F}"/>
    <hyperlink ref="C4289" r:id="rId4288" display="https://finance.yahoo.com/quote/AMZN/options?strike=152.5&amp;straddle=false" xr:uid="{C3C9D29C-0554-4D31-8850-B80F27EB90A6}"/>
    <hyperlink ref="A4290" r:id="rId4289" display="https://finance.yahoo.com/quote/AMZN230616C00153000?p=AMZN230616C00153000" xr:uid="{5A79E660-FBC0-497F-87CA-CCC29A96510A}"/>
    <hyperlink ref="C4290" r:id="rId4290" display="https://finance.yahoo.com/quote/AMZN/options?strike=153&amp;straddle=false" xr:uid="{EA4643E9-2267-4F7A-9A96-1A41DB76B63B}"/>
    <hyperlink ref="A4291" r:id="rId4291" display="https://finance.yahoo.com/quote/AMZN230616C00153500?p=AMZN230616C00153500" xr:uid="{B07F3A5B-89A3-4B69-8355-D6ECDE72E95A}"/>
    <hyperlink ref="C4291" r:id="rId4292" display="https://finance.yahoo.com/quote/AMZN/options?strike=153.5&amp;straddle=false" xr:uid="{CD52CD89-1CBC-46D9-802C-7916E03AAE6A}"/>
    <hyperlink ref="A4292" r:id="rId4293" display="https://finance.yahoo.com/quote/AMZN230616C00154000?p=AMZN230616C00154000" xr:uid="{85D4FAF9-3B12-4EF5-B662-CE8113733B4F}"/>
    <hyperlink ref="C4292" r:id="rId4294" display="https://finance.yahoo.com/quote/AMZN/options?strike=154&amp;straddle=false" xr:uid="{1461132E-FE61-4E64-B223-EA883FFDDCA3}"/>
    <hyperlink ref="A4293" r:id="rId4295" display="https://finance.yahoo.com/quote/AMZN230616C00154500?p=AMZN230616C00154500" xr:uid="{BF8342BA-C6D3-47BA-916B-7E18BB26A67A}"/>
    <hyperlink ref="C4293" r:id="rId4296" display="https://finance.yahoo.com/quote/AMZN/options?strike=154.5&amp;straddle=false" xr:uid="{C03CC9C1-9694-409C-8BF4-856A4DD1D8A1}"/>
    <hyperlink ref="A4294" r:id="rId4297" display="https://finance.yahoo.com/quote/AMZN230616C00155000?p=AMZN230616C00155000" xr:uid="{340488D5-940D-4979-9A69-3293CBC8C3C8}"/>
    <hyperlink ref="C4294" r:id="rId4298" display="https://finance.yahoo.com/quote/AMZN/options?strike=155&amp;straddle=false" xr:uid="{3F490182-9BEB-4F7F-AC5C-68146EEDF0CA}"/>
    <hyperlink ref="A4295" r:id="rId4299" display="https://finance.yahoo.com/quote/AMZN230616C00155500?p=AMZN230616C00155500" xr:uid="{59CF9B27-775F-4C04-91D8-94B362BD5C5E}"/>
    <hyperlink ref="C4295" r:id="rId4300" display="https://finance.yahoo.com/quote/AMZN/options?strike=155.5&amp;straddle=false" xr:uid="{B295712B-D8BC-4434-A911-08587B7643B5}"/>
    <hyperlink ref="A4296" r:id="rId4301" display="https://finance.yahoo.com/quote/AMZN230616C00156000?p=AMZN230616C00156000" xr:uid="{62F2EEFE-7D98-44E7-9F1F-157B63529464}"/>
    <hyperlink ref="C4296" r:id="rId4302" display="https://finance.yahoo.com/quote/AMZN/options?strike=156&amp;straddle=false" xr:uid="{E3F9D834-99CC-4A0E-B7EB-61E6DC8F061E}"/>
    <hyperlink ref="A4297" r:id="rId4303" display="https://finance.yahoo.com/quote/AMZN230616C00156500?p=AMZN230616C00156500" xr:uid="{1800DB30-E5F7-4FBE-9270-4441A6CBA736}"/>
    <hyperlink ref="C4297" r:id="rId4304" display="https://finance.yahoo.com/quote/AMZN/options?strike=156.5&amp;straddle=false" xr:uid="{A26EFE6A-518D-4746-8EA4-A4FD099FD316}"/>
    <hyperlink ref="A4298" r:id="rId4305" display="https://finance.yahoo.com/quote/AMZN230616C00157000?p=AMZN230616C00157000" xr:uid="{52F16AC4-47FB-4B0D-9A70-83A8A5B55448}"/>
    <hyperlink ref="C4298" r:id="rId4306" display="https://finance.yahoo.com/quote/AMZN/options?strike=157&amp;straddle=false" xr:uid="{E3BA49A1-809A-4985-B5F4-74BFF909160E}"/>
    <hyperlink ref="A4299" r:id="rId4307" display="https://finance.yahoo.com/quote/AMZN230616C00157500?p=AMZN230616C00157500" xr:uid="{2364C315-46FE-45E5-9E96-B6E5B2739BE3}"/>
    <hyperlink ref="C4299" r:id="rId4308" display="https://finance.yahoo.com/quote/AMZN/options?strike=157.5&amp;straddle=false" xr:uid="{003EF0BB-B283-41FB-A08F-294636EC6BF1}"/>
    <hyperlink ref="A4300" r:id="rId4309" display="https://finance.yahoo.com/quote/AMZN230616C00158000?p=AMZN230616C00158000" xr:uid="{68B4219B-7866-455A-B556-151987CDDABD}"/>
    <hyperlink ref="C4300" r:id="rId4310" display="https://finance.yahoo.com/quote/AMZN/options?strike=158&amp;straddle=false" xr:uid="{44FEF79C-8E98-4EE2-87FB-34B038F26254}"/>
    <hyperlink ref="A4301" r:id="rId4311" display="https://finance.yahoo.com/quote/AMZN230616C00158500?p=AMZN230616C00158500" xr:uid="{9A63EC37-071C-44DD-9B9E-EA7417A7C360}"/>
    <hyperlink ref="C4301" r:id="rId4312" display="https://finance.yahoo.com/quote/AMZN/options?strike=158.5&amp;straddle=false" xr:uid="{F99599FB-29B1-4959-A200-20B09DC6071D}"/>
    <hyperlink ref="A4302" r:id="rId4313" display="https://finance.yahoo.com/quote/AMZN230616C00159000?p=AMZN230616C00159000" xr:uid="{B419D8EE-8E3D-4F04-BF2F-31147914DFE3}"/>
    <hyperlink ref="C4302" r:id="rId4314" display="https://finance.yahoo.com/quote/AMZN/options?strike=159&amp;straddle=false" xr:uid="{CEF46104-E09A-4810-B958-CC0A81A20AD0}"/>
    <hyperlink ref="A4303" r:id="rId4315" display="https://finance.yahoo.com/quote/AMZN230616C00159500?p=AMZN230616C00159500" xr:uid="{E2C05DF0-1CCF-42E6-9AB1-17DF59593BF4}"/>
    <hyperlink ref="C4303" r:id="rId4316" display="https://finance.yahoo.com/quote/AMZN/options?strike=159.5&amp;straddle=false" xr:uid="{2A32FBAF-19B6-446B-9EC3-3860B65E3B5D}"/>
    <hyperlink ref="A4304" r:id="rId4317" display="https://finance.yahoo.com/quote/AMZN230616C00160000?p=AMZN230616C00160000" xr:uid="{1FE84D87-FE8B-4B0A-9214-3F2153CB3AF3}"/>
    <hyperlink ref="C4304" r:id="rId4318" display="https://finance.yahoo.com/quote/AMZN/options?strike=160&amp;straddle=false" xr:uid="{E0AB3823-C573-4A4A-A646-981D71928D38}"/>
    <hyperlink ref="A4305" r:id="rId4319" display="https://finance.yahoo.com/quote/AMZN230616C00160500?p=AMZN230616C00160500" xr:uid="{7D319FEC-D0C0-4795-AFFC-208B11D74540}"/>
    <hyperlink ref="C4305" r:id="rId4320" display="https://finance.yahoo.com/quote/AMZN/options?strike=160.5&amp;straddle=false" xr:uid="{43A2EB2B-E59E-4291-9CC5-EAA1B26875B4}"/>
    <hyperlink ref="A4306" r:id="rId4321" display="https://finance.yahoo.com/quote/AMZN230616C00161000?p=AMZN230616C00161000" xr:uid="{F643620F-E73B-4B70-8579-40A3CD41420E}"/>
    <hyperlink ref="C4306" r:id="rId4322" display="https://finance.yahoo.com/quote/AMZN/options?strike=161&amp;straddle=false" xr:uid="{36B1DE21-9BE1-467B-B9DB-DFD98B26D6E4}"/>
    <hyperlink ref="A4307" r:id="rId4323" display="https://finance.yahoo.com/quote/AMZN230616C00161500?p=AMZN230616C00161500" xr:uid="{D423EFC8-E068-4DF5-9D2D-ED5269CEBA07}"/>
    <hyperlink ref="C4307" r:id="rId4324" display="https://finance.yahoo.com/quote/AMZN/options?strike=161.5&amp;straddle=false" xr:uid="{345F0169-16A9-49C7-9383-B28C14262360}"/>
    <hyperlink ref="A4308" r:id="rId4325" display="https://finance.yahoo.com/quote/AMZN230616C00162000?p=AMZN230616C00162000" xr:uid="{0811FEFE-08CE-425E-8938-03CE4990E0B6}"/>
    <hyperlink ref="C4308" r:id="rId4326" display="https://finance.yahoo.com/quote/AMZN/options?strike=162&amp;straddle=false" xr:uid="{12F6ECBA-59C5-48B1-A89A-EB01403E3C41}"/>
    <hyperlink ref="A4309" r:id="rId4327" display="https://finance.yahoo.com/quote/AMZN230616C00162500?p=AMZN230616C00162500" xr:uid="{B0FFA9A9-97F0-4B35-B1A9-5F92FEAB832A}"/>
    <hyperlink ref="C4309" r:id="rId4328" display="https://finance.yahoo.com/quote/AMZN/options?strike=162.5&amp;straddle=false" xr:uid="{4F2C80BE-4112-4DDB-BC73-C5258F465844}"/>
    <hyperlink ref="A4310" r:id="rId4329" display="https://finance.yahoo.com/quote/AMZN230616C00163000?p=AMZN230616C00163000" xr:uid="{BACF6D5D-BAD0-462F-9B44-4DE83C1B1521}"/>
    <hyperlink ref="C4310" r:id="rId4330" display="https://finance.yahoo.com/quote/AMZN/options?strike=163&amp;straddle=false" xr:uid="{4B919FB5-657B-48D4-B67B-EBA227BBDD69}"/>
    <hyperlink ref="A4311" r:id="rId4331" display="https://finance.yahoo.com/quote/AMZN230616C00163500?p=AMZN230616C00163500" xr:uid="{A653422C-D10B-4844-AC90-1712A19E3AB1}"/>
    <hyperlink ref="C4311" r:id="rId4332" display="https://finance.yahoo.com/quote/AMZN/options?strike=163.5&amp;straddle=false" xr:uid="{7D04C3F7-5332-428D-A573-FB6664B5F304}"/>
    <hyperlink ref="A4312" r:id="rId4333" display="https://finance.yahoo.com/quote/AMZN230616C00164000?p=AMZN230616C00164000" xr:uid="{C3800208-4727-42A7-8A9E-D2B53717A432}"/>
    <hyperlink ref="C4312" r:id="rId4334" display="https://finance.yahoo.com/quote/AMZN/options?strike=164&amp;straddle=false" xr:uid="{C1D92A41-5AB7-4364-A742-12644B51598B}"/>
    <hyperlink ref="A4313" r:id="rId4335" display="https://finance.yahoo.com/quote/AMZN230616C00164500?p=AMZN230616C00164500" xr:uid="{6374A4F7-2AF5-4372-AAC6-FFD732E9A003}"/>
    <hyperlink ref="C4313" r:id="rId4336" display="https://finance.yahoo.com/quote/AMZN/options?strike=164.5&amp;straddle=false" xr:uid="{8CAC6FD9-678F-43E1-B9AC-3BF42A33734B}"/>
    <hyperlink ref="A4314" r:id="rId4337" display="https://finance.yahoo.com/quote/AMZN230616C00165000?p=AMZN230616C00165000" xr:uid="{0B98DBEA-C10C-4090-80E9-DFBB471BB2C9}"/>
    <hyperlink ref="C4314" r:id="rId4338" display="https://finance.yahoo.com/quote/AMZN/options?strike=165&amp;straddle=false" xr:uid="{733D9CD3-E991-4FCE-8450-BF58D5B34BA8}"/>
    <hyperlink ref="A4315" r:id="rId4339" display="https://finance.yahoo.com/quote/AMZN230616C00165500?p=AMZN230616C00165500" xr:uid="{2DA0E5B8-9B09-4D16-ADC5-F00A01490FFF}"/>
    <hyperlink ref="C4315" r:id="rId4340" display="https://finance.yahoo.com/quote/AMZN/options?strike=165.5&amp;straddle=false" xr:uid="{0858922A-1A1A-4507-913A-D6A6A328A36E}"/>
    <hyperlink ref="A4316" r:id="rId4341" display="https://finance.yahoo.com/quote/AMZN230616C00166000?p=AMZN230616C00166000" xr:uid="{653A85A4-402F-43B3-9941-74B5DEB4E46D}"/>
    <hyperlink ref="C4316" r:id="rId4342" display="https://finance.yahoo.com/quote/AMZN/options?strike=166&amp;straddle=false" xr:uid="{F2287074-35FD-42E3-A667-B4CA30E43441}"/>
    <hyperlink ref="A4317" r:id="rId4343" display="https://finance.yahoo.com/quote/AMZN230616C00166500?p=AMZN230616C00166500" xr:uid="{745D3264-ADEC-4BD7-9B3C-885618397B24}"/>
    <hyperlink ref="C4317" r:id="rId4344" display="https://finance.yahoo.com/quote/AMZN/options?strike=166.5&amp;straddle=false" xr:uid="{1A1BEDA1-9D5E-4206-BBBB-6AA1ED094BFD}"/>
    <hyperlink ref="A4318" r:id="rId4345" display="https://finance.yahoo.com/quote/AMZN230616C00167000?p=AMZN230616C00167000" xr:uid="{B631493E-F93F-453F-B3AD-C8C5560D6DF8}"/>
    <hyperlink ref="C4318" r:id="rId4346" display="https://finance.yahoo.com/quote/AMZN/options?strike=167&amp;straddle=false" xr:uid="{571597D1-E581-4FEC-882C-1509471CE4E8}"/>
    <hyperlink ref="A4319" r:id="rId4347" display="https://finance.yahoo.com/quote/AMZN230616C00167500?p=AMZN230616C00167500" xr:uid="{5E0037AA-0D8E-4466-B8A5-480C8E66713A}"/>
    <hyperlink ref="C4319" r:id="rId4348" display="https://finance.yahoo.com/quote/AMZN/options?strike=167.5&amp;straddle=false" xr:uid="{08D99985-A86D-4A26-A461-C3C170C2D926}"/>
    <hyperlink ref="A4320" r:id="rId4349" display="https://finance.yahoo.com/quote/AMZN230616C00168000?p=AMZN230616C00168000" xr:uid="{50D21E35-6B8E-4182-9EED-2A8973847B23}"/>
    <hyperlink ref="C4320" r:id="rId4350" display="https://finance.yahoo.com/quote/AMZN/options?strike=168&amp;straddle=false" xr:uid="{78A39021-385D-4C0A-9053-F443D2BFAA82}"/>
    <hyperlink ref="A4321" r:id="rId4351" display="https://finance.yahoo.com/quote/AMZN230616C00168500?p=AMZN230616C00168500" xr:uid="{C070E1DE-57C3-4251-A943-CAFF6222ED5F}"/>
    <hyperlink ref="C4321" r:id="rId4352" display="https://finance.yahoo.com/quote/AMZN/options?strike=168.5&amp;straddle=false" xr:uid="{B9481FB6-B94B-44A1-B658-0B0BA16B8532}"/>
    <hyperlink ref="A4322" r:id="rId4353" display="https://finance.yahoo.com/quote/AMZN230616C00169000?p=AMZN230616C00169000" xr:uid="{2BB5F730-1585-43B5-98DC-F1DA33E33C16}"/>
    <hyperlink ref="C4322" r:id="rId4354" display="https://finance.yahoo.com/quote/AMZN/options?strike=169&amp;straddle=false" xr:uid="{574D294A-6530-41B7-829A-DD42D239479E}"/>
    <hyperlink ref="A4323" r:id="rId4355" display="https://finance.yahoo.com/quote/AMZN230616C00169500?p=AMZN230616C00169500" xr:uid="{AAADB523-C853-43EF-80BF-CC986A0ACEA1}"/>
    <hyperlink ref="C4323" r:id="rId4356" display="https://finance.yahoo.com/quote/AMZN/options?strike=169.5&amp;straddle=false" xr:uid="{29D8F440-9CE9-4585-9D87-D2FCE78DF3C9}"/>
    <hyperlink ref="A4324" r:id="rId4357" display="https://finance.yahoo.com/quote/AMZN230616C00170000?p=AMZN230616C00170000" xr:uid="{8ECB1264-7C4B-410D-AEE6-D46B5712EF5F}"/>
    <hyperlink ref="C4324" r:id="rId4358" display="https://finance.yahoo.com/quote/AMZN/options?strike=170&amp;straddle=false" xr:uid="{697A61A2-D3F4-482C-A91E-AF1C18B3CECB}"/>
    <hyperlink ref="A4325" r:id="rId4359" display="https://finance.yahoo.com/quote/AMZN230616C00170500?p=AMZN230616C00170500" xr:uid="{2F37A288-1FEE-48FB-A4D5-61604C70B811}"/>
    <hyperlink ref="C4325" r:id="rId4360" display="https://finance.yahoo.com/quote/AMZN/options?strike=170.5&amp;straddle=false" xr:uid="{DDFC70B8-8DDF-44B0-959A-4730530E016C}"/>
    <hyperlink ref="A4326" r:id="rId4361" display="https://finance.yahoo.com/quote/AMZN230616C00171000?p=AMZN230616C00171000" xr:uid="{2EB76337-4900-4CAD-BA83-1E445C1C5E0F}"/>
    <hyperlink ref="C4326" r:id="rId4362" display="https://finance.yahoo.com/quote/AMZN/options?strike=171&amp;straddle=false" xr:uid="{8E32175E-77E5-4B85-9E9A-1133F1FF14EC}"/>
    <hyperlink ref="A4327" r:id="rId4363" display="https://finance.yahoo.com/quote/AMZN230616C00171500?p=AMZN230616C00171500" xr:uid="{6BCFD9BC-32AA-4655-A4D6-47F7B337F939}"/>
    <hyperlink ref="C4327" r:id="rId4364" display="https://finance.yahoo.com/quote/AMZN/options?strike=171.5&amp;straddle=false" xr:uid="{087FD652-45F5-4614-9CE4-B02D9F4619B5}"/>
    <hyperlink ref="A4328" r:id="rId4365" display="https://finance.yahoo.com/quote/AMZN230616C00172000?p=AMZN230616C00172000" xr:uid="{78CD7019-0CC6-4E71-9722-602EBC49157F}"/>
    <hyperlink ref="C4328" r:id="rId4366" display="https://finance.yahoo.com/quote/AMZN/options?strike=172&amp;straddle=false" xr:uid="{45BCD985-B3DB-4B16-BD3E-E28CDD6DE35F}"/>
    <hyperlink ref="A4329" r:id="rId4367" display="https://finance.yahoo.com/quote/AMZN230616C00172500?p=AMZN230616C00172500" xr:uid="{7BCD50F6-E0E3-4B7E-A80C-4BDD9FFDCDFB}"/>
    <hyperlink ref="C4329" r:id="rId4368" display="https://finance.yahoo.com/quote/AMZN/options?strike=172.5&amp;straddle=false" xr:uid="{605D9649-B182-4182-926F-08B338714895}"/>
    <hyperlink ref="A4330" r:id="rId4369" display="https://finance.yahoo.com/quote/AMZN230616C00173000?p=AMZN230616C00173000" xr:uid="{BB916D91-D094-402D-A637-5796C89B1138}"/>
    <hyperlink ref="C4330" r:id="rId4370" display="https://finance.yahoo.com/quote/AMZN/options?strike=173&amp;straddle=false" xr:uid="{3F566ADE-0B23-49A7-80A5-834DF0EF7F92}"/>
    <hyperlink ref="A4331" r:id="rId4371" display="https://finance.yahoo.com/quote/AMZN230616C00173500?p=AMZN230616C00173500" xr:uid="{5FE063BE-8B30-485B-ACFB-9FB092CCBCC4}"/>
    <hyperlink ref="C4331" r:id="rId4372" display="https://finance.yahoo.com/quote/AMZN/options?strike=173.5&amp;straddle=false" xr:uid="{86064394-2C38-409E-AFD6-63286657859F}"/>
    <hyperlink ref="A4332" r:id="rId4373" display="https://finance.yahoo.com/quote/AMZN230616C00174000?p=AMZN230616C00174000" xr:uid="{F2A42D8B-D9DA-4D09-AFFC-646B756CD70F}"/>
    <hyperlink ref="C4332" r:id="rId4374" display="https://finance.yahoo.com/quote/AMZN/options?strike=174&amp;straddle=false" xr:uid="{F8D45086-76B9-4577-98CB-7367F980B760}"/>
    <hyperlink ref="A4333" r:id="rId4375" display="https://finance.yahoo.com/quote/AMZN230616C00174500?p=AMZN230616C00174500" xr:uid="{B381D536-3A07-469E-A903-06EA24F741DD}"/>
    <hyperlink ref="C4333" r:id="rId4376" display="https://finance.yahoo.com/quote/AMZN/options?strike=174.5&amp;straddle=false" xr:uid="{9C1871E2-3AD9-4710-B70C-E27E08529AFC}"/>
    <hyperlink ref="A4334" r:id="rId4377" display="https://finance.yahoo.com/quote/AMZN230616C00175000?p=AMZN230616C00175000" xr:uid="{D26C8C0D-BAF5-4831-8357-5DAFBD6E3EA0}"/>
    <hyperlink ref="C4334" r:id="rId4378" display="https://finance.yahoo.com/quote/AMZN/options?strike=175&amp;straddle=false" xr:uid="{D39CB2B8-F5FC-443E-92E2-131279E9F563}"/>
    <hyperlink ref="A4335" r:id="rId4379" display="https://finance.yahoo.com/quote/AMZN230616C00175500?p=AMZN230616C00175500" xr:uid="{5524118A-FDD9-40EF-9371-D0ABAC515022}"/>
    <hyperlink ref="C4335" r:id="rId4380" display="https://finance.yahoo.com/quote/AMZN/options?strike=175.5&amp;straddle=false" xr:uid="{BC96B17C-3CBE-4AC3-8FE1-F24FDDE16521}"/>
    <hyperlink ref="A4336" r:id="rId4381" display="https://finance.yahoo.com/quote/AMZN230616C00176000?p=AMZN230616C00176000" xr:uid="{7666FB3C-D2AC-4561-B1EB-B9E6AD1D79E7}"/>
    <hyperlink ref="C4336" r:id="rId4382" display="https://finance.yahoo.com/quote/AMZN/options?strike=176&amp;straddle=false" xr:uid="{CF947F47-EC75-4661-BD49-991F001A5B5E}"/>
    <hyperlink ref="A4337" r:id="rId4383" display="https://finance.yahoo.com/quote/AMZN230616C00176500?p=AMZN230616C00176500" xr:uid="{F2F4CA39-7BA1-47A8-8832-6986C4C5C89D}"/>
    <hyperlink ref="C4337" r:id="rId4384" display="https://finance.yahoo.com/quote/AMZN/options?strike=176.5&amp;straddle=false" xr:uid="{AD4EEC4E-4D75-4D64-B9B5-438AADCF8ADE}"/>
    <hyperlink ref="A4338" r:id="rId4385" display="https://finance.yahoo.com/quote/AMZN230616C00177000?p=AMZN230616C00177000" xr:uid="{9075DBE3-E236-4C08-8915-8772874EC63A}"/>
    <hyperlink ref="C4338" r:id="rId4386" display="https://finance.yahoo.com/quote/AMZN/options?strike=177&amp;straddle=false" xr:uid="{D590B284-AC29-419A-8A4E-95728871D63F}"/>
    <hyperlink ref="A4339" r:id="rId4387" display="https://finance.yahoo.com/quote/AMZN230616C00177500?p=AMZN230616C00177500" xr:uid="{DD772167-3469-4EBC-A684-D7013674C4B3}"/>
    <hyperlink ref="C4339" r:id="rId4388" display="https://finance.yahoo.com/quote/AMZN/options?strike=177.5&amp;straddle=false" xr:uid="{EB86DECF-3888-4861-9898-CA9A34B94D87}"/>
    <hyperlink ref="A4340" r:id="rId4389" display="https://finance.yahoo.com/quote/AMZN230616C00178000?p=AMZN230616C00178000" xr:uid="{F614670F-2D5D-492A-8E7D-C15F00427A9B}"/>
    <hyperlink ref="C4340" r:id="rId4390" display="https://finance.yahoo.com/quote/AMZN/options?strike=178&amp;straddle=false" xr:uid="{12B07780-7F95-455E-AA21-B591572101E3}"/>
    <hyperlink ref="A4341" r:id="rId4391" display="https://finance.yahoo.com/quote/AMZN230616C00178500?p=AMZN230616C00178500" xr:uid="{DE3DCA0D-AB08-48C1-8734-B05BF24227A7}"/>
    <hyperlink ref="C4341" r:id="rId4392" display="https://finance.yahoo.com/quote/AMZN/options?strike=178.5&amp;straddle=false" xr:uid="{85F8FD01-5800-4276-A481-6EEA1CD3FAED}"/>
    <hyperlink ref="A4342" r:id="rId4393" display="https://finance.yahoo.com/quote/AMZN230616C00179000?p=AMZN230616C00179000" xr:uid="{F44604CE-D858-4C19-BEF4-09404DD5F84B}"/>
    <hyperlink ref="C4342" r:id="rId4394" display="https://finance.yahoo.com/quote/AMZN/options?strike=179&amp;straddle=false" xr:uid="{5BB3508A-61E3-4566-9D00-2D8C2DAD9C31}"/>
    <hyperlink ref="A4343" r:id="rId4395" display="https://finance.yahoo.com/quote/AMZN230616C00179500?p=AMZN230616C00179500" xr:uid="{FDAD1BD2-02D6-4162-9104-733ABC923CC8}"/>
    <hyperlink ref="C4343" r:id="rId4396" display="https://finance.yahoo.com/quote/AMZN/options?strike=179.5&amp;straddle=false" xr:uid="{26082CF3-0768-4869-B4EA-42AE5A2ED31C}"/>
    <hyperlink ref="A4344" r:id="rId4397" display="https://finance.yahoo.com/quote/AMZN230616C00180000?p=AMZN230616C00180000" xr:uid="{188E2545-74A4-4CFB-BA38-CBC22D4CFE42}"/>
    <hyperlink ref="C4344" r:id="rId4398" display="https://finance.yahoo.com/quote/AMZN/options?strike=180&amp;straddle=false" xr:uid="{73ED327A-10D5-48FA-A4C0-EA97EEC67FD2}"/>
    <hyperlink ref="A4345" r:id="rId4399" display="https://finance.yahoo.com/quote/AMZN230616C00180500?p=AMZN230616C00180500" xr:uid="{F057988F-4561-4EFD-B2B9-DCB2E8B243DD}"/>
    <hyperlink ref="C4345" r:id="rId4400" display="https://finance.yahoo.com/quote/AMZN/options?strike=180.5&amp;straddle=false" xr:uid="{111AB9EB-8713-48EC-9CA0-C24371727A29}"/>
    <hyperlink ref="A4346" r:id="rId4401" display="https://finance.yahoo.com/quote/AMZN230616C00181000?p=AMZN230616C00181000" xr:uid="{BD0E31E0-A7D9-483F-821B-2D3258F44BA2}"/>
    <hyperlink ref="C4346" r:id="rId4402" display="https://finance.yahoo.com/quote/AMZN/options?strike=181&amp;straddle=false" xr:uid="{817ACD5C-8415-4B8F-BC4F-BB90D6A1E59D}"/>
    <hyperlink ref="A4347" r:id="rId4403" display="https://finance.yahoo.com/quote/AMZN230616C00181500?p=AMZN230616C00181500" xr:uid="{272FDA04-3152-4C8E-8038-13F4697C03A0}"/>
    <hyperlink ref="C4347" r:id="rId4404" display="https://finance.yahoo.com/quote/AMZN/options?strike=181.5&amp;straddle=false" xr:uid="{CD726B41-A5C6-45E7-8C35-691BDFFE8874}"/>
    <hyperlink ref="A4348" r:id="rId4405" display="https://finance.yahoo.com/quote/AMZN230616C00182000?p=AMZN230616C00182000" xr:uid="{049D8227-EA41-4281-9E06-9F6B8A89962B}"/>
    <hyperlink ref="C4348" r:id="rId4406" display="https://finance.yahoo.com/quote/AMZN/options?strike=182&amp;straddle=false" xr:uid="{D7903742-52D2-4FBD-BCCB-1C90157C7CB7}"/>
    <hyperlink ref="A4349" r:id="rId4407" display="https://finance.yahoo.com/quote/AMZN230616C00182500?p=AMZN230616C00182500" xr:uid="{9BCB9EFC-18A8-4009-AFAE-880A5AF04133}"/>
    <hyperlink ref="C4349" r:id="rId4408" display="https://finance.yahoo.com/quote/AMZN/options?strike=182.5&amp;straddle=false" xr:uid="{DB5C6891-1B90-455A-83E5-5B667AA9AF26}"/>
    <hyperlink ref="A4350" r:id="rId4409" display="https://finance.yahoo.com/quote/AMZN230616C00183000?p=AMZN230616C00183000" xr:uid="{343AA46C-92C7-4111-9A93-40B4131F0903}"/>
    <hyperlink ref="C4350" r:id="rId4410" display="https://finance.yahoo.com/quote/AMZN/options?strike=183&amp;straddle=false" xr:uid="{53738949-3AFF-488C-B41A-D98BF069E54C}"/>
    <hyperlink ref="A4351" r:id="rId4411" display="https://finance.yahoo.com/quote/AMZN230616C00183500?p=AMZN230616C00183500" xr:uid="{7477829C-0D0C-43B5-B4B5-FEA0AC9569DA}"/>
    <hyperlink ref="C4351" r:id="rId4412" display="https://finance.yahoo.com/quote/AMZN/options?strike=183.5&amp;straddle=false" xr:uid="{397DCF13-2C48-4CB4-8B16-6C63A4E6C612}"/>
    <hyperlink ref="A4352" r:id="rId4413" display="https://finance.yahoo.com/quote/AMZN230616C00184000?p=AMZN230616C00184000" xr:uid="{8DB30326-F4AB-4788-A874-3ED9604CEA25}"/>
    <hyperlink ref="C4352" r:id="rId4414" display="https://finance.yahoo.com/quote/AMZN/options?strike=184&amp;straddle=false" xr:uid="{3AB53BC4-61F8-45F1-8682-5941F4DBB69D}"/>
    <hyperlink ref="A4353" r:id="rId4415" display="https://finance.yahoo.com/quote/AMZN230616C00184500?p=AMZN230616C00184500" xr:uid="{0D30E1F3-3A5B-4723-B9A9-27E6F3618610}"/>
    <hyperlink ref="C4353" r:id="rId4416" display="https://finance.yahoo.com/quote/AMZN/options?strike=184.5&amp;straddle=false" xr:uid="{5A277C26-6625-4CBA-BC9C-553976E6629B}"/>
    <hyperlink ref="A4354" r:id="rId4417" display="https://finance.yahoo.com/quote/AMZN230616C00185000?p=AMZN230616C00185000" xr:uid="{E856FD92-FAF7-4702-9045-0ACBCF6DE714}"/>
    <hyperlink ref="C4354" r:id="rId4418" display="https://finance.yahoo.com/quote/AMZN/options?strike=185&amp;straddle=false" xr:uid="{62AC8C2C-8393-4773-A2DD-8B6262A11387}"/>
    <hyperlink ref="A4355" r:id="rId4419" display="https://finance.yahoo.com/quote/AMZN230616C00185500?p=AMZN230616C00185500" xr:uid="{098FB2C9-D87A-4205-AFB6-619E17849839}"/>
    <hyperlink ref="C4355" r:id="rId4420" display="https://finance.yahoo.com/quote/AMZN/options?strike=185.5&amp;straddle=false" xr:uid="{6453B382-3FC4-4153-8C5A-4DDD666B57E0}"/>
    <hyperlink ref="A4356" r:id="rId4421" display="https://finance.yahoo.com/quote/AMZN230616C00186000?p=AMZN230616C00186000" xr:uid="{695FFA1A-0967-4946-8FDA-C74BCFAC9BC2}"/>
    <hyperlink ref="C4356" r:id="rId4422" display="https://finance.yahoo.com/quote/AMZN/options?strike=186&amp;straddle=false" xr:uid="{E9E7D592-81A3-4ABE-AECB-FF096C501B07}"/>
    <hyperlink ref="A4357" r:id="rId4423" display="https://finance.yahoo.com/quote/AMZN230616C00186500?p=AMZN230616C00186500" xr:uid="{9C967167-5BDA-4782-B63F-C1D046CEF401}"/>
    <hyperlink ref="C4357" r:id="rId4424" display="https://finance.yahoo.com/quote/AMZN/options?strike=186.5&amp;straddle=false" xr:uid="{7F1753AE-4374-42DF-B65A-70A91B4F4C56}"/>
    <hyperlink ref="A4358" r:id="rId4425" display="https://finance.yahoo.com/quote/AMZN230616C00187000?p=AMZN230616C00187000" xr:uid="{99D8D948-0AEC-4368-A538-8898CB907F0C}"/>
    <hyperlink ref="C4358" r:id="rId4426" display="https://finance.yahoo.com/quote/AMZN/options?strike=187&amp;straddle=false" xr:uid="{FE5B7245-7F46-4192-A9BC-8FB7B9BE1AB1}"/>
    <hyperlink ref="A4359" r:id="rId4427" display="https://finance.yahoo.com/quote/AMZN230616C00187500?p=AMZN230616C00187500" xr:uid="{47B12926-42F7-4223-8582-A162080A6698}"/>
    <hyperlink ref="C4359" r:id="rId4428" display="https://finance.yahoo.com/quote/AMZN/options?strike=187.5&amp;straddle=false" xr:uid="{6EA6F874-23FC-414E-BE11-6A433195EC80}"/>
    <hyperlink ref="A4360" r:id="rId4429" display="https://finance.yahoo.com/quote/AMZN230616C00188000?p=AMZN230616C00188000" xr:uid="{FA012B8C-8F7D-4C6F-BD2D-9B4ECDF30B92}"/>
    <hyperlink ref="C4360" r:id="rId4430" display="https://finance.yahoo.com/quote/AMZN/options?strike=188&amp;straddle=false" xr:uid="{3E06FECF-F070-4FBD-8DD2-417C5F4206BF}"/>
    <hyperlink ref="A4361" r:id="rId4431" display="https://finance.yahoo.com/quote/AMZN230616C00188500?p=AMZN230616C00188500" xr:uid="{2FF30ECE-A29F-4E73-9009-3F57A9DD6D3A}"/>
    <hyperlink ref="C4361" r:id="rId4432" display="https://finance.yahoo.com/quote/AMZN/options?strike=188.5&amp;straddle=false" xr:uid="{305D0DBE-7F7F-41F9-B64C-B396C5D2964B}"/>
    <hyperlink ref="A4362" r:id="rId4433" display="https://finance.yahoo.com/quote/AMZN230616C00189000?p=AMZN230616C00189000" xr:uid="{54F33826-14BC-4F57-B1B0-DFC8162D613B}"/>
    <hyperlink ref="C4362" r:id="rId4434" display="https://finance.yahoo.com/quote/AMZN/options?strike=189&amp;straddle=false" xr:uid="{DF3578CF-F552-42DE-B4AB-4355FA8A0CD4}"/>
    <hyperlink ref="A4363" r:id="rId4435" display="https://finance.yahoo.com/quote/AMZN230616C00189500?p=AMZN230616C00189500" xr:uid="{F26EB337-0F70-4632-89D0-58F15F2A0BFC}"/>
    <hyperlink ref="C4363" r:id="rId4436" display="https://finance.yahoo.com/quote/AMZN/options?strike=189.5&amp;straddle=false" xr:uid="{517B65EF-02C6-4635-8B90-D60AEC86CF63}"/>
    <hyperlink ref="A4364" r:id="rId4437" display="https://finance.yahoo.com/quote/AMZN230616C00190000?p=AMZN230616C00190000" xr:uid="{4CC5095C-E723-4BD1-85B4-7FD1E7C39279}"/>
    <hyperlink ref="C4364" r:id="rId4438" display="https://finance.yahoo.com/quote/AMZN/options?strike=190&amp;straddle=false" xr:uid="{B31E6C50-3308-405D-97F3-3D513E3CF3B3}"/>
    <hyperlink ref="A4365" r:id="rId4439" display="https://finance.yahoo.com/quote/AMZN230616C00190500?p=AMZN230616C00190500" xr:uid="{D4FFF00B-1526-4D30-B199-462D7D6C134D}"/>
    <hyperlink ref="C4365" r:id="rId4440" display="https://finance.yahoo.com/quote/AMZN/options?strike=190.5&amp;straddle=false" xr:uid="{948892B4-08BD-46DB-BEA2-8E2863101136}"/>
    <hyperlink ref="A4366" r:id="rId4441" display="https://finance.yahoo.com/quote/AMZN230616C00191000?p=AMZN230616C00191000" xr:uid="{9C53E018-B04F-4B1D-87A5-96C25237F89E}"/>
    <hyperlink ref="C4366" r:id="rId4442" display="https://finance.yahoo.com/quote/AMZN/options?strike=191&amp;straddle=false" xr:uid="{22210262-0538-42CB-8D1B-E8CFB7310420}"/>
    <hyperlink ref="A4367" r:id="rId4443" display="https://finance.yahoo.com/quote/AMZN230616C00191500?p=AMZN230616C00191500" xr:uid="{856A4119-CB20-4935-86D7-F1D66A96BDF6}"/>
    <hyperlink ref="C4367" r:id="rId4444" display="https://finance.yahoo.com/quote/AMZN/options?strike=191.5&amp;straddle=false" xr:uid="{4356F6F1-0DB1-48DB-89B2-DAA73BFA3F76}"/>
    <hyperlink ref="A4368" r:id="rId4445" display="https://finance.yahoo.com/quote/AMZN230616C00192000?p=AMZN230616C00192000" xr:uid="{ECB587A8-EECC-42BF-9668-A4A840F4CB8A}"/>
    <hyperlink ref="C4368" r:id="rId4446" display="https://finance.yahoo.com/quote/AMZN/options?strike=192&amp;straddle=false" xr:uid="{F7E7CDB5-8220-4FC3-9A14-1B8DD67E4BE0}"/>
    <hyperlink ref="A4369" r:id="rId4447" display="https://finance.yahoo.com/quote/AMZN230616C00192500?p=AMZN230616C00192500" xr:uid="{D7D4E550-DA5C-4B7D-B695-95A538CC6D9F}"/>
    <hyperlink ref="C4369" r:id="rId4448" display="https://finance.yahoo.com/quote/AMZN/options?strike=192.5&amp;straddle=false" xr:uid="{B54F8B83-5ABA-4EF0-B08A-CD1ED9E33A32}"/>
    <hyperlink ref="A4370" r:id="rId4449" display="https://finance.yahoo.com/quote/AMZN230616C00193000?p=AMZN230616C00193000" xr:uid="{328A58E1-973A-4014-8587-761D265ABD74}"/>
    <hyperlink ref="C4370" r:id="rId4450" display="https://finance.yahoo.com/quote/AMZN/options?strike=193&amp;straddle=false" xr:uid="{887D8999-3813-4F3C-A229-76C0C21A6534}"/>
    <hyperlink ref="A4371" r:id="rId4451" display="https://finance.yahoo.com/quote/AMZN230616C00193500?p=AMZN230616C00193500" xr:uid="{30D248C2-6F26-4DE4-83DD-3B66FCC6F08A}"/>
    <hyperlink ref="C4371" r:id="rId4452" display="https://finance.yahoo.com/quote/AMZN/options?strike=193.5&amp;straddle=false" xr:uid="{A6F600F4-E62F-4298-9BD8-8153274AAF5E}"/>
    <hyperlink ref="A4372" r:id="rId4453" display="https://finance.yahoo.com/quote/AMZN230616C00194000?p=AMZN230616C00194000" xr:uid="{47E6AA27-66F9-4C6C-A94F-52F92153057C}"/>
    <hyperlink ref="C4372" r:id="rId4454" display="https://finance.yahoo.com/quote/AMZN/options?strike=194&amp;straddle=false" xr:uid="{6319F810-32D3-46D1-89BD-A250DE8078FC}"/>
    <hyperlink ref="A4373" r:id="rId4455" display="https://finance.yahoo.com/quote/AMZN230616C00194500?p=AMZN230616C00194500" xr:uid="{E1DEBE10-D2A0-42DF-ABB6-C06EF9B6BE90}"/>
    <hyperlink ref="C4373" r:id="rId4456" display="https://finance.yahoo.com/quote/AMZN/options?strike=194.5&amp;straddle=false" xr:uid="{AC148314-A488-44D5-AF78-DF59BDF0C8EF}"/>
    <hyperlink ref="A4374" r:id="rId4457" display="https://finance.yahoo.com/quote/AMZN230616C00195000?p=AMZN230616C00195000" xr:uid="{CEA0637E-AA24-4823-A370-1AE938068CA9}"/>
    <hyperlink ref="C4374" r:id="rId4458" display="https://finance.yahoo.com/quote/AMZN/options?strike=195&amp;straddle=false" xr:uid="{C437A828-D575-4EDA-B7D3-22E5CEDE9087}"/>
    <hyperlink ref="A4375" r:id="rId4459" display="https://finance.yahoo.com/quote/AMZN230616C00195500?p=AMZN230616C00195500" xr:uid="{6E02F253-451E-4415-B991-423B6B9959A0}"/>
    <hyperlink ref="C4375" r:id="rId4460" display="https://finance.yahoo.com/quote/AMZN/options?strike=195.5&amp;straddle=false" xr:uid="{3C18BC72-4C6B-4469-8293-F46D083368EC}"/>
    <hyperlink ref="A4376" r:id="rId4461" display="https://finance.yahoo.com/quote/AMZN230616C00196000?p=AMZN230616C00196000" xr:uid="{29792A98-3CC7-4318-BFF1-5A53EA1F9142}"/>
    <hyperlink ref="C4376" r:id="rId4462" display="https://finance.yahoo.com/quote/AMZN/options?strike=196&amp;straddle=false" xr:uid="{50EDCD50-F6B0-4A39-AA68-A8D3622F9C1D}"/>
    <hyperlink ref="A4377" r:id="rId4463" display="https://finance.yahoo.com/quote/AMZN230616C00196500?p=AMZN230616C00196500" xr:uid="{75213E94-0171-4765-B645-2C469C088340}"/>
    <hyperlink ref="C4377" r:id="rId4464" display="https://finance.yahoo.com/quote/AMZN/options?strike=196.5&amp;straddle=false" xr:uid="{81D5358C-D80A-4BC5-ADD3-AF6EC7F005D6}"/>
    <hyperlink ref="A4378" r:id="rId4465" display="https://finance.yahoo.com/quote/AMZN230616C00197000?p=AMZN230616C00197000" xr:uid="{364D4A8C-A786-4581-9E73-8BFB5BBD6A5E}"/>
    <hyperlink ref="C4378" r:id="rId4466" display="https://finance.yahoo.com/quote/AMZN/options?strike=197&amp;straddle=false" xr:uid="{0B7A773C-06A0-4C40-B97D-87C8D1BABD32}"/>
    <hyperlink ref="A4379" r:id="rId4467" display="https://finance.yahoo.com/quote/AMZN230616C00197500?p=AMZN230616C00197500" xr:uid="{3FA08E24-E9EC-4C9A-A950-86C2F4B52DCA}"/>
    <hyperlink ref="C4379" r:id="rId4468" display="https://finance.yahoo.com/quote/AMZN/options?strike=197.5&amp;straddle=false" xr:uid="{734FBB2D-12EE-4626-A9FB-2F61C1455C6A}"/>
    <hyperlink ref="A4380" r:id="rId4469" display="https://finance.yahoo.com/quote/AMZN230616C00198000?p=AMZN230616C00198000" xr:uid="{DA292845-A672-4503-9716-11F9D830C063}"/>
    <hyperlink ref="C4380" r:id="rId4470" display="https://finance.yahoo.com/quote/AMZN/options?strike=198&amp;straddle=false" xr:uid="{93BC5725-30C3-4A1F-A7AA-52981F738E00}"/>
    <hyperlink ref="A4381" r:id="rId4471" display="https://finance.yahoo.com/quote/AMZN230616C00198500?p=AMZN230616C00198500" xr:uid="{A5D52603-EDCF-46A3-86AD-A155A0353629}"/>
    <hyperlink ref="C4381" r:id="rId4472" display="https://finance.yahoo.com/quote/AMZN/options?strike=198.5&amp;straddle=false" xr:uid="{43425E25-19CF-4DF3-A0C7-7C1397E0F219}"/>
    <hyperlink ref="A4382" r:id="rId4473" display="https://finance.yahoo.com/quote/AMZN230616C00199000?p=AMZN230616C00199000" xr:uid="{6BC478A6-85FB-4D48-9D99-D9D6AA6B5F5B}"/>
    <hyperlink ref="C4382" r:id="rId4474" display="https://finance.yahoo.com/quote/AMZN/options?strike=199&amp;straddle=false" xr:uid="{012A718A-056C-4BC2-8D64-FA05A9781DEE}"/>
    <hyperlink ref="A4383" r:id="rId4475" display="https://finance.yahoo.com/quote/AMZN230616C00199500?p=AMZN230616C00199500" xr:uid="{F441B4B8-579E-4AF6-BE50-4D19A0167580}"/>
    <hyperlink ref="C4383" r:id="rId4476" display="https://finance.yahoo.com/quote/AMZN/options?strike=199.5&amp;straddle=false" xr:uid="{E499B898-3017-4627-A6B0-A07C3A2417DA}"/>
    <hyperlink ref="A4384" r:id="rId4477" display="https://finance.yahoo.com/quote/AMZN230616C00200000?p=AMZN230616C00200000" xr:uid="{27554BD7-D198-40D4-8478-A6AFCA955ECE}"/>
    <hyperlink ref="C4384" r:id="rId4478" display="https://finance.yahoo.com/quote/AMZN/options?strike=200&amp;straddle=false" xr:uid="{4D149009-9588-4548-BD7A-A7F2B0EECC47}"/>
    <hyperlink ref="A4385" r:id="rId4479" display="https://finance.yahoo.com/quote/AMZN230616C00205000?p=AMZN230616C00205000" xr:uid="{8647927D-5F6C-4690-A05F-6A0BF362A597}"/>
    <hyperlink ref="C4385" r:id="rId4480" display="https://finance.yahoo.com/quote/AMZN/options?strike=205&amp;straddle=false" xr:uid="{AB8BF4F0-D2EF-4461-9D4A-56EF568DC237}"/>
    <hyperlink ref="A4386" r:id="rId4481" display="https://finance.yahoo.com/quote/AMZN230616C00210000?p=AMZN230616C00210000" xr:uid="{4810F22E-B78B-4221-B00C-4BC509F68C26}"/>
    <hyperlink ref="C4386" r:id="rId4482" display="https://finance.yahoo.com/quote/AMZN/options?strike=210&amp;straddle=false" xr:uid="{0568810F-30CE-4ED4-B5B9-BA1622D28EA4}"/>
    <hyperlink ref="A4387" r:id="rId4483" display="https://finance.yahoo.com/quote/AMZN230616C00215000?p=AMZN230616C00215000" xr:uid="{839FD6F5-9CAC-4DB9-B14F-24C0BA8957BF}"/>
    <hyperlink ref="C4387" r:id="rId4484" display="https://finance.yahoo.com/quote/AMZN/options?strike=215&amp;straddle=false" xr:uid="{ACEBD875-9B49-4C31-ABD5-E949658538B9}"/>
    <hyperlink ref="A4388" r:id="rId4485" display="https://finance.yahoo.com/quote/AMZN230616C00220000?p=AMZN230616C00220000" xr:uid="{C9E36BBE-42C3-4134-9901-60C549CD9311}"/>
    <hyperlink ref="C4388" r:id="rId4486" display="https://finance.yahoo.com/quote/AMZN/options?strike=220&amp;straddle=false" xr:uid="{27D174E2-009C-40AA-92AE-05FDD8C7EF17}"/>
    <hyperlink ref="A4389" r:id="rId4487" display="https://finance.yahoo.com/quote/AMZN230616C00225000?p=AMZN230616C00225000" xr:uid="{E9451570-07A3-4E24-9BC1-900139E03A10}"/>
    <hyperlink ref="C4389" r:id="rId4488" display="https://finance.yahoo.com/quote/AMZN/options?strike=225&amp;straddle=false" xr:uid="{05E9634A-0D3A-4B75-AA3A-6FC835D88D0C}"/>
    <hyperlink ref="A4390" r:id="rId4489" display="https://finance.yahoo.com/quote/AMZN230616C00230000?p=AMZN230616C00230000" xr:uid="{227FE76C-FDA4-4D59-8EFC-C434DE17EB24}"/>
    <hyperlink ref="C4390" r:id="rId4490" display="https://finance.yahoo.com/quote/AMZN/options?strike=230&amp;straddle=false" xr:uid="{CE12A18C-C300-4909-ACAC-DC783D5E5ADB}"/>
    <hyperlink ref="A4391" r:id="rId4491" display="https://finance.yahoo.com/quote/AMZN230616C00235000?p=AMZN230616C00235000" xr:uid="{57348E34-4C41-44CF-8F3D-7B54060AD195}"/>
    <hyperlink ref="C4391" r:id="rId4492" display="https://finance.yahoo.com/quote/AMZN/options?strike=235&amp;straddle=false" xr:uid="{7097FF8D-68B4-4100-BAB4-90E965B52118}"/>
    <hyperlink ref="A4392" r:id="rId4493" display="https://finance.yahoo.com/quote/AMZN230616C00240000?p=AMZN230616C00240000" xr:uid="{E07F4958-EDC8-4D32-96F1-5E8DFE964E3E}"/>
    <hyperlink ref="C4392" r:id="rId4494" display="https://finance.yahoo.com/quote/AMZN/options?strike=240&amp;straddle=false" xr:uid="{7A393EBB-7906-4FB1-A9E4-E26D85BD1F2A}"/>
    <hyperlink ref="A4393" r:id="rId4495" display="https://finance.yahoo.com/quote/AMZN230616C00245000?p=AMZN230616C00245000" xr:uid="{05893FE3-F788-4655-83F2-0712192FDDAA}"/>
    <hyperlink ref="C4393" r:id="rId4496" display="https://finance.yahoo.com/quote/AMZN/options?strike=245&amp;straddle=false" xr:uid="{496DF0AF-AF99-43C1-A1A3-252A1393516F}"/>
    <hyperlink ref="A4394" r:id="rId4497" display="https://finance.yahoo.com/quote/AMZN230616C00250000?p=AMZN230616C00250000" xr:uid="{0ED030ED-58DA-41F9-B76F-A4F5D11DF8FE}"/>
    <hyperlink ref="C4394" r:id="rId4498" display="https://finance.yahoo.com/quote/AMZN/options?strike=250&amp;straddle=false" xr:uid="{8E1FCB9F-6620-4638-9C17-584FA144A99F}"/>
    <hyperlink ref="A4395" r:id="rId4499" display="https://finance.yahoo.com/quote/AMZN230616C00255000?p=AMZN230616C00255000" xr:uid="{8577D518-1236-4E58-A84D-3BE6C1A0D902}"/>
    <hyperlink ref="C4395" r:id="rId4500" display="https://finance.yahoo.com/quote/AMZN/options?strike=255&amp;straddle=false" xr:uid="{2EC8EA72-2121-44E3-AC4F-A213AFD8B167}"/>
    <hyperlink ref="A4396" r:id="rId4501" display="https://finance.yahoo.com/quote/AMZN230616C00260000?p=AMZN230616C00260000" xr:uid="{03FFB2EA-C2A0-44A5-A78E-E14DE32BA5D7}"/>
    <hyperlink ref="C4396" r:id="rId4502" display="https://finance.yahoo.com/quote/AMZN/options?strike=260&amp;straddle=false" xr:uid="{34DFDF29-5D0A-4941-AFC0-7FF17F8F6B46}"/>
    <hyperlink ref="A4397" r:id="rId4503" display="https://finance.yahoo.com/quote/AMZN230616C00265000?p=AMZN230616C00265000" xr:uid="{EF41A381-28E6-4C57-A9EC-B2EA79AEE990}"/>
    <hyperlink ref="C4397" r:id="rId4504" display="https://finance.yahoo.com/quote/AMZN/options?strike=265&amp;straddle=false" xr:uid="{0E0F3B81-A6F6-4191-B074-72B23D307285}"/>
    <hyperlink ref="A4398" r:id="rId4505" display="https://finance.yahoo.com/quote/AMZN230616C00270000?p=AMZN230616C00270000" xr:uid="{08E99F07-D1A8-42E8-8C4D-1AA8A59CD4C2}"/>
    <hyperlink ref="C4398" r:id="rId4506" display="https://finance.yahoo.com/quote/AMZN/options?strike=270&amp;straddle=false" xr:uid="{720A3A85-F43E-4E37-970D-43DE8B705B7E}"/>
    <hyperlink ref="A4399" r:id="rId4507" display="https://finance.yahoo.com/quote/AMZN230616C00275000?p=AMZN230616C00275000" xr:uid="{57FD37D1-50F6-4D8A-AD98-3F6727E2A7C4}"/>
    <hyperlink ref="C4399" r:id="rId4508" display="https://finance.yahoo.com/quote/AMZN/options?strike=275&amp;straddle=false" xr:uid="{6114EA7F-066A-43D9-AA34-F1FB499A8A03}"/>
    <hyperlink ref="A4400" r:id="rId4509" display="https://finance.yahoo.com/quote/AMZN230616C01200000?p=AMZN230616C01200000" xr:uid="{B3E80A0F-E782-440E-972C-44DD4A477BB6}"/>
    <hyperlink ref="C4400" r:id="rId4510" display="https://finance.yahoo.com/quote/AMZN/options?strike=1200&amp;straddle=false" xr:uid="{0CB2EF5A-F87D-4A22-8084-F16EB8AAF1F5}"/>
    <hyperlink ref="A4401" r:id="rId4511" display="https://finance.yahoo.com/quote/AMZN230616C01240000?p=AMZN230616C01240000" xr:uid="{0FBFEF85-9DC6-44B1-9AC2-2285206FC808}"/>
    <hyperlink ref="C4401" r:id="rId4512" display="https://finance.yahoo.com/quote/AMZN/options?strike=1240&amp;straddle=false" xr:uid="{E8B161F8-084B-4801-BABE-8E2A78042238}"/>
    <hyperlink ref="A4402" r:id="rId4513" display="https://finance.yahoo.com/quote/AMZN230616C01280000?p=AMZN230616C01280000" xr:uid="{8E60977F-73B1-4888-A175-5F61B7673E59}"/>
    <hyperlink ref="C4402" r:id="rId4514" display="https://finance.yahoo.com/quote/AMZN/options?strike=1280&amp;straddle=false" xr:uid="{F6AA7A7D-F65C-40E4-88AE-9D6EBE9BEED0}"/>
    <hyperlink ref="A4403" r:id="rId4515" display="https://finance.yahoo.com/quote/AMZN230616C01300000?p=AMZN230616C01300000" xr:uid="{C82DCD06-E6DB-4AD1-A373-B8895E493EF6}"/>
    <hyperlink ref="C4403" r:id="rId4516" display="https://finance.yahoo.com/quote/AMZN/options?strike=1300&amp;straddle=false" xr:uid="{3181F032-0E8A-4276-90B5-850B39F4C78B}"/>
    <hyperlink ref="A4404" r:id="rId4517" display="https://finance.yahoo.com/quote/AMZN230616C01320000?p=AMZN230616C01320000" xr:uid="{4B56E7E0-8C3C-417D-B683-4849424D420B}"/>
    <hyperlink ref="C4404" r:id="rId4518" display="https://finance.yahoo.com/quote/AMZN/options?strike=1320&amp;straddle=false" xr:uid="{550863E9-DAD7-46DE-938B-40EBD46AFEB3}"/>
    <hyperlink ref="A4405" r:id="rId4519" display="https://finance.yahoo.com/quote/AMZN230616C01340000?p=AMZN230616C01340000" xr:uid="{FDAABA6E-18A3-429D-89A4-C4D8DB1188D1}"/>
    <hyperlink ref="C4405" r:id="rId4520" display="https://finance.yahoo.com/quote/AMZN/options?strike=1340&amp;straddle=false" xr:uid="{A407B333-381B-43C5-AD16-4AE70969F821}"/>
    <hyperlink ref="A4406" r:id="rId4521" display="https://finance.yahoo.com/quote/AMZN230616C01360000?p=AMZN230616C01360000" xr:uid="{07268E72-5B30-46F0-8266-ABCF3CFBFC76}"/>
    <hyperlink ref="C4406" r:id="rId4522" display="https://finance.yahoo.com/quote/AMZN/options?strike=1360&amp;straddle=false" xr:uid="{3B534EF1-AD38-4647-AAB3-4E0C7DB3200D}"/>
    <hyperlink ref="A4407" r:id="rId4523" display="https://finance.yahoo.com/quote/AMZN230616C01380000?p=AMZN230616C01380000" xr:uid="{9576FB51-5275-4451-BF13-DA801075326C}"/>
    <hyperlink ref="C4407" r:id="rId4524" display="https://finance.yahoo.com/quote/AMZN/options?strike=1380&amp;straddle=false" xr:uid="{AC1F1EC4-9EDF-4C62-AC67-71476453C526}"/>
    <hyperlink ref="A4408" r:id="rId4525" display="https://finance.yahoo.com/quote/AMZN230616C01400000?p=AMZN230616C01400000" xr:uid="{5BA8601E-916D-44A7-AA92-836172EE9503}"/>
    <hyperlink ref="C4408" r:id="rId4526" display="https://finance.yahoo.com/quote/AMZN/options?strike=1400&amp;straddle=false" xr:uid="{A55BC6AA-A9C0-434F-ADEC-52FBD4259786}"/>
    <hyperlink ref="A4409" r:id="rId4527" display="https://finance.yahoo.com/quote/AMZN230616C01420000?p=AMZN230616C01420000" xr:uid="{0959F9EF-836A-411B-B2A4-09FA0AB6A4CB}"/>
    <hyperlink ref="C4409" r:id="rId4528" display="https://finance.yahoo.com/quote/AMZN/options?strike=1420&amp;straddle=false" xr:uid="{4CD4CB09-634B-4175-952F-906801632BAE}"/>
    <hyperlink ref="A4410" r:id="rId4529" display="https://finance.yahoo.com/quote/AMZN230616C01440000?p=AMZN230616C01440000" xr:uid="{6E132A41-9D3F-45E1-81A2-EE44540B0129}"/>
    <hyperlink ref="C4410" r:id="rId4530" display="https://finance.yahoo.com/quote/AMZN/options?strike=1440&amp;straddle=false" xr:uid="{66EA9EB6-B6DA-4501-BDB0-798251A1669B}"/>
    <hyperlink ref="A4411" r:id="rId4531" display="https://finance.yahoo.com/quote/AMZN230616C01450000?p=AMZN230616C01450000" xr:uid="{0C81BFD5-B724-4D2D-895E-1042FA84E55E}"/>
    <hyperlink ref="C4411" r:id="rId4532" display="https://finance.yahoo.com/quote/AMZN/options?strike=1450&amp;straddle=false" xr:uid="{1B227E7E-AE8F-42BF-A17E-388306209327}"/>
    <hyperlink ref="A4412" r:id="rId4533" display="https://finance.yahoo.com/quote/AMZN230616C01460000?p=AMZN230616C01460000" xr:uid="{B54F72AD-026C-482B-93F8-6FD9D8C82C18}"/>
    <hyperlink ref="C4412" r:id="rId4534" display="https://finance.yahoo.com/quote/AMZN/options?strike=1460&amp;straddle=false" xr:uid="{90EB5EA3-9CDC-410B-83BA-500AAEC7F4AF}"/>
    <hyperlink ref="A4413" r:id="rId4535" display="https://finance.yahoo.com/quote/AMZN230616C01480000?p=AMZN230616C01480000" xr:uid="{4DCF51FF-7871-4A0F-BDD2-6F9C6B43CB96}"/>
    <hyperlink ref="C4413" r:id="rId4536" display="https://finance.yahoo.com/quote/AMZN/options?strike=1480&amp;straddle=false" xr:uid="{E40E81D5-2755-4C5F-BF30-71935321EE94}"/>
    <hyperlink ref="A4414" r:id="rId4537" display="https://finance.yahoo.com/quote/AMZN230616C01500000?p=AMZN230616C01500000" xr:uid="{46AE4B50-201A-49BE-B91E-DCD19415755A}"/>
    <hyperlink ref="C4414" r:id="rId4538" display="https://finance.yahoo.com/quote/AMZN/options?strike=1500&amp;straddle=false" xr:uid="{DB02DF6E-AFB5-40DA-AB39-D5D191A36CCC}"/>
    <hyperlink ref="A4415" r:id="rId4539" display="https://finance.yahoo.com/quote/AMZN230616C01520000?p=AMZN230616C01520000" xr:uid="{613CC418-37DE-4BDC-BEEC-5C949E480178}"/>
    <hyperlink ref="C4415" r:id="rId4540" display="https://finance.yahoo.com/quote/AMZN/options?strike=1520&amp;straddle=false" xr:uid="{89D93E73-4C37-469B-B6E7-7893E7116BA7}"/>
    <hyperlink ref="A4416" r:id="rId4541" display="https://finance.yahoo.com/quote/AMZN230616C01540000?p=AMZN230616C01540000" xr:uid="{F3CC8630-53AD-450F-B0F6-16B89723EE5E}"/>
    <hyperlink ref="C4416" r:id="rId4542" display="https://finance.yahoo.com/quote/AMZN/options?strike=1540&amp;straddle=false" xr:uid="{EE0DFDF7-F720-44EC-BA81-F3F7849BA80E}"/>
    <hyperlink ref="A4417" r:id="rId4543" display="https://finance.yahoo.com/quote/AMZN230616C01550000?p=AMZN230616C01550000" xr:uid="{01758D84-B288-4FCB-A9D7-AFB1D15FD778}"/>
    <hyperlink ref="C4417" r:id="rId4544" display="https://finance.yahoo.com/quote/AMZN/options?strike=1550&amp;straddle=false" xr:uid="{D7EA09E2-3AEA-487A-BFDA-8D6DC3674D1A}"/>
    <hyperlink ref="A4418" r:id="rId4545" display="https://finance.yahoo.com/quote/AMZN230616C01560000?p=AMZN230616C01560000" xr:uid="{ABA06AC4-2DA5-418D-9E93-69F4B8583EC9}"/>
    <hyperlink ref="C4418" r:id="rId4546" display="https://finance.yahoo.com/quote/AMZN/options?strike=1560&amp;straddle=false" xr:uid="{BA2FC52B-DDDB-4324-9D28-628698639DCC}"/>
    <hyperlink ref="A4419" r:id="rId4547" display="https://finance.yahoo.com/quote/AMZN230616C01580000?p=AMZN230616C01580000" xr:uid="{5A0564C4-8144-4084-A676-D2769A89EA1E}"/>
    <hyperlink ref="C4419" r:id="rId4548" display="https://finance.yahoo.com/quote/AMZN/options?strike=1580&amp;straddle=false" xr:uid="{302C3A64-4CB7-4787-B15C-98368B686F77}"/>
    <hyperlink ref="A4420" r:id="rId4549" display="https://finance.yahoo.com/quote/AMZN230616C01600000?p=AMZN230616C01600000" xr:uid="{55887CB2-EB17-47B0-816F-00CB9E0E7ECC}"/>
    <hyperlink ref="C4420" r:id="rId4550" display="https://finance.yahoo.com/quote/AMZN/options?strike=1600&amp;straddle=false" xr:uid="{DDE4BD85-1327-45BE-9582-6E7DC3623945}"/>
    <hyperlink ref="A4421" r:id="rId4551" display="https://finance.yahoo.com/quote/AMZN230616C01620000?p=AMZN230616C01620000" xr:uid="{23B94410-CE6A-4FBC-92F5-D073672F7389}"/>
    <hyperlink ref="C4421" r:id="rId4552" display="https://finance.yahoo.com/quote/AMZN/options?strike=1620&amp;straddle=false" xr:uid="{0EB77E2C-C63E-4A2D-882D-0C48C9B2D940}"/>
    <hyperlink ref="A4422" r:id="rId4553" display="https://finance.yahoo.com/quote/AMZN230616C01640000?p=AMZN230616C01640000" xr:uid="{D26F1D78-1EE0-4B04-BC0F-582E10C04A71}"/>
    <hyperlink ref="C4422" r:id="rId4554" display="https://finance.yahoo.com/quote/AMZN/options?strike=1640&amp;straddle=false" xr:uid="{47E34E45-B361-41C1-883D-CB9B66E4C4A3}"/>
    <hyperlink ref="A4423" r:id="rId4555" display="https://finance.yahoo.com/quote/AMZN230616C01660000?p=AMZN230616C01660000" xr:uid="{FCD9757F-5D0B-4A76-8D90-3179A618FA12}"/>
    <hyperlink ref="C4423" r:id="rId4556" display="https://finance.yahoo.com/quote/AMZN/options?strike=1660&amp;straddle=false" xr:uid="{7D8A73A2-34D1-4271-90FA-239B27588BA0}"/>
    <hyperlink ref="A4424" r:id="rId4557" display="https://finance.yahoo.com/quote/AMZN230616C01680000?p=AMZN230616C01680000" xr:uid="{DF252CC9-5E91-4B5C-A56C-FA51669A6403}"/>
    <hyperlink ref="C4424" r:id="rId4558" display="https://finance.yahoo.com/quote/AMZN/options?strike=1680&amp;straddle=false" xr:uid="{40A05F94-E32D-41ED-8C7E-40DAD1823400}"/>
    <hyperlink ref="A4425" r:id="rId4559" display="https://finance.yahoo.com/quote/AMZN230616C01700000?p=AMZN230616C01700000" xr:uid="{8DD9BCD4-1BB3-4A3D-A71F-13762F0E168A}"/>
    <hyperlink ref="C4425" r:id="rId4560" display="https://finance.yahoo.com/quote/AMZN/options?strike=1700&amp;straddle=false" xr:uid="{CFC6FB13-60A3-486F-A377-1F3DDA05C0DB}"/>
    <hyperlink ref="A4426" r:id="rId4561" display="https://finance.yahoo.com/quote/AMZN230616C01720000?p=AMZN230616C01720000" xr:uid="{EF58FDE1-2408-4DA8-A76C-B4AF885350C4}"/>
    <hyperlink ref="C4426" r:id="rId4562" display="https://finance.yahoo.com/quote/AMZN/options?strike=1720&amp;straddle=false" xr:uid="{FFA8FD82-F606-4141-AFBA-904A190044DF}"/>
    <hyperlink ref="A4427" r:id="rId4563" display="https://finance.yahoo.com/quote/AMZN230616C01740000?p=AMZN230616C01740000" xr:uid="{974D5C84-6257-4AEF-B79D-67CD5D6AA3D2}"/>
    <hyperlink ref="C4427" r:id="rId4564" display="https://finance.yahoo.com/quote/AMZN/options?strike=1740&amp;straddle=false" xr:uid="{57C3D8B7-5460-4587-BECE-878E71022884}"/>
    <hyperlink ref="A4428" r:id="rId4565" display="https://finance.yahoo.com/quote/AMZN230616C01760000?p=AMZN230616C01760000" xr:uid="{23F3A35C-5F93-4937-8FBC-C0D12D7F047F}"/>
    <hyperlink ref="C4428" r:id="rId4566" display="https://finance.yahoo.com/quote/AMZN/options?strike=1760&amp;straddle=false" xr:uid="{80F2B6A8-1792-48C4-BA45-F0CE7D2E43EA}"/>
    <hyperlink ref="A4429" r:id="rId4567" display="https://finance.yahoo.com/quote/AMZN230616C01780000?p=AMZN230616C01780000" xr:uid="{736F2078-8653-493D-9260-9C4E15612284}"/>
    <hyperlink ref="C4429" r:id="rId4568" display="https://finance.yahoo.com/quote/AMZN/options?strike=1780&amp;straddle=false" xr:uid="{2C0A785B-6D5C-4130-90D1-85971C02603D}"/>
    <hyperlink ref="A4430" r:id="rId4569" display="https://finance.yahoo.com/quote/AMZN230616C01800000?p=AMZN230616C01800000" xr:uid="{D12302C2-6C43-4372-AE1D-67660C7E3953}"/>
    <hyperlink ref="C4430" r:id="rId4570" display="https://finance.yahoo.com/quote/AMZN/options?strike=1800&amp;straddle=false" xr:uid="{480E3EAE-8CDD-4095-8674-76D96214BB2E}"/>
    <hyperlink ref="A4431" r:id="rId4571" display="https://finance.yahoo.com/quote/AMZN230616C01820000?p=AMZN230616C01820000" xr:uid="{3120BEA1-8983-4934-A989-C4B99BAFBE15}"/>
    <hyperlink ref="C4431" r:id="rId4572" display="https://finance.yahoo.com/quote/AMZN/options?strike=1820&amp;straddle=false" xr:uid="{4270060F-CC6D-4E91-8D01-18640B37E31B}"/>
    <hyperlink ref="A4432" r:id="rId4573" display="https://finance.yahoo.com/quote/AMZN230616C01840000?p=AMZN230616C01840000" xr:uid="{A60C3B4B-E007-445C-A50F-94AADC5CEC4E}"/>
    <hyperlink ref="C4432" r:id="rId4574" display="https://finance.yahoo.com/quote/AMZN/options?strike=1840&amp;straddle=false" xr:uid="{0BBD5579-D0FB-4168-9B31-47418D9943B7}"/>
    <hyperlink ref="A4433" r:id="rId4575" display="https://finance.yahoo.com/quote/AMZN230616C01860000?p=AMZN230616C01860000" xr:uid="{E6D7D2A6-DE6A-4720-89D6-B0D03A932F95}"/>
    <hyperlink ref="C4433" r:id="rId4576" display="https://finance.yahoo.com/quote/AMZN/options?strike=1860&amp;straddle=false" xr:uid="{B7FDE738-58F8-488E-B6FE-E5AD57B83797}"/>
    <hyperlink ref="A4434" r:id="rId4577" display="https://finance.yahoo.com/quote/AMZN230616C01880000?p=AMZN230616C01880000" xr:uid="{D46CBD28-D749-4D00-B8CD-A0F3D51E5DEC}"/>
    <hyperlink ref="C4434" r:id="rId4578" display="https://finance.yahoo.com/quote/AMZN/options?strike=1880&amp;straddle=false" xr:uid="{68EA1E73-BB02-459E-8C2A-A31CD6410313}"/>
    <hyperlink ref="A4435" r:id="rId4579" display="https://finance.yahoo.com/quote/AMZN230616C01900000?p=AMZN230616C01900000" xr:uid="{F79ED100-1BE0-49F9-A3A3-5560BAE1A50F}"/>
    <hyperlink ref="C4435" r:id="rId4580" display="https://finance.yahoo.com/quote/AMZN/options?strike=1900&amp;straddle=false" xr:uid="{72F36037-B7BC-403C-A376-4FACB56E5E9C}"/>
    <hyperlink ref="A4436" r:id="rId4581" display="https://finance.yahoo.com/quote/AMZN230616C01920000?p=AMZN230616C01920000" xr:uid="{118C34DE-337B-4802-8845-ABB22B5570B3}"/>
    <hyperlink ref="C4436" r:id="rId4582" display="https://finance.yahoo.com/quote/AMZN/options?strike=1920&amp;straddle=false" xr:uid="{6F168CBD-83F3-44AE-85E7-8F29A4F6961D}"/>
    <hyperlink ref="A4437" r:id="rId4583" display="https://finance.yahoo.com/quote/AMZN230616C01940000?p=AMZN230616C01940000" xr:uid="{372FD46F-0B8B-4EED-BEBD-8D3877ADD29C}"/>
    <hyperlink ref="C4437" r:id="rId4584" display="https://finance.yahoo.com/quote/AMZN/options?strike=1940&amp;straddle=false" xr:uid="{7BDA03B3-CB56-48A7-A553-D64D03ACE551}"/>
    <hyperlink ref="A4438" r:id="rId4585" display="https://finance.yahoo.com/quote/AMZN230616C01960000?p=AMZN230616C01960000" xr:uid="{A9D9E6C9-1476-40E4-BA85-B97292A90A46}"/>
    <hyperlink ref="C4438" r:id="rId4586" display="https://finance.yahoo.com/quote/AMZN/options?strike=1960&amp;straddle=false" xr:uid="{CE90C3E9-07E4-4572-8DDA-5DBC699C0CB0}"/>
    <hyperlink ref="A4439" r:id="rId4587" display="https://finance.yahoo.com/quote/AMZN230616C01980000?p=AMZN230616C01980000" xr:uid="{EAE58585-F796-4A66-95D5-A8BE0DC0B4B9}"/>
    <hyperlink ref="C4439" r:id="rId4588" display="https://finance.yahoo.com/quote/AMZN/options?strike=1980&amp;straddle=false" xr:uid="{B8D6A130-A0AC-49A3-8D28-6E0B8D194997}"/>
    <hyperlink ref="A4440" r:id="rId4589" display="https://finance.yahoo.com/quote/AMZN230616C02000000?p=AMZN230616C02000000" xr:uid="{DB39762B-CFE7-4A0A-B5FC-A40DA6CA8C34}"/>
    <hyperlink ref="C4440" r:id="rId4590" display="https://finance.yahoo.com/quote/AMZN/options?strike=2000&amp;straddle=false" xr:uid="{C84DA19C-592C-415A-8D7B-CDE44D7A8913}"/>
    <hyperlink ref="A4441" r:id="rId4591" display="https://finance.yahoo.com/quote/AMZN230616C02100000?p=AMZN230616C02100000" xr:uid="{494CD905-842C-4F16-887F-FA526248E0D2}"/>
    <hyperlink ref="C4441" r:id="rId4592" display="https://finance.yahoo.com/quote/AMZN/options?strike=2100&amp;straddle=false" xr:uid="{9C85E330-7BDC-498D-B696-C41F53F611DB}"/>
    <hyperlink ref="A4442" r:id="rId4593" display="https://finance.yahoo.com/quote/AMZN230616C02200000?p=AMZN230616C02200000" xr:uid="{10E03C5C-2BD0-469D-B797-29B12E6335E7}"/>
    <hyperlink ref="C4442" r:id="rId4594" display="https://finance.yahoo.com/quote/AMZN/options?strike=2200&amp;straddle=false" xr:uid="{DF54042A-5E15-4CD8-8056-5E6B9B131606}"/>
    <hyperlink ref="A4443" r:id="rId4595" display="https://finance.yahoo.com/quote/AMZN230616C02300000?p=AMZN230616C02300000" xr:uid="{1ACA7F2C-48B2-4D2C-9403-9BC53282590F}"/>
    <hyperlink ref="C4443" r:id="rId4596" display="https://finance.yahoo.com/quote/AMZN/options?strike=2300&amp;straddle=false" xr:uid="{54FB222A-2D1E-4ED0-8A85-B97DF5CDEF16}"/>
    <hyperlink ref="A4444" r:id="rId4597" display="https://finance.yahoo.com/quote/AMZN230616C02400000?p=AMZN230616C02400000" xr:uid="{01A83215-1FBC-4B35-BB52-6C01E2AE4261}"/>
    <hyperlink ref="C4444" r:id="rId4598" display="https://finance.yahoo.com/quote/AMZN/options?strike=2400&amp;straddle=false" xr:uid="{98F36119-0ADF-46E8-84FA-5968917DBAB0}"/>
    <hyperlink ref="A4445" r:id="rId4599" display="https://finance.yahoo.com/quote/AMZN230616C02500000?p=AMZN230616C02500000" xr:uid="{C3BA8399-9BB9-494A-99D4-BC091B2FE739}"/>
    <hyperlink ref="C4445" r:id="rId4600" display="https://finance.yahoo.com/quote/AMZN/options?strike=2500&amp;straddle=false" xr:uid="{89855D09-1934-4BFC-8ECA-D66E56386C23}"/>
    <hyperlink ref="A4446" r:id="rId4601" display="https://finance.yahoo.com/quote/AMZN230616C02600000?p=AMZN230616C02600000" xr:uid="{6A9CC0D7-79F3-4311-964B-22DB40947836}"/>
    <hyperlink ref="C4446" r:id="rId4602" display="https://finance.yahoo.com/quote/AMZN/options?strike=2600&amp;straddle=false" xr:uid="{3D0C74FC-BEE2-4AC3-8560-E3F0D31C39AA}"/>
    <hyperlink ref="A4447" r:id="rId4603" display="https://finance.yahoo.com/quote/AMZN230616C02700000?p=AMZN230616C02700000" xr:uid="{10F1A589-3376-4F14-B9C4-2622E6478E8A}"/>
    <hyperlink ref="C4447" r:id="rId4604" display="https://finance.yahoo.com/quote/AMZN/options?strike=2700&amp;straddle=false" xr:uid="{2DBCA1ED-06E3-4AC9-82CD-9614D02D09AD}"/>
    <hyperlink ref="A4448" r:id="rId4605" display="https://finance.yahoo.com/quote/AMZN230616C02800000?p=AMZN230616C02800000" xr:uid="{ACE591A3-EC7B-4CB0-A9E9-D296611A5629}"/>
    <hyperlink ref="C4448" r:id="rId4606" display="https://finance.yahoo.com/quote/AMZN/options?strike=2800&amp;straddle=false" xr:uid="{AF462F19-FE69-4E69-8D5D-5AD4FB6B8EC4}"/>
    <hyperlink ref="A4449" r:id="rId4607" display="https://finance.yahoo.com/quote/AMZN230616C02900000?p=AMZN230616C02900000" xr:uid="{FB2715A9-D54F-4754-B8B4-579F65E58386}"/>
    <hyperlink ref="C4449" r:id="rId4608" display="https://finance.yahoo.com/quote/AMZN/options?strike=2900&amp;straddle=false" xr:uid="{AB963266-3A2B-4345-B9B5-AEAFF8EE5386}"/>
    <hyperlink ref="A4450" r:id="rId4609" display="https://finance.yahoo.com/quote/AMZN230616C03000000?p=AMZN230616C03000000" xr:uid="{77D5CF29-E373-4468-8E80-0C949E2E4CA7}"/>
    <hyperlink ref="C4450" r:id="rId4610" display="https://finance.yahoo.com/quote/AMZN/options?strike=3000&amp;straddle=false" xr:uid="{D64BA7F4-3BD2-4C52-B317-DF083C0DC5D7}"/>
    <hyperlink ref="A4451" r:id="rId4611" display="https://finance.yahoo.com/quote/AMZN230616C03010000?p=AMZN230616C03010000" xr:uid="{48F6FC3B-C4C1-433D-9AD9-F8199E0199F3}"/>
    <hyperlink ref="C4451" r:id="rId4612" display="https://finance.yahoo.com/quote/AMZN/options?strike=3010&amp;straddle=false" xr:uid="{2E25891F-1269-4F21-AA57-7E8FCE55E76F}"/>
    <hyperlink ref="A4452" r:id="rId4613" display="https://finance.yahoo.com/quote/AMZN230616C03020000?p=AMZN230616C03020000" xr:uid="{20DA317F-4BED-4ADC-B043-C7591B12ACE0}"/>
    <hyperlink ref="C4452" r:id="rId4614" display="https://finance.yahoo.com/quote/AMZN/options?strike=3020&amp;straddle=false" xr:uid="{99C1EC8D-55D0-4F48-869E-273A9789371E}"/>
    <hyperlink ref="A4453" r:id="rId4615" display="https://finance.yahoo.com/quote/AMZN230616C03030000?p=AMZN230616C03030000" xr:uid="{CEBF1313-BA94-4BFD-923A-0722BE57F5A4}"/>
    <hyperlink ref="C4453" r:id="rId4616" display="https://finance.yahoo.com/quote/AMZN/options?strike=3030&amp;straddle=false" xr:uid="{E85923CE-2338-4862-A74C-78610EAD81AD}"/>
    <hyperlink ref="A4454" r:id="rId4617" display="https://finance.yahoo.com/quote/AMZN230616C03040000?p=AMZN230616C03040000" xr:uid="{E85739A7-0D51-4427-A0F9-325C40E07338}"/>
    <hyperlink ref="C4454" r:id="rId4618" display="https://finance.yahoo.com/quote/AMZN/options?strike=3040&amp;straddle=false" xr:uid="{14405AA4-FD2C-4FB7-BF40-177E7E0F4CCF}"/>
    <hyperlink ref="A4455" r:id="rId4619" display="https://finance.yahoo.com/quote/AMZN230616C03050000?p=AMZN230616C03050000" xr:uid="{E847F3C8-CFFA-43E8-A741-F6019AE68222}"/>
    <hyperlink ref="C4455" r:id="rId4620" display="https://finance.yahoo.com/quote/AMZN/options?strike=3050&amp;straddle=false" xr:uid="{600F500C-EBBE-4A84-9388-87A5DDD9AFE7}"/>
    <hyperlink ref="A4456" r:id="rId4621" display="https://finance.yahoo.com/quote/AMZN230616C03060000?p=AMZN230616C03060000" xr:uid="{E90DE376-15FE-43ED-8C36-5CCB680828FD}"/>
    <hyperlink ref="C4456" r:id="rId4622" display="https://finance.yahoo.com/quote/AMZN/options?strike=3060&amp;straddle=false" xr:uid="{C5D8D163-A587-4EE0-ADEA-396B802E3BE7}"/>
    <hyperlink ref="A4457" r:id="rId4623" display="https://finance.yahoo.com/quote/AMZN230616C03070000?p=AMZN230616C03070000" xr:uid="{9B66A37A-6BEE-40A0-A189-04AEF7E19F83}"/>
    <hyperlink ref="C4457" r:id="rId4624" display="https://finance.yahoo.com/quote/AMZN/options?strike=3070&amp;straddle=false" xr:uid="{75B804E0-2DC6-4964-BCA0-6D3E50908903}"/>
    <hyperlink ref="A4458" r:id="rId4625" display="https://finance.yahoo.com/quote/AMZN230616C03080000?p=AMZN230616C03080000" xr:uid="{EAF22E38-E51A-4FAB-95D6-1F9634B58620}"/>
    <hyperlink ref="C4458" r:id="rId4626" display="https://finance.yahoo.com/quote/AMZN/options?strike=3080&amp;straddle=false" xr:uid="{36F1CE94-AB78-4DF9-BD30-EA7FCA8B7B8A}"/>
    <hyperlink ref="A4459" r:id="rId4627" display="https://finance.yahoo.com/quote/AMZN230616C03090000?p=AMZN230616C03090000" xr:uid="{ED747FF8-57A0-4010-AD35-BD3A40D4D973}"/>
    <hyperlink ref="C4459" r:id="rId4628" display="https://finance.yahoo.com/quote/AMZN/options?strike=3090&amp;straddle=false" xr:uid="{A75344CA-C964-4708-B07A-1DE9DEFCF4BB}"/>
    <hyperlink ref="A4460" r:id="rId4629" display="https://finance.yahoo.com/quote/AMZN230616C03100000?p=AMZN230616C03100000" xr:uid="{ECB92BEB-4394-4463-84BE-9540BFFD93AD}"/>
    <hyperlink ref="C4460" r:id="rId4630" display="https://finance.yahoo.com/quote/AMZN/options?strike=3100&amp;straddle=false" xr:uid="{91C40695-B158-4768-9A6B-C4C811FA647A}"/>
    <hyperlink ref="A4461" r:id="rId4631" display="https://finance.yahoo.com/quote/AMZN230616C03110000?p=AMZN230616C03110000" xr:uid="{A4E32A5A-F62E-4B3D-854E-2FB31E33E1EA}"/>
    <hyperlink ref="C4461" r:id="rId4632" display="https://finance.yahoo.com/quote/AMZN/options?strike=3110&amp;straddle=false" xr:uid="{68828C99-2E30-424E-9411-378207671E33}"/>
    <hyperlink ref="A4462" r:id="rId4633" display="https://finance.yahoo.com/quote/AMZN230616C03120000?p=AMZN230616C03120000" xr:uid="{1D81C95C-B595-47BB-BDC3-3E10D0027A97}"/>
    <hyperlink ref="C4462" r:id="rId4634" display="https://finance.yahoo.com/quote/AMZN/options?strike=3120&amp;straddle=false" xr:uid="{6CC89468-5DAD-4DB0-B3D9-C5821E2021B0}"/>
    <hyperlink ref="A4463" r:id="rId4635" display="https://finance.yahoo.com/quote/AMZN230616C03130000?p=AMZN230616C03130000" xr:uid="{8B6CE84C-F635-404C-9493-71C69F0DF606}"/>
    <hyperlink ref="C4463" r:id="rId4636" display="https://finance.yahoo.com/quote/AMZN/options?strike=3130&amp;straddle=false" xr:uid="{89C6BCF9-D31F-4E07-A321-E0699FE15C26}"/>
    <hyperlink ref="A4464" r:id="rId4637" display="https://finance.yahoo.com/quote/AMZN230616C03140000?p=AMZN230616C03140000" xr:uid="{F5FA4744-CD5E-4CB0-BD06-DDC5F0028867}"/>
    <hyperlink ref="C4464" r:id="rId4638" display="https://finance.yahoo.com/quote/AMZN/options?strike=3140&amp;straddle=false" xr:uid="{BA4098D7-6917-4BA5-BADD-F811A5913159}"/>
    <hyperlink ref="A4465" r:id="rId4639" display="https://finance.yahoo.com/quote/AMZN230616C03150000?p=AMZN230616C03150000" xr:uid="{2740EAE6-0A30-4774-8BBA-21DCA25265C0}"/>
    <hyperlink ref="C4465" r:id="rId4640" display="https://finance.yahoo.com/quote/AMZN/options?strike=3150&amp;straddle=false" xr:uid="{75E39C1C-EFDB-42C8-B669-076FAF60E882}"/>
    <hyperlink ref="A4466" r:id="rId4641" display="https://finance.yahoo.com/quote/AMZN230616C03160000?p=AMZN230616C03160000" xr:uid="{EC3E1D39-1F03-43B8-AA1E-50522FCDEC0F}"/>
    <hyperlink ref="C4466" r:id="rId4642" display="https://finance.yahoo.com/quote/AMZN/options?strike=3160&amp;straddle=false" xr:uid="{5CAB95BF-A9A4-4C63-9E18-0321232C140E}"/>
    <hyperlink ref="A4467" r:id="rId4643" display="https://finance.yahoo.com/quote/AMZN230616C03170000?p=AMZN230616C03170000" xr:uid="{410285F1-7BDE-4156-A7DF-EC68A4B1FC0C}"/>
    <hyperlink ref="C4467" r:id="rId4644" display="https://finance.yahoo.com/quote/AMZN/options?strike=3170&amp;straddle=false" xr:uid="{99465F9B-28E0-405A-90E5-ACA907956424}"/>
    <hyperlink ref="A4468" r:id="rId4645" display="https://finance.yahoo.com/quote/AMZN230616C03180000?p=AMZN230616C03180000" xr:uid="{6C4A75CE-4126-4214-B6DA-6F23CAAD66FC}"/>
    <hyperlink ref="C4468" r:id="rId4646" display="https://finance.yahoo.com/quote/AMZN/options?strike=3180&amp;straddle=false" xr:uid="{50807EB8-DF70-400F-9965-528AB52F4E98}"/>
    <hyperlink ref="A4469" r:id="rId4647" display="https://finance.yahoo.com/quote/AMZN230616C03190000?p=AMZN230616C03190000" xr:uid="{70C4B8A5-22A7-4631-BE44-4F6F505AB088}"/>
    <hyperlink ref="C4469" r:id="rId4648" display="https://finance.yahoo.com/quote/AMZN/options?strike=3190&amp;straddle=false" xr:uid="{70FC0920-6907-4E38-9964-B8046611075D}"/>
    <hyperlink ref="A4470" r:id="rId4649" display="https://finance.yahoo.com/quote/AMZN230616C03200000?p=AMZN230616C03200000" xr:uid="{63E3C225-41AB-47AE-B64B-C4AEA1B5885D}"/>
    <hyperlink ref="C4470" r:id="rId4650" display="https://finance.yahoo.com/quote/AMZN/options?strike=3200&amp;straddle=false" xr:uid="{74FA2829-AA16-40C7-8BA9-76E0D8A56D72}"/>
    <hyperlink ref="A4471" r:id="rId4651" display="https://finance.yahoo.com/quote/AMZN230616C03210000?p=AMZN230616C03210000" xr:uid="{BBEC9574-1022-4475-B9FE-1A0A351AF32D}"/>
    <hyperlink ref="C4471" r:id="rId4652" display="https://finance.yahoo.com/quote/AMZN/options?strike=3210&amp;straddle=false" xr:uid="{1EC28A58-69B5-4C5D-9DD0-A99203943F15}"/>
    <hyperlink ref="A4472" r:id="rId4653" display="https://finance.yahoo.com/quote/AMZN230616C03220000?p=AMZN230616C03220000" xr:uid="{6C2EC2AF-DC6B-4F95-A56E-A0ABB2870DF6}"/>
    <hyperlink ref="C4472" r:id="rId4654" display="https://finance.yahoo.com/quote/AMZN/options?strike=3220&amp;straddle=false" xr:uid="{B37D8B07-C6D9-4187-9803-50822E0AC0DE}"/>
    <hyperlink ref="A4473" r:id="rId4655" display="https://finance.yahoo.com/quote/AMZN230616C03230000?p=AMZN230616C03230000" xr:uid="{9940E1CA-AEF3-4DED-A0A5-01D936F5E45E}"/>
    <hyperlink ref="C4473" r:id="rId4656" display="https://finance.yahoo.com/quote/AMZN/options?strike=3230&amp;straddle=false" xr:uid="{2A78E56F-8487-45C0-8A55-2AB8BBCB78C4}"/>
    <hyperlink ref="A4474" r:id="rId4657" display="https://finance.yahoo.com/quote/AMZN230616C03240000?p=AMZN230616C03240000" xr:uid="{FB772749-A0A1-41F3-B971-42F8CFD72655}"/>
    <hyperlink ref="C4474" r:id="rId4658" display="https://finance.yahoo.com/quote/AMZN/options?strike=3240&amp;straddle=false" xr:uid="{1FA69996-EFA6-4314-95E2-01AA2C967FF6}"/>
    <hyperlink ref="A4475" r:id="rId4659" display="https://finance.yahoo.com/quote/AMZN230616C03250000?p=AMZN230616C03250000" xr:uid="{325EAA7A-84A1-41A9-857F-7D2F77095575}"/>
    <hyperlink ref="C4475" r:id="rId4660" display="https://finance.yahoo.com/quote/AMZN/options?strike=3250&amp;straddle=false" xr:uid="{26B2172A-A6AE-4084-BD91-1CE55D56D2AC}"/>
    <hyperlink ref="A4476" r:id="rId4661" display="https://finance.yahoo.com/quote/AMZN230616C03260000?p=AMZN230616C03260000" xr:uid="{EF14DFB9-417B-48F0-93A1-8614293FA1F9}"/>
    <hyperlink ref="C4476" r:id="rId4662" display="https://finance.yahoo.com/quote/AMZN/options?strike=3260&amp;straddle=false" xr:uid="{9869528A-E37C-4EB4-AC50-2F41D88B4C99}"/>
    <hyperlink ref="A4477" r:id="rId4663" display="https://finance.yahoo.com/quote/AMZN230616C03270000?p=AMZN230616C03270000" xr:uid="{CBFC70B4-32F1-4DAD-9E8E-7E8D34D43883}"/>
    <hyperlink ref="C4477" r:id="rId4664" display="https://finance.yahoo.com/quote/AMZN/options?strike=3270&amp;straddle=false" xr:uid="{07D6AEF2-4268-4F7E-BEF0-517C88674077}"/>
    <hyperlink ref="A4478" r:id="rId4665" display="https://finance.yahoo.com/quote/AMZN230616C03280000?p=AMZN230616C03280000" xr:uid="{63091380-85F6-4775-9112-751D42CB1DA1}"/>
    <hyperlink ref="C4478" r:id="rId4666" display="https://finance.yahoo.com/quote/AMZN/options?strike=3280&amp;straddle=false" xr:uid="{5FC0BB90-2C46-41E1-8158-9BCCD90178DE}"/>
    <hyperlink ref="A4479" r:id="rId4667" display="https://finance.yahoo.com/quote/AMZN230616C03290000?p=AMZN230616C03290000" xr:uid="{B4DBAD62-F263-4C6E-A8F4-8E99DDA5C08F}"/>
    <hyperlink ref="C4479" r:id="rId4668" display="https://finance.yahoo.com/quote/AMZN/options?strike=3290&amp;straddle=false" xr:uid="{4831C5BA-EE42-43FF-8782-055CE877A94A}"/>
    <hyperlink ref="A4480" r:id="rId4669" display="https://finance.yahoo.com/quote/AMZN230616C03300000?p=AMZN230616C03300000" xr:uid="{8C427E16-68C6-486A-93EF-1E36E3D1DD3B}"/>
    <hyperlink ref="C4480" r:id="rId4670" display="https://finance.yahoo.com/quote/AMZN/options?strike=3300&amp;straddle=false" xr:uid="{8BC18755-1B85-4968-AF12-831DB5DCFEC5}"/>
    <hyperlink ref="A4481" r:id="rId4671" display="https://finance.yahoo.com/quote/AMZN230616C03310000?p=AMZN230616C03310000" xr:uid="{8E044CB1-EB16-4406-BDC8-8AB769343097}"/>
    <hyperlink ref="C4481" r:id="rId4672" display="https://finance.yahoo.com/quote/AMZN/options?strike=3310&amp;straddle=false" xr:uid="{079BCD72-E1CA-42F0-ACEF-975BEE8C2328}"/>
    <hyperlink ref="A4482" r:id="rId4673" display="https://finance.yahoo.com/quote/AMZN230616C03320000?p=AMZN230616C03320000" xr:uid="{9B133C7F-515F-42D8-BF4D-4FA9D7F44530}"/>
    <hyperlink ref="C4482" r:id="rId4674" display="https://finance.yahoo.com/quote/AMZN/options?strike=3320&amp;straddle=false" xr:uid="{DEE3444F-2B20-48C4-B32E-3C512555A495}"/>
    <hyperlink ref="A4483" r:id="rId4675" display="https://finance.yahoo.com/quote/AMZN230616C03330000?p=AMZN230616C03330000" xr:uid="{766F6945-A3BC-4835-95FD-C588A07DA302}"/>
    <hyperlink ref="C4483" r:id="rId4676" display="https://finance.yahoo.com/quote/AMZN/options?strike=3330&amp;straddle=false" xr:uid="{2343818C-F4F1-4BA7-8096-DE1BB8A00757}"/>
    <hyperlink ref="A4484" r:id="rId4677" display="https://finance.yahoo.com/quote/AMZN230616C03340000?p=AMZN230616C03340000" xr:uid="{132EBB26-1B55-4C1F-8B71-C8DAD5E8A3D4}"/>
    <hyperlink ref="C4484" r:id="rId4678" display="https://finance.yahoo.com/quote/AMZN/options?strike=3340&amp;straddle=false" xr:uid="{16030262-6B5D-4322-8850-0BD091809BDC}"/>
    <hyperlink ref="A4485" r:id="rId4679" display="https://finance.yahoo.com/quote/AMZN230616C03350000?p=AMZN230616C03350000" xr:uid="{99554116-DC8A-4705-BCC0-5E43697AE41F}"/>
    <hyperlink ref="C4485" r:id="rId4680" display="https://finance.yahoo.com/quote/AMZN/options?strike=3350&amp;straddle=false" xr:uid="{0329AE7A-5132-4F02-8FB7-F51217A48158}"/>
    <hyperlink ref="A4486" r:id="rId4681" display="https://finance.yahoo.com/quote/AMZN230616C03360000?p=AMZN230616C03360000" xr:uid="{3F26142C-7947-4B3E-8107-5F3890B6C069}"/>
    <hyperlink ref="C4486" r:id="rId4682" display="https://finance.yahoo.com/quote/AMZN/options?strike=3360&amp;straddle=false" xr:uid="{E752EEFC-3116-4F28-B414-3CF31BCEFB72}"/>
    <hyperlink ref="A4487" r:id="rId4683" display="https://finance.yahoo.com/quote/AMZN230616C03370000?p=AMZN230616C03370000" xr:uid="{26DDDFFB-E558-4D24-A139-A13BFAB76FFA}"/>
    <hyperlink ref="C4487" r:id="rId4684" display="https://finance.yahoo.com/quote/AMZN/options?strike=3370&amp;straddle=false" xr:uid="{A77E7323-647F-48BD-B399-0C1BDB85EAF8}"/>
    <hyperlink ref="A4488" r:id="rId4685" display="https://finance.yahoo.com/quote/AMZN230616C03380000?p=AMZN230616C03380000" xr:uid="{DA026C2B-FE85-477B-A419-EEC479FD9906}"/>
    <hyperlink ref="C4488" r:id="rId4686" display="https://finance.yahoo.com/quote/AMZN/options?strike=3380&amp;straddle=false" xr:uid="{444C20FA-1F4F-4FC0-B0CF-863782F2AEF1}"/>
    <hyperlink ref="A4489" r:id="rId4687" display="https://finance.yahoo.com/quote/AMZN230616C03390000?p=AMZN230616C03390000" xr:uid="{2E6F27D0-F294-4ABF-A8B3-02034DF9E292}"/>
    <hyperlink ref="C4489" r:id="rId4688" display="https://finance.yahoo.com/quote/AMZN/options?strike=3390&amp;straddle=false" xr:uid="{6CF1B48F-5F10-4FC8-97D7-F6F8A3CB6F98}"/>
    <hyperlink ref="A4490" r:id="rId4689" display="https://finance.yahoo.com/quote/AMZN230616C03400000?p=AMZN230616C03400000" xr:uid="{0A0D5E91-2683-4C7A-81A2-71058D8468F9}"/>
    <hyperlink ref="C4490" r:id="rId4690" display="https://finance.yahoo.com/quote/AMZN/options?strike=3400&amp;straddle=false" xr:uid="{0ABF9D9E-ED3B-45F7-83CC-3C58A666BA5A}"/>
    <hyperlink ref="A4491" r:id="rId4691" display="https://finance.yahoo.com/quote/AMZN230616C03410000?p=AMZN230616C03410000" xr:uid="{9E23A915-1F5B-4DD7-B465-D9E0906E50CF}"/>
    <hyperlink ref="C4491" r:id="rId4692" display="https://finance.yahoo.com/quote/AMZN/options?strike=3410&amp;straddle=false" xr:uid="{2F955EBF-B891-431A-87FE-B902540D6DBB}"/>
    <hyperlink ref="A4492" r:id="rId4693" display="https://finance.yahoo.com/quote/AMZN230616C03420000?p=AMZN230616C03420000" xr:uid="{6FACF1DC-0673-4DAF-9E63-349296A0207C}"/>
    <hyperlink ref="C4492" r:id="rId4694" display="https://finance.yahoo.com/quote/AMZN/options?strike=3420&amp;straddle=false" xr:uid="{EA969421-4BD5-4FE9-9221-7F41A635AFFB}"/>
    <hyperlink ref="A4493" r:id="rId4695" display="https://finance.yahoo.com/quote/AMZN230616C03430000?p=AMZN230616C03430000" xr:uid="{60E5825F-249F-42B7-8EE6-10F46AC10A0F}"/>
    <hyperlink ref="C4493" r:id="rId4696" display="https://finance.yahoo.com/quote/AMZN/options?strike=3430&amp;straddle=false" xr:uid="{31E29A3F-A029-419E-AA8F-3EEE857A48B9}"/>
    <hyperlink ref="A4494" r:id="rId4697" display="https://finance.yahoo.com/quote/AMZN230616C03440000?p=AMZN230616C03440000" xr:uid="{016F0943-81DF-46B1-870A-A39C34E3A624}"/>
    <hyperlink ref="C4494" r:id="rId4698" display="https://finance.yahoo.com/quote/AMZN/options?strike=3440&amp;straddle=false" xr:uid="{E955473A-F399-4CC2-8330-54AE27EAF896}"/>
    <hyperlink ref="A4495" r:id="rId4699" display="https://finance.yahoo.com/quote/AMZN230616C03450000?p=AMZN230616C03450000" xr:uid="{FE02CD8F-52A9-4CDB-B42C-87D5F57EDE37}"/>
    <hyperlink ref="C4495" r:id="rId4700" display="https://finance.yahoo.com/quote/AMZN/options?strike=3450&amp;straddle=false" xr:uid="{68061E00-95D5-4F70-8A0F-F262BA8BC84B}"/>
    <hyperlink ref="A4496" r:id="rId4701" display="https://finance.yahoo.com/quote/AMZN230616C03460000?p=AMZN230616C03460000" xr:uid="{FF81AC09-18CA-412F-ACA3-C475EC5A390D}"/>
    <hyperlink ref="C4496" r:id="rId4702" display="https://finance.yahoo.com/quote/AMZN/options?strike=3460&amp;straddle=false" xr:uid="{BE6785F9-A605-4E46-A3E3-FE9F724107BC}"/>
    <hyperlink ref="A4497" r:id="rId4703" display="https://finance.yahoo.com/quote/AMZN230616C03470000?p=AMZN230616C03470000" xr:uid="{58CE58D8-D2AB-48A1-B9BD-B3C4DDAEF396}"/>
    <hyperlink ref="C4497" r:id="rId4704" display="https://finance.yahoo.com/quote/AMZN/options?strike=3470&amp;straddle=false" xr:uid="{CDD63A7E-38DD-4940-80D2-D8150672CF03}"/>
    <hyperlink ref="A4498" r:id="rId4705" display="https://finance.yahoo.com/quote/AMZN230616C03480000?p=AMZN230616C03480000" xr:uid="{B1909444-145C-477B-81B4-988BAF0EADB0}"/>
    <hyperlink ref="C4498" r:id="rId4706" display="https://finance.yahoo.com/quote/AMZN/options?strike=3480&amp;straddle=false" xr:uid="{2522FEB4-8957-407D-BCB9-BEBD8546E677}"/>
    <hyperlink ref="A4499" r:id="rId4707" display="https://finance.yahoo.com/quote/AMZN230616C03490000?p=AMZN230616C03490000" xr:uid="{FBD46DBD-9342-408C-A7FA-9B0790DCE48E}"/>
    <hyperlink ref="C4499" r:id="rId4708" display="https://finance.yahoo.com/quote/AMZN/options?strike=3490&amp;straddle=false" xr:uid="{7E036D8F-AEAB-46A3-9847-F3ED5B9FF34B}"/>
    <hyperlink ref="A4500" r:id="rId4709" display="https://finance.yahoo.com/quote/AMZN230616C03500000?p=AMZN230616C03500000" xr:uid="{AD70545E-E63E-4B1E-94D6-35D812E88124}"/>
    <hyperlink ref="C4500" r:id="rId4710" display="https://finance.yahoo.com/quote/AMZN/options?strike=3500&amp;straddle=false" xr:uid="{9EDBBB1E-65CA-4D9E-9909-528CC59DE0B0}"/>
    <hyperlink ref="A4501" r:id="rId4711" display="https://finance.yahoo.com/quote/AMZN230616C03510000?p=AMZN230616C03510000" xr:uid="{4D9D252C-3A52-4138-8794-560115AA5A84}"/>
    <hyperlink ref="C4501" r:id="rId4712" display="https://finance.yahoo.com/quote/AMZN/options?strike=3510&amp;straddle=false" xr:uid="{F452ECF2-66B9-4225-935D-F7F2AC941F69}"/>
    <hyperlink ref="A4502" r:id="rId4713" display="https://finance.yahoo.com/quote/AMZN230616C03520000?p=AMZN230616C03520000" xr:uid="{AC07B2AC-D52F-4806-9604-6097C213A0D9}"/>
    <hyperlink ref="C4502" r:id="rId4714" display="https://finance.yahoo.com/quote/AMZN/options?strike=3520&amp;straddle=false" xr:uid="{9B25F23D-3A56-4DB0-9970-243F4826ADD0}"/>
    <hyperlink ref="A4503" r:id="rId4715" display="https://finance.yahoo.com/quote/AMZN230616C03530000?p=AMZN230616C03530000" xr:uid="{212717DC-340C-4237-A900-4BCEC7B170C0}"/>
    <hyperlink ref="C4503" r:id="rId4716" display="https://finance.yahoo.com/quote/AMZN/options?strike=3530&amp;straddle=false" xr:uid="{7F4E5C33-7E2C-4A39-B0D3-7D239489376C}"/>
    <hyperlink ref="A4504" r:id="rId4717" display="https://finance.yahoo.com/quote/AMZN230616C03540000?p=AMZN230616C03540000" xr:uid="{062F30EA-C045-4A9D-BA21-94830CBB57D5}"/>
    <hyperlink ref="C4504" r:id="rId4718" display="https://finance.yahoo.com/quote/AMZN/options?strike=3540&amp;straddle=false" xr:uid="{F685DC3B-E863-452E-B0AF-C107E9B4BAE0}"/>
    <hyperlink ref="A4505" r:id="rId4719" display="https://finance.yahoo.com/quote/AMZN230616C03550000?p=AMZN230616C03550000" xr:uid="{7813F64B-B859-4BAE-B3C6-7BE8303E984D}"/>
    <hyperlink ref="C4505" r:id="rId4720" display="https://finance.yahoo.com/quote/AMZN/options?strike=3550&amp;straddle=false" xr:uid="{7B6979B8-6FD6-48E8-AB04-A5BC4077EF02}"/>
    <hyperlink ref="A4506" r:id="rId4721" display="https://finance.yahoo.com/quote/AMZN230616C03560000?p=AMZN230616C03560000" xr:uid="{5F391135-3927-427B-9EAF-BFFAF0CB4DC4}"/>
    <hyperlink ref="C4506" r:id="rId4722" display="https://finance.yahoo.com/quote/AMZN/options?strike=3560&amp;straddle=false" xr:uid="{E3D90668-A9E9-4FCC-93FF-A7D9D6B84F37}"/>
    <hyperlink ref="A4507" r:id="rId4723" display="https://finance.yahoo.com/quote/AMZN230616C03570000?p=AMZN230616C03570000" xr:uid="{41D08769-71EA-465C-9BD0-6500B16C040E}"/>
    <hyperlink ref="C4507" r:id="rId4724" display="https://finance.yahoo.com/quote/AMZN/options?strike=3570&amp;straddle=false" xr:uid="{A1402044-BE5F-4988-A814-B4E74D3AC389}"/>
    <hyperlink ref="A4508" r:id="rId4725" display="https://finance.yahoo.com/quote/AMZN230616C03580000?p=AMZN230616C03580000" xr:uid="{A0BD81C5-2C5A-498E-99DD-983C1AB979E2}"/>
    <hyperlink ref="C4508" r:id="rId4726" display="https://finance.yahoo.com/quote/AMZN/options?strike=3580&amp;straddle=false" xr:uid="{FE819BBE-A786-4357-854D-4FBA7E2ADA70}"/>
    <hyperlink ref="A4509" r:id="rId4727" display="https://finance.yahoo.com/quote/AMZN230616C03590000?p=AMZN230616C03590000" xr:uid="{2C7D0596-AB97-4DD5-BA8C-EB274A41B09D}"/>
    <hyperlink ref="C4509" r:id="rId4728" display="https://finance.yahoo.com/quote/AMZN/options?strike=3590&amp;straddle=false" xr:uid="{DE9D88F3-40E7-41B5-873F-3D9D01CDD39B}"/>
    <hyperlink ref="A4510" r:id="rId4729" display="https://finance.yahoo.com/quote/AMZN230616C03600000?p=AMZN230616C03600000" xr:uid="{44810791-9E73-4193-B05F-A0D5BBE70F2E}"/>
    <hyperlink ref="C4510" r:id="rId4730" display="https://finance.yahoo.com/quote/AMZN/options?strike=3600&amp;straddle=false" xr:uid="{5E4735FE-7932-4B6A-9F99-0E58143CFFA9}"/>
    <hyperlink ref="A4511" r:id="rId4731" display="https://finance.yahoo.com/quote/AMZN230616C03610000?p=AMZN230616C03610000" xr:uid="{F33ABF92-C5A1-4889-AD2D-200549E0A7F5}"/>
    <hyperlink ref="C4511" r:id="rId4732" display="https://finance.yahoo.com/quote/AMZN/options?strike=3610&amp;straddle=false" xr:uid="{DC28F2BA-45B0-4B1B-8C8D-8673090F9243}"/>
    <hyperlink ref="A4512" r:id="rId4733" display="https://finance.yahoo.com/quote/AMZN230616C03620000?p=AMZN230616C03620000" xr:uid="{9F94AAC2-6C27-4134-81AF-00830B8CFE19}"/>
    <hyperlink ref="C4512" r:id="rId4734" display="https://finance.yahoo.com/quote/AMZN/options?strike=3620&amp;straddle=false" xr:uid="{556400D2-7A32-4FA7-B8F9-DA8571DE73A7}"/>
    <hyperlink ref="A4513" r:id="rId4735" display="https://finance.yahoo.com/quote/AMZN230616C03630000?p=AMZN230616C03630000" xr:uid="{ADB84C5C-E0E9-4E1F-BC8D-2D233C521A05}"/>
    <hyperlink ref="C4513" r:id="rId4736" display="https://finance.yahoo.com/quote/AMZN/options?strike=3630&amp;straddle=false" xr:uid="{689733C4-9A61-4293-B1E9-685CC02BC1AD}"/>
    <hyperlink ref="A4514" r:id="rId4737" display="https://finance.yahoo.com/quote/AMZN230616C03640000?p=AMZN230616C03640000" xr:uid="{5819F382-1409-4767-9E28-832F0FDDBF1E}"/>
    <hyperlink ref="C4514" r:id="rId4738" display="https://finance.yahoo.com/quote/AMZN/options?strike=3640&amp;straddle=false" xr:uid="{475473F3-181E-4784-97B7-DA63FCFC1FF1}"/>
    <hyperlink ref="A4515" r:id="rId4739" display="https://finance.yahoo.com/quote/AMZN230616C03650000?p=AMZN230616C03650000" xr:uid="{7F98CAF2-2D68-4C2B-80C2-608519DC4F60}"/>
    <hyperlink ref="C4515" r:id="rId4740" display="https://finance.yahoo.com/quote/AMZN/options?strike=3650&amp;straddle=false" xr:uid="{74B91FB8-030A-4A21-A7F3-20960729F09B}"/>
    <hyperlink ref="A4516" r:id="rId4741" display="https://finance.yahoo.com/quote/AMZN230616C03660000?p=AMZN230616C03660000" xr:uid="{C6006DFE-3B54-4306-9D04-A56EF4759461}"/>
    <hyperlink ref="C4516" r:id="rId4742" display="https://finance.yahoo.com/quote/AMZN/options?strike=3660&amp;straddle=false" xr:uid="{D0881118-1684-4CDA-BFC9-0406D27F0EA7}"/>
    <hyperlink ref="A4517" r:id="rId4743" display="https://finance.yahoo.com/quote/AMZN230616C03670000?p=AMZN230616C03670000" xr:uid="{4BE77B54-81C1-47CF-865E-EBE30BFA87A2}"/>
    <hyperlink ref="C4517" r:id="rId4744" display="https://finance.yahoo.com/quote/AMZN/options?strike=3670&amp;straddle=false" xr:uid="{6FC9DF4D-0414-4350-B413-5D27C7D0116C}"/>
    <hyperlink ref="A4518" r:id="rId4745" display="https://finance.yahoo.com/quote/AMZN230616C03680000?p=AMZN230616C03680000" xr:uid="{9A5A3F91-E2EB-4D64-9D98-A0A464171A5C}"/>
    <hyperlink ref="C4518" r:id="rId4746" display="https://finance.yahoo.com/quote/AMZN/options?strike=3680&amp;straddle=false" xr:uid="{FC098762-48EF-4E56-922A-E3BA77642672}"/>
    <hyperlink ref="A4519" r:id="rId4747" display="https://finance.yahoo.com/quote/AMZN230616C03690000?p=AMZN230616C03690000" xr:uid="{6417542B-9DCF-4A13-9AB9-034EBE9A5090}"/>
    <hyperlink ref="C4519" r:id="rId4748" display="https://finance.yahoo.com/quote/AMZN/options?strike=3690&amp;straddle=false" xr:uid="{E7FE9B5E-8E7D-4EBD-A5F7-FD0DFCA7227D}"/>
    <hyperlink ref="A4520" r:id="rId4749" display="https://finance.yahoo.com/quote/AMZN230616C03700000?p=AMZN230616C03700000" xr:uid="{E35D5865-292C-44B2-8529-087868A65337}"/>
    <hyperlink ref="C4520" r:id="rId4750" display="https://finance.yahoo.com/quote/AMZN/options?strike=3700&amp;straddle=false" xr:uid="{B8E2FE0D-EEEF-4761-9138-4119534AC3BF}"/>
    <hyperlink ref="A4521" r:id="rId4751" display="https://finance.yahoo.com/quote/AMZN230616C03710000?p=AMZN230616C03710000" xr:uid="{6CA41ACB-3E12-4431-BFC0-9487FE52DF08}"/>
    <hyperlink ref="C4521" r:id="rId4752" display="https://finance.yahoo.com/quote/AMZN/options?strike=3710&amp;straddle=false" xr:uid="{9AA3288D-8935-4FB3-8766-DF42BE1FA89F}"/>
    <hyperlink ref="A4522" r:id="rId4753" display="https://finance.yahoo.com/quote/AMZN230616C03720000?p=AMZN230616C03720000" xr:uid="{AADBDAF0-A234-480B-8258-02CF1A15B4CF}"/>
    <hyperlink ref="C4522" r:id="rId4754" display="https://finance.yahoo.com/quote/AMZN/options?strike=3720&amp;straddle=false" xr:uid="{3B7F1398-8474-41CC-835E-4A919024F98B}"/>
    <hyperlink ref="A4523" r:id="rId4755" display="https://finance.yahoo.com/quote/AMZN230616C03730000?p=AMZN230616C03730000" xr:uid="{0789CC9E-A8D1-42AE-B758-71446D4B0C54}"/>
    <hyperlink ref="C4523" r:id="rId4756" display="https://finance.yahoo.com/quote/AMZN/options?strike=3730&amp;straddle=false" xr:uid="{0DF71BAC-B42A-4F6E-B4ED-73F15F858657}"/>
    <hyperlink ref="A4524" r:id="rId4757" display="https://finance.yahoo.com/quote/AMZN230616C03740000?p=AMZN230616C03740000" xr:uid="{03142B9B-1ADF-4A8B-AC9B-EADB0C1E9D0B}"/>
    <hyperlink ref="C4524" r:id="rId4758" display="https://finance.yahoo.com/quote/AMZN/options?strike=3740&amp;straddle=false" xr:uid="{4EAD9717-7E56-49B4-8F40-B5AD71118E2B}"/>
    <hyperlink ref="A4525" r:id="rId4759" display="https://finance.yahoo.com/quote/AMZN230616C03750000?p=AMZN230616C03750000" xr:uid="{48660725-1F65-491C-9841-B27D3A93C446}"/>
    <hyperlink ref="C4525" r:id="rId4760" display="https://finance.yahoo.com/quote/AMZN/options?strike=3750&amp;straddle=false" xr:uid="{D1D50A23-A1C9-486D-AF73-6545776C2852}"/>
    <hyperlink ref="A4526" r:id="rId4761" display="https://finance.yahoo.com/quote/AMZN230616C03760000?p=AMZN230616C03760000" xr:uid="{868E17E1-1CE8-4FCD-848B-04186341E458}"/>
    <hyperlink ref="C4526" r:id="rId4762" display="https://finance.yahoo.com/quote/AMZN/options?strike=3760&amp;straddle=false" xr:uid="{A7965122-4353-493E-9786-4E139DB78EDF}"/>
    <hyperlink ref="A4527" r:id="rId4763" display="https://finance.yahoo.com/quote/AMZN230616C03770000?p=AMZN230616C03770000" xr:uid="{AFB63364-8850-487F-AF67-CAA7E16F0F23}"/>
    <hyperlink ref="C4527" r:id="rId4764" display="https://finance.yahoo.com/quote/AMZN/options?strike=3770&amp;straddle=false" xr:uid="{DCC7C3B1-52B5-4546-954B-BA62222A10F6}"/>
    <hyperlink ref="A4528" r:id="rId4765" display="https://finance.yahoo.com/quote/AMZN230616C03780000?p=AMZN230616C03780000" xr:uid="{1B9A8030-DBBB-4F0E-B036-BCF77803AD65}"/>
    <hyperlink ref="C4528" r:id="rId4766" display="https://finance.yahoo.com/quote/AMZN/options?strike=3780&amp;straddle=false" xr:uid="{2D7E1115-DC1A-4413-AEBF-5A1E2E447DA4}"/>
    <hyperlink ref="A4529" r:id="rId4767" display="https://finance.yahoo.com/quote/AMZN230616C03790000?p=AMZN230616C03790000" xr:uid="{E7206C32-4F6C-4F55-91AD-8838862E835B}"/>
    <hyperlink ref="C4529" r:id="rId4768" display="https://finance.yahoo.com/quote/AMZN/options?strike=3790&amp;straddle=false" xr:uid="{48AFA787-36D7-499E-A288-B4B55B5B8527}"/>
    <hyperlink ref="A4530" r:id="rId4769" display="https://finance.yahoo.com/quote/AMZN230616C03800000?p=AMZN230616C03800000" xr:uid="{EC1DAF63-F4DE-491D-ACED-DA22DA20E028}"/>
    <hyperlink ref="C4530" r:id="rId4770" display="https://finance.yahoo.com/quote/AMZN/options?strike=3800&amp;straddle=false" xr:uid="{0D45A9C6-CFC4-492D-8FAA-108F119701F5}"/>
    <hyperlink ref="A4531" r:id="rId4771" display="https://finance.yahoo.com/quote/AMZN230616C03810000?p=AMZN230616C03810000" xr:uid="{07CF8BE4-8456-435E-BD71-AC27628241D5}"/>
    <hyperlink ref="C4531" r:id="rId4772" display="https://finance.yahoo.com/quote/AMZN/options?strike=3810&amp;straddle=false" xr:uid="{EAF5D760-553C-4234-8685-4C0CD27716E0}"/>
    <hyperlink ref="A4532" r:id="rId4773" display="https://finance.yahoo.com/quote/AMZN230616C03820000?p=AMZN230616C03820000" xr:uid="{C50B1D52-8D83-4997-9061-E3B54102F5C8}"/>
    <hyperlink ref="C4532" r:id="rId4774" display="https://finance.yahoo.com/quote/AMZN/options?strike=3820&amp;straddle=false" xr:uid="{EA523BBB-741C-46DB-9C27-1AF64EC4F1BB}"/>
    <hyperlink ref="A4533" r:id="rId4775" display="https://finance.yahoo.com/quote/AMZN230616C03830000?p=AMZN230616C03830000" xr:uid="{9DE4E2FB-44F8-44A5-843E-EC022F798331}"/>
    <hyperlink ref="C4533" r:id="rId4776" display="https://finance.yahoo.com/quote/AMZN/options?strike=3830&amp;straddle=false" xr:uid="{F2904FAD-F20E-42A6-9263-F885B64D2CAB}"/>
    <hyperlink ref="A4534" r:id="rId4777" display="https://finance.yahoo.com/quote/AMZN230616C03840000?p=AMZN230616C03840000" xr:uid="{A7DD884B-3FC7-4550-8CE2-5CE9B4675767}"/>
    <hyperlink ref="C4534" r:id="rId4778" display="https://finance.yahoo.com/quote/AMZN/options?strike=3840&amp;straddle=false" xr:uid="{BA854B58-B54C-4AB2-97F3-0263A216D2EF}"/>
    <hyperlink ref="A4535" r:id="rId4779" display="https://finance.yahoo.com/quote/AMZN230616C03850000?p=AMZN230616C03850000" xr:uid="{95B8B5D6-DACF-47B2-9721-2DD2EB658AF4}"/>
    <hyperlink ref="C4535" r:id="rId4780" display="https://finance.yahoo.com/quote/AMZN/options?strike=3850&amp;straddle=false" xr:uid="{A8307280-F297-4051-9E05-36D6A6D5C274}"/>
    <hyperlink ref="A4536" r:id="rId4781" display="https://finance.yahoo.com/quote/AMZN230616C03860000?p=AMZN230616C03860000" xr:uid="{4D5B5BDF-B7A4-45F5-8661-7E63788FD298}"/>
    <hyperlink ref="C4536" r:id="rId4782" display="https://finance.yahoo.com/quote/AMZN/options?strike=3860&amp;straddle=false" xr:uid="{6474C697-3615-46F5-90B1-E56E1F726A6A}"/>
    <hyperlink ref="A4537" r:id="rId4783" display="https://finance.yahoo.com/quote/AMZN230616C03870000?p=AMZN230616C03870000" xr:uid="{4683204F-E49A-48BF-9513-FC523301AA4A}"/>
    <hyperlink ref="C4537" r:id="rId4784" display="https://finance.yahoo.com/quote/AMZN/options?strike=3870&amp;straddle=false" xr:uid="{7DFD4A93-59DD-4054-911E-1CC027DF8A8F}"/>
    <hyperlink ref="A4538" r:id="rId4785" display="https://finance.yahoo.com/quote/AMZN230616C03880000?p=AMZN230616C03880000" xr:uid="{DF8D6FCD-50A4-46B7-B5DF-8EE940945EF1}"/>
    <hyperlink ref="C4538" r:id="rId4786" display="https://finance.yahoo.com/quote/AMZN/options?strike=3880&amp;straddle=false" xr:uid="{72C3CA34-81CB-45E8-842D-A2DF5E55940D}"/>
    <hyperlink ref="A4539" r:id="rId4787" display="https://finance.yahoo.com/quote/AMZN230616C03890000?p=AMZN230616C03890000" xr:uid="{69740B79-52B3-4FE3-9155-59A65F02A727}"/>
    <hyperlink ref="C4539" r:id="rId4788" display="https://finance.yahoo.com/quote/AMZN/options?strike=3890&amp;straddle=false" xr:uid="{168A2F76-A915-469A-9920-E14419815375}"/>
    <hyperlink ref="A4540" r:id="rId4789" display="https://finance.yahoo.com/quote/AMZN230616C03900000?p=AMZN230616C03900000" xr:uid="{03A92B70-A921-4073-AEF2-271F032A0107}"/>
    <hyperlink ref="C4540" r:id="rId4790" display="https://finance.yahoo.com/quote/AMZN/options?strike=3900&amp;straddle=false" xr:uid="{39410B23-4CE9-4337-B40A-2A8E20ACCB7A}"/>
    <hyperlink ref="A4541" r:id="rId4791" display="https://finance.yahoo.com/quote/AMZN230616C03910000?p=AMZN230616C03910000" xr:uid="{702E28F0-1093-41DB-A8A0-7AE25BAAE8A8}"/>
    <hyperlink ref="C4541" r:id="rId4792" display="https://finance.yahoo.com/quote/AMZN/options?strike=3910&amp;straddle=false" xr:uid="{A19EDF78-D1BC-4092-890C-4E172A52160E}"/>
    <hyperlink ref="A4542" r:id="rId4793" display="https://finance.yahoo.com/quote/AMZN230616C03920000?p=AMZN230616C03920000" xr:uid="{8FC56DF1-A34B-468B-8FCC-50E359FB8053}"/>
    <hyperlink ref="C4542" r:id="rId4794" display="https://finance.yahoo.com/quote/AMZN/options?strike=3920&amp;straddle=false" xr:uid="{D4C0C0E5-0F21-4DD3-A496-B02CDDCDD517}"/>
    <hyperlink ref="A4543" r:id="rId4795" display="https://finance.yahoo.com/quote/AMZN230616C03930000?p=AMZN230616C03930000" xr:uid="{63D1244B-0776-48B1-BD0B-84646F5A0155}"/>
    <hyperlink ref="C4543" r:id="rId4796" display="https://finance.yahoo.com/quote/AMZN/options?strike=3930&amp;straddle=false" xr:uid="{D5F6DDB0-A9B4-4A1A-8DAD-CFD5609C949C}"/>
    <hyperlink ref="A4544" r:id="rId4797" display="https://finance.yahoo.com/quote/AMZN230616C03940000?p=AMZN230616C03940000" xr:uid="{1EFE78AB-D8B2-4CAB-AF02-07F7D92A4F20}"/>
    <hyperlink ref="C4544" r:id="rId4798" display="https://finance.yahoo.com/quote/AMZN/options?strike=3940&amp;straddle=false" xr:uid="{B968B50F-F832-4141-AC1C-62F1388E9D69}"/>
    <hyperlink ref="A4545" r:id="rId4799" display="https://finance.yahoo.com/quote/AMZN230616C03950000?p=AMZN230616C03950000" xr:uid="{2E6A124E-B2EF-406D-BADC-77C0F4D9A202}"/>
    <hyperlink ref="C4545" r:id="rId4800" display="https://finance.yahoo.com/quote/AMZN/options?strike=3950&amp;straddle=false" xr:uid="{BB89A893-EFCE-4752-A34F-3746C09E54EC}"/>
    <hyperlink ref="A4546" r:id="rId4801" display="https://finance.yahoo.com/quote/AMZN230616C03960000?p=AMZN230616C03960000" xr:uid="{2474FB72-3A27-40F0-9F54-651B06F9969A}"/>
    <hyperlink ref="C4546" r:id="rId4802" display="https://finance.yahoo.com/quote/AMZN/options?strike=3960&amp;straddle=false" xr:uid="{801BEE6E-B8E7-423B-8F25-5C5ABDE8CDB6}"/>
    <hyperlink ref="A4547" r:id="rId4803" display="https://finance.yahoo.com/quote/AMZN230616C03970000?p=AMZN230616C03970000" xr:uid="{60FC7318-E73C-467F-AF2E-11C2205429E2}"/>
    <hyperlink ref="C4547" r:id="rId4804" display="https://finance.yahoo.com/quote/AMZN/options?strike=3970&amp;straddle=false" xr:uid="{9F2168B5-A0B9-42D1-9DA9-B6C9221689DD}"/>
    <hyperlink ref="A4548" r:id="rId4805" display="https://finance.yahoo.com/quote/AMZN230616C03980000?p=AMZN230616C03980000" xr:uid="{006C1E94-A37A-4194-9C2A-79392BD23E4C}"/>
    <hyperlink ref="C4548" r:id="rId4806" display="https://finance.yahoo.com/quote/AMZN/options?strike=3980&amp;straddle=false" xr:uid="{AAD08EE9-6AA8-4559-90FA-807DA0E425A1}"/>
    <hyperlink ref="A4549" r:id="rId4807" display="https://finance.yahoo.com/quote/AMZN230616C03990000?p=AMZN230616C03990000" xr:uid="{5B455D65-8894-46A1-B0FA-6845825A604D}"/>
    <hyperlink ref="C4549" r:id="rId4808" display="https://finance.yahoo.com/quote/AMZN/options?strike=3990&amp;straddle=false" xr:uid="{95AA6623-7EE6-4D52-9746-CDEAD94D2130}"/>
    <hyperlink ref="A4550" r:id="rId4809" display="https://finance.yahoo.com/quote/AMZN230616C04000000?p=AMZN230616C04000000" xr:uid="{041D3BB2-2B2B-4270-83BA-611E8279FD06}"/>
    <hyperlink ref="C4550" r:id="rId4810" display="https://finance.yahoo.com/quote/AMZN/options?strike=4000&amp;straddle=false" xr:uid="{ED904D97-D866-4E7E-BD78-BBEB8B301E88}"/>
    <hyperlink ref="A4551" r:id="rId4811" display="https://finance.yahoo.com/quote/AMZN230616C04100000?p=AMZN230616C04100000" xr:uid="{56E3CC53-1A4C-4D34-82EE-AF188DCBC85F}"/>
    <hyperlink ref="C4551" r:id="rId4812" display="https://finance.yahoo.com/quote/AMZN/options?strike=4100&amp;straddle=false" xr:uid="{91F538C2-4C7B-4AF1-B1A7-D645640622F9}"/>
    <hyperlink ref="A4552" r:id="rId4813" display="https://finance.yahoo.com/quote/AMZN230616C04200000?p=AMZN230616C04200000" xr:uid="{26A6FC29-63A7-442F-B8B5-E579690DFC5B}"/>
    <hyperlink ref="C4552" r:id="rId4814" display="https://finance.yahoo.com/quote/AMZN/options?strike=4200&amp;straddle=false" xr:uid="{0472B771-B112-405B-AE82-DAC148BD3A2D}"/>
    <hyperlink ref="A4553" r:id="rId4815" display="https://finance.yahoo.com/quote/AMZN230616C04300000?p=AMZN230616C04300000" xr:uid="{EBBE45A9-B3E5-4CA1-B3AA-C459E441F052}"/>
    <hyperlink ref="C4553" r:id="rId4816" display="https://finance.yahoo.com/quote/AMZN/options?strike=4300&amp;straddle=false" xr:uid="{7A3A502A-8BA5-4533-8C4C-7BB0E1F2DB77}"/>
    <hyperlink ref="A4554" r:id="rId4817" display="https://finance.yahoo.com/quote/AMZN230616C04400000?p=AMZN230616C04400000" xr:uid="{139FAC64-E56B-4B8A-8073-780386981C4D}"/>
    <hyperlink ref="C4554" r:id="rId4818" display="https://finance.yahoo.com/quote/AMZN/options?strike=4400&amp;straddle=false" xr:uid="{2DBC1BB3-286C-4E6A-97F8-0FD8A18E5D56}"/>
    <hyperlink ref="A4555" r:id="rId4819" display="https://finance.yahoo.com/quote/AMZN230616C04500000?p=AMZN230616C04500000" xr:uid="{608E9839-44BB-4EA2-B95A-D355D1FE0234}"/>
    <hyperlink ref="C4555" r:id="rId4820" display="https://finance.yahoo.com/quote/AMZN/options?strike=4500&amp;straddle=false" xr:uid="{FA5F19FF-1EB6-42F6-828A-7D3F1E30AD5D}"/>
    <hyperlink ref="A4556" r:id="rId4821" display="https://finance.yahoo.com/quote/AMZN230616C04600000?p=AMZN230616C04600000" xr:uid="{17876F4C-5CD7-4292-9319-18686D71B1D4}"/>
    <hyperlink ref="C4556" r:id="rId4822" display="https://finance.yahoo.com/quote/AMZN/options?strike=4600&amp;straddle=false" xr:uid="{7CFED163-B499-4460-AD74-8B505B68BEE8}"/>
    <hyperlink ref="A4557" r:id="rId4823" display="https://finance.yahoo.com/quote/AMZN230616C04700000?p=AMZN230616C04700000" xr:uid="{23F8F82D-1244-4E5D-A24D-F42D378B04AF}"/>
    <hyperlink ref="C4557" r:id="rId4824" display="https://finance.yahoo.com/quote/AMZN/options?strike=4700&amp;straddle=false" xr:uid="{60C9ADAE-006E-4B9B-92C4-33E4161663CA}"/>
    <hyperlink ref="A4558" r:id="rId4825" display="https://finance.yahoo.com/quote/AMZN230616C04800000?p=AMZN230616C04800000" xr:uid="{90426E54-E3C2-499F-A468-2B5A845F7149}"/>
    <hyperlink ref="C4558" r:id="rId4826" display="https://finance.yahoo.com/quote/AMZN/options?strike=4800&amp;straddle=false" xr:uid="{54D02DBE-2372-4E9F-97EE-F1F734C53ED5}"/>
    <hyperlink ref="A4559" r:id="rId4827" display="https://finance.yahoo.com/quote/AMZN230616C04900000?p=AMZN230616C04900000" xr:uid="{EE9F5F6B-16F5-42A1-921B-C22DDFAD4E16}"/>
    <hyperlink ref="C4559" r:id="rId4828" display="https://finance.yahoo.com/quote/AMZN/options?strike=4900&amp;straddle=false" xr:uid="{FB7C5F9F-ED6E-4F1E-AD83-E11282E7DB91}"/>
    <hyperlink ref="A4560" r:id="rId4829" display="https://finance.yahoo.com/quote/AMZN230616C05000000?p=AMZN230616C05000000" xr:uid="{8CE7D6B7-C481-45AD-AF62-F59A00FB2E41}"/>
    <hyperlink ref="C4560" r:id="rId4830" display="https://finance.yahoo.com/quote/AMZN/options?strike=5000&amp;straddle=false" xr:uid="{7221E117-BF66-4EB0-9C60-62AAF44CE33B}"/>
    <hyperlink ref="A4561" r:id="rId4831" display="https://finance.yahoo.com/quote/AMZN230616C05100000?p=AMZN230616C05100000" xr:uid="{D2B213BD-4804-44E0-91C6-A272D967FF9B}"/>
    <hyperlink ref="C4561" r:id="rId4832" display="https://finance.yahoo.com/quote/AMZN/options?strike=5100&amp;straddle=false" xr:uid="{5E3462ED-5C4F-45D0-9C59-2B0DD9C17838}"/>
    <hyperlink ref="A4562" r:id="rId4833" display="https://finance.yahoo.com/quote/AMZN230616C05200000?p=AMZN230616C05200000" xr:uid="{06CA611E-F5B1-4C5E-B82C-6BBB554326AA}"/>
    <hyperlink ref="C4562" r:id="rId4834" display="https://finance.yahoo.com/quote/AMZN/options?strike=5200&amp;straddle=false" xr:uid="{BDDE2EEA-737E-41F4-809B-28A2350CB745}"/>
    <hyperlink ref="A4563" r:id="rId4835" display="https://finance.yahoo.com/quote/AMZN230616C05300000?p=AMZN230616C05300000" xr:uid="{644E0B7C-8D4E-4C2F-8CC0-D52B0D242AE4}"/>
    <hyperlink ref="C4563" r:id="rId4836" display="https://finance.yahoo.com/quote/AMZN/options?strike=5300&amp;straddle=false" xr:uid="{44EF7D56-ACC8-42D5-B825-C4DC15ABAC88}"/>
    <hyperlink ref="A4564" r:id="rId4837" display="https://finance.yahoo.com/quote/AMZN230616C05400000?p=AMZN230616C05400000" xr:uid="{FA76010B-A2A7-4102-B546-746E27FA613C}"/>
    <hyperlink ref="C4564" r:id="rId4838" display="https://finance.yahoo.com/quote/AMZN/options?strike=5400&amp;straddle=false" xr:uid="{CF83AAF6-F7BB-4A8A-BD8B-D9B7B6FFAAD3}"/>
    <hyperlink ref="A4565" r:id="rId4839" display="https://finance.yahoo.com/quote/AMZN230616C05500000?p=AMZN230616C05500000" xr:uid="{5B3DB113-D1B6-4F5E-A626-85DDB24B6DEE}"/>
    <hyperlink ref="C4565" r:id="rId4840" display="https://finance.yahoo.com/quote/AMZN/options?strike=5500&amp;straddle=false" xr:uid="{0A978989-8A92-4CD1-B4F0-8D75FFFF3A14}"/>
    <hyperlink ref="A4566" r:id="rId4841" display="https://finance.yahoo.com/quote/AMZN230616P00045000?p=AMZN230616P00045000" xr:uid="{FECEB3E4-3817-47DF-B37B-EDACE207060C}"/>
    <hyperlink ref="C4566" r:id="rId4842" display="https://finance.yahoo.com/quote/AMZN/options?strike=45&amp;straddle=false" xr:uid="{8622B97A-B870-449E-9BC8-3C0EAA805DDD}"/>
    <hyperlink ref="A4567" r:id="rId4843" display="https://finance.yahoo.com/quote/AMZN230616P00050000?p=AMZN230616P00050000" xr:uid="{5739D4E9-2556-494D-9669-5C0FEBB87609}"/>
    <hyperlink ref="C4567" r:id="rId4844" display="https://finance.yahoo.com/quote/AMZN/options?strike=50&amp;straddle=false" xr:uid="{94FE0AB2-BAD2-4460-8E9A-81D2FC6F9983}"/>
    <hyperlink ref="A4568" r:id="rId4845" display="https://finance.yahoo.com/quote/AMZN230616P00052000?p=AMZN230616P00052000" xr:uid="{30590664-65EA-46AB-A66A-0ED980D580BC}"/>
    <hyperlink ref="C4568" r:id="rId4846" display="https://finance.yahoo.com/quote/AMZN/options?strike=52&amp;straddle=false" xr:uid="{9CC83763-EB39-4762-B647-6A2E6A08EC2E}"/>
    <hyperlink ref="A4569" r:id="rId4847" display="https://finance.yahoo.com/quote/AMZN230616P00053000?p=AMZN230616P00053000" xr:uid="{DC93B68C-CA8A-496E-A954-8A4A554CDD05}"/>
    <hyperlink ref="C4569" r:id="rId4848" display="https://finance.yahoo.com/quote/AMZN/options?strike=53&amp;straddle=false" xr:uid="{883587AA-AA37-423E-B203-ADEEA08BB36A}"/>
    <hyperlink ref="A4570" r:id="rId4849" display="https://finance.yahoo.com/quote/AMZN230616P00054000?p=AMZN230616P00054000" xr:uid="{4C13749E-1827-4419-A9EF-7B4BC8B7199D}"/>
    <hyperlink ref="C4570" r:id="rId4850" display="https://finance.yahoo.com/quote/AMZN/options?strike=54&amp;straddle=false" xr:uid="{59D024AF-6147-4190-B4FB-CB92E74E7741}"/>
    <hyperlink ref="A4571" r:id="rId4851" display="https://finance.yahoo.com/quote/AMZN230616P00055000?p=AMZN230616P00055000" xr:uid="{8C3C78C8-D3E8-461A-9BB7-AA58999AE0FA}"/>
    <hyperlink ref="C4571" r:id="rId4852" display="https://finance.yahoo.com/quote/AMZN/options?strike=55&amp;straddle=false" xr:uid="{69910B1F-86DE-4514-A946-17B2A6349A00}"/>
    <hyperlink ref="A4572" r:id="rId4853" display="https://finance.yahoo.com/quote/AMZN230616P00056000?p=AMZN230616P00056000" xr:uid="{9AF2612A-123F-4A04-B691-3E83A7257441}"/>
    <hyperlink ref="C4572" r:id="rId4854" display="https://finance.yahoo.com/quote/AMZN/options?strike=56&amp;straddle=false" xr:uid="{4775A610-CC74-4EBE-9545-E6267A8D8046}"/>
    <hyperlink ref="A4573" r:id="rId4855" display="https://finance.yahoo.com/quote/AMZN230616P00057000?p=AMZN230616P00057000" xr:uid="{0368C572-DFC2-40A3-B667-DE8D88DDD196}"/>
    <hyperlink ref="C4573" r:id="rId4856" display="https://finance.yahoo.com/quote/AMZN/options?strike=57&amp;straddle=false" xr:uid="{B1630DC7-FE20-40AD-87D2-64870EDDF900}"/>
    <hyperlink ref="A4574" r:id="rId4857" display="https://finance.yahoo.com/quote/AMZN230616P00058000?p=AMZN230616P00058000" xr:uid="{19606061-67BB-401F-B390-71123D39732A}"/>
    <hyperlink ref="C4574" r:id="rId4858" display="https://finance.yahoo.com/quote/AMZN/options?strike=58&amp;straddle=false" xr:uid="{E475E8DA-33CC-42FE-9FE5-B9B49820B153}"/>
    <hyperlink ref="A4575" r:id="rId4859" display="https://finance.yahoo.com/quote/AMZN230616P00059000?p=AMZN230616P00059000" xr:uid="{FA046A0E-F33F-4260-9A58-2983DEFA7BC6}"/>
    <hyperlink ref="C4575" r:id="rId4860" display="https://finance.yahoo.com/quote/AMZN/options?strike=59&amp;straddle=false" xr:uid="{D9C609B3-21B8-4AC7-8636-3FDB8652E350}"/>
    <hyperlink ref="A4576" r:id="rId4861" display="https://finance.yahoo.com/quote/AMZN230616P00060000?p=AMZN230616P00060000" xr:uid="{9D8CE1E1-AA9B-411D-B50F-CF4389DAF9DF}"/>
    <hyperlink ref="C4576" r:id="rId4862" display="https://finance.yahoo.com/quote/AMZN/options?strike=60&amp;straddle=false" xr:uid="{E2E71682-311A-4F2C-BFCB-3559CA9DD7A8}"/>
    <hyperlink ref="A4577" r:id="rId4863" display="https://finance.yahoo.com/quote/AMZN230616P00061000?p=AMZN230616P00061000" xr:uid="{C5AC3B87-CFCE-4D2C-B93A-3FA5256C40E7}"/>
    <hyperlink ref="C4577" r:id="rId4864" display="https://finance.yahoo.com/quote/AMZN/options?strike=61&amp;straddle=false" xr:uid="{AE1712C0-AEA2-4C28-8417-FCA493DC24AC}"/>
    <hyperlink ref="A4578" r:id="rId4865" display="https://finance.yahoo.com/quote/AMZN230616P00062000?p=AMZN230616P00062000" xr:uid="{3865211E-FD5B-4C0A-AF68-63711B319250}"/>
    <hyperlink ref="C4578" r:id="rId4866" display="https://finance.yahoo.com/quote/AMZN/options?strike=62&amp;straddle=false" xr:uid="{37DE101A-D096-49B5-AE81-C05D400ABCE5}"/>
    <hyperlink ref="A4579" r:id="rId4867" display="https://finance.yahoo.com/quote/AMZN230616P00063000?p=AMZN230616P00063000" xr:uid="{C696B9F4-4E6F-4011-898D-E783129907F7}"/>
    <hyperlink ref="C4579" r:id="rId4868" display="https://finance.yahoo.com/quote/AMZN/options?strike=63&amp;straddle=false" xr:uid="{5FB5A162-CF14-4A4A-912D-19B964163314}"/>
    <hyperlink ref="A4580" r:id="rId4869" display="https://finance.yahoo.com/quote/AMZN230616P00064000?p=AMZN230616P00064000" xr:uid="{B0B3675C-376E-48D9-8FA6-5AAECE680477}"/>
    <hyperlink ref="C4580" r:id="rId4870" display="https://finance.yahoo.com/quote/AMZN/options?strike=64&amp;straddle=false" xr:uid="{E1ED7FC3-8172-447D-A16B-E10C15265FA4}"/>
    <hyperlink ref="A4581" r:id="rId4871" display="https://finance.yahoo.com/quote/AMZN230616P00065000?p=AMZN230616P00065000" xr:uid="{3F544360-3482-4AF2-ADE2-D9A4D75E544E}"/>
    <hyperlink ref="C4581" r:id="rId4872" display="https://finance.yahoo.com/quote/AMZN/options?strike=65&amp;straddle=false" xr:uid="{D98E50BC-E7D9-47B4-91B8-6462EDB3D71A}"/>
    <hyperlink ref="A4582" r:id="rId4873" display="https://finance.yahoo.com/quote/AMZN230616P00066000?p=AMZN230616P00066000" xr:uid="{88317A41-2305-44B0-B8B1-0E95F81BDAB4}"/>
    <hyperlink ref="C4582" r:id="rId4874" display="https://finance.yahoo.com/quote/AMZN/options?strike=66&amp;straddle=false" xr:uid="{6A5C61CB-FBB5-430A-954B-E9CF895B45F2}"/>
    <hyperlink ref="A4583" r:id="rId4875" display="https://finance.yahoo.com/quote/AMZN230616P00067000?p=AMZN230616P00067000" xr:uid="{D25013C9-3916-4A90-BDCC-2BE86A459AE3}"/>
    <hyperlink ref="C4583" r:id="rId4876" display="https://finance.yahoo.com/quote/AMZN/options?strike=67&amp;straddle=false" xr:uid="{0A66340C-4AEC-46F5-81EC-9D221DAB9740}"/>
    <hyperlink ref="A4584" r:id="rId4877" display="https://finance.yahoo.com/quote/AMZN230616P00068000?p=AMZN230616P00068000" xr:uid="{D7E40F33-AA48-449C-8D36-C5B49E56453F}"/>
    <hyperlink ref="C4584" r:id="rId4878" display="https://finance.yahoo.com/quote/AMZN/options?strike=68&amp;straddle=false" xr:uid="{4145CFAB-0134-4AB3-9234-98C668078ECB}"/>
    <hyperlink ref="A4585" r:id="rId4879" display="https://finance.yahoo.com/quote/AMZN230616P00069000?p=AMZN230616P00069000" xr:uid="{969A0387-3CC6-42C6-944D-AF32050CBE5A}"/>
    <hyperlink ref="C4585" r:id="rId4880" display="https://finance.yahoo.com/quote/AMZN/options?strike=69&amp;straddle=false" xr:uid="{4D2A025E-86AF-4016-84C6-AA801B5D0DBF}"/>
    <hyperlink ref="A4586" r:id="rId4881" display="https://finance.yahoo.com/quote/AMZN230616P00070000?p=AMZN230616P00070000" xr:uid="{90B82BE8-2891-4B9A-A9AA-7B8B06561168}"/>
    <hyperlink ref="C4586" r:id="rId4882" display="https://finance.yahoo.com/quote/AMZN/options?strike=70&amp;straddle=false" xr:uid="{CED0CD6F-19BB-4AB2-BB36-34F34858BB3D}"/>
    <hyperlink ref="A4587" r:id="rId4883" display="https://finance.yahoo.com/quote/AMZN230616P00071000?p=AMZN230616P00071000" xr:uid="{34296CD4-5F13-4836-A880-45C8F4869355}"/>
    <hyperlink ref="C4587" r:id="rId4884" display="https://finance.yahoo.com/quote/AMZN/options?strike=71&amp;straddle=false" xr:uid="{D3479F4B-DECE-4189-8DF3-646AF21B6CE9}"/>
    <hyperlink ref="A4588" r:id="rId4885" display="https://finance.yahoo.com/quote/AMZN230616P00072000?p=AMZN230616P00072000" xr:uid="{E0877065-1BCC-4552-9D56-6AC74DAF2176}"/>
    <hyperlink ref="C4588" r:id="rId4886" display="https://finance.yahoo.com/quote/AMZN/options?strike=72&amp;straddle=false" xr:uid="{8328156B-9100-4967-9B52-CC55FCEA669C}"/>
    <hyperlink ref="A4589" r:id="rId4887" display="https://finance.yahoo.com/quote/AMZN230616P00072500?p=AMZN230616P00072500" xr:uid="{EF843D73-55B8-4D0E-B341-6191CD54DDEA}"/>
    <hyperlink ref="C4589" r:id="rId4888" display="https://finance.yahoo.com/quote/AMZN/options?strike=72.5&amp;straddle=false" xr:uid="{3E758131-F301-44EA-A6B7-050EC64BE0AE}"/>
    <hyperlink ref="A4590" r:id="rId4889" display="https://finance.yahoo.com/quote/AMZN230616P00073000?p=AMZN230616P00073000" xr:uid="{754B65FD-6328-4EAB-8A46-05D4BBE288E5}"/>
    <hyperlink ref="C4590" r:id="rId4890" display="https://finance.yahoo.com/quote/AMZN/options?strike=73&amp;straddle=false" xr:uid="{80003208-ED65-4A7F-9362-E966F073FA91}"/>
    <hyperlink ref="A4591" r:id="rId4891" display="https://finance.yahoo.com/quote/AMZN230616P00074000?p=AMZN230616P00074000" xr:uid="{9B231E00-45C3-4C33-8A0A-5C67FC311B91}"/>
    <hyperlink ref="C4591" r:id="rId4892" display="https://finance.yahoo.com/quote/AMZN/options?strike=74&amp;straddle=false" xr:uid="{D606C211-A1DA-46CA-96F8-AEACCD7694BC}"/>
    <hyperlink ref="A4592" r:id="rId4893" display="https://finance.yahoo.com/quote/AMZN230616P00075000?p=AMZN230616P00075000" xr:uid="{A2CDA3EE-1E60-4FD9-AAF9-E3140A444DDC}"/>
    <hyperlink ref="C4592" r:id="rId4894" display="https://finance.yahoo.com/quote/AMZN/options?strike=75&amp;straddle=false" xr:uid="{454F475E-5652-48BD-9AB8-4677C1DE7514}"/>
    <hyperlink ref="A4593" r:id="rId4895" display="https://finance.yahoo.com/quote/AMZN230616P00076000?p=AMZN230616P00076000" xr:uid="{7A78641C-BA10-4C7C-B812-7D66060FFB6E}"/>
    <hyperlink ref="C4593" r:id="rId4896" display="https://finance.yahoo.com/quote/AMZN/options?strike=76&amp;straddle=false" xr:uid="{2335EFA5-765E-40FD-B230-ECC2CD6A46C2}"/>
    <hyperlink ref="A4594" r:id="rId4897" display="https://finance.yahoo.com/quote/AMZN230616P00077000?p=AMZN230616P00077000" xr:uid="{5D15514E-BF4B-4F6D-8290-2BC0AA72AD7C}"/>
    <hyperlink ref="C4594" r:id="rId4898" display="https://finance.yahoo.com/quote/AMZN/options?strike=77&amp;straddle=false" xr:uid="{0E3F7DD1-19B3-4FC5-BD0C-F7B1CC397041}"/>
    <hyperlink ref="A4595" r:id="rId4899" display="https://finance.yahoo.com/quote/AMZN230616P00077500?p=AMZN230616P00077500" xr:uid="{53B7AD46-F0FB-44F6-851F-AC3B28DC1896}"/>
    <hyperlink ref="C4595" r:id="rId4900" display="https://finance.yahoo.com/quote/AMZN/options?strike=77.5&amp;straddle=false" xr:uid="{46E9D107-D7EE-4112-84C8-EA4DDF1E9468}"/>
    <hyperlink ref="A4596" r:id="rId4901" display="https://finance.yahoo.com/quote/AMZN230616P00078000?p=AMZN230616P00078000" xr:uid="{F9FC9AA7-52DD-46C3-B867-41216EADCB6D}"/>
    <hyperlink ref="C4596" r:id="rId4902" display="https://finance.yahoo.com/quote/AMZN/options?strike=78&amp;straddle=false" xr:uid="{AF0A241A-32CA-498A-BE83-E7942B6098B4}"/>
    <hyperlink ref="A4597" r:id="rId4903" display="https://finance.yahoo.com/quote/AMZN230616P00079000?p=AMZN230616P00079000" xr:uid="{2EDC4431-E5CC-4B3B-A084-6876409200AE}"/>
    <hyperlink ref="C4597" r:id="rId4904" display="https://finance.yahoo.com/quote/AMZN/options?strike=79&amp;straddle=false" xr:uid="{BC616782-E692-4477-9C71-E1EB370D3B34}"/>
    <hyperlink ref="A4598" r:id="rId4905" display="https://finance.yahoo.com/quote/AMZN230616P00080000?p=AMZN230616P00080000" xr:uid="{5B70F019-ED34-412F-84CF-5F2EE6BD7E1D}"/>
    <hyperlink ref="C4598" r:id="rId4906" display="https://finance.yahoo.com/quote/AMZN/options?strike=80&amp;straddle=false" xr:uid="{84DC22E5-B97A-4503-869D-854C1C39BF14}"/>
    <hyperlink ref="A4599" r:id="rId4907" display="https://finance.yahoo.com/quote/AMZN230616P00081000?p=AMZN230616P00081000" xr:uid="{DF825DF0-854C-4729-BCBE-1D3BB9355C87}"/>
    <hyperlink ref="C4599" r:id="rId4908" display="https://finance.yahoo.com/quote/AMZN/options?strike=81&amp;straddle=false" xr:uid="{3F7E1AC3-4047-4BA5-A05A-150B8B842CF5}"/>
    <hyperlink ref="A4600" r:id="rId4909" display="https://finance.yahoo.com/quote/AMZN230616P00082000?p=AMZN230616P00082000" xr:uid="{DD201F7D-0D56-4376-995F-D2BBD5D89336}"/>
    <hyperlink ref="C4600" r:id="rId4910" display="https://finance.yahoo.com/quote/AMZN/options?strike=82&amp;straddle=false" xr:uid="{5AF2D349-F5D2-4831-8599-68E8F6165FBE}"/>
    <hyperlink ref="A4601" r:id="rId4911" display="https://finance.yahoo.com/quote/AMZN230616P00083000?p=AMZN230616P00083000" xr:uid="{79A4C6D9-7B02-4FE8-9294-C1A269EAB941}"/>
    <hyperlink ref="C4601" r:id="rId4912" display="https://finance.yahoo.com/quote/AMZN/options?strike=83&amp;straddle=false" xr:uid="{7E92DA36-DE6A-4717-945D-F6F3AC8A7058}"/>
    <hyperlink ref="A4602" r:id="rId4913" display="https://finance.yahoo.com/quote/AMZN230616P00084000?p=AMZN230616P00084000" xr:uid="{FFBFFF4C-B60C-4BD1-A9B6-48014A5AE55E}"/>
    <hyperlink ref="C4602" r:id="rId4914" display="https://finance.yahoo.com/quote/AMZN/options?strike=84&amp;straddle=false" xr:uid="{4E199BC2-C7FA-48C8-991D-5252F60599C4}"/>
    <hyperlink ref="A4603" r:id="rId4915" display="https://finance.yahoo.com/quote/AMZN230616P00085000?p=AMZN230616P00085000" xr:uid="{2A07D523-1C7E-47D6-A931-0760E145E97E}"/>
    <hyperlink ref="C4603" r:id="rId4916" display="https://finance.yahoo.com/quote/AMZN/options?strike=85&amp;straddle=false" xr:uid="{BE5FB43A-F044-458F-8A4E-FAA100DE7962}"/>
    <hyperlink ref="A4604" r:id="rId4917" display="https://finance.yahoo.com/quote/AMZN230616P00086000?p=AMZN230616P00086000" xr:uid="{0D754259-84A8-4AA7-A65D-C7443AAB46D4}"/>
    <hyperlink ref="C4604" r:id="rId4918" display="https://finance.yahoo.com/quote/AMZN/options?strike=86&amp;straddle=false" xr:uid="{62BFEC44-DEEC-432E-B642-0280F9601300}"/>
    <hyperlink ref="A4605" r:id="rId4919" display="https://finance.yahoo.com/quote/AMZN230616P00087000?p=AMZN230616P00087000" xr:uid="{27A7AAAA-FA5B-4936-BD64-3775925A374A}"/>
    <hyperlink ref="C4605" r:id="rId4920" display="https://finance.yahoo.com/quote/AMZN/options?strike=87&amp;straddle=false" xr:uid="{3FF47D3D-56B4-4341-B2D2-FA1ABBB416C2}"/>
    <hyperlink ref="A4606" r:id="rId4921" display="https://finance.yahoo.com/quote/AMZN230616P00088000?p=AMZN230616P00088000" xr:uid="{7BBA5B93-54C0-46AB-9C17-9634EC700E5A}"/>
    <hyperlink ref="C4606" r:id="rId4922" display="https://finance.yahoo.com/quote/AMZN/options?strike=88&amp;straddle=false" xr:uid="{EC08DD20-7D0E-45AC-A518-FF706756A4E6}"/>
    <hyperlink ref="A4607" r:id="rId4923" display="https://finance.yahoo.com/quote/AMZN230616P00089000?p=AMZN230616P00089000" xr:uid="{68978B53-B580-4408-9B93-E0ABEF2DDB98}"/>
    <hyperlink ref="C4607" r:id="rId4924" display="https://finance.yahoo.com/quote/AMZN/options?strike=89&amp;straddle=false" xr:uid="{2F48A17B-E4F5-4EDF-81DA-5009D59E35DE}"/>
    <hyperlink ref="A4608" r:id="rId4925" display="https://finance.yahoo.com/quote/AMZN230616P00090000?p=AMZN230616P00090000" xr:uid="{137C06F1-5748-44CF-AF6B-4FF7C723F9A3}"/>
    <hyperlink ref="C4608" r:id="rId4926" display="https://finance.yahoo.com/quote/AMZN/options?strike=90&amp;straddle=false" xr:uid="{C419BFB9-9A1D-48DA-8A43-1C2BEE76E932}"/>
    <hyperlink ref="A4609" r:id="rId4927" display="https://finance.yahoo.com/quote/AMZN230616P00091000?p=AMZN230616P00091000" xr:uid="{027F6BFE-5D42-481C-8F32-422E58680C1F}"/>
    <hyperlink ref="C4609" r:id="rId4928" display="https://finance.yahoo.com/quote/AMZN/options?strike=91&amp;straddle=false" xr:uid="{57C6D634-6174-4173-B1F7-83FE556DB98C}"/>
    <hyperlink ref="A4610" r:id="rId4929" display="https://finance.yahoo.com/quote/AMZN230616P00092000?p=AMZN230616P00092000" xr:uid="{198FC5F7-9DBC-4567-AA47-937C1CF2BC7C}"/>
    <hyperlink ref="C4610" r:id="rId4930" display="https://finance.yahoo.com/quote/AMZN/options?strike=92&amp;straddle=false" xr:uid="{0CAB7C46-4FFF-4907-B2E8-42C638E3713A}"/>
    <hyperlink ref="A4611" r:id="rId4931" display="https://finance.yahoo.com/quote/AMZN230616P00093000?p=AMZN230616P00093000" xr:uid="{F8C7521F-ED83-4638-B3E8-358DAFFC21CE}"/>
    <hyperlink ref="C4611" r:id="rId4932" display="https://finance.yahoo.com/quote/AMZN/options?strike=93&amp;straddle=false" xr:uid="{1AE00C41-DE51-4E89-8620-B18A87725217}"/>
    <hyperlink ref="A4612" r:id="rId4933" display="https://finance.yahoo.com/quote/AMZN230616P00094000?p=AMZN230616P00094000" xr:uid="{91637582-6A17-4EF0-A8C1-6CBCE5EFFB20}"/>
    <hyperlink ref="C4612" r:id="rId4934" display="https://finance.yahoo.com/quote/AMZN/options?strike=94&amp;straddle=false" xr:uid="{740C16BC-15D0-4C15-9F4C-5499D90387F5}"/>
    <hyperlink ref="A4613" r:id="rId4935" display="https://finance.yahoo.com/quote/AMZN230616P00095000?p=AMZN230616P00095000" xr:uid="{9875DB5B-450A-4463-8CE5-5617323332CC}"/>
    <hyperlink ref="C4613" r:id="rId4936" display="https://finance.yahoo.com/quote/AMZN/options?strike=95&amp;straddle=false" xr:uid="{35256DD8-B150-4458-97FE-6162B78D27A0}"/>
    <hyperlink ref="A4614" r:id="rId4937" display="https://finance.yahoo.com/quote/AMZN230616P00096000?p=AMZN230616P00096000" xr:uid="{754F3A5C-D114-41A3-8DE4-3FDE52BFA4BE}"/>
    <hyperlink ref="C4614" r:id="rId4938" display="https://finance.yahoo.com/quote/AMZN/options?strike=96&amp;straddle=false" xr:uid="{C7999AFC-B643-4E18-8B16-72025AABC868}"/>
    <hyperlink ref="A4615" r:id="rId4939" display="https://finance.yahoo.com/quote/AMZN230616P00097000?p=AMZN230616P00097000" xr:uid="{0CC62B49-4B5F-46BA-9FFD-A602DACEA237}"/>
    <hyperlink ref="C4615" r:id="rId4940" display="https://finance.yahoo.com/quote/AMZN/options?strike=97&amp;straddle=false" xr:uid="{4E629ED1-3809-4572-BF5B-3E1BC68CE136}"/>
    <hyperlink ref="A4616" r:id="rId4941" display="https://finance.yahoo.com/quote/AMZN230616P00098000?p=AMZN230616P00098000" xr:uid="{A530A093-63AA-4421-80A2-442B71555297}"/>
    <hyperlink ref="C4616" r:id="rId4942" display="https://finance.yahoo.com/quote/AMZN/options?strike=98&amp;straddle=false" xr:uid="{C5DB0212-A01C-473E-87F1-8F657B940BFB}"/>
    <hyperlink ref="A4617" r:id="rId4943" display="https://finance.yahoo.com/quote/AMZN230616P00099000?p=AMZN230616P00099000" xr:uid="{6B753CED-ACDA-4316-B1CE-11E44613E809}"/>
    <hyperlink ref="C4617" r:id="rId4944" display="https://finance.yahoo.com/quote/AMZN/options?strike=99&amp;straddle=false" xr:uid="{0C0D6F34-636F-473A-9834-380EE1010CF3}"/>
    <hyperlink ref="A4618" r:id="rId4945" display="https://finance.yahoo.com/quote/AMZN230616P00100000?p=AMZN230616P00100000" xr:uid="{8B264630-BC12-4300-A743-6845ADFB0C91}"/>
    <hyperlink ref="C4618" r:id="rId4946" display="https://finance.yahoo.com/quote/AMZN/options?strike=100&amp;straddle=false" xr:uid="{42F25E66-0A4B-49DB-B4E2-3A64C01B7B48}"/>
    <hyperlink ref="A4619" r:id="rId4947" display="https://finance.yahoo.com/quote/AMZN230616P00105000?p=AMZN230616P00105000" xr:uid="{F9904D15-9945-4057-801D-5B9650C2F4B6}"/>
    <hyperlink ref="C4619" r:id="rId4948" display="https://finance.yahoo.com/quote/AMZN/options?strike=105&amp;straddle=false" xr:uid="{2558AA4B-D27A-4A43-A972-9158048AA4D1}"/>
    <hyperlink ref="A4620" r:id="rId4949" display="https://finance.yahoo.com/quote/AMZN230616P00110000?p=AMZN230616P00110000" xr:uid="{9D875B93-1C7D-4981-8B1B-3ADFC8EF23F2}"/>
    <hyperlink ref="C4620" r:id="rId4950" display="https://finance.yahoo.com/quote/AMZN/options?strike=110&amp;straddle=false" xr:uid="{FF5B2295-9A16-4103-971F-1EABA71EC224}"/>
    <hyperlink ref="A4621" r:id="rId4951" display="https://finance.yahoo.com/quote/AMZN230616P00115000?p=AMZN230616P00115000" xr:uid="{B1FD58B6-3DD5-47A4-9B77-94CA942086F2}"/>
    <hyperlink ref="C4621" r:id="rId4952" display="https://finance.yahoo.com/quote/AMZN/options?strike=115&amp;straddle=false" xr:uid="{96F65A60-3C2A-49EE-A068-EDB5E68ACD23}"/>
    <hyperlink ref="A4622" r:id="rId4953" display="https://finance.yahoo.com/quote/AMZN230616P00120000?p=AMZN230616P00120000" xr:uid="{ABE572C9-8D62-4A38-8A8C-501BB1D7DC14}"/>
    <hyperlink ref="C4622" r:id="rId4954" display="https://finance.yahoo.com/quote/AMZN/options?strike=120&amp;straddle=false" xr:uid="{4A1F77AE-7377-4F74-86DB-060D3043975E}"/>
    <hyperlink ref="A4623" r:id="rId4955" display="https://finance.yahoo.com/quote/AMZN230616P00125000?p=AMZN230616P00125000" xr:uid="{55AD617F-C07B-4E7C-A023-3DE4A1C70330}"/>
    <hyperlink ref="C4623" r:id="rId4956" display="https://finance.yahoo.com/quote/AMZN/options?strike=125&amp;straddle=false" xr:uid="{2A1BF922-4CD3-4994-9869-E0845EC9A926}"/>
    <hyperlink ref="A4624" r:id="rId4957" display="https://finance.yahoo.com/quote/AMZN230616P00130000?p=AMZN230616P00130000" xr:uid="{040CDC6F-4861-4817-B7CD-5A54AFBF519D}"/>
    <hyperlink ref="C4624" r:id="rId4958" display="https://finance.yahoo.com/quote/AMZN/options?strike=130&amp;straddle=false" xr:uid="{C2D94AA9-C125-46A6-8001-7F45C23CA9F9}"/>
    <hyperlink ref="A4625" r:id="rId4959" display="https://finance.yahoo.com/quote/AMZN230616P00135000?p=AMZN230616P00135000" xr:uid="{60C2A822-2CE5-40BE-8752-5F7F7062FD48}"/>
    <hyperlink ref="C4625" r:id="rId4960" display="https://finance.yahoo.com/quote/AMZN/options?strike=135&amp;straddle=false" xr:uid="{8B225515-043E-47C8-9DB5-ADC19E09BA4D}"/>
    <hyperlink ref="A4626" r:id="rId4961" display="https://finance.yahoo.com/quote/AMZN230616P00140000?p=AMZN230616P00140000" xr:uid="{7E0CD03A-6ED2-495C-A2A7-D2AD3F3ED676}"/>
    <hyperlink ref="C4626" r:id="rId4962" display="https://finance.yahoo.com/quote/AMZN/options?strike=140&amp;straddle=false" xr:uid="{7EA3E97C-96DF-4CCC-8889-008A749A5F09}"/>
    <hyperlink ref="A4627" r:id="rId4963" display="https://finance.yahoo.com/quote/AMZN230616P00145000?p=AMZN230616P00145000" xr:uid="{03706258-057E-47E8-8CB2-E41B234F84B6}"/>
    <hyperlink ref="C4627" r:id="rId4964" display="https://finance.yahoo.com/quote/AMZN/options?strike=145&amp;straddle=false" xr:uid="{DFA21AEC-FF77-4F63-8507-B2C4F988C337}"/>
    <hyperlink ref="A4628" r:id="rId4965" display="https://finance.yahoo.com/quote/AMZN230616P00150000?p=AMZN230616P00150000" xr:uid="{148B383A-8A3C-4236-ADC3-E60F1351A525}"/>
    <hyperlink ref="C4628" r:id="rId4966" display="https://finance.yahoo.com/quote/AMZN/options?strike=150&amp;straddle=false" xr:uid="{7EF7BC85-855A-43C5-9965-D43083F4364A}"/>
    <hyperlink ref="A4629" r:id="rId4967" display="https://finance.yahoo.com/quote/AMZN230616P00150500?p=AMZN230616P00150500" xr:uid="{40D9C3EE-72BC-488A-BB32-23947886BD5F}"/>
    <hyperlink ref="C4629" r:id="rId4968" display="https://finance.yahoo.com/quote/AMZN/options?strike=150.5&amp;straddle=false" xr:uid="{B73345E2-9393-4739-85A2-B188950228C9}"/>
    <hyperlink ref="A4630" r:id="rId4969" display="https://finance.yahoo.com/quote/AMZN230616P00151000?p=AMZN230616P00151000" xr:uid="{8D81D4CB-6423-4926-8C85-93C22AF5C68F}"/>
    <hyperlink ref="C4630" r:id="rId4970" display="https://finance.yahoo.com/quote/AMZN/options?strike=151&amp;straddle=false" xr:uid="{F367E8E3-BA99-48C5-A421-05ED5C00D940}"/>
    <hyperlink ref="A4631" r:id="rId4971" display="https://finance.yahoo.com/quote/AMZN230616P00151500?p=AMZN230616P00151500" xr:uid="{BC238C90-3BFC-4600-9238-0CC9E208966F}"/>
    <hyperlink ref="C4631" r:id="rId4972" display="https://finance.yahoo.com/quote/AMZN/options?strike=151.5&amp;straddle=false" xr:uid="{A89FC8CA-D990-4990-A389-60D0E918EFDA}"/>
    <hyperlink ref="A4632" r:id="rId4973" display="https://finance.yahoo.com/quote/AMZN230616P00152000?p=AMZN230616P00152000" xr:uid="{35308D89-1C0C-4263-B30C-9F105F83D30E}"/>
    <hyperlink ref="C4632" r:id="rId4974" display="https://finance.yahoo.com/quote/AMZN/options?strike=152&amp;straddle=false" xr:uid="{160B11D4-DF9F-4B94-BC28-C4CFBAA4668A}"/>
    <hyperlink ref="A4633" r:id="rId4975" display="https://finance.yahoo.com/quote/AMZN230616P00152500?p=AMZN230616P00152500" xr:uid="{8B2AC58C-DBBC-446F-8509-C60FA038F298}"/>
    <hyperlink ref="C4633" r:id="rId4976" display="https://finance.yahoo.com/quote/AMZN/options?strike=152.5&amp;straddle=false" xr:uid="{C00144A9-8124-4636-83A7-66B83CD4B83C}"/>
    <hyperlink ref="A4634" r:id="rId4977" display="https://finance.yahoo.com/quote/AMZN230616P00153000?p=AMZN230616P00153000" xr:uid="{82116404-FC5A-4733-BEC1-F0918140615D}"/>
    <hyperlink ref="C4634" r:id="rId4978" display="https://finance.yahoo.com/quote/AMZN/options?strike=153&amp;straddle=false" xr:uid="{986422EE-0594-4A6D-93DE-03E32BC2C3C8}"/>
    <hyperlink ref="A4635" r:id="rId4979" display="https://finance.yahoo.com/quote/AMZN230616P00153500?p=AMZN230616P00153500" xr:uid="{5AEE6F82-86DB-462C-9234-C9777A8B35E4}"/>
    <hyperlink ref="C4635" r:id="rId4980" display="https://finance.yahoo.com/quote/AMZN/options?strike=153.5&amp;straddle=false" xr:uid="{6C7C6291-4C44-4414-9B4C-BA722B6F8375}"/>
    <hyperlink ref="A4636" r:id="rId4981" display="https://finance.yahoo.com/quote/AMZN230616P00154000?p=AMZN230616P00154000" xr:uid="{8119E9DC-06B8-424B-8ECB-708F794A4A52}"/>
    <hyperlink ref="C4636" r:id="rId4982" display="https://finance.yahoo.com/quote/AMZN/options?strike=154&amp;straddle=false" xr:uid="{6C6B0E21-7782-436B-94EA-A90C448CF5F6}"/>
    <hyperlink ref="A4637" r:id="rId4983" display="https://finance.yahoo.com/quote/AMZN230616P00154500?p=AMZN230616P00154500" xr:uid="{DCFBDD7C-BA9B-47E3-BCB0-15635B38C91D}"/>
    <hyperlink ref="C4637" r:id="rId4984" display="https://finance.yahoo.com/quote/AMZN/options?strike=154.5&amp;straddle=false" xr:uid="{302B3002-AA70-46AE-A9F3-0A785521EF84}"/>
    <hyperlink ref="A4638" r:id="rId4985" display="https://finance.yahoo.com/quote/AMZN230616P00155000?p=AMZN230616P00155000" xr:uid="{000A3B1B-C42C-4F3C-A601-00105EC61142}"/>
    <hyperlink ref="C4638" r:id="rId4986" display="https://finance.yahoo.com/quote/AMZN/options?strike=155&amp;straddle=false" xr:uid="{0FE790F0-AECB-4998-B625-DD66935DF129}"/>
    <hyperlink ref="A4639" r:id="rId4987" display="https://finance.yahoo.com/quote/AMZN230616P00155500?p=AMZN230616P00155500" xr:uid="{E248E4D1-74DE-4F48-A662-7D8030C953DE}"/>
    <hyperlink ref="C4639" r:id="rId4988" display="https://finance.yahoo.com/quote/AMZN/options?strike=155.5&amp;straddle=false" xr:uid="{F98095A4-F446-4980-AB0A-C815AFC2B210}"/>
    <hyperlink ref="A4640" r:id="rId4989" display="https://finance.yahoo.com/quote/AMZN230616P00156000?p=AMZN230616P00156000" xr:uid="{D03C0574-E500-45D2-9F65-28EDE7384B35}"/>
    <hyperlink ref="C4640" r:id="rId4990" display="https://finance.yahoo.com/quote/AMZN/options?strike=156&amp;straddle=false" xr:uid="{395C5757-86A1-4D08-ACE9-0A06B4B0D7D3}"/>
    <hyperlink ref="A4641" r:id="rId4991" display="https://finance.yahoo.com/quote/AMZN230616P00156500?p=AMZN230616P00156500" xr:uid="{1B6DD479-90B9-4EE7-A304-086736838669}"/>
    <hyperlink ref="C4641" r:id="rId4992" display="https://finance.yahoo.com/quote/AMZN/options?strike=156.5&amp;straddle=false" xr:uid="{E3C93EBF-564B-47B5-8292-B65973F5935E}"/>
    <hyperlink ref="A4642" r:id="rId4993" display="https://finance.yahoo.com/quote/AMZN230616P00157000?p=AMZN230616P00157000" xr:uid="{DC66B3D7-126A-49B1-A0E8-5A754E4B1B28}"/>
    <hyperlink ref="C4642" r:id="rId4994" display="https://finance.yahoo.com/quote/AMZN/options?strike=157&amp;straddle=false" xr:uid="{CA1C858F-776F-4469-AC6B-8028AF45BF59}"/>
    <hyperlink ref="A4643" r:id="rId4995" display="https://finance.yahoo.com/quote/AMZN230616P00157500?p=AMZN230616P00157500" xr:uid="{120DA025-172D-4FFD-AAEB-83C4F09E0BF7}"/>
    <hyperlink ref="C4643" r:id="rId4996" display="https://finance.yahoo.com/quote/AMZN/options?strike=157.5&amp;straddle=false" xr:uid="{8DBE0D8B-4EF6-47A8-836E-0E9F31B5FE56}"/>
    <hyperlink ref="A4644" r:id="rId4997" display="https://finance.yahoo.com/quote/AMZN230616P00158000?p=AMZN230616P00158000" xr:uid="{0FF5F94B-68EB-4829-BCAD-80FC2F30E28D}"/>
    <hyperlink ref="C4644" r:id="rId4998" display="https://finance.yahoo.com/quote/AMZN/options?strike=158&amp;straddle=false" xr:uid="{2F220881-8806-4A11-B15B-61D788964161}"/>
    <hyperlink ref="A4645" r:id="rId4999" display="https://finance.yahoo.com/quote/AMZN230616P00158500?p=AMZN230616P00158500" xr:uid="{E11DDDB7-14CC-4817-A933-99844B69D2AA}"/>
    <hyperlink ref="C4645" r:id="rId5000" display="https://finance.yahoo.com/quote/AMZN/options?strike=158.5&amp;straddle=false" xr:uid="{F652DC89-5EDF-4134-A4DF-C328FAD1C8E1}"/>
    <hyperlink ref="A4646" r:id="rId5001" display="https://finance.yahoo.com/quote/AMZN230616P00159000?p=AMZN230616P00159000" xr:uid="{00032EC0-9AA9-4446-9485-6645F17B5930}"/>
    <hyperlink ref="C4646" r:id="rId5002" display="https://finance.yahoo.com/quote/AMZN/options?strike=159&amp;straddle=false" xr:uid="{12C2D577-3634-47F6-A477-DC90C063A3E6}"/>
    <hyperlink ref="A4647" r:id="rId5003" display="https://finance.yahoo.com/quote/AMZN230616P00159500?p=AMZN230616P00159500" xr:uid="{9CF547EE-2323-4C8F-9AB4-9D777A6AB5D0}"/>
    <hyperlink ref="C4647" r:id="rId5004" display="https://finance.yahoo.com/quote/AMZN/options?strike=159.5&amp;straddle=false" xr:uid="{73323203-EB40-467C-8E14-45140F21F2FA}"/>
    <hyperlink ref="A4648" r:id="rId5005" display="https://finance.yahoo.com/quote/AMZN230616P00160000?p=AMZN230616P00160000" xr:uid="{4BD855C9-64F0-46BD-964C-1FBA6482DB5A}"/>
    <hyperlink ref="C4648" r:id="rId5006" display="https://finance.yahoo.com/quote/AMZN/options?strike=160&amp;straddle=false" xr:uid="{B8B8A959-EB9A-4B32-85B1-0A648F2D078A}"/>
    <hyperlink ref="A4649" r:id="rId5007" display="https://finance.yahoo.com/quote/AMZN230616P00160500?p=AMZN230616P00160500" xr:uid="{7A9BD743-8BDA-41AF-83FF-9BFC7101064C}"/>
    <hyperlink ref="C4649" r:id="rId5008" display="https://finance.yahoo.com/quote/AMZN/options?strike=160.5&amp;straddle=false" xr:uid="{B73E4DB1-E1F5-40C8-A5E0-C9BC63F5EDE3}"/>
    <hyperlink ref="A4650" r:id="rId5009" display="https://finance.yahoo.com/quote/AMZN230616P00161000?p=AMZN230616P00161000" xr:uid="{8D1E04DE-34AE-475F-A5E1-D41308DB2A08}"/>
    <hyperlink ref="C4650" r:id="rId5010" display="https://finance.yahoo.com/quote/AMZN/options?strike=161&amp;straddle=false" xr:uid="{6D465250-D5CB-4761-A34E-FBF28370C0BF}"/>
    <hyperlink ref="A4651" r:id="rId5011" display="https://finance.yahoo.com/quote/AMZN230616P00161500?p=AMZN230616P00161500" xr:uid="{88DA0F8A-4CB6-440A-8259-437D36DDDD0D}"/>
    <hyperlink ref="C4651" r:id="rId5012" display="https://finance.yahoo.com/quote/AMZN/options?strike=161.5&amp;straddle=false" xr:uid="{B562B30A-4744-4EB9-A657-D989C1B014D7}"/>
    <hyperlink ref="A4652" r:id="rId5013" display="https://finance.yahoo.com/quote/AMZN230616P00162000?p=AMZN230616P00162000" xr:uid="{89F14AA1-21DB-445C-88F3-CF08A79BB05C}"/>
    <hyperlink ref="C4652" r:id="rId5014" display="https://finance.yahoo.com/quote/AMZN/options?strike=162&amp;straddle=false" xr:uid="{A1EA6DB2-9CE1-4BCD-9793-6276AE37EECE}"/>
    <hyperlink ref="A4653" r:id="rId5015" display="https://finance.yahoo.com/quote/AMZN230616P00162500?p=AMZN230616P00162500" xr:uid="{BFC66770-5B86-4F85-BDF6-67D1A756BA21}"/>
    <hyperlink ref="C4653" r:id="rId5016" display="https://finance.yahoo.com/quote/AMZN/options?strike=162.5&amp;straddle=false" xr:uid="{69A59EC5-67B4-435D-8238-F29223156E2E}"/>
    <hyperlink ref="A4654" r:id="rId5017" display="https://finance.yahoo.com/quote/AMZN230616P00163000?p=AMZN230616P00163000" xr:uid="{9D13F8F4-55EF-455B-BC0C-BC8D54C3D758}"/>
    <hyperlink ref="C4654" r:id="rId5018" display="https://finance.yahoo.com/quote/AMZN/options?strike=163&amp;straddle=false" xr:uid="{56677856-8D01-47A1-9470-5FCD43FA9CAE}"/>
    <hyperlink ref="A4655" r:id="rId5019" display="https://finance.yahoo.com/quote/AMZN230616P00163500?p=AMZN230616P00163500" xr:uid="{5134C5E6-6B6B-4569-AA1B-1DF12BCE7180}"/>
    <hyperlink ref="C4655" r:id="rId5020" display="https://finance.yahoo.com/quote/AMZN/options?strike=163.5&amp;straddle=false" xr:uid="{CDF25BFD-04A7-4D04-AB5D-962A013A50E0}"/>
    <hyperlink ref="A4656" r:id="rId5021" display="https://finance.yahoo.com/quote/AMZN230616P00164000?p=AMZN230616P00164000" xr:uid="{D56ACB63-21DB-4687-BAEE-457FD857D7A6}"/>
    <hyperlink ref="C4656" r:id="rId5022" display="https://finance.yahoo.com/quote/AMZN/options?strike=164&amp;straddle=false" xr:uid="{DD7DA928-E68F-46CC-8029-15F77047E576}"/>
    <hyperlink ref="A4657" r:id="rId5023" display="https://finance.yahoo.com/quote/AMZN230616P00164500?p=AMZN230616P00164500" xr:uid="{1447A361-3FDD-45AD-9C82-A51E8202ADDB}"/>
    <hyperlink ref="C4657" r:id="rId5024" display="https://finance.yahoo.com/quote/AMZN/options?strike=164.5&amp;straddle=false" xr:uid="{E4898CD4-121D-478A-96B9-F9B391F80441}"/>
    <hyperlink ref="A4658" r:id="rId5025" display="https://finance.yahoo.com/quote/AMZN230616P00165000?p=AMZN230616P00165000" xr:uid="{54ED9E0E-84F3-4310-B0DC-2E0AEE7CA783}"/>
    <hyperlink ref="C4658" r:id="rId5026" display="https://finance.yahoo.com/quote/AMZN/options?strike=165&amp;straddle=false" xr:uid="{236C8C9D-537B-4CBC-A2B3-8C8E3D257EB2}"/>
    <hyperlink ref="A4659" r:id="rId5027" display="https://finance.yahoo.com/quote/AMZN230616P00165500?p=AMZN230616P00165500" xr:uid="{799F7478-DC37-4DE7-9284-E693CC0D74E8}"/>
    <hyperlink ref="C4659" r:id="rId5028" display="https://finance.yahoo.com/quote/AMZN/options?strike=165.5&amp;straddle=false" xr:uid="{7A125414-198D-4337-8676-D463E4DCCD08}"/>
    <hyperlink ref="A4660" r:id="rId5029" display="https://finance.yahoo.com/quote/AMZN230616P00166000?p=AMZN230616P00166000" xr:uid="{29602C7C-49BA-4012-8E2A-A14E84BEAE55}"/>
    <hyperlink ref="C4660" r:id="rId5030" display="https://finance.yahoo.com/quote/AMZN/options?strike=166&amp;straddle=false" xr:uid="{D2C236F8-6691-46F8-A040-F60AB0046987}"/>
    <hyperlink ref="A4661" r:id="rId5031" display="https://finance.yahoo.com/quote/AMZN230616P00166500?p=AMZN230616P00166500" xr:uid="{F894F8DD-2B26-48FA-BC04-F9E1E4D770F7}"/>
    <hyperlink ref="C4661" r:id="rId5032" display="https://finance.yahoo.com/quote/AMZN/options?strike=166.5&amp;straddle=false" xr:uid="{6A5261A3-8D2C-4127-901C-B6F798FE60AD}"/>
    <hyperlink ref="A4662" r:id="rId5033" display="https://finance.yahoo.com/quote/AMZN230616P00167000?p=AMZN230616P00167000" xr:uid="{F5021D5F-2E15-479B-B32A-9D12DD83D025}"/>
    <hyperlink ref="C4662" r:id="rId5034" display="https://finance.yahoo.com/quote/AMZN/options?strike=167&amp;straddle=false" xr:uid="{B0C742D4-B38C-4B75-9A6F-FA80147B6AF1}"/>
    <hyperlink ref="A4663" r:id="rId5035" display="https://finance.yahoo.com/quote/AMZN230616P00167500?p=AMZN230616P00167500" xr:uid="{2EC18A23-589A-4035-952D-9FF575173A3F}"/>
    <hyperlink ref="C4663" r:id="rId5036" display="https://finance.yahoo.com/quote/AMZN/options?strike=167.5&amp;straddle=false" xr:uid="{0B4AE5BA-A6C1-4A56-9D36-3806D96B3C7D}"/>
    <hyperlink ref="A4664" r:id="rId5037" display="https://finance.yahoo.com/quote/AMZN230616P00168000?p=AMZN230616P00168000" xr:uid="{EB1E2BB6-66BB-4889-ADFC-0F48CC9F63BC}"/>
    <hyperlink ref="C4664" r:id="rId5038" display="https://finance.yahoo.com/quote/AMZN/options?strike=168&amp;straddle=false" xr:uid="{A2619035-6B68-4E7F-BD1D-5EC73826915A}"/>
    <hyperlink ref="A4665" r:id="rId5039" display="https://finance.yahoo.com/quote/AMZN230616P00168500?p=AMZN230616P00168500" xr:uid="{DEEE165B-7C42-4977-816E-731093697A32}"/>
    <hyperlink ref="C4665" r:id="rId5040" display="https://finance.yahoo.com/quote/AMZN/options?strike=168.5&amp;straddle=false" xr:uid="{9127D885-8084-4534-B948-C64D41AA1449}"/>
    <hyperlink ref="A4666" r:id="rId5041" display="https://finance.yahoo.com/quote/AMZN230616P00169000?p=AMZN230616P00169000" xr:uid="{F5C4B20C-AFF5-4B7E-9BAC-FBE5320C2AF6}"/>
    <hyperlink ref="C4666" r:id="rId5042" display="https://finance.yahoo.com/quote/AMZN/options?strike=169&amp;straddle=false" xr:uid="{BFF83F67-EB1C-4B44-A99C-C990D5919969}"/>
    <hyperlink ref="A4667" r:id="rId5043" display="https://finance.yahoo.com/quote/AMZN230616P00169500?p=AMZN230616P00169500" xr:uid="{0D10C50B-9281-443C-BCE8-D3E532BAA819}"/>
    <hyperlink ref="C4667" r:id="rId5044" display="https://finance.yahoo.com/quote/AMZN/options?strike=169.5&amp;straddle=false" xr:uid="{D19A41C6-3731-4375-A2AC-FDCFF65E8983}"/>
    <hyperlink ref="A4668" r:id="rId5045" display="https://finance.yahoo.com/quote/AMZN230616P00170000?p=AMZN230616P00170000" xr:uid="{80EC554B-8040-4880-AABB-D3045963EF66}"/>
    <hyperlink ref="C4668" r:id="rId5046" display="https://finance.yahoo.com/quote/AMZN/options?strike=170&amp;straddle=false" xr:uid="{4BE579B3-8C96-4F26-90EF-388174D74E4F}"/>
    <hyperlink ref="A4669" r:id="rId5047" display="https://finance.yahoo.com/quote/AMZN230616P00170500?p=AMZN230616P00170500" xr:uid="{8A92003F-4210-46DC-9CF7-50E3EDD533D6}"/>
    <hyperlink ref="C4669" r:id="rId5048" display="https://finance.yahoo.com/quote/AMZN/options?strike=170.5&amp;straddle=false" xr:uid="{CE2AD610-193E-44DD-8220-66734806ED5D}"/>
    <hyperlink ref="A4670" r:id="rId5049" display="https://finance.yahoo.com/quote/AMZN230616P00171000?p=AMZN230616P00171000" xr:uid="{04FC6294-05E5-4D6E-BA71-CA5F49DBAB31}"/>
    <hyperlink ref="C4670" r:id="rId5050" display="https://finance.yahoo.com/quote/AMZN/options?strike=171&amp;straddle=false" xr:uid="{AAEB6ABC-7C23-42C7-84DA-B92B33E75AA4}"/>
    <hyperlink ref="A4671" r:id="rId5051" display="https://finance.yahoo.com/quote/AMZN230616P00171500?p=AMZN230616P00171500" xr:uid="{F17E8E3F-B799-4136-BD83-E792043E4611}"/>
    <hyperlink ref="C4671" r:id="rId5052" display="https://finance.yahoo.com/quote/AMZN/options?strike=171.5&amp;straddle=false" xr:uid="{7228E815-6DFA-443D-9E89-F4603F39F17F}"/>
    <hyperlink ref="A4672" r:id="rId5053" display="https://finance.yahoo.com/quote/AMZN230616P00172000?p=AMZN230616P00172000" xr:uid="{BC82243D-59BD-4489-BF1C-9C994AC06776}"/>
    <hyperlink ref="C4672" r:id="rId5054" display="https://finance.yahoo.com/quote/AMZN/options?strike=172&amp;straddle=false" xr:uid="{06D509D8-2A30-4C1A-8EDE-215EDDDEACD5}"/>
    <hyperlink ref="A4673" r:id="rId5055" display="https://finance.yahoo.com/quote/AMZN230616P00172500?p=AMZN230616P00172500" xr:uid="{B183FFAD-CC86-4886-A37D-66D141C145D0}"/>
    <hyperlink ref="C4673" r:id="rId5056" display="https://finance.yahoo.com/quote/AMZN/options?strike=172.5&amp;straddle=false" xr:uid="{2DE77094-015A-4C4F-A928-C951FDEDF0F0}"/>
    <hyperlink ref="A4674" r:id="rId5057" display="https://finance.yahoo.com/quote/AMZN230616P00173000?p=AMZN230616P00173000" xr:uid="{4CA74FF5-A9B1-4E2A-8BCF-FF2913189064}"/>
    <hyperlink ref="C4674" r:id="rId5058" display="https://finance.yahoo.com/quote/AMZN/options?strike=173&amp;straddle=false" xr:uid="{A32CE517-C48D-4B5E-A816-56533601B37C}"/>
    <hyperlink ref="A4675" r:id="rId5059" display="https://finance.yahoo.com/quote/AMZN230616P00173500?p=AMZN230616P00173500" xr:uid="{826F34C9-2EDA-4287-8D31-98DA7D2A3DA7}"/>
    <hyperlink ref="C4675" r:id="rId5060" display="https://finance.yahoo.com/quote/AMZN/options?strike=173.5&amp;straddle=false" xr:uid="{24E2BAFF-5362-48A4-BDE4-C285A9096176}"/>
    <hyperlink ref="A4676" r:id="rId5061" display="https://finance.yahoo.com/quote/AMZN230616P00174000?p=AMZN230616P00174000" xr:uid="{528DB09D-F151-4F97-8A7E-D536FEA481F2}"/>
    <hyperlink ref="C4676" r:id="rId5062" display="https://finance.yahoo.com/quote/AMZN/options?strike=174&amp;straddle=false" xr:uid="{D0CDCEAB-C0F5-4BFF-B485-5A6F08C080EA}"/>
    <hyperlink ref="A4677" r:id="rId5063" display="https://finance.yahoo.com/quote/AMZN230616P00174500?p=AMZN230616P00174500" xr:uid="{D28991BC-65C4-43E3-B83D-FDB69080F5DE}"/>
    <hyperlink ref="C4677" r:id="rId5064" display="https://finance.yahoo.com/quote/AMZN/options?strike=174.5&amp;straddle=false" xr:uid="{21AE5088-BC3A-442F-AF4E-AD480D1A237B}"/>
    <hyperlink ref="A4678" r:id="rId5065" display="https://finance.yahoo.com/quote/AMZN230616P00175000?p=AMZN230616P00175000" xr:uid="{00CF805E-0D6F-46ED-A4B6-D2781E3AE1B0}"/>
    <hyperlink ref="C4678" r:id="rId5066" display="https://finance.yahoo.com/quote/AMZN/options?strike=175&amp;straddle=false" xr:uid="{62885EE1-7FDF-4EBC-A954-AB58C9A1AA05}"/>
    <hyperlink ref="A4679" r:id="rId5067" display="https://finance.yahoo.com/quote/AMZN230616P00175500?p=AMZN230616P00175500" xr:uid="{7858FF74-FB87-4B56-A08D-C9C12C23C2B6}"/>
    <hyperlink ref="C4679" r:id="rId5068" display="https://finance.yahoo.com/quote/AMZN/options?strike=175.5&amp;straddle=false" xr:uid="{F0F1340B-7104-4E0F-9CBF-9B6437A05C87}"/>
    <hyperlink ref="A4680" r:id="rId5069" display="https://finance.yahoo.com/quote/AMZN230616P00176000?p=AMZN230616P00176000" xr:uid="{B720BF3F-217F-4B48-B4FF-67F4A3F508F5}"/>
    <hyperlink ref="C4680" r:id="rId5070" display="https://finance.yahoo.com/quote/AMZN/options?strike=176&amp;straddle=false" xr:uid="{886BBDD3-D561-4DFF-976C-7D9A9BDA33BD}"/>
    <hyperlink ref="A4681" r:id="rId5071" display="https://finance.yahoo.com/quote/AMZN230616P00176500?p=AMZN230616P00176500" xr:uid="{4CD38EBB-FC2D-4095-A53E-C5AFCF290BB3}"/>
    <hyperlink ref="C4681" r:id="rId5072" display="https://finance.yahoo.com/quote/AMZN/options?strike=176.5&amp;straddle=false" xr:uid="{2FA154DB-6360-4E70-9B1E-9BEAD74A43A0}"/>
    <hyperlink ref="A4682" r:id="rId5073" display="https://finance.yahoo.com/quote/AMZN230616P00177000?p=AMZN230616P00177000" xr:uid="{0DC51A38-6083-43E7-B98E-1B169CCCFECC}"/>
    <hyperlink ref="C4682" r:id="rId5074" display="https://finance.yahoo.com/quote/AMZN/options?strike=177&amp;straddle=false" xr:uid="{5231B3CE-32B9-412F-B6A2-98BB3B807B82}"/>
    <hyperlink ref="A4683" r:id="rId5075" display="https://finance.yahoo.com/quote/AMZN230616P00177500?p=AMZN230616P00177500" xr:uid="{DADC54A7-7C9A-47CD-A392-D9571313E736}"/>
    <hyperlink ref="C4683" r:id="rId5076" display="https://finance.yahoo.com/quote/AMZN/options?strike=177.5&amp;straddle=false" xr:uid="{233C0A04-FDE5-46A9-96E5-C9964F47FC29}"/>
    <hyperlink ref="A4684" r:id="rId5077" display="https://finance.yahoo.com/quote/AMZN230616P00178000?p=AMZN230616P00178000" xr:uid="{6E2A8429-8B4A-4A90-BBCB-5697FFC295C3}"/>
    <hyperlink ref="C4684" r:id="rId5078" display="https://finance.yahoo.com/quote/AMZN/options?strike=178&amp;straddle=false" xr:uid="{7A1E8340-CDD0-4CE5-863F-0F33CA7D06E4}"/>
    <hyperlink ref="A4685" r:id="rId5079" display="https://finance.yahoo.com/quote/AMZN230616P00178500?p=AMZN230616P00178500" xr:uid="{3A2E55D8-47F3-4F08-8076-60BADCA3B171}"/>
    <hyperlink ref="C4685" r:id="rId5080" display="https://finance.yahoo.com/quote/AMZN/options?strike=178.5&amp;straddle=false" xr:uid="{0B5EF314-B16A-42BD-B408-975AD20BBB41}"/>
    <hyperlink ref="A4686" r:id="rId5081" display="https://finance.yahoo.com/quote/AMZN230616P00179000?p=AMZN230616P00179000" xr:uid="{85C9F7D7-61CE-4176-87AF-F8008FDC72BE}"/>
    <hyperlink ref="C4686" r:id="rId5082" display="https://finance.yahoo.com/quote/AMZN/options?strike=179&amp;straddle=false" xr:uid="{24AE732B-E107-476C-BC8B-8696018DDDB0}"/>
    <hyperlink ref="A4687" r:id="rId5083" display="https://finance.yahoo.com/quote/AMZN230616P00179500?p=AMZN230616P00179500" xr:uid="{96B2464D-7B7E-4792-BE71-F57821C88CAA}"/>
    <hyperlink ref="C4687" r:id="rId5084" display="https://finance.yahoo.com/quote/AMZN/options?strike=179.5&amp;straddle=false" xr:uid="{50974B54-F366-4B29-B0C5-298401B87DBF}"/>
    <hyperlink ref="A4688" r:id="rId5085" display="https://finance.yahoo.com/quote/AMZN230616P00180000?p=AMZN230616P00180000" xr:uid="{4963468A-6371-45F9-8EAB-EE1BE9117BE3}"/>
    <hyperlink ref="C4688" r:id="rId5086" display="https://finance.yahoo.com/quote/AMZN/options?strike=180&amp;straddle=false" xr:uid="{201014AC-B527-4AE1-9B73-E80BB62A368F}"/>
    <hyperlink ref="A4689" r:id="rId5087" display="https://finance.yahoo.com/quote/AMZN230616P00180500?p=AMZN230616P00180500" xr:uid="{8FD30688-EEC0-476F-BB8C-3F5EBBB0D110}"/>
    <hyperlink ref="C4689" r:id="rId5088" display="https://finance.yahoo.com/quote/AMZN/options?strike=180.5&amp;straddle=false" xr:uid="{EDF3BB90-4BBC-41A7-86AE-406503CF1BE7}"/>
    <hyperlink ref="A4690" r:id="rId5089" display="https://finance.yahoo.com/quote/AMZN230616P00181000?p=AMZN230616P00181000" xr:uid="{86718D6D-DA91-4F2B-A1B4-59D03516C7BC}"/>
    <hyperlink ref="C4690" r:id="rId5090" display="https://finance.yahoo.com/quote/AMZN/options?strike=181&amp;straddle=false" xr:uid="{A9816B7A-0554-4ADD-94D9-0649E82A5277}"/>
    <hyperlink ref="A4691" r:id="rId5091" display="https://finance.yahoo.com/quote/AMZN230616P00181500?p=AMZN230616P00181500" xr:uid="{ABFBAF1A-14E4-45E0-967F-D1AB8C790CCA}"/>
    <hyperlink ref="C4691" r:id="rId5092" display="https://finance.yahoo.com/quote/AMZN/options?strike=181.5&amp;straddle=false" xr:uid="{A996B236-D1A8-43C4-93E2-217C83A9AA94}"/>
    <hyperlink ref="A4692" r:id="rId5093" display="https://finance.yahoo.com/quote/AMZN230616P00182000?p=AMZN230616P00182000" xr:uid="{C3A0F372-E9B3-4225-83D4-C0449624DB92}"/>
    <hyperlink ref="C4692" r:id="rId5094" display="https://finance.yahoo.com/quote/AMZN/options?strike=182&amp;straddle=false" xr:uid="{2CB8A0FF-424E-4645-9A29-783EBBE9D169}"/>
    <hyperlink ref="A4693" r:id="rId5095" display="https://finance.yahoo.com/quote/AMZN230616P00182500?p=AMZN230616P00182500" xr:uid="{89E9BE83-0581-4AC9-A5C9-CECA6967F5CE}"/>
    <hyperlink ref="C4693" r:id="rId5096" display="https://finance.yahoo.com/quote/AMZN/options?strike=182.5&amp;straddle=false" xr:uid="{56A256D6-301F-464F-AA69-8AF50367A41A}"/>
    <hyperlink ref="A4694" r:id="rId5097" display="https://finance.yahoo.com/quote/AMZN230616P00183000?p=AMZN230616P00183000" xr:uid="{5C460514-7DA0-4BD5-A1E7-C050C6EAFBC0}"/>
    <hyperlink ref="C4694" r:id="rId5098" display="https://finance.yahoo.com/quote/AMZN/options?strike=183&amp;straddle=false" xr:uid="{C1C82626-29A9-4941-8B61-D8CD0197F32C}"/>
    <hyperlink ref="A4695" r:id="rId5099" display="https://finance.yahoo.com/quote/AMZN230616P00183500?p=AMZN230616P00183500" xr:uid="{7A03A71A-0BF9-418E-9A51-5772D2D2781F}"/>
    <hyperlink ref="C4695" r:id="rId5100" display="https://finance.yahoo.com/quote/AMZN/options?strike=183.5&amp;straddle=false" xr:uid="{693D9CC7-0158-4712-801A-D5D2BA112A3E}"/>
    <hyperlink ref="A4696" r:id="rId5101" display="https://finance.yahoo.com/quote/AMZN230616P00184000?p=AMZN230616P00184000" xr:uid="{77AA7399-21F1-4391-9EB5-6CEED2363DC7}"/>
    <hyperlink ref="C4696" r:id="rId5102" display="https://finance.yahoo.com/quote/AMZN/options?strike=184&amp;straddle=false" xr:uid="{EE080991-F920-4216-8751-B3C109EC1B1E}"/>
    <hyperlink ref="A4697" r:id="rId5103" display="https://finance.yahoo.com/quote/AMZN230616P00184500?p=AMZN230616P00184500" xr:uid="{D41C2540-4B4D-40B3-94DA-12018A1C8279}"/>
    <hyperlink ref="C4697" r:id="rId5104" display="https://finance.yahoo.com/quote/AMZN/options?strike=184.5&amp;straddle=false" xr:uid="{E0C2C305-3A49-441D-8A6B-C50FF500C4AE}"/>
    <hyperlink ref="A4698" r:id="rId5105" display="https://finance.yahoo.com/quote/AMZN230616P00185000?p=AMZN230616P00185000" xr:uid="{191566D0-F5C1-4223-8E4E-64132D921F3E}"/>
    <hyperlink ref="C4698" r:id="rId5106" display="https://finance.yahoo.com/quote/AMZN/options?strike=185&amp;straddle=false" xr:uid="{E884E078-4E16-4F35-AB27-E06290105B0B}"/>
    <hyperlink ref="A4699" r:id="rId5107" display="https://finance.yahoo.com/quote/AMZN230616P00185500?p=AMZN230616P00185500" xr:uid="{7D11F735-1525-4D44-9A8F-5C31D011EEB1}"/>
    <hyperlink ref="C4699" r:id="rId5108" display="https://finance.yahoo.com/quote/AMZN/options?strike=185.5&amp;straddle=false" xr:uid="{13231747-1C94-422A-991A-4EA81D302540}"/>
    <hyperlink ref="A4700" r:id="rId5109" display="https://finance.yahoo.com/quote/AMZN230616P00186000?p=AMZN230616P00186000" xr:uid="{472F9B28-FAC7-48EF-8724-523A4AD54244}"/>
    <hyperlink ref="C4700" r:id="rId5110" display="https://finance.yahoo.com/quote/AMZN/options?strike=186&amp;straddle=false" xr:uid="{1E1243C4-3D22-4EB3-AD4F-B55C4BB71F70}"/>
    <hyperlink ref="A4701" r:id="rId5111" display="https://finance.yahoo.com/quote/AMZN230616P00186500?p=AMZN230616P00186500" xr:uid="{8CF3BA30-80EA-4DC0-BD31-1CFDD8C12C0A}"/>
    <hyperlink ref="C4701" r:id="rId5112" display="https://finance.yahoo.com/quote/AMZN/options?strike=186.5&amp;straddle=false" xr:uid="{84B52CFC-067A-4E87-99CB-4379DF0836DD}"/>
    <hyperlink ref="A4702" r:id="rId5113" display="https://finance.yahoo.com/quote/AMZN230616P00187000?p=AMZN230616P00187000" xr:uid="{8CD9CD53-6368-4B98-9DD1-869D60824C36}"/>
    <hyperlink ref="C4702" r:id="rId5114" display="https://finance.yahoo.com/quote/AMZN/options?strike=187&amp;straddle=false" xr:uid="{C304DC3F-ED42-4D83-9C02-D9C533E78582}"/>
    <hyperlink ref="A4703" r:id="rId5115" display="https://finance.yahoo.com/quote/AMZN230616P00187500?p=AMZN230616P00187500" xr:uid="{1CD1A54F-5837-4FE5-885A-96C9CC5B25F4}"/>
    <hyperlink ref="C4703" r:id="rId5116" display="https://finance.yahoo.com/quote/AMZN/options?strike=187.5&amp;straddle=false" xr:uid="{129BB651-799E-4C1D-94ED-16D79FB52635}"/>
    <hyperlink ref="A4704" r:id="rId5117" display="https://finance.yahoo.com/quote/AMZN230616P00188000?p=AMZN230616P00188000" xr:uid="{D3E5DFFD-20BA-4359-BF24-D21571914161}"/>
    <hyperlink ref="C4704" r:id="rId5118" display="https://finance.yahoo.com/quote/AMZN/options?strike=188&amp;straddle=false" xr:uid="{C4B6D62A-9F52-4CF7-AB58-CB027C649C17}"/>
    <hyperlink ref="A4705" r:id="rId5119" display="https://finance.yahoo.com/quote/AMZN230616P00188500?p=AMZN230616P00188500" xr:uid="{E5DD9554-CF8D-4178-BCC6-92BC3E445796}"/>
    <hyperlink ref="C4705" r:id="rId5120" display="https://finance.yahoo.com/quote/AMZN/options?strike=188.5&amp;straddle=false" xr:uid="{CE7DDAB6-DD14-4BB0-BA31-B5BF49D25A3A}"/>
    <hyperlink ref="A4706" r:id="rId5121" display="https://finance.yahoo.com/quote/AMZN230616P00189000?p=AMZN230616P00189000" xr:uid="{CF6340F7-121A-4C9D-B256-07F5C388D7C8}"/>
    <hyperlink ref="C4706" r:id="rId5122" display="https://finance.yahoo.com/quote/AMZN/options?strike=189&amp;straddle=false" xr:uid="{74713187-E2C6-40A0-AE77-9CB13A213C2E}"/>
    <hyperlink ref="A4707" r:id="rId5123" display="https://finance.yahoo.com/quote/AMZN230616P00189500?p=AMZN230616P00189500" xr:uid="{EC84EA9C-A1F3-445B-B0BD-90E0A97B2DFA}"/>
    <hyperlink ref="C4707" r:id="rId5124" display="https://finance.yahoo.com/quote/AMZN/options?strike=189.5&amp;straddle=false" xr:uid="{E7CE9623-47FF-4AC4-98BC-F291D98C8F14}"/>
    <hyperlink ref="A4708" r:id="rId5125" display="https://finance.yahoo.com/quote/AMZN230616P00190000?p=AMZN230616P00190000" xr:uid="{F3151A11-68E7-45F6-9DAF-B457983FF231}"/>
    <hyperlink ref="C4708" r:id="rId5126" display="https://finance.yahoo.com/quote/AMZN/options?strike=190&amp;straddle=false" xr:uid="{AC137C81-44B8-47B6-87ED-F19E4263780D}"/>
    <hyperlink ref="A4709" r:id="rId5127" display="https://finance.yahoo.com/quote/AMZN230616P00190500?p=AMZN230616P00190500" xr:uid="{9DD15FBE-8A52-4DEE-A3B9-E8EEA36624E4}"/>
    <hyperlink ref="C4709" r:id="rId5128" display="https://finance.yahoo.com/quote/AMZN/options?strike=190.5&amp;straddle=false" xr:uid="{029EA6B5-BB1A-4A8F-AB9C-F602B6758017}"/>
    <hyperlink ref="A4710" r:id="rId5129" display="https://finance.yahoo.com/quote/AMZN230616P00191000?p=AMZN230616P00191000" xr:uid="{09DD6C64-9CA4-4369-8FA0-C6AACBE4965F}"/>
    <hyperlink ref="C4710" r:id="rId5130" display="https://finance.yahoo.com/quote/AMZN/options?strike=191&amp;straddle=false" xr:uid="{B114CE57-ADA5-4EB4-A372-1F0C89D182E8}"/>
    <hyperlink ref="A4711" r:id="rId5131" display="https://finance.yahoo.com/quote/AMZN230616P00191500?p=AMZN230616P00191500" xr:uid="{CF20B9FE-CCDE-45CF-AB0A-2E073E12323B}"/>
    <hyperlink ref="C4711" r:id="rId5132" display="https://finance.yahoo.com/quote/AMZN/options?strike=191.5&amp;straddle=false" xr:uid="{A698FE79-07D8-4869-982D-C934FEE13F92}"/>
    <hyperlink ref="A4712" r:id="rId5133" display="https://finance.yahoo.com/quote/AMZN230616P00192000?p=AMZN230616P00192000" xr:uid="{7E9F26D5-9359-45AA-8ABB-F5C243764BC5}"/>
    <hyperlink ref="C4712" r:id="rId5134" display="https://finance.yahoo.com/quote/AMZN/options?strike=192&amp;straddle=false" xr:uid="{A3708530-6CF6-4A65-A9BC-E54FE4FE088F}"/>
    <hyperlink ref="A4713" r:id="rId5135" display="https://finance.yahoo.com/quote/AMZN230616P00192500?p=AMZN230616P00192500" xr:uid="{B1686E98-FC87-4FC8-952E-F9F23AFEFAC2}"/>
    <hyperlink ref="C4713" r:id="rId5136" display="https://finance.yahoo.com/quote/AMZN/options?strike=192.5&amp;straddle=false" xr:uid="{619A5061-CBAD-43BF-9D1A-541919F24B2E}"/>
    <hyperlink ref="A4714" r:id="rId5137" display="https://finance.yahoo.com/quote/AMZN230616P00193000?p=AMZN230616P00193000" xr:uid="{B02ABAB5-0C75-4DE6-8CE7-556A2847E73B}"/>
    <hyperlink ref="C4714" r:id="rId5138" display="https://finance.yahoo.com/quote/AMZN/options?strike=193&amp;straddle=false" xr:uid="{17E88AB9-CF38-4564-8FE7-B2CE8AC64CFC}"/>
    <hyperlink ref="A4715" r:id="rId5139" display="https://finance.yahoo.com/quote/AMZN230616P00193500?p=AMZN230616P00193500" xr:uid="{84118A18-031A-4673-B5A8-DA6D6E892B5B}"/>
    <hyperlink ref="C4715" r:id="rId5140" display="https://finance.yahoo.com/quote/AMZN/options?strike=193.5&amp;straddle=false" xr:uid="{53224348-90EC-4C3C-AE62-79FF83057BE7}"/>
    <hyperlink ref="A4716" r:id="rId5141" display="https://finance.yahoo.com/quote/AMZN230616P00194000?p=AMZN230616P00194000" xr:uid="{7E20CCF3-E636-4011-AA9B-60F1C387F209}"/>
    <hyperlink ref="C4716" r:id="rId5142" display="https://finance.yahoo.com/quote/AMZN/options?strike=194&amp;straddle=false" xr:uid="{7AB7A0A6-E19E-4C89-B808-28D6E2AF764B}"/>
    <hyperlink ref="A4717" r:id="rId5143" display="https://finance.yahoo.com/quote/AMZN230616P00194500?p=AMZN230616P00194500" xr:uid="{0978C215-1438-4EC3-AF7E-1C5E482F7610}"/>
    <hyperlink ref="C4717" r:id="rId5144" display="https://finance.yahoo.com/quote/AMZN/options?strike=194.5&amp;straddle=false" xr:uid="{B7694381-A186-4B98-93D5-3804E329CC42}"/>
    <hyperlink ref="A4718" r:id="rId5145" display="https://finance.yahoo.com/quote/AMZN230616P00195000?p=AMZN230616P00195000" xr:uid="{D3AF9155-0178-45BD-9D5F-423F066B4D64}"/>
    <hyperlink ref="C4718" r:id="rId5146" display="https://finance.yahoo.com/quote/AMZN/options?strike=195&amp;straddle=false" xr:uid="{90BFC3BA-79EF-4754-AC9D-2B2E4C11E052}"/>
    <hyperlink ref="A4719" r:id="rId5147" display="https://finance.yahoo.com/quote/AMZN230616P00195500?p=AMZN230616P00195500" xr:uid="{32CEF0AF-9C47-4D10-A5FC-B1F02637A3F5}"/>
    <hyperlink ref="C4719" r:id="rId5148" display="https://finance.yahoo.com/quote/AMZN/options?strike=195.5&amp;straddle=false" xr:uid="{E1EC33EC-AB34-45E9-8AA2-C5EBFE09177E}"/>
    <hyperlink ref="A4720" r:id="rId5149" display="https://finance.yahoo.com/quote/AMZN230616P00196000?p=AMZN230616P00196000" xr:uid="{098A61A6-7828-44A8-9B60-7C16650D1FC2}"/>
    <hyperlink ref="C4720" r:id="rId5150" display="https://finance.yahoo.com/quote/AMZN/options?strike=196&amp;straddle=false" xr:uid="{BC1EA905-0426-41FE-A650-DE41C5B8D035}"/>
    <hyperlink ref="A4721" r:id="rId5151" display="https://finance.yahoo.com/quote/AMZN230616P00196500?p=AMZN230616P00196500" xr:uid="{406807EC-1040-42FD-BCBE-0E823E6AF167}"/>
    <hyperlink ref="C4721" r:id="rId5152" display="https://finance.yahoo.com/quote/AMZN/options?strike=196.5&amp;straddle=false" xr:uid="{98E23C37-E0E3-4171-BF01-24B6A103A634}"/>
    <hyperlink ref="A4722" r:id="rId5153" display="https://finance.yahoo.com/quote/AMZN230616P00197000?p=AMZN230616P00197000" xr:uid="{510A5E98-6448-4E4B-B023-6E5E72AE0F5A}"/>
    <hyperlink ref="C4722" r:id="rId5154" display="https://finance.yahoo.com/quote/AMZN/options?strike=197&amp;straddle=false" xr:uid="{A8E1CF68-5E81-473C-AA3A-738F7E08F28A}"/>
    <hyperlink ref="A4723" r:id="rId5155" display="https://finance.yahoo.com/quote/AMZN230616P00197500?p=AMZN230616P00197500" xr:uid="{C0980CEC-EDC7-4001-A910-FC8E19063B8F}"/>
    <hyperlink ref="C4723" r:id="rId5156" display="https://finance.yahoo.com/quote/AMZN/options?strike=197.5&amp;straddle=false" xr:uid="{78263FA2-73CE-4EEB-8BEC-3D24D22C9F1E}"/>
    <hyperlink ref="A4724" r:id="rId5157" display="https://finance.yahoo.com/quote/AMZN230616P00198000?p=AMZN230616P00198000" xr:uid="{C3401B13-A6B8-4A22-84AE-DE7B5CB9DC2E}"/>
    <hyperlink ref="C4724" r:id="rId5158" display="https://finance.yahoo.com/quote/AMZN/options?strike=198&amp;straddle=false" xr:uid="{C354E79C-6B61-428A-B235-FEAB11F5CCBC}"/>
    <hyperlink ref="A4725" r:id="rId5159" display="https://finance.yahoo.com/quote/AMZN230616P00198500?p=AMZN230616P00198500" xr:uid="{3EED3D84-FF9B-4D36-A3F6-32CF73253803}"/>
    <hyperlink ref="C4725" r:id="rId5160" display="https://finance.yahoo.com/quote/AMZN/options?strike=198.5&amp;straddle=false" xr:uid="{7B00F5E7-FB2B-4A81-B3E5-96AC06161F45}"/>
    <hyperlink ref="A4726" r:id="rId5161" display="https://finance.yahoo.com/quote/AMZN230616P00199000?p=AMZN230616P00199000" xr:uid="{282CE354-1196-4876-B7FB-852ABF42A45E}"/>
    <hyperlink ref="C4726" r:id="rId5162" display="https://finance.yahoo.com/quote/AMZN/options?strike=199&amp;straddle=false" xr:uid="{AB2EC97B-D004-4A6E-9B40-F614A27F9562}"/>
    <hyperlink ref="A4727" r:id="rId5163" display="https://finance.yahoo.com/quote/AMZN230616P00199500?p=AMZN230616P00199500" xr:uid="{E02D572D-C17D-468F-9F63-C4A55323A410}"/>
    <hyperlink ref="C4727" r:id="rId5164" display="https://finance.yahoo.com/quote/AMZN/options?strike=199.5&amp;straddle=false" xr:uid="{33F6A966-8FCB-4485-A412-A9B6B26B9CED}"/>
    <hyperlink ref="A4728" r:id="rId5165" display="https://finance.yahoo.com/quote/AMZN230616P00200000?p=AMZN230616P00200000" xr:uid="{BC404869-A165-4816-AA5E-5E8868E8FF2F}"/>
    <hyperlink ref="C4728" r:id="rId5166" display="https://finance.yahoo.com/quote/AMZN/options?strike=200&amp;straddle=false" xr:uid="{952D82EE-453D-4E02-8CAD-528772F46FCE}"/>
    <hyperlink ref="A4729" r:id="rId5167" display="https://finance.yahoo.com/quote/AMZN230616P00205000?p=AMZN230616P00205000" xr:uid="{23A49F84-5133-4EA7-84D3-A79F6CA2EC3F}"/>
    <hyperlink ref="C4729" r:id="rId5168" display="https://finance.yahoo.com/quote/AMZN/options?strike=205&amp;straddle=false" xr:uid="{D9ECB4DE-E5D3-4D01-9618-597973094996}"/>
    <hyperlink ref="A4730" r:id="rId5169" display="https://finance.yahoo.com/quote/AMZN230616P00210000?p=AMZN230616P00210000" xr:uid="{3AC06565-C9F2-41F5-950B-2B8A92930BE2}"/>
    <hyperlink ref="C4730" r:id="rId5170" display="https://finance.yahoo.com/quote/AMZN/options?strike=210&amp;straddle=false" xr:uid="{EB584B5F-09F9-48C0-8A47-5F70CCE9D5B1}"/>
    <hyperlink ref="A4731" r:id="rId5171" display="https://finance.yahoo.com/quote/AMZN230616P00215000?p=AMZN230616P00215000" xr:uid="{604662F2-534F-4F97-B402-7CA4864ADEB8}"/>
    <hyperlink ref="C4731" r:id="rId5172" display="https://finance.yahoo.com/quote/AMZN/options?strike=215&amp;straddle=false" xr:uid="{80E273B0-DB4E-48EA-AB0F-136F82E9ED7A}"/>
    <hyperlink ref="A4732" r:id="rId5173" display="https://finance.yahoo.com/quote/AMZN230616P00220000?p=AMZN230616P00220000" xr:uid="{964B6DF7-7983-4EFF-8D91-2C025DFCF8AD}"/>
    <hyperlink ref="C4732" r:id="rId5174" display="https://finance.yahoo.com/quote/AMZN/options?strike=220&amp;straddle=false" xr:uid="{96ACD36C-AC76-4BB6-AABD-3F6F6DC728E2}"/>
    <hyperlink ref="A4733" r:id="rId5175" display="https://finance.yahoo.com/quote/AMZN230616P00225000?p=AMZN230616P00225000" xr:uid="{2D7C29B2-7969-4922-936B-4D9C459CE9C9}"/>
    <hyperlink ref="C4733" r:id="rId5176" display="https://finance.yahoo.com/quote/AMZN/options?strike=225&amp;straddle=false" xr:uid="{669BA5DF-8EFF-4F7A-9B84-5D4319118886}"/>
    <hyperlink ref="A4734" r:id="rId5177" display="https://finance.yahoo.com/quote/AMZN230616P00230000?p=AMZN230616P00230000" xr:uid="{D27C5FA3-36C1-40C6-BCC2-2CFA50FE1952}"/>
    <hyperlink ref="C4734" r:id="rId5178" display="https://finance.yahoo.com/quote/AMZN/options?strike=230&amp;straddle=false" xr:uid="{7A12BF48-93E0-4010-B1C0-E89838EF524B}"/>
    <hyperlink ref="A4735" r:id="rId5179" display="https://finance.yahoo.com/quote/AMZN230616P00235000?p=AMZN230616P00235000" xr:uid="{C3B76ACB-1FED-4ABD-AB9A-4274E9618DDA}"/>
    <hyperlink ref="C4735" r:id="rId5180" display="https://finance.yahoo.com/quote/AMZN/options?strike=235&amp;straddle=false" xr:uid="{CF6ADCB3-0367-4286-8BF9-A1C17ACA06DA}"/>
    <hyperlink ref="A4736" r:id="rId5181" display="https://finance.yahoo.com/quote/AMZN230616P00240000?p=AMZN230616P00240000" xr:uid="{F3B7637B-D89E-45B5-B643-91F98B3EE48C}"/>
    <hyperlink ref="C4736" r:id="rId5182" display="https://finance.yahoo.com/quote/AMZN/options?strike=240&amp;straddle=false" xr:uid="{9EEE5F17-D306-4083-9A1C-33DF0E20BE32}"/>
    <hyperlink ref="A4737" r:id="rId5183" display="https://finance.yahoo.com/quote/AMZN230616P00245000?p=AMZN230616P00245000" xr:uid="{B5D63390-45F5-48A8-B339-85F92DA8B831}"/>
    <hyperlink ref="C4737" r:id="rId5184" display="https://finance.yahoo.com/quote/AMZN/options?strike=245&amp;straddle=false" xr:uid="{7F6BEABA-5C33-484B-A971-E1BD17C1F0CC}"/>
    <hyperlink ref="A4738" r:id="rId5185" display="https://finance.yahoo.com/quote/AMZN230616P00250000?p=AMZN230616P00250000" xr:uid="{B40EE05D-C3BB-464A-BB70-8EDFF3E69C7F}"/>
    <hyperlink ref="C4738" r:id="rId5186" display="https://finance.yahoo.com/quote/AMZN/options?strike=250&amp;straddle=false" xr:uid="{4799097D-C81B-49E1-B47B-77D49C77ECCD}"/>
    <hyperlink ref="A4739" r:id="rId5187" display="https://finance.yahoo.com/quote/AMZN230616P00255000?p=AMZN230616P00255000" xr:uid="{2029B1F3-6981-4E8F-B921-DDA6D6F22464}"/>
    <hyperlink ref="C4739" r:id="rId5188" display="https://finance.yahoo.com/quote/AMZN/options?strike=255&amp;straddle=false" xr:uid="{ADAF8B8E-7D22-41DB-8269-0563BEB4EDB9}"/>
    <hyperlink ref="A4740" r:id="rId5189" display="https://finance.yahoo.com/quote/AMZN230616P00260000?p=AMZN230616P00260000" xr:uid="{3F44A008-5E52-46CD-A4DA-6C3F4599FCB7}"/>
    <hyperlink ref="C4740" r:id="rId5190" display="https://finance.yahoo.com/quote/AMZN/options?strike=260&amp;straddle=false" xr:uid="{50CEE58A-C9A7-42B4-8A57-953F8E51237E}"/>
    <hyperlink ref="A4741" r:id="rId5191" display="https://finance.yahoo.com/quote/AMZN230616P00265000?p=AMZN230616P00265000" xr:uid="{D7965E94-03F0-42AB-BC6D-A4FFB29091C6}"/>
    <hyperlink ref="C4741" r:id="rId5192" display="https://finance.yahoo.com/quote/AMZN/options?strike=265&amp;straddle=false" xr:uid="{3BD75A9D-043A-4B34-92DE-5C8D0A25FE9A}"/>
    <hyperlink ref="A4742" r:id="rId5193" display="https://finance.yahoo.com/quote/AMZN230616P00270000?p=AMZN230616P00270000" xr:uid="{A3663F53-439F-4D10-872D-B57B949D114E}"/>
    <hyperlink ref="C4742" r:id="rId5194" display="https://finance.yahoo.com/quote/AMZN/options?strike=270&amp;straddle=false" xr:uid="{BF15AAE2-7512-4F1E-800C-CD71A50420FE}"/>
    <hyperlink ref="A4743" r:id="rId5195" display="https://finance.yahoo.com/quote/AMZN230616P00275000?p=AMZN230616P00275000" xr:uid="{07C19F38-A348-4257-918B-D0C28FF5A5C8}"/>
    <hyperlink ref="C4743" r:id="rId5196" display="https://finance.yahoo.com/quote/AMZN/options?strike=275&amp;straddle=false" xr:uid="{44E09053-D8DD-4441-8F57-396389256378}"/>
    <hyperlink ref="A4744" r:id="rId5197" display="https://finance.yahoo.com/quote/AMZN230616P01060000?p=AMZN230616P01060000" xr:uid="{6F6CA666-5AFE-4426-B12B-F667FFC52F59}"/>
    <hyperlink ref="C4744" r:id="rId5198" display="https://finance.yahoo.com/quote/AMZN/options?strike=1060&amp;straddle=false" xr:uid="{D96CFE77-96EC-41B5-AE3F-BD3F70A14655}"/>
    <hyperlink ref="A4745" r:id="rId5199" display="https://finance.yahoo.com/quote/AMZN230616P01080000?p=AMZN230616P01080000" xr:uid="{8F8EAEEE-2587-4EAD-AD78-6FA4D1B5C0EA}"/>
    <hyperlink ref="C4745" r:id="rId5200" display="https://finance.yahoo.com/quote/AMZN/options?strike=1080&amp;straddle=false" xr:uid="{0436B117-F8EA-4DBE-B724-51F6C250F2F3}"/>
    <hyperlink ref="A4746" r:id="rId5201" display="https://finance.yahoo.com/quote/AMZN230616P01100000?p=AMZN230616P01100000" xr:uid="{3DC4AF31-3546-4A4C-BF13-2C7E39293D71}"/>
    <hyperlink ref="C4746" r:id="rId5202" display="https://finance.yahoo.com/quote/AMZN/options?strike=1100&amp;straddle=false" xr:uid="{D101434D-8D99-4FB8-9CFA-48B87A3833FD}"/>
    <hyperlink ref="A4747" r:id="rId5203" display="https://finance.yahoo.com/quote/AMZN230616P01120000?p=AMZN230616P01120000" xr:uid="{9DD1F447-5166-4C74-A591-A0796E2D77D1}"/>
    <hyperlink ref="C4747" r:id="rId5204" display="https://finance.yahoo.com/quote/AMZN/options?strike=1120&amp;straddle=false" xr:uid="{95656130-8766-467B-94B6-BDFDC29B72A5}"/>
    <hyperlink ref="A4748" r:id="rId5205" display="https://finance.yahoo.com/quote/AMZN230616P01140000?p=AMZN230616P01140000" xr:uid="{1689686D-5E0C-46E7-94C7-7207AE81E26B}"/>
    <hyperlink ref="C4748" r:id="rId5206" display="https://finance.yahoo.com/quote/AMZN/options?strike=1140&amp;straddle=false" xr:uid="{18AB7028-10F4-4833-86A8-E4BC4B60F394}"/>
    <hyperlink ref="A4749" r:id="rId5207" display="https://finance.yahoo.com/quote/AMZN230616P01160000?p=AMZN230616P01160000" xr:uid="{C3E3FB5E-92DA-4126-89E0-BE9BE61A05EA}"/>
    <hyperlink ref="C4749" r:id="rId5208" display="https://finance.yahoo.com/quote/AMZN/options?strike=1160&amp;straddle=false" xr:uid="{354CDA36-4829-405C-80F4-0D3B9039ABF3}"/>
    <hyperlink ref="A4750" r:id="rId5209" display="https://finance.yahoo.com/quote/AMZN230616P01180000?p=AMZN230616P01180000" xr:uid="{55DD06E4-204A-486C-94F5-1A02BABE7623}"/>
    <hyperlink ref="C4750" r:id="rId5210" display="https://finance.yahoo.com/quote/AMZN/options?strike=1180&amp;straddle=false" xr:uid="{D09CD8B6-15E2-4C0B-B8BE-DD544B866304}"/>
    <hyperlink ref="A4751" r:id="rId5211" display="https://finance.yahoo.com/quote/AMZN230616P01200000?p=AMZN230616P01200000" xr:uid="{96428455-7FE5-4AB7-A947-9AE4A23E746D}"/>
    <hyperlink ref="C4751" r:id="rId5212" display="https://finance.yahoo.com/quote/AMZN/options?strike=1200&amp;straddle=false" xr:uid="{F1E1FB75-9B30-429C-B8BC-685791310B64}"/>
    <hyperlink ref="A4752" r:id="rId5213" display="https://finance.yahoo.com/quote/AMZN230616P01220000?p=AMZN230616P01220000" xr:uid="{DC0B49AB-3CBD-42E1-ADD5-25776769E952}"/>
    <hyperlink ref="C4752" r:id="rId5214" display="https://finance.yahoo.com/quote/AMZN/options?strike=1220&amp;straddle=false" xr:uid="{76CC5462-E464-4009-B16B-686A23C13D4C}"/>
    <hyperlink ref="A4753" r:id="rId5215" display="https://finance.yahoo.com/quote/AMZN230616P01240000?p=AMZN230616P01240000" xr:uid="{D186E363-67B0-48AB-9CC7-0EB38414232F}"/>
    <hyperlink ref="C4753" r:id="rId5216" display="https://finance.yahoo.com/quote/AMZN/options?strike=1240&amp;straddle=false" xr:uid="{83A915F9-F90B-4F61-9674-537205B97749}"/>
    <hyperlink ref="A4754" r:id="rId5217" display="https://finance.yahoo.com/quote/AMZN230616P01260000?p=AMZN230616P01260000" xr:uid="{058E33A9-696A-4E20-9DEE-6EE2225DCDC8}"/>
    <hyperlink ref="C4754" r:id="rId5218" display="https://finance.yahoo.com/quote/AMZN/options?strike=1260&amp;straddle=false" xr:uid="{534F7624-19C7-46C9-B152-5A35F96C0B33}"/>
    <hyperlink ref="A4755" r:id="rId5219" display="https://finance.yahoo.com/quote/AMZN230616P01280000?p=AMZN230616P01280000" xr:uid="{674610F0-20E9-405F-A0A6-41AFF040D722}"/>
    <hyperlink ref="C4755" r:id="rId5220" display="https://finance.yahoo.com/quote/AMZN/options?strike=1280&amp;straddle=false" xr:uid="{958F823F-EB04-4E7A-96ED-7ED95353C109}"/>
    <hyperlink ref="A4756" r:id="rId5221" display="https://finance.yahoo.com/quote/AMZN230616P01300000?p=AMZN230616P01300000" xr:uid="{8B70CFC0-3162-4418-9682-794BA64D4D36}"/>
    <hyperlink ref="C4756" r:id="rId5222" display="https://finance.yahoo.com/quote/AMZN/options?strike=1300&amp;straddle=false" xr:uid="{3634141B-B878-428C-8727-41B1E36E7077}"/>
    <hyperlink ref="A4757" r:id="rId5223" display="https://finance.yahoo.com/quote/AMZN230616P01320000?p=AMZN230616P01320000" xr:uid="{707E74C3-E8C6-4503-A2FA-EDB73068EFD0}"/>
    <hyperlink ref="C4757" r:id="rId5224" display="https://finance.yahoo.com/quote/AMZN/options?strike=1320&amp;straddle=false" xr:uid="{42D786FA-7323-40AE-B1BD-BF2E843956D0}"/>
    <hyperlink ref="A4758" r:id="rId5225" display="https://finance.yahoo.com/quote/AMZN230616P01340000?p=AMZN230616P01340000" xr:uid="{C11A6097-AC67-40FC-8034-8F2B0D45E935}"/>
    <hyperlink ref="C4758" r:id="rId5226" display="https://finance.yahoo.com/quote/AMZN/options?strike=1340&amp;straddle=false" xr:uid="{E55C1FCA-0788-426D-9966-BDB48BB0B527}"/>
    <hyperlink ref="A4759" r:id="rId5227" display="https://finance.yahoo.com/quote/AMZN230616P01360000?p=AMZN230616P01360000" xr:uid="{9CAE4B56-D3AB-416E-BAD1-C97FAE847FB1}"/>
    <hyperlink ref="C4759" r:id="rId5228" display="https://finance.yahoo.com/quote/AMZN/options?strike=1360&amp;straddle=false" xr:uid="{7913A6BE-BA7F-4EC6-847F-28282C3A9C25}"/>
    <hyperlink ref="A4760" r:id="rId5229" display="https://finance.yahoo.com/quote/AMZN230616P01380000?p=AMZN230616P01380000" xr:uid="{343AB91D-3043-4C92-89D8-DFAD2A853670}"/>
    <hyperlink ref="C4760" r:id="rId5230" display="https://finance.yahoo.com/quote/AMZN/options?strike=1380&amp;straddle=false" xr:uid="{27341C47-9411-4961-A538-844787303370}"/>
    <hyperlink ref="A4761" r:id="rId5231" display="https://finance.yahoo.com/quote/AMZN230616P01400000?p=AMZN230616P01400000" xr:uid="{BBCA364F-73F9-490B-B9EB-919E12FC31E4}"/>
    <hyperlink ref="C4761" r:id="rId5232" display="https://finance.yahoo.com/quote/AMZN/options?strike=1400&amp;straddle=false" xr:uid="{E5C247D3-D677-4174-81DB-7092658DC952}"/>
    <hyperlink ref="A4762" r:id="rId5233" display="https://finance.yahoo.com/quote/AMZN230616P01420000?p=AMZN230616P01420000" xr:uid="{A083A005-CDAE-4E5E-8B0B-3157E5FF6594}"/>
    <hyperlink ref="C4762" r:id="rId5234" display="https://finance.yahoo.com/quote/AMZN/options?strike=1420&amp;straddle=false" xr:uid="{E802FC2D-4E9C-4444-878A-C7E35055A438}"/>
    <hyperlink ref="A4763" r:id="rId5235" display="https://finance.yahoo.com/quote/AMZN230616P01440000?p=AMZN230616P01440000" xr:uid="{84487D13-3A9F-48E7-BE11-2A444B3F85F2}"/>
    <hyperlink ref="C4763" r:id="rId5236" display="https://finance.yahoo.com/quote/AMZN/options?strike=1440&amp;straddle=false" xr:uid="{B7BEFEE1-21FB-4062-895B-841AE1A48A45}"/>
    <hyperlink ref="A4764" r:id="rId5237" display="https://finance.yahoo.com/quote/AMZN230616P01450000?p=AMZN230616P01450000" xr:uid="{E7C14711-9610-4E66-803C-4B4F7CF4FC50}"/>
    <hyperlink ref="C4764" r:id="rId5238" display="https://finance.yahoo.com/quote/AMZN/options?strike=1450&amp;straddle=false" xr:uid="{FEAB48C8-07BA-4EE5-AD4F-1EE742103978}"/>
    <hyperlink ref="A4765" r:id="rId5239" display="https://finance.yahoo.com/quote/AMZN230616P01460000?p=AMZN230616P01460000" xr:uid="{E8F59FB2-F07F-4F6C-91DD-238A218A84E9}"/>
    <hyperlink ref="C4765" r:id="rId5240" display="https://finance.yahoo.com/quote/AMZN/options?strike=1460&amp;straddle=false" xr:uid="{4CF155D1-AC36-440C-8E3B-F3E8159F56C9}"/>
    <hyperlink ref="A4766" r:id="rId5241" display="https://finance.yahoo.com/quote/AMZN230616P01480000?p=AMZN230616P01480000" xr:uid="{277F8265-B529-4612-BEF1-B4EF63B1C00C}"/>
    <hyperlink ref="C4766" r:id="rId5242" display="https://finance.yahoo.com/quote/AMZN/options?strike=1480&amp;straddle=false" xr:uid="{E5202DA1-FD7B-4D33-9F3E-DFBAB5AB1932}"/>
    <hyperlink ref="A4767" r:id="rId5243" display="https://finance.yahoo.com/quote/AMZN230616P01500000?p=AMZN230616P01500000" xr:uid="{DF0A962A-050F-4994-AC0A-C7507A03BFC2}"/>
    <hyperlink ref="C4767" r:id="rId5244" display="https://finance.yahoo.com/quote/AMZN/options?strike=1500&amp;straddle=false" xr:uid="{45721812-4518-40D0-AC6B-6BAE40B9AA7F}"/>
    <hyperlink ref="A4768" r:id="rId5245" display="https://finance.yahoo.com/quote/AMZN230616P01520000?p=AMZN230616P01520000" xr:uid="{BF663F9C-4AED-43A3-B774-086774F8454A}"/>
    <hyperlink ref="C4768" r:id="rId5246" display="https://finance.yahoo.com/quote/AMZN/options?strike=1520&amp;straddle=false" xr:uid="{D18E9CA4-51DD-4949-A0D0-2CC0E25E5712}"/>
    <hyperlink ref="A4769" r:id="rId5247" display="https://finance.yahoo.com/quote/AMZN230616P01540000?p=AMZN230616P01540000" xr:uid="{47629202-EE1E-42DD-AE6C-3F5AC7352523}"/>
    <hyperlink ref="C4769" r:id="rId5248" display="https://finance.yahoo.com/quote/AMZN/options?strike=1540&amp;straddle=false" xr:uid="{D58E384A-86D1-4FE9-BDE7-33197CCD35D3}"/>
    <hyperlink ref="A4770" r:id="rId5249" display="https://finance.yahoo.com/quote/AMZN230616P01550000?p=AMZN230616P01550000" xr:uid="{70479591-1959-425F-839F-EA44C5957867}"/>
    <hyperlink ref="C4770" r:id="rId5250" display="https://finance.yahoo.com/quote/AMZN/options?strike=1550&amp;straddle=false" xr:uid="{E212EBCD-3553-4BC6-8F6A-1171975A9CFE}"/>
    <hyperlink ref="A4771" r:id="rId5251" display="https://finance.yahoo.com/quote/AMZN230616P01560000?p=AMZN230616P01560000" xr:uid="{90E27B33-F3F2-4A3E-BA58-D26848D5342B}"/>
    <hyperlink ref="C4771" r:id="rId5252" display="https://finance.yahoo.com/quote/AMZN/options?strike=1560&amp;straddle=false" xr:uid="{BB082F65-4CDF-488D-9D7A-B50E0B101E6E}"/>
    <hyperlink ref="A4772" r:id="rId5253" display="https://finance.yahoo.com/quote/AMZN230616P01580000?p=AMZN230616P01580000" xr:uid="{89940DE1-549D-4D8A-BBC8-3750C95EA110}"/>
    <hyperlink ref="C4772" r:id="rId5254" display="https://finance.yahoo.com/quote/AMZN/options?strike=1580&amp;straddle=false" xr:uid="{6BFF5DF4-E9DF-440E-BC80-A8A96038DA89}"/>
    <hyperlink ref="A4773" r:id="rId5255" display="https://finance.yahoo.com/quote/AMZN230616P01600000?p=AMZN230616P01600000" xr:uid="{A9F1A326-E71B-4C08-B78D-B043942E9901}"/>
    <hyperlink ref="C4773" r:id="rId5256" display="https://finance.yahoo.com/quote/AMZN/options?strike=1600&amp;straddle=false" xr:uid="{3214AF8B-5338-4432-B6BF-09461C584A39}"/>
    <hyperlink ref="A4774" r:id="rId5257" display="https://finance.yahoo.com/quote/AMZN230616P01620000?p=AMZN230616P01620000" xr:uid="{8390911B-B264-40DD-83BB-8E1A72F68F19}"/>
    <hyperlink ref="C4774" r:id="rId5258" display="https://finance.yahoo.com/quote/AMZN/options?strike=1620&amp;straddle=false" xr:uid="{D932925B-F9BD-4685-BB56-A03D5311BD53}"/>
    <hyperlink ref="A4775" r:id="rId5259" display="https://finance.yahoo.com/quote/AMZN230616P01640000?p=AMZN230616P01640000" xr:uid="{B637744D-24CE-431B-84EC-C7E78A8DDAC0}"/>
    <hyperlink ref="C4775" r:id="rId5260" display="https://finance.yahoo.com/quote/AMZN/options?strike=1640&amp;straddle=false" xr:uid="{53BCBABA-A96D-4B57-A321-5E29BB0210AA}"/>
    <hyperlink ref="A4776" r:id="rId5261" display="https://finance.yahoo.com/quote/AMZN230616P01660000?p=AMZN230616P01660000" xr:uid="{BC9DF088-6D27-402C-844C-24F0465CFE21}"/>
    <hyperlink ref="C4776" r:id="rId5262" display="https://finance.yahoo.com/quote/AMZN/options?strike=1660&amp;straddle=false" xr:uid="{AD7E4584-C1C6-463F-9C55-1BCCF9F7D9D4}"/>
    <hyperlink ref="A4777" r:id="rId5263" display="https://finance.yahoo.com/quote/AMZN230616P01680000?p=AMZN230616P01680000" xr:uid="{7CD44059-F964-4B6E-9175-6DFDDB1E1D21}"/>
    <hyperlink ref="C4777" r:id="rId5264" display="https://finance.yahoo.com/quote/AMZN/options?strike=1680&amp;straddle=false" xr:uid="{54E37BBE-0ACA-4504-B3E8-105F3FF50B84}"/>
    <hyperlink ref="A4778" r:id="rId5265" display="https://finance.yahoo.com/quote/AMZN230616P01700000?p=AMZN230616P01700000" xr:uid="{CB5CC880-442D-4EBC-BCA9-4B0AF0260D08}"/>
    <hyperlink ref="C4778" r:id="rId5266" display="https://finance.yahoo.com/quote/AMZN/options?strike=1700&amp;straddle=false" xr:uid="{2DA5B6A9-73E7-42E8-B6B4-4DDA39CB440E}"/>
    <hyperlink ref="A4779" r:id="rId5267" display="https://finance.yahoo.com/quote/AMZN230616P01720000?p=AMZN230616P01720000" xr:uid="{459DF9B6-C80E-4524-AC9D-B39EEC4FD567}"/>
    <hyperlink ref="C4779" r:id="rId5268" display="https://finance.yahoo.com/quote/AMZN/options?strike=1720&amp;straddle=false" xr:uid="{C3E78009-A3AB-4562-ABF6-4C25F3696226}"/>
    <hyperlink ref="A4780" r:id="rId5269" display="https://finance.yahoo.com/quote/AMZN230616P01740000?p=AMZN230616P01740000" xr:uid="{BD5D6909-9040-42A5-9D82-944C57F0D873}"/>
    <hyperlink ref="C4780" r:id="rId5270" display="https://finance.yahoo.com/quote/AMZN/options?strike=1740&amp;straddle=false" xr:uid="{21EAC347-BEBC-4BE2-B6F6-89EBA6769AA8}"/>
    <hyperlink ref="A4781" r:id="rId5271" display="https://finance.yahoo.com/quote/AMZN230616P01760000?p=AMZN230616P01760000" xr:uid="{280AB6DE-F2BF-4708-AAA9-C98D88E8B406}"/>
    <hyperlink ref="C4781" r:id="rId5272" display="https://finance.yahoo.com/quote/AMZN/options?strike=1760&amp;straddle=false" xr:uid="{86245940-8C01-49B6-B08B-E22353F66C0E}"/>
    <hyperlink ref="A4782" r:id="rId5273" display="https://finance.yahoo.com/quote/AMZN230616P01780000?p=AMZN230616P01780000" xr:uid="{5E868BFC-6A0A-4B67-AAB3-CD7D42186677}"/>
    <hyperlink ref="C4782" r:id="rId5274" display="https://finance.yahoo.com/quote/AMZN/options?strike=1780&amp;straddle=false" xr:uid="{A13D5280-953F-4B55-8F4F-419698EB6D43}"/>
    <hyperlink ref="A4783" r:id="rId5275" display="https://finance.yahoo.com/quote/AMZN230616P01800000?p=AMZN230616P01800000" xr:uid="{59689C70-2341-4F63-B46A-CA18F800FC5A}"/>
    <hyperlink ref="C4783" r:id="rId5276" display="https://finance.yahoo.com/quote/AMZN/options?strike=1800&amp;straddle=false" xr:uid="{C18CB249-17AB-4D5B-86B5-789FE3A9BE63}"/>
    <hyperlink ref="A4784" r:id="rId5277" display="https://finance.yahoo.com/quote/AMZN230616P01820000?p=AMZN230616P01820000" xr:uid="{77C6CBB8-0CD1-4CB8-8407-8710E4AA0E62}"/>
    <hyperlink ref="C4784" r:id="rId5278" display="https://finance.yahoo.com/quote/AMZN/options?strike=1820&amp;straddle=false" xr:uid="{3E7BF1AA-582C-4FC1-8A94-6DDB280A53C3}"/>
    <hyperlink ref="A4785" r:id="rId5279" display="https://finance.yahoo.com/quote/AMZN230616P01840000?p=AMZN230616P01840000" xr:uid="{B7C689FE-6E07-4CD3-9777-67EB46023C2E}"/>
    <hyperlink ref="C4785" r:id="rId5280" display="https://finance.yahoo.com/quote/AMZN/options?strike=1840&amp;straddle=false" xr:uid="{A230872F-8CF1-4C01-8E82-6E1DABDF9250}"/>
    <hyperlink ref="A4786" r:id="rId5281" display="https://finance.yahoo.com/quote/AMZN230616P01860000?p=AMZN230616P01860000" xr:uid="{811B2C04-C9EB-4377-A36C-D2DC744F3D1E}"/>
    <hyperlink ref="C4786" r:id="rId5282" display="https://finance.yahoo.com/quote/AMZN/options?strike=1860&amp;straddle=false" xr:uid="{89C1E107-DA99-4FF9-B4A2-BF7F195115A5}"/>
    <hyperlink ref="A4787" r:id="rId5283" display="https://finance.yahoo.com/quote/AMZN230616P01880000?p=AMZN230616P01880000" xr:uid="{929787E2-A0D8-4096-86D7-D4E52D62256E}"/>
    <hyperlink ref="C4787" r:id="rId5284" display="https://finance.yahoo.com/quote/AMZN/options?strike=1880&amp;straddle=false" xr:uid="{AB6DEA6B-5030-4FA7-A363-0C8648843E17}"/>
    <hyperlink ref="A4788" r:id="rId5285" display="https://finance.yahoo.com/quote/AMZN230616P01900000?p=AMZN230616P01900000" xr:uid="{C583B178-19C1-4162-AAD6-592D2210460E}"/>
    <hyperlink ref="C4788" r:id="rId5286" display="https://finance.yahoo.com/quote/AMZN/options?strike=1900&amp;straddle=false" xr:uid="{3F2C219A-6733-4A82-9188-21797B301269}"/>
    <hyperlink ref="A4789" r:id="rId5287" display="https://finance.yahoo.com/quote/AMZN230616P01920000?p=AMZN230616P01920000" xr:uid="{CE1A7597-1748-44ED-A658-DB6402C6CD59}"/>
    <hyperlink ref="C4789" r:id="rId5288" display="https://finance.yahoo.com/quote/AMZN/options?strike=1920&amp;straddle=false" xr:uid="{972EFD38-7A06-41C6-AA1A-72E7E684C32D}"/>
    <hyperlink ref="A4790" r:id="rId5289" display="https://finance.yahoo.com/quote/AMZN230616P01940000?p=AMZN230616P01940000" xr:uid="{EE6A1922-BA07-43CA-A2F8-D0B31B2C9E8E}"/>
    <hyperlink ref="C4790" r:id="rId5290" display="https://finance.yahoo.com/quote/AMZN/options?strike=1940&amp;straddle=false" xr:uid="{36EBF51A-3CDE-44F8-A941-2B8968589AA4}"/>
    <hyperlink ref="A4791" r:id="rId5291" display="https://finance.yahoo.com/quote/AMZN230616P01960000?p=AMZN230616P01960000" xr:uid="{C9BDE01B-E70F-4F93-BEC3-33D11CAC00B3}"/>
    <hyperlink ref="C4791" r:id="rId5292" display="https://finance.yahoo.com/quote/AMZN/options?strike=1960&amp;straddle=false" xr:uid="{6D770259-1306-4D6D-8F9D-5301CAC159D8}"/>
    <hyperlink ref="A4792" r:id="rId5293" display="https://finance.yahoo.com/quote/AMZN230616P01980000?p=AMZN230616P01980000" xr:uid="{9408CA34-8BC9-4CAF-AB50-6AB6B9716DE3}"/>
    <hyperlink ref="C4792" r:id="rId5294" display="https://finance.yahoo.com/quote/AMZN/options?strike=1980&amp;straddle=false" xr:uid="{C680554F-0E61-46A5-B875-3E3C77E0E793}"/>
    <hyperlink ref="A4793" r:id="rId5295" display="https://finance.yahoo.com/quote/AMZN230616P02000000?p=AMZN230616P02000000" xr:uid="{DD4ABFC6-ABEA-4410-AB80-C1FAFE71736E}"/>
    <hyperlink ref="C4793" r:id="rId5296" display="https://finance.yahoo.com/quote/AMZN/options?strike=2000&amp;straddle=false" xr:uid="{30DEDC65-4828-400E-901A-D5425B5A0412}"/>
    <hyperlink ref="A4794" r:id="rId5297" display="https://finance.yahoo.com/quote/AMZN230616P02100000?p=AMZN230616P02100000" xr:uid="{0B667233-ED6D-49D9-A2CD-036EFB4886C6}"/>
    <hyperlink ref="C4794" r:id="rId5298" display="https://finance.yahoo.com/quote/AMZN/options?strike=2100&amp;straddle=false" xr:uid="{75FDA579-1A23-4DB7-81F1-E4FA9DC1AEF1}"/>
    <hyperlink ref="A4795" r:id="rId5299" display="https://finance.yahoo.com/quote/AMZN230616P02200000?p=AMZN230616P02200000" xr:uid="{BC64AC7E-96FB-458B-8D59-F4ECF5688EAF}"/>
    <hyperlink ref="C4795" r:id="rId5300" display="https://finance.yahoo.com/quote/AMZN/options?strike=2200&amp;straddle=false" xr:uid="{E342875B-DF33-44BF-B81C-DFC74646E719}"/>
    <hyperlink ref="A4796" r:id="rId5301" display="https://finance.yahoo.com/quote/AMZN230616P02300000?p=AMZN230616P02300000" xr:uid="{23DED638-C28F-4D41-A413-39FCFAE06A3F}"/>
    <hyperlink ref="C4796" r:id="rId5302" display="https://finance.yahoo.com/quote/AMZN/options?strike=2300&amp;straddle=false" xr:uid="{49AC45EE-40F3-46F5-8C5B-439F13E37775}"/>
    <hyperlink ref="A4797" r:id="rId5303" display="https://finance.yahoo.com/quote/AMZN230616P02400000?p=AMZN230616P02400000" xr:uid="{96C64235-5B93-477A-B32E-A73D945789F9}"/>
    <hyperlink ref="C4797" r:id="rId5304" display="https://finance.yahoo.com/quote/AMZN/options?strike=2400&amp;straddle=false" xr:uid="{1F3333B3-8777-4C7C-B76F-6CA16EA516F8}"/>
    <hyperlink ref="A4798" r:id="rId5305" display="https://finance.yahoo.com/quote/AMZN230616P02500000?p=AMZN230616P02500000" xr:uid="{AB2BB56D-6F6C-4178-A6AE-1633DC624E20}"/>
    <hyperlink ref="C4798" r:id="rId5306" display="https://finance.yahoo.com/quote/AMZN/options?strike=2500&amp;straddle=false" xr:uid="{96E4B50E-31B7-4761-940E-3E278CBB839D}"/>
    <hyperlink ref="A4799" r:id="rId5307" display="https://finance.yahoo.com/quote/AMZN230616P02600000?p=AMZN230616P02600000" xr:uid="{3055D901-8631-4E19-8781-817751101400}"/>
    <hyperlink ref="C4799" r:id="rId5308" display="https://finance.yahoo.com/quote/AMZN/options?strike=2600&amp;straddle=false" xr:uid="{50F4E568-F982-4ABC-92D2-9A1271FF5865}"/>
    <hyperlink ref="A4800" r:id="rId5309" display="https://finance.yahoo.com/quote/AMZN230616P02700000?p=AMZN230616P02700000" xr:uid="{333ABCB6-4DE5-4D9E-BEFA-ED0CE14B75B1}"/>
    <hyperlink ref="C4800" r:id="rId5310" display="https://finance.yahoo.com/quote/AMZN/options?strike=2700&amp;straddle=false" xr:uid="{388A5D2B-796C-4011-914A-B414319510C3}"/>
    <hyperlink ref="A4801" r:id="rId5311" display="https://finance.yahoo.com/quote/AMZN230616P02800000?p=AMZN230616P02800000" xr:uid="{53D9DFB2-5DF0-48AB-B76E-1CBEB82998C9}"/>
    <hyperlink ref="C4801" r:id="rId5312" display="https://finance.yahoo.com/quote/AMZN/options?strike=2800&amp;straddle=false" xr:uid="{8F3F11B3-3996-4FB2-AEFF-BA05D0B53491}"/>
    <hyperlink ref="A4802" r:id="rId5313" display="https://finance.yahoo.com/quote/AMZN230616P02900000?p=AMZN230616P02900000" xr:uid="{DC42D484-5E3B-48B6-9671-3761CDE5F649}"/>
    <hyperlink ref="C4802" r:id="rId5314" display="https://finance.yahoo.com/quote/AMZN/options?strike=2900&amp;straddle=false" xr:uid="{E375754C-466D-4855-A39B-54158C3F8754}"/>
    <hyperlink ref="A4803" r:id="rId5315" display="https://finance.yahoo.com/quote/AMZN230616P03000000?p=AMZN230616P03000000" xr:uid="{E9A0E099-FA59-49DE-8F57-CED2EF5EC4F5}"/>
    <hyperlink ref="C4803" r:id="rId5316" display="https://finance.yahoo.com/quote/AMZN/options?strike=3000&amp;straddle=false" xr:uid="{06D0DFFE-8B67-4D49-BBBE-44DC905A4EAE}"/>
    <hyperlink ref="A4804" r:id="rId5317" display="https://finance.yahoo.com/quote/AMZN230616P03010000?p=AMZN230616P03010000" xr:uid="{0B0FEF94-2BFF-4E9A-A8AE-10EB41F628D9}"/>
    <hyperlink ref="C4804" r:id="rId5318" display="https://finance.yahoo.com/quote/AMZN/options?strike=3010&amp;straddle=false" xr:uid="{D3AC2131-6531-4F89-BA4C-6DA324ACA93B}"/>
    <hyperlink ref="A4805" r:id="rId5319" display="https://finance.yahoo.com/quote/AMZN230616P03020000?p=AMZN230616P03020000" xr:uid="{219D73BE-BC45-4ED9-978A-A3A3AAC8A65B}"/>
    <hyperlink ref="C4805" r:id="rId5320" display="https://finance.yahoo.com/quote/AMZN/options?strike=3020&amp;straddle=false" xr:uid="{C6CAC707-A8C5-4C64-8DAB-7C391F3A5E44}"/>
    <hyperlink ref="A4806" r:id="rId5321" display="https://finance.yahoo.com/quote/AMZN230616P03030000?p=AMZN230616P03030000" xr:uid="{93853A5A-8B36-4ADA-A047-604252233ADF}"/>
    <hyperlink ref="C4806" r:id="rId5322" display="https://finance.yahoo.com/quote/AMZN/options?strike=3030&amp;straddle=false" xr:uid="{D35995BD-79A9-4D56-92F8-094BD9388C6C}"/>
    <hyperlink ref="A4807" r:id="rId5323" display="https://finance.yahoo.com/quote/AMZN230616P03040000?p=AMZN230616P03040000" xr:uid="{5EE050E8-573F-4BFF-BCB1-8460954E6524}"/>
    <hyperlink ref="C4807" r:id="rId5324" display="https://finance.yahoo.com/quote/AMZN/options?strike=3040&amp;straddle=false" xr:uid="{EB0D8A95-C4D8-4B87-BBE6-34D05771940F}"/>
    <hyperlink ref="A4808" r:id="rId5325" display="https://finance.yahoo.com/quote/AMZN230616P03050000?p=AMZN230616P03050000" xr:uid="{B1C12A44-9F9A-461C-A234-B9A4D759AC3F}"/>
    <hyperlink ref="C4808" r:id="rId5326" display="https://finance.yahoo.com/quote/AMZN/options?strike=3050&amp;straddle=false" xr:uid="{40C0125A-67E0-49DE-9581-1BC15AC043FB}"/>
    <hyperlink ref="A4809" r:id="rId5327" display="https://finance.yahoo.com/quote/AMZN230616P03060000?p=AMZN230616P03060000" xr:uid="{154F4B43-B575-4C4D-B327-52968DF8C675}"/>
    <hyperlink ref="C4809" r:id="rId5328" display="https://finance.yahoo.com/quote/AMZN/options?strike=3060&amp;straddle=false" xr:uid="{0DE427B1-B16D-4B0F-A38F-213797B4A711}"/>
    <hyperlink ref="A4810" r:id="rId5329" display="https://finance.yahoo.com/quote/AMZN230616P03070000?p=AMZN230616P03070000" xr:uid="{FB271E9F-B028-4872-84B2-AEF7FE3D8076}"/>
    <hyperlink ref="C4810" r:id="rId5330" display="https://finance.yahoo.com/quote/AMZN/options?strike=3070&amp;straddle=false" xr:uid="{FED0E4C5-ADF9-4CAB-86DF-2C9594AFD2C6}"/>
    <hyperlink ref="A4811" r:id="rId5331" display="https://finance.yahoo.com/quote/AMZN230616P03080000?p=AMZN230616P03080000" xr:uid="{9B17F0B0-8901-4C05-B160-DAFA1BE1A994}"/>
    <hyperlink ref="C4811" r:id="rId5332" display="https://finance.yahoo.com/quote/AMZN/options?strike=3080&amp;straddle=false" xr:uid="{D3BE4328-8B2B-40B3-B824-286E90E427BE}"/>
    <hyperlink ref="A4812" r:id="rId5333" display="https://finance.yahoo.com/quote/AMZN230616P03090000?p=AMZN230616P03090000" xr:uid="{807484A9-6CAA-4B02-9E35-45E94F40E4BC}"/>
    <hyperlink ref="C4812" r:id="rId5334" display="https://finance.yahoo.com/quote/AMZN/options?strike=3090&amp;straddle=false" xr:uid="{6F79D505-F90F-453C-BA46-CE9F714F0A68}"/>
    <hyperlink ref="A4813" r:id="rId5335" display="https://finance.yahoo.com/quote/AMZN230616P03100000?p=AMZN230616P03100000" xr:uid="{59AE8CF6-7226-4C31-B5D5-F3AC74C4194B}"/>
    <hyperlink ref="C4813" r:id="rId5336" display="https://finance.yahoo.com/quote/AMZN/options?strike=3100&amp;straddle=false" xr:uid="{C5E23DAF-2B62-4599-B689-74E9F780231E}"/>
    <hyperlink ref="A4814" r:id="rId5337" display="https://finance.yahoo.com/quote/AMZN230616P03110000?p=AMZN230616P03110000" xr:uid="{B56C2D0D-FC58-4590-B0BE-0933C5F6634A}"/>
    <hyperlink ref="C4814" r:id="rId5338" display="https://finance.yahoo.com/quote/AMZN/options?strike=3110&amp;straddle=false" xr:uid="{F3D91296-6562-464B-8DF2-FB95EAA855D8}"/>
    <hyperlink ref="A4815" r:id="rId5339" display="https://finance.yahoo.com/quote/AMZN230616P03120000?p=AMZN230616P03120000" xr:uid="{1EA164F0-DE02-4571-8D2E-E1511AF5BC21}"/>
    <hyperlink ref="C4815" r:id="rId5340" display="https://finance.yahoo.com/quote/AMZN/options?strike=3120&amp;straddle=false" xr:uid="{6FBEF3F5-352B-4302-A905-7A757EDECCCA}"/>
    <hyperlink ref="A4816" r:id="rId5341" display="https://finance.yahoo.com/quote/AMZN230616P03130000?p=AMZN230616P03130000" xr:uid="{EB639DF5-7750-46AE-9903-267A3B8724F7}"/>
    <hyperlink ref="C4816" r:id="rId5342" display="https://finance.yahoo.com/quote/AMZN/options?strike=3130&amp;straddle=false" xr:uid="{C5420EF3-3093-4E68-8EFE-44FE4D7D8B14}"/>
    <hyperlink ref="A4817" r:id="rId5343" display="https://finance.yahoo.com/quote/AMZN230616P03140000?p=AMZN230616P03140000" xr:uid="{0C3E4457-4151-49CE-8CAA-A34507CAFBBB}"/>
    <hyperlink ref="C4817" r:id="rId5344" display="https://finance.yahoo.com/quote/AMZN/options?strike=3140&amp;straddle=false" xr:uid="{C76FCD43-0A75-42EB-B78C-477B5F1372D8}"/>
    <hyperlink ref="A4818" r:id="rId5345" display="https://finance.yahoo.com/quote/AMZN230616P03150000?p=AMZN230616P03150000" xr:uid="{8B9D234E-E72F-4C8E-9EFD-13F278FD838A}"/>
    <hyperlink ref="C4818" r:id="rId5346" display="https://finance.yahoo.com/quote/AMZN/options?strike=3150&amp;straddle=false" xr:uid="{BB1FD8C5-E6F5-4667-AE27-A6FDB79ADD3B}"/>
    <hyperlink ref="A4819" r:id="rId5347" display="https://finance.yahoo.com/quote/AMZN230616P03160000?p=AMZN230616P03160000" xr:uid="{23ADB901-10CE-4AEA-A688-C9E66236B483}"/>
    <hyperlink ref="C4819" r:id="rId5348" display="https://finance.yahoo.com/quote/AMZN/options?strike=3160&amp;straddle=false" xr:uid="{A357CD0E-BCF5-4DB9-980E-B657E7551180}"/>
    <hyperlink ref="A4820" r:id="rId5349" display="https://finance.yahoo.com/quote/AMZN230616P03170000?p=AMZN230616P03170000" xr:uid="{F1A47210-994E-4BA2-B7A9-2E7903C79AD8}"/>
    <hyperlink ref="C4820" r:id="rId5350" display="https://finance.yahoo.com/quote/AMZN/options?strike=3170&amp;straddle=false" xr:uid="{F4DC48A3-8BD9-4131-BB41-9E75CA206907}"/>
    <hyperlink ref="A4821" r:id="rId5351" display="https://finance.yahoo.com/quote/AMZN230616P03180000?p=AMZN230616P03180000" xr:uid="{A2C68F96-B947-4982-8351-60E17BCC08B9}"/>
    <hyperlink ref="C4821" r:id="rId5352" display="https://finance.yahoo.com/quote/AMZN/options?strike=3180&amp;straddle=false" xr:uid="{DFCFBDDB-7BB6-4C23-9703-AA575C8C0DFF}"/>
    <hyperlink ref="A4822" r:id="rId5353" display="https://finance.yahoo.com/quote/AMZN230616P03190000?p=AMZN230616P03190000" xr:uid="{4DE775D4-C9B4-4A79-9A56-49ED2F90189D}"/>
    <hyperlink ref="C4822" r:id="rId5354" display="https://finance.yahoo.com/quote/AMZN/options?strike=3190&amp;straddle=false" xr:uid="{73DE91CD-232F-4982-AB97-3BAA378FEBB0}"/>
    <hyperlink ref="A4823" r:id="rId5355" display="https://finance.yahoo.com/quote/AMZN230616P03200000?p=AMZN230616P03200000" xr:uid="{D5725E04-C666-4CA9-9805-5687A4B51C5F}"/>
    <hyperlink ref="C4823" r:id="rId5356" display="https://finance.yahoo.com/quote/AMZN/options?strike=3200&amp;straddle=false" xr:uid="{119CF855-41DA-4E9E-B62D-33918EC65609}"/>
    <hyperlink ref="A4824" r:id="rId5357" display="https://finance.yahoo.com/quote/AMZN230616P03210000?p=AMZN230616P03210000" xr:uid="{ED042B59-BA50-4E24-B18D-9E3471E8F4DD}"/>
    <hyperlink ref="C4824" r:id="rId5358" display="https://finance.yahoo.com/quote/AMZN/options?strike=3210&amp;straddle=false" xr:uid="{F763A9DB-36C9-41C2-B829-47C34C35101E}"/>
    <hyperlink ref="A4825" r:id="rId5359" display="https://finance.yahoo.com/quote/AMZN230616P03220000?p=AMZN230616P03220000" xr:uid="{194FC7BB-D80D-4433-A0B1-FA7ADDC1AAE9}"/>
    <hyperlink ref="C4825" r:id="rId5360" display="https://finance.yahoo.com/quote/AMZN/options?strike=3220&amp;straddle=false" xr:uid="{A2B2AD38-8986-4605-952B-710FA9735A33}"/>
    <hyperlink ref="A4826" r:id="rId5361" display="https://finance.yahoo.com/quote/AMZN230616P03230000?p=AMZN230616P03230000" xr:uid="{7340D13E-D200-4AA7-86FB-F16F9D691AA2}"/>
    <hyperlink ref="C4826" r:id="rId5362" display="https://finance.yahoo.com/quote/AMZN/options?strike=3230&amp;straddle=false" xr:uid="{8C0D8A9E-5F49-423C-B796-E2C13AEB251D}"/>
    <hyperlink ref="A4827" r:id="rId5363" display="https://finance.yahoo.com/quote/AMZN230616P03240000?p=AMZN230616P03240000" xr:uid="{E8484314-3212-4B12-A77C-25E0D5F7EDD9}"/>
    <hyperlink ref="C4827" r:id="rId5364" display="https://finance.yahoo.com/quote/AMZN/options?strike=3240&amp;straddle=false" xr:uid="{AFDE83FA-AEEB-4282-9596-0297FEE5E4EA}"/>
    <hyperlink ref="A4828" r:id="rId5365" display="https://finance.yahoo.com/quote/AMZN230616P03250000?p=AMZN230616P03250000" xr:uid="{09DA8B70-6537-4656-B66A-24E8A7655210}"/>
    <hyperlink ref="C4828" r:id="rId5366" display="https://finance.yahoo.com/quote/AMZN/options?strike=3250&amp;straddle=false" xr:uid="{E804B8FC-8E51-4BA7-966F-D6B02D2FEE14}"/>
    <hyperlink ref="A4829" r:id="rId5367" display="https://finance.yahoo.com/quote/AMZN230616P03260000?p=AMZN230616P03260000" xr:uid="{485CE519-B793-4BEC-A7F0-35A1A714433C}"/>
    <hyperlink ref="C4829" r:id="rId5368" display="https://finance.yahoo.com/quote/AMZN/options?strike=3260&amp;straddle=false" xr:uid="{D193D39A-CC72-4DD7-A399-5489E2B10783}"/>
    <hyperlink ref="A4830" r:id="rId5369" display="https://finance.yahoo.com/quote/AMZN230616P03270000?p=AMZN230616P03270000" xr:uid="{B7DACEFC-8E1B-41A1-8BAF-7B85866DDB22}"/>
    <hyperlink ref="C4830" r:id="rId5370" display="https://finance.yahoo.com/quote/AMZN/options?strike=3270&amp;straddle=false" xr:uid="{5BC9B839-87DD-43FF-A1E3-3FB03880FCF1}"/>
    <hyperlink ref="A4831" r:id="rId5371" display="https://finance.yahoo.com/quote/AMZN230616P03280000?p=AMZN230616P03280000" xr:uid="{5773D3A9-3A99-4715-89C8-A6935401FE69}"/>
    <hyperlink ref="C4831" r:id="rId5372" display="https://finance.yahoo.com/quote/AMZN/options?strike=3280&amp;straddle=false" xr:uid="{B42B319C-9E1E-43FE-BD7E-EDB4DD5D268A}"/>
    <hyperlink ref="A4832" r:id="rId5373" display="https://finance.yahoo.com/quote/AMZN230616P03290000?p=AMZN230616P03290000" xr:uid="{EEC2D8CC-7DF5-4AF1-BA02-50C72E108147}"/>
    <hyperlink ref="C4832" r:id="rId5374" display="https://finance.yahoo.com/quote/AMZN/options?strike=3290&amp;straddle=false" xr:uid="{1BC24E94-B686-44E8-9820-E0CF1B6C6632}"/>
    <hyperlink ref="A4833" r:id="rId5375" display="https://finance.yahoo.com/quote/AMZN230616P03300000?p=AMZN230616P03300000" xr:uid="{9862F008-11C4-4BD6-98FF-2DD738451A57}"/>
    <hyperlink ref="C4833" r:id="rId5376" display="https://finance.yahoo.com/quote/AMZN/options?strike=3300&amp;straddle=false" xr:uid="{7ABFE249-BDFF-42C9-924B-F3CF816E8EED}"/>
    <hyperlink ref="A4834" r:id="rId5377" display="https://finance.yahoo.com/quote/AMZN230616P03310000?p=AMZN230616P03310000" xr:uid="{A76D2A39-2534-49BE-B2F5-5FD0C44A2E97}"/>
    <hyperlink ref="C4834" r:id="rId5378" display="https://finance.yahoo.com/quote/AMZN/options?strike=3310&amp;straddle=false" xr:uid="{85176FB4-1C50-45A3-8FDC-7CEB9AC8E472}"/>
    <hyperlink ref="A4835" r:id="rId5379" display="https://finance.yahoo.com/quote/AMZN230616P03320000?p=AMZN230616P03320000" xr:uid="{769C4857-2B6E-4335-8F7D-7DAE6A4DB480}"/>
    <hyperlink ref="C4835" r:id="rId5380" display="https://finance.yahoo.com/quote/AMZN/options?strike=3320&amp;straddle=false" xr:uid="{7A35750D-6CE5-4D9A-AD3D-CE4A4295EDEF}"/>
    <hyperlink ref="A4836" r:id="rId5381" display="https://finance.yahoo.com/quote/AMZN230616P03330000?p=AMZN230616P03330000" xr:uid="{7415AFD1-76D0-4FF1-BB0D-46FB92E1CBC4}"/>
    <hyperlink ref="C4836" r:id="rId5382" display="https://finance.yahoo.com/quote/AMZN/options?strike=3330&amp;straddle=false" xr:uid="{14A01DFF-F1A1-46F8-9F3F-7079C22CED5F}"/>
    <hyperlink ref="A4837" r:id="rId5383" display="https://finance.yahoo.com/quote/AMZN230616P03340000?p=AMZN230616P03340000" xr:uid="{8C78543E-3C00-41C7-8105-226C8E6406F2}"/>
    <hyperlink ref="C4837" r:id="rId5384" display="https://finance.yahoo.com/quote/AMZN/options?strike=3340&amp;straddle=false" xr:uid="{FA8BA158-BA68-4554-AF24-DB893298487B}"/>
    <hyperlink ref="A4838" r:id="rId5385" display="https://finance.yahoo.com/quote/AMZN230616P03350000?p=AMZN230616P03350000" xr:uid="{0434F227-500C-47E2-8A28-8F005BE8D588}"/>
    <hyperlink ref="C4838" r:id="rId5386" display="https://finance.yahoo.com/quote/AMZN/options?strike=3350&amp;straddle=false" xr:uid="{1E71A871-C360-4D06-AE18-E7F2C0089BDE}"/>
    <hyperlink ref="A4839" r:id="rId5387" display="https://finance.yahoo.com/quote/AMZN230616P03360000?p=AMZN230616P03360000" xr:uid="{13A99873-067A-4191-B7B8-FB98FCD13590}"/>
    <hyperlink ref="C4839" r:id="rId5388" display="https://finance.yahoo.com/quote/AMZN/options?strike=3360&amp;straddle=false" xr:uid="{B19082F9-C9E6-47AE-B781-CFF4C52E62F8}"/>
    <hyperlink ref="A4840" r:id="rId5389" display="https://finance.yahoo.com/quote/AMZN230616P03370000?p=AMZN230616P03370000" xr:uid="{3363EC46-9A1C-4DD2-8040-EA2D1C0A8D4C}"/>
    <hyperlink ref="C4840" r:id="rId5390" display="https://finance.yahoo.com/quote/AMZN/options?strike=3370&amp;straddle=false" xr:uid="{7FA36172-1EA9-4E31-8401-9D603D9E8CFF}"/>
    <hyperlink ref="A4841" r:id="rId5391" display="https://finance.yahoo.com/quote/AMZN230616P03380000?p=AMZN230616P03380000" xr:uid="{A715D638-00BA-454A-A44B-AEE0A6AEEC7D}"/>
    <hyperlink ref="C4841" r:id="rId5392" display="https://finance.yahoo.com/quote/AMZN/options?strike=3380&amp;straddle=false" xr:uid="{9D0330F4-BB6C-416E-9D25-52CF9712E7BD}"/>
    <hyperlink ref="A4842" r:id="rId5393" display="https://finance.yahoo.com/quote/AMZN230616P03390000?p=AMZN230616P03390000" xr:uid="{3832047D-8A7A-4E3C-BCE9-065D48EE3092}"/>
    <hyperlink ref="C4842" r:id="rId5394" display="https://finance.yahoo.com/quote/AMZN/options?strike=3390&amp;straddle=false" xr:uid="{EEFBF554-A710-4D2B-A462-23C4B27B8F7B}"/>
    <hyperlink ref="A4843" r:id="rId5395" display="https://finance.yahoo.com/quote/AMZN230616P03400000?p=AMZN230616P03400000" xr:uid="{5D757B9F-3F8D-4462-9B74-CE2A88EA672D}"/>
    <hyperlink ref="C4843" r:id="rId5396" display="https://finance.yahoo.com/quote/AMZN/options?strike=3400&amp;straddle=false" xr:uid="{51F29627-29EF-4A3E-94F8-EA940772CB86}"/>
    <hyperlink ref="A4844" r:id="rId5397" display="https://finance.yahoo.com/quote/AMZN230616P03410000?p=AMZN230616P03410000" xr:uid="{051B2017-99B4-435D-9460-4CECE706B554}"/>
    <hyperlink ref="C4844" r:id="rId5398" display="https://finance.yahoo.com/quote/AMZN/options?strike=3410&amp;straddle=false" xr:uid="{FE4C3C87-5DDB-48E8-9AA7-1BFCFA7CDA9B}"/>
    <hyperlink ref="A4845" r:id="rId5399" display="https://finance.yahoo.com/quote/AMZN230616P03420000?p=AMZN230616P03420000" xr:uid="{54E2F4D6-32C5-4781-85C5-80490A32E2E5}"/>
    <hyperlink ref="C4845" r:id="rId5400" display="https://finance.yahoo.com/quote/AMZN/options?strike=3420&amp;straddle=false" xr:uid="{6BC3F56D-9750-4B19-AACA-ED3F99215747}"/>
    <hyperlink ref="A4846" r:id="rId5401" display="https://finance.yahoo.com/quote/AMZN230616P03430000?p=AMZN230616P03430000" xr:uid="{4F15AFE6-284D-47D0-B954-AC9C197798AD}"/>
    <hyperlink ref="C4846" r:id="rId5402" display="https://finance.yahoo.com/quote/AMZN/options?strike=3430&amp;straddle=false" xr:uid="{65F514E2-1E21-451B-BF27-B9B40F92CB2B}"/>
    <hyperlink ref="A4847" r:id="rId5403" display="https://finance.yahoo.com/quote/AMZN230616P03440000?p=AMZN230616P03440000" xr:uid="{4BC96485-61A8-4F04-8D3C-D218F9BBB726}"/>
    <hyperlink ref="C4847" r:id="rId5404" display="https://finance.yahoo.com/quote/AMZN/options?strike=3440&amp;straddle=false" xr:uid="{ABEE72FB-8E29-4207-B6A4-3A5AC7022820}"/>
    <hyperlink ref="A4848" r:id="rId5405" display="https://finance.yahoo.com/quote/AMZN230616P03450000?p=AMZN230616P03450000" xr:uid="{CFE786A1-203C-44C6-A82D-3E1E820CEA77}"/>
    <hyperlink ref="C4848" r:id="rId5406" display="https://finance.yahoo.com/quote/AMZN/options?strike=3450&amp;straddle=false" xr:uid="{23DA6329-1FDE-4659-AD2E-F61D38A0B726}"/>
    <hyperlink ref="A4849" r:id="rId5407" display="https://finance.yahoo.com/quote/AMZN230616P03460000?p=AMZN230616P03460000" xr:uid="{C729468A-E58C-457C-ADCB-044A742F618F}"/>
    <hyperlink ref="C4849" r:id="rId5408" display="https://finance.yahoo.com/quote/AMZN/options?strike=3460&amp;straddle=false" xr:uid="{A8D92D1C-D0D9-4F02-B468-F843F8FC20EE}"/>
    <hyperlink ref="A4850" r:id="rId5409" display="https://finance.yahoo.com/quote/AMZN230616P03470000?p=AMZN230616P03470000" xr:uid="{0E60D0F6-0365-4B57-940E-84D662C6D7DB}"/>
    <hyperlink ref="C4850" r:id="rId5410" display="https://finance.yahoo.com/quote/AMZN/options?strike=3470&amp;straddle=false" xr:uid="{24557AF3-DA39-4B9F-A1BA-F511644D2FAE}"/>
    <hyperlink ref="A4851" r:id="rId5411" display="https://finance.yahoo.com/quote/AMZN230616P03480000?p=AMZN230616P03480000" xr:uid="{96CB9BB5-0CA2-4FBA-B4CC-3678123EE67B}"/>
    <hyperlink ref="C4851" r:id="rId5412" display="https://finance.yahoo.com/quote/AMZN/options?strike=3480&amp;straddle=false" xr:uid="{59AFD0D5-63E3-4416-A9CC-5BD89F954CAD}"/>
    <hyperlink ref="A4852" r:id="rId5413" display="https://finance.yahoo.com/quote/AMZN230616P03490000?p=AMZN230616P03490000" xr:uid="{664AE70D-973F-4828-806A-19DD555AD80F}"/>
    <hyperlink ref="C4852" r:id="rId5414" display="https://finance.yahoo.com/quote/AMZN/options?strike=3490&amp;straddle=false" xr:uid="{75933A94-96A2-40D6-ABA0-01377D974D3D}"/>
    <hyperlink ref="A4853" r:id="rId5415" display="https://finance.yahoo.com/quote/AMZN230616P03500000?p=AMZN230616P03500000" xr:uid="{C791F9A8-7059-441C-8530-FDE457C56F9A}"/>
    <hyperlink ref="C4853" r:id="rId5416" display="https://finance.yahoo.com/quote/AMZN/options?strike=3500&amp;straddle=false" xr:uid="{54BB9C46-4FDD-42DA-AB1C-0E921E66D082}"/>
    <hyperlink ref="A4854" r:id="rId5417" display="https://finance.yahoo.com/quote/AMZN230616P03510000?p=AMZN230616P03510000" xr:uid="{63968BDE-58C2-4ADE-ABF3-33BC8258508E}"/>
    <hyperlink ref="C4854" r:id="rId5418" display="https://finance.yahoo.com/quote/AMZN/options?strike=3510&amp;straddle=false" xr:uid="{98908336-C277-4EF7-9101-C6954DF63DE8}"/>
    <hyperlink ref="A4855" r:id="rId5419" display="https://finance.yahoo.com/quote/AMZN230616P03520000?p=AMZN230616P03520000" xr:uid="{3B0160B9-4CEF-4F0B-81A9-1903A2EAAD82}"/>
    <hyperlink ref="C4855" r:id="rId5420" display="https://finance.yahoo.com/quote/AMZN/options?strike=3520&amp;straddle=false" xr:uid="{2445099D-1050-497D-B169-981971D04CB9}"/>
    <hyperlink ref="A4856" r:id="rId5421" display="https://finance.yahoo.com/quote/AMZN230616P03530000?p=AMZN230616P03530000" xr:uid="{51E7BC9A-55AB-4214-BEED-D134628446DF}"/>
    <hyperlink ref="C4856" r:id="rId5422" display="https://finance.yahoo.com/quote/AMZN/options?strike=3530&amp;straddle=false" xr:uid="{319D8F3C-0911-4C22-96EC-C2DCD50CDEAC}"/>
    <hyperlink ref="A4857" r:id="rId5423" display="https://finance.yahoo.com/quote/AMZN230616P03540000?p=AMZN230616P03540000" xr:uid="{40CFE14E-6113-44A7-B177-EDD220B203B2}"/>
    <hyperlink ref="C4857" r:id="rId5424" display="https://finance.yahoo.com/quote/AMZN/options?strike=3540&amp;straddle=false" xr:uid="{E979DD37-5B75-4225-9186-FBD1C5DC0DDF}"/>
    <hyperlink ref="A4858" r:id="rId5425" display="https://finance.yahoo.com/quote/AMZN230616P03550000?p=AMZN230616P03550000" xr:uid="{91034E99-B351-43A0-97D9-D94030CBDD0D}"/>
    <hyperlink ref="C4858" r:id="rId5426" display="https://finance.yahoo.com/quote/AMZN/options?strike=3550&amp;straddle=false" xr:uid="{DCA4011C-D358-47B1-A8DF-CB9C20FE2096}"/>
    <hyperlink ref="A4859" r:id="rId5427" display="https://finance.yahoo.com/quote/AMZN230616P03560000?p=AMZN230616P03560000" xr:uid="{5D2375AB-0C35-449B-A53D-F5C9DEF937A4}"/>
    <hyperlink ref="C4859" r:id="rId5428" display="https://finance.yahoo.com/quote/AMZN/options?strike=3560&amp;straddle=false" xr:uid="{0A2F0DCE-7949-447F-AC30-5BED4798170A}"/>
    <hyperlink ref="A4860" r:id="rId5429" display="https://finance.yahoo.com/quote/AMZN230616P03570000?p=AMZN230616P03570000" xr:uid="{1708F22A-1165-4872-BB56-6A6EACDDBB17}"/>
    <hyperlink ref="C4860" r:id="rId5430" display="https://finance.yahoo.com/quote/AMZN/options?strike=3570&amp;straddle=false" xr:uid="{2FF8906C-25EA-498E-9213-2B34002B06E9}"/>
    <hyperlink ref="A4861" r:id="rId5431" display="https://finance.yahoo.com/quote/AMZN230616P03580000?p=AMZN230616P03580000" xr:uid="{D68E36CF-8285-4BCF-B49F-E7604C8FABB2}"/>
    <hyperlink ref="C4861" r:id="rId5432" display="https://finance.yahoo.com/quote/AMZN/options?strike=3580&amp;straddle=false" xr:uid="{8D8C9597-C81F-4C26-B5F3-9DA62E1E41D1}"/>
    <hyperlink ref="A4862" r:id="rId5433" display="https://finance.yahoo.com/quote/AMZN230616P03590000?p=AMZN230616P03590000" xr:uid="{B43C2C71-F84B-45DA-89E2-14A639356F54}"/>
    <hyperlink ref="C4862" r:id="rId5434" display="https://finance.yahoo.com/quote/AMZN/options?strike=3590&amp;straddle=false" xr:uid="{B5F9594B-8E32-4F15-8CB3-BE034B3050F4}"/>
    <hyperlink ref="A4863" r:id="rId5435" display="https://finance.yahoo.com/quote/AMZN230616P03600000?p=AMZN230616P03600000" xr:uid="{37D4A4ED-C9AB-42D8-82E8-CFEFA72806A6}"/>
    <hyperlink ref="C4863" r:id="rId5436" display="https://finance.yahoo.com/quote/AMZN/options?strike=3600&amp;straddle=false" xr:uid="{56494047-8ABC-40E3-B8D6-62ED08DEAC8C}"/>
    <hyperlink ref="A4864" r:id="rId5437" display="https://finance.yahoo.com/quote/AMZN230616P03610000?p=AMZN230616P03610000" xr:uid="{943F6D26-16CE-4971-904A-F00149404BFC}"/>
    <hyperlink ref="C4864" r:id="rId5438" display="https://finance.yahoo.com/quote/AMZN/options?strike=3610&amp;straddle=false" xr:uid="{3BA6A732-0C7E-47C2-8F38-4849AADBAD0B}"/>
    <hyperlink ref="A4865" r:id="rId5439" display="https://finance.yahoo.com/quote/AMZN230616P03620000?p=AMZN230616P03620000" xr:uid="{9EFCBD2D-A73A-4600-8294-7410FA6CD282}"/>
    <hyperlink ref="C4865" r:id="rId5440" display="https://finance.yahoo.com/quote/AMZN/options?strike=3620&amp;straddle=false" xr:uid="{291557D4-EB15-43C3-AAE3-028DD2F74D88}"/>
    <hyperlink ref="A4866" r:id="rId5441" display="https://finance.yahoo.com/quote/AMZN230616P03630000?p=AMZN230616P03630000" xr:uid="{9A649BF3-CA19-49C8-A779-2C949171A45C}"/>
    <hyperlink ref="C4866" r:id="rId5442" display="https://finance.yahoo.com/quote/AMZN/options?strike=3630&amp;straddle=false" xr:uid="{F4736FD4-6BB3-4F14-BB51-E7041F9F3B3A}"/>
    <hyperlink ref="A4867" r:id="rId5443" display="https://finance.yahoo.com/quote/AMZN230616P03640000?p=AMZN230616P03640000" xr:uid="{EE75D2F4-FCCB-4284-AB6B-8D39C0058A73}"/>
    <hyperlink ref="C4867" r:id="rId5444" display="https://finance.yahoo.com/quote/AMZN/options?strike=3640&amp;straddle=false" xr:uid="{BEE3044A-D1FE-4AD8-8699-B02BBA29B6E7}"/>
    <hyperlink ref="A4868" r:id="rId5445" display="https://finance.yahoo.com/quote/AMZN230616P03650000?p=AMZN230616P03650000" xr:uid="{7808AE06-363C-4C5A-A67F-173D8048F84F}"/>
    <hyperlink ref="C4868" r:id="rId5446" display="https://finance.yahoo.com/quote/AMZN/options?strike=3650&amp;straddle=false" xr:uid="{67C9FF06-8618-4856-9DF4-CD00DC05968E}"/>
    <hyperlink ref="A4869" r:id="rId5447" display="https://finance.yahoo.com/quote/AMZN230616P03660000?p=AMZN230616P03660000" xr:uid="{56344BF7-25E5-475A-868D-4DADAADC23B5}"/>
    <hyperlink ref="C4869" r:id="rId5448" display="https://finance.yahoo.com/quote/AMZN/options?strike=3660&amp;straddle=false" xr:uid="{2FFB4530-5092-4F65-B5C3-68B956F20C4D}"/>
    <hyperlink ref="A4870" r:id="rId5449" display="https://finance.yahoo.com/quote/AMZN230616P03670000?p=AMZN230616P03670000" xr:uid="{75238DEB-149B-4207-92D5-2DF59B4A16DB}"/>
    <hyperlink ref="C4870" r:id="rId5450" display="https://finance.yahoo.com/quote/AMZN/options?strike=3670&amp;straddle=false" xr:uid="{C85ABE63-0848-44E0-8756-D915DB011EBD}"/>
    <hyperlink ref="A4871" r:id="rId5451" display="https://finance.yahoo.com/quote/AMZN230616P03680000?p=AMZN230616P03680000" xr:uid="{B7342389-CA87-4FBA-AED8-94C49FEE2414}"/>
    <hyperlink ref="C4871" r:id="rId5452" display="https://finance.yahoo.com/quote/AMZN/options?strike=3680&amp;straddle=false" xr:uid="{BDBB7B3E-6031-470F-80DD-86EBD261F1E4}"/>
    <hyperlink ref="A4872" r:id="rId5453" display="https://finance.yahoo.com/quote/AMZN230616P03690000?p=AMZN230616P03690000" xr:uid="{22949364-7FA6-40A8-9B01-3D930603E07A}"/>
    <hyperlink ref="C4872" r:id="rId5454" display="https://finance.yahoo.com/quote/AMZN/options?strike=3690&amp;straddle=false" xr:uid="{1E9ACEC1-24B6-41D1-86C2-25C7B1E3A110}"/>
    <hyperlink ref="A4873" r:id="rId5455" display="https://finance.yahoo.com/quote/AMZN230616P03700000?p=AMZN230616P03700000" xr:uid="{A2E258BA-26FB-459D-AFDA-03A3AE9DAEC8}"/>
    <hyperlink ref="C4873" r:id="rId5456" display="https://finance.yahoo.com/quote/AMZN/options?strike=3700&amp;straddle=false" xr:uid="{8DAB52AF-54A7-4F3C-B219-563B767D8A8F}"/>
    <hyperlink ref="A4874" r:id="rId5457" display="https://finance.yahoo.com/quote/AMZN230616P03710000?p=AMZN230616P03710000" xr:uid="{93788B58-E9C0-4A55-BE97-375E90408C40}"/>
    <hyperlink ref="C4874" r:id="rId5458" display="https://finance.yahoo.com/quote/AMZN/options?strike=3710&amp;straddle=false" xr:uid="{5B777A22-EFD2-4566-A777-2CBE35824208}"/>
    <hyperlink ref="A4875" r:id="rId5459" display="https://finance.yahoo.com/quote/AMZN230616P03720000?p=AMZN230616P03720000" xr:uid="{775607BB-1690-4CB7-BD2F-37B746E14EB2}"/>
    <hyperlink ref="C4875" r:id="rId5460" display="https://finance.yahoo.com/quote/AMZN/options?strike=3720&amp;straddle=false" xr:uid="{F2959712-29FA-4338-B305-2FB1DA4B279F}"/>
    <hyperlink ref="A4876" r:id="rId5461" display="https://finance.yahoo.com/quote/AMZN230616P03730000?p=AMZN230616P03730000" xr:uid="{C76A30F6-C774-4C2E-8A28-832EB20852EA}"/>
    <hyperlink ref="C4876" r:id="rId5462" display="https://finance.yahoo.com/quote/AMZN/options?strike=3730&amp;straddle=false" xr:uid="{22C0497D-BE55-42B3-9F7E-B72A0005C9C2}"/>
    <hyperlink ref="A4877" r:id="rId5463" display="https://finance.yahoo.com/quote/AMZN230616P03740000?p=AMZN230616P03740000" xr:uid="{8B2CD7EB-6CC3-4AB6-8D81-29F9C70C3096}"/>
    <hyperlink ref="C4877" r:id="rId5464" display="https://finance.yahoo.com/quote/AMZN/options?strike=3740&amp;straddle=false" xr:uid="{5C11BC21-7566-40E8-93C5-A7733F27CCCA}"/>
    <hyperlink ref="A4878" r:id="rId5465" display="https://finance.yahoo.com/quote/AMZN230616P03750000?p=AMZN230616P03750000" xr:uid="{09320399-1570-4E97-BDAB-3AB551FFC68B}"/>
    <hyperlink ref="C4878" r:id="rId5466" display="https://finance.yahoo.com/quote/AMZN/options?strike=3750&amp;straddle=false" xr:uid="{8A40CD52-1CD7-45AD-BB9D-8B305F40F6D5}"/>
    <hyperlink ref="A4879" r:id="rId5467" display="https://finance.yahoo.com/quote/AMZN230616P03760000?p=AMZN230616P03760000" xr:uid="{1D6A5675-5763-4C09-A385-8539A232158A}"/>
    <hyperlink ref="C4879" r:id="rId5468" display="https://finance.yahoo.com/quote/AMZN/options?strike=3760&amp;straddle=false" xr:uid="{630591D8-E9F0-4F3A-B3C9-65EC56D1C1BC}"/>
    <hyperlink ref="A4880" r:id="rId5469" display="https://finance.yahoo.com/quote/AMZN230616P03770000?p=AMZN230616P03770000" xr:uid="{D55BD4D2-A2CA-4C58-A172-D062DE394630}"/>
    <hyperlink ref="C4880" r:id="rId5470" display="https://finance.yahoo.com/quote/AMZN/options?strike=3770&amp;straddle=false" xr:uid="{087ED758-A248-464C-828D-33AFED2F92A0}"/>
    <hyperlink ref="A4881" r:id="rId5471" display="https://finance.yahoo.com/quote/AMZN230616P03780000?p=AMZN230616P03780000" xr:uid="{603FDDA8-D7AE-4EE8-8262-8EC43E6AB7EF}"/>
    <hyperlink ref="C4881" r:id="rId5472" display="https://finance.yahoo.com/quote/AMZN/options?strike=3780&amp;straddle=false" xr:uid="{4FF3778F-3B6C-4C77-8A0D-96BEC639ACF4}"/>
    <hyperlink ref="A4882" r:id="rId5473" display="https://finance.yahoo.com/quote/AMZN230616P03790000?p=AMZN230616P03790000" xr:uid="{51754717-1575-442C-A2B0-325A4F91BFE6}"/>
    <hyperlink ref="C4882" r:id="rId5474" display="https://finance.yahoo.com/quote/AMZN/options?strike=3790&amp;straddle=false" xr:uid="{B4AC5B3F-5A45-416D-A0AE-34E995F39B54}"/>
    <hyperlink ref="A4883" r:id="rId5475" display="https://finance.yahoo.com/quote/AMZN230616P03800000?p=AMZN230616P03800000" xr:uid="{AA0AAF91-8455-4279-B3D3-82F0D6CAC139}"/>
    <hyperlink ref="C4883" r:id="rId5476" display="https://finance.yahoo.com/quote/AMZN/options?strike=3800&amp;straddle=false" xr:uid="{20C07B52-40BF-46F8-970B-A31E0EAB2A31}"/>
    <hyperlink ref="A4884" r:id="rId5477" display="https://finance.yahoo.com/quote/AMZN230616P03820000?p=AMZN230616P03820000" xr:uid="{C582759C-8E59-4B16-9673-FE5CA1282C11}"/>
    <hyperlink ref="C4884" r:id="rId5478" display="https://finance.yahoo.com/quote/AMZN/options?strike=3820&amp;straddle=false" xr:uid="{A21C8B70-A65C-4020-A227-02A6D55D3DA1}"/>
    <hyperlink ref="A4885" r:id="rId5479" display="https://finance.yahoo.com/quote/AMZN230616P03830000?p=AMZN230616P03830000" xr:uid="{9B6F2D2E-FC2C-4AB4-A068-BEC3B594E912}"/>
    <hyperlink ref="C4885" r:id="rId5480" display="https://finance.yahoo.com/quote/AMZN/options?strike=3830&amp;straddle=false" xr:uid="{A4892459-4ADC-4003-85C2-40B38D203127}"/>
    <hyperlink ref="A4886" r:id="rId5481" display="https://finance.yahoo.com/quote/AMZN230616P03850000?p=AMZN230616P03850000" xr:uid="{9311B827-75FD-4CF7-9220-2964410C80D9}"/>
    <hyperlink ref="C4886" r:id="rId5482" display="https://finance.yahoo.com/quote/AMZN/options?strike=3850&amp;straddle=false" xr:uid="{0F07219F-2B39-496A-82C0-2B4989992B0F}"/>
    <hyperlink ref="A4887" r:id="rId5483" display="https://finance.yahoo.com/quote/AMZN230616P03880000?p=AMZN230616P03880000" xr:uid="{FDF59E57-59E5-4FC7-BACD-66A2655B923D}"/>
    <hyperlink ref="C4887" r:id="rId5484" display="https://finance.yahoo.com/quote/AMZN/options?strike=3880&amp;straddle=false" xr:uid="{E0EDD450-6578-413D-817E-06C78E5E72FE}"/>
    <hyperlink ref="A4888" r:id="rId5485" display="https://finance.yahoo.com/quote/AMZN230616P03890000?p=AMZN230616P03890000" xr:uid="{DFD86C5D-7DF5-43A4-A404-486861A8F92D}"/>
    <hyperlink ref="C4888" r:id="rId5486" display="https://finance.yahoo.com/quote/AMZN/options?strike=3890&amp;straddle=false" xr:uid="{6EDAB31E-FB2D-4C40-ADA4-1194AED41168}"/>
    <hyperlink ref="A4889" r:id="rId5487" display="https://finance.yahoo.com/quote/AMZN230616P03900000?p=AMZN230616P03900000" xr:uid="{7DEAD92A-1176-4CD1-B942-DABA6E65026E}"/>
    <hyperlink ref="C4889" r:id="rId5488" display="https://finance.yahoo.com/quote/AMZN/options?strike=3900&amp;straddle=false" xr:uid="{131904BB-ABDC-4E75-A07B-D116B95CB2EC}"/>
    <hyperlink ref="A4890" r:id="rId5489" display="https://finance.yahoo.com/quote/AMZN230616P03910000?p=AMZN230616P03910000" xr:uid="{B447787A-0C69-4AD2-84FC-073A5E6962C3}"/>
    <hyperlink ref="C4890" r:id="rId5490" display="https://finance.yahoo.com/quote/AMZN/options?strike=3910&amp;straddle=false" xr:uid="{E7A96D2A-D8D8-4C4E-BFC3-8B926D9741E8}"/>
    <hyperlink ref="A4891" r:id="rId5491" display="https://finance.yahoo.com/quote/AMZN230616P03930000?p=AMZN230616P03930000" xr:uid="{D192A9CE-DA54-42CD-81AF-D06FE435873C}"/>
    <hyperlink ref="C4891" r:id="rId5492" display="https://finance.yahoo.com/quote/AMZN/options?strike=3930&amp;straddle=false" xr:uid="{009DC1F8-B8AF-44F1-BE64-9F9E7971688C}"/>
    <hyperlink ref="A4892" r:id="rId5493" display="https://finance.yahoo.com/quote/AMZN230616P03940000?p=AMZN230616P03940000" xr:uid="{56FD1B59-B1D2-48A1-9A91-50F26A39501C}"/>
    <hyperlink ref="C4892" r:id="rId5494" display="https://finance.yahoo.com/quote/AMZN/options?strike=3940&amp;straddle=false" xr:uid="{CA5DA8EB-1044-4D63-A9E0-E49C1714D236}"/>
    <hyperlink ref="A4893" r:id="rId5495" display="https://finance.yahoo.com/quote/AMZN230616P03950000?p=AMZN230616P03950000" xr:uid="{AEC60017-E051-47B3-A727-A9593F4EEE7A}"/>
    <hyperlink ref="C4893" r:id="rId5496" display="https://finance.yahoo.com/quote/AMZN/options?strike=3950&amp;straddle=false" xr:uid="{899FD8D7-B141-4ABA-A992-5002792D22D1}"/>
    <hyperlink ref="A4894" r:id="rId5497" display="https://finance.yahoo.com/quote/AMZN230616P03960000?p=AMZN230616P03960000" xr:uid="{47583E80-BE00-49A0-9B9C-907EDD0E5D2A}"/>
    <hyperlink ref="C4894" r:id="rId5498" display="https://finance.yahoo.com/quote/AMZN/options?strike=3960&amp;straddle=false" xr:uid="{4832BB10-29B8-4A7D-B4CF-52466FC5FD16}"/>
    <hyperlink ref="A4895" r:id="rId5499" display="https://finance.yahoo.com/quote/AMZN230616P03970000?p=AMZN230616P03970000" xr:uid="{CB030137-DAD6-458C-A22F-4F8AC432EC62}"/>
    <hyperlink ref="C4895" r:id="rId5500" display="https://finance.yahoo.com/quote/AMZN/options?strike=3970&amp;straddle=false" xr:uid="{AA5312FC-23EF-4E54-A7C9-9EA4253C91B0}"/>
    <hyperlink ref="A4896" r:id="rId5501" display="https://finance.yahoo.com/quote/AMZN230616P03980000?p=AMZN230616P03980000" xr:uid="{8E8387EE-C1D0-482D-A9D2-5EA7AD08D214}"/>
    <hyperlink ref="C4896" r:id="rId5502" display="https://finance.yahoo.com/quote/AMZN/options?strike=3980&amp;straddle=false" xr:uid="{5DBA775A-8D3E-44DD-92EB-937BE9417951}"/>
    <hyperlink ref="A4897" r:id="rId5503" display="https://finance.yahoo.com/quote/AMZN230616P03990000?p=AMZN230616P03990000" xr:uid="{1C93ECAD-69C7-4CDB-B1FE-B9D80AC593B6}"/>
    <hyperlink ref="C4897" r:id="rId5504" display="https://finance.yahoo.com/quote/AMZN/options?strike=3990&amp;straddle=false" xr:uid="{4D05040F-DCA7-4A72-BCCA-517AA8BA0B63}"/>
    <hyperlink ref="A4898" r:id="rId5505" display="https://finance.yahoo.com/quote/AMZN230616P04000000?p=AMZN230616P04000000" xr:uid="{7BAF6660-A02B-4D3E-8CBA-BC34FB5778B3}"/>
    <hyperlink ref="C4898" r:id="rId5506" display="https://finance.yahoo.com/quote/AMZN/options?strike=4000&amp;straddle=false" xr:uid="{DC8C2310-3B6C-4DA8-868D-C7C2946B3641}"/>
    <hyperlink ref="A4899" r:id="rId5507" display="https://finance.yahoo.com/quote/AMZN230616P04100000?p=AMZN230616P04100000" xr:uid="{93B24A14-83B8-4621-AD5C-AFC23955C287}"/>
    <hyperlink ref="C4899" r:id="rId5508" display="https://finance.yahoo.com/quote/AMZN/options?strike=4100&amp;straddle=false" xr:uid="{43505D5F-C32A-47EB-AAD4-4C1170805048}"/>
    <hyperlink ref="A4900" r:id="rId5509" display="https://finance.yahoo.com/quote/AMZN230616P04200000?p=AMZN230616P04200000" xr:uid="{37F15582-1420-4FF8-B335-73922FD4AD6E}"/>
    <hyperlink ref="C4900" r:id="rId5510" display="https://finance.yahoo.com/quote/AMZN/options?strike=4200&amp;straddle=false" xr:uid="{3FF43EBB-35AE-4357-BFE4-C1D0CEBE1A44}"/>
    <hyperlink ref="A4901" r:id="rId5511" display="https://finance.yahoo.com/quote/AMZN230616P04300000?p=AMZN230616P04300000" xr:uid="{E96FAF3C-6D8E-4A3D-AF64-EF88E36332B1}"/>
    <hyperlink ref="C4901" r:id="rId5512" display="https://finance.yahoo.com/quote/AMZN/options?strike=4300&amp;straddle=false" xr:uid="{ABC07D18-8736-4E53-B0C5-364C3379731E}"/>
    <hyperlink ref="A4902" r:id="rId5513" display="https://finance.yahoo.com/quote/AMZN230616P04400000?p=AMZN230616P04400000" xr:uid="{3AA6709F-BC39-4DE6-BA0A-CA0010EC93C6}"/>
    <hyperlink ref="C4902" r:id="rId5514" display="https://finance.yahoo.com/quote/AMZN/options?strike=4400&amp;straddle=false" xr:uid="{2664C42D-9A91-4E3B-AB4B-0163FCD7817C}"/>
    <hyperlink ref="A4903" r:id="rId5515" display="https://finance.yahoo.com/quote/AMZN230616P04500000?p=AMZN230616P04500000" xr:uid="{CF87283E-DF70-4130-89A4-3238E7827884}"/>
    <hyperlink ref="C4903" r:id="rId5516" display="https://finance.yahoo.com/quote/AMZN/options?strike=4500&amp;straddle=false" xr:uid="{43A8A516-ACDC-4985-8447-9E666CBF9AE1}"/>
    <hyperlink ref="A4904" r:id="rId5517" display="https://finance.yahoo.com/quote/AMZN230616P04600000?p=AMZN230616P04600000" xr:uid="{6159890C-800D-4123-9609-BC82D284B863}"/>
    <hyperlink ref="C4904" r:id="rId5518" display="https://finance.yahoo.com/quote/AMZN/options?strike=4600&amp;straddle=false" xr:uid="{1F4BBBFC-CE69-496A-8407-71196A5402E1}"/>
    <hyperlink ref="A4905" r:id="rId5519" display="https://finance.yahoo.com/quote/AMZN230616P04700000?p=AMZN230616P04700000" xr:uid="{1AEE1A52-9ED3-4B55-BEB9-71503F87438F}"/>
    <hyperlink ref="C4905" r:id="rId5520" display="https://finance.yahoo.com/quote/AMZN/options?strike=4700&amp;straddle=false" xr:uid="{88F979D8-F9EE-4990-93EA-92668E93AEBA}"/>
    <hyperlink ref="A4906" r:id="rId5521" display="https://finance.yahoo.com/quote/AMZN230616P04800000?p=AMZN230616P04800000" xr:uid="{95235981-93E1-467F-A5D1-888EA88DD870}"/>
    <hyperlink ref="C4906" r:id="rId5522" display="https://finance.yahoo.com/quote/AMZN/options?strike=4800&amp;straddle=false" xr:uid="{E76D471F-AACD-4AFD-BA8A-E4F86012EB18}"/>
    <hyperlink ref="A4907" r:id="rId5523" display="https://finance.yahoo.com/quote/AMZN230616P04900000?p=AMZN230616P04900000" xr:uid="{701607F3-1F7A-4ED6-8D70-A7B04A422200}"/>
    <hyperlink ref="C4907" r:id="rId5524" display="https://finance.yahoo.com/quote/AMZN/options?strike=4900&amp;straddle=false" xr:uid="{104E55B9-E380-4BFE-A884-09254A017E02}"/>
    <hyperlink ref="A4908" r:id="rId5525" display="https://finance.yahoo.com/quote/AMZN230616P05000000?p=AMZN230616P05000000" xr:uid="{649892B1-DE33-4034-90E7-1D7F714CF305}"/>
    <hyperlink ref="C4908" r:id="rId5526" display="https://finance.yahoo.com/quote/AMZN/options?strike=5000&amp;straddle=false" xr:uid="{11624316-09EC-4BDB-99D7-FDC9E28955CA}"/>
    <hyperlink ref="A4909" r:id="rId5527" display="https://finance.yahoo.com/quote/AMZN230616P05100000?p=AMZN230616P05100000" xr:uid="{5AD79F4B-9654-4640-89F1-79B69EA153CC}"/>
    <hyperlink ref="C4909" r:id="rId5528" display="https://finance.yahoo.com/quote/AMZN/options?strike=5100&amp;straddle=false" xr:uid="{66F01AF4-7AD9-4D91-B750-B0B510BD7713}"/>
    <hyperlink ref="A4910" r:id="rId5529" display="https://finance.yahoo.com/quote/AMZN230616P05200000?p=AMZN230616P05200000" xr:uid="{528D5F86-1C85-46A3-A7B0-084D38A95FF8}"/>
    <hyperlink ref="C4910" r:id="rId5530" display="https://finance.yahoo.com/quote/AMZN/options?strike=5200&amp;straddle=false" xr:uid="{E5B30DB2-5154-4D92-9BA9-DADC15153B80}"/>
    <hyperlink ref="A4911" r:id="rId5531" display="https://finance.yahoo.com/quote/AMZN230616P05300000?p=AMZN230616P05300000" xr:uid="{FF87008D-4A8B-4815-9BE5-05CC14557158}"/>
    <hyperlink ref="C4911" r:id="rId5532" display="https://finance.yahoo.com/quote/AMZN/options?strike=5300&amp;straddle=false" xr:uid="{CFD0EB8E-AF1C-4B65-99B3-52709570D748}"/>
    <hyperlink ref="A4912" r:id="rId5533" display="https://finance.yahoo.com/quote/AMZN230616P05400000?p=AMZN230616P05400000" xr:uid="{FCF615D3-7B15-49B2-A25A-E9F2F99A08DC}"/>
    <hyperlink ref="C4912" r:id="rId5534" display="https://finance.yahoo.com/quote/AMZN/options?strike=5400&amp;straddle=false" xr:uid="{163CE6BB-0D96-42D0-ACAF-1AC2B7D31241}"/>
    <hyperlink ref="A4913" r:id="rId5535" display="https://finance.yahoo.com/quote/AMZN230616P05500000?p=AMZN230616P05500000" xr:uid="{A912D5C0-EFB0-47FE-9368-C43D49D57F6F}"/>
    <hyperlink ref="C4913" r:id="rId5536" display="https://finance.yahoo.com/quote/AMZN/options?strike=5500&amp;straddle=false" xr:uid="{06C12623-1E02-4F24-827B-65EC683477A4}"/>
    <hyperlink ref="A4914" r:id="rId5537" display="https://finance.yahoo.com/quote/AMZN230616C00045000?p=AMZN230616C00045000" xr:uid="{21647DA0-93B8-4EF1-A7B0-DE60975F6979}"/>
    <hyperlink ref="C4914" r:id="rId5538" display="https://finance.yahoo.com/quote/AMZN/options?strike=45&amp;straddle=false" xr:uid="{7840FAD0-DA91-4F1A-A600-33BAEF5B64B5}"/>
    <hyperlink ref="A4915" r:id="rId5539" display="https://finance.yahoo.com/quote/AMZN230616C00050000?p=AMZN230616C00050000" xr:uid="{7C7258BB-7D89-41E1-866F-09424E4C3D07}"/>
    <hyperlink ref="C4915" r:id="rId5540" display="https://finance.yahoo.com/quote/AMZN/options?strike=50&amp;straddle=false" xr:uid="{B8F23D56-0C1A-441C-BF4A-3F61D6C8BDE1}"/>
    <hyperlink ref="A4916" r:id="rId5541" display="https://finance.yahoo.com/quote/AMZN230616C00052000?p=AMZN230616C00052000" xr:uid="{9B8A4E99-7DDF-493D-B33E-61D9304EA4C7}"/>
    <hyperlink ref="C4916" r:id="rId5542" display="https://finance.yahoo.com/quote/AMZN/options?strike=52&amp;straddle=false" xr:uid="{4E4DFAEC-141C-456E-A4E4-33E201711A38}"/>
    <hyperlink ref="A4917" r:id="rId5543" display="https://finance.yahoo.com/quote/AMZN230616C00053000?p=AMZN230616C00053000" xr:uid="{A555B993-251C-489E-9B5C-4DF929ACA4A1}"/>
    <hyperlink ref="C4917" r:id="rId5544" display="https://finance.yahoo.com/quote/AMZN/options?strike=53&amp;straddle=false" xr:uid="{A3589FA0-CEF5-4938-BFB5-3ABE4B24120A}"/>
    <hyperlink ref="A4918" r:id="rId5545" display="https://finance.yahoo.com/quote/AMZN230616C00054000?p=AMZN230616C00054000" xr:uid="{1D3689FF-BE5C-47C4-9778-A66E04185A5B}"/>
    <hyperlink ref="C4918" r:id="rId5546" display="https://finance.yahoo.com/quote/AMZN/options?strike=54&amp;straddle=false" xr:uid="{92600FE8-34AF-4617-BD21-1285E2739FAF}"/>
    <hyperlink ref="A4919" r:id="rId5547" display="https://finance.yahoo.com/quote/AMZN230616C00055000?p=AMZN230616C00055000" xr:uid="{2BF99DFA-62AA-4067-9F1A-203F178E016C}"/>
    <hyperlink ref="C4919" r:id="rId5548" display="https://finance.yahoo.com/quote/AMZN/options?strike=55&amp;straddle=false" xr:uid="{398512CF-5C4A-4F90-AFCF-5A9871BFFE51}"/>
    <hyperlink ref="A4920" r:id="rId5549" display="https://finance.yahoo.com/quote/AMZN230616C00056000?p=AMZN230616C00056000" xr:uid="{80400931-9701-4621-8A80-7B9A98794ADA}"/>
    <hyperlink ref="C4920" r:id="rId5550" display="https://finance.yahoo.com/quote/AMZN/options?strike=56&amp;straddle=false" xr:uid="{B0A1C391-31EC-4EB9-9B33-6EC35E38E600}"/>
    <hyperlink ref="A4921" r:id="rId5551" display="https://finance.yahoo.com/quote/AMZN230616C00057000?p=AMZN230616C00057000" xr:uid="{B56A4AD7-AA5B-409D-9AC0-7EAE9C06B5BD}"/>
    <hyperlink ref="C4921" r:id="rId5552" display="https://finance.yahoo.com/quote/AMZN/options?strike=57&amp;straddle=false" xr:uid="{E6757D7E-C3D9-4A89-987D-F4704DB51D0D}"/>
    <hyperlink ref="A4922" r:id="rId5553" display="https://finance.yahoo.com/quote/AMZN230616C00058000?p=AMZN230616C00058000" xr:uid="{DA00CC64-0CFB-4524-BAE0-69EB9A1910B9}"/>
    <hyperlink ref="C4922" r:id="rId5554" display="https://finance.yahoo.com/quote/AMZN/options?strike=58&amp;straddle=false" xr:uid="{DFEF8189-8975-4EAD-A890-2CCC772C3F79}"/>
    <hyperlink ref="A4923" r:id="rId5555" display="https://finance.yahoo.com/quote/AMZN230616C00059000?p=AMZN230616C00059000" xr:uid="{0294D24F-D8AF-4090-9D5B-EAAA9B98F59B}"/>
    <hyperlink ref="C4923" r:id="rId5556" display="https://finance.yahoo.com/quote/AMZN/options?strike=59&amp;straddle=false" xr:uid="{232E71E4-62E7-4040-8591-DB0DEE7E7AE9}"/>
    <hyperlink ref="A4924" r:id="rId5557" display="https://finance.yahoo.com/quote/AMZN230616C00060000?p=AMZN230616C00060000" xr:uid="{46E76342-E50B-4B3F-8266-D84EA6B83EB7}"/>
    <hyperlink ref="C4924" r:id="rId5558" display="https://finance.yahoo.com/quote/AMZN/options?strike=60&amp;straddle=false" xr:uid="{338F3214-48F7-4E55-A15B-0E5B18AD4869}"/>
    <hyperlink ref="A4925" r:id="rId5559" display="https://finance.yahoo.com/quote/AMZN230616C00061000?p=AMZN230616C00061000" xr:uid="{0BF44809-62C2-4D98-A1C9-DCB77EB7F131}"/>
    <hyperlink ref="C4925" r:id="rId5560" display="https://finance.yahoo.com/quote/AMZN/options?strike=61&amp;straddle=false" xr:uid="{BED47E26-F5EA-4AD2-B1F0-F78903AAD8C8}"/>
    <hyperlink ref="A4926" r:id="rId5561" display="https://finance.yahoo.com/quote/AMZN230616C00062000?p=AMZN230616C00062000" xr:uid="{7E1B380F-909E-4584-A87F-09D4959E6654}"/>
    <hyperlink ref="C4926" r:id="rId5562" display="https://finance.yahoo.com/quote/AMZN/options?strike=62&amp;straddle=false" xr:uid="{7C411859-7FCD-422B-84B4-DD32F1458AB6}"/>
    <hyperlink ref="A4927" r:id="rId5563" display="https://finance.yahoo.com/quote/AMZN230616C00063000?p=AMZN230616C00063000" xr:uid="{D5B9EED9-0CC0-463F-A81B-2306A9EE3956}"/>
    <hyperlink ref="C4927" r:id="rId5564" display="https://finance.yahoo.com/quote/AMZN/options?strike=63&amp;straddle=false" xr:uid="{C32D5BC6-2119-47AA-8217-6FC402666ABB}"/>
    <hyperlink ref="A4928" r:id="rId5565" display="https://finance.yahoo.com/quote/AMZN230616C00064000?p=AMZN230616C00064000" xr:uid="{27CE643D-2F1F-4085-8268-AC4D0A7F1C30}"/>
    <hyperlink ref="C4928" r:id="rId5566" display="https://finance.yahoo.com/quote/AMZN/options?strike=64&amp;straddle=false" xr:uid="{F8CC2E5E-BA90-4588-A49A-4EA2D0AB22D1}"/>
    <hyperlink ref="A4929" r:id="rId5567" display="https://finance.yahoo.com/quote/AMZN230616C00065000?p=AMZN230616C00065000" xr:uid="{65D2877B-A343-48D7-A6C0-2EF547AF8AE4}"/>
    <hyperlink ref="C4929" r:id="rId5568" display="https://finance.yahoo.com/quote/AMZN/options?strike=65&amp;straddle=false" xr:uid="{14B08C5B-961C-4ED6-B956-8401DC6F6AFF}"/>
    <hyperlink ref="A4930" r:id="rId5569" display="https://finance.yahoo.com/quote/AMZN230616C00066000?p=AMZN230616C00066000" xr:uid="{6D586A69-D913-49E2-9D10-FACAB7596107}"/>
    <hyperlink ref="C4930" r:id="rId5570" display="https://finance.yahoo.com/quote/AMZN/options?strike=66&amp;straddle=false" xr:uid="{4353CCDB-BB57-47A3-AA97-57B05D7579DF}"/>
    <hyperlink ref="A4931" r:id="rId5571" display="https://finance.yahoo.com/quote/AMZN230616C00067000?p=AMZN230616C00067000" xr:uid="{1FC1E468-A1AF-4F46-80AE-DD38A3BDF9C4}"/>
    <hyperlink ref="C4931" r:id="rId5572" display="https://finance.yahoo.com/quote/AMZN/options?strike=67&amp;straddle=false" xr:uid="{E54ACCDA-21E4-4758-9645-85DAB992A26C}"/>
    <hyperlink ref="A4932" r:id="rId5573" display="https://finance.yahoo.com/quote/AMZN230616C00068000?p=AMZN230616C00068000" xr:uid="{6A2759F8-DA37-4FAA-8833-B576C5EAF411}"/>
    <hyperlink ref="C4932" r:id="rId5574" display="https://finance.yahoo.com/quote/AMZN/options?strike=68&amp;straddle=false" xr:uid="{9F6F989D-3844-47E8-BCB1-D3976D9EF6F4}"/>
    <hyperlink ref="A4933" r:id="rId5575" display="https://finance.yahoo.com/quote/AMZN230616C00069000?p=AMZN230616C00069000" xr:uid="{C82EBAB8-99EB-4949-9E50-C3732065942B}"/>
    <hyperlink ref="C4933" r:id="rId5576" display="https://finance.yahoo.com/quote/AMZN/options?strike=69&amp;straddle=false" xr:uid="{5A490908-6706-48FF-A0EE-BEBC2C6EABDD}"/>
    <hyperlink ref="A4934" r:id="rId5577" display="https://finance.yahoo.com/quote/AMZN230616C00070000?p=AMZN230616C00070000" xr:uid="{2468FEF6-2693-4A9F-96A7-55F66C6E3ABA}"/>
    <hyperlink ref="C4934" r:id="rId5578" display="https://finance.yahoo.com/quote/AMZN/options?strike=70&amp;straddle=false" xr:uid="{78BC9290-0045-49C2-B791-39364162011D}"/>
    <hyperlink ref="A4935" r:id="rId5579" display="https://finance.yahoo.com/quote/AMZN230616C00071000?p=AMZN230616C00071000" xr:uid="{58964F81-FBFB-491D-AF33-ECDB72F767C0}"/>
    <hyperlink ref="C4935" r:id="rId5580" display="https://finance.yahoo.com/quote/AMZN/options?strike=71&amp;straddle=false" xr:uid="{F2E6FEBD-D2E4-4AF1-A0E0-C096707FF301}"/>
    <hyperlink ref="A4936" r:id="rId5581" display="https://finance.yahoo.com/quote/AMZN230616C00072000?p=AMZN230616C00072000" xr:uid="{BCA56408-BF16-4F46-B6A8-ADDA50A06A54}"/>
    <hyperlink ref="C4936" r:id="rId5582" display="https://finance.yahoo.com/quote/AMZN/options?strike=72&amp;straddle=false" xr:uid="{0B896F9D-3996-45A5-B3E3-4D50AB60AC35}"/>
    <hyperlink ref="A4937" r:id="rId5583" display="https://finance.yahoo.com/quote/AMZN230616C00072500?p=AMZN230616C00072500" xr:uid="{1DDCA1CB-CE80-4EA0-8F37-EE69F6B555FC}"/>
    <hyperlink ref="C4937" r:id="rId5584" display="https://finance.yahoo.com/quote/AMZN/options?strike=72.5&amp;straddle=false" xr:uid="{0195F89A-D246-477E-BA68-2B65B4902837}"/>
    <hyperlink ref="A4938" r:id="rId5585" display="https://finance.yahoo.com/quote/AMZN230616C00073000?p=AMZN230616C00073000" xr:uid="{E6937D8E-1729-479F-8FEC-8DE6A5DCAC04}"/>
    <hyperlink ref="C4938" r:id="rId5586" display="https://finance.yahoo.com/quote/AMZN/options?strike=73&amp;straddle=false" xr:uid="{6DE97A5A-E572-4F09-A3EC-C7847E3B3432}"/>
    <hyperlink ref="A4939" r:id="rId5587" display="https://finance.yahoo.com/quote/AMZN230616C00074000?p=AMZN230616C00074000" xr:uid="{39B096E5-6444-4D01-BA79-D46433596A7A}"/>
    <hyperlink ref="C4939" r:id="rId5588" display="https://finance.yahoo.com/quote/AMZN/options?strike=74&amp;straddle=false" xr:uid="{43F45347-6F35-4AF6-9BC2-5F642E918435}"/>
    <hyperlink ref="A4940" r:id="rId5589" display="https://finance.yahoo.com/quote/AMZN230616C00075000?p=AMZN230616C00075000" xr:uid="{AB22CA11-2581-4D61-9CC7-BE3FE303F969}"/>
    <hyperlink ref="C4940" r:id="rId5590" display="https://finance.yahoo.com/quote/AMZN/options?strike=75&amp;straddle=false" xr:uid="{3E91C40C-FF14-43CE-9B9B-E6061E98EB92}"/>
    <hyperlink ref="A4941" r:id="rId5591" display="https://finance.yahoo.com/quote/AMZN230616C00076000?p=AMZN230616C00076000" xr:uid="{C3FB4DD5-B417-42AF-B3D4-1A38FE778DD3}"/>
    <hyperlink ref="C4941" r:id="rId5592" display="https://finance.yahoo.com/quote/AMZN/options?strike=76&amp;straddle=false" xr:uid="{9FDCA896-9C05-4585-927F-64B1E75A4572}"/>
    <hyperlink ref="A4942" r:id="rId5593" display="https://finance.yahoo.com/quote/AMZN230616C00077000?p=AMZN230616C00077000" xr:uid="{071F5ECE-7737-4A15-BEF4-5CDA2B445291}"/>
    <hyperlink ref="C4942" r:id="rId5594" display="https://finance.yahoo.com/quote/AMZN/options?strike=77&amp;straddle=false" xr:uid="{5AB18950-8319-4F0F-BE41-34164FC86A83}"/>
    <hyperlink ref="A4943" r:id="rId5595" display="https://finance.yahoo.com/quote/AMZN230616C00077500?p=AMZN230616C00077500" xr:uid="{BCFE0593-756F-48E2-B79B-706C6361EE4D}"/>
    <hyperlink ref="C4943" r:id="rId5596" display="https://finance.yahoo.com/quote/AMZN/options?strike=77.5&amp;straddle=false" xr:uid="{D2F6D9F6-223C-48E9-AF6D-952B64BC968C}"/>
    <hyperlink ref="A4944" r:id="rId5597" display="https://finance.yahoo.com/quote/AMZN230616C00078000?p=AMZN230616C00078000" xr:uid="{5516DFA3-66CD-440D-BC9D-9F6FF0A0FDD7}"/>
    <hyperlink ref="C4944" r:id="rId5598" display="https://finance.yahoo.com/quote/AMZN/options?strike=78&amp;straddle=false" xr:uid="{87C06875-8E71-405C-A75E-9EB0D0F39E3F}"/>
    <hyperlink ref="A4945" r:id="rId5599" display="https://finance.yahoo.com/quote/AMZN230616C00079000?p=AMZN230616C00079000" xr:uid="{09B12242-CCA7-4BEC-B2CB-E1D8C96A5A4F}"/>
    <hyperlink ref="C4945" r:id="rId5600" display="https://finance.yahoo.com/quote/AMZN/options?strike=79&amp;straddle=false" xr:uid="{D9625B3D-0D46-4157-943D-FE32109A53BD}"/>
    <hyperlink ref="A4946" r:id="rId5601" display="https://finance.yahoo.com/quote/AMZN230616C00080000?p=AMZN230616C00080000" xr:uid="{640AF0B5-B685-46DA-9F56-9CA92E12A3D3}"/>
    <hyperlink ref="C4946" r:id="rId5602" display="https://finance.yahoo.com/quote/AMZN/options?strike=80&amp;straddle=false" xr:uid="{0A5E299D-2AC6-431F-90F4-0D0A84F5903C}"/>
    <hyperlink ref="A4947" r:id="rId5603" display="https://finance.yahoo.com/quote/AMZN230616C00081000?p=AMZN230616C00081000" xr:uid="{A22F94D2-371C-4F2E-A164-C3CBD30AACE7}"/>
    <hyperlink ref="C4947" r:id="rId5604" display="https://finance.yahoo.com/quote/AMZN/options?strike=81&amp;straddle=false" xr:uid="{1EA06984-2188-4B4F-9428-CC6D003214D4}"/>
    <hyperlink ref="A4948" r:id="rId5605" display="https://finance.yahoo.com/quote/AMZN230616C00082000?p=AMZN230616C00082000" xr:uid="{A8052C2A-8328-473F-B6BF-6DC05A252662}"/>
    <hyperlink ref="C4948" r:id="rId5606" display="https://finance.yahoo.com/quote/AMZN/options?strike=82&amp;straddle=false" xr:uid="{00D9BECE-40FC-4C9C-8B3C-1012CA12CEAE}"/>
    <hyperlink ref="A4949" r:id="rId5607" display="https://finance.yahoo.com/quote/AMZN230616C00083000?p=AMZN230616C00083000" xr:uid="{139F9951-FA38-45FF-AE96-3706FE610700}"/>
    <hyperlink ref="C4949" r:id="rId5608" display="https://finance.yahoo.com/quote/AMZN/options?strike=83&amp;straddle=false" xr:uid="{83331D6A-65C8-4B64-B120-4F4E6F46E60A}"/>
    <hyperlink ref="A4950" r:id="rId5609" display="https://finance.yahoo.com/quote/AMZN230616C00084000?p=AMZN230616C00084000" xr:uid="{D6F1E8C7-3ADC-46BC-A62E-438DA79DB9F3}"/>
    <hyperlink ref="C4950" r:id="rId5610" display="https://finance.yahoo.com/quote/AMZN/options?strike=84&amp;straddle=false" xr:uid="{31A9B298-F96D-4D10-A0F9-ACD4EC42D696}"/>
    <hyperlink ref="A4951" r:id="rId5611" display="https://finance.yahoo.com/quote/AMZN230616C00085000?p=AMZN230616C00085000" xr:uid="{EDD0DEA4-9FA1-492B-934C-89E6173F9C27}"/>
    <hyperlink ref="C4951" r:id="rId5612" display="https://finance.yahoo.com/quote/AMZN/options?strike=85&amp;straddle=false" xr:uid="{13B375D8-D167-4021-89C0-4E16441A5A5E}"/>
    <hyperlink ref="A4952" r:id="rId5613" display="https://finance.yahoo.com/quote/AMZN230616C00086000?p=AMZN230616C00086000" xr:uid="{3FB5BE19-9B89-4F41-BDD1-B98E4782D311}"/>
    <hyperlink ref="C4952" r:id="rId5614" display="https://finance.yahoo.com/quote/AMZN/options?strike=86&amp;straddle=false" xr:uid="{E4B1AC8F-56FB-4DB8-808B-EFE8B9926384}"/>
    <hyperlink ref="A4953" r:id="rId5615" display="https://finance.yahoo.com/quote/AMZN230616C00087000?p=AMZN230616C00087000" xr:uid="{E66F232F-7789-4C9C-8BF0-05151FB2B5C3}"/>
    <hyperlink ref="C4953" r:id="rId5616" display="https://finance.yahoo.com/quote/AMZN/options?strike=87&amp;straddle=false" xr:uid="{DC9895B0-6605-428E-8F07-66D42BAEBD5D}"/>
    <hyperlink ref="A4954" r:id="rId5617" display="https://finance.yahoo.com/quote/AMZN230616C00088000?p=AMZN230616C00088000" xr:uid="{8FD9BF74-1C23-4CA9-A453-2C21C059AF07}"/>
    <hyperlink ref="C4954" r:id="rId5618" display="https://finance.yahoo.com/quote/AMZN/options?strike=88&amp;straddle=false" xr:uid="{CD96A1B3-28C7-4568-921A-2A1B2244BA2B}"/>
    <hyperlink ref="A4955" r:id="rId5619" display="https://finance.yahoo.com/quote/AMZN230616C00089000?p=AMZN230616C00089000" xr:uid="{60A43C72-5283-4830-A9B9-D95F88B0C986}"/>
    <hyperlink ref="C4955" r:id="rId5620" display="https://finance.yahoo.com/quote/AMZN/options?strike=89&amp;straddle=false" xr:uid="{F2AFC9C2-F3C0-43CF-B06D-AACA82BA3A13}"/>
    <hyperlink ref="A4956" r:id="rId5621" display="https://finance.yahoo.com/quote/AMZN230616C00090000?p=AMZN230616C00090000" xr:uid="{FF891A10-F58C-45A4-A6F3-F366FD1D54D1}"/>
    <hyperlink ref="C4956" r:id="rId5622" display="https://finance.yahoo.com/quote/AMZN/options?strike=90&amp;straddle=false" xr:uid="{2C830601-B9E6-413F-8FE4-DEEA2C4937C3}"/>
    <hyperlink ref="A4957" r:id="rId5623" display="https://finance.yahoo.com/quote/AMZN230616C00091000?p=AMZN230616C00091000" xr:uid="{0485905E-E1A7-4C47-8556-31577F597B96}"/>
    <hyperlink ref="C4957" r:id="rId5624" display="https://finance.yahoo.com/quote/AMZN/options?strike=91&amp;straddle=false" xr:uid="{B5720C4F-11F9-4976-B8F3-6722DA91207F}"/>
    <hyperlink ref="A4958" r:id="rId5625" display="https://finance.yahoo.com/quote/AMZN230616C00092000?p=AMZN230616C00092000" xr:uid="{7040060E-753F-4C35-A537-20A7C51E065E}"/>
    <hyperlink ref="C4958" r:id="rId5626" display="https://finance.yahoo.com/quote/AMZN/options?strike=92&amp;straddle=false" xr:uid="{5F495A59-F6E4-4603-A683-0F99CA58B3E0}"/>
    <hyperlink ref="A4959" r:id="rId5627" display="https://finance.yahoo.com/quote/AMZN230616C00093000?p=AMZN230616C00093000" xr:uid="{DF43A167-54BD-4B21-9B12-CA5C33BA4164}"/>
    <hyperlink ref="C4959" r:id="rId5628" display="https://finance.yahoo.com/quote/AMZN/options?strike=93&amp;straddle=false" xr:uid="{49154849-AB19-46E3-AFEC-00866C19C707}"/>
    <hyperlink ref="A4960" r:id="rId5629" display="https://finance.yahoo.com/quote/AMZN230616C00094000?p=AMZN230616C00094000" xr:uid="{13C009C7-FEEF-4424-B7B7-5D9457A1E68E}"/>
    <hyperlink ref="C4960" r:id="rId5630" display="https://finance.yahoo.com/quote/AMZN/options?strike=94&amp;straddle=false" xr:uid="{06F8E484-A153-4FFE-A9F3-27ED383F2A32}"/>
    <hyperlink ref="A4961" r:id="rId5631" display="https://finance.yahoo.com/quote/AMZN230616C00095000?p=AMZN230616C00095000" xr:uid="{F616CECE-41A9-4626-B70E-9CA447CA2D73}"/>
    <hyperlink ref="C4961" r:id="rId5632" display="https://finance.yahoo.com/quote/AMZN/options?strike=95&amp;straddle=false" xr:uid="{80CDF128-6F9E-4001-B5C4-C314D8B95BDF}"/>
    <hyperlink ref="A4962" r:id="rId5633" display="https://finance.yahoo.com/quote/AMZN230616C00096000?p=AMZN230616C00096000" xr:uid="{9C797D55-A247-4357-9880-CAF81C453FC5}"/>
    <hyperlink ref="C4962" r:id="rId5634" display="https://finance.yahoo.com/quote/AMZN/options?strike=96&amp;straddle=false" xr:uid="{927F3BF9-3A9A-489D-BD09-6CE82F2D133C}"/>
    <hyperlink ref="A4963" r:id="rId5635" display="https://finance.yahoo.com/quote/AMZN230616C00097000?p=AMZN230616C00097000" xr:uid="{FC7A1A49-5179-40CA-8B58-65F501CCB8B5}"/>
    <hyperlink ref="C4963" r:id="rId5636" display="https://finance.yahoo.com/quote/AMZN/options?strike=97&amp;straddle=false" xr:uid="{77E56AD2-410F-453C-BA8C-8966838FDF5E}"/>
    <hyperlink ref="A4964" r:id="rId5637" display="https://finance.yahoo.com/quote/AMZN230616C00098000?p=AMZN230616C00098000" xr:uid="{1BB2739C-AE3C-4433-BF22-E17FD2648383}"/>
    <hyperlink ref="C4964" r:id="rId5638" display="https://finance.yahoo.com/quote/AMZN/options?strike=98&amp;straddle=false" xr:uid="{48354B81-8CF4-4A77-A105-9CF3940C7B5C}"/>
    <hyperlink ref="A4965" r:id="rId5639" display="https://finance.yahoo.com/quote/AMZN230616C00099000?p=AMZN230616C00099000" xr:uid="{DEEDD048-D57B-4D80-B4A1-9BC1BF56A8D4}"/>
    <hyperlink ref="C4965" r:id="rId5640" display="https://finance.yahoo.com/quote/AMZN/options?strike=99&amp;straddle=false" xr:uid="{6EE7F8CC-072C-47F2-AB26-B55FDD42C485}"/>
    <hyperlink ref="A4966" r:id="rId5641" display="https://finance.yahoo.com/quote/AMZN230616C00100000?p=AMZN230616C00100000" xr:uid="{8FAEE942-1531-4F2A-B1F4-0C26DFB4D584}"/>
    <hyperlink ref="C4966" r:id="rId5642" display="https://finance.yahoo.com/quote/AMZN/options?strike=100&amp;straddle=false" xr:uid="{C9B287EC-3368-4403-A03E-193E719D25D0}"/>
    <hyperlink ref="A4967" r:id="rId5643" display="https://finance.yahoo.com/quote/AMZN230616C00105000?p=AMZN230616C00105000" xr:uid="{57EEE08E-7DDD-42FA-8218-9E15E6D8A9F0}"/>
    <hyperlink ref="C4967" r:id="rId5644" display="https://finance.yahoo.com/quote/AMZN/options?strike=105&amp;straddle=false" xr:uid="{DC7E0445-8046-41B3-9E23-FDDA05F7869B}"/>
    <hyperlink ref="A4968" r:id="rId5645" display="https://finance.yahoo.com/quote/AMZN230616C00110000?p=AMZN230616C00110000" xr:uid="{047ACC47-A603-46E1-9471-05CCFEE7DB2C}"/>
    <hyperlink ref="C4968" r:id="rId5646" display="https://finance.yahoo.com/quote/AMZN/options?strike=110&amp;straddle=false" xr:uid="{F38E955E-4667-49C3-8FF2-3258A2426DD6}"/>
    <hyperlink ref="A4969" r:id="rId5647" display="https://finance.yahoo.com/quote/AMZN230616C00115000?p=AMZN230616C00115000" xr:uid="{ECF40E56-7380-4014-93C9-0D96C2AE9E89}"/>
    <hyperlink ref="C4969" r:id="rId5648" display="https://finance.yahoo.com/quote/AMZN/options?strike=115&amp;straddle=false" xr:uid="{5F995D19-9BE5-4BD2-B107-F71CC861CB6D}"/>
    <hyperlink ref="A4970" r:id="rId5649" display="https://finance.yahoo.com/quote/AMZN230616C00120000?p=AMZN230616C00120000" xr:uid="{C02FD921-BC18-4AFB-B401-6684B57D185D}"/>
    <hyperlink ref="C4970" r:id="rId5650" display="https://finance.yahoo.com/quote/AMZN/options?strike=120&amp;straddle=false" xr:uid="{B6493F4D-01D9-4213-9FAE-52B038C10BEB}"/>
    <hyperlink ref="A4971" r:id="rId5651" display="https://finance.yahoo.com/quote/AMZN230616C00125000?p=AMZN230616C00125000" xr:uid="{8C3793EF-72AA-4F41-8D9F-1DE47FA2E945}"/>
    <hyperlink ref="C4971" r:id="rId5652" display="https://finance.yahoo.com/quote/AMZN/options?strike=125&amp;straddle=false" xr:uid="{1E93E36D-475E-41FF-B151-11D094EAC328}"/>
    <hyperlink ref="A4972" r:id="rId5653" display="https://finance.yahoo.com/quote/AMZN230616C00130000?p=AMZN230616C00130000" xr:uid="{C6A8AD12-6AFC-4FE3-839D-888589777177}"/>
    <hyperlink ref="C4972" r:id="rId5654" display="https://finance.yahoo.com/quote/AMZN/options?strike=130&amp;straddle=false" xr:uid="{D79A5642-40EB-4CBC-8175-AE203F1249BC}"/>
    <hyperlink ref="A4973" r:id="rId5655" display="https://finance.yahoo.com/quote/AMZN230616C00135000?p=AMZN230616C00135000" xr:uid="{36E3825A-252A-4CC2-85B3-A4EAD944BEAC}"/>
    <hyperlink ref="C4973" r:id="rId5656" display="https://finance.yahoo.com/quote/AMZN/options?strike=135&amp;straddle=false" xr:uid="{80DAC013-381B-4EAE-AE7E-A037A8D0301C}"/>
    <hyperlink ref="A4974" r:id="rId5657" display="https://finance.yahoo.com/quote/AMZN230616C00140000?p=AMZN230616C00140000" xr:uid="{4FD458E1-D4A7-48A3-9BB3-949FBA0D698B}"/>
    <hyperlink ref="C4974" r:id="rId5658" display="https://finance.yahoo.com/quote/AMZN/options?strike=140&amp;straddle=false" xr:uid="{B167F159-DE9B-45F1-81D9-068914D7D4D0}"/>
    <hyperlink ref="A4975" r:id="rId5659" display="https://finance.yahoo.com/quote/AMZN230616C00145000?p=AMZN230616C00145000" xr:uid="{11043E4D-C3CC-417C-9D70-10360266F529}"/>
    <hyperlink ref="C4975" r:id="rId5660" display="https://finance.yahoo.com/quote/AMZN/options?strike=145&amp;straddle=false" xr:uid="{6597AE43-DF35-4E4E-8C1B-E8621B9487BE}"/>
    <hyperlink ref="A4976" r:id="rId5661" display="https://finance.yahoo.com/quote/AMZN230616C00150000?p=AMZN230616C00150000" xr:uid="{CD17382F-9B7D-4DAC-88AE-93D1B75CD805}"/>
    <hyperlink ref="C4976" r:id="rId5662" display="https://finance.yahoo.com/quote/AMZN/options?strike=150&amp;straddle=false" xr:uid="{828E7F0B-1037-4DA3-9F81-2E7DF04A6BC5}"/>
    <hyperlink ref="A4977" r:id="rId5663" display="https://finance.yahoo.com/quote/AMZN230616C00150500?p=AMZN230616C00150500" xr:uid="{66A15C91-2308-4F1A-A12F-5A0C7D68EAB9}"/>
    <hyperlink ref="C4977" r:id="rId5664" display="https://finance.yahoo.com/quote/AMZN/options?strike=150.5&amp;straddle=false" xr:uid="{0783DA6C-87AE-4D45-8BC6-087F76515FE8}"/>
    <hyperlink ref="A4978" r:id="rId5665" display="https://finance.yahoo.com/quote/AMZN230616C00151000?p=AMZN230616C00151000" xr:uid="{3A4F7062-47ED-4908-892D-E68CB6207A26}"/>
    <hyperlink ref="C4978" r:id="rId5666" display="https://finance.yahoo.com/quote/AMZN/options?strike=151&amp;straddle=false" xr:uid="{D41F5A3B-B230-4CC7-86A1-DBD427C8EE79}"/>
    <hyperlink ref="A4979" r:id="rId5667" display="https://finance.yahoo.com/quote/AMZN230616C00151500?p=AMZN230616C00151500" xr:uid="{280A0523-F7EA-4BAB-B2CA-6C53EE79CBD3}"/>
    <hyperlink ref="C4979" r:id="rId5668" display="https://finance.yahoo.com/quote/AMZN/options?strike=151.5&amp;straddle=false" xr:uid="{94798C30-B41F-4E6D-BCBB-2DD07BCA0F26}"/>
    <hyperlink ref="A4980" r:id="rId5669" display="https://finance.yahoo.com/quote/AMZN230616C00152000?p=AMZN230616C00152000" xr:uid="{0309FDBC-9077-4B70-B8DC-071129BFA69E}"/>
    <hyperlink ref="C4980" r:id="rId5670" display="https://finance.yahoo.com/quote/AMZN/options?strike=152&amp;straddle=false" xr:uid="{BB58F389-9513-42DE-B57E-76A029E2E0F4}"/>
    <hyperlink ref="A4981" r:id="rId5671" display="https://finance.yahoo.com/quote/AMZN230616C00152500?p=AMZN230616C00152500" xr:uid="{9BA0FB5A-A086-42EC-9532-956EC04E6226}"/>
    <hyperlink ref="C4981" r:id="rId5672" display="https://finance.yahoo.com/quote/AMZN/options?strike=152.5&amp;straddle=false" xr:uid="{6A4940E0-6F42-44B4-B616-12B0291C79E3}"/>
    <hyperlink ref="A4982" r:id="rId5673" display="https://finance.yahoo.com/quote/AMZN230616C00153000?p=AMZN230616C00153000" xr:uid="{E364A5C5-98C3-48AA-9187-417B7455797D}"/>
    <hyperlink ref="C4982" r:id="rId5674" display="https://finance.yahoo.com/quote/AMZN/options?strike=153&amp;straddle=false" xr:uid="{5D31C8AF-2750-4C5F-B1B7-610C71D3A06E}"/>
    <hyperlink ref="A4983" r:id="rId5675" display="https://finance.yahoo.com/quote/AMZN230616C00153500?p=AMZN230616C00153500" xr:uid="{4CAA1D31-314D-42B7-A75F-D8EA30A931C0}"/>
    <hyperlink ref="C4983" r:id="rId5676" display="https://finance.yahoo.com/quote/AMZN/options?strike=153.5&amp;straddle=false" xr:uid="{B80C650F-1A4B-4F4D-A78D-EF2D45868BC7}"/>
    <hyperlink ref="A4984" r:id="rId5677" display="https://finance.yahoo.com/quote/AMZN230616C00154000?p=AMZN230616C00154000" xr:uid="{683F2836-C074-4D54-87DF-634B3A91E828}"/>
    <hyperlink ref="C4984" r:id="rId5678" display="https://finance.yahoo.com/quote/AMZN/options?strike=154&amp;straddle=false" xr:uid="{BB79D253-A30B-461D-8E82-641FEF76EA60}"/>
    <hyperlink ref="A4985" r:id="rId5679" display="https://finance.yahoo.com/quote/AMZN230616C00154500?p=AMZN230616C00154500" xr:uid="{C614310D-3DC2-4ADD-989D-D5ECD5B3055F}"/>
    <hyperlink ref="C4985" r:id="rId5680" display="https://finance.yahoo.com/quote/AMZN/options?strike=154.5&amp;straddle=false" xr:uid="{2B24FA79-8A9D-4926-808A-5CFD3F6A6C57}"/>
    <hyperlink ref="A4986" r:id="rId5681" display="https://finance.yahoo.com/quote/AMZN230616C00155000?p=AMZN230616C00155000" xr:uid="{D64654F8-1980-43A9-8686-989F54DAED4D}"/>
    <hyperlink ref="C4986" r:id="rId5682" display="https://finance.yahoo.com/quote/AMZN/options?strike=155&amp;straddle=false" xr:uid="{8FD7FDCD-714E-40E9-A025-306315E0209A}"/>
    <hyperlink ref="A4987" r:id="rId5683" display="https://finance.yahoo.com/quote/AMZN230616C00155500?p=AMZN230616C00155500" xr:uid="{593CB51F-B418-43F2-8FA2-178C13C99601}"/>
    <hyperlink ref="C4987" r:id="rId5684" display="https://finance.yahoo.com/quote/AMZN/options?strike=155.5&amp;straddle=false" xr:uid="{7103B527-AFE1-4935-94CF-9003C1030F37}"/>
    <hyperlink ref="A4988" r:id="rId5685" display="https://finance.yahoo.com/quote/AMZN230616C00156000?p=AMZN230616C00156000" xr:uid="{8EDB4D78-2CBE-44F7-9F67-B07C633DD67B}"/>
    <hyperlink ref="C4988" r:id="rId5686" display="https://finance.yahoo.com/quote/AMZN/options?strike=156&amp;straddle=false" xr:uid="{9072246F-4A5B-42A1-8BFC-FD74A030DFC5}"/>
    <hyperlink ref="A4989" r:id="rId5687" display="https://finance.yahoo.com/quote/AMZN230616C00156500?p=AMZN230616C00156500" xr:uid="{A2215BC1-0AA8-4C04-BC5F-164A9BAF5EE5}"/>
    <hyperlink ref="C4989" r:id="rId5688" display="https://finance.yahoo.com/quote/AMZN/options?strike=156.5&amp;straddle=false" xr:uid="{50C61091-21FD-4026-BE8C-0AFE6B7DB4F9}"/>
    <hyperlink ref="A4990" r:id="rId5689" display="https://finance.yahoo.com/quote/AMZN230616C00157000?p=AMZN230616C00157000" xr:uid="{24936B8B-18FC-426F-87EB-32E3A0257207}"/>
    <hyperlink ref="C4990" r:id="rId5690" display="https://finance.yahoo.com/quote/AMZN/options?strike=157&amp;straddle=false" xr:uid="{83EB3B01-A3B9-4576-9FD4-3324E177F1B1}"/>
    <hyperlink ref="A4991" r:id="rId5691" display="https://finance.yahoo.com/quote/AMZN230616C00157500?p=AMZN230616C00157500" xr:uid="{C0B64000-D55F-489D-899F-C315D83273DD}"/>
    <hyperlink ref="C4991" r:id="rId5692" display="https://finance.yahoo.com/quote/AMZN/options?strike=157.5&amp;straddle=false" xr:uid="{70E0A59C-3F3E-4F23-AE08-35494366B8ED}"/>
    <hyperlink ref="A4992" r:id="rId5693" display="https://finance.yahoo.com/quote/AMZN230616C00158000?p=AMZN230616C00158000" xr:uid="{CCFE321C-F51D-4BB6-BF25-40CEF2CE582B}"/>
    <hyperlink ref="C4992" r:id="rId5694" display="https://finance.yahoo.com/quote/AMZN/options?strike=158&amp;straddle=false" xr:uid="{C6FDF9CC-E81A-4EF6-9B96-6606EBDC7798}"/>
    <hyperlink ref="A4993" r:id="rId5695" display="https://finance.yahoo.com/quote/AMZN230616C00158500?p=AMZN230616C00158500" xr:uid="{9149150D-AE64-4D04-B988-8E356D5C0374}"/>
    <hyperlink ref="C4993" r:id="rId5696" display="https://finance.yahoo.com/quote/AMZN/options?strike=158.5&amp;straddle=false" xr:uid="{95837E45-EA07-4E19-BCD4-D28C1B8835C5}"/>
    <hyperlink ref="A4994" r:id="rId5697" display="https://finance.yahoo.com/quote/AMZN230616C00159000?p=AMZN230616C00159000" xr:uid="{3BF5959B-F882-463C-9D58-9C32B8A72DB2}"/>
    <hyperlink ref="C4994" r:id="rId5698" display="https://finance.yahoo.com/quote/AMZN/options?strike=159&amp;straddle=false" xr:uid="{A2DB3B17-64C5-4AFD-8E99-25DF35D1F08E}"/>
    <hyperlink ref="A4995" r:id="rId5699" display="https://finance.yahoo.com/quote/AMZN230616C00159500?p=AMZN230616C00159500" xr:uid="{4B1B876F-6D77-43A4-B454-83770D38FFB4}"/>
    <hyperlink ref="C4995" r:id="rId5700" display="https://finance.yahoo.com/quote/AMZN/options?strike=159.5&amp;straddle=false" xr:uid="{0C8D56CC-6AD6-47AC-A566-74FB99EFA3B9}"/>
    <hyperlink ref="A4996" r:id="rId5701" display="https://finance.yahoo.com/quote/AMZN230616C00160000?p=AMZN230616C00160000" xr:uid="{1F9ED214-D649-42DF-BE63-C9296642C572}"/>
    <hyperlink ref="C4996" r:id="rId5702" display="https://finance.yahoo.com/quote/AMZN/options?strike=160&amp;straddle=false" xr:uid="{99773290-EA45-4913-926F-CFCB5DEC7D68}"/>
    <hyperlink ref="A4997" r:id="rId5703" display="https://finance.yahoo.com/quote/AMZN230616C00160500?p=AMZN230616C00160500" xr:uid="{3703408F-5720-4397-8711-115AAB59FAB5}"/>
    <hyperlink ref="C4997" r:id="rId5704" display="https://finance.yahoo.com/quote/AMZN/options?strike=160.5&amp;straddle=false" xr:uid="{6F0E1D03-CB29-4FE6-BFAD-A58647A5268B}"/>
    <hyperlink ref="A4998" r:id="rId5705" display="https://finance.yahoo.com/quote/AMZN230616C00161000?p=AMZN230616C00161000" xr:uid="{2242EB17-605D-4688-9191-3BA6CCFB597E}"/>
    <hyperlink ref="C4998" r:id="rId5706" display="https://finance.yahoo.com/quote/AMZN/options?strike=161&amp;straddle=false" xr:uid="{D0D3A838-1436-45A2-A4DC-A94480FFBC5E}"/>
    <hyperlink ref="A4999" r:id="rId5707" display="https://finance.yahoo.com/quote/AMZN230616C00161500?p=AMZN230616C00161500" xr:uid="{E0469524-8F20-4868-9EB1-8FBC22F8F55F}"/>
    <hyperlink ref="C4999" r:id="rId5708" display="https://finance.yahoo.com/quote/AMZN/options?strike=161.5&amp;straddle=false" xr:uid="{64171B6B-9486-4607-B0B3-BA383FAF3724}"/>
    <hyperlink ref="A5000" r:id="rId5709" display="https://finance.yahoo.com/quote/AMZN230616C00162000?p=AMZN230616C00162000" xr:uid="{1FFB133A-2AE0-4E93-AEC6-94C5A0EF3B80}"/>
    <hyperlink ref="C5000" r:id="rId5710" display="https://finance.yahoo.com/quote/AMZN/options?strike=162&amp;straddle=false" xr:uid="{7CDBEA1C-C3A2-44C0-94FB-BDE4CB9F8E07}"/>
    <hyperlink ref="A5001" r:id="rId5711" display="https://finance.yahoo.com/quote/AMZN230616C00162500?p=AMZN230616C00162500" xr:uid="{55D2ADA2-BFB9-41DC-A6D6-878A420001BA}"/>
    <hyperlink ref="C5001" r:id="rId5712" display="https://finance.yahoo.com/quote/AMZN/options?strike=162.5&amp;straddle=false" xr:uid="{CE5C0B91-695A-4BD2-836F-F6A36352E65F}"/>
    <hyperlink ref="A5002" r:id="rId5713" display="https://finance.yahoo.com/quote/AMZN230616C00163000?p=AMZN230616C00163000" xr:uid="{630AB4CD-D76F-417A-A78F-C2603EB49227}"/>
    <hyperlink ref="C5002" r:id="rId5714" display="https://finance.yahoo.com/quote/AMZN/options?strike=163&amp;straddle=false" xr:uid="{6147D8F4-5095-4316-B6F9-3D87DD2DEEE5}"/>
    <hyperlink ref="A5003" r:id="rId5715" display="https://finance.yahoo.com/quote/AMZN230616C00163500?p=AMZN230616C00163500" xr:uid="{3CEA43D1-466D-4F65-B114-9E35330782CC}"/>
    <hyperlink ref="C5003" r:id="rId5716" display="https://finance.yahoo.com/quote/AMZN/options?strike=163.5&amp;straddle=false" xr:uid="{9DD9C4A1-A409-428A-B84B-FBAD91A95C2B}"/>
    <hyperlink ref="A5004" r:id="rId5717" display="https://finance.yahoo.com/quote/AMZN230616C00164000?p=AMZN230616C00164000" xr:uid="{C30A9775-2669-47C6-B88B-821C74786EDA}"/>
    <hyperlink ref="C5004" r:id="rId5718" display="https://finance.yahoo.com/quote/AMZN/options?strike=164&amp;straddle=false" xr:uid="{47BB6B14-F9EF-4B79-AD22-26C0716BEC39}"/>
    <hyperlink ref="A5005" r:id="rId5719" display="https://finance.yahoo.com/quote/AMZN230616C00164500?p=AMZN230616C00164500" xr:uid="{BEE5B8B2-DFB7-4508-90D4-1E2860EF2F20}"/>
    <hyperlink ref="C5005" r:id="rId5720" display="https://finance.yahoo.com/quote/AMZN/options?strike=164.5&amp;straddle=false" xr:uid="{DB8B29DC-2E17-44FB-BD7C-1C7A1CD2CBCE}"/>
    <hyperlink ref="A5006" r:id="rId5721" display="https://finance.yahoo.com/quote/AMZN230616C00165000?p=AMZN230616C00165000" xr:uid="{BF9A54D7-5992-4BDF-BC4A-D64650A8C7B3}"/>
    <hyperlink ref="C5006" r:id="rId5722" display="https://finance.yahoo.com/quote/AMZN/options?strike=165&amp;straddle=false" xr:uid="{39B16E1E-473A-431D-B910-2FA022867651}"/>
    <hyperlink ref="A5007" r:id="rId5723" display="https://finance.yahoo.com/quote/AMZN230616C00165500?p=AMZN230616C00165500" xr:uid="{E2A50161-6411-4903-9E1F-95589168F492}"/>
    <hyperlink ref="C5007" r:id="rId5724" display="https://finance.yahoo.com/quote/AMZN/options?strike=165.5&amp;straddle=false" xr:uid="{DE8F7295-2CE1-4939-8A60-020255F5DF21}"/>
    <hyperlink ref="A5008" r:id="rId5725" display="https://finance.yahoo.com/quote/AMZN230616C00166000?p=AMZN230616C00166000" xr:uid="{28FEE62E-51D1-4678-8F6C-989A853BAF3B}"/>
    <hyperlink ref="C5008" r:id="rId5726" display="https://finance.yahoo.com/quote/AMZN/options?strike=166&amp;straddle=false" xr:uid="{4408CF09-E685-491F-BC31-3A3A59002AD8}"/>
    <hyperlink ref="A5009" r:id="rId5727" display="https://finance.yahoo.com/quote/AMZN230616C00166500?p=AMZN230616C00166500" xr:uid="{176BF85D-0F0B-45BC-98C4-9FB44DB79C84}"/>
    <hyperlink ref="C5009" r:id="rId5728" display="https://finance.yahoo.com/quote/AMZN/options?strike=166.5&amp;straddle=false" xr:uid="{E8357777-B842-45C0-95C0-169AD57F15A5}"/>
    <hyperlink ref="A5010" r:id="rId5729" display="https://finance.yahoo.com/quote/AMZN230616C00167000?p=AMZN230616C00167000" xr:uid="{6D5E8298-4EEB-4795-A9F5-7BD9275E1D50}"/>
    <hyperlink ref="C5010" r:id="rId5730" display="https://finance.yahoo.com/quote/AMZN/options?strike=167&amp;straddle=false" xr:uid="{CC926038-7280-45E8-B313-0AE547E55068}"/>
    <hyperlink ref="A5011" r:id="rId5731" display="https://finance.yahoo.com/quote/AMZN230616C00167500?p=AMZN230616C00167500" xr:uid="{FEA9B0F7-B8F3-4534-8C73-8727C3FF2ADD}"/>
    <hyperlink ref="C5011" r:id="rId5732" display="https://finance.yahoo.com/quote/AMZN/options?strike=167.5&amp;straddle=false" xr:uid="{541F15A7-B5DB-4FD1-8C34-240ECB1782CF}"/>
    <hyperlink ref="A5012" r:id="rId5733" display="https://finance.yahoo.com/quote/AMZN230616C00168000?p=AMZN230616C00168000" xr:uid="{232CC005-995B-4FA2-9EE2-059530F2DE70}"/>
    <hyperlink ref="C5012" r:id="rId5734" display="https://finance.yahoo.com/quote/AMZN/options?strike=168&amp;straddle=false" xr:uid="{190BDE30-CDE1-49F3-9F9F-431B0767FBAC}"/>
    <hyperlink ref="A5013" r:id="rId5735" display="https://finance.yahoo.com/quote/AMZN230616C00168500?p=AMZN230616C00168500" xr:uid="{E3A7A87B-C505-4B3E-86C4-EF2DB1092F07}"/>
    <hyperlink ref="C5013" r:id="rId5736" display="https://finance.yahoo.com/quote/AMZN/options?strike=168.5&amp;straddle=false" xr:uid="{7253976B-CE01-4D77-8527-96189EB54F5D}"/>
    <hyperlink ref="A5014" r:id="rId5737" display="https://finance.yahoo.com/quote/AMZN230616C00169000?p=AMZN230616C00169000" xr:uid="{B18B9367-A155-4F1A-9F9E-8513B00F802B}"/>
    <hyperlink ref="C5014" r:id="rId5738" display="https://finance.yahoo.com/quote/AMZN/options?strike=169&amp;straddle=false" xr:uid="{3EBA6B02-5D87-4D68-846D-109534322756}"/>
    <hyperlink ref="A5015" r:id="rId5739" display="https://finance.yahoo.com/quote/AMZN230616C00169500?p=AMZN230616C00169500" xr:uid="{605AC52A-3E89-4BD7-A439-C3699C8105A6}"/>
    <hyperlink ref="C5015" r:id="rId5740" display="https://finance.yahoo.com/quote/AMZN/options?strike=169.5&amp;straddle=false" xr:uid="{CE3A2925-4949-4A84-BAB9-16422AF06F7B}"/>
    <hyperlink ref="A5016" r:id="rId5741" display="https://finance.yahoo.com/quote/AMZN230616C00170000?p=AMZN230616C00170000" xr:uid="{1DD92A5B-51C4-4E86-8DDA-8903B6F324E9}"/>
    <hyperlink ref="C5016" r:id="rId5742" display="https://finance.yahoo.com/quote/AMZN/options?strike=170&amp;straddle=false" xr:uid="{F87DF15D-4639-419E-A51A-1730A4EB0BFF}"/>
    <hyperlink ref="A5017" r:id="rId5743" display="https://finance.yahoo.com/quote/AMZN230616C00170500?p=AMZN230616C00170500" xr:uid="{FB68D134-DF67-481A-8F58-947CB8F7F39F}"/>
    <hyperlink ref="C5017" r:id="rId5744" display="https://finance.yahoo.com/quote/AMZN/options?strike=170.5&amp;straddle=false" xr:uid="{A254B0E2-A8D7-4136-B91B-ED63A8617E39}"/>
    <hyperlink ref="A5018" r:id="rId5745" display="https://finance.yahoo.com/quote/AMZN230616C00171000?p=AMZN230616C00171000" xr:uid="{525D8A79-0760-4232-A063-2B09335E83DD}"/>
    <hyperlink ref="C5018" r:id="rId5746" display="https://finance.yahoo.com/quote/AMZN/options?strike=171&amp;straddle=false" xr:uid="{258A3A02-A998-4DAC-BD3F-F7217E612EF7}"/>
    <hyperlink ref="A5019" r:id="rId5747" display="https://finance.yahoo.com/quote/AMZN230616C00171500?p=AMZN230616C00171500" xr:uid="{2DF90ABD-A6AA-4A4B-9760-7596DAA36B95}"/>
    <hyperlink ref="C5019" r:id="rId5748" display="https://finance.yahoo.com/quote/AMZN/options?strike=171.5&amp;straddle=false" xr:uid="{F98A6696-192E-46CA-8816-6B2F4E28F758}"/>
    <hyperlink ref="A5020" r:id="rId5749" display="https://finance.yahoo.com/quote/AMZN230616C00172000?p=AMZN230616C00172000" xr:uid="{C21F5165-5C83-44CF-AAE1-CAF323858A8C}"/>
    <hyperlink ref="C5020" r:id="rId5750" display="https://finance.yahoo.com/quote/AMZN/options?strike=172&amp;straddle=false" xr:uid="{12E894FE-7A2D-4A77-9C63-F311CB2B71CE}"/>
    <hyperlink ref="A5021" r:id="rId5751" display="https://finance.yahoo.com/quote/AMZN230616C00172500?p=AMZN230616C00172500" xr:uid="{87E1EA40-6F29-422B-97B6-ABB34E6BABBC}"/>
    <hyperlink ref="C5021" r:id="rId5752" display="https://finance.yahoo.com/quote/AMZN/options?strike=172.5&amp;straddle=false" xr:uid="{E96B94EE-60C3-4304-B512-CA76F7528F39}"/>
    <hyperlink ref="A5022" r:id="rId5753" display="https://finance.yahoo.com/quote/AMZN230616C00173000?p=AMZN230616C00173000" xr:uid="{B95B695D-6B4A-462F-8C68-0BC5727F1D4F}"/>
    <hyperlink ref="C5022" r:id="rId5754" display="https://finance.yahoo.com/quote/AMZN/options?strike=173&amp;straddle=false" xr:uid="{41CE9166-520D-4B4F-A0AD-02053BF91D74}"/>
    <hyperlink ref="A5023" r:id="rId5755" display="https://finance.yahoo.com/quote/AMZN230616C00173500?p=AMZN230616C00173500" xr:uid="{74A676B3-C71E-4F2C-89B4-4D768EE04C42}"/>
    <hyperlink ref="C5023" r:id="rId5756" display="https://finance.yahoo.com/quote/AMZN/options?strike=173.5&amp;straddle=false" xr:uid="{EECDB6F7-9120-4CF3-A6AC-9C63F109C8F4}"/>
    <hyperlink ref="A5024" r:id="rId5757" display="https://finance.yahoo.com/quote/AMZN230616C00174000?p=AMZN230616C00174000" xr:uid="{7E01F5E0-BE5F-443D-B628-0EA417883027}"/>
    <hyperlink ref="C5024" r:id="rId5758" display="https://finance.yahoo.com/quote/AMZN/options?strike=174&amp;straddle=false" xr:uid="{7AC3667A-EB53-4AD2-AD83-BEC904D8B2AE}"/>
    <hyperlink ref="A5025" r:id="rId5759" display="https://finance.yahoo.com/quote/AMZN230616C00174500?p=AMZN230616C00174500" xr:uid="{4C10C167-6DC1-4240-A887-C76D4DEEC915}"/>
    <hyperlink ref="C5025" r:id="rId5760" display="https://finance.yahoo.com/quote/AMZN/options?strike=174.5&amp;straddle=false" xr:uid="{B2CC4A5C-6190-4703-938C-1430692F6867}"/>
    <hyperlink ref="A5026" r:id="rId5761" display="https://finance.yahoo.com/quote/AMZN230616C00175000?p=AMZN230616C00175000" xr:uid="{E2617E3C-CD12-4E74-94E1-E1CEF938BF2B}"/>
    <hyperlink ref="C5026" r:id="rId5762" display="https://finance.yahoo.com/quote/AMZN/options?strike=175&amp;straddle=false" xr:uid="{28F90A9B-4A5B-4C19-9EC6-1D08242D5618}"/>
    <hyperlink ref="A5027" r:id="rId5763" display="https://finance.yahoo.com/quote/AMZN230616C00175500?p=AMZN230616C00175500" xr:uid="{F4B6C441-CE00-4952-A373-A37B9A0A7617}"/>
    <hyperlink ref="C5027" r:id="rId5764" display="https://finance.yahoo.com/quote/AMZN/options?strike=175.5&amp;straddle=false" xr:uid="{A3045ACF-7CD0-46B0-9BE6-D0E13CCFFA63}"/>
    <hyperlink ref="A5028" r:id="rId5765" display="https://finance.yahoo.com/quote/AMZN230616C00176000?p=AMZN230616C00176000" xr:uid="{818ED642-525C-47F2-AEC6-706D8BB89F50}"/>
    <hyperlink ref="C5028" r:id="rId5766" display="https://finance.yahoo.com/quote/AMZN/options?strike=176&amp;straddle=false" xr:uid="{5F1F3146-8E23-4376-8E9A-679675614E84}"/>
    <hyperlink ref="A5029" r:id="rId5767" display="https://finance.yahoo.com/quote/AMZN230616C00176500?p=AMZN230616C00176500" xr:uid="{4395B5D8-2553-44EB-8CE3-CEFD7087C71F}"/>
    <hyperlink ref="C5029" r:id="rId5768" display="https://finance.yahoo.com/quote/AMZN/options?strike=176.5&amp;straddle=false" xr:uid="{81796F46-B89D-4B88-9D19-373F35FE545E}"/>
    <hyperlink ref="A5030" r:id="rId5769" display="https://finance.yahoo.com/quote/AMZN230616C00177000?p=AMZN230616C00177000" xr:uid="{FFB800E0-79B0-47B7-BE61-5C7F4D6FE9CD}"/>
    <hyperlink ref="C5030" r:id="rId5770" display="https://finance.yahoo.com/quote/AMZN/options?strike=177&amp;straddle=false" xr:uid="{85EE0806-EF74-4B91-9EEA-97988AEECD36}"/>
    <hyperlink ref="A5031" r:id="rId5771" display="https://finance.yahoo.com/quote/AMZN230616C00177500?p=AMZN230616C00177500" xr:uid="{4EEE0B64-A890-45BB-8600-8D81A6D3F664}"/>
    <hyperlink ref="C5031" r:id="rId5772" display="https://finance.yahoo.com/quote/AMZN/options?strike=177.5&amp;straddle=false" xr:uid="{9C2EA485-B0EF-470C-9DC1-81550307E3C7}"/>
    <hyperlink ref="A5032" r:id="rId5773" display="https://finance.yahoo.com/quote/AMZN230616C00178000?p=AMZN230616C00178000" xr:uid="{8C12CDEF-ACC7-433E-85FC-D24D13112873}"/>
    <hyperlink ref="C5032" r:id="rId5774" display="https://finance.yahoo.com/quote/AMZN/options?strike=178&amp;straddle=false" xr:uid="{8E76CFEB-CD48-4880-B57B-E523D22200A7}"/>
    <hyperlink ref="A5033" r:id="rId5775" display="https://finance.yahoo.com/quote/AMZN230616C00178500?p=AMZN230616C00178500" xr:uid="{196863D0-D3C3-41DD-9592-784D575E4230}"/>
    <hyperlink ref="C5033" r:id="rId5776" display="https://finance.yahoo.com/quote/AMZN/options?strike=178.5&amp;straddle=false" xr:uid="{16A18B98-425D-428F-BF81-B9964012038D}"/>
    <hyperlink ref="A5034" r:id="rId5777" display="https://finance.yahoo.com/quote/AMZN230616C00179000?p=AMZN230616C00179000" xr:uid="{B2917C1A-6D83-4801-8715-108EC00AD45E}"/>
    <hyperlink ref="C5034" r:id="rId5778" display="https://finance.yahoo.com/quote/AMZN/options?strike=179&amp;straddle=false" xr:uid="{1EDF99D6-6CE5-4FB1-AC1A-58EE36152610}"/>
    <hyperlink ref="A5035" r:id="rId5779" display="https://finance.yahoo.com/quote/AMZN230616C00179500?p=AMZN230616C00179500" xr:uid="{9E51EE53-0472-4DCC-A797-77F9681D1B3B}"/>
    <hyperlink ref="C5035" r:id="rId5780" display="https://finance.yahoo.com/quote/AMZN/options?strike=179.5&amp;straddle=false" xr:uid="{E6233EF1-A585-4975-8F48-60C8BA1BA31B}"/>
    <hyperlink ref="A5036" r:id="rId5781" display="https://finance.yahoo.com/quote/AMZN230616C00180000?p=AMZN230616C00180000" xr:uid="{DB0C3901-30F3-4A32-A201-62E64B352CBB}"/>
    <hyperlink ref="C5036" r:id="rId5782" display="https://finance.yahoo.com/quote/AMZN/options?strike=180&amp;straddle=false" xr:uid="{1D856D19-A68A-489B-8BB9-555E38DCD5E7}"/>
    <hyperlink ref="A5037" r:id="rId5783" display="https://finance.yahoo.com/quote/AMZN230616C00180500?p=AMZN230616C00180500" xr:uid="{6F93E8D9-7753-4F62-B2C3-AA302415417B}"/>
    <hyperlink ref="C5037" r:id="rId5784" display="https://finance.yahoo.com/quote/AMZN/options?strike=180.5&amp;straddle=false" xr:uid="{15A3FB9A-4F9F-4500-8A1E-D6F46A1FC4B9}"/>
    <hyperlink ref="A5038" r:id="rId5785" display="https://finance.yahoo.com/quote/AMZN230616C00181000?p=AMZN230616C00181000" xr:uid="{BBFF780C-DDFC-4D2E-A48C-1DB2674FF3B6}"/>
    <hyperlink ref="C5038" r:id="rId5786" display="https://finance.yahoo.com/quote/AMZN/options?strike=181&amp;straddle=false" xr:uid="{E47FF110-EB86-4D89-B245-176C3C211E89}"/>
    <hyperlink ref="A5039" r:id="rId5787" display="https://finance.yahoo.com/quote/AMZN230616C00181500?p=AMZN230616C00181500" xr:uid="{8A49EF23-1E5A-4F09-A1F2-A3C601E9C8BE}"/>
    <hyperlink ref="C5039" r:id="rId5788" display="https://finance.yahoo.com/quote/AMZN/options?strike=181.5&amp;straddle=false" xr:uid="{E1E380C6-7706-49E0-A67D-33A7A37424CC}"/>
    <hyperlink ref="A5040" r:id="rId5789" display="https://finance.yahoo.com/quote/AMZN230616C00182000?p=AMZN230616C00182000" xr:uid="{ED32552D-505F-44AD-AEB0-368A1D17BAA4}"/>
    <hyperlink ref="C5040" r:id="rId5790" display="https://finance.yahoo.com/quote/AMZN/options?strike=182&amp;straddle=false" xr:uid="{0AEA0001-CA96-43FA-9DF0-91A9793E8A9D}"/>
    <hyperlink ref="A5041" r:id="rId5791" display="https://finance.yahoo.com/quote/AMZN230616C00182500?p=AMZN230616C00182500" xr:uid="{A720D9BD-200F-4972-8D56-8D527752533A}"/>
    <hyperlink ref="C5041" r:id="rId5792" display="https://finance.yahoo.com/quote/AMZN/options?strike=182.5&amp;straddle=false" xr:uid="{CF72BCCC-3774-44D8-84C9-19DDA6AF84E9}"/>
    <hyperlink ref="A5042" r:id="rId5793" display="https://finance.yahoo.com/quote/AMZN230616C00183000?p=AMZN230616C00183000" xr:uid="{8F829E5D-ECBD-42AE-975A-BA047FEF1772}"/>
    <hyperlink ref="C5042" r:id="rId5794" display="https://finance.yahoo.com/quote/AMZN/options?strike=183&amp;straddle=false" xr:uid="{738A8E1D-9AD5-4959-829C-BA076F192FD3}"/>
    <hyperlink ref="A5043" r:id="rId5795" display="https://finance.yahoo.com/quote/AMZN230616C00183500?p=AMZN230616C00183500" xr:uid="{12D3D9E3-762B-4EE2-8B02-73FB0EE1BB51}"/>
    <hyperlink ref="C5043" r:id="rId5796" display="https://finance.yahoo.com/quote/AMZN/options?strike=183.5&amp;straddle=false" xr:uid="{DD30EFEB-531A-4E48-BF31-8B6934966A4B}"/>
    <hyperlink ref="A5044" r:id="rId5797" display="https://finance.yahoo.com/quote/AMZN230616C00184000?p=AMZN230616C00184000" xr:uid="{3CAEBAA1-9027-42D4-A382-D039A5D02C30}"/>
    <hyperlink ref="C5044" r:id="rId5798" display="https://finance.yahoo.com/quote/AMZN/options?strike=184&amp;straddle=false" xr:uid="{A0F7FB50-73C4-4861-93A7-F475DA7F5316}"/>
    <hyperlink ref="A5045" r:id="rId5799" display="https://finance.yahoo.com/quote/AMZN230616C00184500?p=AMZN230616C00184500" xr:uid="{46CD9D5E-EEE2-4353-AB68-773FFAEA3714}"/>
    <hyperlink ref="C5045" r:id="rId5800" display="https://finance.yahoo.com/quote/AMZN/options?strike=184.5&amp;straddle=false" xr:uid="{506AAF8F-CB68-472D-9D19-0AA8FDB56C45}"/>
    <hyperlink ref="A5046" r:id="rId5801" display="https://finance.yahoo.com/quote/AMZN230616C00185000?p=AMZN230616C00185000" xr:uid="{05ABF65D-DB6D-4E23-97CA-ACCA63EDCC60}"/>
    <hyperlink ref="C5046" r:id="rId5802" display="https://finance.yahoo.com/quote/AMZN/options?strike=185&amp;straddle=false" xr:uid="{8EE4B7D6-7335-4341-A4FD-497E04844253}"/>
    <hyperlink ref="A5047" r:id="rId5803" display="https://finance.yahoo.com/quote/AMZN230616C00185500?p=AMZN230616C00185500" xr:uid="{4F737537-FFDF-450D-A257-426988026D8F}"/>
    <hyperlink ref="C5047" r:id="rId5804" display="https://finance.yahoo.com/quote/AMZN/options?strike=185.5&amp;straddle=false" xr:uid="{BB655429-6792-44F0-9FF0-EDB4CCC9B7E7}"/>
    <hyperlink ref="A5048" r:id="rId5805" display="https://finance.yahoo.com/quote/AMZN230616C00186000?p=AMZN230616C00186000" xr:uid="{5FE38304-2BE2-44A2-B5B3-3653BA4AE57E}"/>
    <hyperlink ref="C5048" r:id="rId5806" display="https://finance.yahoo.com/quote/AMZN/options?strike=186&amp;straddle=false" xr:uid="{EEA38947-4B88-44A1-AFA4-84AF45EEAC8E}"/>
    <hyperlink ref="A5049" r:id="rId5807" display="https://finance.yahoo.com/quote/AMZN230616C00186500?p=AMZN230616C00186500" xr:uid="{D614C29A-445B-4A7E-8F87-6D376A7514D7}"/>
    <hyperlink ref="C5049" r:id="rId5808" display="https://finance.yahoo.com/quote/AMZN/options?strike=186.5&amp;straddle=false" xr:uid="{54688F9F-CB0E-4B1B-AE38-3BA6822DE301}"/>
    <hyperlink ref="A5050" r:id="rId5809" display="https://finance.yahoo.com/quote/AMZN230616C00187000?p=AMZN230616C00187000" xr:uid="{609765C4-0125-47F8-8287-34127402790D}"/>
    <hyperlink ref="C5050" r:id="rId5810" display="https://finance.yahoo.com/quote/AMZN/options?strike=187&amp;straddle=false" xr:uid="{8ABFC325-9975-4DF3-8BAF-CD205A13AF24}"/>
    <hyperlink ref="A5051" r:id="rId5811" display="https://finance.yahoo.com/quote/AMZN230616C00187500?p=AMZN230616C00187500" xr:uid="{1C7F5AC4-6469-49BB-B860-4ADCC4BCB244}"/>
    <hyperlink ref="C5051" r:id="rId5812" display="https://finance.yahoo.com/quote/AMZN/options?strike=187.5&amp;straddle=false" xr:uid="{E4F823D9-8E71-4B0F-A0AD-C6D4D95E6745}"/>
    <hyperlink ref="A5052" r:id="rId5813" display="https://finance.yahoo.com/quote/AMZN230616C00188000?p=AMZN230616C00188000" xr:uid="{08E892F0-3052-41C0-A164-994286145AB8}"/>
    <hyperlink ref="C5052" r:id="rId5814" display="https://finance.yahoo.com/quote/AMZN/options?strike=188&amp;straddle=false" xr:uid="{C491FF83-5C43-4030-AAEC-8ACCFC4A14DC}"/>
    <hyperlink ref="A5053" r:id="rId5815" display="https://finance.yahoo.com/quote/AMZN230616C00188500?p=AMZN230616C00188500" xr:uid="{11ED0AD2-B7CA-41E4-8787-5FD392209BFF}"/>
    <hyperlink ref="C5053" r:id="rId5816" display="https://finance.yahoo.com/quote/AMZN/options?strike=188.5&amp;straddle=false" xr:uid="{1B1E15ED-0AB3-4AC7-8AD2-FE0E8BC6F3D7}"/>
    <hyperlink ref="A5054" r:id="rId5817" display="https://finance.yahoo.com/quote/AMZN230616C00189000?p=AMZN230616C00189000" xr:uid="{5A61BFED-D9C4-483C-B236-E765EBECB3C1}"/>
    <hyperlink ref="C5054" r:id="rId5818" display="https://finance.yahoo.com/quote/AMZN/options?strike=189&amp;straddle=false" xr:uid="{027C218D-89A2-4CAD-A305-839DB87DBF0E}"/>
    <hyperlink ref="A5055" r:id="rId5819" display="https://finance.yahoo.com/quote/AMZN230616C00189500?p=AMZN230616C00189500" xr:uid="{72DB4F5A-C5B2-4EF9-8267-3A80C6BEEE45}"/>
    <hyperlink ref="C5055" r:id="rId5820" display="https://finance.yahoo.com/quote/AMZN/options?strike=189.5&amp;straddle=false" xr:uid="{76DCD745-A954-4990-B4DB-43DB8382F3B7}"/>
    <hyperlink ref="A5056" r:id="rId5821" display="https://finance.yahoo.com/quote/AMZN230616C00190000?p=AMZN230616C00190000" xr:uid="{FE225B03-0C6C-48E5-B47F-0F25A06D6755}"/>
    <hyperlink ref="C5056" r:id="rId5822" display="https://finance.yahoo.com/quote/AMZN/options?strike=190&amp;straddle=false" xr:uid="{C9D98A92-345C-4CF1-80B9-AB514A07C5F2}"/>
    <hyperlink ref="A5057" r:id="rId5823" display="https://finance.yahoo.com/quote/AMZN230616C00190500?p=AMZN230616C00190500" xr:uid="{6FA0D716-BCCC-4C2B-B992-FCCD322870B6}"/>
    <hyperlink ref="C5057" r:id="rId5824" display="https://finance.yahoo.com/quote/AMZN/options?strike=190.5&amp;straddle=false" xr:uid="{B0859BE7-7CBC-461D-B2D1-394D6876A513}"/>
    <hyperlink ref="A5058" r:id="rId5825" display="https://finance.yahoo.com/quote/AMZN230616C00191000?p=AMZN230616C00191000" xr:uid="{EF7AFF9B-414B-4ACC-9D99-F678AE1CF71F}"/>
    <hyperlink ref="C5058" r:id="rId5826" display="https://finance.yahoo.com/quote/AMZN/options?strike=191&amp;straddle=false" xr:uid="{780FBC0C-5F46-42DE-B4E6-06A1316253DD}"/>
    <hyperlink ref="A5059" r:id="rId5827" display="https://finance.yahoo.com/quote/AMZN230616C00191500?p=AMZN230616C00191500" xr:uid="{D61BC62A-E7ED-44C7-A73D-48A9697CA79F}"/>
    <hyperlink ref="C5059" r:id="rId5828" display="https://finance.yahoo.com/quote/AMZN/options?strike=191.5&amp;straddle=false" xr:uid="{6951F33F-C796-47F9-9C8A-BDC29F46380D}"/>
    <hyperlink ref="A5060" r:id="rId5829" display="https://finance.yahoo.com/quote/AMZN230616C00192000?p=AMZN230616C00192000" xr:uid="{B680BAFF-C017-4F09-BA1D-6652302B6878}"/>
    <hyperlink ref="C5060" r:id="rId5830" display="https://finance.yahoo.com/quote/AMZN/options?strike=192&amp;straddle=false" xr:uid="{611CA1C7-D172-4841-AEB7-0E8EEC97CB77}"/>
    <hyperlink ref="A5061" r:id="rId5831" display="https://finance.yahoo.com/quote/AMZN230616C00192500?p=AMZN230616C00192500" xr:uid="{4743988F-E952-4289-9DDD-670C5900604D}"/>
    <hyperlink ref="C5061" r:id="rId5832" display="https://finance.yahoo.com/quote/AMZN/options?strike=192.5&amp;straddle=false" xr:uid="{40A26CD6-78CB-4A3A-95D1-93FBC526817C}"/>
    <hyperlink ref="A5062" r:id="rId5833" display="https://finance.yahoo.com/quote/AMZN230616C00193000?p=AMZN230616C00193000" xr:uid="{7CCB09B7-2C0B-469E-B5F8-F1FAC0B2C8C9}"/>
    <hyperlink ref="C5062" r:id="rId5834" display="https://finance.yahoo.com/quote/AMZN/options?strike=193&amp;straddle=false" xr:uid="{C6592045-54FA-4960-8FC2-FDF0195E7E77}"/>
    <hyperlink ref="A5063" r:id="rId5835" display="https://finance.yahoo.com/quote/AMZN230616C00193500?p=AMZN230616C00193500" xr:uid="{CAA16728-93A6-4D0F-843E-9113FEFF160B}"/>
    <hyperlink ref="C5063" r:id="rId5836" display="https://finance.yahoo.com/quote/AMZN/options?strike=193.5&amp;straddle=false" xr:uid="{3FC802CD-B387-4331-8FED-B974524BE632}"/>
    <hyperlink ref="A5064" r:id="rId5837" display="https://finance.yahoo.com/quote/AMZN230616C00194000?p=AMZN230616C00194000" xr:uid="{DCE7FC35-8202-4550-A166-DDE4E62C0B84}"/>
    <hyperlink ref="C5064" r:id="rId5838" display="https://finance.yahoo.com/quote/AMZN/options?strike=194&amp;straddle=false" xr:uid="{F7A09B00-A40B-4F61-AD55-F8BF6E97C4B3}"/>
    <hyperlink ref="A5065" r:id="rId5839" display="https://finance.yahoo.com/quote/AMZN230616C00194500?p=AMZN230616C00194500" xr:uid="{07101C89-3CE2-4286-B359-A8994211E719}"/>
    <hyperlink ref="C5065" r:id="rId5840" display="https://finance.yahoo.com/quote/AMZN/options?strike=194.5&amp;straddle=false" xr:uid="{9B284A6A-DB26-4EB3-9C70-3B5DCF97BFA6}"/>
    <hyperlink ref="A5066" r:id="rId5841" display="https://finance.yahoo.com/quote/AMZN230616C00195000?p=AMZN230616C00195000" xr:uid="{A11B6298-13C8-46D4-9C95-24AE16030568}"/>
    <hyperlink ref="C5066" r:id="rId5842" display="https://finance.yahoo.com/quote/AMZN/options?strike=195&amp;straddle=false" xr:uid="{229DF62B-3286-456A-851D-63826AC56431}"/>
    <hyperlink ref="A5067" r:id="rId5843" display="https://finance.yahoo.com/quote/AMZN230616C00195500?p=AMZN230616C00195500" xr:uid="{1FA9FC85-23EE-4A66-B666-FEC6285B2855}"/>
    <hyperlink ref="C5067" r:id="rId5844" display="https://finance.yahoo.com/quote/AMZN/options?strike=195.5&amp;straddle=false" xr:uid="{D160BC40-6FB3-40FB-A176-DC32A915F187}"/>
    <hyperlink ref="A5068" r:id="rId5845" display="https://finance.yahoo.com/quote/AMZN230616C00196000?p=AMZN230616C00196000" xr:uid="{27EE8BD0-F374-43F2-8582-B3164AE4B6E3}"/>
    <hyperlink ref="C5068" r:id="rId5846" display="https://finance.yahoo.com/quote/AMZN/options?strike=196&amp;straddle=false" xr:uid="{6359061D-9B97-4875-BFBE-ED90EBA702A9}"/>
    <hyperlink ref="A5069" r:id="rId5847" display="https://finance.yahoo.com/quote/AMZN230616C00196500?p=AMZN230616C00196500" xr:uid="{D6FB642B-4F35-4D6B-B59B-941EEBE2B74E}"/>
    <hyperlink ref="C5069" r:id="rId5848" display="https://finance.yahoo.com/quote/AMZN/options?strike=196.5&amp;straddle=false" xr:uid="{55D3F050-4D73-47C3-A457-0BB37C0FA9C1}"/>
    <hyperlink ref="A5070" r:id="rId5849" display="https://finance.yahoo.com/quote/AMZN230616C00197000?p=AMZN230616C00197000" xr:uid="{282B2A1A-48EF-4D6E-BE53-E44CE7342A15}"/>
    <hyperlink ref="C5070" r:id="rId5850" display="https://finance.yahoo.com/quote/AMZN/options?strike=197&amp;straddle=false" xr:uid="{551C41AB-DC44-4346-8E1C-A992FAAAA8EB}"/>
    <hyperlink ref="A5071" r:id="rId5851" display="https://finance.yahoo.com/quote/AMZN230616C00197500?p=AMZN230616C00197500" xr:uid="{346D0968-71C3-4E43-A275-26CF60B0686F}"/>
    <hyperlink ref="C5071" r:id="rId5852" display="https://finance.yahoo.com/quote/AMZN/options?strike=197.5&amp;straddle=false" xr:uid="{4A0027E3-6563-4993-B5E9-93B79EE8FBC3}"/>
    <hyperlink ref="A5072" r:id="rId5853" display="https://finance.yahoo.com/quote/AMZN230616C00198000?p=AMZN230616C00198000" xr:uid="{D60E5862-48FF-436F-AC7A-BCC4B9295D68}"/>
    <hyperlink ref="C5072" r:id="rId5854" display="https://finance.yahoo.com/quote/AMZN/options?strike=198&amp;straddle=false" xr:uid="{7A34BED9-3D52-4A88-A1B3-96F66F1C14E5}"/>
    <hyperlink ref="A5073" r:id="rId5855" display="https://finance.yahoo.com/quote/AMZN230616C00198500?p=AMZN230616C00198500" xr:uid="{A5735B24-4E86-4600-BA18-411BA34DDD9B}"/>
    <hyperlink ref="C5073" r:id="rId5856" display="https://finance.yahoo.com/quote/AMZN/options?strike=198.5&amp;straddle=false" xr:uid="{F39649E6-2FED-448F-BFB9-1D49D28C5A79}"/>
    <hyperlink ref="A5074" r:id="rId5857" display="https://finance.yahoo.com/quote/AMZN230616C00199000?p=AMZN230616C00199000" xr:uid="{27EB60AC-3C56-4BCE-901E-336EBBC0FE6D}"/>
    <hyperlink ref="C5074" r:id="rId5858" display="https://finance.yahoo.com/quote/AMZN/options?strike=199&amp;straddle=false" xr:uid="{34975401-BC95-4D5C-9019-C7C4B32E52A2}"/>
    <hyperlink ref="A5075" r:id="rId5859" display="https://finance.yahoo.com/quote/AMZN230616C00199500?p=AMZN230616C00199500" xr:uid="{2C6ADFA4-EBA7-464E-9F67-6FD492ECD1C2}"/>
    <hyperlink ref="C5075" r:id="rId5860" display="https://finance.yahoo.com/quote/AMZN/options?strike=199.5&amp;straddle=false" xr:uid="{0F8FF675-D5A3-4747-8449-FE4E387D2155}"/>
    <hyperlink ref="A5076" r:id="rId5861" display="https://finance.yahoo.com/quote/AMZN230616C00200000?p=AMZN230616C00200000" xr:uid="{86CCF149-C091-4949-9CC2-7CE4A0DD4314}"/>
    <hyperlink ref="C5076" r:id="rId5862" display="https://finance.yahoo.com/quote/AMZN/options?strike=200&amp;straddle=false" xr:uid="{B84908AD-7064-4CA8-96FD-BF47EC6399F7}"/>
    <hyperlink ref="A5077" r:id="rId5863" display="https://finance.yahoo.com/quote/AMZN230616C00205000?p=AMZN230616C00205000" xr:uid="{0327F449-8E80-48D7-B9D4-25A4339A5576}"/>
    <hyperlink ref="C5077" r:id="rId5864" display="https://finance.yahoo.com/quote/AMZN/options?strike=205&amp;straddle=false" xr:uid="{6F3CAF7A-ADF5-40B0-8B6F-0EAFF7056B3C}"/>
    <hyperlink ref="A5078" r:id="rId5865" display="https://finance.yahoo.com/quote/AMZN230616C00210000?p=AMZN230616C00210000" xr:uid="{D9E6FDCB-890A-43D9-A40C-70E49905A787}"/>
    <hyperlink ref="C5078" r:id="rId5866" display="https://finance.yahoo.com/quote/AMZN/options?strike=210&amp;straddle=false" xr:uid="{B54CEC31-8E9B-4034-BA1D-8B5A4CFEBD3E}"/>
    <hyperlink ref="A5079" r:id="rId5867" display="https://finance.yahoo.com/quote/AMZN230616C00215000?p=AMZN230616C00215000" xr:uid="{EF53D550-1DDD-4983-8BAD-C4D8C72D8A0F}"/>
    <hyperlink ref="C5079" r:id="rId5868" display="https://finance.yahoo.com/quote/AMZN/options?strike=215&amp;straddle=false" xr:uid="{CB58F30E-8433-49CC-925E-63DFF11B8C22}"/>
    <hyperlink ref="A5080" r:id="rId5869" display="https://finance.yahoo.com/quote/AMZN230616C00220000?p=AMZN230616C00220000" xr:uid="{FABD1D8C-A128-48F1-B919-E0C7115E7891}"/>
    <hyperlink ref="C5080" r:id="rId5870" display="https://finance.yahoo.com/quote/AMZN/options?strike=220&amp;straddle=false" xr:uid="{0E90C3C2-D488-4E78-B54F-907DE03C6FBA}"/>
    <hyperlink ref="A5081" r:id="rId5871" display="https://finance.yahoo.com/quote/AMZN230616C00225000?p=AMZN230616C00225000" xr:uid="{A30C5523-C79C-47AE-82D3-B5376F0ADA1B}"/>
    <hyperlink ref="C5081" r:id="rId5872" display="https://finance.yahoo.com/quote/AMZN/options?strike=225&amp;straddle=false" xr:uid="{C9125F4E-32F1-4006-823E-ABDE7449D85A}"/>
    <hyperlink ref="A5082" r:id="rId5873" display="https://finance.yahoo.com/quote/AMZN230616C00230000?p=AMZN230616C00230000" xr:uid="{E397286B-EFCD-4DD4-A62A-51F9A359B271}"/>
    <hyperlink ref="C5082" r:id="rId5874" display="https://finance.yahoo.com/quote/AMZN/options?strike=230&amp;straddle=false" xr:uid="{DC58FAC1-67FD-4AC8-9753-EBB3C2636CFF}"/>
    <hyperlink ref="A5083" r:id="rId5875" display="https://finance.yahoo.com/quote/AMZN230616C00235000?p=AMZN230616C00235000" xr:uid="{C839FF1D-1C15-45B3-929F-74B936409758}"/>
    <hyperlink ref="C5083" r:id="rId5876" display="https://finance.yahoo.com/quote/AMZN/options?strike=235&amp;straddle=false" xr:uid="{DC3FC359-4DA8-458D-8D57-380C842933E9}"/>
    <hyperlink ref="A5084" r:id="rId5877" display="https://finance.yahoo.com/quote/AMZN230616C00240000?p=AMZN230616C00240000" xr:uid="{B2828578-78C0-4207-83F0-FE4E9D4747E7}"/>
    <hyperlink ref="C5084" r:id="rId5878" display="https://finance.yahoo.com/quote/AMZN/options?strike=240&amp;straddle=false" xr:uid="{6471EE47-4BF4-4FAE-928F-02486315AA1E}"/>
    <hyperlink ref="A5085" r:id="rId5879" display="https://finance.yahoo.com/quote/AMZN230616C00245000?p=AMZN230616C00245000" xr:uid="{B6675981-A5BB-44EA-A660-419C4D87529C}"/>
    <hyperlink ref="C5085" r:id="rId5880" display="https://finance.yahoo.com/quote/AMZN/options?strike=245&amp;straddle=false" xr:uid="{1CED28F3-A45E-4A05-A59D-70C94D066AD4}"/>
    <hyperlink ref="A5086" r:id="rId5881" display="https://finance.yahoo.com/quote/AMZN230616C00250000?p=AMZN230616C00250000" xr:uid="{C63A67C3-049C-4B04-9D06-765FB7034FE2}"/>
    <hyperlink ref="C5086" r:id="rId5882" display="https://finance.yahoo.com/quote/AMZN/options?strike=250&amp;straddle=false" xr:uid="{E584D66B-7D6E-4AFA-9DB1-54D4AA549626}"/>
    <hyperlink ref="A5087" r:id="rId5883" display="https://finance.yahoo.com/quote/AMZN230616C00255000?p=AMZN230616C00255000" xr:uid="{7ED01BA3-721F-4E36-8B26-16780FC68BC0}"/>
    <hyperlink ref="C5087" r:id="rId5884" display="https://finance.yahoo.com/quote/AMZN/options?strike=255&amp;straddle=false" xr:uid="{3DA63B6E-1B3F-418B-9547-5E93AA3D8D9E}"/>
    <hyperlink ref="A5088" r:id="rId5885" display="https://finance.yahoo.com/quote/AMZN230616C00260000?p=AMZN230616C00260000" xr:uid="{281A333D-FF81-4A79-A60D-380782C3D6A1}"/>
    <hyperlink ref="C5088" r:id="rId5886" display="https://finance.yahoo.com/quote/AMZN/options?strike=260&amp;straddle=false" xr:uid="{9778D01C-A43A-4F13-B4A3-6E58160DF626}"/>
    <hyperlink ref="A5089" r:id="rId5887" display="https://finance.yahoo.com/quote/AMZN230616C00265000?p=AMZN230616C00265000" xr:uid="{A9F5F8E9-84E6-453E-8009-CFD6190BC35F}"/>
    <hyperlink ref="C5089" r:id="rId5888" display="https://finance.yahoo.com/quote/AMZN/options?strike=265&amp;straddle=false" xr:uid="{C7DB43BF-D97E-4224-9505-4F856914D004}"/>
    <hyperlink ref="A5090" r:id="rId5889" display="https://finance.yahoo.com/quote/AMZN230616C00270000?p=AMZN230616C00270000" xr:uid="{4339355C-4B23-47DC-ABBC-91F0012B712A}"/>
    <hyperlink ref="C5090" r:id="rId5890" display="https://finance.yahoo.com/quote/AMZN/options?strike=270&amp;straddle=false" xr:uid="{DA6D9495-58F6-4AEF-88DB-496334838AEC}"/>
    <hyperlink ref="A5091" r:id="rId5891" display="https://finance.yahoo.com/quote/AMZN230616C00275000?p=AMZN230616C00275000" xr:uid="{5CE0D651-9330-4B6C-BC23-B3C339A00034}"/>
    <hyperlink ref="C5091" r:id="rId5892" display="https://finance.yahoo.com/quote/AMZN/options?strike=275&amp;straddle=false" xr:uid="{38D56075-D822-4A7E-B590-1969DF16E6CB}"/>
    <hyperlink ref="A5092" r:id="rId5893" display="https://finance.yahoo.com/quote/AMZN230616C01200000?p=AMZN230616C01200000" xr:uid="{54375AFA-03A1-415B-8637-D0E7512EC514}"/>
    <hyperlink ref="C5092" r:id="rId5894" display="https://finance.yahoo.com/quote/AMZN/options?strike=1200&amp;straddle=false" xr:uid="{FAAD2739-408E-4907-8F66-8792D092E358}"/>
    <hyperlink ref="A5093" r:id="rId5895" display="https://finance.yahoo.com/quote/AMZN230616C01240000?p=AMZN230616C01240000" xr:uid="{BAE4DE6C-F421-4564-A1B5-9788F54450A8}"/>
    <hyperlink ref="C5093" r:id="rId5896" display="https://finance.yahoo.com/quote/AMZN/options?strike=1240&amp;straddle=false" xr:uid="{205E71E2-992A-49FF-90D3-DF1B92883DEF}"/>
    <hyperlink ref="A5094" r:id="rId5897" display="https://finance.yahoo.com/quote/AMZN230616C01280000?p=AMZN230616C01280000" xr:uid="{0E636706-5406-48DA-948D-7DE2863349A7}"/>
    <hyperlink ref="C5094" r:id="rId5898" display="https://finance.yahoo.com/quote/AMZN/options?strike=1280&amp;straddle=false" xr:uid="{6DB76FA5-67B7-4FE5-A571-47AADD038347}"/>
    <hyperlink ref="A5095" r:id="rId5899" display="https://finance.yahoo.com/quote/AMZN230616C01300000?p=AMZN230616C01300000" xr:uid="{94DDFFBA-3D4B-40DC-ACBD-DF5026EB02CF}"/>
    <hyperlink ref="C5095" r:id="rId5900" display="https://finance.yahoo.com/quote/AMZN/options?strike=1300&amp;straddle=false" xr:uid="{A4C65C9D-778B-40B5-AD73-CB6DBBFCC6C4}"/>
    <hyperlink ref="A5096" r:id="rId5901" display="https://finance.yahoo.com/quote/AMZN230616C01320000?p=AMZN230616C01320000" xr:uid="{88CD8223-E409-4C59-9241-1DF75E8B7D36}"/>
    <hyperlink ref="C5096" r:id="rId5902" display="https://finance.yahoo.com/quote/AMZN/options?strike=1320&amp;straddle=false" xr:uid="{1BE6644C-15EA-4676-8E94-57E8626B9666}"/>
    <hyperlink ref="A5097" r:id="rId5903" display="https://finance.yahoo.com/quote/AMZN230616C01340000?p=AMZN230616C01340000" xr:uid="{78EE630E-00AF-4B0A-B58F-2A3A85A74E76}"/>
    <hyperlink ref="C5097" r:id="rId5904" display="https://finance.yahoo.com/quote/AMZN/options?strike=1340&amp;straddle=false" xr:uid="{95AF0CD5-253A-44B7-BCF2-4D64CA905E2E}"/>
    <hyperlink ref="A5098" r:id="rId5905" display="https://finance.yahoo.com/quote/AMZN230616C01360000?p=AMZN230616C01360000" xr:uid="{ABE8409C-B0BC-4444-A16B-E210263F82D6}"/>
    <hyperlink ref="C5098" r:id="rId5906" display="https://finance.yahoo.com/quote/AMZN/options?strike=1360&amp;straddle=false" xr:uid="{ADA99F04-696A-42C9-9DFE-13A95825F2C9}"/>
    <hyperlink ref="A5099" r:id="rId5907" display="https://finance.yahoo.com/quote/AMZN230616C01380000?p=AMZN230616C01380000" xr:uid="{2640CC75-522E-49CF-B02E-A2E46400347C}"/>
    <hyperlink ref="C5099" r:id="rId5908" display="https://finance.yahoo.com/quote/AMZN/options?strike=1380&amp;straddle=false" xr:uid="{30A568C0-4D70-4C2D-BBFE-163A4F414A49}"/>
    <hyperlink ref="A5100" r:id="rId5909" display="https://finance.yahoo.com/quote/AMZN230616C01400000?p=AMZN230616C01400000" xr:uid="{E267B2FC-29D0-4100-9F63-34213CD688FB}"/>
    <hyperlink ref="C5100" r:id="rId5910" display="https://finance.yahoo.com/quote/AMZN/options?strike=1400&amp;straddle=false" xr:uid="{54B3F880-FD8D-4EEE-BBF5-B1493A2EA788}"/>
    <hyperlink ref="A5101" r:id="rId5911" display="https://finance.yahoo.com/quote/AMZN230616C01420000?p=AMZN230616C01420000" xr:uid="{21FE0C05-AF04-47FC-A856-905A24561B37}"/>
    <hyperlink ref="C5101" r:id="rId5912" display="https://finance.yahoo.com/quote/AMZN/options?strike=1420&amp;straddle=false" xr:uid="{2D2D17C1-5DBE-4FBF-BCB2-3396E24AFCA4}"/>
    <hyperlink ref="A5102" r:id="rId5913" display="https://finance.yahoo.com/quote/AMZN230616C01440000?p=AMZN230616C01440000" xr:uid="{C02CB516-4740-4ABD-8B60-CAF471360BF1}"/>
    <hyperlink ref="C5102" r:id="rId5914" display="https://finance.yahoo.com/quote/AMZN/options?strike=1440&amp;straddle=false" xr:uid="{673385EF-9992-4969-A3FF-3F057C874297}"/>
    <hyperlink ref="A5103" r:id="rId5915" display="https://finance.yahoo.com/quote/AMZN230616C01450000?p=AMZN230616C01450000" xr:uid="{73AB000B-09CE-452E-B26F-24C3071B7B3C}"/>
    <hyperlink ref="C5103" r:id="rId5916" display="https://finance.yahoo.com/quote/AMZN/options?strike=1450&amp;straddle=false" xr:uid="{741EFCAA-1526-48B3-8290-DB9E843B22C3}"/>
    <hyperlink ref="A5104" r:id="rId5917" display="https://finance.yahoo.com/quote/AMZN230616C01460000?p=AMZN230616C01460000" xr:uid="{834E77D4-F82C-4B85-AB5D-7D8C7EF63CE7}"/>
    <hyperlink ref="C5104" r:id="rId5918" display="https://finance.yahoo.com/quote/AMZN/options?strike=1460&amp;straddle=false" xr:uid="{E77C5FD4-73B2-46D2-B7FA-A66FBE741B8E}"/>
    <hyperlink ref="A5105" r:id="rId5919" display="https://finance.yahoo.com/quote/AMZN230616C01480000?p=AMZN230616C01480000" xr:uid="{A44F56C8-8DB2-45BF-8235-C3BEC7C5C9B3}"/>
    <hyperlink ref="C5105" r:id="rId5920" display="https://finance.yahoo.com/quote/AMZN/options?strike=1480&amp;straddle=false" xr:uid="{2AA633FB-662B-46B4-AFF3-884B17FA8DA8}"/>
    <hyperlink ref="A5106" r:id="rId5921" display="https://finance.yahoo.com/quote/AMZN230616C01500000?p=AMZN230616C01500000" xr:uid="{DF1DB2DA-9D4B-4990-8F98-24BDA8AFD398}"/>
    <hyperlink ref="C5106" r:id="rId5922" display="https://finance.yahoo.com/quote/AMZN/options?strike=1500&amp;straddle=false" xr:uid="{92C49AF3-159A-4A68-B02D-1C6C4C7C7B9F}"/>
    <hyperlink ref="A5107" r:id="rId5923" display="https://finance.yahoo.com/quote/AMZN230616C01520000?p=AMZN230616C01520000" xr:uid="{C515535F-AF78-4818-830E-FBADF4B10BC4}"/>
    <hyperlink ref="C5107" r:id="rId5924" display="https://finance.yahoo.com/quote/AMZN/options?strike=1520&amp;straddle=false" xr:uid="{30DA4B68-FB4A-473F-90DE-403D4FAB8954}"/>
    <hyperlink ref="A5108" r:id="rId5925" display="https://finance.yahoo.com/quote/AMZN230616C01540000?p=AMZN230616C01540000" xr:uid="{E88F87B7-03DB-4D15-9686-6DABC60D9E5D}"/>
    <hyperlink ref="C5108" r:id="rId5926" display="https://finance.yahoo.com/quote/AMZN/options?strike=1540&amp;straddle=false" xr:uid="{CE274442-A7F9-42BE-8765-285F31193299}"/>
    <hyperlink ref="A5109" r:id="rId5927" display="https://finance.yahoo.com/quote/AMZN230616C01550000?p=AMZN230616C01550000" xr:uid="{85B31CEC-E9BA-40EF-82E5-F9F29E7DD389}"/>
    <hyperlink ref="C5109" r:id="rId5928" display="https://finance.yahoo.com/quote/AMZN/options?strike=1550&amp;straddle=false" xr:uid="{22E77BCD-A108-4022-9059-73060FC74757}"/>
    <hyperlink ref="A5110" r:id="rId5929" display="https://finance.yahoo.com/quote/AMZN230616C01560000?p=AMZN230616C01560000" xr:uid="{64EF7B56-FC71-4E4F-859C-FF43238CB09D}"/>
    <hyperlink ref="C5110" r:id="rId5930" display="https://finance.yahoo.com/quote/AMZN/options?strike=1560&amp;straddle=false" xr:uid="{B8CEB0A9-5749-47C3-9238-26B10DF785A7}"/>
    <hyperlink ref="A5111" r:id="rId5931" display="https://finance.yahoo.com/quote/AMZN230616C01580000?p=AMZN230616C01580000" xr:uid="{EDE9A29C-0DC8-4D3F-8060-2F27688B4D8D}"/>
    <hyperlink ref="C5111" r:id="rId5932" display="https://finance.yahoo.com/quote/AMZN/options?strike=1580&amp;straddle=false" xr:uid="{521A3FD6-4D47-4766-9983-21D7E97DFD46}"/>
    <hyperlink ref="A5112" r:id="rId5933" display="https://finance.yahoo.com/quote/AMZN230616C01600000?p=AMZN230616C01600000" xr:uid="{C0089A11-87FB-4F73-85CC-DB47515F1248}"/>
    <hyperlink ref="C5112" r:id="rId5934" display="https://finance.yahoo.com/quote/AMZN/options?strike=1600&amp;straddle=false" xr:uid="{6E9E80ED-F058-40FF-AC35-B449F0E4CB14}"/>
    <hyperlink ref="A5113" r:id="rId5935" display="https://finance.yahoo.com/quote/AMZN230616C01620000?p=AMZN230616C01620000" xr:uid="{CA513343-44BD-4B32-8060-70FBCAD8D9A8}"/>
    <hyperlink ref="C5113" r:id="rId5936" display="https://finance.yahoo.com/quote/AMZN/options?strike=1620&amp;straddle=false" xr:uid="{597112F9-7A68-4F45-941D-04779ACB7DF0}"/>
    <hyperlink ref="A5114" r:id="rId5937" display="https://finance.yahoo.com/quote/AMZN230616C01640000?p=AMZN230616C01640000" xr:uid="{1C1E889C-221C-44CB-9BEB-D9D59469BDA0}"/>
    <hyperlink ref="C5114" r:id="rId5938" display="https://finance.yahoo.com/quote/AMZN/options?strike=1640&amp;straddle=false" xr:uid="{EF8077E4-4003-47D8-B5FD-EAA6A20DB3C0}"/>
    <hyperlink ref="A5115" r:id="rId5939" display="https://finance.yahoo.com/quote/AMZN230616C01660000?p=AMZN230616C01660000" xr:uid="{CA442630-59B5-4574-B28B-3F972504B4D8}"/>
    <hyperlink ref="C5115" r:id="rId5940" display="https://finance.yahoo.com/quote/AMZN/options?strike=1660&amp;straddle=false" xr:uid="{B2A22C70-6F33-4CC1-A23C-3DD5C8A14A5D}"/>
    <hyperlink ref="A5116" r:id="rId5941" display="https://finance.yahoo.com/quote/AMZN230616C01680000?p=AMZN230616C01680000" xr:uid="{641B7C7F-2F31-48A4-90AB-6853EC7A9F2A}"/>
    <hyperlink ref="C5116" r:id="rId5942" display="https://finance.yahoo.com/quote/AMZN/options?strike=1680&amp;straddle=false" xr:uid="{F9C49F49-A3B6-4F0A-BE54-8A71A17238D6}"/>
    <hyperlink ref="A5117" r:id="rId5943" display="https://finance.yahoo.com/quote/AMZN230616C01700000?p=AMZN230616C01700000" xr:uid="{0EA73898-27DF-4ECA-8BD1-C203A55B0909}"/>
    <hyperlink ref="C5117" r:id="rId5944" display="https://finance.yahoo.com/quote/AMZN/options?strike=1700&amp;straddle=false" xr:uid="{AE7D8CAC-46B3-4083-A76F-EFD9A0015C8F}"/>
    <hyperlink ref="A5118" r:id="rId5945" display="https://finance.yahoo.com/quote/AMZN230616C01720000?p=AMZN230616C01720000" xr:uid="{7C9E579E-88DC-42FA-91DF-54FCA8F888AC}"/>
    <hyperlink ref="C5118" r:id="rId5946" display="https://finance.yahoo.com/quote/AMZN/options?strike=1720&amp;straddle=false" xr:uid="{C04E8E33-0840-4106-9A56-C31A8118DCDE}"/>
    <hyperlink ref="A5119" r:id="rId5947" display="https://finance.yahoo.com/quote/AMZN230616C01740000?p=AMZN230616C01740000" xr:uid="{BE402E9B-5EA4-45F0-855B-C91E3B5323D8}"/>
    <hyperlink ref="C5119" r:id="rId5948" display="https://finance.yahoo.com/quote/AMZN/options?strike=1740&amp;straddle=false" xr:uid="{D64346A0-0DE0-48D2-92F7-9AF8BD711C50}"/>
    <hyperlink ref="A5120" r:id="rId5949" display="https://finance.yahoo.com/quote/AMZN230616C01760000?p=AMZN230616C01760000" xr:uid="{5F983435-FDC4-486C-944A-8CEBBAFDBD9B}"/>
    <hyperlink ref="C5120" r:id="rId5950" display="https://finance.yahoo.com/quote/AMZN/options?strike=1760&amp;straddle=false" xr:uid="{8A8FB6D3-0834-441A-909A-7B1603004A8F}"/>
    <hyperlink ref="A5121" r:id="rId5951" display="https://finance.yahoo.com/quote/AMZN230616C01780000?p=AMZN230616C01780000" xr:uid="{84A032E8-DE6B-4999-BC67-179D2AE45981}"/>
    <hyperlink ref="C5121" r:id="rId5952" display="https://finance.yahoo.com/quote/AMZN/options?strike=1780&amp;straddle=false" xr:uid="{960DA3D7-3DDE-49E5-9D37-9CE68D313E35}"/>
    <hyperlink ref="A5122" r:id="rId5953" display="https://finance.yahoo.com/quote/AMZN230616C01800000?p=AMZN230616C01800000" xr:uid="{6F93557F-BA8C-469B-8662-17ACB718FDB3}"/>
    <hyperlink ref="C5122" r:id="rId5954" display="https://finance.yahoo.com/quote/AMZN/options?strike=1800&amp;straddle=false" xr:uid="{546314DF-AA28-4092-AF0A-054094F6347F}"/>
    <hyperlink ref="A5123" r:id="rId5955" display="https://finance.yahoo.com/quote/AMZN230616C01820000?p=AMZN230616C01820000" xr:uid="{868B1865-CE58-45A1-A031-24805422B96B}"/>
    <hyperlink ref="C5123" r:id="rId5956" display="https://finance.yahoo.com/quote/AMZN/options?strike=1820&amp;straddle=false" xr:uid="{FFCFA151-A3DD-47A3-8BB2-3838687ED404}"/>
    <hyperlink ref="A5124" r:id="rId5957" display="https://finance.yahoo.com/quote/AMZN230616C01840000?p=AMZN230616C01840000" xr:uid="{DAFCD905-82CB-4F9C-B188-DAEA338EC911}"/>
    <hyperlink ref="C5124" r:id="rId5958" display="https://finance.yahoo.com/quote/AMZN/options?strike=1840&amp;straddle=false" xr:uid="{DECFCA62-07EC-4181-90EB-F42644CBDFA1}"/>
    <hyperlink ref="A5125" r:id="rId5959" display="https://finance.yahoo.com/quote/AMZN230616C01860000?p=AMZN230616C01860000" xr:uid="{770A2240-E2E3-49EB-A418-800EA7F4A464}"/>
    <hyperlink ref="C5125" r:id="rId5960" display="https://finance.yahoo.com/quote/AMZN/options?strike=1860&amp;straddle=false" xr:uid="{005A90B4-AEC8-4524-A993-EBDFB161A789}"/>
    <hyperlink ref="A5126" r:id="rId5961" display="https://finance.yahoo.com/quote/AMZN230616C01880000?p=AMZN230616C01880000" xr:uid="{D17BC60B-B4EC-4D4A-8996-76806AA1B403}"/>
    <hyperlink ref="C5126" r:id="rId5962" display="https://finance.yahoo.com/quote/AMZN/options?strike=1880&amp;straddle=false" xr:uid="{8BC5DFCF-A215-4250-B394-E3DDE9AFC3CB}"/>
    <hyperlink ref="A5127" r:id="rId5963" display="https://finance.yahoo.com/quote/AMZN230616C01900000?p=AMZN230616C01900000" xr:uid="{FBDEDAFA-29BC-4591-A58B-CE9E77C9FA4B}"/>
    <hyperlink ref="C5127" r:id="rId5964" display="https://finance.yahoo.com/quote/AMZN/options?strike=1900&amp;straddle=false" xr:uid="{CD1C433E-824A-4BB8-ADD8-2C4605FB08D6}"/>
    <hyperlink ref="A5128" r:id="rId5965" display="https://finance.yahoo.com/quote/AMZN230616C01920000?p=AMZN230616C01920000" xr:uid="{9785F9F4-9CF9-4828-B699-76CB75EFA703}"/>
    <hyperlink ref="C5128" r:id="rId5966" display="https://finance.yahoo.com/quote/AMZN/options?strike=1920&amp;straddle=false" xr:uid="{7503B6ED-8C2B-45FD-B6B6-FDB53B7E4D29}"/>
    <hyperlink ref="A5129" r:id="rId5967" display="https://finance.yahoo.com/quote/AMZN230616C01940000?p=AMZN230616C01940000" xr:uid="{32ED17C4-9D31-45CC-95B8-228A3F8245FF}"/>
    <hyperlink ref="C5129" r:id="rId5968" display="https://finance.yahoo.com/quote/AMZN/options?strike=1940&amp;straddle=false" xr:uid="{B5337BBE-A9A7-409F-AC2D-771F366F9E26}"/>
    <hyperlink ref="A5130" r:id="rId5969" display="https://finance.yahoo.com/quote/AMZN230616C01960000?p=AMZN230616C01960000" xr:uid="{44BE7C2E-8C1D-4EAB-9D4C-9573359B5F9D}"/>
    <hyperlink ref="C5130" r:id="rId5970" display="https://finance.yahoo.com/quote/AMZN/options?strike=1960&amp;straddle=false" xr:uid="{21A8BBBA-4915-48F1-A810-EBEF6B78C861}"/>
    <hyperlink ref="A5131" r:id="rId5971" display="https://finance.yahoo.com/quote/AMZN230616C01980000?p=AMZN230616C01980000" xr:uid="{CC99325E-BA7C-48F6-A7B9-F5D9EDC7A43E}"/>
    <hyperlink ref="C5131" r:id="rId5972" display="https://finance.yahoo.com/quote/AMZN/options?strike=1980&amp;straddle=false" xr:uid="{87816114-0C8D-4E3E-9D32-82B4E6F2BED8}"/>
    <hyperlink ref="A5132" r:id="rId5973" display="https://finance.yahoo.com/quote/AMZN230616C02000000?p=AMZN230616C02000000" xr:uid="{DA0E2BAB-845E-4C6B-8D64-74378E9918F1}"/>
    <hyperlink ref="C5132" r:id="rId5974" display="https://finance.yahoo.com/quote/AMZN/options?strike=2000&amp;straddle=false" xr:uid="{14E11E27-DF05-453B-9961-5EE9931C9F16}"/>
    <hyperlink ref="A5133" r:id="rId5975" display="https://finance.yahoo.com/quote/AMZN230616C02100000?p=AMZN230616C02100000" xr:uid="{7B724190-A5F5-4DCD-B17A-D558AEE626B2}"/>
    <hyperlink ref="C5133" r:id="rId5976" display="https://finance.yahoo.com/quote/AMZN/options?strike=2100&amp;straddle=false" xr:uid="{88CF3114-0468-4BF9-AFA6-275C16C20F4D}"/>
    <hyperlink ref="A5134" r:id="rId5977" display="https://finance.yahoo.com/quote/AMZN230616C02200000?p=AMZN230616C02200000" xr:uid="{3C30B888-416F-490F-B86E-3BF39DEEF0E3}"/>
    <hyperlink ref="C5134" r:id="rId5978" display="https://finance.yahoo.com/quote/AMZN/options?strike=2200&amp;straddle=false" xr:uid="{29C4ACCC-1D4F-45A0-9682-3506AC881C6E}"/>
    <hyperlink ref="A5135" r:id="rId5979" display="https://finance.yahoo.com/quote/AMZN230616C02300000?p=AMZN230616C02300000" xr:uid="{19D91706-D047-4F69-9DDC-A57702B5C624}"/>
    <hyperlink ref="C5135" r:id="rId5980" display="https://finance.yahoo.com/quote/AMZN/options?strike=2300&amp;straddle=false" xr:uid="{39CE9684-3673-43DA-A077-F56CD3B4D302}"/>
    <hyperlink ref="A5136" r:id="rId5981" display="https://finance.yahoo.com/quote/AMZN230616C02400000?p=AMZN230616C02400000" xr:uid="{5B14645A-CCC5-448C-A667-40D54C8C51C7}"/>
    <hyperlink ref="C5136" r:id="rId5982" display="https://finance.yahoo.com/quote/AMZN/options?strike=2400&amp;straddle=false" xr:uid="{829B495A-282E-4518-AE63-B42A9B4CE7D4}"/>
    <hyperlink ref="A5137" r:id="rId5983" display="https://finance.yahoo.com/quote/AMZN230616C02500000?p=AMZN230616C02500000" xr:uid="{A9134AD2-1AC9-420B-AF36-09F958E94D8F}"/>
    <hyperlink ref="C5137" r:id="rId5984" display="https://finance.yahoo.com/quote/AMZN/options?strike=2500&amp;straddle=false" xr:uid="{B9E3C1EF-112B-472A-89FD-7B5B0709CA3A}"/>
    <hyperlink ref="A5138" r:id="rId5985" display="https://finance.yahoo.com/quote/AMZN230616C02600000?p=AMZN230616C02600000" xr:uid="{DC6CBE09-B4D7-4437-8B3B-F2980DA88344}"/>
    <hyperlink ref="C5138" r:id="rId5986" display="https://finance.yahoo.com/quote/AMZN/options?strike=2600&amp;straddle=false" xr:uid="{CCBF9B58-71BC-48B2-A8F4-CC49D5F9E726}"/>
    <hyperlink ref="A5139" r:id="rId5987" display="https://finance.yahoo.com/quote/AMZN230616C02700000?p=AMZN230616C02700000" xr:uid="{8FA8E264-EC57-4DA6-97F3-C5A76138BF79}"/>
    <hyperlink ref="C5139" r:id="rId5988" display="https://finance.yahoo.com/quote/AMZN/options?strike=2700&amp;straddle=false" xr:uid="{4BCC8E91-F032-4CF1-B91A-F30C2C870A09}"/>
    <hyperlink ref="A5140" r:id="rId5989" display="https://finance.yahoo.com/quote/AMZN230616C02800000?p=AMZN230616C02800000" xr:uid="{FABC8770-79BB-443C-ABB6-694C1DEAA9F9}"/>
    <hyperlink ref="C5140" r:id="rId5990" display="https://finance.yahoo.com/quote/AMZN/options?strike=2800&amp;straddle=false" xr:uid="{11BC6E9E-B75C-412B-8AC4-F61AEA49921D}"/>
    <hyperlink ref="A5141" r:id="rId5991" display="https://finance.yahoo.com/quote/AMZN230616C02900000?p=AMZN230616C02900000" xr:uid="{3F9B02D2-102A-49B8-8741-F1C914DC4410}"/>
    <hyperlink ref="C5141" r:id="rId5992" display="https://finance.yahoo.com/quote/AMZN/options?strike=2900&amp;straddle=false" xr:uid="{93716BC2-5724-43AF-A58B-6A98683B8CC6}"/>
    <hyperlink ref="A5142" r:id="rId5993" display="https://finance.yahoo.com/quote/AMZN230616C03000000?p=AMZN230616C03000000" xr:uid="{915806CF-DE55-4796-A78B-05E44A112886}"/>
    <hyperlink ref="C5142" r:id="rId5994" display="https://finance.yahoo.com/quote/AMZN/options?strike=3000&amp;straddle=false" xr:uid="{CB2BA7DD-A366-43AD-8EA9-A423096E0BFF}"/>
    <hyperlink ref="A5143" r:id="rId5995" display="https://finance.yahoo.com/quote/AMZN230616C03010000?p=AMZN230616C03010000" xr:uid="{ACBE9062-40A8-45E2-AD0A-9B5F4F7697C1}"/>
    <hyperlink ref="C5143" r:id="rId5996" display="https://finance.yahoo.com/quote/AMZN/options?strike=3010&amp;straddle=false" xr:uid="{1AE55680-C3C4-40D6-A251-1ECB6986C75C}"/>
    <hyperlink ref="A5144" r:id="rId5997" display="https://finance.yahoo.com/quote/AMZN230616C03020000?p=AMZN230616C03020000" xr:uid="{5CAF91C5-E734-4C15-BA9A-7850B84AA212}"/>
    <hyperlink ref="C5144" r:id="rId5998" display="https://finance.yahoo.com/quote/AMZN/options?strike=3020&amp;straddle=false" xr:uid="{B91B71C1-E41A-4AE4-93D8-95B38263CE42}"/>
    <hyperlink ref="A5145" r:id="rId5999" display="https://finance.yahoo.com/quote/AMZN230616C03030000?p=AMZN230616C03030000" xr:uid="{CB033249-EF10-4D77-B51E-04572A55158F}"/>
    <hyperlink ref="C5145" r:id="rId6000" display="https://finance.yahoo.com/quote/AMZN/options?strike=3030&amp;straddle=false" xr:uid="{F77B02B7-7055-4FB9-A363-49A5790F97AB}"/>
    <hyperlink ref="A5146" r:id="rId6001" display="https://finance.yahoo.com/quote/AMZN230616C03040000?p=AMZN230616C03040000" xr:uid="{7EDF5608-DE73-4E0C-B78A-70B4CD02ADD3}"/>
    <hyperlink ref="C5146" r:id="rId6002" display="https://finance.yahoo.com/quote/AMZN/options?strike=3040&amp;straddle=false" xr:uid="{3840B4B0-172A-4A6A-9458-47493FDFDB0D}"/>
    <hyperlink ref="A5147" r:id="rId6003" display="https://finance.yahoo.com/quote/AMZN230616C03050000?p=AMZN230616C03050000" xr:uid="{5F0ECD67-02BE-4757-846F-79F384EB31DF}"/>
    <hyperlink ref="C5147" r:id="rId6004" display="https://finance.yahoo.com/quote/AMZN/options?strike=3050&amp;straddle=false" xr:uid="{4046E300-EA8B-4F82-935A-51F03BF4175F}"/>
    <hyperlink ref="A5148" r:id="rId6005" display="https://finance.yahoo.com/quote/AMZN230616C03060000?p=AMZN230616C03060000" xr:uid="{79BC0CD0-B763-4023-9202-D50B561294F1}"/>
    <hyperlink ref="C5148" r:id="rId6006" display="https://finance.yahoo.com/quote/AMZN/options?strike=3060&amp;straddle=false" xr:uid="{01B41AB7-54A9-457B-B64C-361BC88EC05D}"/>
    <hyperlink ref="A5149" r:id="rId6007" display="https://finance.yahoo.com/quote/AMZN230616C03070000?p=AMZN230616C03070000" xr:uid="{EC64F8F1-F271-423B-AC8D-4BF44EA643B4}"/>
    <hyperlink ref="C5149" r:id="rId6008" display="https://finance.yahoo.com/quote/AMZN/options?strike=3070&amp;straddle=false" xr:uid="{96EECA44-1B62-4E45-AA42-F27A93CDF721}"/>
    <hyperlink ref="A5150" r:id="rId6009" display="https://finance.yahoo.com/quote/AMZN230616C03080000?p=AMZN230616C03080000" xr:uid="{02311415-ECFA-4EAC-AFB6-289066716FBE}"/>
    <hyperlink ref="C5150" r:id="rId6010" display="https://finance.yahoo.com/quote/AMZN/options?strike=3080&amp;straddle=false" xr:uid="{43744346-C9EC-45CB-B066-28F581EBC1AC}"/>
    <hyperlink ref="A5151" r:id="rId6011" display="https://finance.yahoo.com/quote/AMZN230616C03090000?p=AMZN230616C03090000" xr:uid="{7D285ECC-3BE7-4CD0-AA04-231E6972CB8E}"/>
    <hyperlink ref="C5151" r:id="rId6012" display="https://finance.yahoo.com/quote/AMZN/options?strike=3090&amp;straddle=false" xr:uid="{AC40ADF6-A8D6-43F6-A92D-1F0C6C46A572}"/>
    <hyperlink ref="A5152" r:id="rId6013" display="https://finance.yahoo.com/quote/AMZN230616C03100000?p=AMZN230616C03100000" xr:uid="{75E746C2-74CB-48C5-9C85-38B8762FA4D5}"/>
    <hyperlink ref="C5152" r:id="rId6014" display="https://finance.yahoo.com/quote/AMZN/options?strike=3100&amp;straddle=false" xr:uid="{B7E73CBF-0041-43BB-8408-623F595431A1}"/>
    <hyperlink ref="A5153" r:id="rId6015" display="https://finance.yahoo.com/quote/AMZN230616C03110000?p=AMZN230616C03110000" xr:uid="{072232FD-77F2-41C5-8F9B-FE6A6494CFC8}"/>
    <hyperlink ref="C5153" r:id="rId6016" display="https://finance.yahoo.com/quote/AMZN/options?strike=3110&amp;straddle=false" xr:uid="{79858E51-7EA5-4D14-BB1A-F880FD4DBA64}"/>
    <hyperlink ref="A5154" r:id="rId6017" display="https://finance.yahoo.com/quote/AMZN230616C03120000?p=AMZN230616C03120000" xr:uid="{DF77D254-A65E-4252-B5E6-73FDD3305192}"/>
    <hyperlink ref="C5154" r:id="rId6018" display="https://finance.yahoo.com/quote/AMZN/options?strike=3120&amp;straddle=false" xr:uid="{206CA24D-C938-4720-8EEE-F39F27867F9F}"/>
    <hyperlink ref="A5155" r:id="rId6019" display="https://finance.yahoo.com/quote/AMZN230616C03130000?p=AMZN230616C03130000" xr:uid="{ABED2BCB-5963-4F13-913C-0ABF627524DD}"/>
    <hyperlink ref="C5155" r:id="rId6020" display="https://finance.yahoo.com/quote/AMZN/options?strike=3130&amp;straddle=false" xr:uid="{47736E04-497F-4293-A61A-313FB4C1FE4E}"/>
    <hyperlink ref="A5156" r:id="rId6021" display="https://finance.yahoo.com/quote/AMZN230616C03140000?p=AMZN230616C03140000" xr:uid="{B0802F1C-7793-4B83-AFC3-3BBF0F33BFED}"/>
    <hyperlink ref="C5156" r:id="rId6022" display="https://finance.yahoo.com/quote/AMZN/options?strike=3140&amp;straddle=false" xr:uid="{EBB50C83-B861-490F-ABAC-C4D750654FD2}"/>
    <hyperlink ref="A5157" r:id="rId6023" display="https://finance.yahoo.com/quote/AMZN230616C03150000?p=AMZN230616C03150000" xr:uid="{7751CC2E-6BF3-4780-A997-8D101A548A25}"/>
    <hyperlink ref="C5157" r:id="rId6024" display="https://finance.yahoo.com/quote/AMZN/options?strike=3150&amp;straddle=false" xr:uid="{83D19B6B-61AF-41E5-B4C1-59FF36719D0B}"/>
    <hyperlink ref="A5158" r:id="rId6025" display="https://finance.yahoo.com/quote/AMZN230616C03160000?p=AMZN230616C03160000" xr:uid="{6D6145A5-30CB-4C29-BA16-F58E4D6201BB}"/>
    <hyperlink ref="C5158" r:id="rId6026" display="https://finance.yahoo.com/quote/AMZN/options?strike=3160&amp;straddle=false" xr:uid="{E38B97FF-73A7-4DEF-A290-F4EFAA6823A6}"/>
    <hyperlink ref="A5159" r:id="rId6027" display="https://finance.yahoo.com/quote/AMZN230616C03170000?p=AMZN230616C03170000" xr:uid="{7EAF9028-2F3E-4981-B152-2843B3E2D68A}"/>
    <hyperlink ref="C5159" r:id="rId6028" display="https://finance.yahoo.com/quote/AMZN/options?strike=3170&amp;straddle=false" xr:uid="{49B84B6A-0DA8-4820-A1AA-A1F959D1D7FD}"/>
    <hyperlink ref="A5160" r:id="rId6029" display="https://finance.yahoo.com/quote/AMZN230616C03180000?p=AMZN230616C03180000" xr:uid="{75309ACD-B3A5-4991-8709-252D9D623A80}"/>
    <hyperlink ref="C5160" r:id="rId6030" display="https://finance.yahoo.com/quote/AMZN/options?strike=3180&amp;straddle=false" xr:uid="{F6403AB1-C697-44B8-8CA2-0A5065123208}"/>
    <hyperlink ref="A5161" r:id="rId6031" display="https://finance.yahoo.com/quote/AMZN230616C03190000?p=AMZN230616C03190000" xr:uid="{8D2147EE-61A8-42FD-998F-07700143DCF2}"/>
    <hyperlink ref="C5161" r:id="rId6032" display="https://finance.yahoo.com/quote/AMZN/options?strike=3190&amp;straddle=false" xr:uid="{44DA7F7E-6FB5-4141-B2DC-6B8FC3AA7405}"/>
    <hyperlink ref="A5162" r:id="rId6033" display="https://finance.yahoo.com/quote/AMZN230616C03200000?p=AMZN230616C03200000" xr:uid="{F49AE64E-8D14-4B39-835A-99FE8318F5DC}"/>
    <hyperlink ref="C5162" r:id="rId6034" display="https://finance.yahoo.com/quote/AMZN/options?strike=3200&amp;straddle=false" xr:uid="{CC1E7BDF-EA03-4838-B51E-CE5B796E3D28}"/>
    <hyperlink ref="A5163" r:id="rId6035" display="https://finance.yahoo.com/quote/AMZN230616C03210000?p=AMZN230616C03210000" xr:uid="{70B7BFA5-BAD9-42B5-AC0E-D80E7494F9BE}"/>
    <hyperlink ref="C5163" r:id="rId6036" display="https://finance.yahoo.com/quote/AMZN/options?strike=3210&amp;straddle=false" xr:uid="{8AD90C5F-BE89-4A6D-B961-97AE7E267E69}"/>
    <hyperlink ref="A5164" r:id="rId6037" display="https://finance.yahoo.com/quote/AMZN230616C03220000?p=AMZN230616C03220000" xr:uid="{49193457-ABEF-40BD-950E-DDD2C983B4DD}"/>
    <hyperlink ref="C5164" r:id="rId6038" display="https://finance.yahoo.com/quote/AMZN/options?strike=3220&amp;straddle=false" xr:uid="{7CC95D5A-028C-45E4-AD92-26811B34C7A5}"/>
    <hyperlink ref="A5165" r:id="rId6039" display="https://finance.yahoo.com/quote/AMZN230616C03230000?p=AMZN230616C03230000" xr:uid="{9AA9EEB5-81CA-4B7C-B9FE-A1CC726E1332}"/>
    <hyperlink ref="C5165" r:id="rId6040" display="https://finance.yahoo.com/quote/AMZN/options?strike=3230&amp;straddle=false" xr:uid="{1474BF08-92B0-408D-9C90-BD6D408DD46D}"/>
    <hyperlink ref="A5166" r:id="rId6041" display="https://finance.yahoo.com/quote/AMZN230616C03240000?p=AMZN230616C03240000" xr:uid="{DFFE647F-9B9C-4484-9B27-9778F7BE4FD7}"/>
    <hyperlink ref="C5166" r:id="rId6042" display="https://finance.yahoo.com/quote/AMZN/options?strike=3240&amp;straddle=false" xr:uid="{96545F28-BE2C-45BF-801C-5CC1FC20D2D7}"/>
    <hyperlink ref="A5167" r:id="rId6043" display="https://finance.yahoo.com/quote/AMZN230616C03250000?p=AMZN230616C03250000" xr:uid="{130DBECC-5527-497D-91DB-835E1E10779E}"/>
    <hyperlink ref="C5167" r:id="rId6044" display="https://finance.yahoo.com/quote/AMZN/options?strike=3250&amp;straddle=false" xr:uid="{63BABA58-E328-4AF4-AD64-D2BBD6B8CB66}"/>
    <hyperlink ref="A5168" r:id="rId6045" display="https://finance.yahoo.com/quote/AMZN230616C03260000?p=AMZN230616C03260000" xr:uid="{29396B5E-8AE7-43F6-B0C5-D14FCE8DFDD3}"/>
    <hyperlink ref="C5168" r:id="rId6046" display="https://finance.yahoo.com/quote/AMZN/options?strike=3260&amp;straddle=false" xr:uid="{050E5E35-C02F-4A70-AECD-30665F85BD68}"/>
    <hyperlink ref="A5169" r:id="rId6047" display="https://finance.yahoo.com/quote/AMZN230616C03270000?p=AMZN230616C03270000" xr:uid="{7D4A07D5-E9CD-4700-898D-9C5BAAAE827A}"/>
    <hyperlink ref="C5169" r:id="rId6048" display="https://finance.yahoo.com/quote/AMZN/options?strike=3270&amp;straddle=false" xr:uid="{BD4BE8C4-2033-4783-A0C7-3A38AD44A4F1}"/>
    <hyperlink ref="A5170" r:id="rId6049" display="https://finance.yahoo.com/quote/AMZN230616C03280000?p=AMZN230616C03280000" xr:uid="{98CD137C-B16C-42F2-AA7B-25D11B3E3F94}"/>
    <hyperlink ref="C5170" r:id="rId6050" display="https://finance.yahoo.com/quote/AMZN/options?strike=3280&amp;straddle=false" xr:uid="{619E7855-C797-4E42-9A17-000A6C38DBDF}"/>
    <hyperlink ref="A5171" r:id="rId6051" display="https://finance.yahoo.com/quote/AMZN230616C03290000?p=AMZN230616C03290000" xr:uid="{6E689CED-70D5-41EA-A3DF-2428B00087CF}"/>
    <hyperlink ref="C5171" r:id="rId6052" display="https://finance.yahoo.com/quote/AMZN/options?strike=3290&amp;straddle=false" xr:uid="{9BD553CE-F8D2-4810-B815-490C7235DAF6}"/>
    <hyperlink ref="A5172" r:id="rId6053" display="https://finance.yahoo.com/quote/AMZN230616C03300000?p=AMZN230616C03300000" xr:uid="{7F159449-49BB-4CFC-B6DF-E38FB8CC3C51}"/>
    <hyperlink ref="C5172" r:id="rId6054" display="https://finance.yahoo.com/quote/AMZN/options?strike=3300&amp;straddle=false" xr:uid="{F1F91765-7D81-4FDC-9FD8-2EDDAD640314}"/>
    <hyperlink ref="A5173" r:id="rId6055" display="https://finance.yahoo.com/quote/AMZN230616C03310000?p=AMZN230616C03310000" xr:uid="{E3AAADF0-501F-4D41-A91B-64431D5FB642}"/>
    <hyperlink ref="C5173" r:id="rId6056" display="https://finance.yahoo.com/quote/AMZN/options?strike=3310&amp;straddle=false" xr:uid="{155839DA-E56B-4720-BA4F-FB0BAC69B96F}"/>
    <hyperlink ref="A5174" r:id="rId6057" display="https://finance.yahoo.com/quote/AMZN230616C03320000?p=AMZN230616C03320000" xr:uid="{4B5B6603-F16A-4D73-9882-3205205C02FD}"/>
    <hyperlink ref="C5174" r:id="rId6058" display="https://finance.yahoo.com/quote/AMZN/options?strike=3320&amp;straddle=false" xr:uid="{6B94685E-C973-4068-9567-9AF0841C9954}"/>
    <hyperlink ref="A5175" r:id="rId6059" display="https://finance.yahoo.com/quote/AMZN230616C03330000?p=AMZN230616C03330000" xr:uid="{DA7E384D-F450-4DB4-9414-2BB5B7C9CDE9}"/>
    <hyperlink ref="C5175" r:id="rId6060" display="https://finance.yahoo.com/quote/AMZN/options?strike=3330&amp;straddle=false" xr:uid="{670D3787-AD62-44B6-8EAE-06B3848550BE}"/>
    <hyperlink ref="A5176" r:id="rId6061" display="https://finance.yahoo.com/quote/AMZN230616C03340000?p=AMZN230616C03340000" xr:uid="{8443B51C-5562-4897-8AFD-995FE3099599}"/>
    <hyperlink ref="C5176" r:id="rId6062" display="https://finance.yahoo.com/quote/AMZN/options?strike=3340&amp;straddle=false" xr:uid="{5D83DC72-59E6-40F0-839C-112EBF11D360}"/>
    <hyperlink ref="A5177" r:id="rId6063" display="https://finance.yahoo.com/quote/AMZN230616C03350000?p=AMZN230616C03350000" xr:uid="{C1493A50-C946-4C66-B802-2460ED8E0117}"/>
    <hyperlink ref="C5177" r:id="rId6064" display="https://finance.yahoo.com/quote/AMZN/options?strike=3350&amp;straddle=false" xr:uid="{CE43EDAF-4CD6-44EC-AB05-7A8DF9A23502}"/>
    <hyperlink ref="A5178" r:id="rId6065" display="https://finance.yahoo.com/quote/AMZN230616C03360000?p=AMZN230616C03360000" xr:uid="{3FC858CB-7677-4DDC-A30A-62FF2AE905D1}"/>
    <hyperlink ref="C5178" r:id="rId6066" display="https://finance.yahoo.com/quote/AMZN/options?strike=3360&amp;straddle=false" xr:uid="{F0705820-50EC-461F-8C74-C146D415F068}"/>
    <hyperlink ref="A5179" r:id="rId6067" display="https://finance.yahoo.com/quote/AMZN230616C03370000?p=AMZN230616C03370000" xr:uid="{6144E400-76BA-4BBA-932C-B39349451201}"/>
    <hyperlink ref="C5179" r:id="rId6068" display="https://finance.yahoo.com/quote/AMZN/options?strike=3370&amp;straddle=false" xr:uid="{02381DDB-5556-4919-98F1-7795D41E73A6}"/>
    <hyperlink ref="A5180" r:id="rId6069" display="https://finance.yahoo.com/quote/AMZN230616C03380000?p=AMZN230616C03380000" xr:uid="{4140BD6B-7638-4C15-B33A-22E4F6B158E8}"/>
    <hyperlink ref="C5180" r:id="rId6070" display="https://finance.yahoo.com/quote/AMZN/options?strike=3380&amp;straddle=false" xr:uid="{6EB149E0-D50B-429C-9FA0-2D43B04D794D}"/>
    <hyperlink ref="A5181" r:id="rId6071" display="https://finance.yahoo.com/quote/AMZN230616C03390000?p=AMZN230616C03390000" xr:uid="{38F8529A-E4D6-4DDA-A70D-4C5AC6B740DB}"/>
    <hyperlink ref="C5181" r:id="rId6072" display="https://finance.yahoo.com/quote/AMZN/options?strike=3390&amp;straddle=false" xr:uid="{A0497BA5-7DC2-463F-89FB-6F5D2F16F829}"/>
    <hyperlink ref="A5182" r:id="rId6073" display="https://finance.yahoo.com/quote/AMZN230616C03400000?p=AMZN230616C03400000" xr:uid="{0E93853A-F018-4607-9FAA-774B696FF742}"/>
    <hyperlink ref="C5182" r:id="rId6074" display="https://finance.yahoo.com/quote/AMZN/options?strike=3400&amp;straddle=false" xr:uid="{50665EED-C1BC-4701-9AAB-059C06DE3805}"/>
    <hyperlink ref="A5183" r:id="rId6075" display="https://finance.yahoo.com/quote/AMZN230616C03410000?p=AMZN230616C03410000" xr:uid="{C58FB533-6E0D-409F-9A16-C195D13D3846}"/>
    <hyperlink ref="C5183" r:id="rId6076" display="https://finance.yahoo.com/quote/AMZN/options?strike=3410&amp;straddle=false" xr:uid="{A1AED260-762E-4C24-9399-1D228E1B01B1}"/>
    <hyperlink ref="A5184" r:id="rId6077" display="https://finance.yahoo.com/quote/AMZN230616C03420000?p=AMZN230616C03420000" xr:uid="{10F62AF0-A65E-42F3-AB47-CDDDB44B6CC7}"/>
    <hyperlink ref="C5184" r:id="rId6078" display="https://finance.yahoo.com/quote/AMZN/options?strike=3420&amp;straddle=false" xr:uid="{5F6434C5-D7B6-4E10-8977-7CA4D9F1635E}"/>
    <hyperlink ref="A5185" r:id="rId6079" display="https://finance.yahoo.com/quote/AMZN230616C03430000?p=AMZN230616C03430000" xr:uid="{2B2F4CDC-840C-4B18-B164-381A43ACD77F}"/>
    <hyperlink ref="C5185" r:id="rId6080" display="https://finance.yahoo.com/quote/AMZN/options?strike=3430&amp;straddle=false" xr:uid="{C1A69CC1-A11A-408F-BC4F-8D51C53E4CB9}"/>
    <hyperlink ref="A5186" r:id="rId6081" display="https://finance.yahoo.com/quote/AMZN230616C03440000?p=AMZN230616C03440000" xr:uid="{4928C7E4-6D01-4EB4-A86D-BCFC645CD74A}"/>
    <hyperlink ref="C5186" r:id="rId6082" display="https://finance.yahoo.com/quote/AMZN/options?strike=3440&amp;straddle=false" xr:uid="{C3FEFD04-EECE-41FB-8522-B45090D1044E}"/>
    <hyperlink ref="A5187" r:id="rId6083" display="https://finance.yahoo.com/quote/AMZN230616C03450000?p=AMZN230616C03450000" xr:uid="{8CB02881-BE09-47D6-9B70-2284EBCB508F}"/>
    <hyperlink ref="C5187" r:id="rId6084" display="https://finance.yahoo.com/quote/AMZN/options?strike=3450&amp;straddle=false" xr:uid="{1503C170-1AC0-4256-A3F2-CBCEBB482AE7}"/>
    <hyperlink ref="A5188" r:id="rId6085" display="https://finance.yahoo.com/quote/AMZN230616C03460000?p=AMZN230616C03460000" xr:uid="{C74163C7-C3A7-430B-8D29-1FA72461AD22}"/>
    <hyperlink ref="C5188" r:id="rId6086" display="https://finance.yahoo.com/quote/AMZN/options?strike=3460&amp;straddle=false" xr:uid="{4527729D-A8A3-4E98-9BFE-3A6DDA8E157F}"/>
    <hyperlink ref="A5189" r:id="rId6087" display="https://finance.yahoo.com/quote/AMZN230616C03470000?p=AMZN230616C03470000" xr:uid="{5CC248EF-5FE0-4C99-8B13-8CE4D775235F}"/>
    <hyperlink ref="C5189" r:id="rId6088" display="https://finance.yahoo.com/quote/AMZN/options?strike=3470&amp;straddle=false" xr:uid="{57485BC7-71EC-4313-B54F-7805FCB5642C}"/>
    <hyperlink ref="A5190" r:id="rId6089" display="https://finance.yahoo.com/quote/AMZN230616C03480000?p=AMZN230616C03480000" xr:uid="{7DDC45EA-EAA4-454C-8FFE-48B3568033D7}"/>
    <hyperlink ref="C5190" r:id="rId6090" display="https://finance.yahoo.com/quote/AMZN/options?strike=3480&amp;straddle=false" xr:uid="{3EB14BA0-F27E-4DF7-863C-5FE3D8DAD58C}"/>
    <hyperlink ref="A5191" r:id="rId6091" display="https://finance.yahoo.com/quote/AMZN230616C03490000?p=AMZN230616C03490000" xr:uid="{1EC6B91C-4C0B-436D-A317-2640027E8160}"/>
    <hyperlink ref="C5191" r:id="rId6092" display="https://finance.yahoo.com/quote/AMZN/options?strike=3490&amp;straddle=false" xr:uid="{BB20DF0D-6AEF-4FC2-B1A3-18D2DC31B3D4}"/>
    <hyperlink ref="A5192" r:id="rId6093" display="https://finance.yahoo.com/quote/AMZN230616C03500000?p=AMZN230616C03500000" xr:uid="{6282314F-4651-4D6E-9271-DF3C68B73F72}"/>
    <hyperlink ref="C5192" r:id="rId6094" display="https://finance.yahoo.com/quote/AMZN/options?strike=3500&amp;straddle=false" xr:uid="{F08E3346-94D5-404F-BB60-669D1A55701C}"/>
    <hyperlink ref="A5193" r:id="rId6095" display="https://finance.yahoo.com/quote/AMZN230616C03510000?p=AMZN230616C03510000" xr:uid="{30DB7A7A-99EC-4066-BBCA-D40D0832FFAA}"/>
    <hyperlink ref="C5193" r:id="rId6096" display="https://finance.yahoo.com/quote/AMZN/options?strike=3510&amp;straddle=false" xr:uid="{36A50D53-E56E-4193-8B20-A48156281425}"/>
    <hyperlink ref="A5194" r:id="rId6097" display="https://finance.yahoo.com/quote/AMZN230616C03520000?p=AMZN230616C03520000" xr:uid="{B1478859-6AB4-43A5-A1D7-79FCB0A02A44}"/>
    <hyperlink ref="C5194" r:id="rId6098" display="https://finance.yahoo.com/quote/AMZN/options?strike=3520&amp;straddle=false" xr:uid="{0859A91A-7011-4269-9CA1-24CD9F2E1C06}"/>
    <hyperlink ref="A5195" r:id="rId6099" display="https://finance.yahoo.com/quote/AMZN230616C03530000?p=AMZN230616C03530000" xr:uid="{DDC712A7-CE38-416A-95F1-37859BE9FBE1}"/>
    <hyperlink ref="C5195" r:id="rId6100" display="https://finance.yahoo.com/quote/AMZN/options?strike=3530&amp;straddle=false" xr:uid="{50B7386E-4B78-456B-83E7-898FBF9829F4}"/>
    <hyperlink ref="A5196" r:id="rId6101" display="https://finance.yahoo.com/quote/AMZN230616C03540000?p=AMZN230616C03540000" xr:uid="{8438C691-CF12-45D1-B6D4-B6C4A6D35E92}"/>
    <hyperlink ref="C5196" r:id="rId6102" display="https://finance.yahoo.com/quote/AMZN/options?strike=3540&amp;straddle=false" xr:uid="{A165200B-C4C6-4D47-815B-400EAF3C9545}"/>
    <hyperlink ref="A5197" r:id="rId6103" display="https://finance.yahoo.com/quote/AMZN230616C03550000?p=AMZN230616C03550000" xr:uid="{70CC1811-039A-4C78-A65E-BD8393D65E67}"/>
    <hyperlink ref="C5197" r:id="rId6104" display="https://finance.yahoo.com/quote/AMZN/options?strike=3550&amp;straddle=false" xr:uid="{68C4C795-ABBE-4F61-8F1E-DF318673A325}"/>
    <hyperlink ref="A5198" r:id="rId6105" display="https://finance.yahoo.com/quote/AMZN230616C03560000?p=AMZN230616C03560000" xr:uid="{B035ED99-2730-4FE3-8342-80AB704B7B86}"/>
    <hyperlink ref="C5198" r:id="rId6106" display="https://finance.yahoo.com/quote/AMZN/options?strike=3560&amp;straddle=false" xr:uid="{CC50F85D-F40E-4A38-B83B-0D84485AE18D}"/>
    <hyperlink ref="A5199" r:id="rId6107" display="https://finance.yahoo.com/quote/AMZN230616C03570000?p=AMZN230616C03570000" xr:uid="{9A9301DA-F688-4764-82C3-13D64E0A4ACB}"/>
    <hyperlink ref="C5199" r:id="rId6108" display="https://finance.yahoo.com/quote/AMZN/options?strike=3570&amp;straddle=false" xr:uid="{16F7DED3-99A2-416D-9E28-5E05CA717608}"/>
    <hyperlink ref="A5200" r:id="rId6109" display="https://finance.yahoo.com/quote/AMZN230616C03580000?p=AMZN230616C03580000" xr:uid="{AD660C04-389B-4F44-8712-32EFD849C42B}"/>
    <hyperlink ref="C5200" r:id="rId6110" display="https://finance.yahoo.com/quote/AMZN/options?strike=3580&amp;straddle=false" xr:uid="{EB0C093E-8CD8-472B-B2DD-9BF8AAF5338E}"/>
    <hyperlink ref="A5201" r:id="rId6111" display="https://finance.yahoo.com/quote/AMZN230616C03590000?p=AMZN230616C03590000" xr:uid="{4138FC69-207A-435D-B756-4E0B5612C553}"/>
    <hyperlink ref="C5201" r:id="rId6112" display="https://finance.yahoo.com/quote/AMZN/options?strike=3590&amp;straddle=false" xr:uid="{B282DDF6-34D7-46B1-8C45-5C7F13559A7D}"/>
    <hyperlink ref="A5202" r:id="rId6113" display="https://finance.yahoo.com/quote/AMZN230616C03600000?p=AMZN230616C03600000" xr:uid="{56A7C7E1-D0D5-4E2F-98E1-ABA7954606EC}"/>
    <hyperlink ref="C5202" r:id="rId6114" display="https://finance.yahoo.com/quote/AMZN/options?strike=3600&amp;straddle=false" xr:uid="{A11A915F-D73F-407D-8629-E9F251074044}"/>
    <hyperlink ref="A5203" r:id="rId6115" display="https://finance.yahoo.com/quote/AMZN230616C03610000?p=AMZN230616C03610000" xr:uid="{1BEE41CF-ED1E-4766-AE26-A11E6FF9D123}"/>
    <hyperlink ref="C5203" r:id="rId6116" display="https://finance.yahoo.com/quote/AMZN/options?strike=3610&amp;straddle=false" xr:uid="{E62201E5-2D39-4DBC-9365-D769109FCDD6}"/>
    <hyperlink ref="A5204" r:id="rId6117" display="https://finance.yahoo.com/quote/AMZN230616C03620000?p=AMZN230616C03620000" xr:uid="{70512FED-0433-45FE-A198-C0C64277B9BC}"/>
    <hyperlink ref="C5204" r:id="rId6118" display="https://finance.yahoo.com/quote/AMZN/options?strike=3620&amp;straddle=false" xr:uid="{900C6B74-50C4-4261-BEE1-5EE0207C136F}"/>
    <hyperlink ref="A5205" r:id="rId6119" display="https://finance.yahoo.com/quote/AMZN230616C03630000?p=AMZN230616C03630000" xr:uid="{B1F7C398-4EC7-477C-B10E-2BB5989D3373}"/>
    <hyperlink ref="C5205" r:id="rId6120" display="https://finance.yahoo.com/quote/AMZN/options?strike=3630&amp;straddle=false" xr:uid="{32CCE2D3-3167-4B87-9F59-E1C6C43DBC9F}"/>
    <hyperlink ref="A5206" r:id="rId6121" display="https://finance.yahoo.com/quote/AMZN230616C03640000?p=AMZN230616C03640000" xr:uid="{D21B67C2-544F-47D4-AF1F-939F7548B907}"/>
    <hyperlink ref="C5206" r:id="rId6122" display="https://finance.yahoo.com/quote/AMZN/options?strike=3640&amp;straddle=false" xr:uid="{A8B66DFF-E79C-49C2-976C-E8FFD8965DF5}"/>
    <hyperlink ref="A5207" r:id="rId6123" display="https://finance.yahoo.com/quote/AMZN230616C03650000?p=AMZN230616C03650000" xr:uid="{0BC5A9F1-41B0-47F6-89B4-6C601894D3A1}"/>
    <hyperlink ref="C5207" r:id="rId6124" display="https://finance.yahoo.com/quote/AMZN/options?strike=3650&amp;straddle=false" xr:uid="{2292F270-6130-4265-87B9-41CB5412D122}"/>
    <hyperlink ref="A5208" r:id="rId6125" display="https://finance.yahoo.com/quote/AMZN230616C03660000?p=AMZN230616C03660000" xr:uid="{D08F63B0-4390-4CF8-8EE3-D3EAC6128275}"/>
    <hyperlink ref="C5208" r:id="rId6126" display="https://finance.yahoo.com/quote/AMZN/options?strike=3660&amp;straddle=false" xr:uid="{5E7A5C91-1FB4-4CD8-A5FC-764C03217AB3}"/>
    <hyperlink ref="A5209" r:id="rId6127" display="https://finance.yahoo.com/quote/AMZN230616C03670000?p=AMZN230616C03670000" xr:uid="{15300158-FA51-474E-8BE8-EFB3D0D41CA2}"/>
    <hyperlink ref="C5209" r:id="rId6128" display="https://finance.yahoo.com/quote/AMZN/options?strike=3670&amp;straddle=false" xr:uid="{B2937306-7689-4477-A911-B7C779F9481E}"/>
    <hyperlink ref="A5210" r:id="rId6129" display="https://finance.yahoo.com/quote/AMZN230616C03680000?p=AMZN230616C03680000" xr:uid="{5B4F1363-56AD-4E3C-8144-AC609A9E56F3}"/>
    <hyperlink ref="C5210" r:id="rId6130" display="https://finance.yahoo.com/quote/AMZN/options?strike=3680&amp;straddle=false" xr:uid="{20E83E75-1E41-4802-8423-1171D0770AD8}"/>
    <hyperlink ref="A5211" r:id="rId6131" display="https://finance.yahoo.com/quote/AMZN230616C03690000?p=AMZN230616C03690000" xr:uid="{7B031C3B-C8AB-400B-9627-648B6D410089}"/>
    <hyperlink ref="C5211" r:id="rId6132" display="https://finance.yahoo.com/quote/AMZN/options?strike=3690&amp;straddle=false" xr:uid="{258DD418-6A42-42C6-BE3E-DC2ACF796993}"/>
    <hyperlink ref="A5212" r:id="rId6133" display="https://finance.yahoo.com/quote/AMZN230616C03700000?p=AMZN230616C03700000" xr:uid="{8E8162B4-B817-4AA8-8904-F5A1D43B4D93}"/>
    <hyperlink ref="C5212" r:id="rId6134" display="https://finance.yahoo.com/quote/AMZN/options?strike=3700&amp;straddle=false" xr:uid="{9BA0E718-966F-44AE-8E65-78BB31AD3DA0}"/>
    <hyperlink ref="A5213" r:id="rId6135" display="https://finance.yahoo.com/quote/AMZN230616C03710000?p=AMZN230616C03710000" xr:uid="{973FD178-D721-4353-AB6E-CD994176A6C5}"/>
    <hyperlink ref="C5213" r:id="rId6136" display="https://finance.yahoo.com/quote/AMZN/options?strike=3710&amp;straddle=false" xr:uid="{3E0BBE12-788E-4BAC-AD9C-98357E0BC72C}"/>
    <hyperlink ref="A5214" r:id="rId6137" display="https://finance.yahoo.com/quote/AMZN230616C03720000?p=AMZN230616C03720000" xr:uid="{8AB6DE6A-6626-4E92-B9A5-F6E429703B26}"/>
    <hyperlink ref="C5214" r:id="rId6138" display="https://finance.yahoo.com/quote/AMZN/options?strike=3720&amp;straddle=false" xr:uid="{4A953004-6359-4C2A-951B-AF2E35203E58}"/>
    <hyperlink ref="A5215" r:id="rId6139" display="https://finance.yahoo.com/quote/AMZN230616C03730000?p=AMZN230616C03730000" xr:uid="{DD8C5F3D-6016-4967-BE35-453ACAB15BFB}"/>
    <hyperlink ref="C5215" r:id="rId6140" display="https://finance.yahoo.com/quote/AMZN/options?strike=3730&amp;straddle=false" xr:uid="{467E182E-0444-4AE5-926B-275F8165080F}"/>
    <hyperlink ref="A5216" r:id="rId6141" display="https://finance.yahoo.com/quote/AMZN230616C03740000?p=AMZN230616C03740000" xr:uid="{2E9B09F8-E8F5-402C-9942-95B2E2A59793}"/>
    <hyperlink ref="C5216" r:id="rId6142" display="https://finance.yahoo.com/quote/AMZN/options?strike=3740&amp;straddle=false" xr:uid="{FC9C38DC-789B-4895-9662-0D3A2707E7A4}"/>
    <hyperlink ref="A5217" r:id="rId6143" display="https://finance.yahoo.com/quote/AMZN230616C03750000?p=AMZN230616C03750000" xr:uid="{7B3ABA03-009D-40F3-9508-B55E03C4AC31}"/>
    <hyperlink ref="C5217" r:id="rId6144" display="https://finance.yahoo.com/quote/AMZN/options?strike=3750&amp;straddle=false" xr:uid="{356941EA-0E46-4D93-999C-1C96DE90A0C9}"/>
    <hyperlink ref="A5218" r:id="rId6145" display="https://finance.yahoo.com/quote/AMZN230616C03760000?p=AMZN230616C03760000" xr:uid="{DD718000-7251-433E-A1A9-C70F36D6345E}"/>
    <hyperlink ref="C5218" r:id="rId6146" display="https://finance.yahoo.com/quote/AMZN/options?strike=3760&amp;straddle=false" xr:uid="{87AD0AFF-1480-4442-AEE7-A2B2CDBB7D81}"/>
    <hyperlink ref="A5219" r:id="rId6147" display="https://finance.yahoo.com/quote/AMZN230616C03770000?p=AMZN230616C03770000" xr:uid="{E74052D2-F61A-4967-A668-9A233D8A8FAA}"/>
    <hyperlink ref="C5219" r:id="rId6148" display="https://finance.yahoo.com/quote/AMZN/options?strike=3770&amp;straddle=false" xr:uid="{28B7526D-B540-497D-BB5C-731312B4F1A5}"/>
    <hyperlink ref="A5220" r:id="rId6149" display="https://finance.yahoo.com/quote/AMZN230616C03780000?p=AMZN230616C03780000" xr:uid="{A1B245D8-C20C-4768-89AE-48BEC409120B}"/>
    <hyperlink ref="C5220" r:id="rId6150" display="https://finance.yahoo.com/quote/AMZN/options?strike=3780&amp;straddle=false" xr:uid="{4EB73176-6F8A-405B-9F08-3CC84CF987E7}"/>
    <hyperlink ref="A5221" r:id="rId6151" display="https://finance.yahoo.com/quote/AMZN230616C03790000?p=AMZN230616C03790000" xr:uid="{608AF622-5DEC-4B43-B599-E0B984E761B2}"/>
    <hyperlink ref="C5221" r:id="rId6152" display="https://finance.yahoo.com/quote/AMZN/options?strike=3790&amp;straddle=false" xr:uid="{5333008E-7A95-47C7-9713-AE2AE0ACA4F6}"/>
    <hyperlink ref="A5222" r:id="rId6153" display="https://finance.yahoo.com/quote/AMZN230616C03800000?p=AMZN230616C03800000" xr:uid="{1F8401C1-FF47-43E0-B1BA-1CCFA04D94D5}"/>
    <hyperlink ref="C5222" r:id="rId6154" display="https://finance.yahoo.com/quote/AMZN/options?strike=3800&amp;straddle=false" xr:uid="{AE236EDF-DF0D-4842-A328-19601D54B2B1}"/>
    <hyperlink ref="A5223" r:id="rId6155" display="https://finance.yahoo.com/quote/AMZN230616C03810000?p=AMZN230616C03810000" xr:uid="{22A00A2F-1E40-41FE-B103-24F653C370AC}"/>
    <hyperlink ref="C5223" r:id="rId6156" display="https://finance.yahoo.com/quote/AMZN/options?strike=3810&amp;straddle=false" xr:uid="{E9D5D841-F4F5-4561-983E-D7F62083A68C}"/>
    <hyperlink ref="A5224" r:id="rId6157" display="https://finance.yahoo.com/quote/AMZN230616C03820000?p=AMZN230616C03820000" xr:uid="{FDC79D85-3951-412B-BBC3-B9F00BDA52D8}"/>
    <hyperlink ref="C5224" r:id="rId6158" display="https://finance.yahoo.com/quote/AMZN/options?strike=3820&amp;straddle=false" xr:uid="{6A645929-5ABA-4704-BA8D-ED1928454498}"/>
    <hyperlink ref="A5225" r:id="rId6159" display="https://finance.yahoo.com/quote/AMZN230616C03830000?p=AMZN230616C03830000" xr:uid="{98C65EDE-26F2-4F95-9AEC-575D655E0689}"/>
    <hyperlink ref="C5225" r:id="rId6160" display="https://finance.yahoo.com/quote/AMZN/options?strike=3830&amp;straddle=false" xr:uid="{A9FC9D87-3121-445B-A688-2EA8BD54E839}"/>
    <hyperlink ref="A5226" r:id="rId6161" display="https://finance.yahoo.com/quote/AMZN230616C03840000?p=AMZN230616C03840000" xr:uid="{21C6FB10-54BD-4930-B905-400C329E7090}"/>
    <hyperlink ref="C5226" r:id="rId6162" display="https://finance.yahoo.com/quote/AMZN/options?strike=3840&amp;straddle=false" xr:uid="{1DE3B6C8-F13E-4347-B6C6-0951834CB1FC}"/>
    <hyperlink ref="A5227" r:id="rId6163" display="https://finance.yahoo.com/quote/AMZN230616C03850000?p=AMZN230616C03850000" xr:uid="{D42DBA6A-2CA5-4678-B1EB-423EB9EC40C4}"/>
    <hyperlink ref="C5227" r:id="rId6164" display="https://finance.yahoo.com/quote/AMZN/options?strike=3850&amp;straddle=false" xr:uid="{6E0F5C37-B503-4654-A315-DEFEF2A7A573}"/>
    <hyperlink ref="A5228" r:id="rId6165" display="https://finance.yahoo.com/quote/AMZN230616C03860000?p=AMZN230616C03860000" xr:uid="{F536D803-45EF-4A4F-923A-7F40BDBCADF3}"/>
    <hyperlink ref="C5228" r:id="rId6166" display="https://finance.yahoo.com/quote/AMZN/options?strike=3860&amp;straddle=false" xr:uid="{C5315477-3640-44B2-837B-773726C6D053}"/>
    <hyperlink ref="A5229" r:id="rId6167" display="https://finance.yahoo.com/quote/AMZN230616C03870000?p=AMZN230616C03870000" xr:uid="{2A5B8E05-0426-4815-9EBA-FDEFA859E758}"/>
    <hyperlink ref="C5229" r:id="rId6168" display="https://finance.yahoo.com/quote/AMZN/options?strike=3870&amp;straddle=false" xr:uid="{D87F45D3-D5C0-4708-8E47-A4A1707EB4E9}"/>
    <hyperlink ref="A5230" r:id="rId6169" display="https://finance.yahoo.com/quote/AMZN230616C03880000?p=AMZN230616C03880000" xr:uid="{3A9120FC-1EE5-48C2-A41B-AFCE9325D78A}"/>
    <hyperlink ref="C5230" r:id="rId6170" display="https://finance.yahoo.com/quote/AMZN/options?strike=3880&amp;straddle=false" xr:uid="{9887B164-DC5E-4172-BCFE-E28A3D9CDBF2}"/>
    <hyperlink ref="A5231" r:id="rId6171" display="https://finance.yahoo.com/quote/AMZN230616C03890000?p=AMZN230616C03890000" xr:uid="{6F9E992E-504F-4F2C-B01A-416874736B5F}"/>
    <hyperlink ref="C5231" r:id="rId6172" display="https://finance.yahoo.com/quote/AMZN/options?strike=3890&amp;straddle=false" xr:uid="{308E7544-16D0-4B95-BC97-FE22AF71E17D}"/>
    <hyperlink ref="A5232" r:id="rId6173" display="https://finance.yahoo.com/quote/AMZN230616C03900000?p=AMZN230616C03900000" xr:uid="{114C7BE9-0C25-4543-AE87-716BD4D9B0F3}"/>
    <hyperlink ref="C5232" r:id="rId6174" display="https://finance.yahoo.com/quote/AMZN/options?strike=3900&amp;straddle=false" xr:uid="{9E6294F8-6898-4637-8865-410C13013C6C}"/>
    <hyperlink ref="A5233" r:id="rId6175" display="https://finance.yahoo.com/quote/AMZN230616C03910000?p=AMZN230616C03910000" xr:uid="{D2E2DD8B-04B3-4469-A3FE-BF0BA337E049}"/>
    <hyperlink ref="C5233" r:id="rId6176" display="https://finance.yahoo.com/quote/AMZN/options?strike=3910&amp;straddle=false" xr:uid="{6D71B93D-BE35-41D6-BE8B-2AA55326E760}"/>
    <hyperlink ref="A5234" r:id="rId6177" display="https://finance.yahoo.com/quote/AMZN230616C03920000?p=AMZN230616C03920000" xr:uid="{C08D9D98-570B-4C49-A61B-EFD9703DC04F}"/>
    <hyperlink ref="C5234" r:id="rId6178" display="https://finance.yahoo.com/quote/AMZN/options?strike=3920&amp;straddle=false" xr:uid="{1A188C5F-5C47-48DD-B615-B32CD020150B}"/>
    <hyperlink ref="A5235" r:id="rId6179" display="https://finance.yahoo.com/quote/AMZN230616C03930000?p=AMZN230616C03930000" xr:uid="{7FD9FD60-8039-495D-A092-BE301FC941CE}"/>
    <hyperlink ref="C5235" r:id="rId6180" display="https://finance.yahoo.com/quote/AMZN/options?strike=3930&amp;straddle=false" xr:uid="{4208D68A-58D0-4359-A695-B7EDE2D8178B}"/>
    <hyperlink ref="A5236" r:id="rId6181" display="https://finance.yahoo.com/quote/AMZN230616C03940000?p=AMZN230616C03940000" xr:uid="{76DCD8AC-9A9F-4A8A-B673-FB9907E10A5A}"/>
    <hyperlink ref="C5236" r:id="rId6182" display="https://finance.yahoo.com/quote/AMZN/options?strike=3940&amp;straddle=false" xr:uid="{B38129A8-6740-4506-A3DD-F279FAA827F7}"/>
    <hyperlink ref="A5237" r:id="rId6183" display="https://finance.yahoo.com/quote/AMZN230616C03950000?p=AMZN230616C03950000" xr:uid="{E983698B-9827-4570-8F1F-C3A31673FAD5}"/>
    <hyperlink ref="C5237" r:id="rId6184" display="https://finance.yahoo.com/quote/AMZN/options?strike=3950&amp;straddle=false" xr:uid="{CB3D1780-698F-4184-A3A8-134D2A98B253}"/>
    <hyperlink ref="A5238" r:id="rId6185" display="https://finance.yahoo.com/quote/AMZN230616C03960000?p=AMZN230616C03960000" xr:uid="{31D4E845-6A20-49BD-B3D7-DBC2D1619EB1}"/>
    <hyperlink ref="C5238" r:id="rId6186" display="https://finance.yahoo.com/quote/AMZN/options?strike=3960&amp;straddle=false" xr:uid="{4CD27591-3BE8-4F41-AA8D-97DCA1421043}"/>
    <hyperlink ref="A5239" r:id="rId6187" display="https://finance.yahoo.com/quote/AMZN230616C03970000?p=AMZN230616C03970000" xr:uid="{67359182-14EF-4EEC-BB3E-29791615787A}"/>
    <hyperlink ref="C5239" r:id="rId6188" display="https://finance.yahoo.com/quote/AMZN/options?strike=3970&amp;straddle=false" xr:uid="{024CD189-A3A7-4798-AFB9-21F2D295B83D}"/>
    <hyperlink ref="A5240" r:id="rId6189" display="https://finance.yahoo.com/quote/AMZN230616C03980000?p=AMZN230616C03980000" xr:uid="{8AFA12F6-EC09-4709-8391-C24273F5775C}"/>
    <hyperlink ref="C5240" r:id="rId6190" display="https://finance.yahoo.com/quote/AMZN/options?strike=3980&amp;straddle=false" xr:uid="{1F07AF6B-1E10-44D6-936B-D5E907BE88EB}"/>
    <hyperlink ref="A5241" r:id="rId6191" display="https://finance.yahoo.com/quote/AMZN230616C03990000?p=AMZN230616C03990000" xr:uid="{B5C4F521-9253-44A6-A746-79DE9FD8BEC9}"/>
    <hyperlink ref="C5241" r:id="rId6192" display="https://finance.yahoo.com/quote/AMZN/options?strike=3990&amp;straddle=false" xr:uid="{DF5BE251-0B47-49EE-83E4-568C843C9704}"/>
    <hyperlink ref="A5242" r:id="rId6193" display="https://finance.yahoo.com/quote/AMZN230616C04000000?p=AMZN230616C04000000" xr:uid="{E0B74190-A389-41D3-89F4-C61EC97174CB}"/>
    <hyperlink ref="C5242" r:id="rId6194" display="https://finance.yahoo.com/quote/AMZN/options?strike=4000&amp;straddle=false" xr:uid="{ED3103C9-5C55-4D47-8073-A8D8C9039AED}"/>
    <hyperlink ref="A5243" r:id="rId6195" display="https://finance.yahoo.com/quote/AMZN230616C04100000?p=AMZN230616C04100000" xr:uid="{7E1EC7C9-51D6-47CC-BF3D-82721E8FF79D}"/>
    <hyperlink ref="C5243" r:id="rId6196" display="https://finance.yahoo.com/quote/AMZN/options?strike=4100&amp;straddle=false" xr:uid="{93DCC033-FA1D-447C-B1BD-C5ABBA979335}"/>
    <hyperlink ref="A5244" r:id="rId6197" display="https://finance.yahoo.com/quote/AMZN230616C04200000?p=AMZN230616C04200000" xr:uid="{9BB84C41-C7D7-424B-BF21-57F9C0585DBE}"/>
    <hyperlink ref="C5244" r:id="rId6198" display="https://finance.yahoo.com/quote/AMZN/options?strike=4200&amp;straddle=false" xr:uid="{5992E0DD-BD7D-4BD2-9C7D-A4F68D4EE688}"/>
    <hyperlink ref="A5245" r:id="rId6199" display="https://finance.yahoo.com/quote/AMZN230616C04300000?p=AMZN230616C04300000" xr:uid="{652FD2EA-80B1-4553-BA1C-ADEE43E6825D}"/>
    <hyperlink ref="C5245" r:id="rId6200" display="https://finance.yahoo.com/quote/AMZN/options?strike=4300&amp;straddle=false" xr:uid="{2BDEFEFD-AE6B-4286-9A08-AA2213A79AE4}"/>
    <hyperlink ref="A5246" r:id="rId6201" display="https://finance.yahoo.com/quote/AMZN230616C04400000?p=AMZN230616C04400000" xr:uid="{A7A42D1D-EE9D-4EA4-AB0E-629723A47896}"/>
    <hyperlink ref="C5246" r:id="rId6202" display="https://finance.yahoo.com/quote/AMZN/options?strike=4400&amp;straddle=false" xr:uid="{E0F75BA8-A90D-4106-A1B8-34C3BB502C85}"/>
    <hyperlink ref="A5247" r:id="rId6203" display="https://finance.yahoo.com/quote/AMZN230616C04500000?p=AMZN230616C04500000" xr:uid="{3FB37243-9C39-4AAB-A3F4-3D4C719D584E}"/>
    <hyperlink ref="C5247" r:id="rId6204" display="https://finance.yahoo.com/quote/AMZN/options?strike=4500&amp;straddle=false" xr:uid="{6F46F788-9D47-41D0-A420-48152A955032}"/>
    <hyperlink ref="A5248" r:id="rId6205" display="https://finance.yahoo.com/quote/AMZN230616C04600000?p=AMZN230616C04600000" xr:uid="{A4C03932-BCD3-4394-8F9A-B0EB0372F2B2}"/>
    <hyperlink ref="C5248" r:id="rId6206" display="https://finance.yahoo.com/quote/AMZN/options?strike=4600&amp;straddle=false" xr:uid="{A13A6B57-2ED0-4FC0-96C4-7DEA3FC90E41}"/>
    <hyperlink ref="A5249" r:id="rId6207" display="https://finance.yahoo.com/quote/AMZN230616C04700000?p=AMZN230616C04700000" xr:uid="{0A4C866B-EB5E-471E-9623-04D7BD5C4904}"/>
    <hyperlink ref="C5249" r:id="rId6208" display="https://finance.yahoo.com/quote/AMZN/options?strike=4700&amp;straddle=false" xr:uid="{3C534386-AF2C-4930-8AFC-1058994F6760}"/>
    <hyperlink ref="A5250" r:id="rId6209" display="https://finance.yahoo.com/quote/AMZN230616C04800000?p=AMZN230616C04800000" xr:uid="{99AF5A4C-A606-4DF6-9BF2-EBDC5A2B125A}"/>
    <hyperlink ref="C5250" r:id="rId6210" display="https://finance.yahoo.com/quote/AMZN/options?strike=4800&amp;straddle=false" xr:uid="{BE732991-77CF-4445-AB4C-25F35201716C}"/>
    <hyperlink ref="A5251" r:id="rId6211" display="https://finance.yahoo.com/quote/AMZN230616C04900000?p=AMZN230616C04900000" xr:uid="{06FD4F06-0433-4EF7-960C-453AD54EBAC1}"/>
    <hyperlink ref="C5251" r:id="rId6212" display="https://finance.yahoo.com/quote/AMZN/options?strike=4900&amp;straddle=false" xr:uid="{B9499B89-3A4D-486E-9A18-B7CF7A8E8F55}"/>
    <hyperlink ref="A5252" r:id="rId6213" display="https://finance.yahoo.com/quote/AMZN230616C05000000?p=AMZN230616C05000000" xr:uid="{A51820D8-38E4-4D6E-9BF9-1582DC066E51}"/>
    <hyperlink ref="C5252" r:id="rId6214" display="https://finance.yahoo.com/quote/AMZN/options?strike=5000&amp;straddle=false" xr:uid="{E10E3281-1B1F-4EE7-9F46-6A1E99D824F8}"/>
    <hyperlink ref="A5253" r:id="rId6215" display="https://finance.yahoo.com/quote/AMZN230616C05100000?p=AMZN230616C05100000" xr:uid="{D9FFAC6A-457A-41B5-9EB2-EFC1F601CA04}"/>
    <hyperlink ref="C5253" r:id="rId6216" display="https://finance.yahoo.com/quote/AMZN/options?strike=5100&amp;straddle=false" xr:uid="{6B17A63E-8EBC-46C9-9B70-BAE52687EEE7}"/>
    <hyperlink ref="A5254" r:id="rId6217" display="https://finance.yahoo.com/quote/AMZN230616C05200000?p=AMZN230616C05200000" xr:uid="{7DE3B4DA-8D44-4EDF-98DB-A83EB4357063}"/>
    <hyperlink ref="C5254" r:id="rId6218" display="https://finance.yahoo.com/quote/AMZN/options?strike=5200&amp;straddle=false" xr:uid="{5632D710-CC0D-4E8E-A6FC-6F1E90DC8771}"/>
    <hyperlink ref="A5255" r:id="rId6219" display="https://finance.yahoo.com/quote/AMZN230616C05300000?p=AMZN230616C05300000" xr:uid="{4F58037E-469B-4CDF-A58C-6DE8E291A6AD}"/>
    <hyperlink ref="C5255" r:id="rId6220" display="https://finance.yahoo.com/quote/AMZN/options?strike=5300&amp;straddle=false" xr:uid="{1630E0E0-20AC-4F64-ACA2-5AABDB82EDAA}"/>
    <hyperlink ref="A5256" r:id="rId6221" display="https://finance.yahoo.com/quote/AMZN230616C05400000?p=AMZN230616C05400000" xr:uid="{B41F4ABF-C3BD-46B3-BBBB-4A63A098B716}"/>
    <hyperlink ref="C5256" r:id="rId6222" display="https://finance.yahoo.com/quote/AMZN/options?strike=5400&amp;straddle=false" xr:uid="{0E25B1E9-54E1-4F9D-9C14-F8063F7569C7}"/>
    <hyperlink ref="A5257" r:id="rId6223" display="https://finance.yahoo.com/quote/AMZN230616C05500000?p=AMZN230616C05500000" xr:uid="{9E6C3A22-67B7-4357-BF49-EBC86478616F}"/>
    <hyperlink ref="C5257" r:id="rId6224" display="https://finance.yahoo.com/quote/AMZN/options?strike=5500&amp;straddle=false" xr:uid="{8D4EF5C5-77F8-4F0D-9576-05C7B5EC240F}"/>
    <hyperlink ref="A5258" r:id="rId6225" display="https://finance.yahoo.com/quote/AMZN230616P00045000?p=AMZN230616P00045000" xr:uid="{13F8DD2E-1A7D-46A9-8FFE-5FA9CF95B09C}"/>
    <hyperlink ref="C5258" r:id="rId6226" display="https://finance.yahoo.com/quote/AMZN/options?strike=45&amp;straddle=false" xr:uid="{C30C8908-6797-4A7B-B661-0CAFE8E969F4}"/>
    <hyperlink ref="A5259" r:id="rId6227" display="https://finance.yahoo.com/quote/AMZN230616P00050000?p=AMZN230616P00050000" xr:uid="{575BDECA-1A14-4F28-8DFA-325A2710C5B3}"/>
    <hyperlink ref="C5259" r:id="rId6228" display="https://finance.yahoo.com/quote/AMZN/options?strike=50&amp;straddle=false" xr:uid="{CCEE301B-92BF-4D6C-8AB7-BA8BB3F8E4ED}"/>
    <hyperlink ref="A5260" r:id="rId6229" display="https://finance.yahoo.com/quote/AMZN230616P00052000?p=AMZN230616P00052000" xr:uid="{76E5FB21-600C-476D-94F7-9BDD89CE4CEB}"/>
    <hyperlink ref="C5260" r:id="rId6230" display="https://finance.yahoo.com/quote/AMZN/options?strike=52&amp;straddle=false" xr:uid="{6E181AFB-6E45-45FF-9361-4A73DF7078FA}"/>
    <hyperlink ref="A5261" r:id="rId6231" display="https://finance.yahoo.com/quote/AMZN230616P00053000?p=AMZN230616P00053000" xr:uid="{9D796BF7-6323-446D-B316-F42BD6005765}"/>
    <hyperlink ref="C5261" r:id="rId6232" display="https://finance.yahoo.com/quote/AMZN/options?strike=53&amp;straddle=false" xr:uid="{239B3F4F-0D03-452F-BD75-6B54340BFA7F}"/>
    <hyperlink ref="A5262" r:id="rId6233" display="https://finance.yahoo.com/quote/AMZN230616P00054000?p=AMZN230616P00054000" xr:uid="{243A5817-C7E6-4D0B-94A9-3A7853CEB050}"/>
    <hyperlink ref="C5262" r:id="rId6234" display="https://finance.yahoo.com/quote/AMZN/options?strike=54&amp;straddle=false" xr:uid="{A48846C9-A9A1-49B5-8064-C745E0F7F534}"/>
    <hyperlink ref="A5263" r:id="rId6235" display="https://finance.yahoo.com/quote/AMZN230616P00055000?p=AMZN230616P00055000" xr:uid="{10FC3773-B523-48E1-911C-6F65A6C25890}"/>
    <hyperlink ref="C5263" r:id="rId6236" display="https://finance.yahoo.com/quote/AMZN/options?strike=55&amp;straddle=false" xr:uid="{E260700B-ED14-44E9-911F-6E607BEE4E6F}"/>
    <hyperlink ref="A5264" r:id="rId6237" display="https://finance.yahoo.com/quote/AMZN230616P00056000?p=AMZN230616P00056000" xr:uid="{357BF81A-7AB9-443A-A2B3-31D286C00B6C}"/>
    <hyperlink ref="C5264" r:id="rId6238" display="https://finance.yahoo.com/quote/AMZN/options?strike=56&amp;straddle=false" xr:uid="{4ABEDCED-36D4-4CDB-BB18-3360A2D96CB5}"/>
    <hyperlink ref="A5265" r:id="rId6239" display="https://finance.yahoo.com/quote/AMZN230616P00057000?p=AMZN230616P00057000" xr:uid="{F01C3F68-B9E6-4166-9C34-849CE2C16248}"/>
    <hyperlink ref="C5265" r:id="rId6240" display="https://finance.yahoo.com/quote/AMZN/options?strike=57&amp;straddle=false" xr:uid="{0FD5712E-0D6B-4741-9610-DE3BB0F0D09E}"/>
    <hyperlink ref="A5266" r:id="rId6241" display="https://finance.yahoo.com/quote/AMZN230616P00058000?p=AMZN230616P00058000" xr:uid="{CDCE7DAB-6885-4D87-B7DB-CED449850E7C}"/>
    <hyperlink ref="C5266" r:id="rId6242" display="https://finance.yahoo.com/quote/AMZN/options?strike=58&amp;straddle=false" xr:uid="{4204888F-2EA4-4CAA-AF4C-0EF49CE408BE}"/>
    <hyperlink ref="A5267" r:id="rId6243" display="https://finance.yahoo.com/quote/AMZN230616P00059000?p=AMZN230616P00059000" xr:uid="{A88EE1C5-C476-4D77-9E8B-753189FCE820}"/>
    <hyperlink ref="C5267" r:id="rId6244" display="https://finance.yahoo.com/quote/AMZN/options?strike=59&amp;straddle=false" xr:uid="{75C085E6-D0FA-48E8-BB59-7B62E287FE5C}"/>
    <hyperlink ref="A5268" r:id="rId6245" display="https://finance.yahoo.com/quote/AMZN230616P00060000?p=AMZN230616P00060000" xr:uid="{6AF55305-5422-4B80-ABF3-9E5EF68CBF3C}"/>
    <hyperlink ref="C5268" r:id="rId6246" display="https://finance.yahoo.com/quote/AMZN/options?strike=60&amp;straddle=false" xr:uid="{3E4C13C8-0D64-4910-A52D-9DB0B45CC711}"/>
    <hyperlink ref="A5269" r:id="rId6247" display="https://finance.yahoo.com/quote/AMZN230616P00061000?p=AMZN230616P00061000" xr:uid="{CA25CBD6-0BFA-4487-BF7F-E5C1EB11DA3C}"/>
    <hyperlink ref="C5269" r:id="rId6248" display="https://finance.yahoo.com/quote/AMZN/options?strike=61&amp;straddle=false" xr:uid="{5F18D23A-64E7-4F2A-8A4E-83D700AB023B}"/>
    <hyperlink ref="A5270" r:id="rId6249" display="https://finance.yahoo.com/quote/AMZN230616P00062000?p=AMZN230616P00062000" xr:uid="{87EB5FF8-072F-46C7-9EF2-0913EE74551A}"/>
    <hyperlink ref="C5270" r:id="rId6250" display="https://finance.yahoo.com/quote/AMZN/options?strike=62&amp;straddle=false" xr:uid="{21992C0A-04BC-4B48-82A5-C36709ED72C4}"/>
    <hyperlink ref="A5271" r:id="rId6251" display="https://finance.yahoo.com/quote/AMZN230616P00063000?p=AMZN230616P00063000" xr:uid="{CBBBF018-2132-4014-B08A-1B3F4F88F2B9}"/>
    <hyperlink ref="C5271" r:id="rId6252" display="https://finance.yahoo.com/quote/AMZN/options?strike=63&amp;straddle=false" xr:uid="{ABD34DFB-802F-47CB-9574-9D63A557A336}"/>
    <hyperlink ref="A5272" r:id="rId6253" display="https://finance.yahoo.com/quote/AMZN230616P00064000?p=AMZN230616P00064000" xr:uid="{41DA9569-D338-4186-855D-C92517F94D09}"/>
    <hyperlink ref="C5272" r:id="rId6254" display="https://finance.yahoo.com/quote/AMZN/options?strike=64&amp;straddle=false" xr:uid="{CA1EFB7F-ED91-402A-A736-022B1D433777}"/>
    <hyperlink ref="A5273" r:id="rId6255" display="https://finance.yahoo.com/quote/AMZN230616P00065000?p=AMZN230616P00065000" xr:uid="{F9DD874D-9F77-4DD3-B0A1-4EC9E237B1AC}"/>
    <hyperlink ref="C5273" r:id="rId6256" display="https://finance.yahoo.com/quote/AMZN/options?strike=65&amp;straddle=false" xr:uid="{149644A8-733B-4CB8-92FD-C4225469C121}"/>
    <hyperlink ref="A5274" r:id="rId6257" display="https://finance.yahoo.com/quote/AMZN230616P00066000?p=AMZN230616P00066000" xr:uid="{3CB715FB-56B0-48EA-8462-3F7008565DA6}"/>
    <hyperlink ref="C5274" r:id="rId6258" display="https://finance.yahoo.com/quote/AMZN/options?strike=66&amp;straddle=false" xr:uid="{AFE8CEAC-47FC-4C61-984A-464B43811BEA}"/>
    <hyperlink ref="A5275" r:id="rId6259" display="https://finance.yahoo.com/quote/AMZN230616P00067000?p=AMZN230616P00067000" xr:uid="{DB7651E3-E1A8-43E7-94C7-D271C7447C1D}"/>
    <hyperlink ref="C5275" r:id="rId6260" display="https://finance.yahoo.com/quote/AMZN/options?strike=67&amp;straddle=false" xr:uid="{1EFA58C3-8E33-4F3C-952B-BDB02673B496}"/>
    <hyperlink ref="A5276" r:id="rId6261" display="https://finance.yahoo.com/quote/AMZN230616P00068000?p=AMZN230616P00068000" xr:uid="{F9A37DFE-7F59-4F52-B268-58FC4EA9CFB7}"/>
    <hyperlink ref="C5276" r:id="rId6262" display="https://finance.yahoo.com/quote/AMZN/options?strike=68&amp;straddle=false" xr:uid="{FB86E453-CD72-42C5-8282-30232F700FDE}"/>
    <hyperlink ref="A5277" r:id="rId6263" display="https://finance.yahoo.com/quote/AMZN230616P00069000?p=AMZN230616P00069000" xr:uid="{C380819C-05A7-4AB2-9F95-4D92AB28FE65}"/>
    <hyperlink ref="C5277" r:id="rId6264" display="https://finance.yahoo.com/quote/AMZN/options?strike=69&amp;straddle=false" xr:uid="{F7B79A2C-367D-46EC-AE99-0A2AFFC99938}"/>
    <hyperlink ref="A5278" r:id="rId6265" display="https://finance.yahoo.com/quote/AMZN230616P00070000?p=AMZN230616P00070000" xr:uid="{C6B4A826-E10D-486B-BB6E-0810B074BEC6}"/>
    <hyperlink ref="C5278" r:id="rId6266" display="https://finance.yahoo.com/quote/AMZN/options?strike=70&amp;straddle=false" xr:uid="{8DE4DC18-74D1-4F0A-A33A-C1FD6ABEE056}"/>
    <hyperlink ref="A5279" r:id="rId6267" display="https://finance.yahoo.com/quote/AMZN230616P00071000?p=AMZN230616P00071000" xr:uid="{696200F3-59FD-4548-BCFD-75D3B91E745F}"/>
    <hyperlink ref="C5279" r:id="rId6268" display="https://finance.yahoo.com/quote/AMZN/options?strike=71&amp;straddle=false" xr:uid="{6D43AC3E-473E-4355-9559-7A60B8C128E3}"/>
    <hyperlink ref="A5280" r:id="rId6269" display="https://finance.yahoo.com/quote/AMZN230616P00072000?p=AMZN230616P00072000" xr:uid="{D8F48E03-B7EB-4E25-BE49-20A5D269CFE0}"/>
    <hyperlink ref="C5280" r:id="rId6270" display="https://finance.yahoo.com/quote/AMZN/options?strike=72&amp;straddle=false" xr:uid="{24033354-1838-407C-9B8B-1BE90D50FFFC}"/>
    <hyperlink ref="A5281" r:id="rId6271" display="https://finance.yahoo.com/quote/AMZN230616P00072500?p=AMZN230616P00072500" xr:uid="{971869E3-73F1-4FFD-A4CE-691C31854ABC}"/>
    <hyperlink ref="C5281" r:id="rId6272" display="https://finance.yahoo.com/quote/AMZN/options?strike=72.5&amp;straddle=false" xr:uid="{624930D1-A6CB-44D0-98FD-F2DAA2650499}"/>
    <hyperlink ref="A5282" r:id="rId6273" display="https://finance.yahoo.com/quote/AMZN230616P00073000?p=AMZN230616P00073000" xr:uid="{EA300B98-E297-4F17-B5B2-4FBF9ADB2E36}"/>
    <hyperlink ref="C5282" r:id="rId6274" display="https://finance.yahoo.com/quote/AMZN/options?strike=73&amp;straddle=false" xr:uid="{E57F6972-4323-4E71-A447-83970E6C5733}"/>
    <hyperlink ref="A5283" r:id="rId6275" display="https://finance.yahoo.com/quote/AMZN230616P00074000?p=AMZN230616P00074000" xr:uid="{5CEE3BA1-6776-4675-BB31-3D5F59897CBC}"/>
    <hyperlink ref="C5283" r:id="rId6276" display="https://finance.yahoo.com/quote/AMZN/options?strike=74&amp;straddle=false" xr:uid="{2CD1298F-505C-4C5E-91AD-812C4E1EEB2E}"/>
    <hyperlink ref="A5284" r:id="rId6277" display="https://finance.yahoo.com/quote/AMZN230616P00075000?p=AMZN230616P00075000" xr:uid="{467D5599-7A63-4972-B0C4-4646A81B1F60}"/>
    <hyperlink ref="C5284" r:id="rId6278" display="https://finance.yahoo.com/quote/AMZN/options?strike=75&amp;straddle=false" xr:uid="{FAA90EC7-8F03-461F-B38C-69D6F66311C7}"/>
    <hyperlink ref="A5285" r:id="rId6279" display="https://finance.yahoo.com/quote/AMZN230616P00076000?p=AMZN230616P00076000" xr:uid="{77B81BAF-439F-4294-9171-B0793F526726}"/>
    <hyperlink ref="C5285" r:id="rId6280" display="https://finance.yahoo.com/quote/AMZN/options?strike=76&amp;straddle=false" xr:uid="{4C0A0217-B8E5-4098-85B6-F1B80030CE0A}"/>
    <hyperlink ref="A5286" r:id="rId6281" display="https://finance.yahoo.com/quote/AMZN230616P00077000?p=AMZN230616P00077000" xr:uid="{77BCB1BC-566D-4DFE-88B4-010A75BE306D}"/>
    <hyperlink ref="C5286" r:id="rId6282" display="https://finance.yahoo.com/quote/AMZN/options?strike=77&amp;straddle=false" xr:uid="{A580A928-E629-44E2-80C2-A283797A21B8}"/>
    <hyperlink ref="A5287" r:id="rId6283" display="https://finance.yahoo.com/quote/AMZN230616P00077500?p=AMZN230616P00077500" xr:uid="{79B31042-FE4F-4FF0-B3D1-A2C5F2F2B3AF}"/>
    <hyperlink ref="C5287" r:id="rId6284" display="https://finance.yahoo.com/quote/AMZN/options?strike=77.5&amp;straddle=false" xr:uid="{863B7A2D-BECC-431B-B3C5-F895D2D66A7D}"/>
    <hyperlink ref="A5288" r:id="rId6285" display="https://finance.yahoo.com/quote/AMZN230616P00078000?p=AMZN230616P00078000" xr:uid="{CC53EAC9-4485-4431-81FA-B9AC7E1F8369}"/>
    <hyperlink ref="C5288" r:id="rId6286" display="https://finance.yahoo.com/quote/AMZN/options?strike=78&amp;straddle=false" xr:uid="{219D4011-7915-4796-B082-43E607C15D95}"/>
    <hyperlink ref="A5289" r:id="rId6287" display="https://finance.yahoo.com/quote/AMZN230616P00079000?p=AMZN230616P00079000" xr:uid="{6D13AA65-3BB7-496A-AEB8-6EA8EAAC4D34}"/>
    <hyperlink ref="C5289" r:id="rId6288" display="https://finance.yahoo.com/quote/AMZN/options?strike=79&amp;straddle=false" xr:uid="{4B003DF7-7881-4802-8D56-963967DF3A01}"/>
    <hyperlink ref="A5290" r:id="rId6289" display="https://finance.yahoo.com/quote/AMZN230616P00080000?p=AMZN230616P00080000" xr:uid="{E5E9DB19-FD1B-432C-BB55-C026259DA321}"/>
    <hyperlink ref="C5290" r:id="rId6290" display="https://finance.yahoo.com/quote/AMZN/options?strike=80&amp;straddle=false" xr:uid="{BFDE2E15-88E8-4901-9F6E-6C88E00E2067}"/>
    <hyperlink ref="A5291" r:id="rId6291" display="https://finance.yahoo.com/quote/AMZN230616P00081000?p=AMZN230616P00081000" xr:uid="{BC99D0B1-4CFA-4641-A2D6-027F18079C7B}"/>
    <hyperlink ref="C5291" r:id="rId6292" display="https://finance.yahoo.com/quote/AMZN/options?strike=81&amp;straddle=false" xr:uid="{F8340BA4-E5B7-4927-8C66-EFFB2340A1B2}"/>
    <hyperlink ref="A5292" r:id="rId6293" display="https://finance.yahoo.com/quote/AMZN230616P00082000?p=AMZN230616P00082000" xr:uid="{41F65F1E-88C5-448E-93DA-48D2377E2A91}"/>
    <hyperlink ref="C5292" r:id="rId6294" display="https://finance.yahoo.com/quote/AMZN/options?strike=82&amp;straddle=false" xr:uid="{D93DE9E6-3943-4636-AC6E-9FB4A346DF8A}"/>
    <hyperlink ref="A5293" r:id="rId6295" display="https://finance.yahoo.com/quote/AMZN230616P00083000?p=AMZN230616P00083000" xr:uid="{3CEDA69D-F565-4416-92AF-FDDEFA648F42}"/>
    <hyperlink ref="C5293" r:id="rId6296" display="https://finance.yahoo.com/quote/AMZN/options?strike=83&amp;straddle=false" xr:uid="{76CB61F4-9062-4CB4-AF4A-45AB12DFAF1A}"/>
    <hyperlink ref="A5294" r:id="rId6297" display="https://finance.yahoo.com/quote/AMZN230616P00084000?p=AMZN230616P00084000" xr:uid="{620E7DEC-2CFD-42A7-95B0-518EC5988148}"/>
    <hyperlink ref="C5294" r:id="rId6298" display="https://finance.yahoo.com/quote/AMZN/options?strike=84&amp;straddle=false" xr:uid="{F355114B-D124-4446-81CC-FD8AA931189A}"/>
    <hyperlink ref="A5295" r:id="rId6299" display="https://finance.yahoo.com/quote/AMZN230616P00085000?p=AMZN230616P00085000" xr:uid="{ECEB9820-474F-4D91-9B6D-C2CB9FB3755F}"/>
    <hyperlink ref="C5295" r:id="rId6300" display="https://finance.yahoo.com/quote/AMZN/options?strike=85&amp;straddle=false" xr:uid="{B808BE09-D0E3-4B35-AC1D-B95C93EE4C77}"/>
    <hyperlink ref="A5296" r:id="rId6301" display="https://finance.yahoo.com/quote/AMZN230616P00086000?p=AMZN230616P00086000" xr:uid="{2A94C55A-B416-45F3-899D-E29DAC0BE410}"/>
    <hyperlink ref="C5296" r:id="rId6302" display="https://finance.yahoo.com/quote/AMZN/options?strike=86&amp;straddle=false" xr:uid="{D1A40831-1A7C-4F62-96B1-9198B7FB899B}"/>
    <hyperlink ref="A5297" r:id="rId6303" display="https://finance.yahoo.com/quote/AMZN230616P00087000?p=AMZN230616P00087000" xr:uid="{4B48D8F0-F096-4CE6-AB39-A8A407DC5A0C}"/>
    <hyperlink ref="C5297" r:id="rId6304" display="https://finance.yahoo.com/quote/AMZN/options?strike=87&amp;straddle=false" xr:uid="{DEAC893A-B319-4A12-833E-265445413B35}"/>
    <hyperlink ref="A5298" r:id="rId6305" display="https://finance.yahoo.com/quote/AMZN230616P00088000?p=AMZN230616P00088000" xr:uid="{510E179A-660A-4027-8D79-47D53D1F2360}"/>
    <hyperlink ref="C5298" r:id="rId6306" display="https://finance.yahoo.com/quote/AMZN/options?strike=88&amp;straddle=false" xr:uid="{B393229E-69CD-4206-B831-75576967FC15}"/>
    <hyperlink ref="A5299" r:id="rId6307" display="https://finance.yahoo.com/quote/AMZN230616P00089000?p=AMZN230616P00089000" xr:uid="{E40AD5F6-95A9-48BD-8EE4-35AB494C9DAF}"/>
    <hyperlink ref="C5299" r:id="rId6308" display="https://finance.yahoo.com/quote/AMZN/options?strike=89&amp;straddle=false" xr:uid="{8D715B2A-92D0-4D29-B20E-EA580EDF859C}"/>
    <hyperlink ref="A5300" r:id="rId6309" display="https://finance.yahoo.com/quote/AMZN230616P00090000?p=AMZN230616P00090000" xr:uid="{D50FCA92-44BB-48D5-BE5F-BE0807E016F4}"/>
    <hyperlink ref="C5300" r:id="rId6310" display="https://finance.yahoo.com/quote/AMZN/options?strike=90&amp;straddle=false" xr:uid="{12306BA5-C948-492F-90EC-9DBA1F912A4C}"/>
    <hyperlink ref="A5301" r:id="rId6311" display="https://finance.yahoo.com/quote/AMZN230616P00091000?p=AMZN230616P00091000" xr:uid="{18F4AE93-0BED-4743-A6BB-AE3E472FC533}"/>
    <hyperlink ref="C5301" r:id="rId6312" display="https://finance.yahoo.com/quote/AMZN/options?strike=91&amp;straddle=false" xr:uid="{2AC5382F-EF74-4FF2-AC9B-D078CEBA351D}"/>
    <hyperlink ref="A5302" r:id="rId6313" display="https://finance.yahoo.com/quote/AMZN230616P00092000?p=AMZN230616P00092000" xr:uid="{AD646D7E-3A45-4A3A-B29D-D40B943F1592}"/>
    <hyperlink ref="C5302" r:id="rId6314" display="https://finance.yahoo.com/quote/AMZN/options?strike=92&amp;straddle=false" xr:uid="{F2816C32-1DDA-4F46-BB7C-25506C80231E}"/>
    <hyperlink ref="A5303" r:id="rId6315" display="https://finance.yahoo.com/quote/AMZN230616P00093000?p=AMZN230616P00093000" xr:uid="{DDA8A370-2BE2-4117-924A-D272401795D5}"/>
    <hyperlink ref="C5303" r:id="rId6316" display="https://finance.yahoo.com/quote/AMZN/options?strike=93&amp;straddle=false" xr:uid="{2F8FEE19-3ADE-4752-B89C-547340648AC8}"/>
    <hyperlink ref="A5304" r:id="rId6317" display="https://finance.yahoo.com/quote/AMZN230616P00094000?p=AMZN230616P00094000" xr:uid="{D59DD8B7-7022-46A4-B09D-3207A0DFB5C7}"/>
    <hyperlink ref="C5304" r:id="rId6318" display="https://finance.yahoo.com/quote/AMZN/options?strike=94&amp;straddle=false" xr:uid="{737EE95E-FE03-434C-9AF4-BBCE474DA9BB}"/>
    <hyperlink ref="A5305" r:id="rId6319" display="https://finance.yahoo.com/quote/AMZN230616P00095000?p=AMZN230616P00095000" xr:uid="{F525FFDC-8F34-4FE2-A0C7-AEA6145A76E0}"/>
    <hyperlink ref="C5305" r:id="rId6320" display="https://finance.yahoo.com/quote/AMZN/options?strike=95&amp;straddle=false" xr:uid="{00E14C9F-CEF5-4955-B502-926BE95C39BC}"/>
    <hyperlink ref="A5306" r:id="rId6321" display="https://finance.yahoo.com/quote/AMZN230616P00096000?p=AMZN230616P00096000" xr:uid="{9FF4E50D-FA50-4A97-8EFA-B20B2DF08C3B}"/>
    <hyperlink ref="C5306" r:id="rId6322" display="https://finance.yahoo.com/quote/AMZN/options?strike=96&amp;straddle=false" xr:uid="{B396A4CD-65B2-4FD1-A147-DF7D3793B496}"/>
    <hyperlink ref="A5307" r:id="rId6323" display="https://finance.yahoo.com/quote/AMZN230616P00097000?p=AMZN230616P00097000" xr:uid="{A71FA5D7-CC62-4D67-8F2F-1B1EF8E71FD4}"/>
    <hyperlink ref="C5307" r:id="rId6324" display="https://finance.yahoo.com/quote/AMZN/options?strike=97&amp;straddle=false" xr:uid="{39B57DCA-E8FF-4F86-A7A9-0E08B9995171}"/>
    <hyperlink ref="A5308" r:id="rId6325" display="https://finance.yahoo.com/quote/AMZN230616P00098000?p=AMZN230616P00098000" xr:uid="{824CC494-14A1-46FE-B0CE-79297DB56DFC}"/>
    <hyperlink ref="C5308" r:id="rId6326" display="https://finance.yahoo.com/quote/AMZN/options?strike=98&amp;straddle=false" xr:uid="{237F0EAA-0B25-4365-AFBD-1B418F3302F5}"/>
    <hyperlink ref="A5309" r:id="rId6327" display="https://finance.yahoo.com/quote/AMZN230616P00099000?p=AMZN230616P00099000" xr:uid="{EF384AF5-155E-4C56-9085-B6A0C53DCA50}"/>
    <hyperlink ref="C5309" r:id="rId6328" display="https://finance.yahoo.com/quote/AMZN/options?strike=99&amp;straddle=false" xr:uid="{6F1218DF-B627-4283-A713-DEED4645453B}"/>
    <hyperlink ref="A5310" r:id="rId6329" display="https://finance.yahoo.com/quote/AMZN230616P00100000?p=AMZN230616P00100000" xr:uid="{8739F4DC-598E-4A89-8D03-CE7F5281501B}"/>
    <hyperlink ref="C5310" r:id="rId6330" display="https://finance.yahoo.com/quote/AMZN/options?strike=100&amp;straddle=false" xr:uid="{B370DC03-903B-4DC8-8DF4-C696FA6EB6C4}"/>
    <hyperlink ref="A5311" r:id="rId6331" display="https://finance.yahoo.com/quote/AMZN230616P00105000?p=AMZN230616P00105000" xr:uid="{17B9A37F-1AC1-4B63-9A99-B94F613AB3C7}"/>
    <hyperlink ref="C5311" r:id="rId6332" display="https://finance.yahoo.com/quote/AMZN/options?strike=105&amp;straddle=false" xr:uid="{0B1D9557-07BE-4C9A-BF59-636D99A385D6}"/>
    <hyperlink ref="A5312" r:id="rId6333" display="https://finance.yahoo.com/quote/AMZN230616P00110000?p=AMZN230616P00110000" xr:uid="{89CCC04F-B295-4E53-AA32-40B9E79C91FB}"/>
    <hyperlink ref="C5312" r:id="rId6334" display="https://finance.yahoo.com/quote/AMZN/options?strike=110&amp;straddle=false" xr:uid="{3F7E4A37-F650-4CC7-92D9-2541402DDC6E}"/>
    <hyperlink ref="A5313" r:id="rId6335" display="https://finance.yahoo.com/quote/AMZN230616P00115000?p=AMZN230616P00115000" xr:uid="{26D53FE7-DA74-4D8F-BD0F-91CA256B23C8}"/>
    <hyperlink ref="C5313" r:id="rId6336" display="https://finance.yahoo.com/quote/AMZN/options?strike=115&amp;straddle=false" xr:uid="{79E04161-AB8D-408F-910A-987C8FEB60D0}"/>
    <hyperlink ref="A5314" r:id="rId6337" display="https://finance.yahoo.com/quote/AMZN230616P00120000?p=AMZN230616P00120000" xr:uid="{A9D6CC76-6CDC-45B6-94C5-6092D393E800}"/>
    <hyperlink ref="C5314" r:id="rId6338" display="https://finance.yahoo.com/quote/AMZN/options?strike=120&amp;straddle=false" xr:uid="{A0D60BCB-FFF0-4BA6-BBF7-0F80D71B00BD}"/>
    <hyperlink ref="A5315" r:id="rId6339" display="https://finance.yahoo.com/quote/AMZN230616P00125000?p=AMZN230616P00125000" xr:uid="{9224E2E5-7EFD-4990-9963-958EB4F1BC56}"/>
    <hyperlink ref="C5315" r:id="rId6340" display="https://finance.yahoo.com/quote/AMZN/options?strike=125&amp;straddle=false" xr:uid="{62680006-54E2-482B-A489-0E4D6C083D95}"/>
    <hyperlink ref="A5316" r:id="rId6341" display="https://finance.yahoo.com/quote/AMZN230616P00130000?p=AMZN230616P00130000" xr:uid="{6AF760C1-C778-4F1C-AB19-3748CCB1FB9A}"/>
    <hyperlink ref="C5316" r:id="rId6342" display="https://finance.yahoo.com/quote/AMZN/options?strike=130&amp;straddle=false" xr:uid="{D5578C56-9D9D-4F1B-A8BC-3038A32414BE}"/>
    <hyperlink ref="A5317" r:id="rId6343" display="https://finance.yahoo.com/quote/AMZN230616P00135000?p=AMZN230616P00135000" xr:uid="{0686CD26-61A5-4E42-A04D-A9CA46C60C64}"/>
    <hyperlink ref="C5317" r:id="rId6344" display="https://finance.yahoo.com/quote/AMZN/options?strike=135&amp;straddle=false" xr:uid="{E28BE82F-0C9A-427F-B264-8547D087ED70}"/>
    <hyperlink ref="A5318" r:id="rId6345" display="https://finance.yahoo.com/quote/AMZN230616P00140000?p=AMZN230616P00140000" xr:uid="{044FA035-561A-4E62-94E6-B115722A9403}"/>
    <hyperlink ref="C5318" r:id="rId6346" display="https://finance.yahoo.com/quote/AMZN/options?strike=140&amp;straddle=false" xr:uid="{597C6A69-FB7B-4810-9EAC-E0F366488AEB}"/>
    <hyperlink ref="A5319" r:id="rId6347" display="https://finance.yahoo.com/quote/AMZN230616P00145000?p=AMZN230616P00145000" xr:uid="{49FDBD94-6541-4A86-8B0A-7338ED9FEEC5}"/>
    <hyperlink ref="C5319" r:id="rId6348" display="https://finance.yahoo.com/quote/AMZN/options?strike=145&amp;straddle=false" xr:uid="{FC65648C-C3BB-45CF-A8B8-88FB35E5617C}"/>
    <hyperlink ref="A5320" r:id="rId6349" display="https://finance.yahoo.com/quote/AMZN230616P00150000?p=AMZN230616P00150000" xr:uid="{99EFE130-1260-4433-8FE4-D687AC00385D}"/>
    <hyperlink ref="C5320" r:id="rId6350" display="https://finance.yahoo.com/quote/AMZN/options?strike=150&amp;straddle=false" xr:uid="{8AF41D8E-AE49-49C7-9825-D6D89EC4E2C6}"/>
    <hyperlink ref="A5321" r:id="rId6351" display="https://finance.yahoo.com/quote/AMZN230616P00150500?p=AMZN230616P00150500" xr:uid="{6DB0EDAB-5C53-4DB9-B0B6-742B9432590B}"/>
    <hyperlink ref="C5321" r:id="rId6352" display="https://finance.yahoo.com/quote/AMZN/options?strike=150.5&amp;straddle=false" xr:uid="{3C68D4FE-A093-406A-95DA-E5B5483D88BE}"/>
    <hyperlink ref="A5322" r:id="rId6353" display="https://finance.yahoo.com/quote/AMZN230616P00151000?p=AMZN230616P00151000" xr:uid="{7FEBD1E2-3268-4B57-A15F-C56FB9A74E9E}"/>
    <hyperlink ref="C5322" r:id="rId6354" display="https://finance.yahoo.com/quote/AMZN/options?strike=151&amp;straddle=false" xr:uid="{198D79DD-8275-4FAB-952B-41FE4C3A7598}"/>
    <hyperlink ref="A5323" r:id="rId6355" display="https://finance.yahoo.com/quote/AMZN230616P00151500?p=AMZN230616P00151500" xr:uid="{970B4E9E-B4A5-43AE-ABDE-1702BA4BBAEC}"/>
    <hyperlink ref="C5323" r:id="rId6356" display="https://finance.yahoo.com/quote/AMZN/options?strike=151.5&amp;straddle=false" xr:uid="{C36869A2-E78A-4C0D-8397-253D9264CED9}"/>
    <hyperlink ref="A5324" r:id="rId6357" display="https://finance.yahoo.com/quote/AMZN230616P00152000?p=AMZN230616P00152000" xr:uid="{537C1AD4-A5BC-4FDB-AD0D-B58D83B447C7}"/>
    <hyperlink ref="C5324" r:id="rId6358" display="https://finance.yahoo.com/quote/AMZN/options?strike=152&amp;straddle=false" xr:uid="{405DD3BA-0000-4499-BB2F-A3B101F9D668}"/>
    <hyperlink ref="A5325" r:id="rId6359" display="https://finance.yahoo.com/quote/AMZN230616P00152500?p=AMZN230616P00152500" xr:uid="{088794FB-B4A5-4D46-A91C-5BDC01C5DAFE}"/>
    <hyperlink ref="C5325" r:id="rId6360" display="https://finance.yahoo.com/quote/AMZN/options?strike=152.5&amp;straddle=false" xr:uid="{5776049D-E017-432B-981A-F5F5793EE745}"/>
    <hyperlink ref="A5326" r:id="rId6361" display="https://finance.yahoo.com/quote/AMZN230616P00153000?p=AMZN230616P00153000" xr:uid="{03149F70-4B12-4EE5-829A-99BC90C3608D}"/>
    <hyperlink ref="C5326" r:id="rId6362" display="https://finance.yahoo.com/quote/AMZN/options?strike=153&amp;straddle=false" xr:uid="{0E9629AA-8259-4CC5-B754-6A8AD6D179AC}"/>
    <hyperlink ref="A5327" r:id="rId6363" display="https://finance.yahoo.com/quote/AMZN230616P00153500?p=AMZN230616P00153500" xr:uid="{7E1A9905-64AF-4AC1-8900-AC685E5CC2C7}"/>
    <hyperlink ref="C5327" r:id="rId6364" display="https://finance.yahoo.com/quote/AMZN/options?strike=153.5&amp;straddle=false" xr:uid="{9A9A715F-5140-4325-ABEC-E116BB44A9C9}"/>
    <hyperlink ref="A5328" r:id="rId6365" display="https://finance.yahoo.com/quote/AMZN230616P00154000?p=AMZN230616P00154000" xr:uid="{1EC9067E-F268-49FC-9515-61456D10C2EE}"/>
    <hyperlink ref="C5328" r:id="rId6366" display="https://finance.yahoo.com/quote/AMZN/options?strike=154&amp;straddle=false" xr:uid="{64B93853-107D-4500-8647-F80F11ACE0DD}"/>
    <hyperlink ref="A5329" r:id="rId6367" display="https://finance.yahoo.com/quote/AMZN230616P00154500?p=AMZN230616P00154500" xr:uid="{196AF8E0-C799-4D3F-BE23-6814292C6555}"/>
    <hyperlink ref="C5329" r:id="rId6368" display="https://finance.yahoo.com/quote/AMZN/options?strike=154.5&amp;straddle=false" xr:uid="{F3E38DB1-CA7A-4C73-9AD2-24486B249FDB}"/>
    <hyperlink ref="A5330" r:id="rId6369" display="https://finance.yahoo.com/quote/AMZN230616P00155000?p=AMZN230616P00155000" xr:uid="{1679DD12-EFCC-47EB-98D4-12299512F32B}"/>
    <hyperlink ref="C5330" r:id="rId6370" display="https://finance.yahoo.com/quote/AMZN/options?strike=155&amp;straddle=false" xr:uid="{BC321508-93B5-4CDF-B4B3-D543BF04310D}"/>
    <hyperlink ref="A5331" r:id="rId6371" display="https://finance.yahoo.com/quote/AMZN230616P00155500?p=AMZN230616P00155500" xr:uid="{3F00E800-5C79-47FD-8F78-BF5CA8AD2B93}"/>
    <hyperlink ref="C5331" r:id="rId6372" display="https://finance.yahoo.com/quote/AMZN/options?strike=155.5&amp;straddle=false" xr:uid="{3627B1E3-6F87-4CFE-B381-748260995742}"/>
    <hyperlink ref="A5332" r:id="rId6373" display="https://finance.yahoo.com/quote/AMZN230616P00156000?p=AMZN230616P00156000" xr:uid="{43F15DF1-C2B1-437D-915B-31DB3CB83D24}"/>
    <hyperlink ref="C5332" r:id="rId6374" display="https://finance.yahoo.com/quote/AMZN/options?strike=156&amp;straddle=false" xr:uid="{652758E7-5E8A-496C-83B4-84B020E25C96}"/>
    <hyperlink ref="A5333" r:id="rId6375" display="https://finance.yahoo.com/quote/AMZN230616P00156500?p=AMZN230616P00156500" xr:uid="{8E0CDF92-490F-4777-950C-05BBA4D4AC00}"/>
    <hyperlink ref="C5333" r:id="rId6376" display="https://finance.yahoo.com/quote/AMZN/options?strike=156.5&amp;straddle=false" xr:uid="{3BF73E82-B245-41EF-A20B-03BB2EE7E86D}"/>
    <hyperlink ref="A5334" r:id="rId6377" display="https://finance.yahoo.com/quote/AMZN230616P00157000?p=AMZN230616P00157000" xr:uid="{A665DD17-31D0-4418-A762-EDDFC6FBED3B}"/>
    <hyperlink ref="C5334" r:id="rId6378" display="https://finance.yahoo.com/quote/AMZN/options?strike=157&amp;straddle=false" xr:uid="{D5D44B68-94BD-4ADB-ABD0-2EDAE2FABCFA}"/>
    <hyperlink ref="A5335" r:id="rId6379" display="https://finance.yahoo.com/quote/AMZN230616P00157500?p=AMZN230616P00157500" xr:uid="{7621835A-0671-4D44-A42C-756DFCAE095F}"/>
    <hyperlink ref="C5335" r:id="rId6380" display="https://finance.yahoo.com/quote/AMZN/options?strike=157.5&amp;straddle=false" xr:uid="{2D57B39E-412D-4C1F-950D-8732A1625EE5}"/>
    <hyperlink ref="A5336" r:id="rId6381" display="https://finance.yahoo.com/quote/AMZN230616P00158000?p=AMZN230616P00158000" xr:uid="{035C4DD9-9A32-402A-88B4-CCD7514B4512}"/>
    <hyperlink ref="C5336" r:id="rId6382" display="https://finance.yahoo.com/quote/AMZN/options?strike=158&amp;straddle=false" xr:uid="{5A2785E5-4583-42A6-947C-AEF1A934F1E5}"/>
    <hyperlink ref="A5337" r:id="rId6383" display="https://finance.yahoo.com/quote/AMZN230616P00158500?p=AMZN230616P00158500" xr:uid="{0040A2CC-F11F-4F20-9504-5EAA25694F0C}"/>
    <hyperlink ref="C5337" r:id="rId6384" display="https://finance.yahoo.com/quote/AMZN/options?strike=158.5&amp;straddle=false" xr:uid="{3F0CE471-A646-44C0-9EAD-6870A0C7DEAE}"/>
    <hyperlink ref="A5338" r:id="rId6385" display="https://finance.yahoo.com/quote/AMZN230616P00159000?p=AMZN230616P00159000" xr:uid="{D0919126-0417-475D-A259-2F624CDBD270}"/>
    <hyperlink ref="C5338" r:id="rId6386" display="https://finance.yahoo.com/quote/AMZN/options?strike=159&amp;straddle=false" xr:uid="{01536BF2-FEDA-4222-8AB7-FD24AC07F7A5}"/>
    <hyperlink ref="A5339" r:id="rId6387" display="https://finance.yahoo.com/quote/AMZN230616P00159500?p=AMZN230616P00159500" xr:uid="{ABC2AD70-995F-4780-BDE1-BDA3CFA49366}"/>
    <hyperlink ref="C5339" r:id="rId6388" display="https://finance.yahoo.com/quote/AMZN/options?strike=159.5&amp;straddle=false" xr:uid="{15967B88-38A8-46AA-8E1F-FAA014805BF4}"/>
    <hyperlink ref="A5340" r:id="rId6389" display="https://finance.yahoo.com/quote/AMZN230616P00160000?p=AMZN230616P00160000" xr:uid="{3F28F312-D515-4D2E-B3AB-3257303A6868}"/>
    <hyperlink ref="C5340" r:id="rId6390" display="https://finance.yahoo.com/quote/AMZN/options?strike=160&amp;straddle=false" xr:uid="{6A6B13D0-3A91-4888-AC24-7E45872EDC39}"/>
    <hyperlink ref="A5341" r:id="rId6391" display="https://finance.yahoo.com/quote/AMZN230616P00160500?p=AMZN230616P00160500" xr:uid="{20AC02CD-7A4D-4201-8080-1491466DE8F3}"/>
    <hyperlink ref="C5341" r:id="rId6392" display="https://finance.yahoo.com/quote/AMZN/options?strike=160.5&amp;straddle=false" xr:uid="{BCF3F4A8-12C3-4A33-B6B9-96FF7107FDA7}"/>
    <hyperlink ref="A5342" r:id="rId6393" display="https://finance.yahoo.com/quote/AMZN230616P00161000?p=AMZN230616P00161000" xr:uid="{BA5D57DC-4D99-45B4-81D0-7ADA8D2BE01F}"/>
    <hyperlink ref="C5342" r:id="rId6394" display="https://finance.yahoo.com/quote/AMZN/options?strike=161&amp;straddle=false" xr:uid="{FF65DF36-EB5B-4253-813C-69247B086879}"/>
    <hyperlink ref="A5343" r:id="rId6395" display="https://finance.yahoo.com/quote/AMZN230616P00161500?p=AMZN230616P00161500" xr:uid="{FDE6EF81-337E-47EB-AA35-9CA837FABFAF}"/>
    <hyperlink ref="C5343" r:id="rId6396" display="https://finance.yahoo.com/quote/AMZN/options?strike=161.5&amp;straddle=false" xr:uid="{050B5415-4E8A-4D53-942D-AABB777F4542}"/>
    <hyperlink ref="A5344" r:id="rId6397" display="https://finance.yahoo.com/quote/AMZN230616P00162000?p=AMZN230616P00162000" xr:uid="{07CE608D-1EBB-4F8C-BFE3-137F276D3A61}"/>
    <hyperlink ref="C5344" r:id="rId6398" display="https://finance.yahoo.com/quote/AMZN/options?strike=162&amp;straddle=false" xr:uid="{33F6BD05-E374-42C2-A9AB-5C5524F0D563}"/>
    <hyperlink ref="A5345" r:id="rId6399" display="https://finance.yahoo.com/quote/AMZN230616P00162500?p=AMZN230616P00162500" xr:uid="{F282A60D-7AFA-4AEF-9BAB-8092A7649F18}"/>
    <hyperlink ref="C5345" r:id="rId6400" display="https://finance.yahoo.com/quote/AMZN/options?strike=162.5&amp;straddle=false" xr:uid="{4B201A6D-B299-43F8-830E-5E0ECE91626F}"/>
    <hyperlink ref="A5346" r:id="rId6401" display="https://finance.yahoo.com/quote/AMZN230616P00163000?p=AMZN230616P00163000" xr:uid="{D73C9F21-481C-402F-BD56-A1584128B970}"/>
    <hyperlink ref="C5346" r:id="rId6402" display="https://finance.yahoo.com/quote/AMZN/options?strike=163&amp;straddle=false" xr:uid="{3F796240-5630-4A5B-97A8-A26FD7F2E7B7}"/>
    <hyperlink ref="A5347" r:id="rId6403" display="https://finance.yahoo.com/quote/AMZN230616P00163500?p=AMZN230616P00163500" xr:uid="{B5832B52-C138-4C67-ACCF-A47259D75D1C}"/>
    <hyperlink ref="C5347" r:id="rId6404" display="https://finance.yahoo.com/quote/AMZN/options?strike=163.5&amp;straddle=false" xr:uid="{DB936529-146D-4252-9ECA-6AECD41AD9F8}"/>
    <hyperlink ref="A5348" r:id="rId6405" display="https://finance.yahoo.com/quote/AMZN230616P00164000?p=AMZN230616P00164000" xr:uid="{775F195C-1B7A-4693-9077-4F17DF9E1276}"/>
    <hyperlink ref="C5348" r:id="rId6406" display="https://finance.yahoo.com/quote/AMZN/options?strike=164&amp;straddle=false" xr:uid="{AAA7B7C4-C50F-4A45-9060-F588CBB23482}"/>
    <hyperlink ref="A5349" r:id="rId6407" display="https://finance.yahoo.com/quote/AMZN230616P00164500?p=AMZN230616P00164500" xr:uid="{F72C26DB-A0D0-4184-AA6D-974C97280049}"/>
    <hyperlink ref="C5349" r:id="rId6408" display="https://finance.yahoo.com/quote/AMZN/options?strike=164.5&amp;straddle=false" xr:uid="{B5806687-3459-47BF-A4AD-3354CFBC9F06}"/>
    <hyperlink ref="A5350" r:id="rId6409" display="https://finance.yahoo.com/quote/AMZN230616P00165000?p=AMZN230616P00165000" xr:uid="{AA8F707F-C120-4F0A-9FF0-B67E740625E6}"/>
    <hyperlink ref="C5350" r:id="rId6410" display="https://finance.yahoo.com/quote/AMZN/options?strike=165&amp;straddle=false" xr:uid="{F447B3D3-36E2-4338-8DE3-75B812FDE2FF}"/>
    <hyperlink ref="A5351" r:id="rId6411" display="https://finance.yahoo.com/quote/AMZN230616P00165500?p=AMZN230616P00165500" xr:uid="{054541BC-85C1-4F4A-981B-6F8CEDA4D122}"/>
    <hyperlink ref="C5351" r:id="rId6412" display="https://finance.yahoo.com/quote/AMZN/options?strike=165.5&amp;straddle=false" xr:uid="{6BF70A8C-C5ED-4EE7-8BD3-DE673668646A}"/>
    <hyperlink ref="A5352" r:id="rId6413" display="https://finance.yahoo.com/quote/AMZN230616P00166000?p=AMZN230616P00166000" xr:uid="{FEA481D1-A477-4774-AC4B-AD4F6FC72884}"/>
    <hyperlink ref="C5352" r:id="rId6414" display="https://finance.yahoo.com/quote/AMZN/options?strike=166&amp;straddle=false" xr:uid="{739F3CB6-6738-480D-AFE1-4B20DEFAD306}"/>
    <hyperlink ref="A5353" r:id="rId6415" display="https://finance.yahoo.com/quote/AMZN230616P00166500?p=AMZN230616P00166500" xr:uid="{125F2534-B810-4E08-B7A0-E8E94E319B90}"/>
    <hyperlink ref="C5353" r:id="rId6416" display="https://finance.yahoo.com/quote/AMZN/options?strike=166.5&amp;straddle=false" xr:uid="{A3BE12FD-6C00-4F01-BC39-48936111371C}"/>
    <hyperlink ref="A5354" r:id="rId6417" display="https://finance.yahoo.com/quote/AMZN230616P00167000?p=AMZN230616P00167000" xr:uid="{BA21B311-5083-451B-9EE9-FCDE969250F3}"/>
    <hyperlink ref="C5354" r:id="rId6418" display="https://finance.yahoo.com/quote/AMZN/options?strike=167&amp;straddle=false" xr:uid="{FB8CF37D-782D-4077-8EFC-3AF44B055211}"/>
    <hyperlink ref="A5355" r:id="rId6419" display="https://finance.yahoo.com/quote/AMZN230616P00167500?p=AMZN230616P00167500" xr:uid="{DA7B1E29-E540-4648-976F-47615E14A4B8}"/>
    <hyperlink ref="C5355" r:id="rId6420" display="https://finance.yahoo.com/quote/AMZN/options?strike=167.5&amp;straddle=false" xr:uid="{0CF9E5DF-BC3E-4D90-9CC3-475FD4523F55}"/>
    <hyperlink ref="A5356" r:id="rId6421" display="https://finance.yahoo.com/quote/AMZN230616P00168000?p=AMZN230616P00168000" xr:uid="{0BE903D5-2335-4EB9-A670-DA082A238EA3}"/>
    <hyperlink ref="C5356" r:id="rId6422" display="https://finance.yahoo.com/quote/AMZN/options?strike=168&amp;straddle=false" xr:uid="{5B590DCA-805D-4211-82D3-C6C7FBACE4BC}"/>
    <hyperlink ref="A5357" r:id="rId6423" display="https://finance.yahoo.com/quote/AMZN230616P00168500?p=AMZN230616P00168500" xr:uid="{AEEB17C6-6BE5-42A7-8D11-F139BF8C405F}"/>
    <hyperlink ref="C5357" r:id="rId6424" display="https://finance.yahoo.com/quote/AMZN/options?strike=168.5&amp;straddle=false" xr:uid="{2C3B8FC1-3A4F-4EB4-89DF-4CEF99939EBE}"/>
    <hyperlink ref="A5358" r:id="rId6425" display="https://finance.yahoo.com/quote/AMZN230616P00169000?p=AMZN230616P00169000" xr:uid="{2F74CD63-7D99-40E2-88E9-E38A54F5B25A}"/>
    <hyperlink ref="C5358" r:id="rId6426" display="https://finance.yahoo.com/quote/AMZN/options?strike=169&amp;straddle=false" xr:uid="{99047C2E-9BB1-426C-B233-60C493BB1FA9}"/>
    <hyperlink ref="A5359" r:id="rId6427" display="https://finance.yahoo.com/quote/AMZN230616P00169500?p=AMZN230616P00169500" xr:uid="{45A2624E-53DC-463A-BAD8-4449D4BA0C7F}"/>
    <hyperlink ref="C5359" r:id="rId6428" display="https://finance.yahoo.com/quote/AMZN/options?strike=169.5&amp;straddle=false" xr:uid="{1B756832-9967-4EC8-9F1E-32F879A447CE}"/>
    <hyperlink ref="A5360" r:id="rId6429" display="https://finance.yahoo.com/quote/AMZN230616P00170000?p=AMZN230616P00170000" xr:uid="{8B97FFF3-9664-420E-92F2-CD3D29514B14}"/>
    <hyperlink ref="C5360" r:id="rId6430" display="https://finance.yahoo.com/quote/AMZN/options?strike=170&amp;straddle=false" xr:uid="{66211E88-FDEE-4DFF-9053-745FF13E7286}"/>
    <hyperlink ref="A5361" r:id="rId6431" display="https://finance.yahoo.com/quote/AMZN230616P00170500?p=AMZN230616P00170500" xr:uid="{17E46D1A-46FF-4AA5-84A7-3C271D9FD96E}"/>
    <hyperlink ref="C5361" r:id="rId6432" display="https://finance.yahoo.com/quote/AMZN/options?strike=170.5&amp;straddle=false" xr:uid="{EBABC396-D154-4049-AA10-1FBA2FF28B61}"/>
    <hyperlink ref="A5362" r:id="rId6433" display="https://finance.yahoo.com/quote/AMZN230616P00171000?p=AMZN230616P00171000" xr:uid="{5BFE72BD-5215-408A-A692-ED2AE967A728}"/>
    <hyperlink ref="C5362" r:id="rId6434" display="https://finance.yahoo.com/quote/AMZN/options?strike=171&amp;straddle=false" xr:uid="{7621C033-8380-45A3-9C65-6F77B56FFA36}"/>
    <hyperlink ref="A5363" r:id="rId6435" display="https://finance.yahoo.com/quote/AMZN230616P00171500?p=AMZN230616P00171500" xr:uid="{A2896852-28FC-4F17-9686-9AF3AD09132F}"/>
    <hyperlink ref="C5363" r:id="rId6436" display="https://finance.yahoo.com/quote/AMZN/options?strike=171.5&amp;straddle=false" xr:uid="{A3DDCB62-19F1-4909-A381-E4D447F0FE34}"/>
    <hyperlink ref="A5364" r:id="rId6437" display="https://finance.yahoo.com/quote/AMZN230616P00172000?p=AMZN230616P00172000" xr:uid="{B1FF03C2-3E49-4994-92CD-DEBF6C59FF2B}"/>
    <hyperlink ref="C5364" r:id="rId6438" display="https://finance.yahoo.com/quote/AMZN/options?strike=172&amp;straddle=false" xr:uid="{F0E76286-DAE6-4B70-9CA8-134D202380C9}"/>
    <hyperlink ref="A5365" r:id="rId6439" display="https://finance.yahoo.com/quote/AMZN230616P00172500?p=AMZN230616P00172500" xr:uid="{C956B622-526D-4328-ADA9-51C5F98FC23E}"/>
    <hyperlink ref="C5365" r:id="rId6440" display="https://finance.yahoo.com/quote/AMZN/options?strike=172.5&amp;straddle=false" xr:uid="{10B77AA7-E39C-4D84-B363-2661956704AB}"/>
    <hyperlink ref="A5366" r:id="rId6441" display="https://finance.yahoo.com/quote/AMZN230616P00173000?p=AMZN230616P00173000" xr:uid="{2DAB8313-79D2-4794-A40C-8E4B6E278F5B}"/>
    <hyperlink ref="C5366" r:id="rId6442" display="https://finance.yahoo.com/quote/AMZN/options?strike=173&amp;straddle=false" xr:uid="{9BABD8F8-12E6-4064-81AC-7D306B3421C3}"/>
    <hyperlink ref="A5367" r:id="rId6443" display="https://finance.yahoo.com/quote/AMZN230616P00173500?p=AMZN230616P00173500" xr:uid="{D962BA9E-DA62-4DF7-9563-19A1079D15B7}"/>
    <hyperlink ref="C5367" r:id="rId6444" display="https://finance.yahoo.com/quote/AMZN/options?strike=173.5&amp;straddle=false" xr:uid="{401FB9C8-9AD0-49B2-B973-DF4764BB50CE}"/>
    <hyperlink ref="A5368" r:id="rId6445" display="https://finance.yahoo.com/quote/AMZN230616P00174000?p=AMZN230616P00174000" xr:uid="{1A9733C7-A0DE-4522-852D-76AC5D80A7A4}"/>
    <hyperlink ref="C5368" r:id="rId6446" display="https://finance.yahoo.com/quote/AMZN/options?strike=174&amp;straddle=false" xr:uid="{7A4E55E0-33B3-435D-8ACE-B0980D747B20}"/>
    <hyperlink ref="A5369" r:id="rId6447" display="https://finance.yahoo.com/quote/AMZN230616P00174500?p=AMZN230616P00174500" xr:uid="{07079420-02F2-4489-85FA-91A0058D6D30}"/>
    <hyperlink ref="C5369" r:id="rId6448" display="https://finance.yahoo.com/quote/AMZN/options?strike=174.5&amp;straddle=false" xr:uid="{66A36A6B-CB85-4D1C-AEB1-9E32EBAA4192}"/>
    <hyperlink ref="A5370" r:id="rId6449" display="https://finance.yahoo.com/quote/AMZN230616P00175000?p=AMZN230616P00175000" xr:uid="{7C7D2A8C-4CF0-4610-8EEA-EFA260E60835}"/>
    <hyperlink ref="C5370" r:id="rId6450" display="https://finance.yahoo.com/quote/AMZN/options?strike=175&amp;straddle=false" xr:uid="{4EE0FF51-0420-4477-ABB6-30F3C2B81F32}"/>
    <hyperlink ref="A5371" r:id="rId6451" display="https://finance.yahoo.com/quote/AMZN230616P00175500?p=AMZN230616P00175500" xr:uid="{15038041-42DE-437B-AB26-A71BA03BC494}"/>
    <hyperlink ref="C5371" r:id="rId6452" display="https://finance.yahoo.com/quote/AMZN/options?strike=175.5&amp;straddle=false" xr:uid="{ADF53DF7-B80B-44B8-B95A-E60A83D199F0}"/>
    <hyperlink ref="A5372" r:id="rId6453" display="https://finance.yahoo.com/quote/AMZN230616P00176000?p=AMZN230616P00176000" xr:uid="{BFA2932F-4979-442B-996C-283818D3AAA2}"/>
    <hyperlink ref="C5372" r:id="rId6454" display="https://finance.yahoo.com/quote/AMZN/options?strike=176&amp;straddle=false" xr:uid="{5642FD4D-063C-414C-BC27-A8D5294DC690}"/>
    <hyperlink ref="A5373" r:id="rId6455" display="https://finance.yahoo.com/quote/AMZN230616P00176500?p=AMZN230616P00176500" xr:uid="{F665E29F-4388-48D2-80B9-8011463B7146}"/>
    <hyperlink ref="C5373" r:id="rId6456" display="https://finance.yahoo.com/quote/AMZN/options?strike=176.5&amp;straddle=false" xr:uid="{48A13079-45A0-4611-BE36-5656704377CE}"/>
    <hyperlink ref="A5374" r:id="rId6457" display="https://finance.yahoo.com/quote/AMZN230616P00177000?p=AMZN230616P00177000" xr:uid="{3CF48CEA-B75B-4B86-94C4-5D69AC7E5C45}"/>
    <hyperlink ref="C5374" r:id="rId6458" display="https://finance.yahoo.com/quote/AMZN/options?strike=177&amp;straddle=false" xr:uid="{7E212A60-7821-41D9-9EB3-D53E8630421D}"/>
    <hyperlink ref="A5375" r:id="rId6459" display="https://finance.yahoo.com/quote/AMZN230616P00177500?p=AMZN230616P00177500" xr:uid="{E06F4EAF-9ACF-497A-92FE-29021F72C03C}"/>
    <hyperlink ref="C5375" r:id="rId6460" display="https://finance.yahoo.com/quote/AMZN/options?strike=177.5&amp;straddle=false" xr:uid="{14620EE0-6AE8-444D-B9A8-79B3C3356CA3}"/>
    <hyperlink ref="A5376" r:id="rId6461" display="https://finance.yahoo.com/quote/AMZN230616P00178000?p=AMZN230616P00178000" xr:uid="{EA4863DF-9237-44C6-8458-833891D7FA17}"/>
    <hyperlink ref="C5376" r:id="rId6462" display="https://finance.yahoo.com/quote/AMZN/options?strike=178&amp;straddle=false" xr:uid="{0B9F2415-E411-4719-9876-6A13F1F22045}"/>
    <hyperlink ref="A5377" r:id="rId6463" display="https://finance.yahoo.com/quote/AMZN230616P00178500?p=AMZN230616P00178500" xr:uid="{EDD0CF05-076C-410D-893F-802745CADC28}"/>
    <hyperlink ref="C5377" r:id="rId6464" display="https://finance.yahoo.com/quote/AMZN/options?strike=178.5&amp;straddle=false" xr:uid="{9ED74CDB-6366-4BF8-851E-4F4D4F289E7D}"/>
    <hyperlink ref="A5378" r:id="rId6465" display="https://finance.yahoo.com/quote/AMZN230616P00179000?p=AMZN230616P00179000" xr:uid="{2601AEE8-45B6-4E1C-A5BE-769B4EA98576}"/>
    <hyperlink ref="C5378" r:id="rId6466" display="https://finance.yahoo.com/quote/AMZN/options?strike=179&amp;straddle=false" xr:uid="{33A5BAA3-DA10-44CA-8E71-7673DF185E59}"/>
    <hyperlink ref="A5379" r:id="rId6467" display="https://finance.yahoo.com/quote/AMZN230616P00179500?p=AMZN230616P00179500" xr:uid="{4110CA54-610E-4C09-9744-C6AFD7CBB2B2}"/>
    <hyperlink ref="C5379" r:id="rId6468" display="https://finance.yahoo.com/quote/AMZN/options?strike=179.5&amp;straddle=false" xr:uid="{EEBC9BC3-DC70-4170-999F-0D606BD7D0FC}"/>
    <hyperlink ref="A5380" r:id="rId6469" display="https://finance.yahoo.com/quote/AMZN230616P00180000?p=AMZN230616P00180000" xr:uid="{1B5351CC-2ED3-47B8-822B-8983B707A3A4}"/>
    <hyperlink ref="C5380" r:id="rId6470" display="https://finance.yahoo.com/quote/AMZN/options?strike=180&amp;straddle=false" xr:uid="{0134809C-EB8C-4D1A-8754-7A1C40FC4EA0}"/>
    <hyperlink ref="A5381" r:id="rId6471" display="https://finance.yahoo.com/quote/AMZN230616P00180500?p=AMZN230616P00180500" xr:uid="{07C6173A-A106-455E-BD12-90483B72008A}"/>
    <hyperlink ref="C5381" r:id="rId6472" display="https://finance.yahoo.com/quote/AMZN/options?strike=180.5&amp;straddle=false" xr:uid="{041B3B2C-FB46-417E-BB2F-4FC23644B3E2}"/>
    <hyperlink ref="A5382" r:id="rId6473" display="https://finance.yahoo.com/quote/AMZN230616P00181000?p=AMZN230616P00181000" xr:uid="{70BBEAB4-7AD8-4905-9C5F-B67B49436763}"/>
    <hyperlink ref="C5382" r:id="rId6474" display="https://finance.yahoo.com/quote/AMZN/options?strike=181&amp;straddle=false" xr:uid="{562B72DA-7129-4A9A-87B2-4E118F72EC74}"/>
    <hyperlink ref="A5383" r:id="rId6475" display="https://finance.yahoo.com/quote/AMZN230616P00181500?p=AMZN230616P00181500" xr:uid="{7DC36EB8-9342-4106-8F47-546A07DFB0FD}"/>
    <hyperlink ref="C5383" r:id="rId6476" display="https://finance.yahoo.com/quote/AMZN/options?strike=181.5&amp;straddle=false" xr:uid="{67CD02CF-B719-424D-8742-11DE6EC8C2BF}"/>
    <hyperlink ref="A5384" r:id="rId6477" display="https://finance.yahoo.com/quote/AMZN230616P00182000?p=AMZN230616P00182000" xr:uid="{979737E2-493A-4721-AFFB-A71704A6B5A8}"/>
    <hyperlink ref="C5384" r:id="rId6478" display="https://finance.yahoo.com/quote/AMZN/options?strike=182&amp;straddle=false" xr:uid="{25B5D722-5F61-4C24-BBB3-5DC406FB455A}"/>
    <hyperlink ref="A5385" r:id="rId6479" display="https://finance.yahoo.com/quote/AMZN230616P00182500?p=AMZN230616P00182500" xr:uid="{32463922-5B80-4887-93A1-6A89E4818DAD}"/>
    <hyperlink ref="C5385" r:id="rId6480" display="https://finance.yahoo.com/quote/AMZN/options?strike=182.5&amp;straddle=false" xr:uid="{9D362F5C-B287-4DD1-B1B9-A5CB4B2E415A}"/>
    <hyperlink ref="A5386" r:id="rId6481" display="https://finance.yahoo.com/quote/AMZN230616P00183000?p=AMZN230616P00183000" xr:uid="{A9DA25AE-CD1E-42EF-B877-5695A325E21F}"/>
    <hyperlink ref="C5386" r:id="rId6482" display="https://finance.yahoo.com/quote/AMZN/options?strike=183&amp;straddle=false" xr:uid="{1B3A7449-363B-409D-A67F-3FED91FABB8B}"/>
    <hyperlink ref="A5387" r:id="rId6483" display="https://finance.yahoo.com/quote/AMZN230616P00183500?p=AMZN230616P00183500" xr:uid="{97A57F36-0690-4462-8898-01FA871B623F}"/>
    <hyperlink ref="C5387" r:id="rId6484" display="https://finance.yahoo.com/quote/AMZN/options?strike=183.5&amp;straddle=false" xr:uid="{58A253C8-FECC-4229-A06D-7C7867E8DC3A}"/>
    <hyperlink ref="A5388" r:id="rId6485" display="https://finance.yahoo.com/quote/AMZN230616P00184000?p=AMZN230616P00184000" xr:uid="{B421CA55-F500-4F57-90E3-0F8809107C5B}"/>
    <hyperlink ref="C5388" r:id="rId6486" display="https://finance.yahoo.com/quote/AMZN/options?strike=184&amp;straddle=false" xr:uid="{F78D003B-8EF8-4497-842B-32F7F9B02EE6}"/>
    <hyperlink ref="A5389" r:id="rId6487" display="https://finance.yahoo.com/quote/AMZN230616P00184500?p=AMZN230616P00184500" xr:uid="{41F658F4-A440-4253-BC83-63DB5B25B156}"/>
    <hyperlink ref="C5389" r:id="rId6488" display="https://finance.yahoo.com/quote/AMZN/options?strike=184.5&amp;straddle=false" xr:uid="{29A23623-2985-4555-A40D-1679B85C45E2}"/>
    <hyperlink ref="A5390" r:id="rId6489" display="https://finance.yahoo.com/quote/AMZN230616P00185000?p=AMZN230616P00185000" xr:uid="{113C546F-188D-4F3F-9ACD-DD5798881AD9}"/>
    <hyperlink ref="C5390" r:id="rId6490" display="https://finance.yahoo.com/quote/AMZN/options?strike=185&amp;straddle=false" xr:uid="{2DB71B1D-CEE9-4CE0-8B6D-CC762901CABD}"/>
    <hyperlink ref="A5391" r:id="rId6491" display="https://finance.yahoo.com/quote/AMZN230616P00185500?p=AMZN230616P00185500" xr:uid="{3A62E039-34F8-451D-9140-8A6C1167C05D}"/>
    <hyperlink ref="C5391" r:id="rId6492" display="https://finance.yahoo.com/quote/AMZN/options?strike=185.5&amp;straddle=false" xr:uid="{62B21F31-6C9A-4983-97B3-8D48E33637CF}"/>
    <hyperlink ref="A5392" r:id="rId6493" display="https://finance.yahoo.com/quote/AMZN230616P00186000?p=AMZN230616P00186000" xr:uid="{1DEA97B3-6A53-4E8E-8F1F-8919E54833A8}"/>
    <hyperlink ref="C5392" r:id="rId6494" display="https://finance.yahoo.com/quote/AMZN/options?strike=186&amp;straddle=false" xr:uid="{6F977698-3BEC-4CD1-9F67-10C2FEDE260B}"/>
    <hyperlink ref="A5393" r:id="rId6495" display="https://finance.yahoo.com/quote/AMZN230616P00186500?p=AMZN230616P00186500" xr:uid="{557EC095-7CEE-4008-BACF-96AAA2EF531A}"/>
    <hyperlink ref="C5393" r:id="rId6496" display="https://finance.yahoo.com/quote/AMZN/options?strike=186.5&amp;straddle=false" xr:uid="{208B7B2D-F66C-4F6D-88F3-019BA465F71E}"/>
    <hyperlink ref="A5394" r:id="rId6497" display="https://finance.yahoo.com/quote/AMZN230616P00187000?p=AMZN230616P00187000" xr:uid="{E959A674-0244-4F5E-B222-BE367B61C84B}"/>
    <hyperlink ref="C5394" r:id="rId6498" display="https://finance.yahoo.com/quote/AMZN/options?strike=187&amp;straddle=false" xr:uid="{F52E30FB-FB77-448A-8CFE-B1F94A476029}"/>
    <hyperlink ref="A5395" r:id="rId6499" display="https://finance.yahoo.com/quote/AMZN230616P00187500?p=AMZN230616P00187500" xr:uid="{4CFA8364-5DD5-43E9-A318-DD8D61A5CF16}"/>
    <hyperlink ref="C5395" r:id="rId6500" display="https://finance.yahoo.com/quote/AMZN/options?strike=187.5&amp;straddle=false" xr:uid="{1A7EC5C8-BB1E-45BA-899D-F2D93B98EF6A}"/>
    <hyperlink ref="A5396" r:id="rId6501" display="https://finance.yahoo.com/quote/AMZN230616P00188000?p=AMZN230616P00188000" xr:uid="{B8FDF3B0-7ED6-4870-8AE1-EF45253577AF}"/>
    <hyperlink ref="C5396" r:id="rId6502" display="https://finance.yahoo.com/quote/AMZN/options?strike=188&amp;straddle=false" xr:uid="{021501E5-D408-4583-8EC1-8B31D154E31F}"/>
    <hyperlink ref="A5397" r:id="rId6503" display="https://finance.yahoo.com/quote/AMZN230616P00188500?p=AMZN230616P00188500" xr:uid="{C2F07452-593C-4C67-B0E5-EA5BF149E233}"/>
    <hyperlink ref="C5397" r:id="rId6504" display="https://finance.yahoo.com/quote/AMZN/options?strike=188.5&amp;straddle=false" xr:uid="{E902F275-2CEF-4B60-8647-26B49F123651}"/>
    <hyperlink ref="A5398" r:id="rId6505" display="https://finance.yahoo.com/quote/AMZN230616P00189000?p=AMZN230616P00189000" xr:uid="{1629181B-D86B-49EE-84B8-E7A754C16419}"/>
    <hyperlink ref="C5398" r:id="rId6506" display="https://finance.yahoo.com/quote/AMZN/options?strike=189&amp;straddle=false" xr:uid="{8FF1C326-FC21-4D33-B63A-E94AA2CE315D}"/>
    <hyperlink ref="A5399" r:id="rId6507" display="https://finance.yahoo.com/quote/AMZN230616P00189500?p=AMZN230616P00189500" xr:uid="{CF427E40-CFB5-4E4D-BEDE-90D3596BB106}"/>
    <hyperlink ref="C5399" r:id="rId6508" display="https://finance.yahoo.com/quote/AMZN/options?strike=189.5&amp;straddle=false" xr:uid="{2FFD7ECB-19C9-4BF4-A5F0-04CC62C6E3DB}"/>
    <hyperlink ref="A5400" r:id="rId6509" display="https://finance.yahoo.com/quote/AMZN230616P00190000?p=AMZN230616P00190000" xr:uid="{0F844BD7-2EE0-43E0-988B-3851D619F78A}"/>
    <hyperlink ref="C5400" r:id="rId6510" display="https://finance.yahoo.com/quote/AMZN/options?strike=190&amp;straddle=false" xr:uid="{09FA82E3-89FD-46EA-8A44-72423BE18A95}"/>
    <hyperlink ref="A5401" r:id="rId6511" display="https://finance.yahoo.com/quote/AMZN230616P00190500?p=AMZN230616P00190500" xr:uid="{D574E6FC-1C84-4637-9D2F-79BE9C03DE81}"/>
    <hyperlink ref="C5401" r:id="rId6512" display="https://finance.yahoo.com/quote/AMZN/options?strike=190.5&amp;straddle=false" xr:uid="{0C933F42-A8A7-4440-BC7C-521A89A1F0AC}"/>
    <hyperlink ref="A5402" r:id="rId6513" display="https://finance.yahoo.com/quote/AMZN230616P00191000?p=AMZN230616P00191000" xr:uid="{FBD9315E-B738-4F72-8BD2-4E23A233B3B1}"/>
    <hyperlink ref="C5402" r:id="rId6514" display="https://finance.yahoo.com/quote/AMZN/options?strike=191&amp;straddle=false" xr:uid="{03BB5BE3-8CFA-4503-9200-8E9CA0334FD6}"/>
    <hyperlink ref="A5403" r:id="rId6515" display="https://finance.yahoo.com/quote/AMZN230616P00191500?p=AMZN230616P00191500" xr:uid="{ED9D93C6-E87A-48B0-90E6-3C13210D9F8F}"/>
    <hyperlink ref="C5403" r:id="rId6516" display="https://finance.yahoo.com/quote/AMZN/options?strike=191.5&amp;straddle=false" xr:uid="{CD088A3F-2BDD-4DA9-B496-6295BAEC1842}"/>
    <hyperlink ref="A5404" r:id="rId6517" display="https://finance.yahoo.com/quote/AMZN230616P00192000?p=AMZN230616P00192000" xr:uid="{1525BF41-DFE1-49DC-A888-096E6E89DED2}"/>
    <hyperlink ref="C5404" r:id="rId6518" display="https://finance.yahoo.com/quote/AMZN/options?strike=192&amp;straddle=false" xr:uid="{72DF433F-FF87-494A-A427-E39C7A727A2A}"/>
    <hyperlink ref="A5405" r:id="rId6519" display="https://finance.yahoo.com/quote/AMZN230616P00192500?p=AMZN230616P00192500" xr:uid="{2B3F99BA-E600-4FCD-A62D-F414B59AF582}"/>
    <hyperlink ref="C5405" r:id="rId6520" display="https://finance.yahoo.com/quote/AMZN/options?strike=192.5&amp;straddle=false" xr:uid="{E1041059-F764-46B7-8A3A-62B96A0EE38D}"/>
    <hyperlink ref="A5406" r:id="rId6521" display="https://finance.yahoo.com/quote/AMZN230616P00193000?p=AMZN230616P00193000" xr:uid="{D7347C26-02C0-4091-ABE3-F3B815834E48}"/>
    <hyperlink ref="C5406" r:id="rId6522" display="https://finance.yahoo.com/quote/AMZN/options?strike=193&amp;straddle=false" xr:uid="{DD3369D9-2CAB-47DC-A297-187806EB502D}"/>
    <hyperlink ref="A5407" r:id="rId6523" display="https://finance.yahoo.com/quote/AMZN230616P00193500?p=AMZN230616P00193500" xr:uid="{12F8F031-59EF-403C-8AC2-0A6E5CFB464B}"/>
    <hyperlink ref="C5407" r:id="rId6524" display="https://finance.yahoo.com/quote/AMZN/options?strike=193.5&amp;straddle=false" xr:uid="{A9CEBDE1-D33F-4AED-8B4D-46AFA1E057BB}"/>
    <hyperlink ref="A5408" r:id="rId6525" display="https://finance.yahoo.com/quote/AMZN230616P00194000?p=AMZN230616P00194000" xr:uid="{FF2B7A52-F8B8-4D61-B8DF-055417F93465}"/>
    <hyperlink ref="C5408" r:id="rId6526" display="https://finance.yahoo.com/quote/AMZN/options?strike=194&amp;straddle=false" xr:uid="{EE8E4BB6-F5F8-458D-8169-FA95C58D9233}"/>
    <hyperlink ref="A5409" r:id="rId6527" display="https://finance.yahoo.com/quote/AMZN230616P00194500?p=AMZN230616P00194500" xr:uid="{124D11F9-36F9-4325-A991-F85C53B7FA82}"/>
    <hyperlink ref="C5409" r:id="rId6528" display="https://finance.yahoo.com/quote/AMZN/options?strike=194.5&amp;straddle=false" xr:uid="{F0AD246A-AD01-4476-9836-5E942D582123}"/>
    <hyperlink ref="A5410" r:id="rId6529" display="https://finance.yahoo.com/quote/AMZN230616P00195000?p=AMZN230616P00195000" xr:uid="{8F9F8A29-B0D5-4543-A458-0AC9DCA7A016}"/>
    <hyperlink ref="C5410" r:id="rId6530" display="https://finance.yahoo.com/quote/AMZN/options?strike=195&amp;straddle=false" xr:uid="{9E2B4F62-F4D4-42CB-B554-003A5323E537}"/>
    <hyperlink ref="A5411" r:id="rId6531" display="https://finance.yahoo.com/quote/AMZN230616P00195500?p=AMZN230616P00195500" xr:uid="{D339E681-142D-48E0-89DD-B16EE4DF4AA7}"/>
    <hyperlink ref="C5411" r:id="rId6532" display="https://finance.yahoo.com/quote/AMZN/options?strike=195.5&amp;straddle=false" xr:uid="{EA017CD7-AD45-4385-9C09-C8FE843C0FFD}"/>
    <hyperlink ref="A5412" r:id="rId6533" display="https://finance.yahoo.com/quote/AMZN230616P00196000?p=AMZN230616P00196000" xr:uid="{F5E9FB77-B5C7-4342-B72E-F200399BCE46}"/>
    <hyperlink ref="C5412" r:id="rId6534" display="https://finance.yahoo.com/quote/AMZN/options?strike=196&amp;straddle=false" xr:uid="{0BA32A50-88F7-4BCC-B512-947DFC6A50F7}"/>
    <hyperlink ref="A5413" r:id="rId6535" display="https://finance.yahoo.com/quote/AMZN230616P00196500?p=AMZN230616P00196500" xr:uid="{AA64F4B7-0EFF-4A6E-8C39-A8C2413AC884}"/>
    <hyperlink ref="C5413" r:id="rId6536" display="https://finance.yahoo.com/quote/AMZN/options?strike=196.5&amp;straddle=false" xr:uid="{756CF89B-A220-4FF6-AC44-DF1B6AAF5D59}"/>
    <hyperlink ref="A5414" r:id="rId6537" display="https://finance.yahoo.com/quote/AMZN230616P00197000?p=AMZN230616P00197000" xr:uid="{005136C1-7A6A-4E39-B253-6338D35C11EB}"/>
    <hyperlink ref="C5414" r:id="rId6538" display="https://finance.yahoo.com/quote/AMZN/options?strike=197&amp;straddle=false" xr:uid="{EA34BABC-359E-4328-A1C5-0C8AB80B28C2}"/>
    <hyperlink ref="A5415" r:id="rId6539" display="https://finance.yahoo.com/quote/AMZN230616P00197500?p=AMZN230616P00197500" xr:uid="{4B28D376-80B1-421C-984A-018A8B1FDF62}"/>
    <hyperlink ref="C5415" r:id="rId6540" display="https://finance.yahoo.com/quote/AMZN/options?strike=197.5&amp;straddle=false" xr:uid="{6DFE5C48-F4A6-41BD-8214-4EAC5826046D}"/>
    <hyperlink ref="A5416" r:id="rId6541" display="https://finance.yahoo.com/quote/AMZN230616P00198000?p=AMZN230616P00198000" xr:uid="{1B910B08-90CF-4005-AF53-E42CA03B7E20}"/>
    <hyperlink ref="C5416" r:id="rId6542" display="https://finance.yahoo.com/quote/AMZN/options?strike=198&amp;straddle=false" xr:uid="{B809708A-1755-48FE-8022-5F5075B98668}"/>
    <hyperlink ref="A5417" r:id="rId6543" display="https://finance.yahoo.com/quote/AMZN230616P00198500?p=AMZN230616P00198500" xr:uid="{84F7F470-4F57-4FCB-B07E-EE5C7417B671}"/>
    <hyperlink ref="C5417" r:id="rId6544" display="https://finance.yahoo.com/quote/AMZN/options?strike=198.5&amp;straddle=false" xr:uid="{4C7F5DE6-B189-4984-9E3E-10D4A8A222FD}"/>
    <hyperlink ref="A5418" r:id="rId6545" display="https://finance.yahoo.com/quote/AMZN230616P00199000?p=AMZN230616P00199000" xr:uid="{40EC9381-C2D4-4D2B-AF50-1BEC618DF3E3}"/>
    <hyperlink ref="C5418" r:id="rId6546" display="https://finance.yahoo.com/quote/AMZN/options?strike=199&amp;straddle=false" xr:uid="{BA78B343-7FE9-4F1F-8B2B-DEE6A99F30DF}"/>
    <hyperlink ref="A5419" r:id="rId6547" display="https://finance.yahoo.com/quote/AMZN230616P00199500?p=AMZN230616P00199500" xr:uid="{E594380F-9BB5-4DDB-ADCB-B583A6281CF1}"/>
    <hyperlink ref="C5419" r:id="rId6548" display="https://finance.yahoo.com/quote/AMZN/options?strike=199.5&amp;straddle=false" xr:uid="{F4B6D005-639F-49C5-81B1-31652BBDCABC}"/>
    <hyperlink ref="A5420" r:id="rId6549" display="https://finance.yahoo.com/quote/AMZN230616P00200000?p=AMZN230616P00200000" xr:uid="{F63BD82F-CE97-47A6-B59C-AE0A7A5F83E1}"/>
    <hyperlink ref="C5420" r:id="rId6550" display="https://finance.yahoo.com/quote/AMZN/options?strike=200&amp;straddle=false" xr:uid="{D71707BD-8504-4C20-B1CC-68AE72761965}"/>
    <hyperlink ref="A5421" r:id="rId6551" display="https://finance.yahoo.com/quote/AMZN230616P00205000?p=AMZN230616P00205000" xr:uid="{455A0AA4-A59F-4ADA-B7B1-F1D25E575A69}"/>
    <hyperlink ref="C5421" r:id="rId6552" display="https://finance.yahoo.com/quote/AMZN/options?strike=205&amp;straddle=false" xr:uid="{41F38683-BECC-4C4C-9C7D-C83DA1A97512}"/>
    <hyperlink ref="A5422" r:id="rId6553" display="https://finance.yahoo.com/quote/AMZN230616P00210000?p=AMZN230616P00210000" xr:uid="{B07F2E59-B86A-4423-A3D0-E5504F98DF6D}"/>
    <hyperlink ref="C5422" r:id="rId6554" display="https://finance.yahoo.com/quote/AMZN/options?strike=210&amp;straddle=false" xr:uid="{037ED5F8-017D-41F7-AB1F-06BD52A7B22E}"/>
    <hyperlink ref="A5423" r:id="rId6555" display="https://finance.yahoo.com/quote/AMZN230616P00215000?p=AMZN230616P00215000" xr:uid="{8CFDAF41-DD00-4ECE-98B9-0860C69F1179}"/>
    <hyperlink ref="C5423" r:id="rId6556" display="https://finance.yahoo.com/quote/AMZN/options?strike=215&amp;straddle=false" xr:uid="{DCA4D1B8-866D-4441-92D4-3C0727294357}"/>
    <hyperlink ref="A5424" r:id="rId6557" display="https://finance.yahoo.com/quote/AMZN230616P00220000?p=AMZN230616P00220000" xr:uid="{DA6115ED-E2E1-4244-AC29-966B5D181783}"/>
    <hyperlink ref="C5424" r:id="rId6558" display="https://finance.yahoo.com/quote/AMZN/options?strike=220&amp;straddle=false" xr:uid="{43C2CD75-CAEB-4B40-BD76-EE6650779336}"/>
    <hyperlink ref="A5425" r:id="rId6559" display="https://finance.yahoo.com/quote/AMZN230616P00225000?p=AMZN230616P00225000" xr:uid="{4FB91664-10B6-4DC0-A7FD-00DAEFC7FA15}"/>
    <hyperlink ref="C5425" r:id="rId6560" display="https://finance.yahoo.com/quote/AMZN/options?strike=225&amp;straddle=false" xr:uid="{7588E461-B058-48C0-B75E-ED314BF2BAF8}"/>
    <hyperlink ref="A5426" r:id="rId6561" display="https://finance.yahoo.com/quote/AMZN230616P00230000?p=AMZN230616P00230000" xr:uid="{344F7B67-91AC-413C-9709-351627B19F18}"/>
    <hyperlink ref="C5426" r:id="rId6562" display="https://finance.yahoo.com/quote/AMZN/options?strike=230&amp;straddle=false" xr:uid="{86DB29DE-7719-4CA2-AE8B-6BBF50D71F85}"/>
    <hyperlink ref="A5427" r:id="rId6563" display="https://finance.yahoo.com/quote/AMZN230616P00235000?p=AMZN230616P00235000" xr:uid="{355BC479-F6B2-4B9B-93C2-CE5D8D2BF42C}"/>
    <hyperlink ref="C5427" r:id="rId6564" display="https://finance.yahoo.com/quote/AMZN/options?strike=235&amp;straddle=false" xr:uid="{0AD73497-FFEA-41DB-AA11-E4E55929BACB}"/>
    <hyperlink ref="A5428" r:id="rId6565" display="https://finance.yahoo.com/quote/AMZN230616P00240000?p=AMZN230616P00240000" xr:uid="{E44A3FB0-5461-4C1C-A0F7-9D1556876AE5}"/>
    <hyperlink ref="C5428" r:id="rId6566" display="https://finance.yahoo.com/quote/AMZN/options?strike=240&amp;straddle=false" xr:uid="{9B387500-0522-4E71-92BA-3A82CCA89C1F}"/>
    <hyperlink ref="A5429" r:id="rId6567" display="https://finance.yahoo.com/quote/AMZN230616P00245000?p=AMZN230616P00245000" xr:uid="{9FA0F9A6-91B1-4A81-83BE-F78A1B1279D9}"/>
    <hyperlink ref="C5429" r:id="rId6568" display="https://finance.yahoo.com/quote/AMZN/options?strike=245&amp;straddle=false" xr:uid="{A180EE4E-93C5-48AB-84F8-3AF095ED88AD}"/>
    <hyperlink ref="A5430" r:id="rId6569" display="https://finance.yahoo.com/quote/AMZN230616P00250000?p=AMZN230616P00250000" xr:uid="{44D677F5-33EC-460D-82C9-EE1F2440AB61}"/>
    <hyperlink ref="C5430" r:id="rId6570" display="https://finance.yahoo.com/quote/AMZN/options?strike=250&amp;straddle=false" xr:uid="{803EFADD-652A-4718-B4B4-086DCCDC77E7}"/>
    <hyperlink ref="A5431" r:id="rId6571" display="https://finance.yahoo.com/quote/AMZN230616P00255000?p=AMZN230616P00255000" xr:uid="{3EE62AB7-F3C4-4F55-8ED7-645231DF9944}"/>
    <hyperlink ref="C5431" r:id="rId6572" display="https://finance.yahoo.com/quote/AMZN/options?strike=255&amp;straddle=false" xr:uid="{9145DBB7-D445-4C23-9C33-6FE734288B26}"/>
    <hyperlink ref="A5432" r:id="rId6573" display="https://finance.yahoo.com/quote/AMZN230616P00260000?p=AMZN230616P00260000" xr:uid="{731243CD-2076-43DF-BA51-D968E6963AE3}"/>
    <hyperlink ref="C5432" r:id="rId6574" display="https://finance.yahoo.com/quote/AMZN/options?strike=260&amp;straddle=false" xr:uid="{74086685-9DF4-4073-B999-2DF8F9E022A3}"/>
    <hyperlink ref="A5433" r:id="rId6575" display="https://finance.yahoo.com/quote/AMZN230616P00265000?p=AMZN230616P00265000" xr:uid="{87E86177-6CB3-4872-8E14-FCC6A15AA9AB}"/>
    <hyperlink ref="C5433" r:id="rId6576" display="https://finance.yahoo.com/quote/AMZN/options?strike=265&amp;straddle=false" xr:uid="{432CBE7D-591A-48CF-8E78-C336DB98B658}"/>
    <hyperlink ref="A5434" r:id="rId6577" display="https://finance.yahoo.com/quote/AMZN230616P00270000?p=AMZN230616P00270000" xr:uid="{7C7BA384-2F36-4E97-A4FF-B3152E32145B}"/>
    <hyperlink ref="C5434" r:id="rId6578" display="https://finance.yahoo.com/quote/AMZN/options?strike=270&amp;straddle=false" xr:uid="{FC7CB3C9-CE45-4ECB-B0D1-09ECFC5DA218}"/>
    <hyperlink ref="A5435" r:id="rId6579" display="https://finance.yahoo.com/quote/AMZN230616P00275000?p=AMZN230616P00275000" xr:uid="{C90B9D88-4616-4C9C-AB9C-1F1E93D4EF74}"/>
    <hyperlink ref="C5435" r:id="rId6580" display="https://finance.yahoo.com/quote/AMZN/options?strike=275&amp;straddle=false" xr:uid="{DB650ECF-18B1-48A8-819F-D89F553B1AC4}"/>
    <hyperlink ref="A5436" r:id="rId6581" display="https://finance.yahoo.com/quote/AMZN230616P01060000?p=AMZN230616P01060000" xr:uid="{832921CE-6D72-4833-8447-ED300AB1068E}"/>
    <hyperlink ref="C5436" r:id="rId6582" display="https://finance.yahoo.com/quote/AMZN/options?strike=1060&amp;straddle=false" xr:uid="{1862129C-6E50-4DD9-925F-9602D136B2B9}"/>
    <hyperlink ref="A5437" r:id="rId6583" display="https://finance.yahoo.com/quote/AMZN230616P01080000?p=AMZN230616P01080000" xr:uid="{318E0858-0BF5-4126-A9C4-C17E4DDF84CC}"/>
    <hyperlink ref="C5437" r:id="rId6584" display="https://finance.yahoo.com/quote/AMZN/options?strike=1080&amp;straddle=false" xr:uid="{FB88FE8A-C023-4D83-87CC-114A9AA89D68}"/>
    <hyperlink ref="A5438" r:id="rId6585" display="https://finance.yahoo.com/quote/AMZN230616P01100000?p=AMZN230616P01100000" xr:uid="{4E035303-0133-4138-A2DA-504B27F8ED20}"/>
    <hyperlink ref="C5438" r:id="rId6586" display="https://finance.yahoo.com/quote/AMZN/options?strike=1100&amp;straddle=false" xr:uid="{3F4AE0F3-C10C-4873-A567-F14592E6D5A9}"/>
    <hyperlink ref="A5439" r:id="rId6587" display="https://finance.yahoo.com/quote/AMZN230616P01120000?p=AMZN230616P01120000" xr:uid="{61000545-0C72-4B17-AE97-553A454BDBB4}"/>
    <hyperlink ref="C5439" r:id="rId6588" display="https://finance.yahoo.com/quote/AMZN/options?strike=1120&amp;straddle=false" xr:uid="{C022DE02-BB68-4C36-9D53-5E3C2FD99627}"/>
    <hyperlink ref="A5440" r:id="rId6589" display="https://finance.yahoo.com/quote/AMZN230616P01140000?p=AMZN230616P01140000" xr:uid="{A2E5AE82-B2D8-47F0-9E50-778650917B6A}"/>
    <hyperlink ref="C5440" r:id="rId6590" display="https://finance.yahoo.com/quote/AMZN/options?strike=1140&amp;straddle=false" xr:uid="{2A1D6D8C-78D3-4EED-834F-051107F04342}"/>
    <hyperlink ref="A5441" r:id="rId6591" display="https://finance.yahoo.com/quote/AMZN230616P01160000?p=AMZN230616P01160000" xr:uid="{8066BF46-BDD2-4B74-9A22-949520C4AE73}"/>
    <hyperlink ref="C5441" r:id="rId6592" display="https://finance.yahoo.com/quote/AMZN/options?strike=1160&amp;straddle=false" xr:uid="{8BC451E9-C781-44CF-ADF0-BED1B5F7C3F6}"/>
    <hyperlink ref="A5442" r:id="rId6593" display="https://finance.yahoo.com/quote/AMZN230616P01180000?p=AMZN230616P01180000" xr:uid="{8DFF7431-DF77-4C1C-9D33-6171305A4453}"/>
    <hyperlink ref="C5442" r:id="rId6594" display="https://finance.yahoo.com/quote/AMZN/options?strike=1180&amp;straddle=false" xr:uid="{43E16901-2DD5-48E4-8DE8-EEBE8B05613B}"/>
    <hyperlink ref="A5443" r:id="rId6595" display="https://finance.yahoo.com/quote/AMZN230616P01200000?p=AMZN230616P01200000" xr:uid="{D6D5F2CC-C6F1-4A77-BFF1-FB534BDC18A1}"/>
    <hyperlink ref="C5443" r:id="rId6596" display="https://finance.yahoo.com/quote/AMZN/options?strike=1200&amp;straddle=false" xr:uid="{DAD8EB43-ACF4-4660-932B-2320AE8BD94E}"/>
    <hyperlink ref="A5444" r:id="rId6597" display="https://finance.yahoo.com/quote/AMZN230616P01220000?p=AMZN230616P01220000" xr:uid="{24FFF0D3-B910-408C-A917-1A2D2BD8C456}"/>
    <hyperlink ref="C5444" r:id="rId6598" display="https://finance.yahoo.com/quote/AMZN/options?strike=1220&amp;straddle=false" xr:uid="{AA7EC7C3-9D52-4574-B0FC-89D1A9B7C79F}"/>
    <hyperlink ref="A5445" r:id="rId6599" display="https://finance.yahoo.com/quote/AMZN230616P01240000?p=AMZN230616P01240000" xr:uid="{CBB70565-7C74-4F0E-B209-FD112C119980}"/>
    <hyperlink ref="C5445" r:id="rId6600" display="https://finance.yahoo.com/quote/AMZN/options?strike=1240&amp;straddle=false" xr:uid="{A93EFE0A-0012-4229-B97A-32FD1B99BE2D}"/>
    <hyperlink ref="A5446" r:id="rId6601" display="https://finance.yahoo.com/quote/AMZN230616P01260000?p=AMZN230616P01260000" xr:uid="{4B3DF9AB-5CFA-49F2-8EE5-CF6BD1C1AE51}"/>
    <hyperlink ref="C5446" r:id="rId6602" display="https://finance.yahoo.com/quote/AMZN/options?strike=1260&amp;straddle=false" xr:uid="{CF97E1E5-C8D2-44F8-865E-C52CC1F38E76}"/>
    <hyperlink ref="A5447" r:id="rId6603" display="https://finance.yahoo.com/quote/AMZN230616P01280000?p=AMZN230616P01280000" xr:uid="{A62CA8C3-4414-402B-B741-1C4B75643F57}"/>
    <hyperlink ref="C5447" r:id="rId6604" display="https://finance.yahoo.com/quote/AMZN/options?strike=1280&amp;straddle=false" xr:uid="{09D8BD8B-18FC-445A-A187-58E5B75DDA9E}"/>
    <hyperlink ref="A5448" r:id="rId6605" display="https://finance.yahoo.com/quote/AMZN230616P01300000?p=AMZN230616P01300000" xr:uid="{01A235DF-5FC5-469D-A30A-4F85A3482812}"/>
    <hyperlink ref="C5448" r:id="rId6606" display="https://finance.yahoo.com/quote/AMZN/options?strike=1300&amp;straddle=false" xr:uid="{A3C99D0D-797C-4F56-988D-E2E7338F10D2}"/>
    <hyperlink ref="A5449" r:id="rId6607" display="https://finance.yahoo.com/quote/AMZN230616P01320000?p=AMZN230616P01320000" xr:uid="{F13889D6-D2F0-488E-AE77-354634659D8F}"/>
    <hyperlink ref="C5449" r:id="rId6608" display="https://finance.yahoo.com/quote/AMZN/options?strike=1320&amp;straddle=false" xr:uid="{A93013BB-6EFA-4C33-B658-BB5A9706231B}"/>
    <hyperlink ref="A5450" r:id="rId6609" display="https://finance.yahoo.com/quote/AMZN230616P01340000?p=AMZN230616P01340000" xr:uid="{CA9FD215-B4FB-47DD-957E-654CE6F999F3}"/>
    <hyperlink ref="C5450" r:id="rId6610" display="https://finance.yahoo.com/quote/AMZN/options?strike=1340&amp;straddle=false" xr:uid="{8F33EC1F-A2B7-4AC9-9D1A-2637D2082AE1}"/>
    <hyperlink ref="A5451" r:id="rId6611" display="https://finance.yahoo.com/quote/AMZN230616P01360000?p=AMZN230616P01360000" xr:uid="{2F166DBA-4C23-4462-8A17-1EDB4EF63707}"/>
    <hyperlink ref="C5451" r:id="rId6612" display="https://finance.yahoo.com/quote/AMZN/options?strike=1360&amp;straddle=false" xr:uid="{BF120C55-7408-4A0F-94A9-C9DBB345B53D}"/>
    <hyperlink ref="A5452" r:id="rId6613" display="https://finance.yahoo.com/quote/AMZN230616P01380000?p=AMZN230616P01380000" xr:uid="{6F6BF709-8080-4501-BCAC-18B24E723B8F}"/>
    <hyperlink ref="C5452" r:id="rId6614" display="https://finance.yahoo.com/quote/AMZN/options?strike=1380&amp;straddle=false" xr:uid="{F48E5CA3-4F06-4CE2-A0E4-5F3FC4BAE80E}"/>
    <hyperlink ref="A5453" r:id="rId6615" display="https://finance.yahoo.com/quote/AMZN230616P01400000?p=AMZN230616P01400000" xr:uid="{59B0F14F-6C06-4F2D-8BDC-5EA8ADB4E7D0}"/>
    <hyperlink ref="C5453" r:id="rId6616" display="https://finance.yahoo.com/quote/AMZN/options?strike=1400&amp;straddle=false" xr:uid="{9E02289F-68F5-4614-87DB-98A7ADD37EE4}"/>
    <hyperlink ref="A5454" r:id="rId6617" display="https://finance.yahoo.com/quote/AMZN230616P01420000?p=AMZN230616P01420000" xr:uid="{24933E5D-C12A-4660-B35D-3A10ABD8E58B}"/>
    <hyperlink ref="C5454" r:id="rId6618" display="https://finance.yahoo.com/quote/AMZN/options?strike=1420&amp;straddle=false" xr:uid="{5B745074-5CE4-4A38-BCC3-7896979B4A5F}"/>
    <hyperlink ref="A5455" r:id="rId6619" display="https://finance.yahoo.com/quote/AMZN230616P01440000?p=AMZN230616P01440000" xr:uid="{71822640-DD8B-4BBF-8277-3660B059959D}"/>
    <hyperlink ref="C5455" r:id="rId6620" display="https://finance.yahoo.com/quote/AMZN/options?strike=1440&amp;straddle=false" xr:uid="{16DF93EB-6D31-4044-A94A-7878E5DF5992}"/>
    <hyperlink ref="A5456" r:id="rId6621" display="https://finance.yahoo.com/quote/AMZN230616P01450000?p=AMZN230616P01450000" xr:uid="{EC42FD1E-3BD7-461A-8723-66956DABCFD9}"/>
    <hyperlink ref="C5456" r:id="rId6622" display="https://finance.yahoo.com/quote/AMZN/options?strike=1450&amp;straddle=false" xr:uid="{B1921C35-C093-419E-9F6E-B85B77129432}"/>
    <hyperlink ref="A5457" r:id="rId6623" display="https://finance.yahoo.com/quote/AMZN230616P01460000?p=AMZN230616P01460000" xr:uid="{0FED30B1-AD23-4367-A5FB-9E6C8A4AE641}"/>
    <hyperlink ref="C5457" r:id="rId6624" display="https://finance.yahoo.com/quote/AMZN/options?strike=1460&amp;straddle=false" xr:uid="{3A8887CA-A2B5-456A-A1C6-8B91A3DC7AF0}"/>
    <hyperlink ref="A5458" r:id="rId6625" display="https://finance.yahoo.com/quote/AMZN230616P01480000?p=AMZN230616P01480000" xr:uid="{E23524E0-441A-4C58-94A1-8BD96769F976}"/>
    <hyperlink ref="C5458" r:id="rId6626" display="https://finance.yahoo.com/quote/AMZN/options?strike=1480&amp;straddle=false" xr:uid="{FBCC136B-D484-4F83-94E4-28CF410F5A75}"/>
    <hyperlink ref="A5459" r:id="rId6627" display="https://finance.yahoo.com/quote/AMZN230616P01500000?p=AMZN230616P01500000" xr:uid="{AAA76BCE-83AA-4E85-870D-E871FAE72AED}"/>
    <hyperlink ref="C5459" r:id="rId6628" display="https://finance.yahoo.com/quote/AMZN/options?strike=1500&amp;straddle=false" xr:uid="{A0033680-9964-46A2-AB3E-91718BC0F5C3}"/>
    <hyperlink ref="A5460" r:id="rId6629" display="https://finance.yahoo.com/quote/AMZN230616P01520000?p=AMZN230616P01520000" xr:uid="{67395296-E118-480A-9217-C53159D21A8C}"/>
    <hyperlink ref="C5460" r:id="rId6630" display="https://finance.yahoo.com/quote/AMZN/options?strike=1520&amp;straddle=false" xr:uid="{73627BD8-C140-484E-9E22-C4D15FDAD527}"/>
    <hyperlink ref="A5461" r:id="rId6631" display="https://finance.yahoo.com/quote/AMZN230616P01540000?p=AMZN230616P01540000" xr:uid="{769517D4-B403-406D-85A0-C7AB123255AC}"/>
    <hyperlink ref="C5461" r:id="rId6632" display="https://finance.yahoo.com/quote/AMZN/options?strike=1540&amp;straddle=false" xr:uid="{A8F0C8EC-6603-4466-A4CE-207700C57D31}"/>
    <hyperlink ref="A5462" r:id="rId6633" display="https://finance.yahoo.com/quote/AMZN230616P01550000?p=AMZN230616P01550000" xr:uid="{329F7FB1-0605-4C8C-B3AB-070F7A7D3C44}"/>
    <hyperlink ref="C5462" r:id="rId6634" display="https://finance.yahoo.com/quote/AMZN/options?strike=1550&amp;straddle=false" xr:uid="{9830F0A7-167D-4374-8CC7-C4CD30AA85BA}"/>
    <hyperlink ref="A5463" r:id="rId6635" display="https://finance.yahoo.com/quote/AMZN230616P01560000?p=AMZN230616P01560000" xr:uid="{D52BEFEA-73B1-41DC-9ADC-50BB6A9CB4BA}"/>
    <hyperlink ref="C5463" r:id="rId6636" display="https://finance.yahoo.com/quote/AMZN/options?strike=1560&amp;straddle=false" xr:uid="{22EE4BFD-1004-406F-9E83-448475305C8A}"/>
    <hyperlink ref="A5464" r:id="rId6637" display="https://finance.yahoo.com/quote/AMZN230616P01580000?p=AMZN230616P01580000" xr:uid="{7FC2A1F8-6243-4171-A37D-12FD5C04D180}"/>
    <hyperlink ref="C5464" r:id="rId6638" display="https://finance.yahoo.com/quote/AMZN/options?strike=1580&amp;straddle=false" xr:uid="{81B038C7-C536-400E-9441-A7ACB4FF61B8}"/>
    <hyperlink ref="A5465" r:id="rId6639" display="https://finance.yahoo.com/quote/AMZN230616P01600000?p=AMZN230616P01600000" xr:uid="{C25605B2-FD85-4C1D-B281-F6D3A98F1180}"/>
    <hyperlink ref="C5465" r:id="rId6640" display="https://finance.yahoo.com/quote/AMZN/options?strike=1600&amp;straddle=false" xr:uid="{69AC568B-A765-4A8D-8BB4-CD35F4E169B9}"/>
    <hyperlink ref="A5466" r:id="rId6641" display="https://finance.yahoo.com/quote/AMZN230616P01620000?p=AMZN230616P01620000" xr:uid="{B46EBF6B-F2DC-4BA8-9BE6-EA9B7E863EE5}"/>
    <hyperlink ref="C5466" r:id="rId6642" display="https://finance.yahoo.com/quote/AMZN/options?strike=1620&amp;straddle=false" xr:uid="{C99DA7DD-7AAD-44E5-BD53-AC121CAB3277}"/>
    <hyperlink ref="A5467" r:id="rId6643" display="https://finance.yahoo.com/quote/AMZN230616P01640000?p=AMZN230616P01640000" xr:uid="{DA71A5F5-9429-4873-A09A-8C1F337F8C63}"/>
    <hyperlink ref="C5467" r:id="rId6644" display="https://finance.yahoo.com/quote/AMZN/options?strike=1640&amp;straddle=false" xr:uid="{6D85E7A2-2DF9-473A-8EB5-CBEF5D2EED3A}"/>
    <hyperlink ref="A5468" r:id="rId6645" display="https://finance.yahoo.com/quote/AMZN230616P01660000?p=AMZN230616P01660000" xr:uid="{C0ECDD24-1E9F-4E40-ABEF-B385B09D0F49}"/>
    <hyperlink ref="C5468" r:id="rId6646" display="https://finance.yahoo.com/quote/AMZN/options?strike=1660&amp;straddle=false" xr:uid="{00C390C7-648C-4B02-BD0A-E2F927AFBFAD}"/>
    <hyperlink ref="A5469" r:id="rId6647" display="https://finance.yahoo.com/quote/AMZN230616P01680000?p=AMZN230616P01680000" xr:uid="{14769B1A-AD9E-460E-BC2D-FA0430EB9C9A}"/>
    <hyperlink ref="C5469" r:id="rId6648" display="https://finance.yahoo.com/quote/AMZN/options?strike=1680&amp;straddle=false" xr:uid="{1958E52F-7137-45FE-A30F-9CE98E7575A8}"/>
    <hyperlink ref="A5470" r:id="rId6649" display="https://finance.yahoo.com/quote/AMZN230616P01700000?p=AMZN230616P01700000" xr:uid="{64AB8A55-E354-46ED-932E-3688E9A7F2D9}"/>
    <hyperlink ref="C5470" r:id="rId6650" display="https://finance.yahoo.com/quote/AMZN/options?strike=1700&amp;straddle=false" xr:uid="{C76F9C15-0041-47AE-9368-AE0ABD13A35B}"/>
    <hyperlink ref="A5471" r:id="rId6651" display="https://finance.yahoo.com/quote/AMZN230616P01720000?p=AMZN230616P01720000" xr:uid="{87953381-A25C-4B13-9C5B-AC964BB55D6A}"/>
    <hyperlink ref="C5471" r:id="rId6652" display="https://finance.yahoo.com/quote/AMZN/options?strike=1720&amp;straddle=false" xr:uid="{D3DC5C88-49F5-43A7-979A-309917839654}"/>
    <hyperlink ref="A5472" r:id="rId6653" display="https://finance.yahoo.com/quote/AMZN230616P01740000?p=AMZN230616P01740000" xr:uid="{468B671C-1DA2-46BC-AB8E-F0373D808948}"/>
    <hyperlink ref="C5472" r:id="rId6654" display="https://finance.yahoo.com/quote/AMZN/options?strike=1740&amp;straddle=false" xr:uid="{0010CFCE-6BF7-49B8-9DCB-0063E1555180}"/>
    <hyperlink ref="A5473" r:id="rId6655" display="https://finance.yahoo.com/quote/AMZN230616P01760000?p=AMZN230616P01760000" xr:uid="{A5FAE653-DC67-429A-8BD4-F219FAB4F5DD}"/>
    <hyperlink ref="C5473" r:id="rId6656" display="https://finance.yahoo.com/quote/AMZN/options?strike=1760&amp;straddle=false" xr:uid="{4C939C79-06A1-4335-B2B3-8A46B49BC9A4}"/>
    <hyperlink ref="A5474" r:id="rId6657" display="https://finance.yahoo.com/quote/AMZN230616P01780000?p=AMZN230616P01780000" xr:uid="{BF34A723-ADC7-4734-9252-48AD328081DF}"/>
    <hyperlink ref="C5474" r:id="rId6658" display="https://finance.yahoo.com/quote/AMZN/options?strike=1780&amp;straddle=false" xr:uid="{5DEA1416-7E39-4C0F-92E7-093F78110DC4}"/>
    <hyperlink ref="A5475" r:id="rId6659" display="https://finance.yahoo.com/quote/AMZN230616P01800000?p=AMZN230616P01800000" xr:uid="{68D39028-3EBF-4C7E-AF8E-B167910F2493}"/>
    <hyperlink ref="C5475" r:id="rId6660" display="https://finance.yahoo.com/quote/AMZN/options?strike=1800&amp;straddle=false" xr:uid="{A3C13CE3-4E19-4167-8570-213EA621FC3E}"/>
    <hyperlink ref="A5476" r:id="rId6661" display="https://finance.yahoo.com/quote/AMZN230616P01820000?p=AMZN230616P01820000" xr:uid="{E8E439A7-F250-44D4-8A6A-982C54A7CFF5}"/>
    <hyperlink ref="C5476" r:id="rId6662" display="https://finance.yahoo.com/quote/AMZN/options?strike=1820&amp;straddle=false" xr:uid="{29FC88B6-2682-40F9-AD7B-6B83DEE79FD3}"/>
    <hyperlink ref="A5477" r:id="rId6663" display="https://finance.yahoo.com/quote/AMZN230616P01840000?p=AMZN230616P01840000" xr:uid="{F411584A-8EAB-432C-B94A-8B17F3CD1C2B}"/>
    <hyperlink ref="C5477" r:id="rId6664" display="https://finance.yahoo.com/quote/AMZN/options?strike=1840&amp;straddle=false" xr:uid="{4F042916-83BB-454E-A60B-9B9BE98F281D}"/>
    <hyperlink ref="A5478" r:id="rId6665" display="https://finance.yahoo.com/quote/AMZN230616P01860000?p=AMZN230616P01860000" xr:uid="{DCAF1D32-BAAF-4C4D-82F1-CD8D2C06DAB6}"/>
    <hyperlink ref="C5478" r:id="rId6666" display="https://finance.yahoo.com/quote/AMZN/options?strike=1860&amp;straddle=false" xr:uid="{BAD8453F-5C11-4A9B-9A6D-3438D8DEFB09}"/>
    <hyperlink ref="A5479" r:id="rId6667" display="https://finance.yahoo.com/quote/AMZN230616P01880000?p=AMZN230616P01880000" xr:uid="{7444AD30-2AAD-4A65-A9A1-6F004BF1F79C}"/>
    <hyperlink ref="C5479" r:id="rId6668" display="https://finance.yahoo.com/quote/AMZN/options?strike=1880&amp;straddle=false" xr:uid="{F769A78B-1FFF-422A-B5FF-1493C1A5F3B5}"/>
    <hyperlink ref="A5480" r:id="rId6669" display="https://finance.yahoo.com/quote/AMZN230616P01900000?p=AMZN230616P01900000" xr:uid="{2056C99B-096F-42E3-92FA-8161FB5FDF6C}"/>
    <hyperlink ref="C5480" r:id="rId6670" display="https://finance.yahoo.com/quote/AMZN/options?strike=1900&amp;straddle=false" xr:uid="{B32C04B7-B549-48A1-BA28-D2AEE333B331}"/>
    <hyperlink ref="A5481" r:id="rId6671" display="https://finance.yahoo.com/quote/AMZN230616P01920000?p=AMZN230616P01920000" xr:uid="{908E1063-052D-4364-98F6-65398330F97D}"/>
    <hyperlink ref="C5481" r:id="rId6672" display="https://finance.yahoo.com/quote/AMZN/options?strike=1920&amp;straddle=false" xr:uid="{9677DE00-2009-4EED-9C2A-EDF9901D7D57}"/>
    <hyperlink ref="A5482" r:id="rId6673" display="https://finance.yahoo.com/quote/AMZN230616P01940000?p=AMZN230616P01940000" xr:uid="{0A97AB9B-5FE3-4419-8BDB-08E7F6101F4D}"/>
    <hyperlink ref="C5482" r:id="rId6674" display="https://finance.yahoo.com/quote/AMZN/options?strike=1940&amp;straddle=false" xr:uid="{DB4C720A-55BC-45CA-A25E-2C6806445997}"/>
    <hyperlink ref="A5483" r:id="rId6675" display="https://finance.yahoo.com/quote/AMZN230616P01960000?p=AMZN230616P01960000" xr:uid="{47242689-B616-489F-8B47-1567D9D9561F}"/>
    <hyperlink ref="C5483" r:id="rId6676" display="https://finance.yahoo.com/quote/AMZN/options?strike=1960&amp;straddle=false" xr:uid="{77EEEC58-1F83-41CB-A6C2-7AD5AF60F4C6}"/>
    <hyperlink ref="A5484" r:id="rId6677" display="https://finance.yahoo.com/quote/AMZN230616P01980000?p=AMZN230616P01980000" xr:uid="{33FA0CE2-8A87-4E9A-81CC-B37483334094}"/>
    <hyperlink ref="C5484" r:id="rId6678" display="https://finance.yahoo.com/quote/AMZN/options?strike=1980&amp;straddle=false" xr:uid="{CFD8C88D-328C-4398-9162-8B14A4BC898E}"/>
    <hyperlink ref="A5485" r:id="rId6679" display="https://finance.yahoo.com/quote/AMZN230616P02000000?p=AMZN230616P02000000" xr:uid="{24842507-C275-4085-A193-3E8CDB61BC5C}"/>
    <hyperlink ref="C5485" r:id="rId6680" display="https://finance.yahoo.com/quote/AMZN/options?strike=2000&amp;straddle=false" xr:uid="{B6592034-F195-4C3E-A29B-492B20D8B357}"/>
    <hyperlink ref="A5486" r:id="rId6681" display="https://finance.yahoo.com/quote/AMZN230616P02100000?p=AMZN230616P02100000" xr:uid="{14A7FE97-D862-40C5-9DBB-E40CF63229E5}"/>
    <hyperlink ref="C5486" r:id="rId6682" display="https://finance.yahoo.com/quote/AMZN/options?strike=2100&amp;straddle=false" xr:uid="{52F8E262-A6B4-43BA-B015-E647C80DA3C7}"/>
    <hyperlink ref="A5487" r:id="rId6683" display="https://finance.yahoo.com/quote/AMZN230616P02200000?p=AMZN230616P02200000" xr:uid="{13F67881-7291-44CA-A10B-FA9CFD344B32}"/>
    <hyperlink ref="C5487" r:id="rId6684" display="https://finance.yahoo.com/quote/AMZN/options?strike=2200&amp;straddle=false" xr:uid="{9280C313-FDF0-4C96-96AF-69296D50E8A4}"/>
    <hyperlink ref="A5488" r:id="rId6685" display="https://finance.yahoo.com/quote/AMZN230616P02300000?p=AMZN230616P02300000" xr:uid="{80124F3D-5625-451A-9550-F65C592DEB34}"/>
    <hyperlink ref="C5488" r:id="rId6686" display="https://finance.yahoo.com/quote/AMZN/options?strike=2300&amp;straddle=false" xr:uid="{61EA749D-A219-4D18-9770-58219B8DC1B0}"/>
    <hyperlink ref="A5489" r:id="rId6687" display="https://finance.yahoo.com/quote/AMZN230616P02400000?p=AMZN230616P02400000" xr:uid="{D556B025-5140-414D-9407-03756D314C4A}"/>
    <hyperlink ref="C5489" r:id="rId6688" display="https://finance.yahoo.com/quote/AMZN/options?strike=2400&amp;straddle=false" xr:uid="{DE2DA4CA-6C79-409F-945A-F289FF5A9348}"/>
    <hyperlink ref="A5490" r:id="rId6689" display="https://finance.yahoo.com/quote/AMZN230616P02500000?p=AMZN230616P02500000" xr:uid="{2816DF3D-B4CD-4774-AD74-33D47D097D5D}"/>
    <hyperlink ref="C5490" r:id="rId6690" display="https://finance.yahoo.com/quote/AMZN/options?strike=2500&amp;straddle=false" xr:uid="{FC44CC83-5E5C-4B21-BFB1-2A420DAB38FA}"/>
    <hyperlink ref="A5491" r:id="rId6691" display="https://finance.yahoo.com/quote/AMZN230616P02600000?p=AMZN230616P02600000" xr:uid="{CC071811-DAF6-4482-BDE0-AB4CACEC1D5E}"/>
    <hyperlink ref="C5491" r:id="rId6692" display="https://finance.yahoo.com/quote/AMZN/options?strike=2600&amp;straddle=false" xr:uid="{C4DF3C01-7FF2-4869-AFD8-CDBDE826D1A5}"/>
    <hyperlink ref="A5492" r:id="rId6693" display="https://finance.yahoo.com/quote/AMZN230616P02700000?p=AMZN230616P02700000" xr:uid="{F69848FA-3607-4143-AFF5-4FC4B5DF16AA}"/>
    <hyperlink ref="C5492" r:id="rId6694" display="https://finance.yahoo.com/quote/AMZN/options?strike=2700&amp;straddle=false" xr:uid="{E281B0DF-DB1C-4BA8-BBF5-A4B9069BD39E}"/>
    <hyperlink ref="A5493" r:id="rId6695" display="https://finance.yahoo.com/quote/AMZN230616P02800000?p=AMZN230616P02800000" xr:uid="{3237030B-88A6-420C-908A-05FA75A34582}"/>
    <hyperlink ref="C5493" r:id="rId6696" display="https://finance.yahoo.com/quote/AMZN/options?strike=2800&amp;straddle=false" xr:uid="{F4995000-A9BA-4AB3-B35F-C0CE2F1245D7}"/>
    <hyperlink ref="A5494" r:id="rId6697" display="https://finance.yahoo.com/quote/AMZN230616P02900000?p=AMZN230616P02900000" xr:uid="{5EAF3478-8A63-4500-92A2-75959A6C1B0D}"/>
    <hyperlink ref="C5494" r:id="rId6698" display="https://finance.yahoo.com/quote/AMZN/options?strike=2900&amp;straddle=false" xr:uid="{F79E9C8C-BF1D-4AF1-B813-9638A90D52AB}"/>
    <hyperlink ref="A5495" r:id="rId6699" display="https://finance.yahoo.com/quote/AMZN230616P03000000?p=AMZN230616P03000000" xr:uid="{2C0E7D7E-E25A-49D4-B0BC-7F59800F5E1B}"/>
    <hyperlink ref="C5495" r:id="rId6700" display="https://finance.yahoo.com/quote/AMZN/options?strike=3000&amp;straddle=false" xr:uid="{12EFB2A2-2784-4CD8-AA48-3FEECBC4DF29}"/>
    <hyperlink ref="A5496" r:id="rId6701" display="https://finance.yahoo.com/quote/AMZN230616P03010000?p=AMZN230616P03010000" xr:uid="{51467EA7-2ACB-42E0-B63E-0152BAF0E41C}"/>
    <hyperlink ref="C5496" r:id="rId6702" display="https://finance.yahoo.com/quote/AMZN/options?strike=3010&amp;straddle=false" xr:uid="{9445D89F-B575-4751-8781-B39BB15091D8}"/>
    <hyperlink ref="A5497" r:id="rId6703" display="https://finance.yahoo.com/quote/AMZN230616P03020000?p=AMZN230616P03020000" xr:uid="{134446CD-85CC-4B8D-91E7-48260C3B46C3}"/>
    <hyperlink ref="C5497" r:id="rId6704" display="https://finance.yahoo.com/quote/AMZN/options?strike=3020&amp;straddle=false" xr:uid="{E810E5FF-5196-435B-8146-4AFC2359128F}"/>
    <hyperlink ref="A5498" r:id="rId6705" display="https://finance.yahoo.com/quote/AMZN230616P03030000?p=AMZN230616P03030000" xr:uid="{AF15F3FD-502E-4C5C-9921-85BBAE0FD28A}"/>
    <hyperlink ref="C5498" r:id="rId6706" display="https://finance.yahoo.com/quote/AMZN/options?strike=3030&amp;straddle=false" xr:uid="{111908A4-62BD-46EA-B62B-01373846ACD0}"/>
    <hyperlink ref="A5499" r:id="rId6707" display="https://finance.yahoo.com/quote/AMZN230616P03040000?p=AMZN230616P03040000" xr:uid="{0131057B-1245-4D78-91AB-476AAB59E7B4}"/>
    <hyperlink ref="C5499" r:id="rId6708" display="https://finance.yahoo.com/quote/AMZN/options?strike=3040&amp;straddle=false" xr:uid="{B35502CC-428E-4DC3-8FE9-68CF04CCBB8D}"/>
    <hyperlink ref="A5500" r:id="rId6709" display="https://finance.yahoo.com/quote/AMZN230616P03050000?p=AMZN230616P03050000" xr:uid="{86E6A3CD-BA91-4619-B870-69C752ED256A}"/>
    <hyperlink ref="C5500" r:id="rId6710" display="https://finance.yahoo.com/quote/AMZN/options?strike=3050&amp;straddle=false" xr:uid="{E2A95697-6113-401E-A428-156745C62D9A}"/>
    <hyperlink ref="A5501" r:id="rId6711" display="https://finance.yahoo.com/quote/AMZN230616P03060000?p=AMZN230616P03060000" xr:uid="{3675B3DC-5A2B-4129-AA43-6374BD6A5C52}"/>
    <hyperlink ref="C5501" r:id="rId6712" display="https://finance.yahoo.com/quote/AMZN/options?strike=3060&amp;straddle=false" xr:uid="{5DA34DA2-9E4D-494F-9BD3-4730D9B53448}"/>
    <hyperlink ref="A5502" r:id="rId6713" display="https://finance.yahoo.com/quote/AMZN230616P03070000?p=AMZN230616P03070000" xr:uid="{9A1E0830-B58F-474D-BDE3-501E72EF18A0}"/>
    <hyperlink ref="C5502" r:id="rId6714" display="https://finance.yahoo.com/quote/AMZN/options?strike=3070&amp;straddle=false" xr:uid="{84DBF559-CD51-4337-BBE9-370CF6A28F5B}"/>
    <hyperlink ref="A5503" r:id="rId6715" display="https://finance.yahoo.com/quote/AMZN230616P03080000?p=AMZN230616P03080000" xr:uid="{73D1C235-78A5-4ACF-88D2-BAA25BA6AB3C}"/>
    <hyperlink ref="C5503" r:id="rId6716" display="https://finance.yahoo.com/quote/AMZN/options?strike=3080&amp;straddle=false" xr:uid="{DF6B2B9C-5B83-4067-ADA5-3257EC7B687C}"/>
    <hyperlink ref="A5504" r:id="rId6717" display="https://finance.yahoo.com/quote/AMZN230616P03090000?p=AMZN230616P03090000" xr:uid="{C6B50FDA-635D-42E5-978F-C15442629BE6}"/>
    <hyperlink ref="C5504" r:id="rId6718" display="https://finance.yahoo.com/quote/AMZN/options?strike=3090&amp;straddle=false" xr:uid="{9AE6DDEA-1780-49B9-BF2C-1A17A8E8433C}"/>
    <hyperlink ref="A5505" r:id="rId6719" display="https://finance.yahoo.com/quote/AMZN230616P03100000?p=AMZN230616P03100000" xr:uid="{EF2D4EBC-1B67-42ED-990F-3395A22F6188}"/>
    <hyperlink ref="C5505" r:id="rId6720" display="https://finance.yahoo.com/quote/AMZN/options?strike=3100&amp;straddle=false" xr:uid="{3D487E04-EEC9-4519-BF89-8845400CC390}"/>
    <hyperlink ref="A5506" r:id="rId6721" display="https://finance.yahoo.com/quote/AMZN230616P03110000?p=AMZN230616P03110000" xr:uid="{DB404A65-79A7-4973-B6D2-3E4574AF380E}"/>
    <hyperlink ref="C5506" r:id="rId6722" display="https://finance.yahoo.com/quote/AMZN/options?strike=3110&amp;straddle=false" xr:uid="{48E06991-EF13-4203-8544-0339EBEB1EFE}"/>
    <hyperlink ref="A5507" r:id="rId6723" display="https://finance.yahoo.com/quote/AMZN230616P03120000?p=AMZN230616P03120000" xr:uid="{A457857F-4DB1-4E14-B6F4-88DC9A6BACC4}"/>
    <hyperlink ref="C5507" r:id="rId6724" display="https://finance.yahoo.com/quote/AMZN/options?strike=3120&amp;straddle=false" xr:uid="{AAE27430-D30D-48FC-A904-F2A6F467F7FC}"/>
    <hyperlink ref="A5508" r:id="rId6725" display="https://finance.yahoo.com/quote/AMZN230616P03130000?p=AMZN230616P03130000" xr:uid="{80B6473F-E1A3-45F2-97D9-7260CB6BE7DC}"/>
    <hyperlink ref="C5508" r:id="rId6726" display="https://finance.yahoo.com/quote/AMZN/options?strike=3130&amp;straddle=false" xr:uid="{38EB371D-6293-406E-BB2E-9B0E14553DAD}"/>
    <hyperlink ref="A5509" r:id="rId6727" display="https://finance.yahoo.com/quote/AMZN230616P03140000?p=AMZN230616P03140000" xr:uid="{931C2EC8-B31E-4313-A24E-4CB9FA38115E}"/>
    <hyperlink ref="C5509" r:id="rId6728" display="https://finance.yahoo.com/quote/AMZN/options?strike=3140&amp;straddle=false" xr:uid="{A6F2A483-50CB-4E7D-A2E2-C98C95554048}"/>
    <hyperlink ref="A5510" r:id="rId6729" display="https://finance.yahoo.com/quote/AMZN230616P03150000?p=AMZN230616P03150000" xr:uid="{29D92F84-DDB8-4B0A-A1CD-BD3719904FBD}"/>
    <hyperlink ref="C5510" r:id="rId6730" display="https://finance.yahoo.com/quote/AMZN/options?strike=3150&amp;straddle=false" xr:uid="{A92CF7F2-C255-40A4-A2C0-DDDF8306231F}"/>
    <hyperlink ref="A5511" r:id="rId6731" display="https://finance.yahoo.com/quote/AMZN230616P03160000?p=AMZN230616P03160000" xr:uid="{BDB1AEE5-82C9-46E1-9C76-C9F2FD3CE6FD}"/>
    <hyperlink ref="C5511" r:id="rId6732" display="https://finance.yahoo.com/quote/AMZN/options?strike=3160&amp;straddle=false" xr:uid="{D000CAAA-D1D7-47EC-B273-C395BCA2B961}"/>
    <hyperlink ref="A5512" r:id="rId6733" display="https://finance.yahoo.com/quote/AMZN230616P03170000?p=AMZN230616P03170000" xr:uid="{D1B173E9-4A08-412B-9EB8-17412FEA912B}"/>
    <hyperlink ref="C5512" r:id="rId6734" display="https://finance.yahoo.com/quote/AMZN/options?strike=3170&amp;straddle=false" xr:uid="{C201062B-BD24-4721-A14B-A4FC19DE4FAD}"/>
    <hyperlink ref="A5513" r:id="rId6735" display="https://finance.yahoo.com/quote/AMZN230616P03180000?p=AMZN230616P03180000" xr:uid="{0181525D-F119-4B88-AAB9-1A226A65DFA0}"/>
    <hyperlink ref="C5513" r:id="rId6736" display="https://finance.yahoo.com/quote/AMZN/options?strike=3180&amp;straddle=false" xr:uid="{8C4D71E4-F98E-41B0-B068-5629C54D7A73}"/>
    <hyperlink ref="A5514" r:id="rId6737" display="https://finance.yahoo.com/quote/AMZN230616P03190000?p=AMZN230616P03190000" xr:uid="{85A6E380-0C83-4E5D-A7AC-82F8CC02A77C}"/>
    <hyperlink ref="C5514" r:id="rId6738" display="https://finance.yahoo.com/quote/AMZN/options?strike=3190&amp;straddle=false" xr:uid="{020C91DD-DBF6-4525-9C5E-0A3071301A6C}"/>
    <hyperlink ref="A5515" r:id="rId6739" display="https://finance.yahoo.com/quote/AMZN230616P03200000?p=AMZN230616P03200000" xr:uid="{81B0BDED-2F87-49A1-81A7-227DDB8ADFE6}"/>
    <hyperlink ref="C5515" r:id="rId6740" display="https://finance.yahoo.com/quote/AMZN/options?strike=3200&amp;straddle=false" xr:uid="{D6481AFB-25C4-4A48-8FC0-A540E8871945}"/>
    <hyperlink ref="A5516" r:id="rId6741" display="https://finance.yahoo.com/quote/AMZN230616P03210000?p=AMZN230616P03210000" xr:uid="{7F266223-D95B-4F12-8128-A6BCB18D3457}"/>
    <hyperlink ref="C5516" r:id="rId6742" display="https://finance.yahoo.com/quote/AMZN/options?strike=3210&amp;straddle=false" xr:uid="{A3F114D5-8C70-4CFB-8448-23A6A90ECA29}"/>
    <hyperlink ref="A5517" r:id="rId6743" display="https://finance.yahoo.com/quote/AMZN230616P03220000?p=AMZN230616P03220000" xr:uid="{EEB82643-A65B-4771-A148-5F2FBA6C63C0}"/>
    <hyperlink ref="C5517" r:id="rId6744" display="https://finance.yahoo.com/quote/AMZN/options?strike=3220&amp;straddle=false" xr:uid="{E17BFDBF-FA86-4498-9C77-344D9E46FF80}"/>
    <hyperlink ref="A5518" r:id="rId6745" display="https://finance.yahoo.com/quote/AMZN230616P03230000?p=AMZN230616P03230000" xr:uid="{081A4477-A354-4DC1-9017-9343200F0118}"/>
    <hyperlink ref="C5518" r:id="rId6746" display="https://finance.yahoo.com/quote/AMZN/options?strike=3230&amp;straddle=false" xr:uid="{E7FD047A-D17C-4829-BE18-CAEE1FAC55ED}"/>
    <hyperlink ref="A5519" r:id="rId6747" display="https://finance.yahoo.com/quote/AMZN230616P03240000?p=AMZN230616P03240000" xr:uid="{C5123C94-0219-4228-9AB6-E1CE43FC5C51}"/>
    <hyperlink ref="C5519" r:id="rId6748" display="https://finance.yahoo.com/quote/AMZN/options?strike=3240&amp;straddle=false" xr:uid="{09432C7C-B617-4767-8134-9003006C5445}"/>
    <hyperlink ref="A5520" r:id="rId6749" display="https://finance.yahoo.com/quote/AMZN230616P03250000?p=AMZN230616P03250000" xr:uid="{FC3B602E-18E8-4232-8B5E-7D7441DFD1A5}"/>
    <hyperlink ref="C5520" r:id="rId6750" display="https://finance.yahoo.com/quote/AMZN/options?strike=3250&amp;straddle=false" xr:uid="{D1AD4857-AB4D-4789-8FD5-C921A4D046FF}"/>
    <hyperlink ref="A5521" r:id="rId6751" display="https://finance.yahoo.com/quote/AMZN230616P03260000?p=AMZN230616P03260000" xr:uid="{FA2106B5-6A15-4CC0-95A3-C25CBDFF9799}"/>
    <hyperlink ref="C5521" r:id="rId6752" display="https://finance.yahoo.com/quote/AMZN/options?strike=3260&amp;straddle=false" xr:uid="{D261C9BC-3AD2-49C7-A760-81E736EF27EE}"/>
    <hyperlink ref="A5522" r:id="rId6753" display="https://finance.yahoo.com/quote/AMZN230616P03270000?p=AMZN230616P03270000" xr:uid="{4288BC3A-2408-40E9-8A84-2D3F768D6020}"/>
    <hyperlink ref="C5522" r:id="rId6754" display="https://finance.yahoo.com/quote/AMZN/options?strike=3270&amp;straddle=false" xr:uid="{FEC3EEEE-EF53-4D72-B886-73D8CA6B3829}"/>
    <hyperlink ref="A5523" r:id="rId6755" display="https://finance.yahoo.com/quote/AMZN230616P03280000?p=AMZN230616P03280000" xr:uid="{657C43D2-0A67-4B2E-AFFC-6393325F4A50}"/>
    <hyperlink ref="C5523" r:id="rId6756" display="https://finance.yahoo.com/quote/AMZN/options?strike=3280&amp;straddle=false" xr:uid="{DE0F1D87-7B87-4941-BBEA-C8B0BB054EA2}"/>
    <hyperlink ref="A5524" r:id="rId6757" display="https://finance.yahoo.com/quote/AMZN230616P03290000?p=AMZN230616P03290000" xr:uid="{CD3DE878-E76E-4E86-9F78-05B4DEA3B697}"/>
    <hyperlink ref="C5524" r:id="rId6758" display="https://finance.yahoo.com/quote/AMZN/options?strike=3290&amp;straddle=false" xr:uid="{0AB07B13-8FA1-4E3B-A4EA-4E298524133F}"/>
    <hyperlink ref="A5525" r:id="rId6759" display="https://finance.yahoo.com/quote/AMZN230616P03300000?p=AMZN230616P03300000" xr:uid="{BEC58B54-156E-42A0-8965-F3A36C8D3B4D}"/>
    <hyperlink ref="C5525" r:id="rId6760" display="https://finance.yahoo.com/quote/AMZN/options?strike=3300&amp;straddle=false" xr:uid="{6AB98C18-26A3-4BAD-B148-AE0CBE7D6E7E}"/>
    <hyperlink ref="A5526" r:id="rId6761" display="https://finance.yahoo.com/quote/AMZN230616P03310000?p=AMZN230616P03310000" xr:uid="{50D68532-F8C4-4BC8-A89E-D967264E036A}"/>
    <hyperlink ref="C5526" r:id="rId6762" display="https://finance.yahoo.com/quote/AMZN/options?strike=3310&amp;straddle=false" xr:uid="{F274F2D7-8D8E-45FE-929A-AF1C730FDACF}"/>
    <hyperlink ref="A5527" r:id="rId6763" display="https://finance.yahoo.com/quote/AMZN230616P03320000?p=AMZN230616P03320000" xr:uid="{6388FA50-5802-4D8D-862A-289FA925DCBD}"/>
    <hyperlink ref="C5527" r:id="rId6764" display="https://finance.yahoo.com/quote/AMZN/options?strike=3320&amp;straddle=false" xr:uid="{EE4980DE-2481-4FDB-A1E4-FE82286B7743}"/>
    <hyperlink ref="A5528" r:id="rId6765" display="https://finance.yahoo.com/quote/AMZN230616P03330000?p=AMZN230616P03330000" xr:uid="{357B6170-BCB2-4BFE-AC77-FE7ED9231122}"/>
    <hyperlink ref="C5528" r:id="rId6766" display="https://finance.yahoo.com/quote/AMZN/options?strike=3330&amp;straddle=false" xr:uid="{20909993-D5C5-4261-AAC6-9D6682FC8737}"/>
    <hyperlink ref="A5529" r:id="rId6767" display="https://finance.yahoo.com/quote/AMZN230616P03340000?p=AMZN230616P03340000" xr:uid="{6B0D4AFD-61A4-4979-B672-E98468463EC5}"/>
    <hyperlink ref="C5529" r:id="rId6768" display="https://finance.yahoo.com/quote/AMZN/options?strike=3340&amp;straddle=false" xr:uid="{69CCD7C9-6B83-4E2E-AEE3-3A94064D69CB}"/>
    <hyperlink ref="A5530" r:id="rId6769" display="https://finance.yahoo.com/quote/AMZN230616P03350000?p=AMZN230616P03350000" xr:uid="{EB4E60A8-074E-465F-80D7-471A942BEBE2}"/>
    <hyperlink ref="C5530" r:id="rId6770" display="https://finance.yahoo.com/quote/AMZN/options?strike=3350&amp;straddle=false" xr:uid="{E2DD6E8B-6B18-40CC-8546-3B14B3D08A8D}"/>
    <hyperlink ref="A5531" r:id="rId6771" display="https://finance.yahoo.com/quote/AMZN230616P03360000?p=AMZN230616P03360000" xr:uid="{04498EEF-D364-4643-8FE1-262D8748B2CB}"/>
    <hyperlink ref="C5531" r:id="rId6772" display="https://finance.yahoo.com/quote/AMZN/options?strike=3360&amp;straddle=false" xr:uid="{194C60F2-D248-418D-859D-4D06997704C9}"/>
    <hyperlink ref="A5532" r:id="rId6773" display="https://finance.yahoo.com/quote/AMZN230616P03370000?p=AMZN230616P03370000" xr:uid="{78DB777A-E11B-4BE3-A1CF-2BA3AD2575DF}"/>
    <hyperlink ref="C5532" r:id="rId6774" display="https://finance.yahoo.com/quote/AMZN/options?strike=3370&amp;straddle=false" xr:uid="{0967D20E-6DF6-4486-B770-609C2EFA33CC}"/>
    <hyperlink ref="A5533" r:id="rId6775" display="https://finance.yahoo.com/quote/AMZN230616P03380000?p=AMZN230616P03380000" xr:uid="{D9962C49-6BBB-481F-AFC7-C3A26DE65615}"/>
    <hyperlink ref="C5533" r:id="rId6776" display="https://finance.yahoo.com/quote/AMZN/options?strike=3380&amp;straddle=false" xr:uid="{12276A7A-72F5-494E-BE3F-E35F0D5174FD}"/>
    <hyperlink ref="A5534" r:id="rId6777" display="https://finance.yahoo.com/quote/AMZN230616P03390000?p=AMZN230616P03390000" xr:uid="{0940161D-B83E-4F4C-9EF1-FC34106C4B17}"/>
    <hyperlink ref="C5534" r:id="rId6778" display="https://finance.yahoo.com/quote/AMZN/options?strike=3390&amp;straddle=false" xr:uid="{E531157F-87B7-4814-B1FE-B05A10C9EEB6}"/>
    <hyperlink ref="A5535" r:id="rId6779" display="https://finance.yahoo.com/quote/AMZN230616P03400000?p=AMZN230616P03400000" xr:uid="{19B49332-6986-433A-8A45-DAB5755768EF}"/>
    <hyperlink ref="C5535" r:id="rId6780" display="https://finance.yahoo.com/quote/AMZN/options?strike=3400&amp;straddle=false" xr:uid="{CAA5D521-88CB-471D-B620-327D5605B830}"/>
    <hyperlink ref="A5536" r:id="rId6781" display="https://finance.yahoo.com/quote/AMZN230616P03410000?p=AMZN230616P03410000" xr:uid="{80E280EB-35CD-49C7-B169-54D152EC7A72}"/>
    <hyperlink ref="C5536" r:id="rId6782" display="https://finance.yahoo.com/quote/AMZN/options?strike=3410&amp;straddle=false" xr:uid="{BB932E79-774D-489B-BE4D-07670328D813}"/>
    <hyperlink ref="A5537" r:id="rId6783" display="https://finance.yahoo.com/quote/AMZN230616P03420000?p=AMZN230616P03420000" xr:uid="{66E9F7DB-EE6A-44E4-8E34-6575A3D129B6}"/>
    <hyperlink ref="C5537" r:id="rId6784" display="https://finance.yahoo.com/quote/AMZN/options?strike=3420&amp;straddle=false" xr:uid="{2758A1E4-1BD6-4D27-91C1-8BBC409D1CDD}"/>
    <hyperlink ref="A5538" r:id="rId6785" display="https://finance.yahoo.com/quote/AMZN230616P03430000?p=AMZN230616P03430000" xr:uid="{7505766A-C113-4B4F-BEF4-750A16E84364}"/>
    <hyperlink ref="C5538" r:id="rId6786" display="https://finance.yahoo.com/quote/AMZN/options?strike=3430&amp;straddle=false" xr:uid="{E43EA00F-5BF4-4B34-BED7-0B191AA116BB}"/>
    <hyperlink ref="A5539" r:id="rId6787" display="https://finance.yahoo.com/quote/AMZN230616P03440000?p=AMZN230616P03440000" xr:uid="{7D6B0074-948A-4169-913A-1CCAB36D1E8D}"/>
    <hyperlink ref="C5539" r:id="rId6788" display="https://finance.yahoo.com/quote/AMZN/options?strike=3440&amp;straddle=false" xr:uid="{80E5F4D1-50E6-455C-BDB7-0BACDA4F637D}"/>
    <hyperlink ref="A5540" r:id="rId6789" display="https://finance.yahoo.com/quote/AMZN230616P03450000?p=AMZN230616P03450000" xr:uid="{D01E9871-8819-428D-A5A0-E00640382722}"/>
    <hyperlink ref="C5540" r:id="rId6790" display="https://finance.yahoo.com/quote/AMZN/options?strike=3450&amp;straddle=false" xr:uid="{08325ABF-7B6D-43D6-BC37-C485D46A8065}"/>
    <hyperlink ref="A5541" r:id="rId6791" display="https://finance.yahoo.com/quote/AMZN230616P03460000?p=AMZN230616P03460000" xr:uid="{B66BA15C-E496-4262-A876-5161565B6512}"/>
    <hyperlink ref="C5541" r:id="rId6792" display="https://finance.yahoo.com/quote/AMZN/options?strike=3460&amp;straddle=false" xr:uid="{25829004-75DC-4371-9ED9-F98A104F1A2D}"/>
    <hyperlink ref="A5542" r:id="rId6793" display="https://finance.yahoo.com/quote/AMZN230616P03470000?p=AMZN230616P03470000" xr:uid="{0F05B169-7FC0-401E-8079-E7829CACA13C}"/>
    <hyperlink ref="C5542" r:id="rId6794" display="https://finance.yahoo.com/quote/AMZN/options?strike=3470&amp;straddle=false" xr:uid="{1CAFFC4D-E030-474D-84F4-9283AD704368}"/>
    <hyperlink ref="A5543" r:id="rId6795" display="https://finance.yahoo.com/quote/AMZN230616P03480000?p=AMZN230616P03480000" xr:uid="{992462E8-D4AA-444B-8543-891248AA5FFE}"/>
    <hyperlink ref="C5543" r:id="rId6796" display="https://finance.yahoo.com/quote/AMZN/options?strike=3480&amp;straddle=false" xr:uid="{2582B790-0DF7-4D9C-8C99-28E15F62F4B2}"/>
    <hyperlink ref="A5544" r:id="rId6797" display="https://finance.yahoo.com/quote/AMZN230616P03490000?p=AMZN230616P03490000" xr:uid="{A51CBEBE-88E1-4D80-AA1B-A6642EC60CDB}"/>
    <hyperlink ref="C5544" r:id="rId6798" display="https://finance.yahoo.com/quote/AMZN/options?strike=3490&amp;straddle=false" xr:uid="{0A220637-5D06-4A68-99C8-E56A3B15F43E}"/>
    <hyperlink ref="A5545" r:id="rId6799" display="https://finance.yahoo.com/quote/AMZN230616P03500000?p=AMZN230616P03500000" xr:uid="{7B1DDF35-D801-4E7F-9B99-9068939D3E6F}"/>
    <hyperlink ref="C5545" r:id="rId6800" display="https://finance.yahoo.com/quote/AMZN/options?strike=3500&amp;straddle=false" xr:uid="{EF6105C6-E271-41AE-B8F3-DBD58BAEE804}"/>
    <hyperlink ref="A5546" r:id="rId6801" display="https://finance.yahoo.com/quote/AMZN230616P03510000?p=AMZN230616P03510000" xr:uid="{25EEBCCB-90A7-4DE4-BB0B-C0B8535611BC}"/>
    <hyperlink ref="C5546" r:id="rId6802" display="https://finance.yahoo.com/quote/AMZN/options?strike=3510&amp;straddle=false" xr:uid="{475873E1-F066-452C-878B-86B9540AB1E8}"/>
    <hyperlink ref="A5547" r:id="rId6803" display="https://finance.yahoo.com/quote/AMZN230616P03520000?p=AMZN230616P03520000" xr:uid="{D74E1758-C066-4285-A0BA-8C5134849864}"/>
    <hyperlink ref="C5547" r:id="rId6804" display="https://finance.yahoo.com/quote/AMZN/options?strike=3520&amp;straddle=false" xr:uid="{2B52CC5B-4AF4-481A-BCC5-84AE7B17BC1E}"/>
    <hyperlink ref="A5548" r:id="rId6805" display="https://finance.yahoo.com/quote/AMZN230616P03530000?p=AMZN230616P03530000" xr:uid="{B1FDC73A-0FF9-4904-BBB2-D19CE37DA803}"/>
    <hyperlink ref="C5548" r:id="rId6806" display="https://finance.yahoo.com/quote/AMZN/options?strike=3530&amp;straddle=false" xr:uid="{E396F9DD-CFFB-466F-AE88-B67B29FEEFD3}"/>
    <hyperlink ref="A5549" r:id="rId6807" display="https://finance.yahoo.com/quote/AMZN230616P03540000?p=AMZN230616P03540000" xr:uid="{61BA40C2-C728-48E4-BACA-F386CEE9744F}"/>
    <hyperlink ref="C5549" r:id="rId6808" display="https://finance.yahoo.com/quote/AMZN/options?strike=3540&amp;straddle=false" xr:uid="{C04E90E8-FF09-4DA3-98F1-768F7853055A}"/>
    <hyperlink ref="A5550" r:id="rId6809" display="https://finance.yahoo.com/quote/AMZN230616P03550000?p=AMZN230616P03550000" xr:uid="{5AB5CB5F-0295-4926-A6FA-4F4A2B86346D}"/>
    <hyperlink ref="C5550" r:id="rId6810" display="https://finance.yahoo.com/quote/AMZN/options?strike=3550&amp;straddle=false" xr:uid="{33E4D898-AA9C-41C7-945E-009919DFD6F6}"/>
    <hyperlink ref="A5551" r:id="rId6811" display="https://finance.yahoo.com/quote/AMZN230616P03560000?p=AMZN230616P03560000" xr:uid="{6DA5C548-FE40-4E21-8F2C-52105DCAAB52}"/>
    <hyperlink ref="C5551" r:id="rId6812" display="https://finance.yahoo.com/quote/AMZN/options?strike=3560&amp;straddle=false" xr:uid="{E9832E30-7157-4D63-B370-7EA40F3AE724}"/>
    <hyperlink ref="A5552" r:id="rId6813" display="https://finance.yahoo.com/quote/AMZN230616P03570000?p=AMZN230616P03570000" xr:uid="{CC2BE5A1-F6F4-4242-9D48-A8B37A67923B}"/>
    <hyperlink ref="C5552" r:id="rId6814" display="https://finance.yahoo.com/quote/AMZN/options?strike=3570&amp;straddle=false" xr:uid="{AC04D885-EB45-4950-A701-CBB93201777F}"/>
    <hyperlink ref="A5553" r:id="rId6815" display="https://finance.yahoo.com/quote/AMZN230616P03580000?p=AMZN230616P03580000" xr:uid="{80D6F1A8-376E-4650-A6F9-6E9F422B09F2}"/>
    <hyperlink ref="C5553" r:id="rId6816" display="https://finance.yahoo.com/quote/AMZN/options?strike=3580&amp;straddle=false" xr:uid="{127BDBAD-74EB-45F2-AC38-7B3926B13DFF}"/>
    <hyperlink ref="A5554" r:id="rId6817" display="https://finance.yahoo.com/quote/AMZN230616P03590000?p=AMZN230616P03590000" xr:uid="{D0A2A032-14A1-4F1A-953C-8DEF5295CBE9}"/>
    <hyperlink ref="C5554" r:id="rId6818" display="https://finance.yahoo.com/quote/AMZN/options?strike=3590&amp;straddle=false" xr:uid="{BEA8E3D6-1B7B-425F-A3FC-BE7E6727D1AE}"/>
    <hyperlink ref="A5555" r:id="rId6819" display="https://finance.yahoo.com/quote/AMZN230616P03600000?p=AMZN230616P03600000" xr:uid="{8EE5A906-C612-499B-9623-C3DCC9422C61}"/>
    <hyperlink ref="C5555" r:id="rId6820" display="https://finance.yahoo.com/quote/AMZN/options?strike=3600&amp;straddle=false" xr:uid="{C02BBA09-8C2A-4359-9F7A-8ED6FF25A025}"/>
    <hyperlink ref="A5556" r:id="rId6821" display="https://finance.yahoo.com/quote/AMZN230616P03610000?p=AMZN230616P03610000" xr:uid="{AED40DAF-BB75-4AC9-8B3D-F14981A67B54}"/>
    <hyperlink ref="C5556" r:id="rId6822" display="https://finance.yahoo.com/quote/AMZN/options?strike=3610&amp;straddle=false" xr:uid="{5A9E0BD7-1511-4692-8104-989E852C8978}"/>
    <hyperlink ref="A5557" r:id="rId6823" display="https://finance.yahoo.com/quote/AMZN230616P03620000?p=AMZN230616P03620000" xr:uid="{A58258A0-085E-493C-BA9B-33B233AC42DE}"/>
    <hyperlink ref="C5557" r:id="rId6824" display="https://finance.yahoo.com/quote/AMZN/options?strike=3620&amp;straddle=false" xr:uid="{0A7BE60E-EC4E-4F30-9564-661E1D74979A}"/>
    <hyperlink ref="A5558" r:id="rId6825" display="https://finance.yahoo.com/quote/AMZN230616P03630000?p=AMZN230616P03630000" xr:uid="{F64069C8-4956-47BE-A12E-98F8BA1F58C2}"/>
    <hyperlink ref="C5558" r:id="rId6826" display="https://finance.yahoo.com/quote/AMZN/options?strike=3630&amp;straddle=false" xr:uid="{D99AA95C-DB2E-4E31-8713-60EDAF71C80C}"/>
    <hyperlink ref="A5559" r:id="rId6827" display="https://finance.yahoo.com/quote/AMZN230616P03640000?p=AMZN230616P03640000" xr:uid="{38C86CD2-E697-4B8D-91B7-D6D795B97E3E}"/>
    <hyperlink ref="C5559" r:id="rId6828" display="https://finance.yahoo.com/quote/AMZN/options?strike=3640&amp;straddle=false" xr:uid="{A18284F6-9CC1-48ED-9DFA-09F77175DB45}"/>
    <hyperlink ref="A5560" r:id="rId6829" display="https://finance.yahoo.com/quote/AMZN230616P03650000?p=AMZN230616P03650000" xr:uid="{A23B6EE6-BAD3-4D90-A3F3-84A3F27062FE}"/>
    <hyperlink ref="C5560" r:id="rId6830" display="https://finance.yahoo.com/quote/AMZN/options?strike=3650&amp;straddle=false" xr:uid="{09F362C0-25CE-4625-8702-7573CCB67F28}"/>
    <hyperlink ref="A5561" r:id="rId6831" display="https://finance.yahoo.com/quote/AMZN230616P03660000?p=AMZN230616P03660000" xr:uid="{706A35AC-E876-4621-9166-6723497C3BA9}"/>
    <hyperlink ref="C5561" r:id="rId6832" display="https://finance.yahoo.com/quote/AMZN/options?strike=3660&amp;straddle=false" xr:uid="{8F685952-186D-4314-865B-4C5C527731E8}"/>
    <hyperlink ref="A5562" r:id="rId6833" display="https://finance.yahoo.com/quote/AMZN230616P03670000?p=AMZN230616P03670000" xr:uid="{B0523007-15B6-4DF3-B50B-1D7F6D49DA7B}"/>
    <hyperlink ref="C5562" r:id="rId6834" display="https://finance.yahoo.com/quote/AMZN/options?strike=3670&amp;straddle=false" xr:uid="{56330E48-70D0-4AFB-8434-79DE2C41EB8C}"/>
    <hyperlink ref="A5563" r:id="rId6835" display="https://finance.yahoo.com/quote/AMZN230616P03680000?p=AMZN230616P03680000" xr:uid="{807DAC14-DCAF-4807-97A2-B5AD3FF2934C}"/>
    <hyperlink ref="C5563" r:id="rId6836" display="https://finance.yahoo.com/quote/AMZN/options?strike=3680&amp;straddle=false" xr:uid="{027F7362-A5AF-42B8-A977-FC5EF1F30D93}"/>
    <hyperlink ref="A5564" r:id="rId6837" display="https://finance.yahoo.com/quote/AMZN230616P03690000?p=AMZN230616P03690000" xr:uid="{417695C0-30F4-48D1-80FB-8E252033E98F}"/>
    <hyperlink ref="C5564" r:id="rId6838" display="https://finance.yahoo.com/quote/AMZN/options?strike=3690&amp;straddle=false" xr:uid="{9D89EED7-73E8-455C-8D8E-DA5CEAD8E1C6}"/>
    <hyperlink ref="A5565" r:id="rId6839" display="https://finance.yahoo.com/quote/AMZN230616P03700000?p=AMZN230616P03700000" xr:uid="{F08B263F-481F-4620-B4DD-F734E52D9154}"/>
    <hyperlink ref="C5565" r:id="rId6840" display="https://finance.yahoo.com/quote/AMZN/options?strike=3700&amp;straddle=false" xr:uid="{46E0704C-60DE-48FC-853C-9D6592532A19}"/>
    <hyperlink ref="A5566" r:id="rId6841" display="https://finance.yahoo.com/quote/AMZN230616P03710000?p=AMZN230616P03710000" xr:uid="{0AE02B0C-44F7-4264-A0BF-9B56CC6AFF39}"/>
    <hyperlink ref="C5566" r:id="rId6842" display="https://finance.yahoo.com/quote/AMZN/options?strike=3710&amp;straddle=false" xr:uid="{CD2C3F67-CDC8-4BE4-8056-AA2A8DB1977A}"/>
    <hyperlink ref="A5567" r:id="rId6843" display="https://finance.yahoo.com/quote/AMZN230616P03720000?p=AMZN230616P03720000" xr:uid="{2DA1ECD5-E4A8-42B8-A02C-45F55D76D28B}"/>
    <hyperlink ref="C5567" r:id="rId6844" display="https://finance.yahoo.com/quote/AMZN/options?strike=3720&amp;straddle=false" xr:uid="{E65EDCBF-B995-4EA6-B2C1-87006B5292B8}"/>
    <hyperlink ref="A5568" r:id="rId6845" display="https://finance.yahoo.com/quote/AMZN230616P03730000?p=AMZN230616P03730000" xr:uid="{75D54FD6-AF55-41C6-8BF3-138048C12367}"/>
    <hyperlink ref="C5568" r:id="rId6846" display="https://finance.yahoo.com/quote/AMZN/options?strike=3730&amp;straddle=false" xr:uid="{081A1ED9-DFA0-449E-AB3C-B5C382F00E6B}"/>
    <hyperlink ref="A5569" r:id="rId6847" display="https://finance.yahoo.com/quote/AMZN230616P03740000?p=AMZN230616P03740000" xr:uid="{A79764A6-2138-438D-AD5A-9342E0E41B72}"/>
    <hyperlink ref="C5569" r:id="rId6848" display="https://finance.yahoo.com/quote/AMZN/options?strike=3740&amp;straddle=false" xr:uid="{07F984DB-C820-4A2D-B2D3-75769CCF0C13}"/>
    <hyperlink ref="A5570" r:id="rId6849" display="https://finance.yahoo.com/quote/AMZN230616P03750000?p=AMZN230616P03750000" xr:uid="{C169EC33-B0BE-4341-8029-C3AC5C1B20F3}"/>
    <hyperlink ref="C5570" r:id="rId6850" display="https://finance.yahoo.com/quote/AMZN/options?strike=3750&amp;straddle=false" xr:uid="{D628E398-18E2-4079-9012-03B6AE42B8B4}"/>
    <hyperlink ref="A5571" r:id="rId6851" display="https://finance.yahoo.com/quote/AMZN230616P03760000?p=AMZN230616P03760000" xr:uid="{413EA7D6-65A6-4CA2-A444-6FE840AA16ED}"/>
    <hyperlink ref="C5571" r:id="rId6852" display="https://finance.yahoo.com/quote/AMZN/options?strike=3760&amp;straddle=false" xr:uid="{14B7BC81-978F-490E-ACE9-59230FDDD7D9}"/>
    <hyperlink ref="A5572" r:id="rId6853" display="https://finance.yahoo.com/quote/AMZN230616P03770000?p=AMZN230616P03770000" xr:uid="{A296E16E-4A49-40C6-AC73-B1A93891A29A}"/>
    <hyperlink ref="C5572" r:id="rId6854" display="https://finance.yahoo.com/quote/AMZN/options?strike=3770&amp;straddle=false" xr:uid="{6EBC9A65-3526-43B0-BEC5-2706D0479F0D}"/>
    <hyperlink ref="A5573" r:id="rId6855" display="https://finance.yahoo.com/quote/AMZN230616P03780000?p=AMZN230616P03780000" xr:uid="{77B5E409-E0D4-473A-A665-7E465E85B816}"/>
    <hyperlink ref="C5573" r:id="rId6856" display="https://finance.yahoo.com/quote/AMZN/options?strike=3780&amp;straddle=false" xr:uid="{A26163F6-F60D-411E-B110-B6FB2D19682A}"/>
    <hyperlink ref="A5574" r:id="rId6857" display="https://finance.yahoo.com/quote/AMZN230616P03790000?p=AMZN230616P03790000" xr:uid="{EC1631A9-955B-4880-9D86-43FB873F8915}"/>
    <hyperlink ref="C5574" r:id="rId6858" display="https://finance.yahoo.com/quote/AMZN/options?strike=3790&amp;straddle=false" xr:uid="{2D8F54D0-3B8E-4ADE-AE28-B47DD3068334}"/>
    <hyperlink ref="A5575" r:id="rId6859" display="https://finance.yahoo.com/quote/AMZN230616P03800000?p=AMZN230616P03800000" xr:uid="{F88821FB-F9B9-40A8-A456-C5580C30CE3A}"/>
    <hyperlink ref="C5575" r:id="rId6860" display="https://finance.yahoo.com/quote/AMZN/options?strike=3800&amp;straddle=false" xr:uid="{C7365405-712B-4784-8BA8-13146F9892EB}"/>
    <hyperlink ref="A5576" r:id="rId6861" display="https://finance.yahoo.com/quote/AMZN230616P03820000?p=AMZN230616P03820000" xr:uid="{0CB5886E-776A-45E2-96CE-EE9DBAEAF8AB}"/>
    <hyperlink ref="C5576" r:id="rId6862" display="https://finance.yahoo.com/quote/AMZN/options?strike=3820&amp;straddle=false" xr:uid="{73B6B54C-4FB2-4A67-96BA-1146BF5C2260}"/>
    <hyperlink ref="A5577" r:id="rId6863" display="https://finance.yahoo.com/quote/AMZN230616P03830000?p=AMZN230616P03830000" xr:uid="{A28AE28C-F810-4ECA-B34B-C6FAB56BFF86}"/>
    <hyperlink ref="C5577" r:id="rId6864" display="https://finance.yahoo.com/quote/AMZN/options?strike=3830&amp;straddle=false" xr:uid="{EC7EAB62-B919-4351-95BD-D17A73D9CE51}"/>
    <hyperlink ref="A5578" r:id="rId6865" display="https://finance.yahoo.com/quote/AMZN230616P03850000?p=AMZN230616P03850000" xr:uid="{CB9FD82D-657D-455E-B97E-79497A91C512}"/>
    <hyperlink ref="C5578" r:id="rId6866" display="https://finance.yahoo.com/quote/AMZN/options?strike=3850&amp;straddle=false" xr:uid="{4FA6A5F0-0C89-4A61-82D1-58E52B8EDEF1}"/>
    <hyperlink ref="A5579" r:id="rId6867" display="https://finance.yahoo.com/quote/AMZN230616P03880000?p=AMZN230616P03880000" xr:uid="{A8911EFB-D941-4FD9-84B1-8EFECD42EB75}"/>
    <hyperlink ref="C5579" r:id="rId6868" display="https://finance.yahoo.com/quote/AMZN/options?strike=3880&amp;straddle=false" xr:uid="{041A387F-C085-4526-9679-58B7C6C6B725}"/>
    <hyperlink ref="A5580" r:id="rId6869" display="https://finance.yahoo.com/quote/AMZN230616P03890000?p=AMZN230616P03890000" xr:uid="{6E6749DF-FF97-4886-98AF-17C37394DDC0}"/>
    <hyperlink ref="C5580" r:id="rId6870" display="https://finance.yahoo.com/quote/AMZN/options?strike=3890&amp;straddle=false" xr:uid="{D27E1C90-BD8A-4767-BA84-2D3017A9AB8B}"/>
    <hyperlink ref="A5581" r:id="rId6871" display="https://finance.yahoo.com/quote/AMZN230616P03900000?p=AMZN230616P03900000" xr:uid="{4E7329E3-F35F-41D8-8A40-D01B75C5BB29}"/>
    <hyperlink ref="C5581" r:id="rId6872" display="https://finance.yahoo.com/quote/AMZN/options?strike=3900&amp;straddle=false" xr:uid="{2167E2FB-3D40-4BDF-AA0F-F34CF37A2EE0}"/>
    <hyperlink ref="A5582" r:id="rId6873" display="https://finance.yahoo.com/quote/AMZN230616P03910000?p=AMZN230616P03910000" xr:uid="{916872D7-57D6-48F9-900E-E9DE772293CB}"/>
    <hyperlink ref="C5582" r:id="rId6874" display="https://finance.yahoo.com/quote/AMZN/options?strike=3910&amp;straddle=false" xr:uid="{E3283472-361A-48A4-88B6-858C43AD32B5}"/>
    <hyperlink ref="A5583" r:id="rId6875" display="https://finance.yahoo.com/quote/AMZN230616P03930000?p=AMZN230616P03930000" xr:uid="{F6AEFE63-C7FB-4CD8-A134-6806C7E4EDEE}"/>
    <hyperlink ref="C5583" r:id="rId6876" display="https://finance.yahoo.com/quote/AMZN/options?strike=3930&amp;straddle=false" xr:uid="{B3A18B6B-BD33-4531-A5CC-2CAA95256699}"/>
    <hyperlink ref="A5584" r:id="rId6877" display="https://finance.yahoo.com/quote/AMZN230616P03940000?p=AMZN230616P03940000" xr:uid="{DF37827C-76E8-4266-9259-82C5C7213FA3}"/>
    <hyperlink ref="C5584" r:id="rId6878" display="https://finance.yahoo.com/quote/AMZN/options?strike=3940&amp;straddle=false" xr:uid="{E86A61EC-F33B-476A-AAB9-664915237961}"/>
    <hyperlink ref="A5585" r:id="rId6879" display="https://finance.yahoo.com/quote/AMZN230616P03950000?p=AMZN230616P03950000" xr:uid="{4EA26D38-820E-46BC-8240-E09103993004}"/>
    <hyperlink ref="C5585" r:id="rId6880" display="https://finance.yahoo.com/quote/AMZN/options?strike=3950&amp;straddle=false" xr:uid="{029E39CD-6A11-461D-843E-034E1611722C}"/>
    <hyperlink ref="A5586" r:id="rId6881" display="https://finance.yahoo.com/quote/AMZN230616P03960000?p=AMZN230616P03960000" xr:uid="{11BA8CA1-BF11-4A0D-896C-3229F567C709}"/>
    <hyperlink ref="C5586" r:id="rId6882" display="https://finance.yahoo.com/quote/AMZN/options?strike=3960&amp;straddle=false" xr:uid="{962F5239-472B-4547-B69B-DBA55F8AB2E1}"/>
    <hyperlink ref="A5587" r:id="rId6883" display="https://finance.yahoo.com/quote/AMZN230616P03970000?p=AMZN230616P03970000" xr:uid="{EEE21B45-C4A9-4BC1-B34C-A0DF8E3B522D}"/>
    <hyperlink ref="C5587" r:id="rId6884" display="https://finance.yahoo.com/quote/AMZN/options?strike=3970&amp;straddle=false" xr:uid="{F51CF85B-24BA-4279-A5C5-55D6078B2FE4}"/>
    <hyperlink ref="A5588" r:id="rId6885" display="https://finance.yahoo.com/quote/AMZN230616P03980000?p=AMZN230616P03980000" xr:uid="{D3B00C5F-AF92-476A-AAAD-D3781C1DBCB1}"/>
    <hyperlink ref="C5588" r:id="rId6886" display="https://finance.yahoo.com/quote/AMZN/options?strike=3980&amp;straddle=false" xr:uid="{C819C25A-48F7-4ED5-AB78-0B3D8B059730}"/>
    <hyperlink ref="A5589" r:id="rId6887" display="https://finance.yahoo.com/quote/AMZN230616P03990000?p=AMZN230616P03990000" xr:uid="{87FEE928-68F3-4387-8F5A-2D0A1264DC22}"/>
    <hyperlink ref="C5589" r:id="rId6888" display="https://finance.yahoo.com/quote/AMZN/options?strike=3990&amp;straddle=false" xr:uid="{78CEA5E7-382B-4C57-8331-D7009F08917E}"/>
    <hyperlink ref="A5590" r:id="rId6889" display="https://finance.yahoo.com/quote/AMZN230616P04000000?p=AMZN230616P04000000" xr:uid="{ADDD7630-8B55-43F6-B96C-3663DAD702A4}"/>
    <hyperlink ref="C5590" r:id="rId6890" display="https://finance.yahoo.com/quote/AMZN/options?strike=4000&amp;straddle=false" xr:uid="{9A2F0306-79D4-4123-B4EA-9E01A1376ED1}"/>
    <hyperlink ref="A5591" r:id="rId6891" display="https://finance.yahoo.com/quote/AMZN230616P04100000?p=AMZN230616P04100000" xr:uid="{C313D647-FF2D-4115-8E88-54FBD50BE149}"/>
    <hyperlink ref="C5591" r:id="rId6892" display="https://finance.yahoo.com/quote/AMZN/options?strike=4100&amp;straddle=false" xr:uid="{FF8D62BD-90DC-4F48-BC2B-F45C49A74148}"/>
    <hyperlink ref="A5592" r:id="rId6893" display="https://finance.yahoo.com/quote/AMZN230616P04200000?p=AMZN230616P04200000" xr:uid="{7627C76D-C6BE-40DB-8286-D1E330B33B54}"/>
    <hyperlink ref="C5592" r:id="rId6894" display="https://finance.yahoo.com/quote/AMZN/options?strike=4200&amp;straddle=false" xr:uid="{8B795D9A-2166-4EA0-82FD-5BDEBA3A8A6E}"/>
    <hyperlink ref="A5593" r:id="rId6895" display="https://finance.yahoo.com/quote/AMZN230616P04300000?p=AMZN230616P04300000" xr:uid="{75279353-6923-40D8-9AD5-CE21343E714B}"/>
    <hyperlink ref="C5593" r:id="rId6896" display="https://finance.yahoo.com/quote/AMZN/options?strike=4300&amp;straddle=false" xr:uid="{0622BC0C-5F3E-4CB9-8AEF-A37CB7164E6E}"/>
    <hyperlink ref="A5594" r:id="rId6897" display="https://finance.yahoo.com/quote/AMZN230616P04400000?p=AMZN230616P04400000" xr:uid="{4A247FA3-C8C2-4504-BB9C-FEE76F54C549}"/>
    <hyperlink ref="C5594" r:id="rId6898" display="https://finance.yahoo.com/quote/AMZN/options?strike=4400&amp;straddle=false" xr:uid="{460C4CCE-399E-4BD5-9194-5B6D78C71FF6}"/>
    <hyperlink ref="A5595" r:id="rId6899" display="https://finance.yahoo.com/quote/AMZN230616P04500000?p=AMZN230616P04500000" xr:uid="{5F554E21-D8B5-480C-B9C1-576E252A0EEB}"/>
    <hyperlink ref="C5595" r:id="rId6900" display="https://finance.yahoo.com/quote/AMZN/options?strike=4500&amp;straddle=false" xr:uid="{D85B06B0-62AA-4F5D-8EE2-E3406F694431}"/>
    <hyperlink ref="A5596" r:id="rId6901" display="https://finance.yahoo.com/quote/AMZN230616P04600000?p=AMZN230616P04600000" xr:uid="{DB1A8373-73F3-47A0-B7BB-D2E5E8969137}"/>
    <hyperlink ref="C5596" r:id="rId6902" display="https://finance.yahoo.com/quote/AMZN/options?strike=4600&amp;straddle=false" xr:uid="{2C853893-B84E-41C5-A872-D30C202860A8}"/>
    <hyperlink ref="A5597" r:id="rId6903" display="https://finance.yahoo.com/quote/AMZN230616P04700000?p=AMZN230616P04700000" xr:uid="{E960429B-0608-4B83-8ADE-646CF686CE43}"/>
    <hyperlink ref="C5597" r:id="rId6904" display="https://finance.yahoo.com/quote/AMZN/options?strike=4700&amp;straddle=false" xr:uid="{45A7A4AC-618C-41B1-BE45-7B4F1A8E8575}"/>
    <hyperlink ref="A5598" r:id="rId6905" display="https://finance.yahoo.com/quote/AMZN230616P04800000?p=AMZN230616P04800000" xr:uid="{4F758895-0DCA-486C-9870-CC5C112275C7}"/>
    <hyperlink ref="C5598" r:id="rId6906" display="https://finance.yahoo.com/quote/AMZN/options?strike=4800&amp;straddle=false" xr:uid="{AB64493F-EA11-4477-B6E9-B10F12725C58}"/>
    <hyperlink ref="A5599" r:id="rId6907" display="https://finance.yahoo.com/quote/AMZN230616P04900000?p=AMZN230616P04900000" xr:uid="{ECA0B307-4A74-4B65-8A60-148E237D7764}"/>
    <hyperlink ref="C5599" r:id="rId6908" display="https://finance.yahoo.com/quote/AMZN/options?strike=4900&amp;straddle=false" xr:uid="{149806D9-3FC8-487C-AB1B-B3008DEFAE4A}"/>
    <hyperlink ref="A5600" r:id="rId6909" display="https://finance.yahoo.com/quote/AMZN230616P05000000?p=AMZN230616P05000000" xr:uid="{648D8CDE-7CFB-4BDF-BF82-81202C8C2BF6}"/>
    <hyperlink ref="C5600" r:id="rId6910" display="https://finance.yahoo.com/quote/AMZN/options?strike=5000&amp;straddle=false" xr:uid="{F2775294-AE3E-4D4B-9798-D66D993AE14F}"/>
    <hyperlink ref="A5601" r:id="rId6911" display="https://finance.yahoo.com/quote/AMZN230616P05100000?p=AMZN230616P05100000" xr:uid="{ED6BAF87-AA42-4C8C-A2BF-2651EA4C3EB3}"/>
    <hyperlink ref="C5601" r:id="rId6912" display="https://finance.yahoo.com/quote/AMZN/options?strike=5100&amp;straddle=false" xr:uid="{EF009CF7-4840-4D8F-8456-C6AD96BC6CD7}"/>
    <hyperlink ref="A5602" r:id="rId6913" display="https://finance.yahoo.com/quote/AMZN230616P05200000?p=AMZN230616P05200000" xr:uid="{5EAD5493-BBE5-4802-8922-DAC85636C205}"/>
    <hyperlink ref="C5602" r:id="rId6914" display="https://finance.yahoo.com/quote/AMZN/options?strike=5200&amp;straddle=false" xr:uid="{97B4D124-63F5-44E0-BE4E-D133AB18F7FB}"/>
    <hyperlink ref="A5603" r:id="rId6915" display="https://finance.yahoo.com/quote/AMZN230616P05300000?p=AMZN230616P05300000" xr:uid="{E7E5C666-2596-43D6-8F1F-0E39BD8E6759}"/>
    <hyperlink ref="C5603" r:id="rId6916" display="https://finance.yahoo.com/quote/AMZN/options?strike=5300&amp;straddle=false" xr:uid="{95E0E5FD-3EC3-47CF-8E02-26BC49FE9B7D}"/>
    <hyperlink ref="A5604" r:id="rId6917" display="https://finance.yahoo.com/quote/AMZN230616P05400000?p=AMZN230616P05400000" xr:uid="{A4790884-BC3D-4A92-95B2-3659EFBDEE5B}"/>
    <hyperlink ref="C5604" r:id="rId6918" display="https://finance.yahoo.com/quote/AMZN/options?strike=5400&amp;straddle=false" xr:uid="{9C63050E-486B-4067-91D4-F35050D11D0F}"/>
    <hyperlink ref="A5605" r:id="rId6919" display="https://finance.yahoo.com/quote/AMZN230616P05500000?p=AMZN230616P05500000" xr:uid="{F89B0AC3-5F41-429F-88D3-06315E0B92AC}"/>
    <hyperlink ref="C5605" r:id="rId6920" display="https://finance.yahoo.com/quote/AMZN/options?strike=5500&amp;straddle=false" xr:uid="{5A5073C8-104F-4A7C-A7D2-74F37305DD68}"/>
    <hyperlink ref="A5606" r:id="rId6921" display="https://finance.yahoo.com/quote/AMZN230616C00045000?p=AMZN230616C00045000" xr:uid="{E125DD2B-51B3-4954-ABD9-4755B1A9E885}"/>
    <hyperlink ref="C5606" r:id="rId6922" display="https://finance.yahoo.com/quote/AMZN/options?strike=45&amp;straddle=false" xr:uid="{A1CC1AB4-EB8E-4CFC-B492-B365BFC86CCF}"/>
    <hyperlink ref="A5607" r:id="rId6923" display="https://finance.yahoo.com/quote/AMZN230616C00050000?p=AMZN230616C00050000" xr:uid="{D3B4406A-4139-49AD-8878-C2A0C5E70CF3}"/>
    <hyperlink ref="C5607" r:id="rId6924" display="https://finance.yahoo.com/quote/AMZN/options?strike=50&amp;straddle=false" xr:uid="{05A62A5C-0AA4-4A0C-8542-10B2731C474C}"/>
    <hyperlink ref="A5608" r:id="rId6925" display="https://finance.yahoo.com/quote/AMZN230616C00052000?p=AMZN230616C00052000" xr:uid="{48561989-C56F-4150-AEE8-AB74292AA843}"/>
    <hyperlink ref="C5608" r:id="rId6926" display="https://finance.yahoo.com/quote/AMZN/options?strike=52&amp;straddle=false" xr:uid="{B48C9008-5BDE-4944-9EFA-9676BE89FDEA}"/>
    <hyperlink ref="A5609" r:id="rId6927" display="https://finance.yahoo.com/quote/AMZN230616C00053000?p=AMZN230616C00053000" xr:uid="{B3EA6AB6-9951-4631-B52C-CAE6D71935F6}"/>
    <hyperlink ref="C5609" r:id="rId6928" display="https://finance.yahoo.com/quote/AMZN/options?strike=53&amp;straddle=false" xr:uid="{C28B4AAD-6815-4D7B-9E46-1D8E31695438}"/>
    <hyperlink ref="A5610" r:id="rId6929" display="https://finance.yahoo.com/quote/AMZN230616C00054000?p=AMZN230616C00054000" xr:uid="{A7F4A37D-3290-44D9-A20F-EBB7DC5B9FE1}"/>
    <hyperlink ref="C5610" r:id="rId6930" display="https://finance.yahoo.com/quote/AMZN/options?strike=54&amp;straddle=false" xr:uid="{AF190D21-D08F-4E69-A171-5E80101F1943}"/>
    <hyperlink ref="A5611" r:id="rId6931" display="https://finance.yahoo.com/quote/AMZN230616C00055000?p=AMZN230616C00055000" xr:uid="{7B3F1B04-7CD4-459D-BF04-53A5B46F1CA7}"/>
    <hyperlink ref="C5611" r:id="rId6932" display="https://finance.yahoo.com/quote/AMZN/options?strike=55&amp;straddle=false" xr:uid="{1FF9F9B7-C526-4863-BF06-9222FE33BD8A}"/>
    <hyperlink ref="A5612" r:id="rId6933" display="https://finance.yahoo.com/quote/AMZN230616C00056000?p=AMZN230616C00056000" xr:uid="{2A78E1A0-6E0E-449B-A1A5-DB99EFF93729}"/>
    <hyperlink ref="C5612" r:id="rId6934" display="https://finance.yahoo.com/quote/AMZN/options?strike=56&amp;straddle=false" xr:uid="{C07C7F9C-CDD3-4FF3-BB36-E79DD8F7F6A4}"/>
    <hyperlink ref="A5613" r:id="rId6935" display="https://finance.yahoo.com/quote/AMZN230616C00057000?p=AMZN230616C00057000" xr:uid="{41FCBECF-E4E6-4431-A77B-196E0D889AA5}"/>
    <hyperlink ref="C5613" r:id="rId6936" display="https://finance.yahoo.com/quote/AMZN/options?strike=57&amp;straddle=false" xr:uid="{502A3646-BA1B-4359-BFCD-ECE6B84FA8C9}"/>
    <hyperlink ref="A5614" r:id="rId6937" display="https://finance.yahoo.com/quote/AMZN230616C00058000?p=AMZN230616C00058000" xr:uid="{A22AE800-D3A7-4D5A-9FEA-186E5DDAE995}"/>
    <hyperlink ref="C5614" r:id="rId6938" display="https://finance.yahoo.com/quote/AMZN/options?strike=58&amp;straddle=false" xr:uid="{18DF302E-1457-4C3D-BBC2-F65F04BFDA26}"/>
    <hyperlink ref="A5615" r:id="rId6939" display="https://finance.yahoo.com/quote/AMZN230616C00059000?p=AMZN230616C00059000" xr:uid="{22CA7A11-E7E3-45D6-8DEB-3CCF822E108A}"/>
    <hyperlink ref="C5615" r:id="rId6940" display="https://finance.yahoo.com/quote/AMZN/options?strike=59&amp;straddle=false" xr:uid="{A74D9C20-12D0-4CA2-98F4-0B87465ABA09}"/>
    <hyperlink ref="A5616" r:id="rId6941" display="https://finance.yahoo.com/quote/AMZN230616C00060000?p=AMZN230616C00060000" xr:uid="{3A04ECDA-6ABF-40F5-8B53-7196D8E41B08}"/>
    <hyperlink ref="C5616" r:id="rId6942" display="https://finance.yahoo.com/quote/AMZN/options?strike=60&amp;straddle=false" xr:uid="{7ADF2F7F-B68D-4DBE-A860-018624E0E2E3}"/>
    <hyperlink ref="A5617" r:id="rId6943" display="https://finance.yahoo.com/quote/AMZN230616C00061000?p=AMZN230616C00061000" xr:uid="{671EF03A-B51F-43C3-827C-1F2A2E9509D9}"/>
    <hyperlink ref="C5617" r:id="rId6944" display="https://finance.yahoo.com/quote/AMZN/options?strike=61&amp;straddle=false" xr:uid="{4069B67F-88BA-41CE-87FA-6F2B28E021D3}"/>
    <hyperlink ref="A5618" r:id="rId6945" display="https://finance.yahoo.com/quote/AMZN230616C00062000?p=AMZN230616C00062000" xr:uid="{773C4CC5-3955-40DD-BC28-5314B9E33208}"/>
    <hyperlink ref="C5618" r:id="rId6946" display="https://finance.yahoo.com/quote/AMZN/options?strike=62&amp;straddle=false" xr:uid="{DCF9EAA2-006A-43E5-86DF-FC31A885D173}"/>
    <hyperlink ref="A5619" r:id="rId6947" display="https://finance.yahoo.com/quote/AMZN230616C00063000?p=AMZN230616C00063000" xr:uid="{1EA1C8B6-FAE4-46ED-837F-802057A864AA}"/>
    <hyperlink ref="C5619" r:id="rId6948" display="https://finance.yahoo.com/quote/AMZN/options?strike=63&amp;straddle=false" xr:uid="{5C6B3284-05B3-4A5C-BBC3-66A17D142A9E}"/>
    <hyperlink ref="A5620" r:id="rId6949" display="https://finance.yahoo.com/quote/AMZN230616C00064000?p=AMZN230616C00064000" xr:uid="{808DDA29-FDB9-45DA-B8EF-A23B5F905448}"/>
    <hyperlink ref="C5620" r:id="rId6950" display="https://finance.yahoo.com/quote/AMZN/options?strike=64&amp;straddle=false" xr:uid="{EC8AAD89-3F6C-4DE8-84A5-0C1E810F853D}"/>
    <hyperlink ref="A5621" r:id="rId6951" display="https://finance.yahoo.com/quote/AMZN230616C00065000?p=AMZN230616C00065000" xr:uid="{35CA11CB-DB57-463A-A394-BC74F4A6D06D}"/>
    <hyperlink ref="C5621" r:id="rId6952" display="https://finance.yahoo.com/quote/AMZN/options?strike=65&amp;straddle=false" xr:uid="{A1F83A0B-7603-47D8-B7D0-8325C23E44BD}"/>
    <hyperlink ref="A5622" r:id="rId6953" display="https://finance.yahoo.com/quote/AMZN230616C00066000?p=AMZN230616C00066000" xr:uid="{0DDF3E80-1404-48AC-B1F4-707DAEEAF8A1}"/>
    <hyperlink ref="C5622" r:id="rId6954" display="https://finance.yahoo.com/quote/AMZN/options?strike=66&amp;straddle=false" xr:uid="{56C86645-18FE-4CFF-A569-4BFDA8EA6C6F}"/>
    <hyperlink ref="A5623" r:id="rId6955" display="https://finance.yahoo.com/quote/AMZN230616C00067000?p=AMZN230616C00067000" xr:uid="{AA3BD38A-96F0-42C0-A3C0-EFA7A81240CF}"/>
    <hyperlink ref="C5623" r:id="rId6956" display="https://finance.yahoo.com/quote/AMZN/options?strike=67&amp;straddle=false" xr:uid="{23E8B7A7-F378-4DE1-83C5-841A4569564C}"/>
    <hyperlink ref="A5624" r:id="rId6957" display="https://finance.yahoo.com/quote/AMZN230616C00068000?p=AMZN230616C00068000" xr:uid="{C34AB25D-2EBC-4B2A-9F75-62983C1E9427}"/>
    <hyperlink ref="C5624" r:id="rId6958" display="https://finance.yahoo.com/quote/AMZN/options?strike=68&amp;straddle=false" xr:uid="{A5A6F88C-0330-460F-A826-56101C523326}"/>
    <hyperlink ref="A5625" r:id="rId6959" display="https://finance.yahoo.com/quote/AMZN230616C00069000?p=AMZN230616C00069000" xr:uid="{95E82376-8931-4D84-BD38-3935BCAC233F}"/>
    <hyperlink ref="C5625" r:id="rId6960" display="https://finance.yahoo.com/quote/AMZN/options?strike=69&amp;straddle=false" xr:uid="{870C8C44-795A-4C4D-A36A-BA09FA98C8F5}"/>
    <hyperlink ref="A5626" r:id="rId6961" display="https://finance.yahoo.com/quote/AMZN230616C00070000?p=AMZN230616C00070000" xr:uid="{82BB7695-9A4A-4050-AA96-DD024F712836}"/>
    <hyperlink ref="C5626" r:id="rId6962" display="https://finance.yahoo.com/quote/AMZN/options?strike=70&amp;straddle=false" xr:uid="{07E88A0A-8148-4B84-9EDE-3D076190BDFF}"/>
    <hyperlink ref="A5627" r:id="rId6963" display="https://finance.yahoo.com/quote/AMZN230616C00071000?p=AMZN230616C00071000" xr:uid="{FF482BF8-D3E7-46B6-879D-7257236A3763}"/>
    <hyperlink ref="C5627" r:id="rId6964" display="https://finance.yahoo.com/quote/AMZN/options?strike=71&amp;straddle=false" xr:uid="{020F0202-1AEE-46F6-8D05-E20B9B58F892}"/>
    <hyperlink ref="A5628" r:id="rId6965" display="https://finance.yahoo.com/quote/AMZN230616C00072000?p=AMZN230616C00072000" xr:uid="{4697FCAC-AE29-47D8-9DBC-34E62D47CE41}"/>
    <hyperlink ref="C5628" r:id="rId6966" display="https://finance.yahoo.com/quote/AMZN/options?strike=72&amp;straddle=false" xr:uid="{7D55C4BF-67D3-46E9-9AD9-432806F3FA77}"/>
    <hyperlink ref="A5629" r:id="rId6967" display="https://finance.yahoo.com/quote/AMZN230616C00072500?p=AMZN230616C00072500" xr:uid="{C2F3797B-E6B5-4014-9162-D5A38698EE6B}"/>
    <hyperlink ref="C5629" r:id="rId6968" display="https://finance.yahoo.com/quote/AMZN/options?strike=72.5&amp;straddle=false" xr:uid="{3C0A4E69-4C5A-45EA-95A1-783075718418}"/>
    <hyperlink ref="A5630" r:id="rId6969" display="https://finance.yahoo.com/quote/AMZN230616C00073000?p=AMZN230616C00073000" xr:uid="{842C351A-6A70-4C3D-92F8-461D52E9F837}"/>
    <hyperlink ref="C5630" r:id="rId6970" display="https://finance.yahoo.com/quote/AMZN/options?strike=73&amp;straddle=false" xr:uid="{E36E07CF-DAC9-41DB-AF3D-38FD0BCDE27A}"/>
    <hyperlink ref="A5631" r:id="rId6971" display="https://finance.yahoo.com/quote/AMZN230616C00074000?p=AMZN230616C00074000" xr:uid="{64BE1586-D874-42CE-9F1A-3EE595421B00}"/>
    <hyperlink ref="C5631" r:id="rId6972" display="https://finance.yahoo.com/quote/AMZN/options?strike=74&amp;straddle=false" xr:uid="{905FA3E8-1C8B-4CDE-8365-F51361847820}"/>
    <hyperlink ref="A5632" r:id="rId6973" display="https://finance.yahoo.com/quote/AMZN230616C00075000?p=AMZN230616C00075000" xr:uid="{C26E8E6A-7B90-404B-87CD-AC8BB610BC70}"/>
    <hyperlink ref="C5632" r:id="rId6974" display="https://finance.yahoo.com/quote/AMZN/options?strike=75&amp;straddle=false" xr:uid="{6B70992A-D43F-41D7-9D24-7A5FBB47CA34}"/>
    <hyperlink ref="A5633" r:id="rId6975" display="https://finance.yahoo.com/quote/AMZN230616C00076000?p=AMZN230616C00076000" xr:uid="{F1767A74-BD86-4833-A9C5-2907B1E98A8C}"/>
    <hyperlink ref="C5633" r:id="rId6976" display="https://finance.yahoo.com/quote/AMZN/options?strike=76&amp;straddle=false" xr:uid="{CBFCE77C-389C-451E-89DD-A9A083D26FAA}"/>
    <hyperlink ref="A5634" r:id="rId6977" display="https://finance.yahoo.com/quote/AMZN230616C00077000?p=AMZN230616C00077000" xr:uid="{B309DE45-61AE-437C-8D6D-268190D73A2F}"/>
    <hyperlink ref="C5634" r:id="rId6978" display="https://finance.yahoo.com/quote/AMZN/options?strike=77&amp;straddle=false" xr:uid="{CE5ADCFE-9BEA-446D-A94A-1FF920D1345B}"/>
    <hyperlink ref="A5635" r:id="rId6979" display="https://finance.yahoo.com/quote/AMZN230616C00077500?p=AMZN230616C00077500" xr:uid="{CAE41CB9-94B6-422B-A459-8FC3B4097002}"/>
    <hyperlink ref="C5635" r:id="rId6980" display="https://finance.yahoo.com/quote/AMZN/options?strike=77.5&amp;straddle=false" xr:uid="{55E6A82B-67C8-4551-BEC6-E335FF59A129}"/>
    <hyperlink ref="A5636" r:id="rId6981" display="https://finance.yahoo.com/quote/AMZN230616C00078000?p=AMZN230616C00078000" xr:uid="{82BA5FED-8ABC-448C-979E-5233666B8D1B}"/>
    <hyperlink ref="C5636" r:id="rId6982" display="https://finance.yahoo.com/quote/AMZN/options?strike=78&amp;straddle=false" xr:uid="{B8E7A5AA-6EC6-4805-9AF8-D880D2BF299F}"/>
    <hyperlink ref="A5637" r:id="rId6983" display="https://finance.yahoo.com/quote/AMZN230616C00079000?p=AMZN230616C00079000" xr:uid="{B78F1ED8-FC26-4E46-BCE9-6680CED8B5BF}"/>
    <hyperlink ref="C5637" r:id="rId6984" display="https://finance.yahoo.com/quote/AMZN/options?strike=79&amp;straddle=false" xr:uid="{E017B9BE-6321-4E45-81AB-5B449B8AF403}"/>
    <hyperlink ref="A5638" r:id="rId6985" display="https://finance.yahoo.com/quote/AMZN230616C00080000?p=AMZN230616C00080000" xr:uid="{963D291C-21A0-45C3-AEBB-2FD17E71CFF4}"/>
    <hyperlink ref="C5638" r:id="rId6986" display="https://finance.yahoo.com/quote/AMZN/options?strike=80&amp;straddle=false" xr:uid="{68C9BA02-35D7-4364-A05C-4661566A5077}"/>
    <hyperlink ref="A5639" r:id="rId6987" display="https://finance.yahoo.com/quote/AMZN230616C00081000?p=AMZN230616C00081000" xr:uid="{48C69B95-6505-4AAE-9F08-3DCB6A3D9E01}"/>
    <hyperlink ref="C5639" r:id="rId6988" display="https://finance.yahoo.com/quote/AMZN/options?strike=81&amp;straddle=false" xr:uid="{72225F42-58E2-4B65-AD8D-EF695B269FDB}"/>
    <hyperlink ref="A5640" r:id="rId6989" display="https://finance.yahoo.com/quote/AMZN230616C00082000?p=AMZN230616C00082000" xr:uid="{0F252828-9D1F-4DAF-9523-866D4A767EAA}"/>
    <hyperlink ref="C5640" r:id="rId6990" display="https://finance.yahoo.com/quote/AMZN/options?strike=82&amp;straddle=false" xr:uid="{433F322E-8178-47CA-9474-EAD12814197C}"/>
    <hyperlink ref="A5641" r:id="rId6991" display="https://finance.yahoo.com/quote/AMZN230616C00083000?p=AMZN230616C00083000" xr:uid="{56F10559-48F1-4F60-B6C6-A0A38C4021D0}"/>
    <hyperlink ref="C5641" r:id="rId6992" display="https://finance.yahoo.com/quote/AMZN/options?strike=83&amp;straddle=false" xr:uid="{2F7A4510-337E-4CC3-95CA-AAA32732942C}"/>
    <hyperlink ref="A5642" r:id="rId6993" display="https://finance.yahoo.com/quote/AMZN230616C00084000?p=AMZN230616C00084000" xr:uid="{FF2DCF55-B51D-47D3-BFDD-FD38ADE2C3B1}"/>
    <hyperlink ref="C5642" r:id="rId6994" display="https://finance.yahoo.com/quote/AMZN/options?strike=84&amp;straddle=false" xr:uid="{DE952A0A-D8FB-4E51-867C-204D9AB3C7E0}"/>
    <hyperlink ref="A5643" r:id="rId6995" display="https://finance.yahoo.com/quote/AMZN230616C00085000?p=AMZN230616C00085000" xr:uid="{F24F32AB-547C-4B6D-A0B7-2F6F880972E6}"/>
    <hyperlink ref="C5643" r:id="rId6996" display="https://finance.yahoo.com/quote/AMZN/options?strike=85&amp;straddle=false" xr:uid="{8680E4DB-FB43-4ABE-9B9A-7CE8445942AD}"/>
    <hyperlink ref="A5644" r:id="rId6997" display="https://finance.yahoo.com/quote/AMZN230616C00086000?p=AMZN230616C00086000" xr:uid="{5A975CD1-1C2C-4EA3-9F3D-65FC0C92A37A}"/>
    <hyperlink ref="C5644" r:id="rId6998" display="https://finance.yahoo.com/quote/AMZN/options?strike=86&amp;straddle=false" xr:uid="{A09ACAC8-94C6-467D-8C2F-1FC17345CFAB}"/>
    <hyperlink ref="A5645" r:id="rId6999" display="https://finance.yahoo.com/quote/AMZN230616C00087000?p=AMZN230616C00087000" xr:uid="{560E419F-B066-4E99-B530-C91ED612D8FE}"/>
    <hyperlink ref="C5645" r:id="rId7000" display="https://finance.yahoo.com/quote/AMZN/options?strike=87&amp;straddle=false" xr:uid="{0E2D0711-EC7A-4CCC-8BF4-27B051736A6F}"/>
    <hyperlink ref="A5646" r:id="rId7001" display="https://finance.yahoo.com/quote/AMZN230616C00088000?p=AMZN230616C00088000" xr:uid="{0A73DCB2-1110-4FC3-9881-40F604E972BC}"/>
    <hyperlink ref="C5646" r:id="rId7002" display="https://finance.yahoo.com/quote/AMZN/options?strike=88&amp;straddle=false" xr:uid="{BB53B717-743E-4F25-8008-CE932144EB54}"/>
    <hyperlink ref="A5647" r:id="rId7003" display="https://finance.yahoo.com/quote/AMZN230616C00089000?p=AMZN230616C00089000" xr:uid="{277D9DD7-B1D4-4D66-BD0F-079286D6A5FA}"/>
    <hyperlink ref="C5647" r:id="rId7004" display="https://finance.yahoo.com/quote/AMZN/options?strike=89&amp;straddle=false" xr:uid="{731AE12A-A471-4D49-80DA-29F3028B0E06}"/>
    <hyperlink ref="A5648" r:id="rId7005" display="https://finance.yahoo.com/quote/AMZN230616C00090000?p=AMZN230616C00090000" xr:uid="{4DBB1156-DC37-42BD-88DB-A5ABF35DFA05}"/>
    <hyperlink ref="C5648" r:id="rId7006" display="https://finance.yahoo.com/quote/AMZN/options?strike=90&amp;straddle=false" xr:uid="{46C44580-43AD-4679-873C-F56AD70B4B53}"/>
    <hyperlink ref="A5649" r:id="rId7007" display="https://finance.yahoo.com/quote/AMZN230616C00091000?p=AMZN230616C00091000" xr:uid="{2F61C62C-21C9-40FE-972C-4CCA14591B54}"/>
    <hyperlink ref="C5649" r:id="rId7008" display="https://finance.yahoo.com/quote/AMZN/options?strike=91&amp;straddle=false" xr:uid="{23294917-6E41-4771-B6F0-8DDE6517B9C6}"/>
    <hyperlink ref="A5650" r:id="rId7009" display="https://finance.yahoo.com/quote/AMZN230616C00092000?p=AMZN230616C00092000" xr:uid="{709339FD-636D-4B08-A4CB-75BBFB96831C}"/>
    <hyperlink ref="C5650" r:id="rId7010" display="https://finance.yahoo.com/quote/AMZN/options?strike=92&amp;straddle=false" xr:uid="{D64ADB9C-9774-4598-B455-B97B24EF0BB6}"/>
    <hyperlink ref="A5651" r:id="rId7011" display="https://finance.yahoo.com/quote/AMZN230616C00093000?p=AMZN230616C00093000" xr:uid="{0056774C-6CEB-4ED0-8BB9-B27DF7D26CCC}"/>
    <hyperlink ref="C5651" r:id="rId7012" display="https://finance.yahoo.com/quote/AMZN/options?strike=93&amp;straddle=false" xr:uid="{664084A0-99A5-4937-8D38-B8FE3628553E}"/>
    <hyperlink ref="A5652" r:id="rId7013" display="https://finance.yahoo.com/quote/AMZN230616C00094000?p=AMZN230616C00094000" xr:uid="{2B82452D-D178-4479-A4A2-E436A1AA7C52}"/>
    <hyperlink ref="C5652" r:id="rId7014" display="https://finance.yahoo.com/quote/AMZN/options?strike=94&amp;straddle=false" xr:uid="{8B0C0E7B-55B7-4A52-A4DA-C28C87EF4BD3}"/>
    <hyperlink ref="A5653" r:id="rId7015" display="https://finance.yahoo.com/quote/AMZN230616C00095000?p=AMZN230616C00095000" xr:uid="{47106A98-177F-4B70-A24D-75295EFB9543}"/>
    <hyperlink ref="C5653" r:id="rId7016" display="https://finance.yahoo.com/quote/AMZN/options?strike=95&amp;straddle=false" xr:uid="{8AC6CE3E-9DBF-40BF-9AA3-75761BE82C58}"/>
    <hyperlink ref="A5654" r:id="rId7017" display="https://finance.yahoo.com/quote/AMZN230616C00096000?p=AMZN230616C00096000" xr:uid="{4249F93D-63A0-44AD-A50D-AC7EB73BB426}"/>
    <hyperlink ref="C5654" r:id="rId7018" display="https://finance.yahoo.com/quote/AMZN/options?strike=96&amp;straddle=false" xr:uid="{C565788C-B296-4EDF-B363-AD13396AAAC2}"/>
    <hyperlink ref="A5655" r:id="rId7019" display="https://finance.yahoo.com/quote/AMZN230616C00097000?p=AMZN230616C00097000" xr:uid="{3A6D2F2A-EB4B-421C-9788-11DF5093E2B8}"/>
    <hyperlink ref="C5655" r:id="rId7020" display="https://finance.yahoo.com/quote/AMZN/options?strike=97&amp;straddle=false" xr:uid="{A48FA1E4-F0F8-43FF-A8EC-7949AB61C771}"/>
    <hyperlink ref="A5656" r:id="rId7021" display="https://finance.yahoo.com/quote/AMZN230616C00098000?p=AMZN230616C00098000" xr:uid="{6C2F22F8-4387-455B-A8C4-308D65527057}"/>
    <hyperlink ref="C5656" r:id="rId7022" display="https://finance.yahoo.com/quote/AMZN/options?strike=98&amp;straddle=false" xr:uid="{BEC15FE5-B6BA-41FC-94FF-0CDD5D4E80CE}"/>
    <hyperlink ref="A5657" r:id="rId7023" display="https://finance.yahoo.com/quote/AMZN230616C00099000?p=AMZN230616C00099000" xr:uid="{B625522D-A4F5-4C4B-8046-6D71B1DB3367}"/>
    <hyperlink ref="C5657" r:id="rId7024" display="https://finance.yahoo.com/quote/AMZN/options?strike=99&amp;straddle=false" xr:uid="{03BF8A9B-962A-415C-80FB-A2670E27E1C9}"/>
    <hyperlink ref="A5658" r:id="rId7025" display="https://finance.yahoo.com/quote/AMZN230616C00100000?p=AMZN230616C00100000" xr:uid="{9257FD98-68BC-4481-931E-854B1179EDB1}"/>
    <hyperlink ref="C5658" r:id="rId7026" display="https://finance.yahoo.com/quote/AMZN/options?strike=100&amp;straddle=false" xr:uid="{C9774C37-1A14-4C22-B5C2-64977B0E33ED}"/>
    <hyperlink ref="A5659" r:id="rId7027" display="https://finance.yahoo.com/quote/AMZN230616C00105000?p=AMZN230616C00105000" xr:uid="{3DC75C0C-18A7-469A-BCC5-BD48CABF3A0D}"/>
    <hyperlink ref="C5659" r:id="rId7028" display="https://finance.yahoo.com/quote/AMZN/options?strike=105&amp;straddle=false" xr:uid="{E5EDC49B-321D-4CF7-91F9-94B913DD3539}"/>
    <hyperlink ref="A5660" r:id="rId7029" display="https://finance.yahoo.com/quote/AMZN230616C00110000?p=AMZN230616C00110000" xr:uid="{2764E796-1CB0-42DD-B0F4-DA23505CBF67}"/>
    <hyperlink ref="C5660" r:id="rId7030" display="https://finance.yahoo.com/quote/AMZN/options?strike=110&amp;straddle=false" xr:uid="{93495181-BC6B-44C9-9B61-03113D77E540}"/>
    <hyperlink ref="A5661" r:id="rId7031" display="https://finance.yahoo.com/quote/AMZN230616C00115000?p=AMZN230616C00115000" xr:uid="{6BAD9DEC-67D1-4518-9635-30D86C32DC44}"/>
    <hyperlink ref="C5661" r:id="rId7032" display="https://finance.yahoo.com/quote/AMZN/options?strike=115&amp;straddle=false" xr:uid="{95D08214-3B6A-42DD-9C36-51F1CCF8EA61}"/>
    <hyperlink ref="A5662" r:id="rId7033" display="https://finance.yahoo.com/quote/AMZN230616C00120000?p=AMZN230616C00120000" xr:uid="{8E23616E-C1AE-46E3-AC17-A9BB45D3B7B3}"/>
    <hyperlink ref="C5662" r:id="rId7034" display="https://finance.yahoo.com/quote/AMZN/options?strike=120&amp;straddle=false" xr:uid="{FCCEE895-8542-420F-82D8-0F812C485322}"/>
    <hyperlink ref="A5663" r:id="rId7035" display="https://finance.yahoo.com/quote/AMZN230616C00125000?p=AMZN230616C00125000" xr:uid="{8D0AAC81-C74E-42F6-80E7-D91182D6D5A2}"/>
    <hyperlink ref="C5663" r:id="rId7036" display="https://finance.yahoo.com/quote/AMZN/options?strike=125&amp;straddle=false" xr:uid="{4D765CEE-9882-43F1-94D3-80BA14EAF08E}"/>
    <hyperlink ref="A5664" r:id="rId7037" display="https://finance.yahoo.com/quote/AMZN230616C00130000?p=AMZN230616C00130000" xr:uid="{3AB5E100-6F01-4C9B-ADE3-9BE42518B046}"/>
    <hyperlink ref="C5664" r:id="rId7038" display="https://finance.yahoo.com/quote/AMZN/options?strike=130&amp;straddle=false" xr:uid="{D8B01A89-A03A-4E30-A41B-FB9960B4AB3B}"/>
    <hyperlink ref="A5665" r:id="rId7039" display="https://finance.yahoo.com/quote/AMZN230616C00135000?p=AMZN230616C00135000" xr:uid="{AB09A75B-45B4-40CF-8A1C-4A87A863A5D6}"/>
    <hyperlink ref="C5665" r:id="rId7040" display="https://finance.yahoo.com/quote/AMZN/options?strike=135&amp;straddle=false" xr:uid="{D1B6934D-278B-43A1-AB80-B70D89617CF7}"/>
    <hyperlink ref="A5666" r:id="rId7041" display="https://finance.yahoo.com/quote/AMZN230616C00140000?p=AMZN230616C00140000" xr:uid="{2BD1BCE3-69DA-493A-8938-1BE65F48433F}"/>
    <hyperlink ref="C5666" r:id="rId7042" display="https://finance.yahoo.com/quote/AMZN/options?strike=140&amp;straddle=false" xr:uid="{C7CF39C9-8490-45D2-A47A-1AEA9F713603}"/>
    <hyperlink ref="A5667" r:id="rId7043" display="https://finance.yahoo.com/quote/AMZN230616C00145000?p=AMZN230616C00145000" xr:uid="{5A106649-5829-46CB-B54B-AB76F3F3BA3E}"/>
    <hyperlink ref="C5667" r:id="rId7044" display="https://finance.yahoo.com/quote/AMZN/options?strike=145&amp;straddle=false" xr:uid="{6585A3A4-9304-4EAD-A849-73628E9CCAA5}"/>
    <hyperlink ref="A5668" r:id="rId7045" display="https://finance.yahoo.com/quote/AMZN230616C00150000?p=AMZN230616C00150000" xr:uid="{F7C7D278-5DFD-40E7-80BF-9BCF6C479189}"/>
    <hyperlink ref="C5668" r:id="rId7046" display="https://finance.yahoo.com/quote/AMZN/options?strike=150&amp;straddle=false" xr:uid="{2EACC146-ECB2-425E-92AF-62256B6145DF}"/>
    <hyperlink ref="A5669" r:id="rId7047" display="https://finance.yahoo.com/quote/AMZN230616C00150500?p=AMZN230616C00150500" xr:uid="{82FD6E28-CDD0-4A89-8F87-03C8EEF8E397}"/>
    <hyperlink ref="C5669" r:id="rId7048" display="https://finance.yahoo.com/quote/AMZN/options?strike=150.5&amp;straddle=false" xr:uid="{D1EE1FA9-5EA9-4A05-8FBF-10D04666EEBF}"/>
    <hyperlink ref="A5670" r:id="rId7049" display="https://finance.yahoo.com/quote/AMZN230616C00151000?p=AMZN230616C00151000" xr:uid="{DD7B5F64-6D9A-484E-A30A-B22E04D88200}"/>
    <hyperlink ref="C5670" r:id="rId7050" display="https://finance.yahoo.com/quote/AMZN/options?strike=151&amp;straddle=false" xr:uid="{BB17F865-3C19-4EDC-B6BE-77080BB3F443}"/>
    <hyperlink ref="A5671" r:id="rId7051" display="https://finance.yahoo.com/quote/AMZN230616C00151500?p=AMZN230616C00151500" xr:uid="{D326862A-9207-4BCD-80C0-A5E435CC5AC4}"/>
    <hyperlink ref="C5671" r:id="rId7052" display="https://finance.yahoo.com/quote/AMZN/options?strike=151.5&amp;straddle=false" xr:uid="{F28BD996-3604-48E0-BBE8-321EDD54B10E}"/>
    <hyperlink ref="A5672" r:id="rId7053" display="https://finance.yahoo.com/quote/AMZN230616C00152000?p=AMZN230616C00152000" xr:uid="{97F50030-FE9F-4BCB-87F9-92BF82AE7674}"/>
    <hyperlink ref="C5672" r:id="rId7054" display="https://finance.yahoo.com/quote/AMZN/options?strike=152&amp;straddle=false" xr:uid="{35F2EC66-1999-4B31-9715-4D124EF5A2F3}"/>
    <hyperlink ref="A5673" r:id="rId7055" display="https://finance.yahoo.com/quote/AMZN230616C00152500?p=AMZN230616C00152500" xr:uid="{FBA7A6F3-A99F-4500-B434-89A7F1ED2382}"/>
    <hyperlink ref="C5673" r:id="rId7056" display="https://finance.yahoo.com/quote/AMZN/options?strike=152.5&amp;straddle=false" xr:uid="{C1A14592-930E-43CD-8A74-4DA6902D0790}"/>
    <hyperlink ref="A5674" r:id="rId7057" display="https://finance.yahoo.com/quote/AMZN230616C00153000?p=AMZN230616C00153000" xr:uid="{9458FF4E-FBD7-4FF3-8871-5B9D64B00045}"/>
    <hyperlink ref="C5674" r:id="rId7058" display="https://finance.yahoo.com/quote/AMZN/options?strike=153&amp;straddle=false" xr:uid="{F7AB0FB4-901B-48E6-8826-DF30EC655B5A}"/>
    <hyperlink ref="A5675" r:id="rId7059" display="https://finance.yahoo.com/quote/AMZN230616C00153500?p=AMZN230616C00153500" xr:uid="{15660FA4-2157-43E6-A296-097194AD732D}"/>
    <hyperlink ref="C5675" r:id="rId7060" display="https://finance.yahoo.com/quote/AMZN/options?strike=153.5&amp;straddle=false" xr:uid="{E378D375-5D56-4A74-8A2A-988EB9D2DD00}"/>
    <hyperlink ref="A5676" r:id="rId7061" display="https://finance.yahoo.com/quote/AMZN230616C00154000?p=AMZN230616C00154000" xr:uid="{03004071-9808-4C61-BAAF-5362205E87AF}"/>
    <hyperlink ref="C5676" r:id="rId7062" display="https://finance.yahoo.com/quote/AMZN/options?strike=154&amp;straddle=false" xr:uid="{39B98374-29A3-4070-A4E8-4364840CDF8F}"/>
    <hyperlink ref="A5677" r:id="rId7063" display="https://finance.yahoo.com/quote/AMZN230616C00154500?p=AMZN230616C00154500" xr:uid="{6DAD50CE-43DA-45F8-8E8C-EE4991C7AE1A}"/>
    <hyperlink ref="C5677" r:id="rId7064" display="https://finance.yahoo.com/quote/AMZN/options?strike=154.5&amp;straddle=false" xr:uid="{653178DC-B80F-428A-AA48-BB9CF6CB3F53}"/>
    <hyperlink ref="A5678" r:id="rId7065" display="https://finance.yahoo.com/quote/AMZN230616C00155000?p=AMZN230616C00155000" xr:uid="{822AD260-F265-475B-A2BB-62DADDD424C6}"/>
    <hyperlink ref="C5678" r:id="rId7066" display="https://finance.yahoo.com/quote/AMZN/options?strike=155&amp;straddle=false" xr:uid="{0565BC9F-616C-46F9-BEC4-EC3B00C2B078}"/>
    <hyperlink ref="A5679" r:id="rId7067" display="https://finance.yahoo.com/quote/AMZN230616C00155500?p=AMZN230616C00155500" xr:uid="{75334D47-CDB0-45E9-942F-074447F9EFFC}"/>
    <hyperlink ref="C5679" r:id="rId7068" display="https://finance.yahoo.com/quote/AMZN/options?strike=155.5&amp;straddle=false" xr:uid="{E5BA8121-5C93-4E7C-97B8-FC7F083AC02D}"/>
    <hyperlink ref="A5680" r:id="rId7069" display="https://finance.yahoo.com/quote/AMZN230616C00156000?p=AMZN230616C00156000" xr:uid="{98D57E0E-764F-47E8-B530-ACABF39E39F8}"/>
    <hyperlink ref="C5680" r:id="rId7070" display="https://finance.yahoo.com/quote/AMZN/options?strike=156&amp;straddle=false" xr:uid="{40B30699-AA07-45B1-AE9E-8AF870FACD4E}"/>
    <hyperlink ref="A5681" r:id="rId7071" display="https://finance.yahoo.com/quote/AMZN230616C00156500?p=AMZN230616C00156500" xr:uid="{C11AB2D9-2EF2-481C-908D-7CECE494E925}"/>
    <hyperlink ref="C5681" r:id="rId7072" display="https://finance.yahoo.com/quote/AMZN/options?strike=156.5&amp;straddle=false" xr:uid="{6437770D-53C1-4952-8050-8CF65575E058}"/>
    <hyperlink ref="A5682" r:id="rId7073" display="https://finance.yahoo.com/quote/AMZN230616C00157000?p=AMZN230616C00157000" xr:uid="{3BE716EB-1302-4978-B1D0-0DED00F22A86}"/>
    <hyperlink ref="C5682" r:id="rId7074" display="https://finance.yahoo.com/quote/AMZN/options?strike=157&amp;straddle=false" xr:uid="{143CAB31-34C2-4632-B785-644492CAF239}"/>
    <hyperlink ref="A5683" r:id="rId7075" display="https://finance.yahoo.com/quote/AMZN230616C00157500?p=AMZN230616C00157500" xr:uid="{F2F8FD59-B406-4753-8803-E1566E4B5C32}"/>
    <hyperlink ref="C5683" r:id="rId7076" display="https://finance.yahoo.com/quote/AMZN/options?strike=157.5&amp;straddle=false" xr:uid="{3980904E-2AB9-4ED2-A9DF-3E16E70B3D6C}"/>
    <hyperlink ref="A5684" r:id="rId7077" display="https://finance.yahoo.com/quote/AMZN230616C00158000?p=AMZN230616C00158000" xr:uid="{45722656-DC02-4C95-8368-CE4304CF1462}"/>
    <hyperlink ref="C5684" r:id="rId7078" display="https://finance.yahoo.com/quote/AMZN/options?strike=158&amp;straddle=false" xr:uid="{BEB74F82-54A9-4229-83CD-E84D6DBA2665}"/>
    <hyperlink ref="A5685" r:id="rId7079" display="https://finance.yahoo.com/quote/AMZN230616C00158500?p=AMZN230616C00158500" xr:uid="{8F7929CE-303C-4616-9367-02C725C1CA67}"/>
    <hyperlink ref="C5685" r:id="rId7080" display="https://finance.yahoo.com/quote/AMZN/options?strike=158.5&amp;straddle=false" xr:uid="{331AC037-90BC-4568-9574-45D75E4FB87D}"/>
    <hyperlink ref="A5686" r:id="rId7081" display="https://finance.yahoo.com/quote/AMZN230616C00159000?p=AMZN230616C00159000" xr:uid="{BEC62D61-D280-40CD-AA2C-EC399CA1DD7D}"/>
    <hyperlink ref="C5686" r:id="rId7082" display="https://finance.yahoo.com/quote/AMZN/options?strike=159&amp;straddle=false" xr:uid="{A432C1A1-AC13-480F-A278-08D529029E61}"/>
    <hyperlink ref="A5687" r:id="rId7083" display="https://finance.yahoo.com/quote/AMZN230616C00159500?p=AMZN230616C00159500" xr:uid="{3B96514B-2AE3-4E15-84BC-ACDF30C310E1}"/>
    <hyperlink ref="C5687" r:id="rId7084" display="https://finance.yahoo.com/quote/AMZN/options?strike=159.5&amp;straddle=false" xr:uid="{FB2EFBAA-786C-43E7-B85C-A399DF5FBB84}"/>
    <hyperlink ref="A5688" r:id="rId7085" display="https://finance.yahoo.com/quote/AMZN230616C00160000?p=AMZN230616C00160000" xr:uid="{D532100E-FACC-48BA-884B-A515C7DFE08F}"/>
    <hyperlink ref="C5688" r:id="rId7086" display="https://finance.yahoo.com/quote/AMZN/options?strike=160&amp;straddle=false" xr:uid="{C8BE8F87-7AD2-4735-9DFA-DC0FBC02D6AC}"/>
    <hyperlink ref="A5689" r:id="rId7087" display="https://finance.yahoo.com/quote/AMZN230616C00160500?p=AMZN230616C00160500" xr:uid="{9367EA38-4A01-4C60-B50A-1C59FF693EC7}"/>
    <hyperlink ref="C5689" r:id="rId7088" display="https://finance.yahoo.com/quote/AMZN/options?strike=160.5&amp;straddle=false" xr:uid="{D1F2209F-75E2-4286-B05B-67C8E85E3280}"/>
    <hyperlink ref="A5690" r:id="rId7089" display="https://finance.yahoo.com/quote/AMZN230616C00161000?p=AMZN230616C00161000" xr:uid="{39FE38E8-C87A-4E6D-BBFB-7048A3392B08}"/>
    <hyperlink ref="C5690" r:id="rId7090" display="https://finance.yahoo.com/quote/AMZN/options?strike=161&amp;straddle=false" xr:uid="{213AA802-AE0C-4743-B9DD-BAF44155902B}"/>
    <hyperlink ref="A5691" r:id="rId7091" display="https://finance.yahoo.com/quote/AMZN230616C00161500?p=AMZN230616C00161500" xr:uid="{4E69BF4D-1C12-400F-9996-FA7A1A3CD5DA}"/>
    <hyperlink ref="C5691" r:id="rId7092" display="https://finance.yahoo.com/quote/AMZN/options?strike=161.5&amp;straddle=false" xr:uid="{794353F9-80B1-4692-89D2-E0F4977B4972}"/>
    <hyperlink ref="A5692" r:id="rId7093" display="https://finance.yahoo.com/quote/AMZN230616C00162000?p=AMZN230616C00162000" xr:uid="{C67EC0AE-0867-4C67-99A1-E8F342722920}"/>
    <hyperlink ref="C5692" r:id="rId7094" display="https://finance.yahoo.com/quote/AMZN/options?strike=162&amp;straddle=false" xr:uid="{0DDC94B6-4199-4477-B00C-FDFD9E67D5A4}"/>
    <hyperlink ref="A5693" r:id="rId7095" display="https://finance.yahoo.com/quote/AMZN230616C00162500?p=AMZN230616C00162500" xr:uid="{D8ACFB55-B88A-447D-887A-FD03FE6C475D}"/>
    <hyperlink ref="C5693" r:id="rId7096" display="https://finance.yahoo.com/quote/AMZN/options?strike=162.5&amp;straddle=false" xr:uid="{99B6A28D-C7CF-4B56-8CBC-ED9C559F93B4}"/>
    <hyperlink ref="A5694" r:id="rId7097" display="https://finance.yahoo.com/quote/AMZN230616C00163000?p=AMZN230616C00163000" xr:uid="{580F07B8-8AF9-498D-AEDF-FF7E7155316C}"/>
    <hyperlink ref="C5694" r:id="rId7098" display="https://finance.yahoo.com/quote/AMZN/options?strike=163&amp;straddle=false" xr:uid="{2583F4EF-C791-464C-B074-B941C5586EED}"/>
    <hyperlink ref="A5695" r:id="rId7099" display="https://finance.yahoo.com/quote/AMZN230616C00163500?p=AMZN230616C00163500" xr:uid="{5B212C40-F1CE-402A-9108-47D673D2D876}"/>
    <hyperlink ref="C5695" r:id="rId7100" display="https://finance.yahoo.com/quote/AMZN/options?strike=163.5&amp;straddle=false" xr:uid="{357C5949-ECDD-4F62-8BFE-B8576D8EF34E}"/>
    <hyperlink ref="A5696" r:id="rId7101" display="https://finance.yahoo.com/quote/AMZN230616C00164000?p=AMZN230616C00164000" xr:uid="{D7AA74CA-F61C-4A13-BA40-55938A946501}"/>
    <hyperlink ref="C5696" r:id="rId7102" display="https://finance.yahoo.com/quote/AMZN/options?strike=164&amp;straddle=false" xr:uid="{9248468A-3742-4C69-A570-3D3E8A5E4006}"/>
    <hyperlink ref="A5697" r:id="rId7103" display="https://finance.yahoo.com/quote/AMZN230616C00164500?p=AMZN230616C00164500" xr:uid="{0DD659E0-46F4-49DC-8CAA-E2909BD4FC72}"/>
    <hyperlink ref="C5697" r:id="rId7104" display="https://finance.yahoo.com/quote/AMZN/options?strike=164.5&amp;straddle=false" xr:uid="{FBE3C0A5-7319-4961-A0A0-E648B9697DB9}"/>
    <hyperlink ref="A5698" r:id="rId7105" display="https://finance.yahoo.com/quote/AMZN230616C00165000?p=AMZN230616C00165000" xr:uid="{666615E1-04C9-4498-9D0A-AD91294F0BF0}"/>
    <hyperlink ref="C5698" r:id="rId7106" display="https://finance.yahoo.com/quote/AMZN/options?strike=165&amp;straddle=false" xr:uid="{51931DF7-D5C6-46C2-A9B6-F9705AB1291B}"/>
    <hyperlink ref="A5699" r:id="rId7107" display="https://finance.yahoo.com/quote/AMZN230616C00165500?p=AMZN230616C00165500" xr:uid="{42AF42F2-49BC-49F4-BD3B-F0B8DCD5D5C2}"/>
    <hyperlink ref="C5699" r:id="rId7108" display="https://finance.yahoo.com/quote/AMZN/options?strike=165.5&amp;straddle=false" xr:uid="{F5A22A18-1954-4F80-B499-1B8A0E20F749}"/>
    <hyperlink ref="A5700" r:id="rId7109" display="https://finance.yahoo.com/quote/AMZN230616C00166000?p=AMZN230616C00166000" xr:uid="{153F5979-D6C2-4304-BD6F-188FFADEF150}"/>
    <hyperlink ref="C5700" r:id="rId7110" display="https://finance.yahoo.com/quote/AMZN/options?strike=166&amp;straddle=false" xr:uid="{BBF2EFD3-BBE9-44E5-88AE-2C7B9F9D5269}"/>
    <hyperlink ref="A5701" r:id="rId7111" display="https://finance.yahoo.com/quote/AMZN230616C00166500?p=AMZN230616C00166500" xr:uid="{E98A5787-054D-4C6C-A320-F7E0AEDEB5D4}"/>
    <hyperlink ref="C5701" r:id="rId7112" display="https://finance.yahoo.com/quote/AMZN/options?strike=166.5&amp;straddle=false" xr:uid="{261412FB-20F1-42F1-AD9B-371D86928627}"/>
    <hyperlink ref="A5702" r:id="rId7113" display="https://finance.yahoo.com/quote/AMZN230616C00167000?p=AMZN230616C00167000" xr:uid="{3D8CAD79-BB72-4823-8F7A-84C4F2C02D2E}"/>
    <hyperlink ref="C5702" r:id="rId7114" display="https://finance.yahoo.com/quote/AMZN/options?strike=167&amp;straddle=false" xr:uid="{8C4254E0-8DC0-4C6D-98E6-F895598FBF15}"/>
    <hyperlink ref="A5703" r:id="rId7115" display="https://finance.yahoo.com/quote/AMZN230616C00167500?p=AMZN230616C00167500" xr:uid="{0761EFCC-0C89-42E7-9FF7-C4A0A9136D04}"/>
    <hyperlink ref="C5703" r:id="rId7116" display="https://finance.yahoo.com/quote/AMZN/options?strike=167.5&amp;straddle=false" xr:uid="{72375CF5-55FE-4740-88DA-2346D6905905}"/>
    <hyperlink ref="A5704" r:id="rId7117" display="https://finance.yahoo.com/quote/AMZN230616C00168000?p=AMZN230616C00168000" xr:uid="{A361A1C4-CE66-418C-8B6D-B5D93355B104}"/>
    <hyperlink ref="C5704" r:id="rId7118" display="https://finance.yahoo.com/quote/AMZN/options?strike=168&amp;straddle=false" xr:uid="{F2E45470-DD2D-4568-87A9-66A73A3A4441}"/>
    <hyperlink ref="A5705" r:id="rId7119" display="https://finance.yahoo.com/quote/AMZN230616C00168500?p=AMZN230616C00168500" xr:uid="{21D3D737-5C80-4A64-9BB6-85AD42552102}"/>
    <hyperlink ref="C5705" r:id="rId7120" display="https://finance.yahoo.com/quote/AMZN/options?strike=168.5&amp;straddle=false" xr:uid="{45D2A625-53B0-4B0C-9961-93BB3B60063B}"/>
    <hyperlink ref="A5706" r:id="rId7121" display="https://finance.yahoo.com/quote/AMZN230616C00169000?p=AMZN230616C00169000" xr:uid="{FB1D91F6-1805-4193-8662-B18E1350255E}"/>
    <hyperlink ref="C5706" r:id="rId7122" display="https://finance.yahoo.com/quote/AMZN/options?strike=169&amp;straddle=false" xr:uid="{809D89D5-3DA5-4958-935A-3344A1267A5F}"/>
    <hyperlink ref="A5707" r:id="rId7123" display="https://finance.yahoo.com/quote/AMZN230616C00169500?p=AMZN230616C00169500" xr:uid="{7756121B-BF10-49F0-B285-F60064E33100}"/>
    <hyperlink ref="C5707" r:id="rId7124" display="https://finance.yahoo.com/quote/AMZN/options?strike=169.5&amp;straddle=false" xr:uid="{4B170F10-7E02-443E-97A6-2470C1EB55AE}"/>
    <hyperlink ref="A5708" r:id="rId7125" display="https://finance.yahoo.com/quote/AMZN230616C00170000?p=AMZN230616C00170000" xr:uid="{2A15C5B1-3164-4ED2-8F35-1771CA61DA50}"/>
    <hyperlink ref="C5708" r:id="rId7126" display="https://finance.yahoo.com/quote/AMZN/options?strike=170&amp;straddle=false" xr:uid="{49D747B3-88E6-4FE3-9FBD-1C081774FCC9}"/>
    <hyperlink ref="A5709" r:id="rId7127" display="https://finance.yahoo.com/quote/AMZN230616C00170500?p=AMZN230616C00170500" xr:uid="{F61C72DD-84AA-449A-86BD-AD46D7D5669C}"/>
    <hyperlink ref="C5709" r:id="rId7128" display="https://finance.yahoo.com/quote/AMZN/options?strike=170.5&amp;straddle=false" xr:uid="{42FC2D3F-AA66-4E39-B67E-957224140B9A}"/>
    <hyperlink ref="A5710" r:id="rId7129" display="https://finance.yahoo.com/quote/AMZN230616C00171000?p=AMZN230616C00171000" xr:uid="{34834C2D-DCF9-410C-A886-9F0000043113}"/>
    <hyperlink ref="C5710" r:id="rId7130" display="https://finance.yahoo.com/quote/AMZN/options?strike=171&amp;straddle=false" xr:uid="{0CBA5C93-5964-4D78-9A4A-CFE00723BE3B}"/>
    <hyperlink ref="A5711" r:id="rId7131" display="https://finance.yahoo.com/quote/AMZN230616C00171500?p=AMZN230616C00171500" xr:uid="{17B350F0-A6C3-4761-8B30-6600CDDD8239}"/>
    <hyperlink ref="C5711" r:id="rId7132" display="https://finance.yahoo.com/quote/AMZN/options?strike=171.5&amp;straddle=false" xr:uid="{C8C5352A-5A63-40D6-8C90-2CD3CCEF54F7}"/>
    <hyperlink ref="A5712" r:id="rId7133" display="https://finance.yahoo.com/quote/AMZN230616C00172000?p=AMZN230616C00172000" xr:uid="{D4EEAB68-0B8E-4C3C-8742-90C2EB91F54E}"/>
    <hyperlink ref="C5712" r:id="rId7134" display="https://finance.yahoo.com/quote/AMZN/options?strike=172&amp;straddle=false" xr:uid="{FE81E999-FF02-4118-8341-70F263307229}"/>
    <hyperlink ref="A5713" r:id="rId7135" display="https://finance.yahoo.com/quote/AMZN230616C00172500?p=AMZN230616C00172500" xr:uid="{48B06242-B7F9-4A79-835A-080A8EB618F8}"/>
    <hyperlink ref="C5713" r:id="rId7136" display="https://finance.yahoo.com/quote/AMZN/options?strike=172.5&amp;straddle=false" xr:uid="{46F47C92-9F99-4C8F-A645-5920240FED9E}"/>
    <hyperlink ref="A5714" r:id="rId7137" display="https://finance.yahoo.com/quote/AMZN230616C00173000?p=AMZN230616C00173000" xr:uid="{64F5334E-9766-432F-AC20-AE187FAEF732}"/>
    <hyperlink ref="C5714" r:id="rId7138" display="https://finance.yahoo.com/quote/AMZN/options?strike=173&amp;straddle=false" xr:uid="{95C29439-C54A-4928-AB5E-DC40F8BF2047}"/>
    <hyperlink ref="A5715" r:id="rId7139" display="https://finance.yahoo.com/quote/AMZN230616C00173500?p=AMZN230616C00173500" xr:uid="{8A768F5C-8C97-4A94-9C75-A0F6D5849128}"/>
    <hyperlink ref="C5715" r:id="rId7140" display="https://finance.yahoo.com/quote/AMZN/options?strike=173.5&amp;straddle=false" xr:uid="{3526F4A9-1D41-4E09-956A-074BC7297FC1}"/>
    <hyperlink ref="A5716" r:id="rId7141" display="https://finance.yahoo.com/quote/AMZN230616C00174000?p=AMZN230616C00174000" xr:uid="{38096D11-9B12-46B7-9F74-5CA265C9DA0C}"/>
    <hyperlink ref="C5716" r:id="rId7142" display="https://finance.yahoo.com/quote/AMZN/options?strike=174&amp;straddle=false" xr:uid="{2769546F-D8F2-4FA8-956F-08243B3DF54C}"/>
    <hyperlink ref="A5717" r:id="rId7143" display="https://finance.yahoo.com/quote/AMZN230616C00174500?p=AMZN230616C00174500" xr:uid="{77FF60CB-746D-4E31-A011-2C7556CCD0E4}"/>
    <hyperlink ref="C5717" r:id="rId7144" display="https://finance.yahoo.com/quote/AMZN/options?strike=174.5&amp;straddle=false" xr:uid="{B0303633-3BED-4335-92CB-3C313A2DF045}"/>
    <hyperlink ref="A5718" r:id="rId7145" display="https://finance.yahoo.com/quote/AMZN230616C00175000?p=AMZN230616C00175000" xr:uid="{E7FB4393-FBD4-4C36-86EB-6023E64F0769}"/>
    <hyperlink ref="C5718" r:id="rId7146" display="https://finance.yahoo.com/quote/AMZN/options?strike=175&amp;straddle=false" xr:uid="{8815A860-6280-44A9-BA70-8C2CA0FBA6AE}"/>
    <hyperlink ref="A5719" r:id="rId7147" display="https://finance.yahoo.com/quote/AMZN230616C00175500?p=AMZN230616C00175500" xr:uid="{72E74732-A16F-40FC-883F-754F173ECF36}"/>
    <hyperlink ref="C5719" r:id="rId7148" display="https://finance.yahoo.com/quote/AMZN/options?strike=175.5&amp;straddle=false" xr:uid="{FB7E6774-0886-44E2-B665-01AB97178759}"/>
    <hyperlink ref="A5720" r:id="rId7149" display="https://finance.yahoo.com/quote/AMZN230616C00176000?p=AMZN230616C00176000" xr:uid="{5A5A12C0-466E-44E5-8D3B-29BB344F1616}"/>
    <hyperlink ref="C5720" r:id="rId7150" display="https://finance.yahoo.com/quote/AMZN/options?strike=176&amp;straddle=false" xr:uid="{06F4F276-7640-45E4-81F5-6A594C582163}"/>
    <hyperlink ref="A5721" r:id="rId7151" display="https://finance.yahoo.com/quote/AMZN230616C00176500?p=AMZN230616C00176500" xr:uid="{43B015AD-49FC-4BDC-913D-3AA2A15B7357}"/>
    <hyperlink ref="C5721" r:id="rId7152" display="https://finance.yahoo.com/quote/AMZN/options?strike=176.5&amp;straddle=false" xr:uid="{12A22933-2ED3-40E6-BBDA-3527F7629845}"/>
    <hyperlink ref="A5722" r:id="rId7153" display="https://finance.yahoo.com/quote/AMZN230616C00177000?p=AMZN230616C00177000" xr:uid="{3FF83CE5-0C18-4F52-9B90-E77578A8B89E}"/>
    <hyperlink ref="C5722" r:id="rId7154" display="https://finance.yahoo.com/quote/AMZN/options?strike=177&amp;straddle=false" xr:uid="{F34AFBF1-1462-46E9-8792-84D2D09ABF04}"/>
    <hyperlink ref="A5723" r:id="rId7155" display="https://finance.yahoo.com/quote/AMZN230616C00177500?p=AMZN230616C00177500" xr:uid="{92D88842-5B87-41A7-8B50-8B79CFE56FE0}"/>
    <hyperlink ref="C5723" r:id="rId7156" display="https://finance.yahoo.com/quote/AMZN/options?strike=177.5&amp;straddle=false" xr:uid="{9A2F58A1-B62A-4F7A-BD62-565861BCAAF3}"/>
    <hyperlink ref="A5724" r:id="rId7157" display="https://finance.yahoo.com/quote/AMZN230616C00178000?p=AMZN230616C00178000" xr:uid="{E881D20C-8379-486B-BBB1-6C5687CD13BA}"/>
    <hyperlink ref="C5724" r:id="rId7158" display="https://finance.yahoo.com/quote/AMZN/options?strike=178&amp;straddle=false" xr:uid="{289E352F-9736-4655-8E1D-709D24AB9B35}"/>
    <hyperlink ref="A5725" r:id="rId7159" display="https://finance.yahoo.com/quote/AMZN230616C00178500?p=AMZN230616C00178500" xr:uid="{7DD0C1CA-786D-42E6-A4B4-0B112C404AE7}"/>
    <hyperlink ref="C5725" r:id="rId7160" display="https://finance.yahoo.com/quote/AMZN/options?strike=178.5&amp;straddle=false" xr:uid="{3A8CAB9B-2BD6-41D5-B10A-825431763034}"/>
    <hyperlink ref="A5726" r:id="rId7161" display="https://finance.yahoo.com/quote/AMZN230616C00179000?p=AMZN230616C00179000" xr:uid="{BF902BFD-AD71-4A19-A87B-18475CB790F8}"/>
    <hyperlink ref="C5726" r:id="rId7162" display="https://finance.yahoo.com/quote/AMZN/options?strike=179&amp;straddle=false" xr:uid="{CDAAC84D-9287-4F94-BF7E-4535AE5DD64B}"/>
    <hyperlink ref="A5727" r:id="rId7163" display="https://finance.yahoo.com/quote/AMZN230616C00179500?p=AMZN230616C00179500" xr:uid="{C4579D7B-DFF5-4285-8ED9-83E3AEB8FA8D}"/>
    <hyperlink ref="C5727" r:id="rId7164" display="https://finance.yahoo.com/quote/AMZN/options?strike=179.5&amp;straddle=false" xr:uid="{268D83A8-0B6A-4238-B3EC-2A1C4E9FB169}"/>
    <hyperlink ref="A5728" r:id="rId7165" display="https://finance.yahoo.com/quote/AMZN230616C00180000?p=AMZN230616C00180000" xr:uid="{15D19AD2-3A28-4E67-84E5-FB7631ABE74E}"/>
    <hyperlink ref="C5728" r:id="rId7166" display="https://finance.yahoo.com/quote/AMZN/options?strike=180&amp;straddle=false" xr:uid="{D95EE4A7-626B-466F-BCCC-205094820EC7}"/>
    <hyperlink ref="A5729" r:id="rId7167" display="https://finance.yahoo.com/quote/AMZN230616C00180500?p=AMZN230616C00180500" xr:uid="{A0078808-1942-4BEF-8DE0-B3306489DBC5}"/>
    <hyperlink ref="C5729" r:id="rId7168" display="https://finance.yahoo.com/quote/AMZN/options?strike=180.5&amp;straddle=false" xr:uid="{4F5BB998-0ABB-4213-A194-4DC14333A03B}"/>
    <hyperlink ref="A5730" r:id="rId7169" display="https://finance.yahoo.com/quote/AMZN230616C00181000?p=AMZN230616C00181000" xr:uid="{19941131-3DE8-4CB2-84E8-AA26F8B2D33D}"/>
    <hyperlink ref="C5730" r:id="rId7170" display="https://finance.yahoo.com/quote/AMZN/options?strike=181&amp;straddle=false" xr:uid="{7B1C326E-C4D6-4A67-A9DB-5129EF910DF6}"/>
    <hyperlink ref="A5731" r:id="rId7171" display="https://finance.yahoo.com/quote/AMZN230616C00181500?p=AMZN230616C00181500" xr:uid="{80247A71-727B-4E4F-9B23-E387ED6946D0}"/>
    <hyperlink ref="C5731" r:id="rId7172" display="https://finance.yahoo.com/quote/AMZN/options?strike=181.5&amp;straddle=false" xr:uid="{6FE2811D-FD20-4BCE-AF30-911ADBC85B61}"/>
    <hyperlink ref="A5732" r:id="rId7173" display="https://finance.yahoo.com/quote/AMZN230616C00182000?p=AMZN230616C00182000" xr:uid="{62FA8140-C6E3-49FD-9FCA-7E524E93F86B}"/>
    <hyperlink ref="C5732" r:id="rId7174" display="https://finance.yahoo.com/quote/AMZN/options?strike=182&amp;straddle=false" xr:uid="{340A53D9-D9F3-4D16-8D65-C3965750BA75}"/>
    <hyperlink ref="A5733" r:id="rId7175" display="https://finance.yahoo.com/quote/AMZN230616C00182500?p=AMZN230616C00182500" xr:uid="{EEE4B26E-A10F-4983-9F6F-E938557F8BAC}"/>
    <hyperlink ref="C5733" r:id="rId7176" display="https://finance.yahoo.com/quote/AMZN/options?strike=182.5&amp;straddle=false" xr:uid="{F099CE82-9C2D-4612-A60D-4BD34EB6C239}"/>
    <hyperlink ref="A5734" r:id="rId7177" display="https://finance.yahoo.com/quote/AMZN230616C00183000?p=AMZN230616C00183000" xr:uid="{6B97B88B-6715-4783-8D7A-A82FEA62441B}"/>
    <hyperlink ref="C5734" r:id="rId7178" display="https://finance.yahoo.com/quote/AMZN/options?strike=183&amp;straddle=false" xr:uid="{A27038A8-5A38-4C2A-BC4F-64116B945096}"/>
    <hyperlink ref="A5735" r:id="rId7179" display="https://finance.yahoo.com/quote/AMZN230616C00183500?p=AMZN230616C00183500" xr:uid="{B6338964-80D1-4CB7-AEC0-2CBAF7694693}"/>
    <hyperlink ref="C5735" r:id="rId7180" display="https://finance.yahoo.com/quote/AMZN/options?strike=183.5&amp;straddle=false" xr:uid="{C9D12004-D387-4BE4-A020-4A872A283C44}"/>
    <hyperlink ref="A5736" r:id="rId7181" display="https://finance.yahoo.com/quote/AMZN230616C00184000?p=AMZN230616C00184000" xr:uid="{6508E7F7-E773-4437-9E51-A3EE1880F958}"/>
    <hyperlink ref="C5736" r:id="rId7182" display="https://finance.yahoo.com/quote/AMZN/options?strike=184&amp;straddle=false" xr:uid="{E8350FC5-DDA0-48E9-BAEA-F39245B1948F}"/>
    <hyperlink ref="A5737" r:id="rId7183" display="https://finance.yahoo.com/quote/AMZN230616C00184500?p=AMZN230616C00184500" xr:uid="{7F10C66D-42BD-4DAB-96AC-19784D2D015B}"/>
    <hyperlink ref="C5737" r:id="rId7184" display="https://finance.yahoo.com/quote/AMZN/options?strike=184.5&amp;straddle=false" xr:uid="{A38CDF47-8F89-4BB0-801A-CFB2D725506B}"/>
    <hyperlink ref="A5738" r:id="rId7185" display="https://finance.yahoo.com/quote/AMZN230616C00185000?p=AMZN230616C00185000" xr:uid="{4BDDB439-8C26-4259-A7EE-A668145371E0}"/>
    <hyperlink ref="C5738" r:id="rId7186" display="https://finance.yahoo.com/quote/AMZN/options?strike=185&amp;straddle=false" xr:uid="{925E8A69-F59C-48C7-AFD7-6D241DAA5C17}"/>
    <hyperlink ref="A5739" r:id="rId7187" display="https://finance.yahoo.com/quote/AMZN230616C00185500?p=AMZN230616C00185500" xr:uid="{E21CD125-3DD1-492C-949D-71DE0217538D}"/>
    <hyperlink ref="C5739" r:id="rId7188" display="https://finance.yahoo.com/quote/AMZN/options?strike=185.5&amp;straddle=false" xr:uid="{B26835A0-1FE3-4499-996A-4BB7FA9C985A}"/>
    <hyperlink ref="A5740" r:id="rId7189" display="https://finance.yahoo.com/quote/AMZN230616C00186000?p=AMZN230616C00186000" xr:uid="{B5B61BE3-C47A-4D21-B6AD-E398E225BA0D}"/>
    <hyperlink ref="C5740" r:id="rId7190" display="https://finance.yahoo.com/quote/AMZN/options?strike=186&amp;straddle=false" xr:uid="{F75AC2A7-74E4-43DC-BCED-B7B78E7DBFAD}"/>
    <hyperlink ref="A5741" r:id="rId7191" display="https://finance.yahoo.com/quote/AMZN230616C00186500?p=AMZN230616C00186500" xr:uid="{F12D3621-1E6E-4902-B350-6F6FB3B5E1C8}"/>
    <hyperlink ref="C5741" r:id="rId7192" display="https://finance.yahoo.com/quote/AMZN/options?strike=186.5&amp;straddle=false" xr:uid="{6E10289A-9F54-4BBA-8804-F593B62762BD}"/>
    <hyperlink ref="A5742" r:id="rId7193" display="https://finance.yahoo.com/quote/AMZN230616C00187000?p=AMZN230616C00187000" xr:uid="{7A81C4C8-7250-47DE-BB55-6CDAAAAED145}"/>
    <hyperlink ref="C5742" r:id="rId7194" display="https://finance.yahoo.com/quote/AMZN/options?strike=187&amp;straddle=false" xr:uid="{5546853D-23B3-4D56-B62D-E72CC3ECC667}"/>
    <hyperlink ref="A5743" r:id="rId7195" display="https://finance.yahoo.com/quote/AMZN230616C00187500?p=AMZN230616C00187500" xr:uid="{45E48A5E-94FA-41F4-A5AA-CA1A0E9322AD}"/>
    <hyperlink ref="C5743" r:id="rId7196" display="https://finance.yahoo.com/quote/AMZN/options?strike=187.5&amp;straddle=false" xr:uid="{6469563C-B4CA-4C42-AB0A-FBB6BB78DF00}"/>
    <hyperlink ref="A5744" r:id="rId7197" display="https://finance.yahoo.com/quote/AMZN230616C00188000?p=AMZN230616C00188000" xr:uid="{2A462151-9F93-401A-8781-39E34FD6BE8D}"/>
    <hyperlink ref="C5744" r:id="rId7198" display="https://finance.yahoo.com/quote/AMZN/options?strike=188&amp;straddle=false" xr:uid="{BF2F0CEB-4847-4FE5-89CB-4962331AE2FF}"/>
    <hyperlink ref="A5745" r:id="rId7199" display="https://finance.yahoo.com/quote/AMZN230616C00188500?p=AMZN230616C00188500" xr:uid="{DD7017D7-304C-4F22-A25C-A8386D24FDF6}"/>
    <hyperlink ref="C5745" r:id="rId7200" display="https://finance.yahoo.com/quote/AMZN/options?strike=188.5&amp;straddle=false" xr:uid="{3B311876-A5E2-47EB-AF6B-DDEC449268DB}"/>
    <hyperlink ref="A5746" r:id="rId7201" display="https://finance.yahoo.com/quote/AMZN230616C00189000?p=AMZN230616C00189000" xr:uid="{CE45CD03-E1E1-4998-B65E-469DE126CC6B}"/>
    <hyperlink ref="C5746" r:id="rId7202" display="https://finance.yahoo.com/quote/AMZN/options?strike=189&amp;straddle=false" xr:uid="{FA48DBF1-B7BB-4903-B623-5946929D05EF}"/>
    <hyperlink ref="A5747" r:id="rId7203" display="https://finance.yahoo.com/quote/AMZN230616C00189500?p=AMZN230616C00189500" xr:uid="{720C7899-F030-4B6E-BC84-FFE228D36178}"/>
    <hyperlink ref="C5747" r:id="rId7204" display="https://finance.yahoo.com/quote/AMZN/options?strike=189.5&amp;straddle=false" xr:uid="{2A7437C5-3FE3-40AE-8D59-A7744362B2F8}"/>
    <hyperlink ref="A5748" r:id="rId7205" display="https://finance.yahoo.com/quote/AMZN230616C00190000?p=AMZN230616C00190000" xr:uid="{3F57C641-DFCD-43DB-B75A-2098E2DCB50C}"/>
    <hyperlink ref="C5748" r:id="rId7206" display="https://finance.yahoo.com/quote/AMZN/options?strike=190&amp;straddle=false" xr:uid="{91798264-C372-4B0D-815F-FBF47CF31BD7}"/>
    <hyperlink ref="A5749" r:id="rId7207" display="https://finance.yahoo.com/quote/AMZN230616C00190500?p=AMZN230616C00190500" xr:uid="{3D3BDD2B-6736-4EB1-8E31-915DC334DFAA}"/>
    <hyperlink ref="C5749" r:id="rId7208" display="https://finance.yahoo.com/quote/AMZN/options?strike=190.5&amp;straddle=false" xr:uid="{F6CD3431-E7F5-49A7-9A76-7C4CF132FDAE}"/>
    <hyperlink ref="A5750" r:id="rId7209" display="https://finance.yahoo.com/quote/AMZN230616C00191000?p=AMZN230616C00191000" xr:uid="{1FD1194C-BB52-424F-B7A2-11EA237E9C67}"/>
    <hyperlink ref="C5750" r:id="rId7210" display="https://finance.yahoo.com/quote/AMZN/options?strike=191&amp;straddle=false" xr:uid="{B5F43258-D14D-494D-9CC5-D97E9E4E5296}"/>
    <hyperlink ref="A5751" r:id="rId7211" display="https://finance.yahoo.com/quote/AMZN230616C00191500?p=AMZN230616C00191500" xr:uid="{3B200355-15AF-4803-B5AF-D6905D42AA13}"/>
    <hyperlink ref="C5751" r:id="rId7212" display="https://finance.yahoo.com/quote/AMZN/options?strike=191.5&amp;straddle=false" xr:uid="{BA5BC5F1-94BF-49A6-988F-0F1254255A9D}"/>
    <hyperlink ref="A5752" r:id="rId7213" display="https://finance.yahoo.com/quote/AMZN230616C00192000?p=AMZN230616C00192000" xr:uid="{429BCFDB-2391-4044-B17B-8E787C5C2C2B}"/>
    <hyperlink ref="C5752" r:id="rId7214" display="https://finance.yahoo.com/quote/AMZN/options?strike=192&amp;straddle=false" xr:uid="{C038714E-F7BF-4EB1-8265-918351345BEE}"/>
    <hyperlink ref="A5753" r:id="rId7215" display="https://finance.yahoo.com/quote/AMZN230616C00192500?p=AMZN230616C00192500" xr:uid="{F4F77062-04AD-4B65-81D3-26657A719442}"/>
    <hyperlink ref="C5753" r:id="rId7216" display="https://finance.yahoo.com/quote/AMZN/options?strike=192.5&amp;straddle=false" xr:uid="{71B6D0FF-C392-4E9E-9C7F-5DD467EBFB05}"/>
    <hyperlink ref="A5754" r:id="rId7217" display="https://finance.yahoo.com/quote/AMZN230616C00193000?p=AMZN230616C00193000" xr:uid="{8C1C57C2-C9DE-4947-BC65-C4EE998FAD6F}"/>
    <hyperlink ref="C5754" r:id="rId7218" display="https://finance.yahoo.com/quote/AMZN/options?strike=193&amp;straddle=false" xr:uid="{E5D39262-A8C6-4E89-93DA-A88EF751C9BA}"/>
    <hyperlink ref="A5755" r:id="rId7219" display="https://finance.yahoo.com/quote/AMZN230616C00193500?p=AMZN230616C00193500" xr:uid="{6CAC26D5-BB03-43AD-A9D3-136D285717D7}"/>
    <hyperlink ref="C5755" r:id="rId7220" display="https://finance.yahoo.com/quote/AMZN/options?strike=193.5&amp;straddle=false" xr:uid="{9B4C5841-5832-46A6-9863-BCF111BDBE88}"/>
    <hyperlink ref="A5756" r:id="rId7221" display="https://finance.yahoo.com/quote/AMZN230616C00194000?p=AMZN230616C00194000" xr:uid="{32E0331B-020A-4009-AA48-87125517ED7C}"/>
    <hyperlink ref="C5756" r:id="rId7222" display="https://finance.yahoo.com/quote/AMZN/options?strike=194&amp;straddle=false" xr:uid="{63D331A8-FAEB-4348-AEB6-DE6661C588D1}"/>
    <hyperlink ref="A5757" r:id="rId7223" display="https://finance.yahoo.com/quote/AMZN230616C00194500?p=AMZN230616C00194500" xr:uid="{C7E042B8-4C0F-48F1-A65E-B67684BB3723}"/>
    <hyperlink ref="C5757" r:id="rId7224" display="https://finance.yahoo.com/quote/AMZN/options?strike=194.5&amp;straddle=false" xr:uid="{7C94A9D8-74EB-4256-A49B-5523BF17C5AB}"/>
    <hyperlink ref="A5758" r:id="rId7225" display="https://finance.yahoo.com/quote/AMZN230616C00195000?p=AMZN230616C00195000" xr:uid="{343435E3-C958-453B-B981-5DFE6302DA7A}"/>
    <hyperlink ref="C5758" r:id="rId7226" display="https://finance.yahoo.com/quote/AMZN/options?strike=195&amp;straddle=false" xr:uid="{1FDC115B-7795-4743-B3CD-62C68949A042}"/>
    <hyperlink ref="A5759" r:id="rId7227" display="https://finance.yahoo.com/quote/AMZN230616C00195500?p=AMZN230616C00195500" xr:uid="{E8F3CDD9-7FF4-4E10-ADEB-911CCBAEF2D6}"/>
    <hyperlink ref="C5759" r:id="rId7228" display="https://finance.yahoo.com/quote/AMZN/options?strike=195.5&amp;straddle=false" xr:uid="{D739EC10-0FB1-471B-BC4A-0159B0C5FF20}"/>
    <hyperlink ref="A5760" r:id="rId7229" display="https://finance.yahoo.com/quote/AMZN230616C00196000?p=AMZN230616C00196000" xr:uid="{005E63F0-BBC0-43C8-A699-A0A9BCB4DF99}"/>
    <hyperlink ref="C5760" r:id="rId7230" display="https://finance.yahoo.com/quote/AMZN/options?strike=196&amp;straddle=false" xr:uid="{A49E32AD-A103-44CF-970A-3571CC4DCFA6}"/>
    <hyperlink ref="A5761" r:id="rId7231" display="https://finance.yahoo.com/quote/AMZN230616C00196500?p=AMZN230616C00196500" xr:uid="{3367627B-24D7-4F20-8C94-3DEF209D40A8}"/>
    <hyperlink ref="C5761" r:id="rId7232" display="https://finance.yahoo.com/quote/AMZN/options?strike=196.5&amp;straddle=false" xr:uid="{E257FA3C-1CE5-440C-B649-1F8BD43F1845}"/>
    <hyperlink ref="A5762" r:id="rId7233" display="https://finance.yahoo.com/quote/AMZN230616C00197000?p=AMZN230616C00197000" xr:uid="{BF679789-9138-48F1-9DA5-757C7CF6DF31}"/>
    <hyperlink ref="C5762" r:id="rId7234" display="https://finance.yahoo.com/quote/AMZN/options?strike=197&amp;straddle=false" xr:uid="{2AB0C988-2E6B-444C-B2F6-1E79D81807C4}"/>
    <hyperlink ref="A5763" r:id="rId7235" display="https://finance.yahoo.com/quote/AMZN230616C00197500?p=AMZN230616C00197500" xr:uid="{0CE973E6-F71E-4042-AD4A-7FB3B3F9CFA7}"/>
    <hyperlink ref="C5763" r:id="rId7236" display="https://finance.yahoo.com/quote/AMZN/options?strike=197.5&amp;straddle=false" xr:uid="{5FD674F3-FAFA-46BB-8448-9635FBF17140}"/>
    <hyperlink ref="A5764" r:id="rId7237" display="https://finance.yahoo.com/quote/AMZN230616C00198000?p=AMZN230616C00198000" xr:uid="{2D1AFFC2-C123-4D9A-A1BD-1A375483FFEC}"/>
    <hyperlink ref="C5764" r:id="rId7238" display="https://finance.yahoo.com/quote/AMZN/options?strike=198&amp;straddle=false" xr:uid="{13DC6101-9422-46B6-A86F-BB3D430E145A}"/>
    <hyperlink ref="A5765" r:id="rId7239" display="https://finance.yahoo.com/quote/AMZN230616C00198500?p=AMZN230616C00198500" xr:uid="{2F08E912-5F2C-46F6-9E12-88272343403C}"/>
    <hyperlink ref="C5765" r:id="rId7240" display="https://finance.yahoo.com/quote/AMZN/options?strike=198.5&amp;straddle=false" xr:uid="{B3B2BF12-7059-4C8F-B18D-2238AB283F0B}"/>
    <hyperlink ref="A5766" r:id="rId7241" display="https://finance.yahoo.com/quote/AMZN230616C00199000?p=AMZN230616C00199000" xr:uid="{6732E2F8-1D9C-4443-8071-CAEA60B7FABC}"/>
    <hyperlink ref="C5766" r:id="rId7242" display="https://finance.yahoo.com/quote/AMZN/options?strike=199&amp;straddle=false" xr:uid="{C4DA9615-4D9C-44B5-B15C-CB7F3AF8B19E}"/>
    <hyperlink ref="A5767" r:id="rId7243" display="https://finance.yahoo.com/quote/AMZN230616C00199500?p=AMZN230616C00199500" xr:uid="{B9B833ED-BDE3-44B1-90A8-AF00A4CA9DDF}"/>
    <hyperlink ref="C5767" r:id="rId7244" display="https://finance.yahoo.com/quote/AMZN/options?strike=199.5&amp;straddle=false" xr:uid="{1A2C3AA9-2965-4119-BCB3-9E19554DC92F}"/>
    <hyperlink ref="A5768" r:id="rId7245" display="https://finance.yahoo.com/quote/AMZN230616C00200000?p=AMZN230616C00200000" xr:uid="{9A2B84CD-9FEB-42BA-B6CD-4413AD8F74F3}"/>
    <hyperlink ref="C5768" r:id="rId7246" display="https://finance.yahoo.com/quote/AMZN/options?strike=200&amp;straddle=false" xr:uid="{8A65C18A-59E8-4094-95E6-8ABE63127291}"/>
    <hyperlink ref="A5769" r:id="rId7247" display="https://finance.yahoo.com/quote/AMZN230616C00205000?p=AMZN230616C00205000" xr:uid="{AAC7F7C2-3489-4EDA-8603-AB4C5F4A4D2C}"/>
    <hyperlink ref="C5769" r:id="rId7248" display="https://finance.yahoo.com/quote/AMZN/options?strike=205&amp;straddle=false" xr:uid="{AEC3E501-1463-4E5D-8DDC-820AE2517206}"/>
    <hyperlink ref="A5770" r:id="rId7249" display="https://finance.yahoo.com/quote/AMZN230616C00210000?p=AMZN230616C00210000" xr:uid="{14BFED78-6F6B-474D-AB74-9A5023E7A73D}"/>
    <hyperlink ref="C5770" r:id="rId7250" display="https://finance.yahoo.com/quote/AMZN/options?strike=210&amp;straddle=false" xr:uid="{1637E7D3-D924-47BE-9664-5E33BC1931B0}"/>
    <hyperlink ref="A5771" r:id="rId7251" display="https://finance.yahoo.com/quote/AMZN230616C00215000?p=AMZN230616C00215000" xr:uid="{7DFAE780-93F9-4EA8-AA30-B12C8F360C95}"/>
    <hyperlink ref="C5771" r:id="rId7252" display="https://finance.yahoo.com/quote/AMZN/options?strike=215&amp;straddle=false" xr:uid="{A74CCB4A-3C1B-4CAF-B9C1-0470C2834167}"/>
    <hyperlink ref="A5772" r:id="rId7253" display="https://finance.yahoo.com/quote/AMZN230616C00220000?p=AMZN230616C00220000" xr:uid="{03947270-780B-4B89-B601-16C59B8AF9DE}"/>
    <hyperlink ref="C5772" r:id="rId7254" display="https://finance.yahoo.com/quote/AMZN/options?strike=220&amp;straddle=false" xr:uid="{EF930FA9-51A7-482F-9FF4-C7A8457A150D}"/>
    <hyperlink ref="A5773" r:id="rId7255" display="https://finance.yahoo.com/quote/AMZN230616C00225000?p=AMZN230616C00225000" xr:uid="{F782B8AB-51CA-4D0B-97EB-A8EFA1A4F6A3}"/>
    <hyperlink ref="C5773" r:id="rId7256" display="https://finance.yahoo.com/quote/AMZN/options?strike=225&amp;straddle=false" xr:uid="{C5796AB8-7BE6-4FE2-8D0D-466386406119}"/>
    <hyperlink ref="A5774" r:id="rId7257" display="https://finance.yahoo.com/quote/AMZN230616C00230000?p=AMZN230616C00230000" xr:uid="{A088F6A6-4A26-4975-8945-F1FBD00C3A45}"/>
    <hyperlink ref="C5774" r:id="rId7258" display="https://finance.yahoo.com/quote/AMZN/options?strike=230&amp;straddle=false" xr:uid="{037615C1-EFE8-4027-8257-BF40E194B0D9}"/>
    <hyperlink ref="A5775" r:id="rId7259" display="https://finance.yahoo.com/quote/AMZN230616C00235000?p=AMZN230616C00235000" xr:uid="{716CFA11-DFA3-4AEF-A444-DA39E49B5912}"/>
    <hyperlink ref="C5775" r:id="rId7260" display="https://finance.yahoo.com/quote/AMZN/options?strike=235&amp;straddle=false" xr:uid="{B84AA4B2-BD75-4C28-8FA2-3DC3784D9CA1}"/>
    <hyperlink ref="A5776" r:id="rId7261" display="https://finance.yahoo.com/quote/AMZN230616C00240000?p=AMZN230616C00240000" xr:uid="{AA7413F7-A888-463F-BFAA-5E5EE5AC8D51}"/>
    <hyperlink ref="C5776" r:id="rId7262" display="https://finance.yahoo.com/quote/AMZN/options?strike=240&amp;straddle=false" xr:uid="{382DDD63-6FA4-4B69-84A8-C8B35C4EA4C8}"/>
    <hyperlink ref="A5777" r:id="rId7263" display="https://finance.yahoo.com/quote/AMZN230616C00245000?p=AMZN230616C00245000" xr:uid="{9E50D7F3-2E3D-461B-9C8F-6AE508476224}"/>
    <hyperlink ref="C5777" r:id="rId7264" display="https://finance.yahoo.com/quote/AMZN/options?strike=245&amp;straddle=false" xr:uid="{0049E887-42CE-41F5-AB65-FF6ECB8ED6D9}"/>
    <hyperlink ref="A5778" r:id="rId7265" display="https://finance.yahoo.com/quote/AMZN230616C00250000?p=AMZN230616C00250000" xr:uid="{14638622-6864-4376-92ED-DBA52DF05871}"/>
    <hyperlink ref="C5778" r:id="rId7266" display="https://finance.yahoo.com/quote/AMZN/options?strike=250&amp;straddle=false" xr:uid="{AC112A9F-0B06-4F31-8C5E-AB426B38B937}"/>
    <hyperlink ref="A5779" r:id="rId7267" display="https://finance.yahoo.com/quote/AMZN230616C00255000?p=AMZN230616C00255000" xr:uid="{C98672DB-9CEC-43E8-B2AF-5527496AB080}"/>
    <hyperlink ref="C5779" r:id="rId7268" display="https://finance.yahoo.com/quote/AMZN/options?strike=255&amp;straddle=false" xr:uid="{8CDBF7A9-4FC0-48AB-89BE-E52C95753B7E}"/>
    <hyperlink ref="A5780" r:id="rId7269" display="https://finance.yahoo.com/quote/AMZN230616C00260000?p=AMZN230616C00260000" xr:uid="{C7AFF212-9B0B-4949-938A-E2D55641BBA7}"/>
    <hyperlink ref="C5780" r:id="rId7270" display="https://finance.yahoo.com/quote/AMZN/options?strike=260&amp;straddle=false" xr:uid="{779AB4D9-15E7-4F04-B996-E78AD1DF5380}"/>
    <hyperlink ref="A5781" r:id="rId7271" display="https://finance.yahoo.com/quote/AMZN230616C00265000?p=AMZN230616C00265000" xr:uid="{2ED7E207-1323-4F93-9D27-D1A195A78C5D}"/>
    <hyperlink ref="C5781" r:id="rId7272" display="https://finance.yahoo.com/quote/AMZN/options?strike=265&amp;straddle=false" xr:uid="{544832D6-111A-4DF0-81C7-3AE31C640D94}"/>
    <hyperlink ref="A5782" r:id="rId7273" display="https://finance.yahoo.com/quote/AMZN230616C00270000?p=AMZN230616C00270000" xr:uid="{9D22A6C3-A051-4BEF-BCF9-12B7AB241F49}"/>
    <hyperlink ref="C5782" r:id="rId7274" display="https://finance.yahoo.com/quote/AMZN/options?strike=270&amp;straddle=false" xr:uid="{E1B28853-57A1-41BD-8581-7F08BD742C18}"/>
    <hyperlink ref="A5783" r:id="rId7275" display="https://finance.yahoo.com/quote/AMZN230616C00275000?p=AMZN230616C00275000" xr:uid="{2E5C7D2A-6CEA-4BDA-A4EB-36732709A70B}"/>
    <hyperlink ref="C5783" r:id="rId7276" display="https://finance.yahoo.com/quote/AMZN/options?strike=275&amp;straddle=false" xr:uid="{C98E8BD9-3F59-4E94-ABEE-2610EA32AE79}"/>
    <hyperlink ref="A5784" r:id="rId7277" display="https://finance.yahoo.com/quote/AMZN230616C01200000?p=AMZN230616C01200000" xr:uid="{40469384-51A8-4020-938B-60237E4EBB94}"/>
    <hyperlink ref="C5784" r:id="rId7278" display="https://finance.yahoo.com/quote/AMZN/options?strike=1200&amp;straddle=false" xr:uid="{FB179E99-EAAB-43A4-BE3E-0FE89290DC8B}"/>
    <hyperlink ref="A5785" r:id="rId7279" display="https://finance.yahoo.com/quote/AMZN230616C01240000?p=AMZN230616C01240000" xr:uid="{61B20724-817B-496B-B0E3-57A5970C2898}"/>
    <hyperlink ref="C5785" r:id="rId7280" display="https://finance.yahoo.com/quote/AMZN/options?strike=1240&amp;straddle=false" xr:uid="{EBA1B46B-C5EF-4F64-8DEE-FE0838B9415C}"/>
    <hyperlink ref="A5786" r:id="rId7281" display="https://finance.yahoo.com/quote/AMZN230616C01280000?p=AMZN230616C01280000" xr:uid="{A4FBFD31-B164-48EC-AE22-3A5DB309AE35}"/>
    <hyperlink ref="C5786" r:id="rId7282" display="https://finance.yahoo.com/quote/AMZN/options?strike=1280&amp;straddle=false" xr:uid="{91D4DC5D-0847-4F72-AB35-ABD1A3425646}"/>
    <hyperlink ref="A5787" r:id="rId7283" display="https://finance.yahoo.com/quote/AMZN230616C01300000?p=AMZN230616C01300000" xr:uid="{29DB171E-FB44-40E3-A4C4-3695DE99C7BA}"/>
    <hyperlink ref="C5787" r:id="rId7284" display="https://finance.yahoo.com/quote/AMZN/options?strike=1300&amp;straddle=false" xr:uid="{EA76CE3F-9387-4FFA-8A8A-9CD0DF0A9EDA}"/>
    <hyperlink ref="A5788" r:id="rId7285" display="https://finance.yahoo.com/quote/AMZN230616C01320000?p=AMZN230616C01320000" xr:uid="{13AA9851-E14A-4545-9385-D0A1185912E1}"/>
    <hyperlink ref="C5788" r:id="rId7286" display="https://finance.yahoo.com/quote/AMZN/options?strike=1320&amp;straddle=false" xr:uid="{C7430254-7B1C-42FA-9299-5E19228447A4}"/>
    <hyperlink ref="A5789" r:id="rId7287" display="https://finance.yahoo.com/quote/AMZN230616C01340000?p=AMZN230616C01340000" xr:uid="{036216D1-DA78-4EA3-90D5-2A5CCE3FDD49}"/>
    <hyperlink ref="C5789" r:id="rId7288" display="https://finance.yahoo.com/quote/AMZN/options?strike=1340&amp;straddle=false" xr:uid="{E424CAD0-B710-408B-89BC-2268AC5233CF}"/>
    <hyperlink ref="A5790" r:id="rId7289" display="https://finance.yahoo.com/quote/AMZN230616C01360000?p=AMZN230616C01360000" xr:uid="{3695DB5B-3210-4A1A-9E09-381321ABC0E7}"/>
    <hyperlink ref="C5790" r:id="rId7290" display="https://finance.yahoo.com/quote/AMZN/options?strike=1360&amp;straddle=false" xr:uid="{F6116227-3404-4CF1-BE83-7094F4BDF6B6}"/>
    <hyperlink ref="A5791" r:id="rId7291" display="https://finance.yahoo.com/quote/AMZN230616C01380000?p=AMZN230616C01380000" xr:uid="{BC6A2C8A-3400-443C-B64C-C694888E4CB0}"/>
    <hyperlink ref="C5791" r:id="rId7292" display="https://finance.yahoo.com/quote/AMZN/options?strike=1380&amp;straddle=false" xr:uid="{277A6C64-87E5-476F-8B19-8AB2EF043311}"/>
    <hyperlink ref="A5792" r:id="rId7293" display="https://finance.yahoo.com/quote/AMZN230616C01400000?p=AMZN230616C01400000" xr:uid="{682E8114-9626-46A3-9CED-F1DF91C3339E}"/>
    <hyperlink ref="C5792" r:id="rId7294" display="https://finance.yahoo.com/quote/AMZN/options?strike=1400&amp;straddle=false" xr:uid="{AE8323ED-FCAF-4317-8B9E-48D54855EC89}"/>
    <hyperlink ref="A5793" r:id="rId7295" display="https://finance.yahoo.com/quote/AMZN230616C01420000?p=AMZN230616C01420000" xr:uid="{7BD58FC1-2737-4D01-9A62-0D47BE17A5F0}"/>
    <hyperlink ref="C5793" r:id="rId7296" display="https://finance.yahoo.com/quote/AMZN/options?strike=1420&amp;straddle=false" xr:uid="{0F268253-1FC7-4598-8A07-F4A0BC03E19E}"/>
    <hyperlink ref="A5794" r:id="rId7297" display="https://finance.yahoo.com/quote/AMZN230616C01440000?p=AMZN230616C01440000" xr:uid="{DC6972FA-6B97-4C3E-BBF3-FAF1ECDC237B}"/>
    <hyperlink ref="C5794" r:id="rId7298" display="https://finance.yahoo.com/quote/AMZN/options?strike=1440&amp;straddle=false" xr:uid="{83B64F61-6BB7-4917-B2BC-623AF224085A}"/>
    <hyperlink ref="A5795" r:id="rId7299" display="https://finance.yahoo.com/quote/AMZN230616C01450000?p=AMZN230616C01450000" xr:uid="{0CFFBE55-471A-4624-8E48-5BE2537E2C66}"/>
    <hyperlink ref="C5795" r:id="rId7300" display="https://finance.yahoo.com/quote/AMZN/options?strike=1450&amp;straddle=false" xr:uid="{35135A45-F957-40F3-8790-E24C79A7A74A}"/>
    <hyperlink ref="A5796" r:id="rId7301" display="https://finance.yahoo.com/quote/AMZN230616C01460000?p=AMZN230616C01460000" xr:uid="{B5B5246F-4489-4391-9FFC-367F90490862}"/>
    <hyperlink ref="C5796" r:id="rId7302" display="https://finance.yahoo.com/quote/AMZN/options?strike=1460&amp;straddle=false" xr:uid="{71673A80-1CCD-4DDC-AB1A-8C65E167D834}"/>
    <hyperlink ref="A5797" r:id="rId7303" display="https://finance.yahoo.com/quote/AMZN230616C01480000?p=AMZN230616C01480000" xr:uid="{6919E201-2528-46EC-918C-C986703CF0CE}"/>
    <hyperlink ref="C5797" r:id="rId7304" display="https://finance.yahoo.com/quote/AMZN/options?strike=1480&amp;straddle=false" xr:uid="{C9FE068F-98F1-4673-8F1A-4B503E48CEAF}"/>
    <hyperlink ref="A5798" r:id="rId7305" display="https://finance.yahoo.com/quote/AMZN230616C01500000?p=AMZN230616C01500000" xr:uid="{3F1D7C0D-1F57-4EA5-8218-D8CC7C6208A4}"/>
    <hyperlink ref="C5798" r:id="rId7306" display="https://finance.yahoo.com/quote/AMZN/options?strike=1500&amp;straddle=false" xr:uid="{5C1ED0BF-BFB0-4139-918D-3A533C608C86}"/>
    <hyperlink ref="A5799" r:id="rId7307" display="https://finance.yahoo.com/quote/AMZN230616C01520000?p=AMZN230616C01520000" xr:uid="{3A9D732D-575B-4C36-A1B9-3C842017C239}"/>
    <hyperlink ref="C5799" r:id="rId7308" display="https://finance.yahoo.com/quote/AMZN/options?strike=1520&amp;straddle=false" xr:uid="{48F864DB-6E37-4189-ABC9-244D6A32A9D7}"/>
    <hyperlink ref="A5800" r:id="rId7309" display="https://finance.yahoo.com/quote/AMZN230616C01540000?p=AMZN230616C01540000" xr:uid="{9887BEC3-2777-4D33-9B04-B3E0D85E503D}"/>
    <hyperlink ref="C5800" r:id="rId7310" display="https://finance.yahoo.com/quote/AMZN/options?strike=1540&amp;straddle=false" xr:uid="{A967FE86-8BC5-44C4-A115-D91149DCE608}"/>
    <hyperlink ref="A5801" r:id="rId7311" display="https://finance.yahoo.com/quote/AMZN230616C01550000?p=AMZN230616C01550000" xr:uid="{36E3690A-49D0-48FE-AC23-9F625A6B2A50}"/>
    <hyperlink ref="C5801" r:id="rId7312" display="https://finance.yahoo.com/quote/AMZN/options?strike=1550&amp;straddle=false" xr:uid="{CE0F0AEA-82AC-4786-B5B8-A0789159F33B}"/>
    <hyperlink ref="A5802" r:id="rId7313" display="https://finance.yahoo.com/quote/AMZN230616C01560000?p=AMZN230616C01560000" xr:uid="{CD35DFDD-C452-45E9-BBD6-DDA5832E72BB}"/>
    <hyperlink ref="C5802" r:id="rId7314" display="https://finance.yahoo.com/quote/AMZN/options?strike=1560&amp;straddle=false" xr:uid="{05EC203B-31E3-4172-9EFE-CCA608750779}"/>
    <hyperlink ref="A5803" r:id="rId7315" display="https://finance.yahoo.com/quote/AMZN230616C01580000?p=AMZN230616C01580000" xr:uid="{91E1DE40-819A-4BA2-85E7-29D673EAD2B1}"/>
    <hyperlink ref="C5803" r:id="rId7316" display="https://finance.yahoo.com/quote/AMZN/options?strike=1580&amp;straddle=false" xr:uid="{514129CD-493F-4177-8523-8BB75EF6F5F6}"/>
    <hyperlink ref="A5804" r:id="rId7317" display="https://finance.yahoo.com/quote/AMZN230616C01600000?p=AMZN230616C01600000" xr:uid="{9076408E-A78F-4535-AEE5-034DA254733A}"/>
    <hyperlink ref="C5804" r:id="rId7318" display="https://finance.yahoo.com/quote/AMZN/options?strike=1600&amp;straddle=false" xr:uid="{7F52BA55-9E15-4A28-818C-DD2D584E7733}"/>
    <hyperlink ref="A5805" r:id="rId7319" display="https://finance.yahoo.com/quote/AMZN230616C01620000?p=AMZN230616C01620000" xr:uid="{B96F5B04-35FE-4E00-BCD1-5F6FB802717B}"/>
    <hyperlink ref="C5805" r:id="rId7320" display="https://finance.yahoo.com/quote/AMZN/options?strike=1620&amp;straddle=false" xr:uid="{C38ECEE0-29CE-4E5A-9F1C-DCB3E18E4C04}"/>
    <hyperlink ref="A5806" r:id="rId7321" display="https://finance.yahoo.com/quote/AMZN230616C01640000?p=AMZN230616C01640000" xr:uid="{98E31120-CAC6-4DBB-B4A7-9C1F77DC45BF}"/>
    <hyperlink ref="C5806" r:id="rId7322" display="https://finance.yahoo.com/quote/AMZN/options?strike=1640&amp;straddle=false" xr:uid="{83D53E26-73BA-4943-9047-0C229896D0B6}"/>
    <hyperlink ref="A5807" r:id="rId7323" display="https://finance.yahoo.com/quote/AMZN230616C01660000?p=AMZN230616C01660000" xr:uid="{87037977-ACC6-4FEC-A2DD-1B1B4B2AD084}"/>
    <hyperlink ref="C5807" r:id="rId7324" display="https://finance.yahoo.com/quote/AMZN/options?strike=1660&amp;straddle=false" xr:uid="{9CA636F8-7971-4BCA-9AFA-1962D05A366B}"/>
    <hyperlink ref="A5808" r:id="rId7325" display="https://finance.yahoo.com/quote/AMZN230616C01680000?p=AMZN230616C01680000" xr:uid="{C1DF2CCD-8634-4878-B79B-323E314106C6}"/>
    <hyperlink ref="C5808" r:id="rId7326" display="https://finance.yahoo.com/quote/AMZN/options?strike=1680&amp;straddle=false" xr:uid="{692F19A0-A77B-4597-A0B2-85184DCE2240}"/>
    <hyperlink ref="A5809" r:id="rId7327" display="https://finance.yahoo.com/quote/AMZN230616C01700000?p=AMZN230616C01700000" xr:uid="{111291D0-1B2B-44F7-8C33-740EE5A38358}"/>
    <hyperlink ref="C5809" r:id="rId7328" display="https://finance.yahoo.com/quote/AMZN/options?strike=1700&amp;straddle=false" xr:uid="{0E145572-3AF7-4AE5-AAF3-959E871C1CAC}"/>
    <hyperlink ref="A5810" r:id="rId7329" display="https://finance.yahoo.com/quote/AMZN230616C01720000?p=AMZN230616C01720000" xr:uid="{02F3DE6F-6061-4D7C-94BD-BE5A0C0FCAD6}"/>
    <hyperlink ref="C5810" r:id="rId7330" display="https://finance.yahoo.com/quote/AMZN/options?strike=1720&amp;straddle=false" xr:uid="{81E75569-58A4-40CF-B28A-8032AAA0BCFA}"/>
    <hyperlink ref="A5811" r:id="rId7331" display="https://finance.yahoo.com/quote/AMZN230616C01740000?p=AMZN230616C01740000" xr:uid="{B648FCF6-32DE-4101-9659-667D6ECB6927}"/>
    <hyperlink ref="C5811" r:id="rId7332" display="https://finance.yahoo.com/quote/AMZN/options?strike=1740&amp;straddle=false" xr:uid="{FCBE881C-CA2D-496C-936F-DCB3CDEA5298}"/>
    <hyperlink ref="A5812" r:id="rId7333" display="https://finance.yahoo.com/quote/AMZN230616C01760000?p=AMZN230616C01760000" xr:uid="{E5F83A07-DB9F-498D-8F0D-F44C2D42B51C}"/>
    <hyperlink ref="C5812" r:id="rId7334" display="https://finance.yahoo.com/quote/AMZN/options?strike=1760&amp;straddle=false" xr:uid="{DE771F25-0466-4DDE-9D78-6295FC4A751E}"/>
    <hyperlink ref="A5813" r:id="rId7335" display="https://finance.yahoo.com/quote/AMZN230616C01780000?p=AMZN230616C01780000" xr:uid="{53BF5B27-54E6-4AEB-850B-399C957D6E1C}"/>
    <hyperlink ref="C5813" r:id="rId7336" display="https://finance.yahoo.com/quote/AMZN/options?strike=1780&amp;straddle=false" xr:uid="{918436C5-673C-4381-AA5D-AD61BA87E50B}"/>
    <hyperlink ref="A5814" r:id="rId7337" display="https://finance.yahoo.com/quote/AMZN230616C01800000?p=AMZN230616C01800000" xr:uid="{32FD6B36-9D9E-465F-AED0-713F1B517371}"/>
    <hyperlink ref="C5814" r:id="rId7338" display="https://finance.yahoo.com/quote/AMZN/options?strike=1800&amp;straddle=false" xr:uid="{7C0446CD-4819-46AA-8E79-C939F04AF5EB}"/>
    <hyperlink ref="A5815" r:id="rId7339" display="https://finance.yahoo.com/quote/AMZN230616C01820000?p=AMZN230616C01820000" xr:uid="{1DE286CC-15FC-4F40-BF0E-47E7B7518EF1}"/>
    <hyperlink ref="C5815" r:id="rId7340" display="https://finance.yahoo.com/quote/AMZN/options?strike=1820&amp;straddle=false" xr:uid="{024A9F5D-F52F-46C0-9287-5FC491A7D86B}"/>
    <hyperlink ref="A5816" r:id="rId7341" display="https://finance.yahoo.com/quote/AMZN230616C01840000?p=AMZN230616C01840000" xr:uid="{3DA0C900-7B13-4F31-A5F9-3D125AC0C50B}"/>
    <hyperlink ref="C5816" r:id="rId7342" display="https://finance.yahoo.com/quote/AMZN/options?strike=1840&amp;straddle=false" xr:uid="{E9E54D8E-DB4B-4470-B024-D2BED37C038B}"/>
    <hyperlink ref="A5817" r:id="rId7343" display="https://finance.yahoo.com/quote/AMZN230616C01860000?p=AMZN230616C01860000" xr:uid="{5BAEC17D-CE71-49BA-B99B-A73351C51697}"/>
    <hyperlink ref="C5817" r:id="rId7344" display="https://finance.yahoo.com/quote/AMZN/options?strike=1860&amp;straddle=false" xr:uid="{A16B9F53-1321-45C5-8F7F-102894AA332D}"/>
    <hyperlink ref="A5818" r:id="rId7345" display="https://finance.yahoo.com/quote/AMZN230616C01880000?p=AMZN230616C01880000" xr:uid="{E4D04EBF-E865-46C1-BD9C-C7178DC546AA}"/>
    <hyperlink ref="C5818" r:id="rId7346" display="https://finance.yahoo.com/quote/AMZN/options?strike=1880&amp;straddle=false" xr:uid="{14CF8ED2-F76C-48B2-9086-821BF33AB7F0}"/>
    <hyperlink ref="A5819" r:id="rId7347" display="https://finance.yahoo.com/quote/AMZN230616C01900000?p=AMZN230616C01900000" xr:uid="{8C7D7F35-C2BE-4BCA-83DA-C2F8251DCD71}"/>
    <hyperlink ref="C5819" r:id="rId7348" display="https://finance.yahoo.com/quote/AMZN/options?strike=1900&amp;straddle=false" xr:uid="{FDBBCECA-8F3F-4E19-8677-EAE1902C708C}"/>
    <hyperlink ref="A5820" r:id="rId7349" display="https://finance.yahoo.com/quote/AMZN230616C01920000?p=AMZN230616C01920000" xr:uid="{608CB286-F2D4-4A73-A9C0-51D8420A7CF7}"/>
    <hyperlink ref="C5820" r:id="rId7350" display="https://finance.yahoo.com/quote/AMZN/options?strike=1920&amp;straddle=false" xr:uid="{0B73DA62-EB93-4D20-866B-FF5BBC0E1D5D}"/>
    <hyperlink ref="A5821" r:id="rId7351" display="https://finance.yahoo.com/quote/AMZN230616C01940000?p=AMZN230616C01940000" xr:uid="{64D8ADC2-ADD9-43DF-B96A-FC866B1375D7}"/>
    <hyperlink ref="C5821" r:id="rId7352" display="https://finance.yahoo.com/quote/AMZN/options?strike=1940&amp;straddle=false" xr:uid="{2E149E56-0149-4745-9014-3962D4868F7F}"/>
    <hyperlink ref="A5822" r:id="rId7353" display="https://finance.yahoo.com/quote/AMZN230616C01960000?p=AMZN230616C01960000" xr:uid="{7BD57723-0969-4ED8-843A-22A7A6B1F1A9}"/>
    <hyperlink ref="C5822" r:id="rId7354" display="https://finance.yahoo.com/quote/AMZN/options?strike=1960&amp;straddle=false" xr:uid="{2B444D93-9309-4B3F-8623-7ABE7D7FE239}"/>
    <hyperlink ref="A5823" r:id="rId7355" display="https://finance.yahoo.com/quote/AMZN230616C01980000?p=AMZN230616C01980000" xr:uid="{300A6722-F806-483F-8F26-CEC1C636AB4F}"/>
    <hyperlink ref="C5823" r:id="rId7356" display="https://finance.yahoo.com/quote/AMZN/options?strike=1980&amp;straddle=false" xr:uid="{A9B0E29F-3E87-4387-B3B5-9051F20C5CD8}"/>
    <hyperlink ref="A5824" r:id="rId7357" display="https://finance.yahoo.com/quote/AMZN230616C02000000?p=AMZN230616C02000000" xr:uid="{CC5FA8FD-DBCA-4C41-94D5-54B588C49C23}"/>
    <hyperlink ref="C5824" r:id="rId7358" display="https://finance.yahoo.com/quote/AMZN/options?strike=2000&amp;straddle=false" xr:uid="{35AAB384-81C4-4797-8616-9122EF0E7759}"/>
    <hyperlink ref="A5825" r:id="rId7359" display="https://finance.yahoo.com/quote/AMZN230616C02100000?p=AMZN230616C02100000" xr:uid="{B8910C20-89C7-45C3-A58E-BE1470D643B3}"/>
    <hyperlink ref="C5825" r:id="rId7360" display="https://finance.yahoo.com/quote/AMZN/options?strike=2100&amp;straddle=false" xr:uid="{C5ECCAAC-414F-4B01-9BEE-837FE984891E}"/>
    <hyperlink ref="A5826" r:id="rId7361" display="https://finance.yahoo.com/quote/AMZN230616C02200000?p=AMZN230616C02200000" xr:uid="{86383AA2-CA6B-4D14-850A-10B7F6F2D7D5}"/>
    <hyperlink ref="C5826" r:id="rId7362" display="https://finance.yahoo.com/quote/AMZN/options?strike=2200&amp;straddle=false" xr:uid="{224C5735-F167-481F-B941-23E720E1381D}"/>
    <hyperlink ref="A5827" r:id="rId7363" display="https://finance.yahoo.com/quote/AMZN230616C02300000?p=AMZN230616C02300000" xr:uid="{EB45BE53-5002-4B79-AF84-1038FFBD7392}"/>
    <hyperlink ref="C5827" r:id="rId7364" display="https://finance.yahoo.com/quote/AMZN/options?strike=2300&amp;straddle=false" xr:uid="{1F41449E-27D2-4758-AAC7-F8B9F0B5C4EB}"/>
    <hyperlink ref="A5828" r:id="rId7365" display="https://finance.yahoo.com/quote/AMZN230616C02400000?p=AMZN230616C02400000" xr:uid="{A6E4A193-2571-44CF-B9D7-B1A2B37B0FBC}"/>
    <hyperlink ref="C5828" r:id="rId7366" display="https://finance.yahoo.com/quote/AMZN/options?strike=2400&amp;straddle=false" xr:uid="{182BF64D-40CE-4366-A24B-F055B55FB9AD}"/>
    <hyperlink ref="A5829" r:id="rId7367" display="https://finance.yahoo.com/quote/AMZN230616C02500000?p=AMZN230616C02500000" xr:uid="{3B59BC9A-5FCD-4CF8-86AD-20DB5A472A38}"/>
    <hyperlink ref="C5829" r:id="rId7368" display="https://finance.yahoo.com/quote/AMZN/options?strike=2500&amp;straddle=false" xr:uid="{9375DDC1-55FE-4312-9E91-D7C632DF78BB}"/>
    <hyperlink ref="A5830" r:id="rId7369" display="https://finance.yahoo.com/quote/AMZN230616C02600000?p=AMZN230616C02600000" xr:uid="{0F98A758-EFD7-46E8-93C5-A9150BC42172}"/>
    <hyperlink ref="C5830" r:id="rId7370" display="https://finance.yahoo.com/quote/AMZN/options?strike=2600&amp;straddle=false" xr:uid="{B5F6B36A-2665-4871-87FA-9955E1A3826B}"/>
    <hyperlink ref="A5831" r:id="rId7371" display="https://finance.yahoo.com/quote/AMZN230616C02700000?p=AMZN230616C02700000" xr:uid="{7A0F2D7E-A2D5-40B2-955A-B8FFB734B995}"/>
    <hyperlink ref="C5831" r:id="rId7372" display="https://finance.yahoo.com/quote/AMZN/options?strike=2700&amp;straddle=false" xr:uid="{5A1D342F-A300-4BB3-91A9-1028380AE4E4}"/>
    <hyperlink ref="A5832" r:id="rId7373" display="https://finance.yahoo.com/quote/AMZN230616C02800000?p=AMZN230616C02800000" xr:uid="{AAD546BE-C7EB-4A1C-9093-72CFC36F83CC}"/>
    <hyperlink ref="C5832" r:id="rId7374" display="https://finance.yahoo.com/quote/AMZN/options?strike=2800&amp;straddle=false" xr:uid="{3C3B2B2B-97F8-4DB3-A917-D6A6E7A05CA8}"/>
    <hyperlink ref="A5833" r:id="rId7375" display="https://finance.yahoo.com/quote/AMZN230616C02900000?p=AMZN230616C02900000" xr:uid="{327947F3-04D5-4BED-8F5C-6F80ABB34A94}"/>
    <hyperlink ref="C5833" r:id="rId7376" display="https://finance.yahoo.com/quote/AMZN/options?strike=2900&amp;straddle=false" xr:uid="{5B2EEEF4-674C-4385-A451-DE61917E2833}"/>
    <hyperlink ref="A5834" r:id="rId7377" display="https://finance.yahoo.com/quote/AMZN230616C03000000?p=AMZN230616C03000000" xr:uid="{8272875B-9919-4981-A768-9B4B7BAB60CD}"/>
    <hyperlink ref="C5834" r:id="rId7378" display="https://finance.yahoo.com/quote/AMZN/options?strike=3000&amp;straddle=false" xr:uid="{1919AFEC-DFFC-4A12-BA9F-66C9DFBCD7E7}"/>
    <hyperlink ref="A5835" r:id="rId7379" display="https://finance.yahoo.com/quote/AMZN230616C03010000?p=AMZN230616C03010000" xr:uid="{116C6535-FA04-45F4-B7C9-7CD9DEE3B753}"/>
    <hyperlink ref="C5835" r:id="rId7380" display="https://finance.yahoo.com/quote/AMZN/options?strike=3010&amp;straddle=false" xr:uid="{5201EF2C-E94E-4D53-B56A-4A57C0BA6A4B}"/>
    <hyperlink ref="A5836" r:id="rId7381" display="https://finance.yahoo.com/quote/AMZN230616C03020000?p=AMZN230616C03020000" xr:uid="{F9988DA9-B840-41A7-B33D-99932699E28D}"/>
    <hyperlink ref="C5836" r:id="rId7382" display="https://finance.yahoo.com/quote/AMZN/options?strike=3020&amp;straddle=false" xr:uid="{D4AB1147-979F-4669-89B3-5A7EC4DF940B}"/>
    <hyperlink ref="A5837" r:id="rId7383" display="https://finance.yahoo.com/quote/AMZN230616C03030000?p=AMZN230616C03030000" xr:uid="{EDA83224-1899-48FC-8E39-D4B8DF821911}"/>
    <hyperlink ref="C5837" r:id="rId7384" display="https://finance.yahoo.com/quote/AMZN/options?strike=3030&amp;straddle=false" xr:uid="{9C714826-A832-4572-B064-03FF746E1064}"/>
    <hyperlink ref="A5838" r:id="rId7385" display="https://finance.yahoo.com/quote/AMZN230616C03040000?p=AMZN230616C03040000" xr:uid="{AC473A10-76D7-40A3-9764-4DC4FD1243A3}"/>
    <hyperlink ref="C5838" r:id="rId7386" display="https://finance.yahoo.com/quote/AMZN/options?strike=3040&amp;straddle=false" xr:uid="{B4D6BCB2-272A-42FA-9886-3C17AF283B53}"/>
    <hyperlink ref="A5839" r:id="rId7387" display="https://finance.yahoo.com/quote/AMZN230616C03050000?p=AMZN230616C03050000" xr:uid="{454A2339-7327-40CA-989A-4D6588CD81F4}"/>
    <hyperlink ref="C5839" r:id="rId7388" display="https://finance.yahoo.com/quote/AMZN/options?strike=3050&amp;straddle=false" xr:uid="{77E0A03A-2F9C-48FD-B355-ABD8EB747457}"/>
    <hyperlink ref="A5840" r:id="rId7389" display="https://finance.yahoo.com/quote/AMZN230616C03060000?p=AMZN230616C03060000" xr:uid="{CFE9FCF4-1FEE-4E39-9E2E-3121F03957D3}"/>
    <hyperlink ref="C5840" r:id="rId7390" display="https://finance.yahoo.com/quote/AMZN/options?strike=3060&amp;straddle=false" xr:uid="{D95C2537-B863-4962-B37F-9E4980B2A47D}"/>
    <hyperlink ref="A5841" r:id="rId7391" display="https://finance.yahoo.com/quote/AMZN230616C03070000?p=AMZN230616C03070000" xr:uid="{B9F4798B-1CA1-4261-B46C-66938D653E84}"/>
    <hyperlink ref="C5841" r:id="rId7392" display="https://finance.yahoo.com/quote/AMZN/options?strike=3070&amp;straddle=false" xr:uid="{C2F5CC22-89FC-4E23-A5EA-BBF95F4424AC}"/>
    <hyperlink ref="A5842" r:id="rId7393" display="https://finance.yahoo.com/quote/AMZN230616C03080000?p=AMZN230616C03080000" xr:uid="{BDA6C57E-628A-48DB-89C1-8374D5BDAB7C}"/>
    <hyperlink ref="C5842" r:id="rId7394" display="https://finance.yahoo.com/quote/AMZN/options?strike=3080&amp;straddle=false" xr:uid="{3ACE4684-A16D-4928-A7D7-7FCE690BBC19}"/>
    <hyperlink ref="A5843" r:id="rId7395" display="https://finance.yahoo.com/quote/AMZN230616C03090000?p=AMZN230616C03090000" xr:uid="{848C9391-CBC7-4A38-9FDF-F2E1BB02CD83}"/>
    <hyperlink ref="C5843" r:id="rId7396" display="https://finance.yahoo.com/quote/AMZN/options?strike=3090&amp;straddle=false" xr:uid="{C534534D-8B65-42D7-89A1-7F50A529F269}"/>
    <hyperlink ref="A5844" r:id="rId7397" display="https://finance.yahoo.com/quote/AMZN230616C03100000?p=AMZN230616C03100000" xr:uid="{5B7BEA87-2196-4340-B7CA-0B29ABEF20F4}"/>
    <hyperlink ref="C5844" r:id="rId7398" display="https://finance.yahoo.com/quote/AMZN/options?strike=3100&amp;straddle=false" xr:uid="{B2B48195-0442-45EC-B5B7-1E731FA9E662}"/>
    <hyperlink ref="A5845" r:id="rId7399" display="https://finance.yahoo.com/quote/AMZN230616C03110000?p=AMZN230616C03110000" xr:uid="{934EDDDE-5E17-4D5D-A9EF-7599793DA60E}"/>
    <hyperlink ref="C5845" r:id="rId7400" display="https://finance.yahoo.com/quote/AMZN/options?strike=3110&amp;straddle=false" xr:uid="{F95D2D28-CEDE-40F8-951D-DEE1C389D94F}"/>
    <hyperlink ref="A5846" r:id="rId7401" display="https://finance.yahoo.com/quote/AMZN230616C03120000?p=AMZN230616C03120000" xr:uid="{E77AB6BC-92BD-4374-9D7F-57EF6BBD7B6B}"/>
    <hyperlink ref="C5846" r:id="rId7402" display="https://finance.yahoo.com/quote/AMZN/options?strike=3120&amp;straddle=false" xr:uid="{B4CD21BD-C5D5-47C1-B394-39B0EDDDEC35}"/>
    <hyperlink ref="A5847" r:id="rId7403" display="https://finance.yahoo.com/quote/AMZN230616C03130000?p=AMZN230616C03130000" xr:uid="{9B769C61-43E7-427C-8439-60B2A9772CE9}"/>
    <hyperlink ref="C5847" r:id="rId7404" display="https://finance.yahoo.com/quote/AMZN/options?strike=3130&amp;straddle=false" xr:uid="{7FF07DBA-3614-4717-A14A-3D255F03506B}"/>
    <hyperlink ref="A5848" r:id="rId7405" display="https://finance.yahoo.com/quote/AMZN230616C03140000?p=AMZN230616C03140000" xr:uid="{CE1CE19E-044A-4B28-90BB-EDEC8321D760}"/>
    <hyperlink ref="C5848" r:id="rId7406" display="https://finance.yahoo.com/quote/AMZN/options?strike=3140&amp;straddle=false" xr:uid="{803491A2-1032-48E6-893C-27C3B50C0E73}"/>
    <hyperlink ref="A5849" r:id="rId7407" display="https://finance.yahoo.com/quote/AMZN230616C03150000?p=AMZN230616C03150000" xr:uid="{2E26ACA8-2B7A-47CE-96D0-4ED5A5224822}"/>
    <hyperlink ref="C5849" r:id="rId7408" display="https://finance.yahoo.com/quote/AMZN/options?strike=3150&amp;straddle=false" xr:uid="{B5C31A3F-199C-4FB9-8053-36C1CF5DC97C}"/>
    <hyperlink ref="A5850" r:id="rId7409" display="https://finance.yahoo.com/quote/AMZN230616C03160000?p=AMZN230616C03160000" xr:uid="{139A8CFA-A806-4760-B7F7-65AE126B6BE1}"/>
    <hyperlink ref="C5850" r:id="rId7410" display="https://finance.yahoo.com/quote/AMZN/options?strike=3160&amp;straddle=false" xr:uid="{8D3BC45D-1788-4CBC-8AAB-77FA33B40FC7}"/>
    <hyperlink ref="A5851" r:id="rId7411" display="https://finance.yahoo.com/quote/AMZN230616C03170000?p=AMZN230616C03170000" xr:uid="{F5674F98-B462-464F-AFD8-3CF2FAF7B033}"/>
    <hyperlink ref="C5851" r:id="rId7412" display="https://finance.yahoo.com/quote/AMZN/options?strike=3170&amp;straddle=false" xr:uid="{CDE1AB68-431B-412C-A196-3BADA007C246}"/>
    <hyperlink ref="A5852" r:id="rId7413" display="https://finance.yahoo.com/quote/AMZN230616C03180000?p=AMZN230616C03180000" xr:uid="{32A15998-C789-4A69-8285-7C29A62D8482}"/>
    <hyperlink ref="C5852" r:id="rId7414" display="https://finance.yahoo.com/quote/AMZN/options?strike=3180&amp;straddle=false" xr:uid="{B9C3B0ED-1713-4693-9DA4-E9F589D1B0B7}"/>
    <hyperlink ref="A5853" r:id="rId7415" display="https://finance.yahoo.com/quote/AMZN230616C03190000?p=AMZN230616C03190000" xr:uid="{F3F098FC-6687-4E0D-A862-FEFDFDA1A78D}"/>
    <hyperlink ref="C5853" r:id="rId7416" display="https://finance.yahoo.com/quote/AMZN/options?strike=3190&amp;straddle=false" xr:uid="{6AC91189-CE3D-4EC7-9F38-E6018C0E51A0}"/>
    <hyperlink ref="A5854" r:id="rId7417" display="https://finance.yahoo.com/quote/AMZN230616C03200000?p=AMZN230616C03200000" xr:uid="{7C88AB55-F613-46DF-899A-0BA3FD9CD3EF}"/>
    <hyperlink ref="C5854" r:id="rId7418" display="https://finance.yahoo.com/quote/AMZN/options?strike=3200&amp;straddle=false" xr:uid="{21576A99-33FE-47C4-B71C-486C784653CE}"/>
    <hyperlink ref="A5855" r:id="rId7419" display="https://finance.yahoo.com/quote/AMZN230616C03210000?p=AMZN230616C03210000" xr:uid="{DCF7FC20-1716-4568-AF6B-CB80627DBCA5}"/>
    <hyperlink ref="C5855" r:id="rId7420" display="https://finance.yahoo.com/quote/AMZN/options?strike=3210&amp;straddle=false" xr:uid="{C3998669-0495-401E-86DF-F112713ABB12}"/>
    <hyperlink ref="A5856" r:id="rId7421" display="https://finance.yahoo.com/quote/AMZN230616C03220000?p=AMZN230616C03220000" xr:uid="{228F2E6C-DF96-4CB4-B59C-D8716E2DE414}"/>
    <hyperlink ref="C5856" r:id="rId7422" display="https://finance.yahoo.com/quote/AMZN/options?strike=3220&amp;straddle=false" xr:uid="{584E8110-F7A7-4AA6-98B9-DA9553AD9F0A}"/>
    <hyperlink ref="A5857" r:id="rId7423" display="https://finance.yahoo.com/quote/AMZN230616C03230000?p=AMZN230616C03230000" xr:uid="{0F46B6DA-E858-4A4B-8C71-29581CD2ED14}"/>
    <hyperlink ref="C5857" r:id="rId7424" display="https://finance.yahoo.com/quote/AMZN/options?strike=3230&amp;straddle=false" xr:uid="{FC3C531F-209E-4E5C-9EC8-3BFB5D16F0D6}"/>
    <hyperlink ref="A5858" r:id="rId7425" display="https://finance.yahoo.com/quote/AMZN230616C03240000?p=AMZN230616C03240000" xr:uid="{44D12787-08C0-4CB8-889D-BB44EF621EF8}"/>
    <hyperlink ref="C5858" r:id="rId7426" display="https://finance.yahoo.com/quote/AMZN/options?strike=3240&amp;straddle=false" xr:uid="{9B4CF71F-8780-464E-B208-96AF2F444972}"/>
    <hyperlink ref="A5859" r:id="rId7427" display="https://finance.yahoo.com/quote/AMZN230616C03250000?p=AMZN230616C03250000" xr:uid="{4AA3372B-314C-4725-8BDD-C4BEA3966567}"/>
    <hyperlink ref="C5859" r:id="rId7428" display="https://finance.yahoo.com/quote/AMZN/options?strike=3250&amp;straddle=false" xr:uid="{F8651DF5-789B-4D86-AC89-CDB4D1445D9E}"/>
    <hyperlink ref="A5860" r:id="rId7429" display="https://finance.yahoo.com/quote/AMZN230616C03260000?p=AMZN230616C03260000" xr:uid="{EA6BFE14-164A-4741-A84A-DD8352A2F83B}"/>
    <hyperlink ref="C5860" r:id="rId7430" display="https://finance.yahoo.com/quote/AMZN/options?strike=3260&amp;straddle=false" xr:uid="{B129B659-9357-4084-8561-84FF2F65E60C}"/>
    <hyperlink ref="A5861" r:id="rId7431" display="https://finance.yahoo.com/quote/AMZN230616C03270000?p=AMZN230616C03270000" xr:uid="{7D108ADC-8EC2-4D67-95A1-3E501425927E}"/>
    <hyperlink ref="C5861" r:id="rId7432" display="https://finance.yahoo.com/quote/AMZN/options?strike=3270&amp;straddle=false" xr:uid="{88A234C2-D8B7-44CA-A0AB-A733A0F0D75C}"/>
    <hyperlink ref="A5862" r:id="rId7433" display="https://finance.yahoo.com/quote/AMZN230616C03280000?p=AMZN230616C03280000" xr:uid="{2CBDB3A8-EC7B-4F3D-90E9-C1A2F5C20DC9}"/>
    <hyperlink ref="C5862" r:id="rId7434" display="https://finance.yahoo.com/quote/AMZN/options?strike=3280&amp;straddle=false" xr:uid="{BF009BE5-E7FB-4473-AE99-A579757443A5}"/>
    <hyperlink ref="A5863" r:id="rId7435" display="https://finance.yahoo.com/quote/AMZN230616C03290000?p=AMZN230616C03290000" xr:uid="{B9EE5F84-3603-449C-85AA-4BFE4D264B6C}"/>
    <hyperlink ref="C5863" r:id="rId7436" display="https://finance.yahoo.com/quote/AMZN/options?strike=3290&amp;straddle=false" xr:uid="{1A0BFACE-D2B6-492B-87DB-FAE6671E1E33}"/>
    <hyperlink ref="A5864" r:id="rId7437" display="https://finance.yahoo.com/quote/AMZN230616C03300000?p=AMZN230616C03300000" xr:uid="{ADA06FE2-6B9B-4616-84B7-816A29025A1A}"/>
    <hyperlink ref="C5864" r:id="rId7438" display="https://finance.yahoo.com/quote/AMZN/options?strike=3300&amp;straddle=false" xr:uid="{33040E56-9521-4438-A983-3DEFAE86FEDE}"/>
    <hyperlink ref="A5865" r:id="rId7439" display="https://finance.yahoo.com/quote/AMZN230616C03310000?p=AMZN230616C03310000" xr:uid="{1BFCC643-AF5F-4D19-ACB2-A5787C974743}"/>
    <hyperlink ref="C5865" r:id="rId7440" display="https://finance.yahoo.com/quote/AMZN/options?strike=3310&amp;straddle=false" xr:uid="{1B8E36EA-F6D8-4FD1-948B-2612E6A49278}"/>
    <hyperlink ref="A5866" r:id="rId7441" display="https://finance.yahoo.com/quote/AMZN230616C03320000?p=AMZN230616C03320000" xr:uid="{7971359D-FE6D-4DEC-BE6F-F30CA323B343}"/>
    <hyperlink ref="C5866" r:id="rId7442" display="https://finance.yahoo.com/quote/AMZN/options?strike=3320&amp;straddle=false" xr:uid="{2AD11ABD-62CE-46D1-A29A-8C806124EE90}"/>
    <hyperlink ref="A5867" r:id="rId7443" display="https://finance.yahoo.com/quote/AMZN230616C03330000?p=AMZN230616C03330000" xr:uid="{ED31E1C3-BE7B-495D-899D-AF079D7CCC58}"/>
    <hyperlink ref="C5867" r:id="rId7444" display="https://finance.yahoo.com/quote/AMZN/options?strike=3330&amp;straddle=false" xr:uid="{685A009C-8B8F-4943-9EF8-3DB42441CECB}"/>
    <hyperlink ref="A5868" r:id="rId7445" display="https://finance.yahoo.com/quote/AMZN230616C03340000?p=AMZN230616C03340000" xr:uid="{F896FC35-4AB3-498C-A50E-5D4E39D0E586}"/>
    <hyperlink ref="C5868" r:id="rId7446" display="https://finance.yahoo.com/quote/AMZN/options?strike=3340&amp;straddle=false" xr:uid="{8C3038E4-2D4F-48E4-A1C7-B79390A80099}"/>
    <hyperlink ref="A5869" r:id="rId7447" display="https://finance.yahoo.com/quote/AMZN230616C03350000?p=AMZN230616C03350000" xr:uid="{D732E817-E3FC-43A1-A12A-6D7BEC23814B}"/>
    <hyperlink ref="C5869" r:id="rId7448" display="https://finance.yahoo.com/quote/AMZN/options?strike=3350&amp;straddle=false" xr:uid="{7732CB93-E8AA-4CE9-BF37-121D95725A13}"/>
    <hyperlink ref="A5870" r:id="rId7449" display="https://finance.yahoo.com/quote/AMZN230616C03360000?p=AMZN230616C03360000" xr:uid="{77D316F9-BDCF-48FE-A20B-480EE3951C0F}"/>
    <hyperlink ref="C5870" r:id="rId7450" display="https://finance.yahoo.com/quote/AMZN/options?strike=3360&amp;straddle=false" xr:uid="{4372C7A0-D5EC-495C-97CB-B35F2203C55A}"/>
    <hyperlink ref="A5871" r:id="rId7451" display="https://finance.yahoo.com/quote/AMZN230616C03370000?p=AMZN230616C03370000" xr:uid="{A24B48B6-75A3-44FC-A28E-05876870AB47}"/>
    <hyperlink ref="C5871" r:id="rId7452" display="https://finance.yahoo.com/quote/AMZN/options?strike=3370&amp;straddle=false" xr:uid="{D5727DCC-76D7-4E65-81D0-3FC93841BBA2}"/>
    <hyperlink ref="A5872" r:id="rId7453" display="https://finance.yahoo.com/quote/AMZN230616C03380000?p=AMZN230616C03380000" xr:uid="{346E6E99-9E85-4975-88C6-86DDF5BEAB61}"/>
    <hyperlink ref="C5872" r:id="rId7454" display="https://finance.yahoo.com/quote/AMZN/options?strike=3380&amp;straddle=false" xr:uid="{05846A98-9941-413E-A7A7-3AD1FA8E088E}"/>
    <hyperlink ref="A5873" r:id="rId7455" display="https://finance.yahoo.com/quote/AMZN230616C03390000?p=AMZN230616C03390000" xr:uid="{F24DB9D9-1A52-4981-AC66-FC0557020527}"/>
    <hyperlink ref="C5873" r:id="rId7456" display="https://finance.yahoo.com/quote/AMZN/options?strike=3390&amp;straddle=false" xr:uid="{827F828A-9337-4569-81D8-71498E426B32}"/>
    <hyperlink ref="A5874" r:id="rId7457" display="https://finance.yahoo.com/quote/AMZN230616C03400000?p=AMZN230616C03400000" xr:uid="{06D60663-EC6D-42B8-BD62-1BF5769888D4}"/>
    <hyperlink ref="C5874" r:id="rId7458" display="https://finance.yahoo.com/quote/AMZN/options?strike=3400&amp;straddle=false" xr:uid="{85FD16B6-448A-45E8-A85A-D24D2B390B33}"/>
    <hyperlink ref="A5875" r:id="rId7459" display="https://finance.yahoo.com/quote/AMZN230616C03410000?p=AMZN230616C03410000" xr:uid="{BC2783D2-1975-446A-BA40-A3DA86D173B8}"/>
    <hyperlink ref="C5875" r:id="rId7460" display="https://finance.yahoo.com/quote/AMZN/options?strike=3410&amp;straddle=false" xr:uid="{665D27D9-56CA-4A81-93BF-4CBD5788AB06}"/>
    <hyperlink ref="A5876" r:id="rId7461" display="https://finance.yahoo.com/quote/AMZN230616C03420000?p=AMZN230616C03420000" xr:uid="{47116A4E-0D25-4E4A-B566-9ED9BC0FDDB2}"/>
    <hyperlink ref="C5876" r:id="rId7462" display="https://finance.yahoo.com/quote/AMZN/options?strike=3420&amp;straddle=false" xr:uid="{2421210C-A89E-4F38-A574-855381E82F59}"/>
    <hyperlink ref="A5877" r:id="rId7463" display="https://finance.yahoo.com/quote/AMZN230616C03430000?p=AMZN230616C03430000" xr:uid="{152F344E-F51F-4625-8B34-B9C4C2EA55BA}"/>
    <hyperlink ref="C5877" r:id="rId7464" display="https://finance.yahoo.com/quote/AMZN/options?strike=3430&amp;straddle=false" xr:uid="{9800223B-6612-483D-A65B-8F4BB0FA9D4E}"/>
    <hyperlink ref="A5878" r:id="rId7465" display="https://finance.yahoo.com/quote/AMZN230616C03440000?p=AMZN230616C03440000" xr:uid="{3DBA3672-A529-42CD-8D46-288CBB8D37D6}"/>
    <hyperlink ref="C5878" r:id="rId7466" display="https://finance.yahoo.com/quote/AMZN/options?strike=3440&amp;straddle=false" xr:uid="{B1F30BCD-32C4-4B5E-B931-72D1E1F6FFBE}"/>
    <hyperlink ref="A5879" r:id="rId7467" display="https://finance.yahoo.com/quote/AMZN230616C03450000?p=AMZN230616C03450000" xr:uid="{CD7AC129-F860-4A35-8EC5-E6A6DF2D4FF0}"/>
    <hyperlink ref="C5879" r:id="rId7468" display="https://finance.yahoo.com/quote/AMZN/options?strike=3450&amp;straddle=false" xr:uid="{7A540C19-A117-4BEF-8D68-73CD2028C8DB}"/>
    <hyperlink ref="A5880" r:id="rId7469" display="https://finance.yahoo.com/quote/AMZN230616C03460000?p=AMZN230616C03460000" xr:uid="{269F99C3-5839-4745-BB14-41B09B6AF514}"/>
    <hyperlink ref="C5880" r:id="rId7470" display="https://finance.yahoo.com/quote/AMZN/options?strike=3460&amp;straddle=false" xr:uid="{0C3A61AC-2F82-4D0C-ACDC-520F46E970EB}"/>
    <hyperlink ref="A5881" r:id="rId7471" display="https://finance.yahoo.com/quote/AMZN230616C03470000?p=AMZN230616C03470000" xr:uid="{7C636019-B018-43D0-B145-E760D2F6370B}"/>
    <hyperlink ref="C5881" r:id="rId7472" display="https://finance.yahoo.com/quote/AMZN/options?strike=3470&amp;straddle=false" xr:uid="{02ADC40F-8788-4919-A450-59604777BCB2}"/>
    <hyperlink ref="A5882" r:id="rId7473" display="https://finance.yahoo.com/quote/AMZN230616C03480000?p=AMZN230616C03480000" xr:uid="{098728DF-5D04-4C0B-9C38-AC8710D802ED}"/>
    <hyperlink ref="C5882" r:id="rId7474" display="https://finance.yahoo.com/quote/AMZN/options?strike=3480&amp;straddle=false" xr:uid="{4F17F75E-7E47-4672-ACE3-38B55251E9FA}"/>
    <hyperlink ref="A5883" r:id="rId7475" display="https://finance.yahoo.com/quote/AMZN230616C03490000?p=AMZN230616C03490000" xr:uid="{3724E846-7C5A-4E63-A2B7-DC850878E8D0}"/>
    <hyperlink ref="C5883" r:id="rId7476" display="https://finance.yahoo.com/quote/AMZN/options?strike=3490&amp;straddle=false" xr:uid="{D065929D-5DBD-4B81-91DD-86D4AF9D887C}"/>
    <hyperlink ref="A5884" r:id="rId7477" display="https://finance.yahoo.com/quote/AMZN230616C03500000?p=AMZN230616C03500000" xr:uid="{E292C1B1-A27F-4F0A-97FD-5D7868201BF5}"/>
    <hyperlink ref="C5884" r:id="rId7478" display="https://finance.yahoo.com/quote/AMZN/options?strike=3500&amp;straddle=false" xr:uid="{BF02820F-2F72-4CDA-AFAA-8F0B4471EBF2}"/>
    <hyperlink ref="A5885" r:id="rId7479" display="https://finance.yahoo.com/quote/AMZN230616C03510000?p=AMZN230616C03510000" xr:uid="{F00E4C89-4309-46B5-9509-A17BE4D9AFCF}"/>
    <hyperlink ref="C5885" r:id="rId7480" display="https://finance.yahoo.com/quote/AMZN/options?strike=3510&amp;straddle=false" xr:uid="{C2707605-FD7C-4800-9C95-9765A953DB07}"/>
    <hyperlink ref="A5886" r:id="rId7481" display="https://finance.yahoo.com/quote/AMZN230616C03520000?p=AMZN230616C03520000" xr:uid="{75696138-995B-44A7-9643-37AC0C0C045E}"/>
    <hyperlink ref="C5886" r:id="rId7482" display="https://finance.yahoo.com/quote/AMZN/options?strike=3520&amp;straddle=false" xr:uid="{C071920B-9FF2-4A72-91AF-264F6AD4042C}"/>
    <hyperlink ref="A5887" r:id="rId7483" display="https://finance.yahoo.com/quote/AMZN230616C03530000?p=AMZN230616C03530000" xr:uid="{2DEB2A6B-6B46-402C-BA80-E2C36C724ABB}"/>
    <hyperlink ref="C5887" r:id="rId7484" display="https://finance.yahoo.com/quote/AMZN/options?strike=3530&amp;straddle=false" xr:uid="{DEB21907-2579-43CB-87B1-12FB572D438B}"/>
    <hyperlink ref="A5888" r:id="rId7485" display="https://finance.yahoo.com/quote/AMZN230616C03540000?p=AMZN230616C03540000" xr:uid="{8DBEC450-BF2F-478C-BDE1-601FCD0C8B74}"/>
    <hyperlink ref="C5888" r:id="rId7486" display="https://finance.yahoo.com/quote/AMZN/options?strike=3540&amp;straddle=false" xr:uid="{A54BC73F-07AA-4F57-AA94-1CB0B4CEF42A}"/>
    <hyperlink ref="A5889" r:id="rId7487" display="https://finance.yahoo.com/quote/AMZN230616C03550000?p=AMZN230616C03550000" xr:uid="{16238F27-4036-4481-A9E6-07453D0AB1FE}"/>
    <hyperlink ref="C5889" r:id="rId7488" display="https://finance.yahoo.com/quote/AMZN/options?strike=3550&amp;straddle=false" xr:uid="{16B16BC4-1597-46D8-B7FF-3289042DD845}"/>
    <hyperlink ref="A5890" r:id="rId7489" display="https://finance.yahoo.com/quote/AMZN230616C03560000?p=AMZN230616C03560000" xr:uid="{D63EE057-4BB1-4AF8-B4A0-5F56C0C43E59}"/>
    <hyperlink ref="C5890" r:id="rId7490" display="https://finance.yahoo.com/quote/AMZN/options?strike=3560&amp;straddle=false" xr:uid="{A7B79AD8-2300-40A9-A075-5CBAEEAB5FB8}"/>
    <hyperlink ref="A5891" r:id="rId7491" display="https://finance.yahoo.com/quote/AMZN230616C03570000?p=AMZN230616C03570000" xr:uid="{E87C19B3-9DF3-49A7-BD2D-BF5AF50A28E0}"/>
    <hyperlink ref="C5891" r:id="rId7492" display="https://finance.yahoo.com/quote/AMZN/options?strike=3570&amp;straddle=false" xr:uid="{7F378C65-3D43-4E6C-A5D0-25AE486B5B2E}"/>
    <hyperlink ref="A5892" r:id="rId7493" display="https://finance.yahoo.com/quote/AMZN230616C03580000?p=AMZN230616C03580000" xr:uid="{EE20FA4A-F629-44FA-AE78-AA15E3C121DA}"/>
    <hyperlink ref="C5892" r:id="rId7494" display="https://finance.yahoo.com/quote/AMZN/options?strike=3580&amp;straddle=false" xr:uid="{82C4E859-8061-44DF-AC8F-B2870E393ADC}"/>
    <hyperlink ref="A5893" r:id="rId7495" display="https://finance.yahoo.com/quote/AMZN230616C03590000?p=AMZN230616C03590000" xr:uid="{6AF391FC-EADA-423D-9467-232483F97166}"/>
    <hyperlink ref="C5893" r:id="rId7496" display="https://finance.yahoo.com/quote/AMZN/options?strike=3590&amp;straddle=false" xr:uid="{ADF72BD3-1C4F-4604-AD3A-7FFB14CF245B}"/>
    <hyperlink ref="A5894" r:id="rId7497" display="https://finance.yahoo.com/quote/AMZN230616C03600000?p=AMZN230616C03600000" xr:uid="{72C62684-278B-401F-ACA9-A5F194C63514}"/>
    <hyperlink ref="C5894" r:id="rId7498" display="https://finance.yahoo.com/quote/AMZN/options?strike=3600&amp;straddle=false" xr:uid="{B6C05404-1859-4A66-B426-826EDC19699F}"/>
    <hyperlink ref="A5895" r:id="rId7499" display="https://finance.yahoo.com/quote/AMZN230616C03610000?p=AMZN230616C03610000" xr:uid="{DF191530-1AAA-43D2-B0B2-65A5565190CC}"/>
    <hyperlink ref="C5895" r:id="rId7500" display="https://finance.yahoo.com/quote/AMZN/options?strike=3610&amp;straddle=false" xr:uid="{6F6FD3DE-F7FF-4C43-B478-6239238DF866}"/>
    <hyperlink ref="A5896" r:id="rId7501" display="https://finance.yahoo.com/quote/AMZN230616C03620000?p=AMZN230616C03620000" xr:uid="{57F3AC11-7F66-4E66-8930-FB30B31B53A9}"/>
    <hyperlink ref="C5896" r:id="rId7502" display="https://finance.yahoo.com/quote/AMZN/options?strike=3620&amp;straddle=false" xr:uid="{12E42C31-3A46-4111-BD83-2C2F0FFBC852}"/>
    <hyperlink ref="A5897" r:id="rId7503" display="https://finance.yahoo.com/quote/AMZN230616C03630000?p=AMZN230616C03630000" xr:uid="{D93CEAAA-276F-47A4-880A-3319027A8FBA}"/>
    <hyperlink ref="C5897" r:id="rId7504" display="https://finance.yahoo.com/quote/AMZN/options?strike=3630&amp;straddle=false" xr:uid="{A6894474-9340-4049-9BEB-38A53BC59FC8}"/>
    <hyperlink ref="A5898" r:id="rId7505" display="https://finance.yahoo.com/quote/AMZN230616C03640000?p=AMZN230616C03640000" xr:uid="{20BD7E81-44AA-4A54-BA8B-877E1D2EC58F}"/>
    <hyperlink ref="C5898" r:id="rId7506" display="https://finance.yahoo.com/quote/AMZN/options?strike=3640&amp;straddle=false" xr:uid="{BFA892C6-B274-4878-BB51-CC98A3C384BD}"/>
    <hyperlink ref="A5899" r:id="rId7507" display="https://finance.yahoo.com/quote/AMZN230616C03650000?p=AMZN230616C03650000" xr:uid="{264065AB-B55F-4C18-9199-4A5829FB4A7D}"/>
    <hyperlink ref="C5899" r:id="rId7508" display="https://finance.yahoo.com/quote/AMZN/options?strike=3650&amp;straddle=false" xr:uid="{412D7FD2-C428-4358-B74B-28FB1B9A2BED}"/>
    <hyperlink ref="A5900" r:id="rId7509" display="https://finance.yahoo.com/quote/AMZN230616C03660000?p=AMZN230616C03660000" xr:uid="{9FA8F818-25BC-43E0-AD48-A470A68AFA13}"/>
    <hyperlink ref="C5900" r:id="rId7510" display="https://finance.yahoo.com/quote/AMZN/options?strike=3660&amp;straddle=false" xr:uid="{B64702FA-5593-4E49-BC65-7A45E4C025AA}"/>
    <hyperlink ref="A5901" r:id="rId7511" display="https://finance.yahoo.com/quote/AMZN230616C03670000?p=AMZN230616C03670000" xr:uid="{B7C88A29-3B30-42A2-9EC1-489B5C94FA41}"/>
    <hyperlink ref="C5901" r:id="rId7512" display="https://finance.yahoo.com/quote/AMZN/options?strike=3670&amp;straddle=false" xr:uid="{5A362E0F-7B9E-49C7-BF82-823EAD01DB9A}"/>
    <hyperlink ref="A5902" r:id="rId7513" display="https://finance.yahoo.com/quote/AMZN230616C03680000?p=AMZN230616C03680000" xr:uid="{50D0B009-3D40-4EA4-9A88-7F6F0644AA06}"/>
    <hyperlink ref="C5902" r:id="rId7514" display="https://finance.yahoo.com/quote/AMZN/options?strike=3680&amp;straddle=false" xr:uid="{98A5F741-91AA-497B-8C3E-4BBE97569227}"/>
    <hyperlink ref="A5903" r:id="rId7515" display="https://finance.yahoo.com/quote/AMZN230616C03690000?p=AMZN230616C03690000" xr:uid="{775344E1-A1D0-4207-AECE-F2CCDA94EE02}"/>
    <hyperlink ref="C5903" r:id="rId7516" display="https://finance.yahoo.com/quote/AMZN/options?strike=3690&amp;straddle=false" xr:uid="{1751BEAF-0062-4675-9921-5BB880775BC7}"/>
    <hyperlink ref="A5904" r:id="rId7517" display="https://finance.yahoo.com/quote/AMZN230616C03700000?p=AMZN230616C03700000" xr:uid="{1ED3BDEC-7301-47CD-818E-076B82211413}"/>
    <hyperlink ref="C5904" r:id="rId7518" display="https://finance.yahoo.com/quote/AMZN/options?strike=3700&amp;straddle=false" xr:uid="{2CCACB6A-0C15-4BEE-A1BB-B800B2B85DB4}"/>
    <hyperlink ref="A5905" r:id="rId7519" display="https://finance.yahoo.com/quote/AMZN230616C03710000?p=AMZN230616C03710000" xr:uid="{1736DC92-A430-4935-AC83-BB794AC78DFE}"/>
    <hyperlink ref="C5905" r:id="rId7520" display="https://finance.yahoo.com/quote/AMZN/options?strike=3710&amp;straddle=false" xr:uid="{83BA9BF3-2562-4B4E-B9A4-3ACDE9C9963E}"/>
    <hyperlink ref="A5906" r:id="rId7521" display="https://finance.yahoo.com/quote/AMZN230616C03720000?p=AMZN230616C03720000" xr:uid="{4D183283-9E8D-4FAE-ABB8-C5EAE85A7E2C}"/>
    <hyperlink ref="C5906" r:id="rId7522" display="https://finance.yahoo.com/quote/AMZN/options?strike=3720&amp;straddle=false" xr:uid="{BEB57ED6-0B77-472A-84F9-CFC0E6933C9D}"/>
    <hyperlink ref="A5907" r:id="rId7523" display="https://finance.yahoo.com/quote/AMZN230616C03730000?p=AMZN230616C03730000" xr:uid="{C5D64E4A-A56A-4A49-967A-B822EDDD792F}"/>
    <hyperlink ref="C5907" r:id="rId7524" display="https://finance.yahoo.com/quote/AMZN/options?strike=3730&amp;straddle=false" xr:uid="{48E96BA6-2F31-4BF1-B362-6E0FF451FF09}"/>
    <hyperlink ref="A5908" r:id="rId7525" display="https://finance.yahoo.com/quote/AMZN230616C03740000?p=AMZN230616C03740000" xr:uid="{A6D4C5CE-AB80-46BD-8120-C6C519ECCFB8}"/>
    <hyperlink ref="C5908" r:id="rId7526" display="https://finance.yahoo.com/quote/AMZN/options?strike=3740&amp;straddle=false" xr:uid="{BD50C250-C212-4571-949C-B0E5C3D87F5E}"/>
    <hyperlink ref="A5909" r:id="rId7527" display="https://finance.yahoo.com/quote/AMZN230616C03750000?p=AMZN230616C03750000" xr:uid="{7867408F-C7B1-4DB3-A4BE-99305F7A5A7A}"/>
    <hyperlink ref="C5909" r:id="rId7528" display="https://finance.yahoo.com/quote/AMZN/options?strike=3750&amp;straddle=false" xr:uid="{560D7B78-F0B4-44E7-8019-B4572C8DFB88}"/>
    <hyperlink ref="A5910" r:id="rId7529" display="https://finance.yahoo.com/quote/AMZN230616C03760000?p=AMZN230616C03760000" xr:uid="{6ACD0A8E-9B2D-4E21-B085-6DACD68DEA1F}"/>
    <hyperlink ref="C5910" r:id="rId7530" display="https://finance.yahoo.com/quote/AMZN/options?strike=3760&amp;straddle=false" xr:uid="{B7FA3FE8-53D4-4404-8D8C-CD291FBFEEC3}"/>
    <hyperlink ref="A5911" r:id="rId7531" display="https://finance.yahoo.com/quote/AMZN230616C03770000?p=AMZN230616C03770000" xr:uid="{AC4C0B42-31B4-445E-9DE2-1A26E8A33AC0}"/>
    <hyperlink ref="C5911" r:id="rId7532" display="https://finance.yahoo.com/quote/AMZN/options?strike=3770&amp;straddle=false" xr:uid="{882507B2-1676-477B-B7D9-0008DEA34938}"/>
    <hyperlink ref="A5912" r:id="rId7533" display="https://finance.yahoo.com/quote/AMZN230616C03780000?p=AMZN230616C03780000" xr:uid="{C062216A-AEEF-421B-B106-FA71E40B3771}"/>
    <hyperlink ref="C5912" r:id="rId7534" display="https://finance.yahoo.com/quote/AMZN/options?strike=3780&amp;straddle=false" xr:uid="{EC089108-6BB9-4815-8BCE-23688A2B487B}"/>
    <hyperlink ref="A5913" r:id="rId7535" display="https://finance.yahoo.com/quote/AMZN230616C03790000?p=AMZN230616C03790000" xr:uid="{11844B61-450C-457D-B227-69F1B0814829}"/>
    <hyperlink ref="C5913" r:id="rId7536" display="https://finance.yahoo.com/quote/AMZN/options?strike=3790&amp;straddle=false" xr:uid="{6EBE342B-A906-4D24-8CCE-05C225CDF797}"/>
    <hyperlink ref="A5914" r:id="rId7537" display="https://finance.yahoo.com/quote/AMZN230616C03800000?p=AMZN230616C03800000" xr:uid="{98F8A759-EE79-4DEA-851C-E287557E6A33}"/>
    <hyperlink ref="C5914" r:id="rId7538" display="https://finance.yahoo.com/quote/AMZN/options?strike=3800&amp;straddle=false" xr:uid="{24FA26E7-C6DC-48D2-AA63-9EC038675C9E}"/>
    <hyperlink ref="A5915" r:id="rId7539" display="https://finance.yahoo.com/quote/AMZN230616C03810000?p=AMZN230616C03810000" xr:uid="{CDC4B30A-31D4-4EC7-A626-5F4F4688EFAF}"/>
    <hyperlink ref="C5915" r:id="rId7540" display="https://finance.yahoo.com/quote/AMZN/options?strike=3810&amp;straddle=false" xr:uid="{8B4986A6-53FC-4985-93BE-56F589A4D2FF}"/>
    <hyperlink ref="A5916" r:id="rId7541" display="https://finance.yahoo.com/quote/AMZN230616C03820000?p=AMZN230616C03820000" xr:uid="{DA266A9A-8971-4162-B850-CC93768AFB82}"/>
    <hyperlink ref="C5916" r:id="rId7542" display="https://finance.yahoo.com/quote/AMZN/options?strike=3820&amp;straddle=false" xr:uid="{4E509D24-724C-4000-9F00-A519A07FA265}"/>
    <hyperlink ref="A5917" r:id="rId7543" display="https://finance.yahoo.com/quote/AMZN230616C03830000?p=AMZN230616C03830000" xr:uid="{961CBB0D-A5CE-4401-93C9-28F6147E2C24}"/>
    <hyperlink ref="C5917" r:id="rId7544" display="https://finance.yahoo.com/quote/AMZN/options?strike=3830&amp;straddle=false" xr:uid="{E38FB5C5-CB0E-47E2-8928-4656D316653E}"/>
    <hyperlink ref="A5918" r:id="rId7545" display="https://finance.yahoo.com/quote/AMZN230616C03840000?p=AMZN230616C03840000" xr:uid="{F641E218-F9BD-4789-9B36-A63A119AD2BA}"/>
    <hyperlink ref="C5918" r:id="rId7546" display="https://finance.yahoo.com/quote/AMZN/options?strike=3840&amp;straddle=false" xr:uid="{A5C78939-184B-4BCC-AB61-60807F9C7873}"/>
    <hyperlink ref="A5919" r:id="rId7547" display="https://finance.yahoo.com/quote/AMZN230616C03850000?p=AMZN230616C03850000" xr:uid="{44F8D15A-E5C7-4EED-9B1B-E5603580AFCF}"/>
    <hyperlink ref="C5919" r:id="rId7548" display="https://finance.yahoo.com/quote/AMZN/options?strike=3850&amp;straddle=false" xr:uid="{94AD3AB4-1E65-4CB3-BF4E-C259C6925510}"/>
    <hyperlink ref="A5920" r:id="rId7549" display="https://finance.yahoo.com/quote/AMZN230616C03860000?p=AMZN230616C03860000" xr:uid="{363847C8-B6C0-448B-8814-74731716953C}"/>
    <hyperlink ref="C5920" r:id="rId7550" display="https://finance.yahoo.com/quote/AMZN/options?strike=3860&amp;straddle=false" xr:uid="{416BA570-6E2A-45F6-A9FA-31CDDA28C3FF}"/>
    <hyperlink ref="A5921" r:id="rId7551" display="https://finance.yahoo.com/quote/AMZN230616C03870000?p=AMZN230616C03870000" xr:uid="{328542C6-C808-45CE-B105-539C1E6FB015}"/>
    <hyperlink ref="C5921" r:id="rId7552" display="https://finance.yahoo.com/quote/AMZN/options?strike=3870&amp;straddle=false" xr:uid="{85AAC88B-14A7-4E7F-A5F1-B1416D2F1B3E}"/>
    <hyperlink ref="A5922" r:id="rId7553" display="https://finance.yahoo.com/quote/AMZN230616C03880000?p=AMZN230616C03880000" xr:uid="{9DB8D3EA-A78F-4E6F-9F36-26AA07162942}"/>
    <hyperlink ref="C5922" r:id="rId7554" display="https://finance.yahoo.com/quote/AMZN/options?strike=3880&amp;straddle=false" xr:uid="{A15E0591-4775-4D56-9537-E94D9A151321}"/>
    <hyperlink ref="A5923" r:id="rId7555" display="https://finance.yahoo.com/quote/AMZN230616C03890000?p=AMZN230616C03890000" xr:uid="{4E351699-67DB-4A03-8C61-58EB85DF293A}"/>
    <hyperlink ref="C5923" r:id="rId7556" display="https://finance.yahoo.com/quote/AMZN/options?strike=3890&amp;straddle=false" xr:uid="{C6D62C6C-5FEC-4658-B5BF-D1EA974DF096}"/>
    <hyperlink ref="A5924" r:id="rId7557" display="https://finance.yahoo.com/quote/AMZN230616C03900000?p=AMZN230616C03900000" xr:uid="{C005B026-A09E-4704-B4C5-7C764486112A}"/>
    <hyperlink ref="C5924" r:id="rId7558" display="https://finance.yahoo.com/quote/AMZN/options?strike=3900&amp;straddle=false" xr:uid="{BAFAE73F-B697-4C92-AFBA-CAF8E7557AAD}"/>
    <hyperlink ref="A5925" r:id="rId7559" display="https://finance.yahoo.com/quote/AMZN230616C03910000?p=AMZN230616C03910000" xr:uid="{407751CC-6FD8-4301-B9F3-A39C5A3A6F4B}"/>
    <hyperlink ref="C5925" r:id="rId7560" display="https://finance.yahoo.com/quote/AMZN/options?strike=3910&amp;straddle=false" xr:uid="{A1E159DC-E8BF-42EE-87CA-9D8B9CE5EE8A}"/>
    <hyperlink ref="A5926" r:id="rId7561" display="https://finance.yahoo.com/quote/AMZN230616C03920000?p=AMZN230616C03920000" xr:uid="{920AF079-A4E7-45CA-9489-3930D99EEB68}"/>
    <hyperlink ref="C5926" r:id="rId7562" display="https://finance.yahoo.com/quote/AMZN/options?strike=3920&amp;straddle=false" xr:uid="{84297CB2-075F-4C98-9BB2-618E6C5A3C6B}"/>
    <hyperlink ref="A5927" r:id="rId7563" display="https://finance.yahoo.com/quote/AMZN230616C03930000?p=AMZN230616C03930000" xr:uid="{7B28AD3A-CC2A-4C32-A6DA-CFFB6FC95316}"/>
    <hyperlink ref="C5927" r:id="rId7564" display="https://finance.yahoo.com/quote/AMZN/options?strike=3930&amp;straddle=false" xr:uid="{A1CA279F-B020-44B1-A48B-2E2237815762}"/>
    <hyperlink ref="A5928" r:id="rId7565" display="https://finance.yahoo.com/quote/AMZN230616C03940000?p=AMZN230616C03940000" xr:uid="{02BB1747-0401-4427-85C0-5B45B3B36762}"/>
    <hyperlink ref="C5928" r:id="rId7566" display="https://finance.yahoo.com/quote/AMZN/options?strike=3940&amp;straddle=false" xr:uid="{EB97C5CF-8EA2-4D04-B549-A57BCC9AD4D5}"/>
    <hyperlink ref="A5929" r:id="rId7567" display="https://finance.yahoo.com/quote/AMZN230616C03950000?p=AMZN230616C03950000" xr:uid="{D81A5C5D-C649-492A-8849-5D0FCA0CE184}"/>
    <hyperlink ref="C5929" r:id="rId7568" display="https://finance.yahoo.com/quote/AMZN/options?strike=3950&amp;straddle=false" xr:uid="{13BDC6A0-E078-44C1-8CDB-B78229354DF3}"/>
    <hyperlink ref="A5930" r:id="rId7569" display="https://finance.yahoo.com/quote/AMZN230616C03960000?p=AMZN230616C03960000" xr:uid="{66D2E8C8-CA4C-4477-B5C3-09B5E3343DCE}"/>
    <hyperlink ref="C5930" r:id="rId7570" display="https://finance.yahoo.com/quote/AMZN/options?strike=3960&amp;straddle=false" xr:uid="{95197C1D-3D98-4D01-B32D-012591849F3A}"/>
    <hyperlink ref="A5931" r:id="rId7571" display="https://finance.yahoo.com/quote/AMZN230616C03970000?p=AMZN230616C03970000" xr:uid="{CD78002A-BAA4-43D2-B906-E018BB2DBBBE}"/>
    <hyperlink ref="C5931" r:id="rId7572" display="https://finance.yahoo.com/quote/AMZN/options?strike=3970&amp;straddle=false" xr:uid="{5CF4F35B-B3B5-43E6-B385-5F6F4D47F12E}"/>
    <hyperlink ref="A5932" r:id="rId7573" display="https://finance.yahoo.com/quote/AMZN230616C03980000?p=AMZN230616C03980000" xr:uid="{C4887BF8-6A17-4A0A-B3D2-5CA827887662}"/>
    <hyperlink ref="C5932" r:id="rId7574" display="https://finance.yahoo.com/quote/AMZN/options?strike=3980&amp;straddle=false" xr:uid="{32711713-2656-4BF8-99C0-BEDED58176DF}"/>
    <hyperlink ref="A5933" r:id="rId7575" display="https://finance.yahoo.com/quote/AMZN230616C03990000?p=AMZN230616C03990000" xr:uid="{FB15930E-2B79-4687-857C-6085683F6688}"/>
    <hyperlink ref="C5933" r:id="rId7576" display="https://finance.yahoo.com/quote/AMZN/options?strike=3990&amp;straddle=false" xr:uid="{AFA99E1D-A9B6-482F-9250-DB397C9B211E}"/>
    <hyperlink ref="A5934" r:id="rId7577" display="https://finance.yahoo.com/quote/AMZN230616C04000000?p=AMZN230616C04000000" xr:uid="{954C51CB-3825-4636-975F-C3770D1DF932}"/>
    <hyperlink ref="C5934" r:id="rId7578" display="https://finance.yahoo.com/quote/AMZN/options?strike=4000&amp;straddle=false" xr:uid="{D0B40EA3-6158-4B89-B18D-5ED9C23A662B}"/>
    <hyperlink ref="A5935" r:id="rId7579" display="https://finance.yahoo.com/quote/AMZN230616C04100000?p=AMZN230616C04100000" xr:uid="{B00990AC-F175-4EDB-9560-697F46030028}"/>
    <hyperlink ref="C5935" r:id="rId7580" display="https://finance.yahoo.com/quote/AMZN/options?strike=4100&amp;straddle=false" xr:uid="{ED5BBDE5-AB21-4C51-B882-8780852E891B}"/>
    <hyperlink ref="A5936" r:id="rId7581" display="https://finance.yahoo.com/quote/AMZN230616C04200000?p=AMZN230616C04200000" xr:uid="{6BC91283-7B7E-431F-9F46-B2DD2835F9A2}"/>
    <hyperlink ref="C5936" r:id="rId7582" display="https://finance.yahoo.com/quote/AMZN/options?strike=4200&amp;straddle=false" xr:uid="{870686BB-3EBB-400A-AA74-542855F20792}"/>
    <hyperlink ref="A5937" r:id="rId7583" display="https://finance.yahoo.com/quote/AMZN230616C04300000?p=AMZN230616C04300000" xr:uid="{7525C87C-3F7A-4FF5-9E1A-7BF32E8A0919}"/>
    <hyperlink ref="C5937" r:id="rId7584" display="https://finance.yahoo.com/quote/AMZN/options?strike=4300&amp;straddle=false" xr:uid="{95CE2ED4-B394-4FE4-BA43-625935EC3A5E}"/>
    <hyperlink ref="A5938" r:id="rId7585" display="https://finance.yahoo.com/quote/AMZN230616C04400000?p=AMZN230616C04400000" xr:uid="{43363C76-53C3-45DC-89AE-AF55CBC0E1E8}"/>
    <hyperlink ref="C5938" r:id="rId7586" display="https://finance.yahoo.com/quote/AMZN/options?strike=4400&amp;straddle=false" xr:uid="{F5851A32-4A52-4246-B40B-7BDF680C215D}"/>
    <hyperlink ref="A5939" r:id="rId7587" display="https://finance.yahoo.com/quote/AMZN230616C04500000?p=AMZN230616C04500000" xr:uid="{135BEF26-82B3-429D-8E3A-56D974DA0979}"/>
    <hyperlink ref="C5939" r:id="rId7588" display="https://finance.yahoo.com/quote/AMZN/options?strike=4500&amp;straddle=false" xr:uid="{EA3473D2-87A2-4F4B-BC53-63CBD20E11C6}"/>
    <hyperlink ref="A5940" r:id="rId7589" display="https://finance.yahoo.com/quote/AMZN230616C04600000?p=AMZN230616C04600000" xr:uid="{B64E69E6-F435-4376-BA8B-80797D2CFABC}"/>
    <hyperlink ref="C5940" r:id="rId7590" display="https://finance.yahoo.com/quote/AMZN/options?strike=4600&amp;straddle=false" xr:uid="{CB5B7B54-8EC2-4909-94C5-EA0B1E9EE63E}"/>
    <hyperlink ref="A5941" r:id="rId7591" display="https://finance.yahoo.com/quote/AMZN230616C04700000?p=AMZN230616C04700000" xr:uid="{5D640D7F-3D47-44AB-829A-4426A7D5B70B}"/>
    <hyperlink ref="C5941" r:id="rId7592" display="https://finance.yahoo.com/quote/AMZN/options?strike=4700&amp;straddle=false" xr:uid="{331D1AD3-2C34-44DF-90C0-A0AF4DD14EF1}"/>
    <hyperlink ref="A5942" r:id="rId7593" display="https://finance.yahoo.com/quote/AMZN230616C04800000?p=AMZN230616C04800000" xr:uid="{0AA08453-B4C0-4F1D-B880-1F82F1179D84}"/>
    <hyperlink ref="C5942" r:id="rId7594" display="https://finance.yahoo.com/quote/AMZN/options?strike=4800&amp;straddle=false" xr:uid="{85CB7204-9434-4FCE-A81A-8B4D6E7B1956}"/>
    <hyperlink ref="A5943" r:id="rId7595" display="https://finance.yahoo.com/quote/AMZN230616C04900000?p=AMZN230616C04900000" xr:uid="{A1A34B57-BF6A-4CB1-83AA-EF357642B273}"/>
    <hyperlink ref="C5943" r:id="rId7596" display="https://finance.yahoo.com/quote/AMZN/options?strike=4900&amp;straddle=false" xr:uid="{AE42200C-1504-4784-86EB-388285823E66}"/>
    <hyperlink ref="A5944" r:id="rId7597" display="https://finance.yahoo.com/quote/AMZN230616C05000000?p=AMZN230616C05000000" xr:uid="{FAC8B5C6-EA1E-4518-ACBB-A063E411F493}"/>
    <hyperlink ref="C5944" r:id="rId7598" display="https://finance.yahoo.com/quote/AMZN/options?strike=5000&amp;straddle=false" xr:uid="{3CFD262D-B230-4B3B-AA98-56FF62B38B84}"/>
    <hyperlink ref="A5945" r:id="rId7599" display="https://finance.yahoo.com/quote/AMZN230616C05100000?p=AMZN230616C05100000" xr:uid="{3359E408-6F24-4290-BD43-AF2E92FA94A0}"/>
    <hyperlink ref="C5945" r:id="rId7600" display="https://finance.yahoo.com/quote/AMZN/options?strike=5100&amp;straddle=false" xr:uid="{B5429750-5448-499F-8D3A-732561CAAC1D}"/>
    <hyperlink ref="A5946" r:id="rId7601" display="https://finance.yahoo.com/quote/AMZN230616C05200000?p=AMZN230616C05200000" xr:uid="{C4A0D82A-4093-4AE9-8543-8BF8DC323618}"/>
    <hyperlink ref="C5946" r:id="rId7602" display="https://finance.yahoo.com/quote/AMZN/options?strike=5200&amp;straddle=false" xr:uid="{549E2DC4-E44D-47BD-BBE3-89816281A1BB}"/>
    <hyperlink ref="A5947" r:id="rId7603" display="https://finance.yahoo.com/quote/AMZN230616C05300000?p=AMZN230616C05300000" xr:uid="{7C63D3DB-5627-41D7-B287-D42E2D013C8C}"/>
    <hyperlink ref="C5947" r:id="rId7604" display="https://finance.yahoo.com/quote/AMZN/options?strike=5300&amp;straddle=false" xr:uid="{20E599D5-DB62-4E0E-84E8-A078A92C976F}"/>
    <hyperlink ref="A5948" r:id="rId7605" display="https://finance.yahoo.com/quote/AMZN230616C05400000?p=AMZN230616C05400000" xr:uid="{771DE342-AB7F-4D6D-8C2A-28D3110225D5}"/>
    <hyperlink ref="C5948" r:id="rId7606" display="https://finance.yahoo.com/quote/AMZN/options?strike=5400&amp;straddle=false" xr:uid="{91256BA1-2912-4D4C-9045-44CE68F58E71}"/>
    <hyperlink ref="A5949" r:id="rId7607" display="https://finance.yahoo.com/quote/AMZN230616C05500000?p=AMZN230616C05500000" xr:uid="{3E9130D3-C422-496C-8AA6-A881DDC0B70F}"/>
    <hyperlink ref="C5949" r:id="rId7608" display="https://finance.yahoo.com/quote/AMZN/options?strike=5500&amp;straddle=false" xr:uid="{2410DC35-7C52-4426-AB47-111DF1F07F9B}"/>
    <hyperlink ref="A5950" r:id="rId7609" display="https://finance.yahoo.com/quote/AMZN230616P00045000?p=AMZN230616P00045000" xr:uid="{54BCDFD2-7D81-49BF-AC02-2F20EAA869F2}"/>
    <hyperlink ref="C5950" r:id="rId7610" display="https://finance.yahoo.com/quote/AMZN/options?strike=45&amp;straddle=false" xr:uid="{88B63CF8-DC9B-46F9-AC5C-688F07E8E341}"/>
    <hyperlink ref="A5951" r:id="rId7611" display="https://finance.yahoo.com/quote/AMZN230616P00050000?p=AMZN230616P00050000" xr:uid="{72BEEA7F-EC9F-4355-A8A5-7607A9395253}"/>
    <hyperlink ref="C5951" r:id="rId7612" display="https://finance.yahoo.com/quote/AMZN/options?strike=50&amp;straddle=false" xr:uid="{62E23E4C-2FA6-48CD-ACD2-C8CA3854A499}"/>
    <hyperlink ref="A5952" r:id="rId7613" display="https://finance.yahoo.com/quote/AMZN230616P00052000?p=AMZN230616P00052000" xr:uid="{309573AD-D4B0-4FBE-BF8F-E3A961F5B2C9}"/>
    <hyperlink ref="C5952" r:id="rId7614" display="https://finance.yahoo.com/quote/AMZN/options?strike=52&amp;straddle=false" xr:uid="{E1BE8287-EC78-4DE6-A93A-6D5700EE61EC}"/>
    <hyperlink ref="A5953" r:id="rId7615" display="https://finance.yahoo.com/quote/AMZN230616P00053000?p=AMZN230616P00053000" xr:uid="{FEF604C6-1191-4447-88C5-C8C42B746BAF}"/>
    <hyperlink ref="C5953" r:id="rId7616" display="https://finance.yahoo.com/quote/AMZN/options?strike=53&amp;straddle=false" xr:uid="{BDE7C6E9-8E04-4198-B324-5F88A7736332}"/>
    <hyperlink ref="A5954" r:id="rId7617" display="https://finance.yahoo.com/quote/AMZN230616P00054000?p=AMZN230616P00054000" xr:uid="{55CA024D-D1AE-4926-8604-B114B9418657}"/>
    <hyperlink ref="C5954" r:id="rId7618" display="https://finance.yahoo.com/quote/AMZN/options?strike=54&amp;straddle=false" xr:uid="{E5215352-6463-4837-A799-90891A3BAFC4}"/>
    <hyperlink ref="A5955" r:id="rId7619" display="https://finance.yahoo.com/quote/AMZN230616P00055000?p=AMZN230616P00055000" xr:uid="{2F2565FD-D416-4E1B-804C-92414936BB98}"/>
    <hyperlink ref="C5955" r:id="rId7620" display="https://finance.yahoo.com/quote/AMZN/options?strike=55&amp;straddle=false" xr:uid="{7A8BEDDC-64FB-46B4-B1ED-B011AB31AD65}"/>
    <hyperlink ref="A5956" r:id="rId7621" display="https://finance.yahoo.com/quote/AMZN230616P00056000?p=AMZN230616P00056000" xr:uid="{0506FCCE-FBD3-4C27-BB6D-24BD081CBD91}"/>
    <hyperlink ref="C5956" r:id="rId7622" display="https://finance.yahoo.com/quote/AMZN/options?strike=56&amp;straddle=false" xr:uid="{910ACDC7-9252-4E0F-97CA-04450D44DCFE}"/>
    <hyperlink ref="A5957" r:id="rId7623" display="https://finance.yahoo.com/quote/AMZN230616P00057000?p=AMZN230616P00057000" xr:uid="{EBDFBB86-07ED-43DB-A90A-4B044DA160E4}"/>
    <hyperlink ref="C5957" r:id="rId7624" display="https://finance.yahoo.com/quote/AMZN/options?strike=57&amp;straddle=false" xr:uid="{54957D4D-B5C4-4070-A870-A3322E7E9B5F}"/>
    <hyperlink ref="A5958" r:id="rId7625" display="https://finance.yahoo.com/quote/AMZN230616P00058000?p=AMZN230616P00058000" xr:uid="{B5384385-9079-4706-A8E6-26678AF33009}"/>
    <hyperlink ref="C5958" r:id="rId7626" display="https://finance.yahoo.com/quote/AMZN/options?strike=58&amp;straddle=false" xr:uid="{40D08B3C-0E78-415B-89F2-C663E2D47A3E}"/>
    <hyperlink ref="A5959" r:id="rId7627" display="https://finance.yahoo.com/quote/AMZN230616P00059000?p=AMZN230616P00059000" xr:uid="{AA5E4ACC-3C7A-4944-BF3D-E7C1AB4594C6}"/>
    <hyperlink ref="C5959" r:id="rId7628" display="https://finance.yahoo.com/quote/AMZN/options?strike=59&amp;straddle=false" xr:uid="{ADC62A33-FB45-4DD8-93F3-77B921370F7D}"/>
    <hyperlink ref="A5960" r:id="rId7629" display="https://finance.yahoo.com/quote/AMZN230616P00060000?p=AMZN230616P00060000" xr:uid="{E8988E18-327A-474A-957B-53498F2B3629}"/>
    <hyperlink ref="C5960" r:id="rId7630" display="https://finance.yahoo.com/quote/AMZN/options?strike=60&amp;straddle=false" xr:uid="{F10639D3-A388-42E5-9A96-D4824C7FF99A}"/>
    <hyperlink ref="A5961" r:id="rId7631" display="https://finance.yahoo.com/quote/AMZN230616P00061000?p=AMZN230616P00061000" xr:uid="{A6610EDB-5759-45A7-9651-66CF7268EC1E}"/>
    <hyperlink ref="C5961" r:id="rId7632" display="https://finance.yahoo.com/quote/AMZN/options?strike=61&amp;straddle=false" xr:uid="{B18F3E45-1438-425B-AEB9-38F81BF83986}"/>
    <hyperlink ref="A5962" r:id="rId7633" display="https://finance.yahoo.com/quote/AMZN230616P00062000?p=AMZN230616P00062000" xr:uid="{047FD8C8-2661-4A15-B369-850D7B9C3670}"/>
    <hyperlink ref="C5962" r:id="rId7634" display="https://finance.yahoo.com/quote/AMZN/options?strike=62&amp;straddle=false" xr:uid="{64F67F8A-A8F3-480A-87E6-C3DF3B46A687}"/>
    <hyperlink ref="A5963" r:id="rId7635" display="https://finance.yahoo.com/quote/AMZN230616P00063000?p=AMZN230616P00063000" xr:uid="{8EC63EA2-E579-4E86-A082-54FD65C5EFFA}"/>
    <hyperlink ref="C5963" r:id="rId7636" display="https://finance.yahoo.com/quote/AMZN/options?strike=63&amp;straddle=false" xr:uid="{862402CF-8C56-4339-BEF8-807A7F23E912}"/>
    <hyperlink ref="A5964" r:id="rId7637" display="https://finance.yahoo.com/quote/AMZN230616P00064000?p=AMZN230616P00064000" xr:uid="{99501FC2-3E22-4ED1-AF1E-63B9ACBFF7F2}"/>
    <hyperlink ref="C5964" r:id="rId7638" display="https://finance.yahoo.com/quote/AMZN/options?strike=64&amp;straddle=false" xr:uid="{613637B6-8D5D-40A5-9644-D0E96767504E}"/>
    <hyperlink ref="A5965" r:id="rId7639" display="https://finance.yahoo.com/quote/AMZN230616P00065000?p=AMZN230616P00065000" xr:uid="{94057826-6631-4436-934E-0C4A460ACCE0}"/>
    <hyperlink ref="C5965" r:id="rId7640" display="https://finance.yahoo.com/quote/AMZN/options?strike=65&amp;straddle=false" xr:uid="{A92FFBAE-FD09-4EEA-8449-8A23972A55A6}"/>
    <hyperlink ref="A5966" r:id="rId7641" display="https://finance.yahoo.com/quote/AMZN230616P00066000?p=AMZN230616P00066000" xr:uid="{743393AD-0029-4136-9BDA-31B6A9DB8847}"/>
    <hyperlink ref="C5966" r:id="rId7642" display="https://finance.yahoo.com/quote/AMZN/options?strike=66&amp;straddle=false" xr:uid="{0EE74A24-3CE4-4417-A0B8-5B2ABB108E32}"/>
    <hyperlink ref="A5967" r:id="rId7643" display="https://finance.yahoo.com/quote/AMZN230616P00067000?p=AMZN230616P00067000" xr:uid="{0568FA2C-56E5-44B1-9260-EE42934E8763}"/>
    <hyperlink ref="C5967" r:id="rId7644" display="https://finance.yahoo.com/quote/AMZN/options?strike=67&amp;straddle=false" xr:uid="{CC6ED0B6-A29A-41FE-BE81-4BEC73310743}"/>
    <hyperlink ref="A5968" r:id="rId7645" display="https://finance.yahoo.com/quote/AMZN230616P00068000?p=AMZN230616P00068000" xr:uid="{183B5296-D2F0-4674-9775-4F641C817F88}"/>
    <hyperlink ref="C5968" r:id="rId7646" display="https://finance.yahoo.com/quote/AMZN/options?strike=68&amp;straddle=false" xr:uid="{F3EE2D2D-40DD-4A9C-B5C0-2F19BE6FE684}"/>
    <hyperlink ref="A5969" r:id="rId7647" display="https://finance.yahoo.com/quote/AMZN230616P00069000?p=AMZN230616P00069000" xr:uid="{BEC71944-CD03-44D3-A9A5-87A7725D632F}"/>
    <hyperlink ref="C5969" r:id="rId7648" display="https://finance.yahoo.com/quote/AMZN/options?strike=69&amp;straddle=false" xr:uid="{B793D604-344C-49B3-8061-98421ADE8CF7}"/>
    <hyperlink ref="A5970" r:id="rId7649" display="https://finance.yahoo.com/quote/AMZN230616P00070000?p=AMZN230616P00070000" xr:uid="{54D2FEFF-E844-43DC-BD36-282DC171E8BD}"/>
    <hyperlink ref="C5970" r:id="rId7650" display="https://finance.yahoo.com/quote/AMZN/options?strike=70&amp;straddle=false" xr:uid="{885B2C32-73E2-4388-9DD2-1A5EDEAF1E98}"/>
    <hyperlink ref="A5971" r:id="rId7651" display="https://finance.yahoo.com/quote/AMZN230616P00071000?p=AMZN230616P00071000" xr:uid="{A9A9F6E6-F2E8-409E-B85A-ED1B7A5E8B36}"/>
    <hyperlink ref="C5971" r:id="rId7652" display="https://finance.yahoo.com/quote/AMZN/options?strike=71&amp;straddle=false" xr:uid="{3094A6AF-1B84-4225-A69D-B0EA14804FD0}"/>
    <hyperlink ref="A5972" r:id="rId7653" display="https://finance.yahoo.com/quote/AMZN230616P00072000?p=AMZN230616P00072000" xr:uid="{029F8DDA-E641-46D5-A0A1-0590562AFCBA}"/>
    <hyperlink ref="C5972" r:id="rId7654" display="https://finance.yahoo.com/quote/AMZN/options?strike=72&amp;straddle=false" xr:uid="{66BDDC57-5FC9-475C-9F55-04BFD9592438}"/>
    <hyperlink ref="A5973" r:id="rId7655" display="https://finance.yahoo.com/quote/AMZN230616P00072500?p=AMZN230616P00072500" xr:uid="{AA51ACB4-1C7A-4890-BB52-1E2CB78B3876}"/>
    <hyperlink ref="C5973" r:id="rId7656" display="https://finance.yahoo.com/quote/AMZN/options?strike=72.5&amp;straddle=false" xr:uid="{1A330CC4-BA97-4F02-87F4-B4E8799DD4DD}"/>
    <hyperlink ref="A5974" r:id="rId7657" display="https://finance.yahoo.com/quote/AMZN230616P00073000?p=AMZN230616P00073000" xr:uid="{D4BF7DB6-29C3-4D94-BF5C-9DF2CFDA1046}"/>
    <hyperlink ref="C5974" r:id="rId7658" display="https://finance.yahoo.com/quote/AMZN/options?strike=73&amp;straddle=false" xr:uid="{CA9A6BA1-DF72-40C3-86D0-3BF89A9E7D21}"/>
    <hyperlink ref="A5975" r:id="rId7659" display="https://finance.yahoo.com/quote/AMZN230616P00074000?p=AMZN230616P00074000" xr:uid="{2B6B0D25-A26E-4302-A4AE-336243CB03F7}"/>
    <hyperlink ref="C5975" r:id="rId7660" display="https://finance.yahoo.com/quote/AMZN/options?strike=74&amp;straddle=false" xr:uid="{9DB0B211-9A28-4170-9F4E-075C550C0621}"/>
    <hyperlink ref="A5976" r:id="rId7661" display="https://finance.yahoo.com/quote/AMZN230616P00075000?p=AMZN230616P00075000" xr:uid="{1B645F33-042A-4E7B-9916-AA99874646C8}"/>
    <hyperlink ref="C5976" r:id="rId7662" display="https://finance.yahoo.com/quote/AMZN/options?strike=75&amp;straddle=false" xr:uid="{7CAE3897-58EB-4537-B8C6-D0E370F3DA0D}"/>
    <hyperlink ref="A5977" r:id="rId7663" display="https://finance.yahoo.com/quote/AMZN230616P00076000?p=AMZN230616P00076000" xr:uid="{B40FD763-3088-43B5-999C-B632A8A13F28}"/>
    <hyperlink ref="C5977" r:id="rId7664" display="https://finance.yahoo.com/quote/AMZN/options?strike=76&amp;straddle=false" xr:uid="{702D2878-EB3A-420D-B571-9BEA44E3A6D3}"/>
    <hyperlink ref="A5978" r:id="rId7665" display="https://finance.yahoo.com/quote/AMZN230616P00077000?p=AMZN230616P00077000" xr:uid="{7590EB43-980F-4372-AB23-B00A673D8633}"/>
    <hyperlink ref="C5978" r:id="rId7666" display="https://finance.yahoo.com/quote/AMZN/options?strike=77&amp;straddle=false" xr:uid="{6E7E7D53-5107-4B23-BEF8-C8D833941482}"/>
    <hyperlink ref="A5979" r:id="rId7667" display="https://finance.yahoo.com/quote/AMZN230616P00077500?p=AMZN230616P00077500" xr:uid="{ECA00CF5-0DFD-4F58-A07E-9C62BBD745FE}"/>
    <hyperlink ref="C5979" r:id="rId7668" display="https://finance.yahoo.com/quote/AMZN/options?strike=77.5&amp;straddle=false" xr:uid="{073CCB5F-1899-4D19-9E69-0AC9F27FDC8A}"/>
    <hyperlink ref="A5980" r:id="rId7669" display="https://finance.yahoo.com/quote/AMZN230616P00078000?p=AMZN230616P00078000" xr:uid="{91720059-1C3C-4FE7-B226-B9696408E677}"/>
    <hyperlink ref="C5980" r:id="rId7670" display="https://finance.yahoo.com/quote/AMZN/options?strike=78&amp;straddle=false" xr:uid="{BBB01042-1051-472E-A7AE-768ADD6FE7BB}"/>
    <hyperlink ref="A5981" r:id="rId7671" display="https://finance.yahoo.com/quote/AMZN230616P00079000?p=AMZN230616P00079000" xr:uid="{A322594E-1042-4DAC-8CC8-7627500FD042}"/>
    <hyperlink ref="C5981" r:id="rId7672" display="https://finance.yahoo.com/quote/AMZN/options?strike=79&amp;straddle=false" xr:uid="{31F7D88E-EE4B-41FF-ABD7-B20C64EDDDE9}"/>
    <hyperlink ref="A5982" r:id="rId7673" display="https://finance.yahoo.com/quote/AMZN230616P00080000?p=AMZN230616P00080000" xr:uid="{7BDB4082-CDE2-4CD9-B14B-1A87589A7435}"/>
    <hyperlink ref="C5982" r:id="rId7674" display="https://finance.yahoo.com/quote/AMZN/options?strike=80&amp;straddle=false" xr:uid="{F2D8F6E1-61F1-483B-80BF-03AAD28D9948}"/>
    <hyperlink ref="A5983" r:id="rId7675" display="https://finance.yahoo.com/quote/AMZN230616P00081000?p=AMZN230616P00081000" xr:uid="{54F7E1A4-E327-407E-A650-252F61097D3F}"/>
    <hyperlink ref="C5983" r:id="rId7676" display="https://finance.yahoo.com/quote/AMZN/options?strike=81&amp;straddle=false" xr:uid="{5ADA7C89-E7CB-4F6B-A6DD-EF66D5C8C496}"/>
    <hyperlink ref="A5984" r:id="rId7677" display="https://finance.yahoo.com/quote/AMZN230616P00082000?p=AMZN230616P00082000" xr:uid="{65D696D1-C2CD-4A1B-BA54-58EE198A0D88}"/>
    <hyperlink ref="C5984" r:id="rId7678" display="https://finance.yahoo.com/quote/AMZN/options?strike=82&amp;straddle=false" xr:uid="{8137C647-BB1D-4275-ADED-C7E057003A6B}"/>
    <hyperlink ref="A5985" r:id="rId7679" display="https://finance.yahoo.com/quote/AMZN230616P00083000?p=AMZN230616P00083000" xr:uid="{9F53BB46-B1B8-4D47-B953-5798D103A8BB}"/>
    <hyperlink ref="C5985" r:id="rId7680" display="https://finance.yahoo.com/quote/AMZN/options?strike=83&amp;straddle=false" xr:uid="{B43FFA04-7EB5-4760-8572-916AAEA37304}"/>
    <hyperlink ref="A5986" r:id="rId7681" display="https://finance.yahoo.com/quote/AMZN230616P00084000?p=AMZN230616P00084000" xr:uid="{75D9D067-947E-436B-AD85-19CC816E20C2}"/>
    <hyperlink ref="C5986" r:id="rId7682" display="https://finance.yahoo.com/quote/AMZN/options?strike=84&amp;straddle=false" xr:uid="{B2D8961A-6456-4642-B2BB-50B89FA64BDF}"/>
    <hyperlink ref="A5987" r:id="rId7683" display="https://finance.yahoo.com/quote/AMZN230616P00085000?p=AMZN230616P00085000" xr:uid="{8AB659E9-E7B9-456F-85BE-5D7252F51BD9}"/>
    <hyperlink ref="C5987" r:id="rId7684" display="https://finance.yahoo.com/quote/AMZN/options?strike=85&amp;straddle=false" xr:uid="{EAD7B483-933C-49D1-848E-CEF11FB47212}"/>
    <hyperlink ref="A5988" r:id="rId7685" display="https://finance.yahoo.com/quote/AMZN230616P00086000?p=AMZN230616P00086000" xr:uid="{36E4C382-2142-42DF-A123-19A12AAF38B0}"/>
    <hyperlink ref="C5988" r:id="rId7686" display="https://finance.yahoo.com/quote/AMZN/options?strike=86&amp;straddle=false" xr:uid="{1C6C9246-C4DF-4713-B4BB-C0C03F0AD397}"/>
    <hyperlink ref="A5989" r:id="rId7687" display="https://finance.yahoo.com/quote/AMZN230616P00087000?p=AMZN230616P00087000" xr:uid="{CEA156EF-5D5D-4258-97E7-F7FAAFD77398}"/>
    <hyperlink ref="C5989" r:id="rId7688" display="https://finance.yahoo.com/quote/AMZN/options?strike=87&amp;straddle=false" xr:uid="{8336D497-3EC6-42D3-BCBA-302A8A32AAC6}"/>
    <hyperlink ref="A5990" r:id="rId7689" display="https://finance.yahoo.com/quote/AMZN230616P00088000?p=AMZN230616P00088000" xr:uid="{4A9407C1-B2CB-4F33-AC45-C31E7D2E52CA}"/>
    <hyperlink ref="C5990" r:id="rId7690" display="https://finance.yahoo.com/quote/AMZN/options?strike=88&amp;straddle=false" xr:uid="{285DE746-890F-4F72-B8FD-34C92B61B01B}"/>
    <hyperlink ref="A5991" r:id="rId7691" display="https://finance.yahoo.com/quote/AMZN230616P00089000?p=AMZN230616P00089000" xr:uid="{C6321FA2-CC33-420A-BF41-372456EC34B1}"/>
    <hyperlink ref="C5991" r:id="rId7692" display="https://finance.yahoo.com/quote/AMZN/options?strike=89&amp;straddle=false" xr:uid="{CEC73EFD-DA19-48D8-93A2-E9DE54A98F64}"/>
    <hyperlink ref="A5992" r:id="rId7693" display="https://finance.yahoo.com/quote/AMZN230616P00090000?p=AMZN230616P00090000" xr:uid="{B0D47F93-E0C6-4361-A7B4-55EF078BDA12}"/>
    <hyperlink ref="C5992" r:id="rId7694" display="https://finance.yahoo.com/quote/AMZN/options?strike=90&amp;straddle=false" xr:uid="{DCA7C1BD-AB6E-433D-A738-5FD0CE94E3C5}"/>
    <hyperlink ref="A5993" r:id="rId7695" display="https://finance.yahoo.com/quote/AMZN230616P00091000?p=AMZN230616P00091000" xr:uid="{8157CD4E-A02E-4A46-B59A-F1E05B1337C4}"/>
    <hyperlink ref="C5993" r:id="rId7696" display="https://finance.yahoo.com/quote/AMZN/options?strike=91&amp;straddle=false" xr:uid="{46C5C12D-404C-4A3C-B237-FBB34EBE06BB}"/>
    <hyperlink ref="A5994" r:id="rId7697" display="https://finance.yahoo.com/quote/AMZN230616P00092000?p=AMZN230616P00092000" xr:uid="{BF4E5E2B-0413-4E16-A851-EF1E7C009221}"/>
    <hyperlink ref="C5994" r:id="rId7698" display="https://finance.yahoo.com/quote/AMZN/options?strike=92&amp;straddle=false" xr:uid="{21036E9A-6D09-4DAF-B3C9-1DEB08DEF291}"/>
    <hyperlink ref="A5995" r:id="rId7699" display="https://finance.yahoo.com/quote/AMZN230616P00093000?p=AMZN230616P00093000" xr:uid="{5B4A9C2A-EB23-4E7B-8769-21B3CD659201}"/>
    <hyperlink ref="C5995" r:id="rId7700" display="https://finance.yahoo.com/quote/AMZN/options?strike=93&amp;straddle=false" xr:uid="{6CA76780-0D7C-49E5-85CA-A417934343F2}"/>
    <hyperlink ref="A5996" r:id="rId7701" display="https://finance.yahoo.com/quote/AMZN230616P00094000?p=AMZN230616P00094000" xr:uid="{65651483-26C5-425B-BA6D-5418EBFA6BF6}"/>
    <hyperlink ref="C5996" r:id="rId7702" display="https://finance.yahoo.com/quote/AMZN/options?strike=94&amp;straddle=false" xr:uid="{2C23C87D-7AD6-4BE1-B444-A0CC42EE2A75}"/>
    <hyperlink ref="A5997" r:id="rId7703" display="https://finance.yahoo.com/quote/AMZN230616P00095000?p=AMZN230616P00095000" xr:uid="{561F93E7-4FC8-4F9B-91CA-D37FD29A583D}"/>
    <hyperlink ref="C5997" r:id="rId7704" display="https://finance.yahoo.com/quote/AMZN/options?strike=95&amp;straddle=false" xr:uid="{28F422B4-8D49-4906-A11F-B309E51F38B5}"/>
    <hyperlink ref="A5998" r:id="rId7705" display="https://finance.yahoo.com/quote/AMZN230616P00096000?p=AMZN230616P00096000" xr:uid="{9995D90B-B08E-4057-B2DA-700D5761E5BB}"/>
    <hyperlink ref="C5998" r:id="rId7706" display="https://finance.yahoo.com/quote/AMZN/options?strike=96&amp;straddle=false" xr:uid="{A0913AD5-00EF-49C6-9E4C-91ADD029B489}"/>
    <hyperlink ref="A5999" r:id="rId7707" display="https://finance.yahoo.com/quote/AMZN230616P00097000?p=AMZN230616P00097000" xr:uid="{068A107A-F174-4B85-A03B-A6B15AE380DD}"/>
    <hyperlink ref="C5999" r:id="rId7708" display="https://finance.yahoo.com/quote/AMZN/options?strike=97&amp;straddle=false" xr:uid="{1E9716E8-1253-4DBC-AE18-57165979A423}"/>
    <hyperlink ref="A6000" r:id="rId7709" display="https://finance.yahoo.com/quote/AMZN230616P00098000?p=AMZN230616P00098000" xr:uid="{BFB24421-A880-4EA9-BD95-35B1A029EE8D}"/>
    <hyperlink ref="C6000" r:id="rId7710" display="https://finance.yahoo.com/quote/AMZN/options?strike=98&amp;straddle=false" xr:uid="{4FB8D5CB-30C2-454C-B519-DD9F99D1E468}"/>
    <hyperlink ref="A6001" r:id="rId7711" display="https://finance.yahoo.com/quote/AMZN230616P00099000?p=AMZN230616P00099000" xr:uid="{95FA1714-A6FF-4078-8BF8-608F72BB05AF}"/>
    <hyperlink ref="C6001" r:id="rId7712" display="https://finance.yahoo.com/quote/AMZN/options?strike=99&amp;straddle=false" xr:uid="{474EDB87-1411-4305-B1D9-AD3530BCF649}"/>
    <hyperlink ref="A6002" r:id="rId7713" display="https://finance.yahoo.com/quote/AMZN230616P00100000?p=AMZN230616P00100000" xr:uid="{72A36AAD-C8CA-4701-957E-747E40E8FFAB}"/>
    <hyperlink ref="C6002" r:id="rId7714" display="https://finance.yahoo.com/quote/AMZN/options?strike=100&amp;straddle=false" xr:uid="{FD846984-596F-4695-851D-63F86E8F0F8E}"/>
    <hyperlink ref="A6003" r:id="rId7715" display="https://finance.yahoo.com/quote/AMZN230616P00105000?p=AMZN230616P00105000" xr:uid="{FB52A5A0-DFAA-4500-AE75-00CF6B1D5AA6}"/>
    <hyperlink ref="C6003" r:id="rId7716" display="https://finance.yahoo.com/quote/AMZN/options?strike=105&amp;straddle=false" xr:uid="{00F7BDAD-630E-4ACC-9C70-EDE169A0999A}"/>
    <hyperlink ref="A6004" r:id="rId7717" display="https://finance.yahoo.com/quote/AMZN230616P00110000?p=AMZN230616P00110000" xr:uid="{7AC8C438-3648-4425-93BD-A071BE1F4414}"/>
    <hyperlink ref="C6004" r:id="rId7718" display="https://finance.yahoo.com/quote/AMZN/options?strike=110&amp;straddle=false" xr:uid="{EC0B46A8-E06B-40F4-BD00-B251F60C56A1}"/>
    <hyperlink ref="A6005" r:id="rId7719" display="https://finance.yahoo.com/quote/AMZN230616P00115000?p=AMZN230616P00115000" xr:uid="{469B48E9-584E-4EE4-983C-8F1579E88F25}"/>
    <hyperlink ref="C6005" r:id="rId7720" display="https://finance.yahoo.com/quote/AMZN/options?strike=115&amp;straddle=false" xr:uid="{1898976B-7880-41C7-9008-DF7B640B73DA}"/>
    <hyperlink ref="A6006" r:id="rId7721" display="https://finance.yahoo.com/quote/AMZN230616P00120000?p=AMZN230616P00120000" xr:uid="{D60ED8EF-7AE1-4643-BE82-28D196D9F514}"/>
    <hyperlink ref="C6006" r:id="rId7722" display="https://finance.yahoo.com/quote/AMZN/options?strike=120&amp;straddle=false" xr:uid="{66C1E2BC-8CA1-4350-A3DA-B3BB391680BF}"/>
    <hyperlink ref="A6007" r:id="rId7723" display="https://finance.yahoo.com/quote/AMZN230616P00125000?p=AMZN230616P00125000" xr:uid="{5F3AEBBE-FDEE-4DB2-B979-A16EE94DF112}"/>
    <hyperlink ref="C6007" r:id="rId7724" display="https://finance.yahoo.com/quote/AMZN/options?strike=125&amp;straddle=false" xr:uid="{98958352-889F-4FCF-A78D-585E34F38681}"/>
    <hyperlink ref="A6008" r:id="rId7725" display="https://finance.yahoo.com/quote/AMZN230616P00130000?p=AMZN230616P00130000" xr:uid="{76449703-6749-47AE-A0B3-0AAC5D582004}"/>
    <hyperlink ref="C6008" r:id="rId7726" display="https://finance.yahoo.com/quote/AMZN/options?strike=130&amp;straddle=false" xr:uid="{8894A3C5-BBDB-49CA-9518-1160E559DD44}"/>
    <hyperlink ref="A6009" r:id="rId7727" display="https://finance.yahoo.com/quote/AMZN230616P00135000?p=AMZN230616P00135000" xr:uid="{E098B8AB-F144-4B39-9DB3-6397E8BE9286}"/>
    <hyperlink ref="C6009" r:id="rId7728" display="https://finance.yahoo.com/quote/AMZN/options?strike=135&amp;straddle=false" xr:uid="{9FA195FF-62BD-408C-89E7-608008E4B620}"/>
    <hyperlink ref="A6010" r:id="rId7729" display="https://finance.yahoo.com/quote/AMZN230616P00140000?p=AMZN230616P00140000" xr:uid="{37AB881E-EE90-4C01-926B-04FD1C007C05}"/>
    <hyperlink ref="C6010" r:id="rId7730" display="https://finance.yahoo.com/quote/AMZN/options?strike=140&amp;straddle=false" xr:uid="{3BD9883F-1FE5-4CE8-9897-C81E685CCEA4}"/>
    <hyperlink ref="A6011" r:id="rId7731" display="https://finance.yahoo.com/quote/AMZN230616P00145000?p=AMZN230616P00145000" xr:uid="{03A70D4E-2FBE-4EA9-959D-8C5CE05F29A0}"/>
    <hyperlink ref="C6011" r:id="rId7732" display="https://finance.yahoo.com/quote/AMZN/options?strike=145&amp;straddle=false" xr:uid="{B86EDCD7-EEE0-4BEC-99BF-A5D0D08BE204}"/>
    <hyperlink ref="A6012" r:id="rId7733" display="https://finance.yahoo.com/quote/AMZN230616P00150000?p=AMZN230616P00150000" xr:uid="{AA8260BB-B337-4BFC-A501-960963A089B6}"/>
    <hyperlink ref="C6012" r:id="rId7734" display="https://finance.yahoo.com/quote/AMZN/options?strike=150&amp;straddle=false" xr:uid="{3BC224B8-F1E7-4BE0-B412-E7A0C5A84EBE}"/>
    <hyperlink ref="A6013" r:id="rId7735" display="https://finance.yahoo.com/quote/AMZN230616P00150500?p=AMZN230616P00150500" xr:uid="{CB897DA0-2CB2-4300-A1F4-F16559E86E85}"/>
    <hyperlink ref="C6013" r:id="rId7736" display="https://finance.yahoo.com/quote/AMZN/options?strike=150.5&amp;straddle=false" xr:uid="{B4A9D1F4-DC78-4504-B4B5-BDC27A873E79}"/>
    <hyperlink ref="A6014" r:id="rId7737" display="https://finance.yahoo.com/quote/AMZN230616P00151000?p=AMZN230616P00151000" xr:uid="{1AD0AB6E-6714-49EC-B53D-95F227AF3789}"/>
    <hyperlink ref="C6014" r:id="rId7738" display="https://finance.yahoo.com/quote/AMZN/options?strike=151&amp;straddle=false" xr:uid="{2AD28A55-16B2-4A66-AB58-5C466D6C9A0D}"/>
    <hyperlink ref="A6015" r:id="rId7739" display="https://finance.yahoo.com/quote/AMZN230616P00151500?p=AMZN230616P00151500" xr:uid="{A903E68D-81F9-40A5-BE7C-469FBFB410ED}"/>
    <hyperlink ref="C6015" r:id="rId7740" display="https://finance.yahoo.com/quote/AMZN/options?strike=151.5&amp;straddle=false" xr:uid="{F1762B61-692C-44D8-A49B-B59934B7D87D}"/>
    <hyperlink ref="A6016" r:id="rId7741" display="https://finance.yahoo.com/quote/AMZN230616P00152000?p=AMZN230616P00152000" xr:uid="{FB73C38F-EF40-4893-AFFB-BC8047C360C2}"/>
    <hyperlink ref="C6016" r:id="rId7742" display="https://finance.yahoo.com/quote/AMZN/options?strike=152&amp;straddle=false" xr:uid="{8B7005C2-D865-471F-8D85-02C30000E1A3}"/>
    <hyperlink ref="A6017" r:id="rId7743" display="https://finance.yahoo.com/quote/AMZN230616P00152500?p=AMZN230616P00152500" xr:uid="{02E4A4C1-C125-495C-BF84-A8C5DDFA20BA}"/>
    <hyperlink ref="C6017" r:id="rId7744" display="https://finance.yahoo.com/quote/AMZN/options?strike=152.5&amp;straddle=false" xr:uid="{014B067F-6057-43AB-A9AA-FD07D7E02F69}"/>
    <hyperlink ref="A6018" r:id="rId7745" display="https://finance.yahoo.com/quote/AMZN230616P00153000?p=AMZN230616P00153000" xr:uid="{60B7AA02-1B9F-4883-AE68-C9B530F4798A}"/>
    <hyperlink ref="C6018" r:id="rId7746" display="https://finance.yahoo.com/quote/AMZN/options?strike=153&amp;straddle=false" xr:uid="{761E647A-96DA-4927-9534-340233D0AC60}"/>
    <hyperlink ref="A6019" r:id="rId7747" display="https://finance.yahoo.com/quote/AMZN230616P00153500?p=AMZN230616P00153500" xr:uid="{D50E965B-1E86-44D2-8501-7B157CA79FF8}"/>
    <hyperlink ref="C6019" r:id="rId7748" display="https://finance.yahoo.com/quote/AMZN/options?strike=153.5&amp;straddle=false" xr:uid="{536BD94B-BBF2-4B85-B228-BC2E976605E3}"/>
    <hyperlink ref="A6020" r:id="rId7749" display="https://finance.yahoo.com/quote/AMZN230616P00154000?p=AMZN230616P00154000" xr:uid="{E4542255-B310-42E3-BFEE-6A7BC2562C4A}"/>
    <hyperlink ref="C6020" r:id="rId7750" display="https://finance.yahoo.com/quote/AMZN/options?strike=154&amp;straddle=false" xr:uid="{456A8ECA-3A0A-4752-91C1-EA3DD3EA1F13}"/>
    <hyperlink ref="A6021" r:id="rId7751" display="https://finance.yahoo.com/quote/AMZN230616P00154500?p=AMZN230616P00154500" xr:uid="{8873A936-41B9-4866-A06B-FB73DEF2D425}"/>
    <hyperlink ref="C6021" r:id="rId7752" display="https://finance.yahoo.com/quote/AMZN/options?strike=154.5&amp;straddle=false" xr:uid="{9812DB43-7809-4702-9747-F82863ADFD9D}"/>
    <hyperlink ref="A6022" r:id="rId7753" display="https://finance.yahoo.com/quote/AMZN230616P00155000?p=AMZN230616P00155000" xr:uid="{133B7467-9A72-4F5F-89BF-0FCE9223E179}"/>
    <hyperlink ref="C6022" r:id="rId7754" display="https://finance.yahoo.com/quote/AMZN/options?strike=155&amp;straddle=false" xr:uid="{9A74AED0-0121-4939-A9DF-35B0C8D663BB}"/>
    <hyperlink ref="A6023" r:id="rId7755" display="https://finance.yahoo.com/quote/AMZN230616P00155500?p=AMZN230616P00155500" xr:uid="{0F8D7A30-C1D1-4CF0-BF60-C31222D6F9ED}"/>
    <hyperlink ref="C6023" r:id="rId7756" display="https://finance.yahoo.com/quote/AMZN/options?strike=155.5&amp;straddle=false" xr:uid="{DD19FFD2-2948-4881-8209-09751E68E97B}"/>
    <hyperlink ref="A6024" r:id="rId7757" display="https://finance.yahoo.com/quote/AMZN230616P00156000?p=AMZN230616P00156000" xr:uid="{1F9186E0-B5FB-485E-9448-C493ABDD1244}"/>
    <hyperlink ref="C6024" r:id="rId7758" display="https://finance.yahoo.com/quote/AMZN/options?strike=156&amp;straddle=false" xr:uid="{86C4B91B-5EA8-493C-A398-EA5D292716B5}"/>
    <hyperlink ref="A6025" r:id="rId7759" display="https://finance.yahoo.com/quote/AMZN230616P00156500?p=AMZN230616P00156500" xr:uid="{A0D6694A-468B-4911-BEA4-AFC5F4363FA3}"/>
    <hyperlink ref="C6025" r:id="rId7760" display="https://finance.yahoo.com/quote/AMZN/options?strike=156.5&amp;straddle=false" xr:uid="{4F393A78-5AE0-4FAF-8D76-3A169B277383}"/>
    <hyperlink ref="A6026" r:id="rId7761" display="https://finance.yahoo.com/quote/AMZN230616P00157000?p=AMZN230616P00157000" xr:uid="{E8B0EE87-4DF6-4DB7-953E-5F7A20CA123B}"/>
    <hyperlink ref="C6026" r:id="rId7762" display="https://finance.yahoo.com/quote/AMZN/options?strike=157&amp;straddle=false" xr:uid="{CE5102CB-C761-40F3-A859-582F14D137D1}"/>
    <hyperlink ref="A6027" r:id="rId7763" display="https://finance.yahoo.com/quote/AMZN230616P00157500?p=AMZN230616P00157500" xr:uid="{7C9DCEA3-02CB-4349-A96D-943E84ECFA88}"/>
    <hyperlink ref="C6027" r:id="rId7764" display="https://finance.yahoo.com/quote/AMZN/options?strike=157.5&amp;straddle=false" xr:uid="{37EBAAD6-53D5-4BF1-8AB9-AD436DE889AC}"/>
    <hyperlink ref="A6028" r:id="rId7765" display="https://finance.yahoo.com/quote/AMZN230616P00158000?p=AMZN230616P00158000" xr:uid="{118FE47D-83D3-4029-8276-8B8CCD04006A}"/>
    <hyperlink ref="C6028" r:id="rId7766" display="https://finance.yahoo.com/quote/AMZN/options?strike=158&amp;straddle=false" xr:uid="{86290629-71B0-4321-8D3C-085654EB401D}"/>
    <hyperlink ref="A6029" r:id="rId7767" display="https://finance.yahoo.com/quote/AMZN230616P00158500?p=AMZN230616P00158500" xr:uid="{5E57ACBC-595A-45B7-9C86-46194AEC79C6}"/>
    <hyperlink ref="C6029" r:id="rId7768" display="https://finance.yahoo.com/quote/AMZN/options?strike=158.5&amp;straddle=false" xr:uid="{52A08BDE-F229-41FC-99FB-C572FE14E7D3}"/>
    <hyperlink ref="A6030" r:id="rId7769" display="https://finance.yahoo.com/quote/AMZN230616P00159000?p=AMZN230616P00159000" xr:uid="{F3FC7909-EE55-41A6-AAF5-47B9E32DAADB}"/>
    <hyperlink ref="C6030" r:id="rId7770" display="https://finance.yahoo.com/quote/AMZN/options?strike=159&amp;straddle=false" xr:uid="{977EF932-08A7-4C1E-A8EE-8A4704054ACE}"/>
    <hyperlink ref="A6031" r:id="rId7771" display="https://finance.yahoo.com/quote/AMZN230616P00159500?p=AMZN230616P00159500" xr:uid="{0DEBA561-6CB9-44C0-8351-D08A05D71682}"/>
    <hyperlink ref="C6031" r:id="rId7772" display="https://finance.yahoo.com/quote/AMZN/options?strike=159.5&amp;straddle=false" xr:uid="{6802FC25-0B58-4375-B98A-D6C17136895C}"/>
    <hyperlink ref="A6032" r:id="rId7773" display="https://finance.yahoo.com/quote/AMZN230616P00160000?p=AMZN230616P00160000" xr:uid="{3ECCEE1E-B350-4908-ACB9-8D2C03FC786B}"/>
    <hyperlink ref="C6032" r:id="rId7774" display="https://finance.yahoo.com/quote/AMZN/options?strike=160&amp;straddle=false" xr:uid="{73511414-5D08-40FC-B30E-D79721648EE2}"/>
    <hyperlink ref="A6033" r:id="rId7775" display="https://finance.yahoo.com/quote/AMZN230616P00160500?p=AMZN230616P00160500" xr:uid="{0ACB0A11-539F-464A-A33B-DC5163B4215A}"/>
    <hyperlink ref="C6033" r:id="rId7776" display="https://finance.yahoo.com/quote/AMZN/options?strike=160.5&amp;straddle=false" xr:uid="{3A0145F3-877E-4061-8C06-02CC5C2956E5}"/>
    <hyperlink ref="A6034" r:id="rId7777" display="https://finance.yahoo.com/quote/AMZN230616P00161000?p=AMZN230616P00161000" xr:uid="{C2219063-20F0-447C-95CD-82A73E039880}"/>
    <hyperlink ref="C6034" r:id="rId7778" display="https://finance.yahoo.com/quote/AMZN/options?strike=161&amp;straddle=false" xr:uid="{7D114832-4266-4AAC-920B-CEC3327EBA08}"/>
    <hyperlink ref="A6035" r:id="rId7779" display="https://finance.yahoo.com/quote/AMZN230616P00161500?p=AMZN230616P00161500" xr:uid="{ED833454-BBFF-4325-8468-B642C25F447B}"/>
    <hyperlink ref="C6035" r:id="rId7780" display="https://finance.yahoo.com/quote/AMZN/options?strike=161.5&amp;straddle=false" xr:uid="{7A9FC6E2-2E80-4F2E-AA42-8B7BD2746AF6}"/>
    <hyperlink ref="A6036" r:id="rId7781" display="https://finance.yahoo.com/quote/AMZN230616P00162000?p=AMZN230616P00162000" xr:uid="{47302591-32B6-4628-80A0-473C4D13C8D3}"/>
    <hyperlink ref="C6036" r:id="rId7782" display="https://finance.yahoo.com/quote/AMZN/options?strike=162&amp;straddle=false" xr:uid="{D7BD40DA-CE1B-4BAB-B1AE-016DA0540AF3}"/>
    <hyperlink ref="A6037" r:id="rId7783" display="https://finance.yahoo.com/quote/AMZN230616P00162500?p=AMZN230616P00162500" xr:uid="{B9E683C5-49D7-4EBA-B8FC-3F6783D36E31}"/>
    <hyperlink ref="C6037" r:id="rId7784" display="https://finance.yahoo.com/quote/AMZN/options?strike=162.5&amp;straddle=false" xr:uid="{DCA81FC0-A218-4312-8AD9-3BAD2965F7F6}"/>
    <hyperlink ref="A6038" r:id="rId7785" display="https://finance.yahoo.com/quote/AMZN230616P00163000?p=AMZN230616P00163000" xr:uid="{692410DE-095A-4A91-B7F4-B04C10B93E06}"/>
    <hyperlink ref="C6038" r:id="rId7786" display="https://finance.yahoo.com/quote/AMZN/options?strike=163&amp;straddle=false" xr:uid="{BFD7ABBE-FDF0-4BE0-BFFF-CDD5AE5E2FBC}"/>
    <hyperlink ref="A6039" r:id="rId7787" display="https://finance.yahoo.com/quote/AMZN230616P00163500?p=AMZN230616P00163500" xr:uid="{995BED02-3C0D-4A3C-94AF-B597760C5B7E}"/>
    <hyperlink ref="C6039" r:id="rId7788" display="https://finance.yahoo.com/quote/AMZN/options?strike=163.5&amp;straddle=false" xr:uid="{E296B2C5-8C38-430F-875D-7E2AC08E0613}"/>
    <hyperlink ref="A6040" r:id="rId7789" display="https://finance.yahoo.com/quote/AMZN230616P00164000?p=AMZN230616P00164000" xr:uid="{B0E5C70E-9859-4CE1-A6A9-5651E1022A19}"/>
    <hyperlink ref="C6040" r:id="rId7790" display="https://finance.yahoo.com/quote/AMZN/options?strike=164&amp;straddle=false" xr:uid="{8990E173-6D0C-4080-B163-E2FC7D051633}"/>
    <hyperlink ref="A6041" r:id="rId7791" display="https://finance.yahoo.com/quote/AMZN230616P00164500?p=AMZN230616P00164500" xr:uid="{EB7178D9-D07E-4F60-80E1-6C22AA843FD0}"/>
    <hyperlink ref="C6041" r:id="rId7792" display="https://finance.yahoo.com/quote/AMZN/options?strike=164.5&amp;straddle=false" xr:uid="{283BF877-1C38-41B3-B8B7-34E362A19C3C}"/>
    <hyperlink ref="A6042" r:id="rId7793" display="https://finance.yahoo.com/quote/AMZN230616P00165000?p=AMZN230616P00165000" xr:uid="{2F6BB693-B355-4AAD-9C9F-B66D6A6A9F02}"/>
    <hyperlink ref="C6042" r:id="rId7794" display="https://finance.yahoo.com/quote/AMZN/options?strike=165&amp;straddle=false" xr:uid="{999B4CBC-88C9-4A33-8FE9-E196B6031976}"/>
    <hyperlink ref="A6043" r:id="rId7795" display="https://finance.yahoo.com/quote/AMZN230616P00165500?p=AMZN230616P00165500" xr:uid="{FF1E6704-6B37-4998-AA75-63D10FB84F31}"/>
    <hyperlink ref="C6043" r:id="rId7796" display="https://finance.yahoo.com/quote/AMZN/options?strike=165.5&amp;straddle=false" xr:uid="{A7FEF052-4BC5-4754-B3D0-D7E35089BE1C}"/>
    <hyperlink ref="A6044" r:id="rId7797" display="https://finance.yahoo.com/quote/AMZN230616P00166000?p=AMZN230616P00166000" xr:uid="{A3B5793E-A3C9-4529-9692-33B4E0DCC18D}"/>
    <hyperlink ref="C6044" r:id="rId7798" display="https://finance.yahoo.com/quote/AMZN/options?strike=166&amp;straddle=false" xr:uid="{13A0652B-7C1E-4E88-BFFE-6A7A46428FE3}"/>
    <hyperlink ref="A6045" r:id="rId7799" display="https://finance.yahoo.com/quote/AMZN230616P00166500?p=AMZN230616P00166500" xr:uid="{DBEE35DB-7E5D-40EE-B335-9EFCEB3E8269}"/>
    <hyperlink ref="C6045" r:id="rId7800" display="https://finance.yahoo.com/quote/AMZN/options?strike=166.5&amp;straddle=false" xr:uid="{F300FE69-6431-4464-916E-E7B99F91281C}"/>
    <hyperlink ref="A6046" r:id="rId7801" display="https://finance.yahoo.com/quote/AMZN230616P00167000?p=AMZN230616P00167000" xr:uid="{6C9FA73E-1841-4ED6-85EC-304C2A2B2A8F}"/>
    <hyperlink ref="C6046" r:id="rId7802" display="https://finance.yahoo.com/quote/AMZN/options?strike=167&amp;straddle=false" xr:uid="{DB9E5924-1356-4E92-B0BE-BB7092C700D4}"/>
    <hyperlink ref="A6047" r:id="rId7803" display="https://finance.yahoo.com/quote/AMZN230616P00167500?p=AMZN230616P00167500" xr:uid="{893F71E8-F128-4183-9ADA-41A9F6E009D3}"/>
    <hyperlink ref="C6047" r:id="rId7804" display="https://finance.yahoo.com/quote/AMZN/options?strike=167.5&amp;straddle=false" xr:uid="{3807A5F3-254A-4B2E-8669-6310182A4012}"/>
    <hyperlink ref="A6048" r:id="rId7805" display="https://finance.yahoo.com/quote/AMZN230616P00168000?p=AMZN230616P00168000" xr:uid="{B5A13C81-6E63-4202-A130-ABFAFC2DDF92}"/>
    <hyperlink ref="C6048" r:id="rId7806" display="https://finance.yahoo.com/quote/AMZN/options?strike=168&amp;straddle=false" xr:uid="{D3B190A8-2E83-40FA-8629-D702D45765D3}"/>
    <hyperlink ref="A6049" r:id="rId7807" display="https://finance.yahoo.com/quote/AMZN230616P00168500?p=AMZN230616P00168500" xr:uid="{3E13C3A6-B722-4447-BD3C-57031061669B}"/>
    <hyperlink ref="C6049" r:id="rId7808" display="https://finance.yahoo.com/quote/AMZN/options?strike=168.5&amp;straddle=false" xr:uid="{AEA065F4-11ED-45FC-AA71-56E8BB688BC8}"/>
    <hyperlink ref="A6050" r:id="rId7809" display="https://finance.yahoo.com/quote/AMZN230616P00169000?p=AMZN230616P00169000" xr:uid="{64250433-65BE-4695-B934-96B21EA09562}"/>
    <hyperlink ref="C6050" r:id="rId7810" display="https://finance.yahoo.com/quote/AMZN/options?strike=169&amp;straddle=false" xr:uid="{E73AE711-CD3B-40FB-B0C0-15761F780EB9}"/>
    <hyperlink ref="A6051" r:id="rId7811" display="https://finance.yahoo.com/quote/AMZN230616P00169500?p=AMZN230616P00169500" xr:uid="{E448780C-B102-4D32-8EAD-6F984D15B32B}"/>
    <hyperlink ref="C6051" r:id="rId7812" display="https://finance.yahoo.com/quote/AMZN/options?strike=169.5&amp;straddle=false" xr:uid="{D414361E-7AE9-482A-85A3-7BC8C48B855B}"/>
    <hyperlink ref="A6052" r:id="rId7813" display="https://finance.yahoo.com/quote/AMZN230616P00170000?p=AMZN230616P00170000" xr:uid="{3521A587-4A32-4CCC-AEA1-1815BA238A8F}"/>
    <hyperlink ref="C6052" r:id="rId7814" display="https://finance.yahoo.com/quote/AMZN/options?strike=170&amp;straddle=false" xr:uid="{F3F74422-95C7-4682-A63B-CC4AD2BD33ED}"/>
    <hyperlink ref="A6053" r:id="rId7815" display="https://finance.yahoo.com/quote/AMZN230616P00170500?p=AMZN230616P00170500" xr:uid="{F4F8E579-BC69-452B-BF1B-832AA908AAD1}"/>
    <hyperlink ref="C6053" r:id="rId7816" display="https://finance.yahoo.com/quote/AMZN/options?strike=170.5&amp;straddle=false" xr:uid="{C07A3A2F-9B2A-4EA2-B1C0-F90CB17B4BA9}"/>
    <hyperlink ref="A6054" r:id="rId7817" display="https://finance.yahoo.com/quote/AMZN230616P00171000?p=AMZN230616P00171000" xr:uid="{D27DCC28-47BF-44DE-83D5-7FAB02D4AB80}"/>
    <hyperlink ref="C6054" r:id="rId7818" display="https://finance.yahoo.com/quote/AMZN/options?strike=171&amp;straddle=false" xr:uid="{C5F4F9C7-A01A-49DF-B8D1-9B2B2DA5B970}"/>
    <hyperlink ref="A6055" r:id="rId7819" display="https://finance.yahoo.com/quote/AMZN230616P00171500?p=AMZN230616P00171500" xr:uid="{25E80533-F4A2-4B4F-A071-696BABC5244D}"/>
    <hyperlink ref="C6055" r:id="rId7820" display="https://finance.yahoo.com/quote/AMZN/options?strike=171.5&amp;straddle=false" xr:uid="{74783D0C-713D-42E2-8269-A523BFEB04E3}"/>
    <hyperlink ref="A6056" r:id="rId7821" display="https://finance.yahoo.com/quote/AMZN230616P00172000?p=AMZN230616P00172000" xr:uid="{2D3EA95A-7A59-4B6C-B5EF-F140187C3FE0}"/>
    <hyperlink ref="C6056" r:id="rId7822" display="https://finance.yahoo.com/quote/AMZN/options?strike=172&amp;straddle=false" xr:uid="{A891D200-6A5B-4EDF-81C8-797FD6380DCB}"/>
    <hyperlink ref="A6057" r:id="rId7823" display="https://finance.yahoo.com/quote/AMZN230616P00172500?p=AMZN230616P00172500" xr:uid="{BB9EF63F-CDCD-4B58-BD14-AF5A20D56E6D}"/>
    <hyperlink ref="C6057" r:id="rId7824" display="https://finance.yahoo.com/quote/AMZN/options?strike=172.5&amp;straddle=false" xr:uid="{D2408121-D911-42F9-B01C-95AF4B4B77B9}"/>
    <hyperlink ref="A6058" r:id="rId7825" display="https://finance.yahoo.com/quote/AMZN230616P00173000?p=AMZN230616P00173000" xr:uid="{9A801E8D-DBCB-4E3E-B4A5-0D516E1FE887}"/>
    <hyperlink ref="C6058" r:id="rId7826" display="https://finance.yahoo.com/quote/AMZN/options?strike=173&amp;straddle=false" xr:uid="{DDD5DD0D-51C9-40A3-A6E4-23EB2B005FB8}"/>
    <hyperlink ref="A6059" r:id="rId7827" display="https://finance.yahoo.com/quote/AMZN230616P00173500?p=AMZN230616P00173500" xr:uid="{E6816823-6093-4412-9F80-4EBAC36F5BE2}"/>
    <hyperlink ref="C6059" r:id="rId7828" display="https://finance.yahoo.com/quote/AMZN/options?strike=173.5&amp;straddle=false" xr:uid="{2EB923E9-53F4-4668-AC01-1FE60A345F44}"/>
    <hyperlink ref="A6060" r:id="rId7829" display="https://finance.yahoo.com/quote/AMZN230616P00174000?p=AMZN230616P00174000" xr:uid="{EF354796-5348-498B-B69B-55EB479B4428}"/>
    <hyperlink ref="C6060" r:id="rId7830" display="https://finance.yahoo.com/quote/AMZN/options?strike=174&amp;straddle=false" xr:uid="{8220B1D7-51B5-455D-BAA6-43DF4484C8BB}"/>
    <hyperlink ref="A6061" r:id="rId7831" display="https://finance.yahoo.com/quote/AMZN230616P00174500?p=AMZN230616P00174500" xr:uid="{6C789A9C-28CE-49C2-B24F-E1808756E194}"/>
    <hyperlink ref="C6061" r:id="rId7832" display="https://finance.yahoo.com/quote/AMZN/options?strike=174.5&amp;straddle=false" xr:uid="{726D7617-49F5-40CC-A197-444CB0A3D9B9}"/>
    <hyperlink ref="A6062" r:id="rId7833" display="https://finance.yahoo.com/quote/AMZN230616P00175000?p=AMZN230616P00175000" xr:uid="{3BE73808-FAE8-4CF3-BFBB-D76DBE8084B6}"/>
    <hyperlink ref="C6062" r:id="rId7834" display="https://finance.yahoo.com/quote/AMZN/options?strike=175&amp;straddle=false" xr:uid="{5E54AA34-BD60-4D21-A01A-88EA1194CCF2}"/>
    <hyperlink ref="A6063" r:id="rId7835" display="https://finance.yahoo.com/quote/AMZN230616P00175500?p=AMZN230616P00175500" xr:uid="{7667780C-8C4D-4222-9CF9-4ECC1BE65B9B}"/>
    <hyperlink ref="C6063" r:id="rId7836" display="https://finance.yahoo.com/quote/AMZN/options?strike=175.5&amp;straddle=false" xr:uid="{77F9A235-E6B1-4574-A14B-EF6487892ACA}"/>
    <hyperlink ref="A6064" r:id="rId7837" display="https://finance.yahoo.com/quote/AMZN230616P00176000?p=AMZN230616P00176000" xr:uid="{CA1E02B6-F02A-4D8E-86F3-B504DBC135A7}"/>
    <hyperlink ref="C6064" r:id="rId7838" display="https://finance.yahoo.com/quote/AMZN/options?strike=176&amp;straddle=false" xr:uid="{71C665C1-5276-43AA-81BF-6D2F923845F8}"/>
    <hyperlink ref="A6065" r:id="rId7839" display="https://finance.yahoo.com/quote/AMZN230616P00176500?p=AMZN230616P00176500" xr:uid="{F34F45A3-38F1-48EB-9E74-67C0F6F3E5D5}"/>
    <hyperlink ref="C6065" r:id="rId7840" display="https://finance.yahoo.com/quote/AMZN/options?strike=176.5&amp;straddle=false" xr:uid="{56EE2B23-DC16-4854-9BBF-103B8F74890E}"/>
    <hyperlink ref="A6066" r:id="rId7841" display="https://finance.yahoo.com/quote/AMZN230616P00177000?p=AMZN230616P00177000" xr:uid="{784F2F3F-A07E-46D9-9F60-0F5EB5E367BC}"/>
    <hyperlink ref="C6066" r:id="rId7842" display="https://finance.yahoo.com/quote/AMZN/options?strike=177&amp;straddle=false" xr:uid="{BCD89AE4-E7FC-4FFB-A0CF-ADC84B359998}"/>
    <hyperlink ref="A6067" r:id="rId7843" display="https://finance.yahoo.com/quote/AMZN230616P00177500?p=AMZN230616P00177500" xr:uid="{7D31B4A6-7BDA-4FAC-B6E3-3C46AFAACAF1}"/>
    <hyperlink ref="C6067" r:id="rId7844" display="https://finance.yahoo.com/quote/AMZN/options?strike=177.5&amp;straddle=false" xr:uid="{3A45AA45-4097-4920-B3EB-F7774E748FBC}"/>
    <hyperlink ref="A6068" r:id="rId7845" display="https://finance.yahoo.com/quote/AMZN230616P00178000?p=AMZN230616P00178000" xr:uid="{1912AF79-E0DD-4505-9D99-920D03639D78}"/>
    <hyperlink ref="C6068" r:id="rId7846" display="https://finance.yahoo.com/quote/AMZN/options?strike=178&amp;straddle=false" xr:uid="{643175BC-67E4-4C7C-84AF-E4908083D180}"/>
    <hyperlink ref="A6069" r:id="rId7847" display="https://finance.yahoo.com/quote/AMZN230616P00178500?p=AMZN230616P00178500" xr:uid="{31ED2B31-A704-44CD-9A34-23FC31067101}"/>
    <hyperlink ref="C6069" r:id="rId7848" display="https://finance.yahoo.com/quote/AMZN/options?strike=178.5&amp;straddle=false" xr:uid="{F1379875-38AC-4DBB-8BC6-CA65E4ACC298}"/>
    <hyperlink ref="A6070" r:id="rId7849" display="https://finance.yahoo.com/quote/AMZN230616P00179000?p=AMZN230616P00179000" xr:uid="{97443C4F-500A-4267-8FA9-C85049821F38}"/>
    <hyperlink ref="C6070" r:id="rId7850" display="https://finance.yahoo.com/quote/AMZN/options?strike=179&amp;straddle=false" xr:uid="{29C3654F-8D6D-42C9-80DB-8937DA929579}"/>
    <hyperlink ref="A6071" r:id="rId7851" display="https://finance.yahoo.com/quote/AMZN230616P00179500?p=AMZN230616P00179500" xr:uid="{76058001-7E2B-4EDA-B53D-862785A91AFA}"/>
    <hyperlink ref="C6071" r:id="rId7852" display="https://finance.yahoo.com/quote/AMZN/options?strike=179.5&amp;straddle=false" xr:uid="{861808CF-1EF8-476C-94A5-D4015037ED15}"/>
    <hyperlink ref="A6072" r:id="rId7853" display="https://finance.yahoo.com/quote/AMZN230616P00180000?p=AMZN230616P00180000" xr:uid="{A341E85F-53E4-4575-890F-A0EF82A9FE05}"/>
    <hyperlink ref="C6072" r:id="rId7854" display="https://finance.yahoo.com/quote/AMZN/options?strike=180&amp;straddle=false" xr:uid="{C60AD9EF-4A37-45D1-89AA-B35229919802}"/>
    <hyperlink ref="A6073" r:id="rId7855" display="https://finance.yahoo.com/quote/AMZN230616P00180500?p=AMZN230616P00180500" xr:uid="{983F6C44-CEA5-46D7-AB57-939264917352}"/>
    <hyperlink ref="C6073" r:id="rId7856" display="https://finance.yahoo.com/quote/AMZN/options?strike=180.5&amp;straddle=false" xr:uid="{D2483A96-0ABC-49B3-8438-77D556759001}"/>
    <hyperlink ref="A6074" r:id="rId7857" display="https://finance.yahoo.com/quote/AMZN230616P00181000?p=AMZN230616P00181000" xr:uid="{D2225535-C414-40B8-A3AD-E4443EE80798}"/>
    <hyperlink ref="C6074" r:id="rId7858" display="https://finance.yahoo.com/quote/AMZN/options?strike=181&amp;straddle=false" xr:uid="{01C36426-9643-40C2-B385-924D53172A98}"/>
    <hyperlink ref="A6075" r:id="rId7859" display="https://finance.yahoo.com/quote/AMZN230616P00181500?p=AMZN230616P00181500" xr:uid="{179CB6A5-CC59-4184-9C3A-ABA04B30777E}"/>
    <hyperlink ref="C6075" r:id="rId7860" display="https://finance.yahoo.com/quote/AMZN/options?strike=181.5&amp;straddle=false" xr:uid="{F8BA3C69-1AE4-4BE9-8B26-B6E9C3EC7F75}"/>
    <hyperlink ref="A6076" r:id="rId7861" display="https://finance.yahoo.com/quote/AMZN230616P00182000?p=AMZN230616P00182000" xr:uid="{1013236C-EBAF-4034-B841-F23D159EC2E8}"/>
    <hyperlink ref="C6076" r:id="rId7862" display="https://finance.yahoo.com/quote/AMZN/options?strike=182&amp;straddle=false" xr:uid="{DD85EF2E-1D9D-44BF-865F-BE02A69D86F3}"/>
    <hyperlink ref="A6077" r:id="rId7863" display="https://finance.yahoo.com/quote/AMZN230616P00182500?p=AMZN230616P00182500" xr:uid="{F5AA1856-31CA-4FB6-89F4-77BEE6DE1081}"/>
    <hyperlink ref="C6077" r:id="rId7864" display="https://finance.yahoo.com/quote/AMZN/options?strike=182.5&amp;straddle=false" xr:uid="{CEE16184-1888-43B6-B9BC-F6295A037AEA}"/>
    <hyperlink ref="A6078" r:id="rId7865" display="https://finance.yahoo.com/quote/AMZN230616P00183000?p=AMZN230616P00183000" xr:uid="{C2255802-14C0-490F-96E1-E86587E041AC}"/>
    <hyperlink ref="C6078" r:id="rId7866" display="https://finance.yahoo.com/quote/AMZN/options?strike=183&amp;straddle=false" xr:uid="{8F3D3AF5-9F7F-4494-A42E-A751EB586BE1}"/>
    <hyperlink ref="A6079" r:id="rId7867" display="https://finance.yahoo.com/quote/AMZN230616P00183500?p=AMZN230616P00183500" xr:uid="{ACD75BF0-2CFA-48C2-99A7-8239EFF36700}"/>
    <hyperlink ref="C6079" r:id="rId7868" display="https://finance.yahoo.com/quote/AMZN/options?strike=183.5&amp;straddle=false" xr:uid="{02283737-DEAE-4ED8-B985-69A918D3012B}"/>
    <hyperlink ref="A6080" r:id="rId7869" display="https://finance.yahoo.com/quote/AMZN230616P00184000?p=AMZN230616P00184000" xr:uid="{C8CF5059-98B9-4F7E-88F3-E1434AE57A2C}"/>
    <hyperlink ref="C6080" r:id="rId7870" display="https://finance.yahoo.com/quote/AMZN/options?strike=184&amp;straddle=false" xr:uid="{EBA297EF-1BDD-4706-AB3B-AFBD4DA54C99}"/>
    <hyperlink ref="A6081" r:id="rId7871" display="https://finance.yahoo.com/quote/AMZN230616P00184500?p=AMZN230616P00184500" xr:uid="{2786E9FD-DB10-43A1-8783-7F83D95A1410}"/>
    <hyperlink ref="C6081" r:id="rId7872" display="https://finance.yahoo.com/quote/AMZN/options?strike=184.5&amp;straddle=false" xr:uid="{B40092AE-67AB-4B03-9C5E-9ACF85576EB5}"/>
    <hyperlink ref="A6082" r:id="rId7873" display="https://finance.yahoo.com/quote/AMZN230616P00185000?p=AMZN230616P00185000" xr:uid="{F23190DE-875A-4A76-8319-95373B6BA896}"/>
    <hyperlink ref="C6082" r:id="rId7874" display="https://finance.yahoo.com/quote/AMZN/options?strike=185&amp;straddle=false" xr:uid="{C74265E1-DD21-40CE-8FFE-69EA9864762C}"/>
    <hyperlink ref="A6083" r:id="rId7875" display="https://finance.yahoo.com/quote/AMZN230616P00185500?p=AMZN230616P00185500" xr:uid="{4F8733F8-87DE-4DFC-BC58-E18D150F8356}"/>
    <hyperlink ref="C6083" r:id="rId7876" display="https://finance.yahoo.com/quote/AMZN/options?strike=185.5&amp;straddle=false" xr:uid="{A02486F8-720C-4116-8FC8-01D201A7A0EA}"/>
    <hyperlink ref="A6084" r:id="rId7877" display="https://finance.yahoo.com/quote/AMZN230616P00186000?p=AMZN230616P00186000" xr:uid="{B6DBB394-45ED-4851-BD68-74E5B65C2E35}"/>
    <hyperlink ref="C6084" r:id="rId7878" display="https://finance.yahoo.com/quote/AMZN/options?strike=186&amp;straddle=false" xr:uid="{08FF4E7B-4313-4619-B495-DBCD408F133C}"/>
    <hyperlink ref="A6085" r:id="rId7879" display="https://finance.yahoo.com/quote/AMZN230616P00186500?p=AMZN230616P00186500" xr:uid="{6A292CB5-4620-4EBD-B93C-9CFB8852D650}"/>
    <hyperlink ref="C6085" r:id="rId7880" display="https://finance.yahoo.com/quote/AMZN/options?strike=186.5&amp;straddle=false" xr:uid="{4CF46494-A450-4F1B-885C-119EE1B4760F}"/>
    <hyperlink ref="A6086" r:id="rId7881" display="https://finance.yahoo.com/quote/AMZN230616P00187000?p=AMZN230616P00187000" xr:uid="{79F49921-3613-4FFE-894A-634515B76994}"/>
    <hyperlink ref="C6086" r:id="rId7882" display="https://finance.yahoo.com/quote/AMZN/options?strike=187&amp;straddle=false" xr:uid="{8562BACC-2AE8-46E0-8D18-FFC94822DE9C}"/>
    <hyperlink ref="A6087" r:id="rId7883" display="https://finance.yahoo.com/quote/AMZN230616P00187500?p=AMZN230616P00187500" xr:uid="{DBB6C431-3D57-457F-A5C2-E52BA7C96BA2}"/>
    <hyperlink ref="C6087" r:id="rId7884" display="https://finance.yahoo.com/quote/AMZN/options?strike=187.5&amp;straddle=false" xr:uid="{6AF3AF34-C0B2-4230-93D0-6E0AAF27A9F2}"/>
    <hyperlink ref="A6088" r:id="rId7885" display="https://finance.yahoo.com/quote/AMZN230616P00188000?p=AMZN230616P00188000" xr:uid="{99B058CC-8880-4C30-B3F1-D751BA7BAE19}"/>
    <hyperlink ref="C6088" r:id="rId7886" display="https://finance.yahoo.com/quote/AMZN/options?strike=188&amp;straddle=false" xr:uid="{A49B6FB0-5771-465B-82EC-B755022BD005}"/>
    <hyperlink ref="A6089" r:id="rId7887" display="https://finance.yahoo.com/quote/AMZN230616P00188500?p=AMZN230616P00188500" xr:uid="{9C7E28C0-2F1A-454F-BC4B-927F20C67FE8}"/>
    <hyperlink ref="C6089" r:id="rId7888" display="https://finance.yahoo.com/quote/AMZN/options?strike=188.5&amp;straddle=false" xr:uid="{07903E5C-AA79-4E21-BD61-DFDD69439FC6}"/>
    <hyperlink ref="A6090" r:id="rId7889" display="https://finance.yahoo.com/quote/AMZN230616P00189000?p=AMZN230616P00189000" xr:uid="{3A5DC901-3D86-4CE0-94CB-95661BF856B6}"/>
    <hyperlink ref="C6090" r:id="rId7890" display="https://finance.yahoo.com/quote/AMZN/options?strike=189&amp;straddle=false" xr:uid="{B3F30F44-DA34-4352-B81E-96DAAA7483A2}"/>
    <hyperlink ref="A6091" r:id="rId7891" display="https://finance.yahoo.com/quote/AMZN230616P00189500?p=AMZN230616P00189500" xr:uid="{6C3A031B-D52E-4869-A5EF-77FE1B88BEB3}"/>
    <hyperlink ref="C6091" r:id="rId7892" display="https://finance.yahoo.com/quote/AMZN/options?strike=189.5&amp;straddle=false" xr:uid="{BE583F6A-FCC2-4F6C-B319-3FEB678EFAE2}"/>
    <hyperlink ref="A6092" r:id="rId7893" display="https://finance.yahoo.com/quote/AMZN230616P00190000?p=AMZN230616P00190000" xr:uid="{9D19887E-72A7-4DF1-9877-563E8750BA2D}"/>
    <hyperlink ref="C6092" r:id="rId7894" display="https://finance.yahoo.com/quote/AMZN/options?strike=190&amp;straddle=false" xr:uid="{F83CE287-1C69-44CD-A0D3-27AB672EB35D}"/>
    <hyperlink ref="A6093" r:id="rId7895" display="https://finance.yahoo.com/quote/AMZN230616P00190500?p=AMZN230616P00190500" xr:uid="{9A61F70D-71AC-4E22-BF6C-06D74C54A60E}"/>
    <hyperlink ref="C6093" r:id="rId7896" display="https://finance.yahoo.com/quote/AMZN/options?strike=190.5&amp;straddle=false" xr:uid="{D7EB705E-F391-4C8F-8543-33797A304826}"/>
    <hyperlink ref="A6094" r:id="rId7897" display="https://finance.yahoo.com/quote/AMZN230616P00191000?p=AMZN230616P00191000" xr:uid="{E8627E11-93F7-4B91-9114-468BD11CACC1}"/>
    <hyperlink ref="C6094" r:id="rId7898" display="https://finance.yahoo.com/quote/AMZN/options?strike=191&amp;straddle=false" xr:uid="{39BEBC0E-DFEE-48E6-9C18-AF9F78585257}"/>
    <hyperlink ref="A6095" r:id="rId7899" display="https://finance.yahoo.com/quote/AMZN230616P00191500?p=AMZN230616P00191500" xr:uid="{2A06F63F-D043-4795-B0CE-CBB118EEB39D}"/>
    <hyperlink ref="C6095" r:id="rId7900" display="https://finance.yahoo.com/quote/AMZN/options?strike=191.5&amp;straddle=false" xr:uid="{5906FC02-566B-4310-A8FC-3766C49B3910}"/>
    <hyperlink ref="A6096" r:id="rId7901" display="https://finance.yahoo.com/quote/AMZN230616P00192000?p=AMZN230616P00192000" xr:uid="{A8BF37C9-D3B2-44A6-AEAE-ABA68AA66836}"/>
    <hyperlink ref="C6096" r:id="rId7902" display="https://finance.yahoo.com/quote/AMZN/options?strike=192&amp;straddle=false" xr:uid="{E86287B6-3D38-4B56-BB1F-0B8FE549B3B8}"/>
    <hyperlink ref="A6097" r:id="rId7903" display="https://finance.yahoo.com/quote/AMZN230616P00192500?p=AMZN230616P00192500" xr:uid="{6FD9E41A-B5C0-4771-A2D1-147DD54E5255}"/>
    <hyperlink ref="C6097" r:id="rId7904" display="https://finance.yahoo.com/quote/AMZN/options?strike=192.5&amp;straddle=false" xr:uid="{9A371046-B326-465B-88F2-EBF41AD420F4}"/>
    <hyperlink ref="A6098" r:id="rId7905" display="https://finance.yahoo.com/quote/AMZN230616P00193000?p=AMZN230616P00193000" xr:uid="{042DEB85-A161-4241-B591-3272F9323AC5}"/>
    <hyperlink ref="C6098" r:id="rId7906" display="https://finance.yahoo.com/quote/AMZN/options?strike=193&amp;straddle=false" xr:uid="{2C9700B5-FA7C-486F-A149-1D77AB169E66}"/>
    <hyperlink ref="A6099" r:id="rId7907" display="https://finance.yahoo.com/quote/AMZN230616P00193500?p=AMZN230616P00193500" xr:uid="{49CB3A47-B696-479B-85C7-8BF9E66DF857}"/>
    <hyperlink ref="C6099" r:id="rId7908" display="https://finance.yahoo.com/quote/AMZN/options?strike=193.5&amp;straddle=false" xr:uid="{4767D2C0-3326-4E42-B08C-2DAAC1E9919A}"/>
    <hyperlink ref="A6100" r:id="rId7909" display="https://finance.yahoo.com/quote/AMZN230616P00194000?p=AMZN230616P00194000" xr:uid="{FE526297-E4BB-4E5A-834A-EF92D46F73D8}"/>
    <hyperlink ref="C6100" r:id="rId7910" display="https://finance.yahoo.com/quote/AMZN/options?strike=194&amp;straddle=false" xr:uid="{60FBB1EA-E134-4A90-927B-51916D3D3533}"/>
    <hyperlink ref="A6101" r:id="rId7911" display="https://finance.yahoo.com/quote/AMZN230616P00194500?p=AMZN230616P00194500" xr:uid="{87E5EB2C-60DC-4E77-8A2C-5D3D101863A6}"/>
    <hyperlink ref="C6101" r:id="rId7912" display="https://finance.yahoo.com/quote/AMZN/options?strike=194.5&amp;straddle=false" xr:uid="{07E34715-F9BA-487C-A0A1-DA29E116649C}"/>
    <hyperlink ref="A6102" r:id="rId7913" display="https://finance.yahoo.com/quote/AMZN230616P00195000?p=AMZN230616P00195000" xr:uid="{A9BE8494-AA75-46BD-9406-EB0112274402}"/>
    <hyperlink ref="C6102" r:id="rId7914" display="https://finance.yahoo.com/quote/AMZN/options?strike=195&amp;straddle=false" xr:uid="{2CDD94F5-A224-4B83-9068-62F0FF9EE9DC}"/>
    <hyperlink ref="A6103" r:id="rId7915" display="https://finance.yahoo.com/quote/AMZN230616P00195500?p=AMZN230616P00195500" xr:uid="{C2A9C15D-00BD-426B-9150-476720F67EF1}"/>
    <hyperlink ref="C6103" r:id="rId7916" display="https://finance.yahoo.com/quote/AMZN/options?strike=195.5&amp;straddle=false" xr:uid="{84A079A6-3F64-485C-9360-42F9793761BF}"/>
    <hyperlink ref="A6104" r:id="rId7917" display="https://finance.yahoo.com/quote/AMZN230616P00196000?p=AMZN230616P00196000" xr:uid="{A2D7C294-333F-46AC-B347-335AACE5E8BB}"/>
    <hyperlink ref="C6104" r:id="rId7918" display="https://finance.yahoo.com/quote/AMZN/options?strike=196&amp;straddle=false" xr:uid="{F51133DD-68D7-4180-A125-91AC48879311}"/>
    <hyperlink ref="A6105" r:id="rId7919" display="https://finance.yahoo.com/quote/AMZN230616P00196500?p=AMZN230616P00196500" xr:uid="{F67F0C8F-A847-406E-A713-5A6CD118CC78}"/>
    <hyperlink ref="C6105" r:id="rId7920" display="https://finance.yahoo.com/quote/AMZN/options?strike=196.5&amp;straddle=false" xr:uid="{F8DA5EB9-5834-422A-8BDD-8B63B42F3FA7}"/>
    <hyperlink ref="A6106" r:id="rId7921" display="https://finance.yahoo.com/quote/AMZN230616P00197000?p=AMZN230616P00197000" xr:uid="{B72E09A6-1085-43D4-96DF-A16021BA25DB}"/>
    <hyperlink ref="C6106" r:id="rId7922" display="https://finance.yahoo.com/quote/AMZN/options?strike=197&amp;straddle=false" xr:uid="{72E7558A-096A-47F2-9DBE-49318814C073}"/>
    <hyperlink ref="A6107" r:id="rId7923" display="https://finance.yahoo.com/quote/AMZN230616P00197500?p=AMZN230616P00197500" xr:uid="{6944A0C1-D7B7-4A10-8F71-92BC0DE06453}"/>
    <hyperlink ref="C6107" r:id="rId7924" display="https://finance.yahoo.com/quote/AMZN/options?strike=197.5&amp;straddle=false" xr:uid="{19DB4CF1-7F24-44AF-9852-CFFE18F2E084}"/>
    <hyperlink ref="A6108" r:id="rId7925" display="https://finance.yahoo.com/quote/AMZN230616P00198000?p=AMZN230616P00198000" xr:uid="{57978F32-3A16-48AE-BBC7-D8DBAFFEB349}"/>
    <hyperlink ref="C6108" r:id="rId7926" display="https://finance.yahoo.com/quote/AMZN/options?strike=198&amp;straddle=false" xr:uid="{B90D5BC5-CE6D-4650-AFFB-4A83ACD94804}"/>
    <hyperlink ref="A6109" r:id="rId7927" display="https://finance.yahoo.com/quote/AMZN230616P00198500?p=AMZN230616P00198500" xr:uid="{E78D557B-2DA4-4351-B1CC-67C3D2C55E52}"/>
    <hyperlink ref="C6109" r:id="rId7928" display="https://finance.yahoo.com/quote/AMZN/options?strike=198.5&amp;straddle=false" xr:uid="{725F778E-D20C-409C-88DA-32EE1DCD073B}"/>
    <hyperlink ref="A6110" r:id="rId7929" display="https://finance.yahoo.com/quote/AMZN230616P00199000?p=AMZN230616P00199000" xr:uid="{C0FFC395-FF34-41C0-BFD4-E049CD0F0D5B}"/>
    <hyperlink ref="C6110" r:id="rId7930" display="https://finance.yahoo.com/quote/AMZN/options?strike=199&amp;straddle=false" xr:uid="{28273D85-EFAD-48EE-907D-163CE3CADBB1}"/>
    <hyperlink ref="A6111" r:id="rId7931" display="https://finance.yahoo.com/quote/AMZN230616P00199500?p=AMZN230616P00199500" xr:uid="{B32E1A17-C5EB-42A6-A2C6-4EB922B69B6F}"/>
    <hyperlink ref="C6111" r:id="rId7932" display="https://finance.yahoo.com/quote/AMZN/options?strike=199.5&amp;straddle=false" xr:uid="{9F729179-5F5B-40CE-8D5B-4ED56400746C}"/>
    <hyperlink ref="A6112" r:id="rId7933" display="https://finance.yahoo.com/quote/AMZN230616P00200000?p=AMZN230616P00200000" xr:uid="{AC6DAE99-93AF-440C-A521-9E603D1A51F6}"/>
    <hyperlink ref="C6112" r:id="rId7934" display="https://finance.yahoo.com/quote/AMZN/options?strike=200&amp;straddle=false" xr:uid="{EF5030AA-FB75-4BAC-B7F6-F362391FA9CA}"/>
    <hyperlink ref="A6113" r:id="rId7935" display="https://finance.yahoo.com/quote/AMZN230616P00205000?p=AMZN230616P00205000" xr:uid="{FE776D1B-745C-4E9A-A2F1-578C62D795CF}"/>
    <hyperlink ref="C6113" r:id="rId7936" display="https://finance.yahoo.com/quote/AMZN/options?strike=205&amp;straddle=false" xr:uid="{6A34D5F1-FA80-4B9D-A491-577E802607DF}"/>
    <hyperlink ref="A6114" r:id="rId7937" display="https://finance.yahoo.com/quote/AMZN230616P00210000?p=AMZN230616P00210000" xr:uid="{696F1A03-C0FA-431A-9EA5-31011C63978F}"/>
    <hyperlink ref="C6114" r:id="rId7938" display="https://finance.yahoo.com/quote/AMZN/options?strike=210&amp;straddle=false" xr:uid="{1EF04D9D-7510-4591-8B46-FB175EEF630D}"/>
    <hyperlink ref="A6115" r:id="rId7939" display="https://finance.yahoo.com/quote/AMZN230616P00215000?p=AMZN230616P00215000" xr:uid="{CBDE4710-FC6B-4B5A-AE98-E19AF3CC8657}"/>
    <hyperlink ref="C6115" r:id="rId7940" display="https://finance.yahoo.com/quote/AMZN/options?strike=215&amp;straddle=false" xr:uid="{67F10203-11E6-4232-8D82-F1C84AAF27F3}"/>
    <hyperlink ref="A6116" r:id="rId7941" display="https://finance.yahoo.com/quote/AMZN230616P00220000?p=AMZN230616P00220000" xr:uid="{6C462341-D3EF-4ADF-96BB-62D2E3EBDDDD}"/>
    <hyperlink ref="C6116" r:id="rId7942" display="https://finance.yahoo.com/quote/AMZN/options?strike=220&amp;straddle=false" xr:uid="{EC047511-C980-4287-AF91-98D738F3347C}"/>
    <hyperlink ref="A6117" r:id="rId7943" display="https://finance.yahoo.com/quote/AMZN230616P00225000?p=AMZN230616P00225000" xr:uid="{4B1AA8E8-8074-4E89-B34B-27D03C74C7D5}"/>
    <hyperlink ref="C6117" r:id="rId7944" display="https://finance.yahoo.com/quote/AMZN/options?strike=225&amp;straddle=false" xr:uid="{A37C75B6-2154-4CB7-90A2-78A19E0B9F35}"/>
    <hyperlink ref="A6118" r:id="rId7945" display="https://finance.yahoo.com/quote/AMZN230616P00230000?p=AMZN230616P00230000" xr:uid="{E03F2AA0-4E63-4C50-9A39-1CC833808056}"/>
    <hyperlink ref="C6118" r:id="rId7946" display="https://finance.yahoo.com/quote/AMZN/options?strike=230&amp;straddle=false" xr:uid="{B177C03A-F715-4FDB-84E5-BDA02840BF82}"/>
    <hyperlink ref="A6119" r:id="rId7947" display="https://finance.yahoo.com/quote/AMZN230616P00235000?p=AMZN230616P00235000" xr:uid="{3BF0B2A7-C773-4615-8900-0FA9E0E803DF}"/>
    <hyperlink ref="C6119" r:id="rId7948" display="https://finance.yahoo.com/quote/AMZN/options?strike=235&amp;straddle=false" xr:uid="{C1911660-9327-400D-91DE-51B61AE9A19A}"/>
    <hyperlink ref="A6120" r:id="rId7949" display="https://finance.yahoo.com/quote/AMZN230616P00240000?p=AMZN230616P00240000" xr:uid="{7B7069CF-1145-4AEA-A0B7-E9A2BBF0DFDA}"/>
    <hyperlink ref="C6120" r:id="rId7950" display="https://finance.yahoo.com/quote/AMZN/options?strike=240&amp;straddle=false" xr:uid="{FB33E1C3-3602-4CB6-AED2-735626DA52D1}"/>
    <hyperlink ref="A6121" r:id="rId7951" display="https://finance.yahoo.com/quote/AMZN230616P00245000?p=AMZN230616P00245000" xr:uid="{032450CA-AF38-45EE-8F87-08DCE447E47D}"/>
    <hyperlink ref="C6121" r:id="rId7952" display="https://finance.yahoo.com/quote/AMZN/options?strike=245&amp;straddle=false" xr:uid="{40895257-1F9B-45A7-BBAC-EA3C5C992C15}"/>
    <hyperlink ref="A6122" r:id="rId7953" display="https://finance.yahoo.com/quote/AMZN230616P00250000?p=AMZN230616P00250000" xr:uid="{C652601F-207E-4D92-8F38-48823DC7D027}"/>
    <hyperlink ref="C6122" r:id="rId7954" display="https://finance.yahoo.com/quote/AMZN/options?strike=250&amp;straddle=false" xr:uid="{5B332937-1403-46DB-9744-36B6D1909513}"/>
    <hyperlink ref="A6123" r:id="rId7955" display="https://finance.yahoo.com/quote/AMZN230616P00255000?p=AMZN230616P00255000" xr:uid="{CC2167D4-C401-4807-836A-64342222AD39}"/>
    <hyperlink ref="C6123" r:id="rId7956" display="https://finance.yahoo.com/quote/AMZN/options?strike=255&amp;straddle=false" xr:uid="{5E2E7F32-E304-4400-9ADD-2C4BF927B1FB}"/>
    <hyperlink ref="A6124" r:id="rId7957" display="https://finance.yahoo.com/quote/AMZN230616P00260000?p=AMZN230616P00260000" xr:uid="{D8520EAD-7434-4B27-BF74-0AEBBC96CFD9}"/>
    <hyperlink ref="C6124" r:id="rId7958" display="https://finance.yahoo.com/quote/AMZN/options?strike=260&amp;straddle=false" xr:uid="{325099C4-F391-48B5-9CF6-0A6D1A74D53A}"/>
    <hyperlink ref="A6125" r:id="rId7959" display="https://finance.yahoo.com/quote/AMZN230616P00265000?p=AMZN230616P00265000" xr:uid="{FBDE4986-20EA-4F97-8F2E-9A99E72F95F5}"/>
    <hyperlink ref="C6125" r:id="rId7960" display="https://finance.yahoo.com/quote/AMZN/options?strike=265&amp;straddle=false" xr:uid="{03F7701B-1879-455D-A09F-E0B64D2F1D66}"/>
    <hyperlink ref="A6126" r:id="rId7961" display="https://finance.yahoo.com/quote/AMZN230616P00270000?p=AMZN230616P00270000" xr:uid="{1F58E07B-6AEC-4968-B7B0-191CD57C8C9E}"/>
    <hyperlink ref="C6126" r:id="rId7962" display="https://finance.yahoo.com/quote/AMZN/options?strike=270&amp;straddle=false" xr:uid="{B69DDE44-DFD4-48CF-88EC-6B0E5D77AF4F}"/>
    <hyperlink ref="A6127" r:id="rId7963" display="https://finance.yahoo.com/quote/AMZN230616P00275000?p=AMZN230616P00275000" xr:uid="{8683E43E-3D19-417A-BA58-2E0DC9BDD10A}"/>
    <hyperlink ref="C6127" r:id="rId7964" display="https://finance.yahoo.com/quote/AMZN/options?strike=275&amp;straddle=false" xr:uid="{F5BB3DCF-212F-45A5-9573-B6FF61E343B0}"/>
    <hyperlink ref="A6128" r:id="rId7965" display="https://finance.yahoo.com/quote/AMZN230616P01060000?p=AMZN230616P01060000" xr:uid="{5048EE81-3B38-450B-9773-1BC0ED48134D}"/>
    <hyperlink ref="C6128" r:id="rId7966" display="https://finance.yahoo.com/quote/AMZN/options?strike=1060&amp;straddle=false" xr:uid="{929C2872-A890-4A98-B0A6-23ADF79E3E56}"/>
    <hyperlink ref="A6129" r:id="rId7967" display="https://finance.yahoo.com/quote/AMZN230616P01080000?p=AMZN230616P01080000" xr:uid="{6CE4F1B0-A94A-4200-8E72-1EA16508C542}"/>
    <hyperlink ref="C6129" r:id="rId7968" display="https://finance.yahoo.com/quote/AMZN/options?strike=1080&amp;straddle=false" xr:uid="{9455C166-CDA8-40E5-913D-D60F54922A36}"/>
    <hyperlink ref="A6130" r:id="rId7969" display="https://finance.yahoo.com/quote/AMZN230616P01100000?p=AMZN230616P01100000" xr:uid="{575D21CD-1226-4A5C-B477-7686B921034D}"/>
    <hyperlink ref="C6130" r:id="rId7970" display="https://finance.yahoo.com/quote/AMZN/options?strike=1100&amp;straddle=false" xr:uid="{F0AF0F75-F23F-4F2E-9B2A-70957C1CBCAF}"/>
    <hyperlink ref="A6131" r:id="rId7971" display="https://finance.yahoo.com/quote/AMZN230616P01120000?p=AMZN230616P01120000" xr:uid="{94B86445-2CE0-4714-BD7C-3F912361684E}"/>
    <hyperlink ref="C6131" r:id="rId7972" display="https://finance.yahoo.com/quote/AMZN/options?strike=1120&amp;straddle=false" xr:uid="{0A2D5785-1972-4CC2-9247-93D9790A059F}"/>
    <hyperlink ref="A6132" r:id="rId7973" display="https://finance.yahoo.com/quote/AMZN230616P01140000?p=AMZN230616P01140000" xr:uid="{C9A33612-C834-474F-B50F-0B2FFC312B15}"/>
    <hyperlink ref="C6132" r:id="rId7974" display="https://finance.yahoo.com/quote/AMZN/options?strike=1140&amp;straddle=false" xr:uid="{AEC2CC5A-C50B-4FD5-96E4-872247022133}"/>
    <hyperlink ref="A6133" r:id="rId7975" display="https://finance.yahoo.com/quote/AMZN230616P01160000?p=AMZN230616P01160000" xr:uid="{B4CF350B-C88B-474E-97C0-221224A65905}"/>
    <hyperlink ref="C6133" r:id="rId7976" display="https://finance.yahoo.com/quote/AMZN/options?strike=1160&amp;straddle=false" xr:uid="{FFFB46A1-CF80-401B-8D25-D50217408BD7}"/>
    <hyperlink ref="A6134" r:id="rId7977" display="https://finance.yahoo.com/quote/AMZN230616P01180000?p=AMZN230616P01180000" xr:uid="{68031DE6-1AB2-4019-BC87-DA097AD22CEC}"/>
    <hyperlink ref="C6134" r:id="rId7978" display="https://finance.yahoo.com/quote/AMZN/options?strike=1180&amp;straddle=false" xr:uid="{995327AD-48D7-424E-B608-5168EC33437C}"/>
    <hyperlink ref="A6135" r:id="rId7979" display="https://finance.yahoo.com/quote/AMZN230616P01200000?p=AMZN230616P01200000" xr:uid="{65295F8A-D14D-46DE-8535-C5E185218A6D}"/>
    <hyperlink ref="C6135" r:id="rId7980" display="https://finance.yahoo.com/quote/AMZN/options?strike=1200&amp;straddle=false" xr:uid="{B20B20AE-F245-4843-8643-AC3111201507}"/>
    <hyperlink ref="A6136" r:id="rId7981" display="https://finance.yahoo.com/quote/AMZN230616P01220000?p=AMZN230616P01220000" xr:uid="{75381AE0-E181-4989-8299-E24BA1D2EA8A}"/>
    <hyperlink ref="C6136" r:id="rId7982" display="https://finance.yahoo.com/quote/AMZN/options?strike=1220&amp;straddle=false" xr:uid="{6F8EB2E9-2EB8-4CE0-A025-645B65D87661}"/>
    <hyperlink ref="A6137" r:id="rId7983" display="https://finance.yahoo.com/quote/AMZN230616P01240000?p=AMZN230616P01240000" xr:uid="{73A86BF8-7D83-4E15-8512-08A9B28FD225}"/>
    <hyperlink ref="C6137" r:id="rId7984" display="https://finance.yahoo.com/quote/AMZN/options?strike=1240&amp;straddle=false" xr:uid="{A6314031-3E0F-462D-A345-470A9801B5A3}"/>
    <hyperlink ref="A6138" r:id="rId7985" display="https://finance.yahoo.com/quote/AMZN230616P01260000?p=AMZN230616P01260000" xr:uid="{E16457AE-C2E3-45AF-B4A0-77841F4C9D84}"/>
    <hyperlink ref="C6138" r:id="rId7986" display="https://finance.yahoo.com/quote/AMZN/options?strike=1260&amp;straddle=false" xr:uid="{4549AED6-0649-409D-8620-6CFB158ADC11}"/>
    <hyperlink ref="A6139" r:id="rId7987" display="https://finance.yahoo.com/quote/AMZN230616P01280000?p=AMZN230616P01280000" xr:uid="{1DE080D1-43F5-4E2A-B9CD-2F1E3FC7016A}"/>
    <hyperlink ref="C6139" r:id="rId7988" display="https://finance.yahoo.com/quote/AMZN/options?strike=1280&amp;straddle=false" xr:uid="{5731F955-38BD-410A-A929-FE6B0268B65E}"/>
    <hyperlink ref="A6140" r:id="rId7989" display="https://finance.yahoo.com/quote/AMZN230616P01300000?p=AMZN230616P01300000" xr:uid="{42A750D4-61A7-46A3-B28D-E5EA8982F670}"/>
    <hyperlink ref="C6140" r:id="rId7990" display="https://finance.yahoo.com/quote/AMZN/options?strike=1300&amp;straddle=false" xr:uid="{4090CEBF-6649-4BF7-AA48-5FDD1804139F}"/>
    <hyperlink ref="A6141" r:id="rId7991" display="https://finance.yahoo.com/quote/AMZN230616P01320000?p=AMZN230616P01320000" xr:uid="{C56F1243-C5D4-4CBF-97C5-7EDEE337E340}"/>
    <hyperlink ref="C6141" r:id="rId7992" display="https://finance.yahoo.com/quote/AMZN/options?strike=1320&amp;straddle=false" xr:uid="{A1BDA369-0B57-4DCD-B475-91E5A4727B6D}"/>
    <hyperlink ref="A6142" r:id="rId7993" display="https://finance.yahoo.com/quote/AMZN230616P01340000?p=AMZN230616P01340000" xr:uid="{A222C925-3B70-43B5-9C24-F59F8D0ACA1C}"/>
    <hyperlink ref="C6142" r:id="rId7994" display="https://finance.yahoo.com/quote/AMZN/options?strike=1340&amp;straddle=false" xr:uid="{D88576ED-FA65-4199-9863-C8E04515C17C}"/>
    <hyperlink ref="A6143" r:id="rId7995" display="https://finance.yahoo.com/quote/AMZN230616P01360000?p=AMZN230616P01360000" xr:uid="{9361F500-9E50-4F1A-9101-BE8654CA027D}"/>
    <hyperlink ref="C6143" r:id="rId7996" display="https://finance.yahoo.com/quote/AMZN/options?strike=1360&amp;straddle=false" xr:uid="{4B29AEEA-E294-4A5A-A314-C8DE757ED1A0}"/>
    <hyperlink ref="A6144" r:id="rId7997" display="https://finance.yahoo.com/quote/AMZN230616P01380000?p=AMZN230616P01380000" xr:uid="{B3473D56-E005-49BB-AAC0-3F644BFAF93E}"/>
    <hyperlink ref="C6144" r:id="rId7998" display="https://finance.yahoo.com/quote/AMZN/options?strike=1380&amp;straddle=false" xr:uid="{D05098A7-1CCF-4BFB-840F-883AF4C9E775}"/>
    <hyperlink ref="A6145" r:id="rId7999" display="https://finance.yahoo.com/quote/AMZN230616P01400000?p=AMZN230616P01400000" xr:uid="{2256B8E2-AC47-4CAA-95BB-B20487898B45}"/>
    <hyperlink ref="C6145" r:id="rId8000" display="https://finance.yahoo.com/quote/AMZN/options?strike=1400&amp;straddle=false" xr:uid="{23F3AC12-EE26-4C51-AFDA-9736C8432856}"/>
    <hyperlink ref="A6146" r:id="rId8001" display="https://finance.yahoo.com/quote/AMZN230616P01420000?p=AMZN230616P01420000" xr:uid="{67F5B390-0765-4AFE-826D-DEE8CC3CF0DA}"/>
    <hyperlink ref="C6146" r:id="rId8002" display="https://finance.yahoo.com/quote/AMZN/options?strike=1420&amp;straddle=false" xr:uid="{42F4FCF5-DF96-4116-93C4-8C0BB2717E21}"/>
    <hyperlink ref="A6147" r:id="rId8003" display="https://finance.yahoo.com/quote/AMZN230616P01440000?p=AMZN230616P01440000" xr:uid="{92C1BD38-18F7-4D60-A560-7FD5ACE76DB2}"/>
    <hyperlink ref="C6147" r:id="rId8004" display="https://finance.yahoo.com/quote/AMZN/options?strike=1440&amp;straddle=false" xr:uid="{468B39C0-218C-493D-9545-951030E97B4A}"/>
    <hyperlink ref="A6148" r:id="rId8005" display="https://finance.yahoo.com/quote/AMZN230616P01450000?p=AMZN230616P01450000" xr:uid="{152C24A0-7986-4B15-9B0B-025576104934}"/>
    <hyperlink ref="C6148" r:id="rId8006" display="https://finance.yahoo.com/quote/AMZN/options?strike=1450&amp;straddle=false" xr:uid="{B11D8278-62F1-4C16-B3F4-E540689F9841}"/>
    <hyperlink ref="A6149" r:id="rId8007" display="https://finance.yahoo.com/quote/AMZN230616P01460000?p=AMZN230616P01460000" xr:uid="{8DDCD157-9CB5-4CD2-BEDF-E2529EB02EC3}"/>
    <hyperlink ref="C6149" r:id="rId8008" display="https://finance.yahoo.com/quote/AMZN/options?strike=1460&amp;straddle=false" xr:uid="{67D2A256-26D7-4C87-ADA9-6179B9F4D3C8}"/>
    <hyperlink ref="A6150" r:id="rId8009" display="https://finance.yahoo.com/quote/AMZN230616P01480000?p=AMZN230616P01480000" xr:uid="{D5D3C38B-75B8-4974-AEFB-3056A700246B}"/>
    <hyperlink ref="C6150" r:id="rId8010" display="https://finance.yahoo.com/quote/AMZN/options?strike=1480&amp;straddle=false" xr:uid="{F4C31E00-6949-4EAE-B9B0-6C29A17A9CAB}"/>
    <hyperlink ref="A6151" r:id="rId8011" display="https://finance.yahoo.com/quote/AMZN230616P01500000?p=AMZN230616P01500000" xr:uid="{5E55A12E-6C16-4301-9B79-B90DE98C5AF4}"/>
    <hyperlink ref="C6151" r:id="rId8012" display="https://finance.yahoo.com/quote/AMZN/options?strike=1500&amp;straddle=false" xr:uid="{E0C52673-E88D-4FAA-87D3-8EB125EB2014}"/>
    <hyperlink ref="A6152" r:id="rId8013" display="https://finance.yahoo.com/quote/AMZN230616P01520000?p=AMZN230616P01520000" xr:uid="{C0C1FF7E-3E93-4AD9-96B5-243F63E7A9CD}"/>
    <hyperlink ref="C6152" r:id="rId8014" display="https://finance.yahoo.com/quote/AMZN/options?strike=1520&amp;straddle=false" xr:uid="{FCBB6E2D-A918-4155-9A4C-90307FB2E3E1}"/>
    <hyperlink ref="A6153" r:id="rId8015" display="https://finance.yahoo.com/quote/AMZN230616P01540000?p=AMZN230616P01540000" xr:uid="{DF398029-12E1-44E3-9DAA-798326CC4A45}"/>
    <hyperlink ref="C6153" r:id="rId8016" display="https://finance.yahoo.com/quote/AMZN/options?strike=1540&amp;straddle=false" xr:uid="{FE478FE9-5050-4086-AC59-6B08E6258F08}"/>
    <hyperlink ref="A6154" r:id="rId8017" display="https://finance.yahoo.com/quote/AMZN230616P01550000?p=AMZN230616P01550000" xr:uid="{3FBB2794-B431-453C-8CC3-1C96E0DDCD69}"/>
    <hyperlink ref="C6154" r:id="rId8018" display="https://finance.yahoo.com/quote/AMZN/options?strike=1550&amp;straddle=false" xr:uid="{E49912AD-8A8E-4F45-A481-683990FECEE1}"/>
    <hyperlink ref="A6155" r:id="rId8019" display="https://finance.yahoo.com/quote/AMZN230616P01560000?p=AMZN230616P01560000" xr:uid="{F4A95EB2-8511-4C8C-9E78-9C44357A280A}"/>
    <hyperlink ref="C6155" r:id="rId8020" display="https://finance.yahoo.com/quote/AMZN/options?strike=1560&amp;straddle=false" xr:uid="{34552234-2D74-44AE-8A82-296EE080C80B}"/>
    <hyperlink ref="A6156" r:id="rId8021" display="https://finance.yahoo.com/quote/AMZN230616P01580000?p=AMZN230616P01580000" xr:uid="{C006EEEF-2C87-4DA9-AAB6-C41EC15A1912}"/>
    <hyperlink ref="C6156" r:id="rId8022" display="https://finance.yahoo.com/quote/AMZN/options?strike=1580&amp;straddle=false" xr:uid="{CB1823B1-0F4C-4921-A951-92967D63370F}"/>
    <hyperlink ref="A6157" r:id="rId8023" display="https://finance.yahoo.com/quote/AMZN230616P01600000?p=AMZN230616P01600000" xr:uid="{891CFB17-6709-4DAF-BECE-CA30A90A8CF7}"/>
    <hyperlink ref="C6157" r:id="rId8024" display="https://finance.yahoo.com/quote/AMZN/options?strike=1600&amp;straddle=false" xr:uid="{CE20F749-AAB1-4831-9DBC-67679C2F6513}"/>
    <hyperlink ref="A6158" r:id="rId8025" display="https://finance.yahoo.com/quote/AMZN230616P01620000?p=AMZN230616P01620000" xr:uid="{3AAEF5EC-852F-4F10-8ED8-33525453F159}"/>
    <hyperlink ref="C6158" r:id="rId8026" display="https://finance.yahoo.com/quote/AMZN/options?strike=1620&amp;straddle=false" xr:uid="{05D15C9E-B632-488F-9551-135A65C8514C}"/>
    <hyperlink ref="A6159" r:id="rId8027" display="https://finance.yahoo.com/quote/AMZN230616P01640000?p=AMZN230616P01640000" xr:uid="{A90F0C68-42F2-4FD3-B872-F8695B9046D3}"/>
    <hyperlink ref="C6159" r:id="rId8028" display="https://finance.yahoo.com/quote/AMZN/options?strike=1640&amp;straddle=false" xr:uid="{105ABE34-E772-4DF7-BD2F-1B3312F75370}"/>
    <hyperlink ref="A6160" r:id="rId8029" display="https://finance.yahoo.com/quote/AMZN230616P01660000?p=AMZN230616P01660000" xr:uid="{AF40E0D6-0F9B-4ADB-B601-1D92DBFFA790}"/>
    <hyperlink ref="C6160" r:id="rId8030" display="https://finance.yahoo.com/quote/AMZN/options?strike=1660&amp;straddle=false" xr:uid="{A0A5EC22-44D8-4B73-AD6B-192CDF3BC434}"/>
    <hyperlink ref="A6161" r:id="rId8031" display="https://finance.yahoo.com/quote/AMZN230616P01680000?p=AMZN230616P01680000" xr:uid="{4BD58C9F-44B1-4646-A90E-0FAE6FDC3C51}"/>
    <hyperlink ref="C6161" r:id="rId8032" display="https://finance.yahoo.com/quote/AMZN/options?strike=1680&amp;straddle=false" xr:uid="{CB9C63E0-E7DE-43D0-A700-E8583D6ADACB}"/>
    <hyperlink ref="A6162" r:id="rId8033" display="https://finance.yahoo.com/quote/AMZN230616P01700000?p=AMZN230616P01700000" xr:uid="{96B8CB52-2E9C-4AEE-8A3D-DAF707CEDD97}"/>
    <hyperlink ref="C6162" r:id="rId8034" display="https://finance.yahoo.com/quote/AMZN/options?strike=1700&amp;straddle=false" xr:uid="{F69E9A84-0D17-4E3F-9E9B-2BB1A39D2680}"/>
    <hyperlink ref="A6163" r:id="rId8035" display="https://finance.yahoo.com/quote/AMZN230616P01720000?p=AMZN230616P01720000" xr:uid="{712531D4-C4AE-4683-B2C7-EDA4D3C35A24}"/>
    <hyperlink ref="C6163" r:id="rId8036" display="https://finance.yahoo.com/quote/AMZN/options?strike=1720&amp;straddle=false" xr:uid="{BD93A453-BD37-42E5-8D41-AAA5CDD51864}"/>
    <hyperlink ref="A6164" r:id="rId8037" display="https://finance.yahoo.com/quote/AMZN230616P01740000?p=AMZN230616P01740000" xr:uid="{1D2121DE-F2B4-4B23-A3E2-A87EB932ECC7}"/>
    <hyperlink ref="C6164" r:id="rId8038" display="https://finance.yahoo.com/quote/AMZN/options?strike=1740&amp;straddle=false" xr:uid="{0BF8C6CF-9590-41C0-B120-4BAE8B25F143}"/>
    <hyperlink ref="A6165" r:id="rId8039" display="https://finance.yahoo.com/quote/AMZN230616P01760000?p=AMZN230616P01760000" xr:uid="{A95E24D8-5CAE-4964-A6D1-35197ED9407E}"/>
    <hyperlink ref="C6165" r:id="rId8040" display="https://finance.yahoo.com/quote/AMZN/options?strike=1760&amp;straddle=false" xr:uid="{4A2C4258-248B-41E9-A543-9CA2956652A1}"/>
    <hyperlink ref="A6166" r:id="rId8041" display="https://finance.yahoo.com/quote/AMZN230616P01780000?p=AMZN230616P01780000" xr:uid="{7B389582-60F4-486F-839E-93E59F028E10}"/>
    <hyperlink ref="C6166" r:id="rId8042" display="https://finance.yahoo.com/quote/AMZN/options?strike=1780&amp;straddle=false" xr:uid="{9728DBF3-B0F8-4539-BC33-4A3AE05630A1}"/>
    <hyperlink ref="A6167" r:id="rId8043" display="https://finance.yahoo.com/quote/AMZN230616P01800000?p=AMZN230616P01800000" xr:uid="{230D860C-382F-43B8-A007-EA4656B19203}"/>
    <hyperlink ref="C6167" r:id="rId8044" display="https://finance.yahoo.com/quote/AMZN/options?strike=1800&amp;straddle=false" xr:uid="{948594C1-363C-4790-821B-D1CC857E9E1E}"/>
    <hyperlink ref="A6168" r:id="rId8045" display="https://finance.yahoo.com/quote/AMZN230616P01820000?p=AMZN230616P01820000" xr:uid="{DFA88FF1-4571-491E-B3A9-F08BB4C63B3D}"/>
    <hyperlink ref="C6168" r:id="rId8046" display="https://finance.yahoo.com/quote/AMZN/options?strike=1820&amp;straddle=false" xr:uid="{4AF2DAA3-D5A8-429A-A883-11824E366B17}"/>
    <hyperlink ref="A6169" r:id="rId8047" display="https://finance.yahoo.com/quote/AMZN230616P01840000?p=AMZN230616P01840000" xr:uid="{FE99C41E-E0E9-475B-BC30-BD4723CAE570}"/>
    <hyperlink ref="C6169" r:id="rId8048" display="https://finance.yahoo.com/quote/AMZN/options?strike=1840&amp;straddle=false" xr:uid="{500CF5A6-03F7-4194-9146-EDDC2928908C}"/>
    <hyperlink ref="A6170" r:id="rId8049" display="https://finance.yahoo.com/quote/AMZN230616P01860000?p=AMZN230616P01860000" xr:uid="{66277892-6590-4B4A-910E-04BF874EB975}"/>
    <hyperlink ref="C6170" r:id="rId8050" display="https://finance.yahoo.com/quote/AMZN/options?strike=1860&amp;straddle=false" xr:uid="{F8BB07EE-4B8C-4799-A419-10E77B7FBD7B}"/>
    <hyperlink ref="A6171" r:id="rId8051" display="https://finance.yahoo.com/quote/AMZN230616P01880000?p=AMZN230616P01880000" xr:uid="{9BEED114-2B6F-44BC-A7BC-7929CE8059DD}"/>
    <hyperlink ref="C6171" r:id="rId8052" display="https://finance.yahoo.com/quote/AMZN/options?strike=1880&amp;straddle=false" xr:uid="{77186AE7-98E3-4BA0-AB53-7C9FB67E9092}"/>
    <hyperlink ref="A6172" r:id="rId8053" display="https://finance.yahoo.com/quote/AMZN230616P01900000?p=AMZN230616P01900000" xr:uid="{783C1B0B-BDB2-41C5-833D-6E3393E6F5BC}"/>
    <hyperlink ref="C6172" r:id="rId8054" display="https://finance.yahoo.com/quote/AMZN/options?strike=1900&amp;straddle=false" xr:uid="{C2451E0B-7D85-41FE-95F9-7CD545B29FE9}"/>
    <hyperlink ref="A6173" r:id="rId8055" display="https://finance.yahoo.com/quote/AMZN230616P01920000?p=AMZN230616P01920000" xr:uid="{9EB264AB-B40D-4A8F-8F5C-53CCE828A7D6}"/>
    <hyperlink ref="C6173" r:id="rId8056" display="https://finance.yahoo.com/quote/AMZN/options?strike=1920&amp;straddle=false" xr:uid="{6DBC2186-FEB7-4B23-B75E-88C7000F2E3B}"/>
    <hyperlink ref="A6174" r:id="rId8057" display="https://finance.yahoo.com/quote/AMZN230616P01940000?p=AMZN230616P01940000" xr:uid="{35ED0895-7BF7-4351-B120-BB9F6F8E3BA9}"/>
    <hyperlink ref="C6174" r:id="rId8058" display="https://finance.yahoo.com/quote/AMZN/options?strike=1940&amp;straddle=false" xr:uid="{67E2F734-F550-49C0-979C-74029B4C70BC}"/>
    <hyperlink ref="A6175" r:id="rId8059" display="https://finance.yahoo.com/quote/AMZN230616P01960000?p=AMZN230616P01960000" xr:uid="{29007D43-FEAC-492C-93A1-D6D6F02D2559}"/>
    <hyperlink ref="C6175" r:id="rId8060" display="https://finance.yahoo.com/quote/AMZN/options?strike=1960&amp;straddle=false" xr:uid="{57E3C1AE-4DC2-4932-A13A-19884F90925D}"/>
    <hyperlink ref="A6176" r:id="rId8061" display="https://finance.yahoo.com/quote/AMZN230616P01980000?p=AMZN230616P01980000" xr:uid="{B0941FF4-15D3-43DD-BBCB-F775DCEC92A3}"/>
    <hyperlink ref="C6176" r:id="rId8062" display="https://finance.yahoo.com/quote/AMZN/options?strike=1980&amp;straddle=false" xr:uid="{87839DC1-99E0-4FE3-A98A-EDCD693B1F5B}"/>
    <hyperlink ref="A6177" r:id="rId8063" display="https://finance.yahoo.com/quote/AMZN230616P02000000?p=AMZN230616P02000000" xr:uid="{342F0BED-A772-44F1-8746-9D6CC99BC486}"/>
    <hyperlink ref="C6177" r:id="rId8064" display="https://finance.yahoo.com/quote/AMZN/options?strike=2000&amp;straddle=false" xr:uid="{02F642F5-1A6E-4DE8-BD56-1C7F444205F3}"/>
    <hyperlink ref="A6178" r:id="rId8065" display="https://finance.yahoo.com/quote/AMZN230616P02100000?p=AMZN230616P02100000" xr:uid="{B72501B8-D836-424F-8D8B-710DEBA9F599}"/>
    <hyperlink ref="C6178" r:id="rId8066" display="https://finance.yahoo.com/quote/AMZN/options?strike=2100&amp;straddle=false" xr:uid="{FCE09358-5027-4A9C-8210-282A9A11FD05}"/>
    <hyperlink ref="A6179" r:id="rId8067" display="https://finance.yahoo.com/quote/AMZN230616P02200000?p=AMZN230616P02200000" xr:uid="{05E0C474-7D46-4394-8731-323483592276}"/>
    <hyperlink ref="C6179" r:id="rId8068" display="https://finance.yahoo.com/quote/AMZN/options?strike=2200&amp;straddle=false" xr:uid="{F40A6F67-97CC-449B-8A3D-6855BC72B573}"/>
    <hyperlink ref="A6180" r:id="rId8069" display="https://finance.yahoo.com/quote/AMZN230616P02300000?p=AMZN230616P02300000" xr:uid="{2EA3CBB1-799A-4DA3-B696-AA2E16505BAE}"/>
    <hyperlink ref="C6180" r:id="rId8070" display="https://finance.yahoo.com/quote/AMZN/options?strike=2300&amp;straddle=false" xr:uid="{70EFECF2-3DCA-4EC1-9DF2-E19AECE60373}"/>
    <hyperlink ref="A6181" r:id="rId8071" display="https://finance.yahoo.com/quote/AMZN230616P02400000?p=AMZN230616P02400000" xr:uid="{F7258E5A-10A7-4460-BF4C-96BDA425E77A}"/>
    <hyperlink ref="C6181" r:id="rId8072" display="https://finance.yahoo.com/quote/AMZN/options?strike=2400&amp;straddle=false" xr:uid="{E483CD78-E093-490C-A058-9AF37BDDE4A8}"/>
    <hyperlink ref="A6182" r:id="rId8073" display="https://finance.yahoo.com/quote/AMZN230616P02500000?p=AMZN230616P02500000" xr:uid="{F43BA131-AB7A-478A-B4AB-04E2163D3936}"/>
    <hyperlink ref="C6182" r:id="rId8074" display="https://finance.yahoo.com/quote/AMZN/options?strike=2500&amp;straddle=false" xr:uid="{3A143C68-0FF1-445E-9EA4-D92955AC85AF}"/>
    <hyperlink ref="A6183" r:id="rId8075" display="https://finance.yahoo.com/quote/AMZN230616P02600000?p=AMZN230616P02600000" xr:uid="{FE689B91-DE35-43D6-90CD-57A4F087E5B1}"/>
    <hyperlink ref="C6183" r:id="rId8076" display="https://finance.yahoo.com/quote/AMZN/options?strike=2600&amp;straddle=false" xr:uid="{C2600E23-BA09-4030-B42A-6E7D2B15A6B8}"/>
    <hyperlink ref="A6184" r:id="rId8077" display="https://finance.yahoo.com/quote/AMZN230616P02700000?p=AMZN230616P02700000" xr:uid="{1D16980E-13A4-4D71-BF5C-BCC5AEBD6317}"/>
    <hyperlink ref="C6184" r:id="rId8078" display="https://finance.yahoo.com/quote/AMZN/options?strike=2700&amp;straddle=false" xr:uid="{6CE6C063-14B5-4293-A4A4-801C11880380}"/>
    <hyperlink ref="A6185" r:id="rId8079" display="https://finance.yahoo.com/quote/AMZN230616P02800000?p=AMZN230616P02800000" xr:uid="{BB57F296-AE0B-437D-98F2-3614DD3934E0}"/>
    <hyperlink ref="C6185" r:id="rId8080" display="https://finance.yahoo.com/quote/AMZN/options?strike=2800&amp;straddle=false" xr:uid="{0252673A-4627-4962-940C-D3D00E1A7F1B}"/>
    <hyperlink ref="A6186" r:id="rId8081" display="https://finance.yahoo.com/quote/AMZN230616P02900000?p=AMZN230616P02900000" xr:uid="{5CC10FE8-C52B-407E-8527-4838952F09E7}"/>
    <hyperlink ref="C6186" r:id="rId8082" display="https://finance.yahoo.com/quote/AMZN/options?strike=2900&amp;straddle=false" xr:uid="{7BB6129A-83F5-404E-8792-E81154FE411B}"/>
    <hyperlink ref="A6187" r:id="rId8083" display="https://finance.yahoo.com/quote/AMZN230616P03000000?p=AMZN230616P03000000" xr:uid="{E88B8941-842E-4678-A728-92AD6C4A0DE9}"/>
    <hyperlink ref="C6187" r:id="rId8084" display="https://finance.yahoo.com/quote/AMZN/options?strike=3000&amp;straddle=false" xr:uid="{81218061-9F02-4031-8C6C-AAD801DEC22A}"/>
    <hyperlink ref="A6188" r:id="rId8085" display="https://finance.yahoo.com/quote/AMZN230616P03010000?p=AMZN230616P03010000" xr:uid="{42BB0FE7-EDFB-464F-9FFD-33F84280B035}"/>
    <hyperlink ref="C6188" r:id="rId8086" display="https://finance.yahoo.com/quote/AMZN/options?strike=3010&amp;straddle=false" xr:uid="{ACF6FBB2-8DEB-4475-9AA3-4C25B7B85C05}"/>
    <hyperlink ref="A6189" r:id="rId8087" display="https://finance.yahoo.com/quote/AMZN230616P03020000?p=AMZN230616P03020000" xr:uid="{4C1B9942-F467-4A7A-A3DD-5D13721737E8}"/>
    <hyperlink ref="C6189" r:id="rId8088" display="https://finance.yahoo.com/quote/AMZN/options?strike=3020&amp;straddle=false" xr:uid="{8214354A-A477-4E90-A710-064E4B595BC0}"/>
    <hyperlink ref="A6190" r:id="rId8089" display="https://finance.yahoo.com/quote/AMZN230616P03030000?p=AMZN230616P03030000" xr:uid="{49AC7104-42DE-4614-B541-E21CD13CFF49}"/>
    <hyperlink ref="C6190" r:id="rId8090" display="https://finance.yahoo.com/quote/AMZN/options?strike=3030&amp;straddle=false" xr:uid="{BFAB4E83-A4A4-45F5-8D8C-05A96FB04D7E}"/>
    <hyperlink ref="A6191" r:id="rId8091" display="https://finance.yahoo.com/quote/AMZN230616P03040000?p=AMZN230616P03040000" xr:uid="{45B09EAC-1EF2-4F3B-9907-66DB554000DA}"/>
    <hyperlink ref="C6191" r:id="rId8092" display="https://finance.yahoo.com/quote/AMZN/options?strike=3040&amp;straddle=false" xr:uid="{3E255721-810B-4546-A5C1-A94FD1F1E1EE}"/>
    <hyperlink ref="A6192" r:id="rId8093" display="https://finance.yahoo.com/quote/AMZN230616P03050000?p=AMZN230616P03050000" xr:uid="{1E460567-5025-4039-B1C0-C45C21E473B0}"/>
    <hyperlink ref="C6192" r:id="rId8094" display="https://finance.yahoo.com/quote/AMZN/options?strike=3050&amp;straddle=false" xr:uid="{8B9F6753-3942-483C-90C9-91EA19D5EBE9}"/>
    <hyperlink ref="A6193" r:id="rId8095" display="https://finance.yahoo.com/quote/AMZN230616P03060000?p=AMZN230616P03060000" xr:uid="{5090A259-9736-45A8-9F14-CA4B398CFB08}"/>
    <hyperlink ref="C6193" r:id="rId8096" display="https://finance.yahoo.com/quote/AMZN/options?strike=3060&amp;straddle=false" xr:uid="{67116A9C-6D90-4B45-97E4-B3F30AE130CF}"/>
    <hyperlink ref="A6194" r:id="rId8097" display="https://finance.yahoo.com/quote/AMZN230616P03070000?p=AMZN230616P03070000" xr:uid="{5633D324-9CBB-47FD-A187-2ECCBF3C2A65}"/>
    <hyperlink ref="C6194" r:id="rId8098" display="https://finance.yahoo.com/quote/AMZN/options?strike=3070&amp;straddle=false" xr:uid="{46F5B208-EF99-4820-A2A3-794AA47C76C1}"/>
    <hyperlink ref="A6195" r:id="rId8099" display="https://finance.yahoo.com/quote/AMZN230616P03080000?p=AMZN230616P03080000" xr:uid="{3A11D922-C6EC-4DC3-A511-3D1F0FB441FB}"/>
    <hyperlink ref="C6195" r:id="rId8100" display="https://finance.yahoo.com/quote/AMZN/options?strike=3080&amp;straddle=false" xr:uid="{58719FCD-0481-4C3B-81F1-AD9A8E9909C3}"/>
    <hyperlink ref="A6196" r:id="rId8101" display="https://finance.yahoo.com/quote/AMZN230616P03090000?p=AMZN230616P03090000" xr:uid="{45CE6131-A186-4E53-BE62-8CBF3C464C69}"/>
    <hyperlink ref="C6196" r:id="rId8102" display="https://finance.yahoo.com/quote/AMZN/options?strike=3090&amp;straddle=false" xr:uid="{ED1D6E56-03F1-4697-A9E7-DE8993799356}"/>
    <hyperlink ref="A6197" r:id="rId8103" display="https://finance.yahoo.com/quote/AMZN230616P03100000?p=AMZN230616P03100000" xr:uid="{8F07B188-1172-4D67-B252-2CA7E7F5083B}"/>
    <hyperlink ref="C6197" r:id="rId8104" display="https://finance.yahoo.com/quote/AMZN/options?strike=3100&amp;straddle=false" xr:uid="{EC8C8767-6D0E-4509-8318-344FC91CC828}"/>
    <hyperlink ref="A6198" r:id="rId8105" display="https://finance.yahoo.com/quote/AMZN230616P03110000?p=AMZN230616P03110000" xr:uid="{68F45131-43EE-4A26-8A39-F3EA46D2A35E}"/>
    <hyperlink ref="C6198" r:id="rId8106" display="https://finance.yahoo.com/quote/AMZN/options?strike=3110&amp;straddle=false" xr:uid="{4EE1E0FF-489F-4833-A800-2225D8C2E03E}"/>
    <hyperlink ref="A6199" r:id="rId8107" display="https://finance.yahoo.com/quote/AMZN230616P03120000?p=AMZN230616P03120000" xr:uid="{59ED8790-48F4-45B8-872F-EE6A3CBEDCAF}"/>
    <hyperlink ref="C6199" r:id="rId8108" display="https://finance.yahoo.com/quote/AMZN/options?strike=3120&amp;straddle=false" xr:uid="{9F2CB47B-4053-453F-856C-5EDCF5B9BCF8}"/>
    <hyperlink ref="A6200" r:id="rId8109" display="https://finance.yahoo.com/quote/AMZN230616P03130000?p=AMZN230616P03130000" xr:uid="{79707A9D-758C-488B-A178-A1F1965BB175}"/>
    <hyperlink ref="C6200" r:id="rId8110" display="https://finance.yahoo.com/quote/AMZN/options?strike=3130&amp;straddle=false" xr:uid="{199B663D-D4FC-4767-A14C-1CBEB027766E}"/>
    <hyperlink ref="A6201" r:id="rId8111" display="https://finance.yahoo.com/quote/AMZN230616P03140000?p=AMZN230616P03140000" xr:uid="{FFDAF915-EE4E-4EA4-B135-5AA065A791C5}"/>
    <hyperlink ref="C6201" r:id="rId8112" display="https://finance.yahoo.com/quote/AMZN/options?strike=3140&amp;straddle=false" xr:uid="{073011A2-C546-447F-B3A4-11FB12BE1B33}"/>
    <hyperlink ref="A6202" r:id="rId8113" display="https://finance.yahoo.com/quote/AMZN230616P03150000?p=AMZN230616P03150000" xr:uid="{7257CD2F-5C7B-4E4A-BE77-B2EA0504CCC2}"/>
    <hyperlink ref="C6202" r:id="rId8114" display="https://finance.yahoo.com/quote/AMZN/options?strike=3150&amp;straddle=false" xr:uid="{EC6925DC-C96C-4822-B07A-FF9F00004722}"/>
    <hyperlink ref="A6203" r:id="rId8115" display="https://finance.yahoo.com/quote/AMZN230616P03160000?p=AMZN230616P03160000" xr:uid="{A7F5A627-7238-4B8F-BB0E-E71E2079E459}"/>
    <hyperlink ref="C6203" r:id="rId8116" display="https://finance.yahoo.com/quote/AMZN/options?strike=3160&amp;straddle=false" xr:uid="{00E1E413-EAD3-4336-AB0A-294759050772}"/>
    <hyperlink ref="A6204" r:id="rId8117" display="https://finance.yahoo.com/quote/AMZN230616P03170000?p=AMZN230616P03170000" xr:uid="{D1DCD10F-0213-43E3-BF93-D3BA7311B1CE}"/>
    <hyperlink ref="C6204" r:id="rId8118" display="https://finance.yahoo.com/quote/AMZN/options?strike=3170&amp;straddle=false" xr:uid="{E565D84F-BF07-46EC-BD84-01DD327CCF5E}"/>
    <hyperlink ref="A6205" r:id="rId8119" display="https://finance.yahoo.com/quote/AMZN230616P03180000?p=AMZN230616P03180000" xr:uid="{18525BBC-0684-48AF-9984-4BD5D4A07216}"/>
    <hyperlink ref="C6205" r:id="rId8120" display="https://finance.yahoo.com/quote/AMZN/options?strike=3180&amp;straddle=false" xr:uid="{7923CEC8-F9C8-42C4-8F75-7F644BEF7015}"/>
    <hyperlink ref="A6206" r:id="rId8121" display="https://finance.yahoo.com/quote/AMZN230616P03190000?p=AMZN230616P03190000" xr:uid="{D6DC1AA6-ABEA-43AA-BF1A-24BC703A0FF9}"/>
    <hyperlink ref="C6206" r:id="rId8122" display="https://finance.yahoo.com/quote/AMZN/options?strike=3190&amp;straddle=false" xr:uid="{6C5485D3-FD7B-4BEA-9DD9-036D136F15C8}"/>
    <hyperlink ref="A6207" r:id="rId8123" display="https://finance.yahoo.com/quote/AMZN230616P03200000?p=AMZN230616P03200000" xr:uid="{7CEAD555-C320-4387-B57A-A2EC0266BED8}"/>
    <hyperlink ref="C6207" r:id="rId8124" display="https://finance.yahoo.com/quote/AMZN/options?strike=3200&amp;straddle=false" xr:uid="{007EFFF1-E4F6-4BC4-A2E8-DDFC1C72D0B7}"/>
    <hyperlink ref="A6208" r:id="rId8125" display="https://finance.yahoo.com/quote/AMZN230616P03210000?p=AMZN230616P03210000" xr:uid="{B7108F86-C20C-4A17-BE1D-2DA233BD3F43}"/>
    <hyperlink ref="C6208" r:id="rId8126" display="https://finance.yahoo.com/quote/AMZN/options?strike=3210&amp;straddle=false" xr:uid="{5CE08C18-286A-42F3-B3E4-182AF12FCDF7}"/>
    <hyperlink ref="A6209" r:id="rId8127" display="https://finance.yahoo.com/quote/AMZN230616P03220000?p=AMZN230616P03220000" xr:uid="{351AD2AE-9A26-4540-A578-D5E30215CA8C}"/>
    <hyperlink ref="C6209" r:id="rId8128" display="https://finance.yahoo.com/quote/AMZN/options?strike=3220&amp;straddle=false" xr:uid="{C4A2C6B5-F4E0-4BB1-87D2-B0CC00AAD665}"/>
    <hyperlink ref="A6210" r:id="rId8129" display="https://finance.yahoo.com/quote/AMZN230616P03230000?p=AMZN230616P03230000" xr:uid="{B8B5D71B-ACAD-4282-9C03-A45955FCF8BB}"/>
    <hyperlink ref="C6210" r:id="rId8130" display="https://finance.yahoo.com/quote/AMZN/options?strike=3230&amp;straddle=false" xr:uid="{DA7E0E9E-1EB6-4075-BF69-42EE2CEEA1CD}"/>
    <hyperlink ref="A6211" r:id="rId8131" display="https://finance.yahoo.com/quote/AMZN230616P03240000?p=AMZN230616P03240000" xr:uid="{8EA1622F-DB42-4200-A826-5B0319D1B70E}"/>
    <hyperlink ref="C6211" r:id="rId8132" display="https://finance.yahoo.com/quote/AMZN/options?strike=3240&amp;straddle=false" xr:uid="{16E43A6C-AC90-46F4-B499-103EA174B257}"/>
    <hyperlink ref="A6212" r:id="rId8133" display="https://finance.yahoo.com/quote/AMZN230616P03250000?p=AMZN230616P03250000" xr:uid="{E4E8BC63-645D-4519-A4E2-FBF8F4067ADF}"/>
    <hyperlink ref="C6212" r:id="rId8134" display="https://finance.yahoo.com/quote/AMZN/options?strike=3250&amp;straddle=false" xr:uid="{3540E229-CB8B-4B59-BA76-059743DBF3E0}"/>
    <hyperlink ref="A6213" r:id="rId8135" display="https://finance.yahoo.com/quote/AMZN230616P03260000?p=AMZN230616P03260000" xr:uid="{433A9846-A6B6-4ED6-B4E9-C3AA341BA106}"/>
    <hyperlink ref="C6213" r:id="rId8136" display="https://finance.yahoo.com/quote/AMZN/options?strike=3260&amp;straddle=false" xr:uid="{C8C52128-B1BC-490F-97A3-8DF9743B2A41}"/>
    <hyperlink ref="A6214" r:id="rId8137" display="https://finance.yahoo.com/quote/AMZN230616P03270000?p=AMZN230616P03270000" xr:uid="{AF4085BE-A66D-4E60-86FE-3C200E1BCB76}"/>
    <hyperlink ref="C6214" r:id="rId8138" display="https://finance.yahoo.com/quote/AMZN/options?strike=3270&amp;straddle=false" xr:uid="{3CF4C84E-F232-48D8-B371-E12C82A25C7A}"/>
    <hyperlink ref="A6215" r:id="rId8139" display="https://finance.yahoo.com/quote/AMZN230616P03280000?p=AMZN230616P03280000" xr:uid="{9D30EC45-AEB5-4B54-A9E0-80E11B0405F4}"/>
    <hyperlink ref="C6215" r:id="rId8140" display="https://finance.yahoo.com/quote/AMZN/options?strike=3280&amp;straddle=false" xr:uid="{80E22DCB-A128-4B4A-8D67-1EB918B61900}"/>
    <hyperlink ref="A6216" r:id="rId8141" display="https://finance.yahoo.com/quote/AMZN230616P03290000?p=AMZN230616P03290000" xr:uid="{063ECCB7-FB77-4227-9B04-39ED6B63E264}"/>
    <hyperlink ref="C6216" r:id="rId8142" display="https://finance.yahoo.com/quote/AMZN/options?strike=3290&amp;straddle=false" xr:uid="{1E0D9196-A26B-4B8E-8827-E57B7CA4F8B2}"/>
    <hyperlink ref="A6217" r:id="rId8143" display="https://finance.yahoo.com/quote/AMZN230616P03300000?p=AMZN230616P03300000" xr:uid="{F8EB60E8-40AE-4236-AE23-2035306084C4}"/>
    <hyperlink ref="C6217" r:id="rId8144" display="https://finance.yahoo.com/quote/AMZN/options?strike=3300&amp;straddle=false" xr:uid="{92820D52-A383-4A15-AB67-BCE132D712A5}"/>
    <hyperlink ref="A6218" r:id="rId8145" display="https://finance.yahoo.com/quote/AMZN230616P03310000?p=AMZN230616P03310000" xr:uid="{76B1A834-C13D-49D4-9BD5-0E9C57FC73E4}"/>
    <hyperlink ref="C6218" r:id="rId8146" display="https://finance.yahoo.com/quote/AMZN/options?strike=3310&amp;straddle=false" xr:uid="{06BCA79D-B427-4B2D-B2B7-556A49D8117E}"/>
    <hyperlink ref="A6219" r:id="rId8147" display="https://finance.yahoo.com/quote/AMZN230616P03320000?p=AMZN230616P03320000" xr:uid="{C2A517DA-E0CC-4420-A585-A15314BE3074}"/>
    <hyperlink ref="C6219" r:id="rId8148" display="https://finance.yahoo.com/quote/AMZN/options?strike=3320&amp;straddle=false" xr:uid="{8F4A8D0D-A4AF-4998-8596-CF1668539442}"/>
    <hyperlink ref="A6220" r:id="rId8149" display="https://finance.yahoo.com/quote/AMZN230616P03330000?p=AMZN230616P03330000" xr:uid="{4884C70C-1E24-428E-8065-1FF0831191A6}"/>
    <hyperlink ref="C6220" r:id="rId8150" display="https://finance.yahoo.com/quote/AMZN/options?strike=3330&amp;straddle=false" xr:uid="{2DC1C837-6B37-4951-851E-50149FD8E850}"/>
    <hyperlink ref="A6221" r:id="rId8151" display="https://finance.yahoo.com/quote/AMZN230616P03340000?p=AMZN230616P03340000" xr:uid="{DDD808A2-6D7E-45BD-A4FC-FD5B234CBB31}"/>
    <hyperlink ref="C6221" r:id="rId8152" display="https://finance.yahoo.com/quote/AMZN/options?strike=3340&amp;straddle=false" xr:uid="{946995CB-0444-40C5-BC86-0D588E9F495E}"/>
    <hyperlink ref="A6222" r:id="rId8153" display="https://finance.yahoo.com/quote/AMZN230616P03350000?p=AMZN230616P03350000" xr:uid="{7057EB88-70A7-4446-9345-980C579C56BE}"/>
    <hyperlink ref="C6222" r:id="rId8154" display="https://finance.yahoo.com/quote/AMZN/options?strike=3350&amp;straddle=false" xr:uid="{6CFEA2FD-D064-4B1E-85B3-5439C075E38C}"/>
    <hyperlink ref="A6223" r:id="rId8155" display="https://finance.yahoo.com/quote/AMZN230616P03360000?p=AMZN230616P03360000" xr:uid="{E73F0DB6-7495-4A2A-8742-0FFD87C60C6E}"/>
    <hyperlink ref="C6223" r:id="rId8156" display="https://finance.yahoo.com/quote/AMZN/options?strike=3360&amp;straddle=false" xr:uid="{C243F712-D0E9-43CF-B789-F78C19F54596}"/>
    <hyperlink ref="A6224" r:id="rId8157" display="https://finance.yahoo.com/quote/AMZN230616P03370000?p=AMZN230616P03370000" xr:uid="{39A35BFA-7357-494F-95C8-EE8F5985CC93}"/>
    <hyperlink ref="C6224" r:id="rId8158" display="https://finance.yahoo.com/quote/AMZN/options?strike=3370&amp;straddle=false" xr:uid="{074C6774-8A82-4FE8-BBA1-3A0516CFB4A3}"/>
    <hyperlink ref="A6225" r:id="rId8159" display="https://finance.yahoo.com/quote/AMZN230616P03380000?p=AMZN230616P03380000" xr:uid="{14009BC9-FCC3-4BAF-8003-8963B24D3807}"/>
    <hyperlink ref="C6225" r:id="rId8160" display="https://finance.yahoo.com/quote/AMZN/options?strike=3380&amp;straddle=false" xr:uid="{4DDE9410-1441-4F11-B0C5-FBD26706B1DB}"/>
    <hyperlink ref="A6226" r:id="rId8161" display="https://finance.yahoo.com/quote/AMZN230616P03390000?p=AMZN230616P03390000" xr:uid="{29A2538C-4EDD-442A-8170-3D0B5EF80AA0}"/>
    <hyperlink ref="C6226" r:id="rId8162" display="https://finance.yahoo.com/quote/AMZN/options?strike=3390&amp;straddle=false" xr:uid="{AE44034B-D032-4BD9-B1CF-1CD989BBC855}"/>
    <hyperlink ref="A6227" r:id="rId8163" display="https://finance.yahoo.com/quote/AMZN230616P03400000?p=AMZN230616P03400000" xr:uid="{A3A1F90E-812A-4795-9FA3-6F5CFEA8EAA3}"/>
    <hyperlink ref="C6227" r:id="rId8164" display="https://finance.yahoo.com/quote/AMZN/options?strike=3400&amp;straddle=false" xr:uid="{0F54AAB2-17DD-4F1C-9479-E567382D59A9}"/>
    <hyperlink ref="A6228" r:id="rId8165" display="https://finance.yahoo.com/quote/AMZN230616P03410000?p=AMZN230616P03410000" xr:uid="{C3C8963E-F9AA-4898-A34C-031C10827734}"/>
    <hyperlink ref="C6228" r:id="rId8166" display="https://finance.yahoo.com/quote/AMZN/options?strike=3410&amp;straddle=false" xr:uid="{301B5163-90C4-4B74-961F-CE2857724F09}"/>
    <hyperlink ref="A6229" r:id="rId8167" display="https://finance.yahoo.com/quote/AMZN230616P03420000?p=AMZN230616P03420000" xr:uid="{35F2ADAC-7DA8-47F3-A026-4F01569334BE}"/>
    <hyperlink ref="C6229" r:id="rId8168" display="https://finance.yahoo.com/quote/AMZN/options?strike=3420&amp;straddle=false" xr:uid="{9D61AA22-94C7-4C73-B96C-B3511C32ED81}"/>
    <hyperlink ref="A6230" r:id="rId8169" display="https://finance.yahoo.com/quote/AMZN230616P03430000?p=AMZN230616P03430000" xr:uid="{0021E839-C609-4330-A8A2-4397A82ACEA2}"/>
    <hyperlink ref="C6230" r:id="rId8170" display="https://finance.yahoo.com/quote/AMZN/options?strike=3430&amp;straddle=false" xr:uid="{6051B1CF-2CC2-4275-A198-7B4B449A9C51}"/>
    <hyperlink ref="A6231" r:id="rId8171" display="https://finance.yahoo.com/quote/AMZN230616P03440000?p=AMZN230616P03440000" xr:uid="{766DE0F7-6012-4CDD-8C5A-16E3ADEFD570}"/>
    <hyperlink ref="C6231" r:id="rId8172" display="https://finance.yahoo.com/quote/AMZN/options?strike=3440&amp;straddle=false" xr:uid="{45145445-1E39-4568-99A7-22C985D58810}"/>
    <hyperlink ref="A6232" r:id="rId8173" display="https://finance.yahoo.com/quote/AMZN230616P03450000?p=AMZN230616P03450000" xr:uid="{F4776DBF-8CC5-468C-9B33-8C773D32F1F9}"/>
    <hyperlink ref="C6232" r:id="rId8174" display="https://finance.yahoo.com/quote/AMZN/options?strike=3450&amp;straddle=false" xr:uid="{73B190BC-4A1C-4C6B-845E-2DC324F072F0}"/>
    <hyperlink ref="A6233" r:id="rId8175" display="https://finance.yahoo.com/quote/AMZN230616P03460000?p=AMZN230616P03460000" xr:uid="{53551462-FC46-4176-B9AF-7B90EEEC4526}"/>
    <hyperlink ref="C6233" r:id="rId8176" display="https://finance.yahoo.com/quote/AMZN/options?strike=3460&amp;straddle=false" xr:uid="{01B0C7EB-21E0-4C89-BFCC-0B09A1C581F6}"/>
    <hyperlink ref="A6234" r:id="rId8177" display="https://finance.yahoo.com/quote/AMZN230616P03470000?p=AMZN230616P03470000" xr:uid="{ECF17954-CECE-40F2-B562-8A7ECB94F3C7}"/>
    <hyperlink ref="C6234" r:id="rId8178" display="https://finance.yahoo.com/quote/AMZN/options?strike=3470&amp;straddle=false" xr:uid="{92E22196-46F0-4576-97C8-760C429DB92F}"/>
    <hyperlink ref="A6235" r:id="rId8179" display="https://finance.yahoo.com/quote/AMZN230616P03480000?p=AMZN230616P03480000" xr:uid="{0BAB2F76-8C3F-463D-B1EE-82087FF3BE85}"/>
    <hyperlink ref="C6235" r:id="rId8180" display="https://finance.yahoo.com/quote/AMZN/options?strike=3480&amp;straddle=false" xr:uid="{ACD6E745-3A3A-4104-A0FD-CC288E178E4F}"/>
    <hyperlink ref="A6236" r:id="rId8181" display="https://finance.yahoo.com/quote/AMZN230616P03490000?p=AMZN230616P03490000" xr:uid="{8E72F319-1508-48F4-A1D6-6F438D944DBB}"/>
    <hyperlink ref="C6236" r:id="rId8182" display="https://finance.yahoo.com/quote/AMZN/options?strike=3490&amp;straddle=false" xr:uid="{2E16B828-29C0-4027-B796-29568AE5EB32}"/>
    <hyperlink ref="A6237" r:id="rId8183" display="https://finance.yahoo.com/quote/AMZN230616P03500000?p=AMZN230616P03500000" xr:uid="{6A61B952-E817-4999-AC24-CFDE0080C1E4}"/>
    <hyperlink ref="C6237" r:id="rId8184" display="https://finance.yahoo.com/quote/AMZN/options?strike=3500&amp;straddle=false" xr:uid="{2CFCB521-0CE0-4556-8E35-4E7E968B62E8}"/>
    <hyperlink ref="A6238" r:id="rId8185" display="https://finance.yahoo.com/quote/AMZN230616P03510000?p=AMZN230616P03510000" xr:uid="{42898CF2-FCFC-464E-A0B7-BE943375DBAB}"/>
    <hyperlink ref="C6238" r:id="rId8186" display="https://finance.yahoo.com/quote/AMZN/options?strike=3510&amp;straddle=false" xr:uid="{6B985526-AFF7-4EB4-B133-DF6A07D739E0}"/>
    <hyperlink ref="A6239" r:id="rId8187" display="https://finance.yahoo.com/quote/AMZN230616P03520000?p=AMZN230616P03520000" xr:uid="{D4B1D770-EDE6-47D6-9683-3B03EBEBEFC9}"/>
    <hyperlink ref="C6239" r:id="rId8188" display="https://finance.yahoo.com/quote/AMZN/options?strike=3520&amp;straddle=false" xr:uid="{83FB271C-3A70-407C-96FD-D5EE419950E5}"/>
    <hyperlink ref="A6240" r:id="rId8189" display="https://finance.yahoo.com/quote/AMZN230616P03530000?p=AMZN230616P03530000" xr:uid="{DF478052-9E2E-42C6-98CC-2D71BA87A607}"/>
    <hyperlink ref="C6240" r:id="rId8190" display="https://finance.yahoo.com/quote/AMZN/options?strike=3530&amp;straddle=false" xr:uid="{EF5C5414-3BF7-4DDF-8CE1-C49F91FAD47B}"/>
    <hyperlink ref="A6241" r:id="rId8191" display="https://finance.yahoo.com/quote/AMZN230616P03540000?p=AMZN230616P03540000" xr:uid="{E725E71C-9EB8-4D17-A647-9E58191158CB}"/>
    <hyperlink ref="C6241" r:id="rId8192" display="https://finance.yahoo.com/quote/AMZN/options?strike=3540&amp;straddle=false" xr:uid="{0536A488-5779-44FE-99CD-AF842AE16164}"/>
    <hyperlink ref="A6242" r:id="rId8193" display="https://finance.yahoo.com/quote/AMZN230616P03550000?p=AMZN230616P03550000" xr:uid="{044D0FBA-30D0-447B-AAD8-C32A9E897E77}"/>
    <hyperlink ref="C6242" r:id="rId8194" display="https://finance.yahoo.com/quote/AMZN/options?strike=3550&amp;straddle=false" xr:uid="{6D24B15D-61E3-4993-B7BD-6C4A270E963E}"/>
    <hyperlink ref="A6243" r:id="rId8195" display="https://finance.yahoo.com/quote/AMZN230616P03560000?p=AMZN230616P03560000" xr:uid="{F9EA49D5-8B48-43FA-B291-49F5C6005232}"/>
    <hyperlink ref="C6243" r:id="rId8196" display="https://finance.yahoo.com/quote/AMZN/options?strike=3560&amp;straddle=false" xr:uid="{8A6062EB-E17E-4781-A85F-89BD9766280C}"/>
    <hyperlink ref="A6244" r:id="rId8197" display="https://finance.yahoo.com/quote/AMZN230616P03570000?p=AMZN230616P03570000" xr:uid="{67540D27-777E-4E54-ADDD-A4964C333E99}"/>
    <hyperlink ref="C6244" r:id="rId8198" display="https://finance.yahoo.com/quote/AMZN/options?strike=3570&amp;straddle=false" xr:uid="{81BF9AE2-D6A5-48F6-9E87-5B5FF5589CD9}"/>
    <hyperlink ref="A6245" r:id="rId8199" display="https://finance.yahoo.com/quote/AMZN230616P03580000?p=AMZN230616P03580000" xr:uid="{C1477679-FCE4-45D9-93F6-A2A4123B6FF1}"/>
    <hyperlink ref="C6245" r:id="rId8200" display="https://finance.yahoo.com/quote/AMZN/options?strike=3580&amp;straddle=false" xr:uid="{075C2093-721E-45DA-9EF3-6D6B7D481F74}"/>
    <hyperlink ref="A6246" r:id="rId8201" display="https://finance.yahoo.com/quote/AMZN230616P03590000?p=AMZN230616P03590000" xr:uid="{17B30839-36A0-462F-A858-52829BF61D4C}"/>
    <hyperlink ref="C6246" r:id="rId8202" display="https://finance.yahoo.com/quote/AMZN/options?strike=3590&amp;straddle=false" xr:uid="{BB666BD1-034A-477F-8F3B-FAA66A233F5B}"/>
    <hyperlink ref="A6247" r:id="rId8203" display="https://finance.yahoo.com/quote/AMZN230616P03600000?p=AMZN230616P03600000" xr:uid="{1A0357D1-C6FE-4240-9155-A8FF0BD30192}"/>
    <hyperlink ref="C6247" r:id="rId8204" display="https://finance.yahoo.com/quote/AMZN/options?strike=3600&amp;straddle=false" xr:uid="{C8404136-757F-481A-A6D1-A8E20107FEE1}"/>
    <hyperlink ref="A6248" r:id="rId8205" display="https://finance.yahoo.com/quote/AMZN230616P03610000?p=AMZN230616P03610000" xr:uid="{274E2A23-1A8F-4454-9985-C275D0039F13}"/>
    <hyperlink ref="C6248" r:id="rId8206" display="https://finance.yahoo.com/quote/AMZN/options?strike=3610&amp;straddle=false" xr:uid="{969FF443-A5E8-4938-A4A1-6D5CED4DE2DB}"/>
    <hyperlink ref="A6249" r:id="rId8207" display="https://finance.yahoo.com/quote/AMZN230616P03620000?p=AMZN230616P03620000" xr:uid="{C206F4C7-A918-4BA5-B21B-BD587161C34C}"/>
    <hyperlink ref="C6249" r:id="rId8208" display="https://finance.yahoo.com/quote/AMZN/options?strike=3620&amp;straddle=false" xr:uid="{8EB54CF2-EE23-4D88-A506-348235D6BF3D}"/>
    <hyperlink ref="A6250" r:id="rId8209" display="https://finance.yahoo.com/quote/AMZN230616P03630000?p=AMZN230616P03630000" xr:uid="{34EDA180-1552-4D3B-88D1-0FC710922FF3}"/>
    <hyperlink ref="C6250" r:id="rId8210" display="https://finance.yahoo.com/quote/AMZN/options?strike=3630&amp;straddle=false" xr:uid="{69236748-7501-4B96-A82C-999809D14C39}"/>
    <hyperlink ref="A6251" r:id="rId8211" display="https://finance.yahoo.com/quote/AMZN230616P03640000?p=AMZN230616P03640000" xr:uid="{8E403889-EA0D-4DA6-B406-2F7821D9FDA8}"/>
    <hyperlink ref="C6251" r:id="rId8212" display="https://finance.yahoo.com/quote/AMZN/options?strike=3640&amp;straddle=false" xr:uid="{F76F3323-46FD-4351-8A6D-4F3F75D84726}"/>
    <hyperlink ref="A6252" r:id="rId8213" display="https://finance.yahoo.com/quote/AMZN230616P03650000?p=AMZN230616P03650000" xr:uid="{4A134177-DA64-4D8E-83E6-3C3A690493D8}"/>
    <hyperlink ref="C6252" r:id="rId8214" display="https://finance.yahoo.com/quote/AMZN/options?strike=3650&amp;straddle=false" xr:uid="{AC771CE3-9BAD-41E9-93F8-3D1A4C1DF792}"/>
    <hyperlink ref="A6253" r:id="rId8215" display="https://finance.yahoo.com/quote/AMZN230616P03660000?p=AMZN230616P03660000" xr:uid="{C6E5324C-2AF2-41AD-8EC9-5CE2D1B3A971}"/>
    <hyperlink ref="C6253" r:id="rId8216" display="https://finance.yahoo.com/quote/AMZN/options?strike=3660&amp;straddle=false" xr:uid="{BC2F122C-3E32-486F-8412-6E71176A2FF4}"/>
    <hyperlink ref="A6254" r:id="rId8217" display="https://finance.yahoo.com/quote/AMZN230616P03670000?p=AMZN230616P03670000" xr:uid="{9BC4BBC7-7661-42B4-8E9A-163EF99F06DF}"/>
    <hyperlink ref="C6254" r:id="rId8218" display="https://finance.yahoo.com/quote/AMZN/options?strike=3670&amp;straddle=false" xr:uid="{F0880E78-3F50-49A3-8F75-8F889AFD834D}"/>
    <hyperlink ref="A6255" r:id="rId8219" display="https://finance.yahoo.com/quote/AMZN230616P03680000?p=AMZN230616P03680000" xr:uid="{BDF7767B-FC84-4451-8000-AF99036BEFFC}"/>
    <hyperlink ref="C6255" r:id="rId8220" display="https://finance.yahoo.com/quote/AMZN/options?strike=3680&amp;straddle=false" xr:uid="{07CB72C7-E76A-47C3-8680-B0D354334553}"/>
    <hyperlink ref="A6256" r:id="rId8221" display="https://finance.yahoo.com/quote/AMZN230616P03690000?p=AMZN230616P03690000" xr:uid="{B1E37FE7-8EF0-443C-990E-693B6D8104A5}"/>
    <hyperlink ref="C6256" r:id="rId8222" display="https://finance.yahoo.com/quote/AMZN/options?strike=3690&amp;straddle=false" xr:uid="{8646ED51-B215-4A4F-B0AB-3380933C4C79}"/>
    <hyperlink ref="A6257" r:id="rId8223" display="https://finance.yahoo.com/quote/AMZN230616P03700000?p=AMZN230616P03700000" xr:uid="{CC2137B3-F5E2-4D2D-82BE-9F3A43435F6F}"/>
    <hyperlink ref="C6257" r:id="rId8224" display="https://finance.yahoo.com/quote/AMZN/options?strike=3700&amp;straddle=false" xr:uid="{E8170939-56D7-47BF-B69E-86068ECBF47E}"/>
    <hyperlink ref="A6258" r:id="rId8225" display="https://finance.yahoo.com/quote/AMZN230616P03710000?p=AMZN230616P03710000" xr:uid="{95564676-8C54-4D25-A602-C558867C1491}"/>
    <hyperlink ref="C6258" r:id="rId8226" display="https://finance.yahoo.com/quote/AMZN/options?strike=3710&amp;straddle=false" xr:uid="{1E536212-D58B-46FB-9D55-137B8F103BE0}"/>
    <hyperlink ref="A6259" r:id="rId8227" display="https://finance.yahoo.com/quote/AMZN230616P03720000?p=AMZN230616P03720000" xr:uid="{2F327005-F361-4939-85B3-2A36327B9731}"/>
    <hyperlink ref="C6259" r:id="rId8228" display="https://finance.yahoo.com/quote/AMZN/options?strike=3720&amp;straddle=false" xr:uid="{07A0A3E9-1600-4BA9-9CE9-03ED11DF3CA3}"/>
    <hyperlink ref="A6260" r:id="rId8229" display="https://finance.yahoo.com/quote/AMZN230616P03730000?p=AMZN230616P03730000" xr:uid="{8177994C-E4E7-41FA-B5E2-B54D53DFF5D6}"/>
    <hyperlink ref="C6260" r:id="rId8230" display="https://finance.yahoo.com/quote/AMZN/options?strike=3730&amp;straddle=false" xr:uid="{8FB7E42D-07B0-4A37-9513-288CFCD0FBA0}"/>
    <hyperlink ref="A6261" r:id="rId8231" display="https://finance.yahoo.com/quote/AMZN230616P03740000?p=AMZN230616P03740000" xr:uid="{44425506-E9E5-4F2B-A24C-7EB782C1C1FB}"/>
    <hyperlink ref="C6261" r:id="rId8232" display="https://finance.yahoo.com/quote/AMZN/options?strike=3740&amp;straddle=false" xr:uid="{5D992CAC-29B0-4C78-823D-ABA1D064AD23}"/>
    <hyperlink ref="A6262" r:id="rId8233" display="https://finance.yahoo.com/quote/AMZN230616P03750000?p=AMZN230616P03750000" xr:uid="{1B991B97-098D-419E-9EB8-ECCC63C0EDCB}"/>
    <hyperlink ref="C6262" r:id="rId8234" display="https://finance.yahoo.com/quote/AMZN/options?strike=3750&amp;straddle=false" xr:uid="{538A0FA0-36E1-44B1-BCD7-79D75102CC7A}"/>
    <hyperlink ref="A6263" r:id="rId8235" display="https://finance.yahoo.com/quote/AMZN230616P03760000?p=AMZN230616P03760000" xr:uid="{F034AB82-F27D-405D-AD4D-D7F59A1C8D32}"/>
    <hyperlink ref="C6263" r:id="rId8236" display="https://finance.yahoo.com/quote/AMZN/options?strike=3760&amp;straddle=false" xr:uid="{0DF2D7FD-CF4C-4218-9144-02091F76A670}"/>
    <hyperlink ref="A6264" r:id="rId8237" display="https://finance.yahoo.com/quote/AMZN230616P03770000?p=AMZN230616P03770000" xr:uid="{BB108F32-147F-419E-BB1A-5C6B655BFE94}"/>
    <hyperlink ref="C6264" r:id="rId8238" display="https://finance.yahoo.com/quote/AMZN/options?strike=3770&amp;straddle=false" xr:uid="{AECF4B68-09F0-481B-AD28-861902F715E7}"/>
    <hyperlink ref="A6265" r:id="rId8239" display="https://finance.yahoo.com/quote/AMZN230616P03780000?p=AMZN230616P03780000" xr:uid="{A6C53D92-368B-42F4-BE69-9AE7E9B3FE49}"/>
    <hyperlink ref="C6265" r:id="rId8240" display="https://finance.yahoo.com/quote/AMZN/options?strike=3780&amp;straddle=false" xr:uid="{D2A22C64-558A-42AC-A967-CBA28C69867A}"/>
    <hyperlink ref="A6266" r:id="rId8241" display="https://finance.yahoo.com/quote/AMZN230616P03790000?p=AMZN230616P03790000" xr:uid="{254ED974-9509-4CFD-AB8E-4C94CF983704}"/>
    <hyperlink ref="C6266" r:id="rId8242" display="https://finance.yahoo.com/quote/AMZN/options?strike=3790&amp;straddle=false" xr:uid="{AF495997-EE85-4D2D-8318-B4767B43E67A}"/>
    <hyperlink ref="A6267" r:id="rId8243" display="https://finance.yahoo.com/quote/AMZN230616P03800000?p=AMZN230616P03800000" xr:uid="{15912F49-6757-43DF-B0E5-4412BFA3D735}"/>
    <hyperlink ref="C6267" r:id="rId8244" display="https://finance.yahoo.com/quote/AMZN/options?strike=3800&amp;straddle=false" xr:uid="{74C94F8B-DF34-4B00-B15E-8902F2D5BA8F}"/>
    <hyperlink ref="A6268" r:id="rId8245" display="https://finance.yahoo.com/quote/AMZN230616P03820000?p=AMZN230616P03820000" xr:uid="{5D810768-DD33-46FC-A918-5B1D3F55E606}"/>
    <hyperlink ref="C6268" r:id="rId8246" display="https://finance.yahoo.com/quote/AMZN/options?strike=3820&amp;straddle=false" xr:uid="{0CEBA0B9-25C9-4A37-ADF1-9048992F330E}"/>
    <hyperlink ref="A6269" r:id="rId8247" display="https://finance.yahoo.com/quote/AMZN230616P03830000?p=AMZN230616P03830000" xr:uid="{7A9CB288-EF7D-4CAC-8ACF-DD09BFD4B9CF}"/>
    <hyperlink ref="C6269" r:id="rId8248" display="https://finance.yahoo.com/quote/AMZN/options?strike=3830&amp;straddle=false" xr:uid="{703FEA06-57B8-4EAA-A697-EAEAAB15ECDB}"/>
    <hyperlink ref="A6270" r:id="rId8249" display="https://finance.yahoo.com/quote/AMZN230616P03850000?p=AMZN230616P03850000" xr:uid="{4A26E7A5-BCAA-46A5-B9EB-0EEADB268557}"/>
    <hyperlink ref="C6270" r:id="rId8250" display="https://finance.yahoo.com/quote/AMZN/options?strike=3850&amp;straddle=false" xr:uid="{D2CA68A7-9055-44AD-B04C-B32C6C602594}"/>
    <hyperlink ref="A6271" r:id="rId8251" display="https://finance.yahoo.com/quote/AMZN230616P03880000?p=AMZN230616P03880000" xr:uid="{DA5147B3-2EE1-4EDA-B352-63A5EB33FBDD}"/>
    <hyperlink ref="C6271" r:id="rId8252" display="https://finance.yahoo.com/quote/AMZN/options?strike=3880&amp;straddle=false" xr:uid="{CA512883-A098-464E-B455-50B5CA9FF7A8}"/>
    <hyperlink ref="A6272" r:id="rId8253" display="https://finance.yahoo.com/quote/AMZN230616P03890000?p=AMZN230616P03890000" xr:uid="{6A834329-6843-4F98-AF14-C489DAFA40DF}"/>
    <hyperlink ref="C6272" r:id="rId8254" display="https://finance.yahoo.com/quote/AMZN/options?strike=3890&amp;straddle=false" xr:uid="{378CEDD2-ACA6-43E4-967B-7D8CE7249170}"/>
    <hyperlink ref="A6273" r:id="rId8255" display="https://finance.yahoo.com/quote/AMZN230616P03900000?p=AMZN230616P03900000" xr:uid="{9D4CD6F4-BF13-4EE7-B5CA-FF904DCF0145}"/>
    <hyperlink ref="C6273" r:id="rId8256" display="https://finance.yahoo.com/quote/AMZN/options?strike=3900&amp;straddle=false" xr:uid="{8C643F6E-5F8C-44CC-89F9-B4BC9002E13E}"/>
    <hyperlink ref="A6274" r:id="rId8257" display="https://finance.yahoo.com/quote/AMZN230616P03910000?p=AMZN230616P03910000" xr:uid="{2FF1DB42-C8E7-47E8-8E28-FAC2DEFB422C}"/>
    <hyperlink ref="C6274" r:id="rId8258" display="https://finance.yahoo.com/quote/AMZN/options?strike=3910&amp;straddle=false" xr:uid="{D1FC7190-F1DE-4FB2-8A04-CF3431B384C1}"/>
    <hyperlink ref="A6275" r:id="rId8259" display="https://finance.yahoo.com/quote/AMZN230616P03930000?p=AMZN230616P03930000" xr:uid="{BE90BDD5-F717-4E4D-BC38-08CB234963F8}"/>
    <hyperlink ref="C6275" r:id="rId8260" display="https://finance.yahoo.com/quote/AMZN/options?strike=3930&amp;straddle=false" xr:uid="{233F7D59-186E-4027-ACF5-ADD479C182B0}"/>
    <hyperlink ref="A6276" r:id="rId8261" display="https://finance.yahoo.com/quote/AMZN230616P03940000?p=AMZN230616P03940000" xr:uid="{E5751DD3-9E73-46F5-951A-F179486DCA24}"/>
    <hyperlink ref="C6276" r:id="rId8262" display="https://finance.yahoo.com/quote/AMZN/options?strike=3940&amp;straddle=false" xr:uid="{66C56F31-BA3D-4C75-9657-D240A6CD97EF}"/>
    <hyperlink ref="A6277" r:id="rId8263" display="https://finance.yahoo.com/quote/AMZN230616P03950000?p=AMZN230616P03950000" xr:uid="{29524AEA-E6C1-461C-A3A0-B6F875708A98}"/>
    <hyperlink ref="C6277" r:id="rId8264" display="https://finance.yahoo.com/quote/AMZN/options?strike=3950&amp;straddle=false" xr:uid="{29976FD5-B68D-47BB-B72E-D8F58F97B2AA}"/>
    <hyperlink ref="A6278" r:id="rId8265" display="https://finance.yahoo.com/quote/AMZN230616P03960000?p=AMZN230616P03960000" xr:uid="{9CB86ECD-C624-4C39-A555-98921062C5C9}"/>
    <hyperlink ref="C6278" r:id="rId8266" display="https://finance.yahoo.com/quote/AMZN/options?strike=3960&amp;straddle=false" xr:uid="{86A42A17-1973-4519-AB2B-FC853C2696C2}"/>
    <hyperlink ref="A6279" r:id="rId8267" display="https://finance.yahoo.com/quote/AMZN230616P03970000?p=AMZN230616P03970000" xr:uid="{0A710513-4205-48F3-94CD-A2C490FEE662}"/>
    <hyperlink ref="C6279" r:id="rId8268" display="https://finance.yahoo.com/quote/AMZN/options?strike=3970&amp;straddle=false" xr:uid="{EEB0F83F-60B4-499F-9966-6FAE255A6A2F}"/>
    <hyperlink ref="A6280" r:id="rId8269" display="https://finance.yahoo.com/quote/AMZN230616P03980000?p=AMZN230616P03980000" xr:uid="{4A516269-1437-4830-B107-36BE8B7A32C3}"/>
    <hyperlink ref="C6280" r:id="rId8270" display="https://finance.yahoo.com/quote/AMZN/options?strike=3980&amp;straddle=false" xr:uid="{CBA8339C-1D80-4B8C-9BDE-59614957B23E}"/>
    <hyperlink ref="A6281" r:id="rId8271" display="https://finance.yahoo.com/quote/AMZN230616P03990000?p=AMZN230616P03990000" xr:uid="{DA131F01-9A94-4732-AEDB-CC78542539E1}"/>
    <hyperlink ref="C6281" r:id="rId8272" display="https://finance.yahoo.com/quote/AMZN/options?strike=3990&amp;straddle=false" xr:uid="{6C389B5F-BB61-4E96-9A51-7746018C47F0}"/>
    <hyperlink ref="A6282" r:id="rId8273" display="https://finance.yahoo.com/quote/AMZN230616P04000000?p=AMZN230616P04000000" xr:uid="{E11A211F-B2A1-41D3-BED0-601F4C98F9F0}"/>
    <hyperlink ref="C6282" r:id="rId8274" display="https://finance.yahoo.com/quote/AMZN/options?strike=4000&amp;straddle=false" xr:uid="{86BDC873-AF55-4100-8FCE-9D0482CFA6A7}"/>
    <hyperlink ref="A6283" r:id="rId8275" display="https://finance.yahoo.com/quote/AMZN230616P04100000?p=AMZN230616P04100000" xr:uid="{CE8D6236-6720-42BA-8D9B-20CD77049F35}"/>
    <hyperlink ref="C6283" r:id="rId8276" display="https://finance.yahoo.com/quote/AMZN/options?strike=4100&amp;straddle=false" xr:uid="{4B965914-555C-471C-8F5F-390C27E1456C}"/>
    <hyperlink ref="A6284" r:id="rId8277" display="https://finance.yahoo.com/quote/AMZN230616P04200000?p=AMZN230616P04200000" xr:uid="{853D2618-EC84-4A42-9C57-39AA2FFB11B6}"/>
    <hyperlink ref="C6284" r:id="rId8278" display="https://finance.yahoo.com/quote/AMZN/options?strike=4200&amp;straddle=false" xr:uid="{532CA905-9D04-4C14-8A34-BD1709CBF5EB}"/>
    <hyperlink ref="A6285" r:id="rId8279" display="https://finance.yahoo.com/quote/AMZN230616P04300000?p=AMZN230616P04300000" xr:uid="{9239A5DD-FB94-4FC4-9232-593732202959}"/>
    <hyperlink ref="C6285" r:id="rId8280" display="https://finance.yahoo.com/quote/AMZN/options?strike=4300&amp;straddle=false" xr:uid="{307A924F-3AFF-49E0-AA0A-F81F6684B6A6}"/>
    <hyperlink ref="A6286" r:id="rId8281" display="https://finance.yahoo.com/quote/AMZN230616P04400000?p=AMZN230616P04400000" xr:uid="{E6BFF408-20AD-46C9-B7A9-88BAEDF106CD}"/>
    <hyperlink ref="C6286" r:id="rId8282" display="https://finance.yahoo.com/quote/AMZN/options?strike=4400&amp;straddle=false" xr:uid="{A4255ADE-2F82-49E5-8257-A8B662AE1E8D}"/>
    <hyperlink ref="A6287" r:id="rId8283" display="https://finance.yahoo.com/quote/AMZN230616P04500000?p=AMZN230616P04500000" xr:uid="{ECE33AC2-A785-49EA-A0D0-86815E48F910}"/>
    <hyperlink ref="C6287" r:id="rId8284" display="https://finance.yahoo.com/quote/AMZN/options?strike=4500&amp;straddle=false" xr:uid="{EB3B0A23-6105-4B5E-8864-8402629AE9A2}"/>
    <hyperlink ref="A6288" r:id="rId8285" display="https://finance.yahoo.com/quote/AMZN230616P04600000?p=AMZN230616P04600000" xr:uid="{F900DDF0-5826-4779-9CD1-77DB817B62BB}"/>
    <hyperlink ref="C6288" r:id="rId8286" display="https://finance.yahoo.com/quote/AMZN/options?strike=4600&amp;straddle=false" xr:uid="{AA11D531-CD2B-469A-BCD8-51D0B20E48B6}"/>
    <hyperlink ref="A6289" r:id="rId8287" display="https://finance.yahoo.com/quote/AMZN230616P04700000?p=AMZN230616P04700000" xr:uid="{D38FFB66-F9E8-47C9-9FA6-1EA0C4B18489}"/>
    <hyperlink ref="C6289" r:id="rId8288" display="https://finance.yahoo.com/quote/AMZN/options?strike=4700&amp;straddle=false" xr:uid="{750DBDD8-44B1-488A-9F2F-F3DB11E34159}"/>
    <hyperlink ref="A6290" r:id="rId8289" display="https://finance.yahoo.com/quote/AMZN230616P04800000?p=AMZN230616P04800000" xr:uid="{A392D49C-A40D-4CFC-9FBB-E1724C729C11}"/>
    <hyperlink ref="C6290" r:id="rId8290" display="https://finance.yahoo.com/quote/AMZN/options?strike=4800&amp;straddle=false" xr:uid="{3E2C802B-DE21-442B-A2CE-416A02B3010F}"/>
    <hyperlink ref="A6291" r:id="rId8291" display="https://finance.yahoo.com/quote/AMZN230616P04900000?p=AMZN230616P04900000" xr:uid="{16E828A8-B6D7-47D1-99BA-1706B35A64D8}"/>
    <hyperlink ref="C6291" r:id="rId8292" display="https://finance.yahoo.com/quote/AMZN/options?strike=4900&amp;straddle=false" xr:uid="{53A0F867-88F2-4096-A85F-3393CDCEAFDF}"/>
    <hyperlink ref="A6292" r:id="rId8293" display="https://finance.yahoo.com/quote/AMZN230616P05000000?p=AMZN230616P05000000" xr:uid="{E78159D1-8E34-4B3F-BBC7-508EEB6C05DE}"/>
    <hyperlink ref="C6292" r:id="rId8294" display="https://finance.yahoo.com/quote/AMZN/options?strike=5000&amp;straddle=false" xr:uid="{8027CB27-3A81-4F7A-804F-F67127C94D25}"/>
    <hyperlink ref="A6293" r:id="rId8295" display="https://finance.yahoo.com/quote/AMZN230616P05100000?p=AMZN230616P05100000" xr:uid="{97197674-6077-4B71-9402-48014874F96F}"/>
    <hyperlink ref="C6293" r:id="rId8296" display="https://finance.yahoo.com/quote/AMZN/options?strike=5100&amp;straddle=false" xr:uid="{10FB1EFE-8453-4000-96EE-3072E99416ED}"/>
    <hyperlink ref="A6294" r:id="rId8297" display="https://finance.yahoo.com/quote/AMZN230616P05200000?p=AMZN230616P05200000" xr:uid="{09C003F5-A116-487C-A840-58EFF97B534A}"/>
    <hyperlink ref="C6294" r:id="rId8298" display="https://finance.yahoo.com/quote/AMZN/options?strike=5200&amp;straddle=false" xr:uid="{EDCDEA0A-35F9-4975-A833-DFB595429A76}"/>
    <hyperlink ref="A6295" r:id="rId8299" display="https://finance.yahoo.com/quote/AMZN230616P05300000?p=AMZN230616P05300000" xr:uid="{C1C58737-E4FE-4716-AADC-7195C4167FF9}"/>
    <hyperlink ref="C6295" r:id="rId8300" display="https://finance.yahoo.com/quote/AMZN/options?strike=5300&amp;straddle=false" xr:uid="{275693AA-504D-4F62-99DE-863D910873E5}"/>
    <hyperlink ref="A6296" r:id="rId8301" display="https://finance.yahoo.com/quote/AMZN230616P05400000?p=AMZN230616P05400000" xr:uid="{5A2DBF26-EEAE-4C90-8EE7-3F859079A9B6}"/>
    <hyperlink ref="C6296" r:id="rId8302" display="https://finance.yahoo.com/quote/AMZN/options?strike=5400&amp;straddle=false" xr:uid="{A3020EE9-ECCC-421F-9158-3DD5B8DF0627}"/>
    <hyperlink ref="A6297" r:id="rId8303" display="https://finance.yahoo.com/quote/AMZN230616P05500000?p=AMZN230616P05500000" xr:uid="{A18911FF-8087-4EEF-953C-12AE9C7E56CA}"/>
    <hyperlink ref="C6297" r:id="rId8304" display="https://finance.yahoo.com/quote/AMZN/options?strike=5500&amp;straddle=false" xr:uid="{13C5B650-170C-4EBF-BD16-ADDF01C2B9AA}"/>
    <hyperlink ref="A6298" r:id="rId8305" display="https://finance.yahoo.com/quote/AMZN230616C00045000?p=AMZN230616C00045000" xr:uid="{301EA1E9-9EFC-4910-A77E-E7BFC65DE858}"/>
    <hyperlink ref="C6298" r:id="rId8306" display="https://finance.yahoo.com/quote/AMZN/options?strike=45&amp;straddle=false" xr:uid="{4A82079B-C0D4-4C2D-9860-542F44CB77F9}"/>
    <hyperlink ref="A6299" r:id="rId8307" display="https://finance.yahoo.com/quote/AMZN230616C00050000?p=AMZN230616C00050000" xr:uid="{1087ED22-FA56-4117-AFD6-B551BF772B13}"/>
    <hyperlink ref="C6299" r:id="rId8308" display="https://finance.yahoo.com/quote/AMZN/options?strike=50&amp;straddle=false" xr:uid="{142A0C7C-2206-4885-BF23-A27089A80785}"/>
    <hyperlink ref="A6300" r:id="rId8309" display="https://finance.yahoo.com/quote/AMZN230616C00052000?p=AMZN230616C00052000" xr:uid="{DC5E5FA5-42AA-4D64-BF94-7F23F599C49F}"/>
    <hyperlink ref="C6300" r:id="rId8310" display="https://finance.yahoo.com/quote/AMZN/options?strike=52&amp;straddle=false" xr:uid="{C2622B87-B6AB-4483-9248-85DBFD89CE42}"/>
    <hyperlink ref="A6301" r:id="rId8311" display="https://finance.yahoo.com/quote/AMZN230616C00053000?p=AMZN230616C00053000" xr:uid="{52882058-C3E9-464F-84F9-70ADCECA0D51}"/>
    <hyperlink ref="C6301" r:id="rId8312" display="https://finance.yahoo.com/quote/AMZN/options?strike=53&amp;straddle=false" xr:uid="{86EC516E-43D7-44B1-8C9A-2CFE9341DEBF}"/>
    <hyperlink ref="A6302" r:id="rId8313" display="https://finance.yahoo.com/quote/AMZN230616C00054000?p=AMZN230616C00054000" xr:uid="{2BE3CF90-22A8-4CE0-837B-49C4C539C13A}"/>
    <hyperlink ref="C6302" r:id="rId8314" display="https://finance.yahoo.com/quote/AMZN/options?strike=54&amp;straddle=false" xr:uid="{D7762ED2-2912-44AE-A5B1-5EA6BD56E061}"/>
    <hyperlink ref="A6303" r:id="rId8315" display="https://finance.yahoo.com/quote/AMZN230616C00055000?p=AMZN230616C00055000" xr:uid="{47D080C7-51FE-46E8-B94B-988C6EBDCC29}"/>
    <hyperlink ref="C6303" r:id="rId8316" display="https://finance.yahoo.com/quote/AMZN/options?strike=55&amp;straddle=false" xr:uid="{B2F153A4-22F7-4988-93A2-3D4F5BB334EE}"/>
    <hyperlink ref="A6304" r:id="rId8317" display="https://finance.yahoo.com/quote/AMZN230616C00056000?p=AMZN230616C00056000" xr:uid="{BC901EFF-F5B6-49F4-8CC7-9B26A4AA115E}"/>
    <hyperlink ref="C6304" r:id="rId8318" display="https://finance.yahoo.com/quote/AMZN/options?strike=56&amp;straddle=false" xr:uid="{0101EC6B-BCA5-470D-92AE-4A48B02E585B}"/>
    <hyperlink ref="A6305" r:id="rId8319" display="https://finance.yahoo.com/quote/AMZN230616C00057000?p=AMZN230616C00057000" xr:uid="{9812F362-4C0A-4009-B597-071E6C7674F7}"/>
    <hyperlink ref="C6305" r:id="rId8320" display="https://finance.yahoo.com/quote/AMZN/options?strike=57&amp;straddle=false" xr:uid="{40E94577-336C-43F8-A153-A0BAEC78BAC5}"/>
    <hyperlink ref="A6306" r:id="rId8321" display="https://finance.yahoo.com/quote/AMZN230616C00058000?p=AMZN230616C00058000" xr:uid="{A48F8CF5-9D2C-4D41-BC00-4B3D97F2BBF3}"/>
    <hyperlink ref="C6306" r:id="rId8322" display="https://finance.yahoo.com/quote/AMZN/options?strike=58&amp;straddle=false" xr:uid="{8E2FDE39-1FB1-4972-AC5B-5CF709D18121}"/>
    <hyperlink ref="A6307" r:id="rId8323" display="https://finance.yahoo.com/quote/AMZN230616C00059000?p=AMZN230616C00059000" xr:uid="{98443F13-7E97-462F-92A4-528FBC417674}"/>
    <hyperlink ref="C6307" r:id="rId8324" display="https://finance.yahoo.com/quote/AMZN/options?strike=59&amp;straddle=false" xr:uid="{AFDA583E-11C0-4676-854C-34BA23E7FE88}"/>
    <hyperlink ref="A6308" r:id="rId8325" display="https://finance.yahoo.com/quote/AMZN230616C00060000?p=AMZN230616C00060000" xr:uid="{34E0F6FD-078F-43CA-9BC7-60FBE41226C8}"/>
    <hyperlink ref="C6308" r:id="rId8326" display="https://finance.yahoo.com/quote/AMZN/options?strike=60&amp;straddle=false" xr:uid="{21FBA555-B2C5-4253-ACCD-BCB682ABB5AB}"/>
    <hyperlink ref="A6309" r:id="rId8327" display="https://finance.yahoo.com/quote/AMZN230616C00061000?p=AMZN230616C00061000" xr:uid="{C560237D-5BEF-4875-9A2F-D7FB40FB1C68}"/>
    <hyperlink ref="C6309" r:id="rId8328" display="https://finance.yahoo.com/quote/AMZN/options?strike=61&amp;straddle=false" xr:uid="{E78C1ACC-06D3-4E39-8F3D-F9A21A9036BC}"/>
    <hyperlink ref="A6310" r:id="rId8329" display="https://finance.yahoo.com/quote/AMZN230616C00062000?p=AMZN230616C00062000" xr:uid="{F65C12CE-3E29-423E-AF94-D80505DA6DD4}"/>
    <hyperlink ref="C6310" r:id="rId8330" display="https://finance.yahoo.com/quote/AMZN/options?strike=62&amp;straddle=false" xr:uid="{227B12C3-B4B8-488D-85CF-FEFF33045166}"/>
    <hyperlink ref="A6311" r:id="rId8331" display="https://finance.yahoo.com/quote/AMZN230616C00063000?p=AMZN230616C00063000" xr:uid="{F1CBCE53-16AE-461F-8992-E6204B839A34}"/>
    <hyperlink ref="C6311" r:id="rId8332" display="https://finance.yahoo.com/quote/AMZN/options?strike=63&amp;straddle=false" xr:uid="{8140EBC2-82B6-4A97-811B-0DBD2BA18088}"/>
    <hyperlink ref="A6312" r:id="rId8333" display="https://finance.yahoo.com/quote/AMZN230616C00064000?p=AMZN230616C00064000" xr:uid="{1BC15F21-1C00-4BED-8649-5E7AAE8A1BD3}"/>
    <hyperlink ref="C6312" r:id="rId8334" display="https://finance.yahoo.com/quote/AMZN/options?strike=64&amp;straddle=false" xr:uid="{78851D0F-AAD2-42BA-8774-BFD96962A09E}"/>
    <hyperlink ref="A6313" r:id="rId8335" display="https://finance.yahoo.com/quote/AMZN230616C00065000?p=AMZN230616C00065000" xr:uid="{604A5C30-D661-4F8C-A4C1-D3531B440BF4}"/>
    <hyperlink ref="C6313" r:id="rId8336" display="https://finance.yahoo.com/quote/AMZN/options?strike=65&amp;straddle=false" xr:uid="{76912611-25A3-4E09-B120-DE2A6A346B76}"/>
    <hyperlink ref="A6314" r:id="rId8337" display="https://finance.yahoo.com/quote/AMZN230616C00066000?p=AMZN230616C00066000" xr:uid="{74CB9B50-EDAD-4381-8236-84C70E618AA7}"/>
    <hyperlink ref="C6314" r:id="rId8338" display="https://finance.yahoo.com/quote/AMZN/options?strike=66&amp;straddle=false" xr:uid="{8E852994-E904-41C0-81BC-DB9A00B07C34}"/>
    <hyperlink ref="A6315" r:id="rId8339" display="https://finance.yahoo.com/quote/AMZN230616C00067000?p=AMZN230616C00067000" xr:uid="{CCE364D1-2DDF-4038-84D0-B891A884AFB8}"/>
    <hyperlink ref="C6315" r:id="rId8340" display="https://finance.yahoo.com/quote/AMZN/options?strike=67&amp;straddle=false" xr:uid="{8910E281-F52A-4855-A78E-E213217F70DB}"/>
    <hyperlink ref="A6316" r:id="rId8341" display="https://finance.yahoo.com/quote/AMZN230616C00068000?p=AMZN230616C00068000" xr:uid="{A6483E8E-70E9-49EF-8588-FB679A074199}"/>
    <hyperlink ref="C6316" r:id="rId8342" display="https://finance.yahoo.com/quote/AMZN/options?strike=68&amp;straddle=false" xr:uid="{BBDE6E30-FDCE-4447-971C-A4747DE3E824}"/>
    <hyperlink ref="A6317" r:id="rId8343" display="https://finance.yahoo.com/quote/AMZN230616C00069000?p=AMZN230616C00069000" xr:uid="{C17B9D60-AA47-473A-8582-5AB5746E672E}"/>
    <hyperlink ref="C6317" r:id="rId8344" display="https://finance.yahoo.com/quote/AMZN/options?strike=69&amp;straddle=false" xr:uid="{6B39E0BB-3388-4A81-B96D-D860CB053F66}"/>
    <hyperlink ref="A6318" r:id="rId8345" display="https://finance.yahoo.com/quote/AMZN230616C00070000?p=AMZN230616C00070000" xr:uid="{B4529F25-16DC-4567-B636-15080C976AC6}"/>
    <hyperlink ref="C6318" r:id="rId8346" display="https://finance.yahoo.com/quote/AMZN/options?strike=70&amp;straddle=false" xr:uid="{2DAEEA74-C0A3-4FAC-BB20-E78B4C238B9E}"/>
    <hyperlink ref="A6319" r:id="rId8347" display="https://finance.yahoo.com/quote/AMZN230616C00071000?p=AMZN230616C00071000" xr:uid="{3051D51F-2343-4596-A6F9-86782A95DA6A}"/>
    <hyperlink ref="C6319" r:id="rId8348" display="https://finance.yahoo.com/quote/AMZN/options?strike=71&amp;straddle=false" xr:uid="{2CC3B2A4-D8DC-4F7C-A634-37278E80EE20}"/>
    <hyperlink ref="A6320" r:id="rId8349" display="https://finance.yahoo.com/quote/AMZN230616C00072000?p=AMZN230616C00072000" xr:uid="{50EBE1EC-B430-4578-AD6C-E04BC0ED53D6}"/>
    <hyperlink ref="C6320" r:id="rId8350" display="https://finance.yahoo.com/quote/AMZN/options?strike=72&amp;straddle=false" xr:uid="{90A35807-A58C-4B96-86EA-BD0C0ECEF76C}"/>
    <hyperlink ref="A6321" r:id="rId8351" display="https://finance.yahoo.com/quote/AMZN230616C00072500?p=AMZN230616C00072500" xr:uid="{8D540981-CF0C-46F9-AAA9-F3F872E129D9}"/>
    <hyperlink ref="C6321" r:id="rId8352" display="https://finance.yahoo.com/quote/AMZN/options?strike=72.5&amp;straddle=false" xr:uid="{57EA9407-E265-4F62-8AA2-E8B075D0AF9F}"/>
    <hyperlink ref="A6322" r:id="rId8353" display="https://finance.yahoo.com/quote/AMZN230616C00073000?p=AMZN230616C00073000" xr:uid="{B34434AB-4E83-4D13-83A7-36CCC0475174}"/>
    <hyperlink ref="C6322" r:id="rId8354" display="https://finance.yahoo.com/quote/AMZN/options?strike=73&amp;straddle=false" xr:uid="{1E9246C7-8335-4741-AF2D-EA7ED36170A7}"/>
    <hyperlink ref="A6323" r:id="rId8355" display="https://finance.yahoo.com/quote/AMZN230616C00074000?p=AMZN230616C00074000" xr:uid="{90BB40EA-2591-4720-A658-4EB6FDDE19C2}"/>
    <hyperlink ref="C6323" r:id="rId8356" display="https://finance.yahoo.com/quote/AMZN/options?strike=74&amp;straddle=false" xr:uid="{933915D9-3457-486D-B533-5C990E1BA710}"/>
    <hyperlink ref="A6324" r:id="rId8357" display="https://finance.yahoo.com/quote/AMZN230616C00075000?p=AMZN230616C00075000" xr:uid="{F65EEAB8-AB38-407B-93FA-3BBB20BE5EED}"/>
    <hyperlink ref="C6324" r:id="rId8358" display="https://finance.yahoo.com/quote/AMZN/options?strike=75&amp;straddle=false" xr:uid="{B150534F-86C4-478E-9EFB-A14BFAA4DA75}"/>
    <hyperlink ref="A6325" r:id="rId8359" display="https://finance.yahoo.com/quote/AMZN230616C00076000?p=AMZN230616C00076000" xr:uid="{296F8FD5-FE65-4183-9166-96802DC8D081}"/>
    <hyperlink ref="C6325" r:id="rId8360" display="https://finance.yahoo.com/quote/AMZN/options?strike=76&amp;straddle=false" xr:uid="{6B69C668-E9DD-4BFE-AF23-3188F079F1DF}"/>
    <hyperlink ref="A6326" r:id="rId8361" display="https://finance.yahoo.com/quote/AMZN230616C00077000?p=AMZN230616C00077000" xr:uid="{793013D4-9761-4C0E-A2B3-DC914D75F144}"/>
    <hyperlink ref="C6326" r:id="rId8362" display="https://finance.yahoo.com/quote/AMZN/options?strike=77&amp;straddle=false" xr:uid="{6455ED94-91D9-48F3-BE98-63FD2416AAF9}"/>
    <hyperlink ref="A6327" r:id="rId8363" display="https://finance.yahoo.com/quote/AMZN230616C00077500?p=AMZN230616C00077500" xr:uid="{8ABD9A33-1C10-45DD-8544-9AE0163CFA41}"/>
    <hyperlink ref="C6327" r:id="rId8364" display="https://finance.yahoo.com/quote/AMZN/options?strike=77.5&amp;straddle=false" xr:uid="{1E575AC5-B011-455F-AA04-565F212AF2DE}"/>
    <hyperlink ref="A6328" r:id="rId8365" display="https://finance.yahoo.com/quote/AMZN230616C00078000?p=AMZN230616C00078000" xr:uid="{6E6D1B9C-DC09-434D-9C5D-788EDBBDDC4E}"/>
    <hyperlink ref="C6328" r:id="rId8366" display="https://finance.yahoo.com/quote/AMZN/options?strike=78&amp;straddle=false" xr:uid="{D19303BC-FB0E-4F4E-9806-7BDC38420F05}"/>
    <hyperlink ref="A6329" r:id="rId8367" display="https://finance.yahoo.com/quote/AMZN230616C00079000?p=AMZN230616C00079000" xr:uid="{C5D5730F-2D3F-4810-AE46-A8E8108CF250}"/>
    <hyperlink ref="C6329" r:id="rId8368" display="https://finance.yahoo.com/quote/AMZN/options?strike=79&amp;straddle=false" xr:uid="{B0EADB12-FD87-4C93-9EEC-6FBBCEADCB20}"/>
    <hyperlink ref="A6330" r:id="rId8369" display="https://finance.yahoo.com/quote/AMZN230616C00080000?p=AMZN230616C00080000" xr:uid="{5C6D120F-3A36-4983-9CC3-0A0807C1D696}"/>
    <hyperlink ref="C6330" r:id="rId8370" display="https://finance.yahoo.com/quote/AMZN/options?strike=80&amp;straddle=false" xr:uid="{3727F145-5134-4075-9B30-C568DFA429F3}"/>
    <hyperlink ref="A6331" r:id="rId8371" display="https://finance.yahoo.com/quote/AMZN230616C00081000?p=AMZN230616C00081000" xr:uid="{B49B98F9-364E-4A18-970D-30543DC4FBC2}"/>
    <hyperlink ref="C6331" r:id="rId8372" display="https://finance.yahoo.com/quote/AMZN/options?strike=81&amp;straddle=false" xr:uid="{E8AA65A1-FB25-4360-A124-78CDDB5C9E78}"/>
    <hyperlink ref="A6332" r:id="rId8373" display="https://finance.yahoo.com/quote/AMZN230616C00082000?p=AMZN230616C00082000" xr:uid="{D4F9A946-869E-436C-9BB2-F1627CEE7A7D}"/>
    <hyperlink ref="C6332" r:id="rId8374" display="https://finance.yahoo.com/quote/AMZN/options?strike=82&amp;straddle=false" xr:uid="{BED3652D-F154-4351-A25F-B5A384F4CDE5}"/>
    <hyperlink ref="A6333" r:id="rId8375" display="https://finance.yahoo.com/quote/AMZN230616C00083000?p=AMZN230616C00083000" xr:uid="{1682BB32-EB2F-4383-B4C9-8300CA6FE96A}"/>
    <hyperlink ref="C6333" r:id="rId8376" display="https://finance.yahoo.com/quote/AMZN/options?strike=83&amp;straddle=false" xr:uid="{687BA7B5-0632-462A-8799-701C097520D4}"/>
    <hyperlink ref="A6334" r:id="rId8377" display="https://finance.yahoo.com/quote/AMZN230616C00084000?p=AMZN230616C00084000" xr:uid="{5D3CBF7B-7F12-46ED-A7F6-067FDA1EC350}"/>
    <hyperlink ref="C6334" r:id="rId8378" display="https://finance.yahoo.com/quote/AMZN/options?strike=84&amp;straddle=false" xr:uid="{8916DB20-034E-48F2-8669-1187CC1AC1DE}"/>
    <hyperlink ref="A6335" r:id="rId8379" display="https://finance.yahoo.com/quote/AMZN230616C00085000?p=AMZN230616C00085000" xr:uid="{841BE11D-6D49-4D9D-B070-EC9AFA29F3F6}"/>
    <hyperlink ref="C6335" r:id="rId8380" display="https://finance.yahoo.com/quote/AMZN/options?strike=85&amp;straddle=false" xr:uid="{19B3C809-65C1-498B-AEDA-9F40AE5C51A7}"/>
    <hyperlink ref="A6336" r:id="rId8381" display="https://finance.yahoo.com/quote/AMZN230616C00086000?p=AMZN230616C00086000" xr:uid="{BCD98399-0EFC-40F4-A4D1-75A2AC889434}"/>
    <hyperlink ref="C6336" r:id="rId8382" display="https://finance.yahoo.com/quote/AMZN/options?strike=86&amp;straddle=false" xr:uid="{19C78AD2-6C8C-4604-8AF5-2C28423A721B}"/>
    <hyperlink ref="A6337" r:id="rId8383" display="https://finance.yahoo.com/quote/AMZN230616C00087000?p=AMZN230616C00087000" xr:uid="{7AAE787D-576B-45C8-BAF2-D9ADE5756C22}"/>
    <hyperlink ref="C6337" r:id="rId8384" display="https://finance.yahoo.com/quote/AMZN/options?strike=87&amp;straddle=false" xr:uid="{3E6F532D-0878-49A9-80C8-91C4B667B1BA}"/>
    <hyperlink ref="A6338" r:id="rId8385" display="https://finance.yahoo.com/quote/AMZN230616C00088000?p=AMZN230616C00088000" xr:uid="{103F868E-18EE-4667-B084-58C5590E229A}"/>
    <hyperlink ref="C6338" r:id="rId8386" display="https://finance.yahoo.com/quote/AMZN/options?strike=88&amp;straddle=false" xr:uid="{7AACDF36-9B42-4BF3-89CB-31E9563D7DDF}"/>
    <hyperlink ref="A6339" r:id="rId8387" display="https://finance.yahoo.com/quote/AMZN230616C00089000?p=AMZN230616C00089000" xr:uid="{505C0146-B029-48E9-85EA-8D5A64649E01}"/>
    <hyperlink ref="C6339" r:id="rId8388" display="https://finance.yahoo.com/quote/AMZN/options?strike=89&amp;straddle=false" xr:uid="{63ACD6DC-7530-4830-A0DF-70558F590359}"/>
    <hyperlink ref="A6340" r:id="rId8389" display="https://finance.yahoo.com/quote/AMZN230616C00090000?p=AMZN230616C00090000" xr:uid="{A0F91E0F-A3D6-47CC-AD09-CAB30621E930}"/>
    <hyperlink ref="C6340" r:id="rId8390" display="https://finance.yahoo.com/quote/AMZN/options?strike=90&amp;straddle=false" xr:uid="{27074DC2-E6D6-465B-B717-E28E6C0EE924}"/>
    <hyperlink ref="A6341" r:id="rId8391" display="https://finance.yahoo.com/quote/AMZN230616C00091000?p=AMZN230616C00091000" xr:uid="{364556B3-B631-452A-84B5-E38DEE316A3B}"/>
    <hyperlink ref="C6341" r:id="rId8392" display="https://finance.yahoo.com/quote/AMZN/options?strike=91&amp;straddle=false" xr:uid="{D2EFE4B5-833E-40DE-B88D-0C833561DB56}"/>
    <hyperlink ref="A6342" r:id="rId8393" display="https://finance.yahoo.com/quote/AMZN230616C00092000?p=AMZN230616C00092000" xr:uid="{26042E07-D7B5-4828-8599-F39E3A09EDCA}"/>
    <hyperlink ref="C6342" r:id="rId8394" display="https://finance.yahoo.com/quote/AMZN/options?strike=92&amp;straddle=false" xr:uid="{8E4F987D-239B-4B1D-9D0D-1073844E4279}"/>
    <hyperlink ref="A6343" r:id="rId8395" display="https://finance.yahoo.com/quote/AMZN230616C00093000?p=AMZN230616C00093000" xr:uid="{A58AA0F9-5ECB-412F-95DF-1E17584CF44F}"/>
    <hyperlink ref="C6343" r:id="rId8396" display="https://finance.yahoo.com/quote/AMZN/options?strike=93&amp;straddle=false" xr:uid="{42532A61-BFAA-4A67-8CFC-AE80D61D017D}"/>
    <hyperlink ref="A6344" r:id="rId8397" display="https://finance.yahoo.com/quote/AMZN230616C00094000?p=AMZN230616C00094000" xr:uid="{CCFC3CD9-2E6D-41FD-93A3-9998AD904402}"/>
    <hyperlink ref="C6344" r:id="rId8398" display="https://finance.yahoo.com/quote/AMZN/options?strike=94&amp;straddle=false" xr:uid="{81E6DC12-B33A-4FB3-8A64-9F0848454B78}"/>
    <hyperlink ref="A6345" r:id="rId8399" display="https://finance.yahoo.com/quote/AMZN230616C00095000?p=AMZN230616C00095000" xr:uid="{ABCA0931-D58A-4A23-965D-A7F24D73D547}"/>
    <hyperlink ref="C6345" r:id="rId8400" display="https://finance.yahoo.com/quote/AMZN/options?strike=95&amp;straddle=false" xr:uid="{EA1E2873-CCEE-4F7B-BF7C-9F5F56C328B6}"/>
    <hyperlink ref="A6346" r:id="rId8401" display="https://finance.yahoo.com/quote/AMZN230616C00096000?p=AMZN230616C00096000" xr:uid="{56D2EE50-F97F-438E-8813-AC78228CBC54}"/>
    <hyperlink ref="C6346" r:id="rId8402" display="https://finance.yahoo.com/quote/AMZN/options?strike=96&amp;straddle=false" xr:uid="{C403E3A8-821F-4FE1-812E-96851C7E5796}"/>
    <hyperlink ref="A6347" r:id="rId8403" display="https://finance.yahoo.com/quote/AMZN230616C00097000?p=AMZN230616C00097000" xr:uid="{8A19D6B5-75C8-430E-AB0F-E7F3FFBF1FF6}"/>
    <hyperlink ref="C6347" r:id="rId8404" display="https://finance.yahoo.com/quote/AMZN/options?strike=97&amp;straddle=false" xr:uid="{3CC9608F-C00C-4745-BDC8-9173F854F79F}"/>
    <hyperlink ref="A6348" r:id="rId8405" display="https://finance.yahoo.com/quote/AMZN230616C00098000?p=AMZN230616C00098000" xr:uid="{68BB0626-2B3C-4230-A077-289390B72E89}"/>
    <hyperlink ref="C6348" r:id="rId8406" display="https://finance.yahoo.com/quote/AMZN/options?strike=98&amp;straddle=false" xr:uid="{A58E496A-1455-495E-B92A-81074EE8A60D}"/>
    <hyperlink ref="A6349" r:id="rId8407" display="https://finance.yahoo.com/quote/AMZN230616C00099000?p=AMZN230616C00099000" xr:uid="{085BDCC1-66FD-4950-AA99-BA6DDFD7E17D}"/>
    <hyperlink ref="C6349" r:id="rId8408" display="https://finance.yahoo.com/quote/AMZN/options?strike=99&amp;straddle=false" xr:uid="{725CA7FB-4819-4A1B-826B-ABAE424FF492}"/>
    <hyperlink ref="A6350" r:id="rId8409" display="https://finance.yahoo.com/quote/AMZN230616C00100000?p=AMZN230616C00100000" xr:uid="{A4342D26-A4DD-4B4E-829A-DD34BF533543}"/>
    <hyperlink ref="C6350" r:id="rId8410" display="https://finance.yahoo.com/quote/AMZN/options?strike=100&amp;straddle=false" xr:uid="{64D6A77F-5017-48D1-ACBF-8A6F1FEEC89F}"/>
    <hyperlink ref="A6351" r:id="rId8411" display="https://finance.yahoo.com/quote/AMZN230616C00105000?p=AMZN230616C00105000" xr:uid="{37D0B10F-0461-4539-ACF4-AF3245BB3892}"/>
    <hyperlink ref="C6351" r:id="rId8412" display="https://finance.yahoo.com/quote/AMZN/options?strike=105&amp;straddle=false" xr:uid="{DEC1C3C2-5197-4308-8802-609572068B65}"/>
    <hyperlink ref="A6352" r:id="rId8413" display="https://finance.yahoo.com/quote/AMZN230616C00110000?p=AMZN230616C00110000" xr:uid="{536C63EA-3E48-451A-B7BB-6ADD4C0ADD5C}"/>
    <hyperlink ref="C6352" r:id="rId8414" display="https://finance.yahoo.com/quote/AMZN/options?strike=110&amp;straddle=false" xr:uid="{216B0322-56F9-4653-9B54-4B6DB7FDE9B2}"/>
    <hyperlink ref="A6353" r:id="rId8415" display="https://finance.yahoo.com/quote/AMZN230616C00115000?p=AMZN230616C00115000" xr:uid="{78E210DC-5FBE-4179-A91E-64652934168A}"/>
    <hyperlink ref="C6353" r:id="rId8416" display="https://finance.yahoo.com/quote/AMZN/options?strike=115&amp;straddle=false" xr:uid="{6889AC63-4E40-489D-A1CC-F1CB18EE2875}"/>
    <hyperlink ref="A6354" r:id="rId8417" display="https://finance.yahoo.com/quote/AMZN230616C00120000?p=AMZN230616C00120000" xr:uid="{9B9785D1-5A7B-436C-8772-A2F5F1000998}"/>
    <hyperlink ref="C6354" r:id="rId8418" display="https://finance.yahoo.com/quote/AMZN/options?strike=120&amp;straddle=false" xr:uid="{14C34B62-1B4E-431E-8042-FAF65084F86C}"/>
    <hyperlink ref="A6355" r:id="rId8419" display="https://finance.yahoo.com/quote/AMZN230616C00125000?p=AMZN230616C00125000" xr:uid="{A1A86EC1-1E03-4108-96A6-64B3FFCB8AFE}"/>
    <hyperlink ref="C6355" r:id="rId8420" display="https://finance.yahoo.com/quote/AMZN/options?strike=125&amp;straddle=false" xr:uid="{EE4AC13D-B5F7-474C-972F-5F810993058B}"/>
    <hyperlink ref="A6356" r:id="rId8421" display="https://finance.yahoo.com/quote/AMZN230616C00130000?p=AMZN230616C00130000" xr:uid="{A9417FB5-C380-46C1-8146-17EE30818DBC}"/>
    <hyperlink ref="C6356" r:id="rId8422" display="https://finance.yahoo.com/quote/AMZN/options?strike=130&amp;straddle=false" xr:uid="{2073F8E7-0FFA-4D43-ACC7-0FCAC7C9CD42}"/>
    <hyperlink ref="A6357" r:id="rId8423" display="https://finance.yahoo.com/quote/AMZN230616C00135000?p=AMZN230616C00135000" xr:uid="{C9248A34-1750-408E-88EF-80296F02AB0A}"/>
    <hyperlink ref="C6357" r:id="rId8424" display="https://finance.yahoo.com/quote/AMZN/options?strike=135&amp;straddle=false" xr:uid="{F7C4B5AE-EAF8-4E6E-8ECF-1F77B5914902}"/>
    <hyperlink ref="A6358" r:id="rId8425" display="https://finance.yahoo.com/quote/AMZN230616C00140000?p=AMZN230616C00140000" xr:uid="{4C3D0928-1DCD-4DD9-A00F-A8533D9AC76D}"/>
    <hyperlink ref="C6358" r:id="rId8426" display="https://finance.yahoo.com/quote/AMZN/options?strike=140&amp;straddle=false" xr:uid="{353A2E23-4D43-42FA-A36E-2B43210D0AE4}"/>
    <hyperlink ref="A6359" r:id="rId8427" display="https://finance.yahoo.com/quote/AMZN230616C00145000?p=AMZN230616C00145000" xr:uid="{D8BE1AA4-7D0A-48E5-895C-48F9C7AB5F78}"/>
    <hyperlink ref="C6359" r:id="rId8428" display="https://finance.yahoo.com/quote/AMZN/options?strike=145&amp;straddle=false" xr:uid="{6A2C49D1-32DB-4D54-B6A8-2B93B1F5050F}"/>
    <hyperlink ref="A6360" r:id="rId8429" display="https://finance.yahoo.com/quote/AMZN230616C00150000?p=AMZN230616C00150000" xr:uid="{A6F1B21D-4678-4AB1-9424-12B9DCFF6A82}"/>
    <hyperlink ref="C6360" r:id="rId8430" display="https://finance.yahoo.com/quote/AMZN/options?strike=150&amp;straddle=false" xr:uid="{234D668B-2FE0-4923-9FAD-2E50BD5E9843}"/>
    <hyperlink ref="A6361" r:id="rId8431" display="https://finance.yahoo.com/quote/AMZN230616C00150500?p=AMZN230616C00150500" xr:uid="{506716B7-EED7-4383-9760-95DD68F2C138}"/>
    <hyperlink ref="C6361" r:id="rId8432" display="https://finance.yahoo.com/quote/AMZN/options?strike=150.5&amp;straddle=false" xr:uid="{111F713C-728A-49E8-82EF-DB7D189B2658}"/>
    <hyperlink ref="A6362" r:id="rId8433" display="https://finance.yahoo.com/quote/AMZN230616C00151000?p=AMZN230616C00151000" xr:uid="{0C01EECC-4351-439E-9D65-FD4A5809EF62}"/>
    <hyperlink ref="C6362" r:id="rId8434" display="https://finance.yahoo.com/quote/AMZN/options?strike=151&amp;straddle=false" xr:uid="{2E3B916A-54F9-4235-946D-19F2C17A821C}"/>
    <hyperlink ref="A6363" r:id="rId8435" display="https://finance.yahoo.com/quote/AMZN230616C00151500?p=AMZN230616C00151500" xr:uid="{CB0E8742-02D8-4A66-93A0-FA05BFC4A7FC}"/>
    <hyperlink ref="C6363" r:id="rId8436" display="https://finance.yahoo.com/quote/AMZN/options?strike=151.5&amp;straddle=false" xr:uid="{8C0FAB01-8CDA-4E1A-A4B9-722AD0D8348B}"/>
    <hyperlink ref="A6364" r:id="rId8437" display="https://finance.yahoo.com/quote/AMZN230616C00152000?p=AMZN230616C00152000" xr:uid="{03B329A9-5DB8-4149-9755-313C8D0C2B25}"/>
    <hyperlink ref="C6364" r:id="rId8438" display="https://finance.yahoo.com/quote/AMZN/options?strike=152&amp;straddle=false" xr:uid="{7DA3F562-8151-44D1-AB4B-6AB617319A3A}"/>
    <hyperlink ref="A6365" r:id="rId8439" display="https://finance.yahoo.com/quote/AMZN230616C00152500?p=AMZN230616C00152500" xr:uid="{D928363D-A60C-43D7-ABD8-3AC889440EA7}"/>
    <hyperlink ref="C6365" r:id="rId8440" display="https://finance.yahoo.com/quote/AMZN/options?strike=152.5&amp;straddle=false" xr:uid="{FD12BBAA-FA39-447E-978F-E27BD61C48CB}"/>
    <hyperlink ref="A6366" r:id="rId8441" display="https://finance.yahoo.com/quote/AMZN230616C00153000?p=AMZN230616C00153000" xr:uid="{67F588B6-15AA-45C6-AED4-39A35779B56D}"/>
    <hyperlink ref="C6366" r:id="rId8442" display="https://finance.yahoo.com/quote/AMZN/options?strike=153&amp;straddle=false" xr:uid="{F9366264-C837-4850-BBEE-A0CE2BF6B0B2}"/>
    <hyperlink ref="A6367" r:id="rId8443" display="https://finance.yahoo.com/quote/AMZN230616C00153500?p=AMZN230616C00153500" xr:uid="{B1086E4E-79D6-4AEA-8939-B534EC62CBFF}"/>
    <hyperlink ref="C6367" r:id="rId8444" display="https://finance.yahoo.com/quote/AMZN/options?strike=153.5&amp;straddle=false" xr:uid="{E8B281B8-0051-4911-B28A-5DD69307BE44}"/>
    <hyperlink ref="A6368" r:id="rId8445" display="https://finance.yahoo.com/quote/AMZN230616C00154000?p=AMZN230616C00154000" xr:uid="{AAE07F6D-7CBC-4502-A404-A68AF0627F5B}"/>
    <hyperlink ref="C6368" r:id="rId8446" display="https://finance.yahoo.com/quote/AMZN/options?strike=154&amp;straddle=false" xr:uid="{1331A11C-8AFE-41A6-A4D5-186D130C91E7}"/>
    <hyperlink ref="A6369" r:id="rId8447" display="https://finance.yahoo.com/quote/AMZN230616C00154500?p=AMZN230616C00154500" xr:uid="{338377CD-719D-4357-B193-ABC08ADC749F}"/>
    <hyperlink ref="C6369" r:id="rId8448" display="https://finance.yahoo.com/quote/AMZN/options?strike=154.5&amp;straddle=false" xr:uid="{7817CF0B-6605-4E66-B572-D611643CF9A0}"/>
    <hyperlink ref="A6370" r:id="rId8449" display="https://finance.yahoo.com/quote/AMZN230616C00155000?p=AMZN230616C00155000" xr:uid="{09B53561-AB7D-436E-9A62-16A8EDB90523}"/>
    <hyperlink ref="C6370" r:id="rId8450" display="https://finance.yahoo.com/quote/AMZN/options?strike=155&amp;straddle=false" xr:uid="{E9FB215F-6849-4543-9061-04377C2852D9}"/>
    <hyperlink ref="A6371" r:id="rId8451" display="https://finance.yahoo.com/quote/AMZN230616C00155500?p=AMZN230616C00155500" xr:uid="{E8E42F0E-D418-42B8-9F52-97826004E09E}"/>
    <hyperlink ref="C6371" r:id="rId8452" display="https://finance.yahoo.com/quote/AMZN/options?strike=155.5&amp;straddle=false" xr:uid="{998E5DD6-73D6-4B65-AD03-2A7D528DDC32}"/>
    <hyperlink ref="A6372" r:id="rId8453" display="https://finance.yahoo.com/quote/AMZN230616C00156000?p=AMZN230616C00156000" xr:uid="{D2B88A24-D6F1-4816-ADCB-91754756F3F7}"/>
    <hyperlink ref="C6372" r:id="rId8454" display="https://finance.yahoo.com/quote/AMZN/options?strike=156&amp;straddle=false" xr:uid="{AE5CF46C-0E81-4C3F-8C02-AACBA374D81B}"/>
    <hyperlink ref="A6373" r:id="rId8455" display="https://finance.yahoo.com/quote/AMZN230616C00156500?p=AMZN230616C00156500" xr:uid="{BA56B4ED-49EA-4631-9BD0-C795D645AA6D}"/>
    <hyperlink ref="C6373" r:id="rId8456" display="https://finance.yahoo.com/quote/AMZN/options?strike=156.5&amp;straddle=false" xr:uid="{ABBAC778-D315-4F68-86CD-059B61E102A3}"/>
    <hyperlink ref="A6374" r:id="rId8457" display="https://finance.yahoo.com/quote/AMZN230616C00157000?p=AMZN230616C00157000" xr:uid="{4232068A-8534-4A78-A58A-DC0E7D64B358}"/>
    <hyperlink ref="C6374" r:id="rId8458" display="https://finance.yahoo.com/quote/AMZN/options?strike=157&amp;straddle=false" xr:uid="{62622950-23BD-481E-9EBA-ABAEAA24C4FF}"/>
    <hyperlink ref="A6375" r:id="rId8459" display="https://finance.yahoo.com/quote/AMZN230616C00157500?p=AMZN230616C00157500" xr:uid="{98D8FFF6-7794-48B7-A164-1EA735080B8A}"/>
    <hyperlink ref="C6375" r:id="rId8460" display="https://finance.yahoo.com/quote/AMZN/options?strike=157.5&amp;straddle=false" xr:uid="{9148F2AD-AD9F-4ED6-90DF-8518EE1E1167}"/>
    <hyperlink ref="A6376" r:id="rId8461" display="https://finance.yahoo.com/quote/AMZN230616C00158000?p=AMZN230616C00158000" xr:uid="{C617FB89-ACB5-4AE2-94DE-84394B20C73F}"/>
    <hyperlink ref="C6376" r:id="rId8462" display="https://finance.yahoo.com/quote/AMZN/options?strike=158&amp;straddle=false" xr:uid="{6CFC8063-3262-40DE-B03A-38A76FFF6F0B}"/>
    <hyperlink ref="A6377" r:id="rId8463" display="https://finance.yahoo.com/quote/AMZN230616C00158500?p=AMZN230616C00158500" xr:uid="{E27F73A8-0786-40EA-AB10-C32E6986089D}"/>
    <hyperlink ref="C6377" r:id="rId8464" display="https://finance.yahoo.com/quote/AMZN/options?strike=158.5&amp;straddle=false" xr:uid="{D90FC880-2D63-46BD-95F5-8375E5FA33C9}"/>
    <hyperlink ref="A6378" r:id="rId8465" display="https://finance.yahoo.com/quote/AMZN230616C00159000?p=AMZN230616C00159000" xr:uid="{52048C2B-A2EF-4751-81D5-1D8607B842FC}"/>
    <hyperlink ref="C6378" r:id="rId8466" display="https://finance.yahoo.com/quote/AMZN/options?strike=159&amp;straddle=false" xr:uid="{955D0E18-0B50-4212-8E58-EC4D36DE1AED}"/>
    <hyperlink ref="A6379" r:id="rId8467" display="https://finance.yahoo.com/quote/AMZN230616C00159500?p=AMZN230616C00159500" xr:uid="{B096DC2C-8AD4-4DBD-B5E0-61D87F9D9574}"/>
    <hyperlink ref="C6379" r:id="rId8468" display="https://finance.yahoo.com/quote/AMZN/options?strike=159.5&amp;straddle=false" xr:uid="{8947CD28-1988-44B1-91BB-217CFFCB3245}"/>
    <hyperlink ref="A6380" r:id="rId8469" display="https://finance.yahoo.com/quote/AMZN230616C00160000?p=AMZN230616C00160000" xr:uid="{4DA3BB03-E5D5-4B89-A8EE-3B82076CB445}"/>
    <hyperlink ref="C6380" r:id="rId8470" display="https://finance.yahoo.com/quote/AMZN/options?strike=160&amp;straddle=false" xr:uid="{C36CA6C2-B0B3-4461-A6C4-DDBEBF46CB4A}"/>
    <hyperlink ref="A6381" r:id="rId8471" display="https://finance.yahoo.com/quote/AMZN230616C00160500?p=AMZN230616C00160500" xr:uid="{E9FA73C0-BE7F-497F-B8DD-3A3203606040}"/>
    <hyperlink ref="C6381" r:id="rId8472" display="https://finance.yahoo.com/quote/AMZN/options?strike=160.5&amp;straddle=false" xr:uid="{50677685-D637-44E9-8964-DD7FA893F17E}"/>
    <hyperlink ref="A6382" r:id="rId8473" display="https://finance.yahoo.com/quote/AMZN230616C00161000?p=AMZN230616C00161000" xr:uid="{D5C64FF5-7AAB-4278-957C-BF66FF4EB8AC}"/>
    <hyperlink ref="C6382" r:id="rId8474" display="https://finance.yahoo.com/quote/AMZN/options?strike=161&amp;straddle=false" xr:uid="{32CE0C90-1069-4897-A6FC-8249DF4BA398}"/>
    <hyperlink ref="A6383" r:id="rId8475" display="https://finance.yahoo.com/quote/AMZN230616C00161500?p=AMZN230616C00161500" xr:uid="{D4080FA8-9ADB-4316-9250-7C6DA95CB0AC}"/>
    <hyperlink ref="C6383" r:id="rId8476" display="https://finance.yahoo.com/quote/AMZN/options?strike=161.5&amp;straddle=false" xr:uid="{91DBDE99-62B2-4A0B-AE53-93548AEF0D14}"/>
    <hyperlink ref="A6384" r:id="rId8477" display="https://finance.yahoo.com/quote/AMZN230616C00162000?p=AMZN230616C00162000" xr:uid="{AB3C40B5-1F12-48E0-BE19-2E75C943C544}"/>
    <hyperlink ref="C6384" r:id="rId8478" display="https://finance.yahoo.com/quote/AMZN/options?strike=162&amp;straddle=false" xr:uid="{06E08FAA-6AEF-4AE0-A351-F116856DF442}"/>
    <hyperlink ref="A6385" r:id="rId8479" display="https://finance.yahoo.com/quote/AMZN230616C00162500?p=AMZN230616C00162500" xr:uid="{BAA350ED-DF25-441C-A7DE-1904F0DBE270}"/>
    <hyperlink ref="C6385" r:id="rId8480" display="https://finance.yahoo.com/quote/AMZN/options?strike=162.5&amp;straddle=false" xr:uid="{F66849CE-C75F-4BD0-ADFB-D2564F33DA27}"/>
    <hyperlink ref="A6386" r:id="rId8481" display="https://finance.yahoo.com/quote/AMZN230616C00163000?p=AMZN230616C00163000" xr:uid="{66062748-6AEF-42DD-9B49-665B657CD264}"/>
    <hyperlink ref="C6386" r:id="rId8482" display="https://finance.yahoo.com/quote/AMZN/options?strike=163&amp;straddle=false" xr:uid="{003BA9CC-02A6-4E42-B4CD-4DA507629EDB}"/>
    <hyperlink ref="A6387" r:id="rId8483" display="https://finance.yahoo.com/quote/AMZN230616C00163500?p=AMZN230616C00163500" xr:uid="{1067650B-CE07-433E-88B8-8E192ED47688}"/>
    <hyperlink ref="C6387" r:id="rId8484" display="https://finance.yahoo.com/quote/AMZN/options?strike=163.5&amp;straddle=false" xr:uid="{3D5247B6-39A2-45B9-B97D-70F05C7B4689}"/>
    <hyperlink ref="A6388" r:id="rId8485" display="https://finance.yahoo.com/quote/AMZN230616C00164000?p=AMZN230616C00164000" xr:uid="{8142002A-2215-4FD8-8644-248108A06BE8}"/>
    <hyperlink ref="C6388" r:id="rId8486" display="https://finance.yahoo.com/quote/AMZN/options?strike=164&amp;straddle=false" xr:uid="{77645DD2-56AF-44DC-B77D-CCEA3259E25E}"/>
    <hyperlink ref="A6389" r:id="rId8487" display="https://finance.yahoo.com/quote/AMZN230616C00164500?p=AMZN230616C00164500" xr:uid="{49315FD5-57FC-4414-9552-F1D7F0F2CBFE}"/>
    <hyperlink ref="C6389" r:id="rId8488" display="https://finance.yahoo.com/quote/AMZN/options?strike=164.5&amp;straddle=false" xr:uid="{55F73160-D950-4DDB-8BF5-C9ECC27F8B08}"/>
    <hyperlink ref="A6390" r:id="rId8489" display="https://finance.yahoo.com/quote/AMZN230616C00165000?p=AMZN230616C00165000" xr:uid="{45E7BBAF-105B-496B-8977-27C0487EDBFF}"/>
    <hyperlink ref="C6390" r:id="rId8490" display="https://finance.yahoo.com/quote/AMZN/options?strike=165&amp;straddle=false" xr:uid="{1EBD72F5-C255-4B8C-B6BA-BACCA041CF65}"/>
    <hyperlink ref="A6391" r:id="rId8491" display="https://finance.yahoo.com/quote/AMZN230616C00165500?p=AMZN230616C00165500" xr:uid="{14CEDDCA-AF23-4501-A773-70449EDB82C6}"/>
    <hyperlink ref="C6391" r:id="rId8492" display="https://finance.yahoo.com/quote/AMZN/options?strike=165.5&amp;straddle=false" xr:uid="{233F25FF-F51E-4197-A900-21B300979368}"/>
    <hyperlink ref="A6392" r:id="rId8493" display="https://finance.yahoo.com/quote/AMZN230616C00166000?p=AMZN230616C00166000" xr:uid="{23859963-DA1A-4A65-8F7B-F680100F4167}"/>
    <hyperlink ref="C6392" r:id="rId8494" display="https://finance.yahoo.com/quote/AMZN/options?strike=166&amp;straddle=false" xr:uid="{AC915D39-22EC-41E3-9CFB-2E165D3134BE}"/>
    <hyperlink ref="A6393" r:id="rId8495" display="https://finance.yahoo.com/quote/AMZN230616C00166500?p=AMZN230616C00166500" xr:uid="{C7FBF4C3-22A7-4283-9CCE-78C970397869}"/>
    <hyperlink ref="C6393" r:id="rId8496" display="https://finance.yahoo.com/quote/AMZN/options?strike=166.5&amp;straddle=false" xr:uid="{78F79E1B-3D7E-4CEA-8AC6-262A5E0F266B}"/>
    <hyperlink ref="A6394" r:id="rId8497" display="https://finance.yahoo.com/quote/AMZN230616C00167000?p=AMZN230616C00167000" xr:uid="{B794179C-B202-4E87-85FC-C9B2AFFEBF65}"/>
    <hyperlink ref="C6394" r:id="rId8498" display="https://finance.yahoo.com/quote/AMZN/options?strike=167&amp;straddle=false" xr:uid="{2BC0BE43-E5DE-4DA7-AB13-C0A515E21FCD}"/>
    <hyperlink ref="A6395" r:id="rId8499" display="https://finance.yahoo.com/quote/AMZN230616C00167500?p=AMZN230616C00167500" xr:uid="{BC3A29CF-AF36-4B7C-B314-E0B6ED5D7CB1}"/>
    <hyperlink ref="C6395" r:id="rId8500" display="https://finance.yahoo.com/quote/AMZN/options?strike=167.5&amp;straddle=false" xr:uid="{86E10576-6E3B-4352-BC65-A3FD6951D27D}"/>
    <hyperlink ref="A6396" r:id="rId8501" display="https://finance.yahoo.com/quote/AMZN230616C00168000?p=AMZN230616C00168000" xr:uid="{DD4D3083-6C51-459C-AAA4-311EB6DA5155}"/>
    <hyperlink ref="C6396" r:id="rId8502" display="https://finance.yahoo.com/quote/AMZN/options?strike=168&amp;straddle=false" xr:uid="{CCFDB3AD-7080-489D-9D9A-31B66A3FEB28}"/>
    <hyperlink ref="A6397" r:id="rId8503" display="https://finance.yahoo.com/quote/AMZN230616C00168500?p=AMZN230616C00168500" xr:uid="{F978E9BC-7040-4344-B5B9-BE72134856BD}"/>
    <hyperlink ref="C6397" r:id="rId8504" display="https://finance.yahoo.com/quote/AMZN/options?strike=168.5&amp;straddle=false" xr:uid="{A70F9756-1DCF-46D9-A746-4C9BCF5D5914}"/>
    <hyperlink ref="A6398" r:id="rId8505" display="https://finance.yahoo.com/quote/AMZN230616C00169000?p=AMZN230616C00169000" xr:uid="{26885090-68F0-4AE7-918A-C6F7BD20B40F}"/>
    <hyperlink ref="C6398" r:id="rId8506" display="https://finance.yahoo.com/quote/AMZN/options?strike=169&amp;straddle=false" xr:uid="{F9704401-2EFB-4622-B275-FC4C66A7C780}"/>
    <hyperlink ref="A6399" r:id="rId8507" display="https://finance.yahoo.com/quote/AMZN230616C00169500?p=AMZN230616C00169500" xr:uid="{090038D6-6090-4874-9C2D-829485828956}"/>
    <hyperlink ref="C6399" r:id="rId8508" display="https://finance.yahoo.com/quote/AMZN/options?strike=169.5&amp;straddle=false" xr:uid="{761E1351-4E1F-4334-91BD-61C857B608D5}"/>
    <hyperlink ref="A6400" r:id="rId8509" display="https://finance.yahoo.com/quote/AMZN230616C00170000?p=AMZN230616C00170000" xr:uid="{F821EBBF-2C6B-45D8-9D4E-E4ED5C0B130B}"/>
    <hyperlink ref="C6400" r:id="rId8510" display="https://finance.yahoo.com/quote/AMZN/options?strike=170&amp;straddle=false" xr:uid="{8E62C707-5F2E-4543-A3EC-C558E5B14CDC}"/>
    <hyperlink ref="A6401" r:id="rId8511" display="https://finance.yahoo.com/quote/AMZN230616C00170500?p=AMZN230616C00170500" xr:uid="{FDF0D609-E1D6-4C8D-8D35-EA6269E51132}"/>
    <hyperlink ref="C6401" r:id="rId8512" display="https://finance.yahoo.com/quote/AMZN/options?strike=170.5&amp;straddle=false" xr:uid="{01C18391-A80D-4307-BC2A-92FEBC726C6F}"/>
    <hyperlink ref="A6402" r:id="rId8513" display="https://finance.yahoo.com/quote/AMZN230616C00171000?p=AMZN230616C00171000" xr:uid="{7A89B7E3-4776-408A-80E9-EDF6FA634086}"/>
    <hyperlink ref="C6402" r:id="rId8514" display="https://finance.yahoo.com/quote/AMZN/options?strike=171&amp;straddle=false" xr:uid="{89E06D15-B995-46FF-9AAC-2088E5FB9A63}"/>
    <hyperlink ref="A6403" r:id="rId8515" display="https://finance.yahoo.com/quote/AMZN230616C00171500?p=AMZN230616C00171500" xr:uid="{C4CFB95D-D8D4-4CD1-91EA-9686D924D9D2}"/>
    <hyperlink ref="C6403" r:id="rId8516" display="https://finance.yahoo.com/quote/AMZN/options?strike=171.5&amp;straddle=false" xr:uid="{4A89E260-8185-463A-9FB9-C81A6DED8A5C}"/>
    <hyperlink ref="A6404" r:id="rId8517" display="https://finance.yahoo.com/quote/AMZN230616C00172000?p=AMZN230616C00172000" xr:uid="{349A2C45-7EA8-4B07-B312-4AF250D14776}"/>
    <hyperlink ref="C6404" r:id="rId8518" display="https://finance.yahoo.com/quote/AMZN/options?strike=172&amp;straddle=false" xr:uid="{82D02314-5BD8-471B-8D3D-BEF003D2FA73}"/>
    <hyperlink ref="A6405" r:id="rId8519" display="https://finance.yahoo.com/quote/AMZN230616C00172500?p=AMZN230616C00172500" xr:uid="{FA29AC89-6FCB-49BB-88AC-8FE8F444E14D}"/>
    <hyperlink ref="C6405" r:id="rId8520" display="https://finance.yahoo.com/quote/AMZN/options?strike=172.5&amp;straddle=false" xr:uid="{E5D04346-72A5-4FA5-AEF5-028962AB507A}"/>
    <hyperlink ref="A6406" r:id="rId8521" display="https://finance.yahoo.com/quote/AMZN230616C00173000?p=AMZN230616C00173000" xr:uid="{5210594D-C293-4A25-8798-6C68D8D2ACD7}"/>
    <hyperlink ref="C6406" r:id="rId8522" display="https://finance.yahoo.com/quote/AMZN/options?strike=173&amp;straddle=false" xr:uid="{9DD01D36-1140-4C98-9613-3E0420751EA5}"/>
    <hyperlink ref="A6407" r:id="rId8523" display="https://finance.yahoo.com/quote/AMZN230616C00173500?p=AMZN230616C00173500" xr:uid="{ED4D57F2-F211-45C1-A24C-CFF5C0CF8D21}"/>
    <hyperlink ref="C6407" r:id="rId8524" display="https://finance.yahoo.com/quote/AMZN/options?strike=173.5&amp;straddle=false" xr:uid="{B03ADB21-76D9-46CF-8EE4-E2F9A30AA18E}"/>
    <hyperlink ref="A6408" r:id="rId8525" display="https://finance.yahoo.com/quote/AMZN230616C00174000?p=AMZN230616C00174000" xr:uid="{FC2CAF55-896E-4E56-8871-2479A59836DA}"/>
    <hyperlink ref="C6408" r:id="rId8526" display="https://finance.yahoo.com/quote/AMZN/options?strike=174&amp;straddle=false" xr:uid="{948D88D2-F8EB-46CC-8D6E-5330CB7A1C02}"/>
    <hyperlink ref="A6409" r:id="rId8527" display="https://finance.yahoo.com/quote/AMZN230616C00174500?p=AMZN230616C00174500" xr:uid="{1522E906-0322-4BB0-A6DD-79A648B92FAF}"/>
    <hyperlink ref="C6409" r:id="rId8528" display="https://finance.yahoo.com/quote/AMZN/options?strike=174.5&amp;straddle=false" xr:uid="{36C10D73-B1DE-4F9F-B1A3-B2C520487E56}"/>
    <hyperlink ref="A6410" r:id="rId8529" display="https://finance.yahoo.com/quote/AMZN230616C00175000?p=AMZN230616C00175000" xr:uid="{8E452336-43C9-491C-85EF-B6005AF5D053}"/>
    <hyperlink ref="C6410" r:id="rId8530" display="https://finance.yahoo.com/quote/AMZN/options?strike=175&amp;straddle=false" xr:uid="{FC544A7D-E220-4ECA-A7CE-C6FFD0B002E1}"/>
    <hyperlink ref="A6411" r:id="rId8531" display="https://finance.yahoo.com/quote/AMZN230616C00175500?p=AMZN230616C00175500" xr:uid="{6822948B-2E28-46C3-B7B1-FED558651562}"/>
    <hyperlink ref="C6411" r:id="rId8532" display="https://finance.yahoo.com/quote/AMZN/options?strike=175.5&amp;straddle=false" xr:uid="{94BE7A12-0817-470A-B524-A623D52394AC}"/>
    <hyperlink ref="A6412" r:id="rId8533" display="https://finance.yahoo.com/quote/AMZN230616C00176000?p=AMZN230616C00176000" xr:uid="{445B8611-08F0-48CF-86FA-06FEAF4B4A27}"/>
    <hyperlink ref="C6412" r:id="rId8534" display="https://finance.yahoo.com/quote/AMZN/options?strike=176&amp;straddle=false" xr:uid="{C725A061-B741-4DCB-A37D-D7957BFE5735}"/>
    <hyperlink ref="A6413" r:id="rId8535" display="https://finance.yahoo.com/quote/AMZN230616C00176500?p=AMZN230616C00176500" xr:uid="{DDE51D95-0C24-4B99-99BE-9AF319C1012E}"/>
    <hyperlink ref="C6413" r:id="rId8536" display="https://finance.yahoo.com/quote/AMZN/options?strike=176.5&amp;straddle=false" xr:uid="{B86E7D8F-5219-408E-96FB-732C9AE1E87C}"/>
    <hyperlink ref="A6414" r:id="rId8537" display="https://finance.yahoo.com/quote/AMZN230616C00177000?p=AMZN230616C00177000" xr:uid="{86DDD440-37EE-41B9-BA55-737DB2E119B9}"/>
    <hyperlink ref="C6414" r:id="rId8538" display="https://finance.yahoo.com/quote/AMZN/options?strike=177&amp;straddle=false" xr:uid="{382600B3-41D8-4867-8AD2-1B4966C282BE}"/>
    <hyperlink ref="A6415" r:id="rId8539" display="https://finance.yahoo.com/quote/AMZN230616C00177500?p=AMZN230616C00177500" xr:uid="{CDE80868-123F-4714-97D7-C166E1CE5195}"/>
    <hyperlink ref="C6415" r:id="rId8540" display="https://finance.yahoo.com/quote/AMZN/options?strike=177.5&amp;straddle=false" xr:uid="{6B327348-603E-43BD-BC87-BFFF38A8DAD0}"/>
    <hyperlink ref="A6416" r:id="rId8541" display="https://finance.yahoo.com/quote/AMZN230616C00178000?p=AMZN230616C00178000" xr:uid="{B4F3FEE4-BD2B-4D24-9B55-453758A09087}"/>
    <hyperlink ref="C6416" r:id="rId8542" display="https://finance.yahoo.com/quote/AMZN/options?strike=178&amp;straddle=false" xr:uid="{6D833296-006B-4FB7-A73C-F67608103D2B}"/>
    <hyperlink ref="A6417" r:id="rId8543" display="https://finance.yahoo.com/quote/AMZN230616C00178500?p=AMZN230616C00178500" xr:uid="{39CC6DCF-9631-48B3-BE4E-D507595C7547}"/>
    <hyperlink ref="C6417" r:id="rId8544" display="https://finance.yahoo.com/quote/AMZN/options?strike=178.5&amp;straddle=false" xr:uid="{B950D442-E73C-49D6-9C0F-4FB5BF98ABF2}"/>
    <hyperlink ref="A6418" r:id="rId8545" display="https://finance.yahoo.com/quote/AMZN230616C00179000?p=AMZN230616C00179000" xr:uid="{49953F41-C8C9-44E0-8920-99C1492D7A67}"/>
    <hyperlink ref="C6418" r:id="rId8546" display="https://finance.yahoo.com/quote/AMZN/options?strike=179&amp;straddle=false" xr:uid="{73A4FBD1-F402-4E9E-BDE0-55D328C97C38}"/>
    <hyperlink ref="A6419" r:id="rId8547" display="https://finance.yahoo.com/quote/AMZN230616C00179500?p=AMZN230616C00179500" xr:uid="{BFBE06AD-D80B-4684-BAFA-6FA84AD1ED69}"/>
    <hyperlink ref="C6419" r:id="rId8548" display="https://finance.yahoo.com/quote/AMZN/options?strike=179.5&amp;straddle=false" xr:uid="{D370A567-ABAC-49AD-9140-91211059001D}"/>
    <hyperlink ref="A6420" r:id="rId8549" display="https://finance.yahoo.com/quote/AMZN230616C00180000?p=AMZN230616C00180000" xr:uid="{AF51C6EE-64F5-49C5-969C-2A7BD3AD9AD4}"/>
    <hyperlink ref="C6420" r:id="rId8550" display="https://finance.yahoo.com/quote/AMZN/options?strike=180&amp;straddle=false" xr:uid="{CE3C6A63-31D7-40D9-8339-C5E7F47308BA}"/>
    <hyperlink ref="A6421" r:id="rId8551" display="https://finance.yahoo.com/quote/AMZN230616C00180500?p=AMZN230616C00180500" xr:uid="{55BAD9FB-B39E-4987-B621-D1821E1FCC16}"/>
    <hyperlink ref="C6421" r:id="rId8552" display="https://finance.yahoo.com/quote/AMZN/options?strike=180.5&amp;straddle=false" xr:uid="{FAB007F9-B448-4E14-8CF8-7DE3CEB7CD21}"/>
    <hyperlink ref="A6422" r:id="rId8553" display="https://finance.yahoo.com/quote/AMZN230616C00181000?p=AMZN230616C00181000" xr:uid="{B1CEB0ED-EBDA-499C-B7CD-E903AB881D64}"/>
    <hyperlink ref="C6422" r:id="rId8554" display="https://finance.yahoo.com/quote/AMZN/options?strike=181&amp;straddle=false" xr:uid="{6C849040-D3D4-47BB-872E-7A86CCC30D0F}"/>
    <hyperlink ref="A6423" r:id="rId8555" display="https://finance.yahoo.com/quote/AMZN230616C00181500?p=AMZN230616C00181500" xr:uid="{F5F09D5D-55A7-4EC0-BB39-629243135E54}"/>
    <hyperlink ref="C6423" r:id="rId8556" display="https://finance.yahoo.com/quote/AMZN/options?strike=181.5&amp;straddle=false" xr:uid="{A2781384-C182-48FF-8292-D2B4E3D80AF0}"/>
    <hyperlink ref="A6424" r:id="rId8557" display="https://finance.yahoo.com/quote/AMZN230616C00182000?p=AMZN230616C00182000" xr:uid="{523D28B3-4249-4456-90FD-B14D136167F9}"/>
    <hyperlink ref="C6424" r:id="rId8558" display="https://finance.yahoo.com/quote/AMZN/options?strike=182&amp;straddle=false" xr:uid="{98193ED2-DCB5-435E-A99B-F65293E60CC8}"/>
    <hyperlink ref="A6425" r:id="rId8559" display="https://finance.yahoo.com/quote/AMZN230616C00182500?p=AMZN230616C00182500" xr:uid="{9668FE09-7AC3-41F2-AB70-C1E265BEAD45}"/>
    <hyperlink ref="C6425" r:id="rId8560" display="https://finance.yahoo.com/quote/AMZN/options?strike=182.5&amp;straddle=false" xr:uid="{0807AE3C-6ED3-48B8-87D0-BD11F80CEA36}"/>
    <hyperlink ref="A6426" r:id="rId8561" display="https://finance.yahoo.com/quote/AMZN230616C00183000?p=AMZN230616C00183000" xr:uid="{A8CB980E-50F3-484C-833D-F50751F22CF6}"/>
    <hyperlink ref="C6426" r:id="rId8562" display="https://finance.yahoo.com/quote/AMZN/options?strike=183&amp;straddle=false" xr:uid="{16EA6A0B-348B-4D41-9C25-FC7F00A50B14}"/>
    <hyperlink ref="A6427" r:id="rId8563" display="https://finance.yahoo.com/quote/AMZN230616C00183500?p=AMZN230616C00183500" xr:uid="{8E0E532E-C3BA-4811-BBA3-0C1270AD65DF}"/>
    <hyperlink ref="C6427" r:id="rId8564" display="https://finance.yahoo.com/quote/AMZN/options?strike=183.5&amp;straddle=false" xr:uid="{C853203C-2346-461B-AA69-CE2F79DD67F2}"/>
    <hyperlink ref="A6428" r:id="rId8565" display="https://finance.yahoo.com/quote/AMZN230616C00184000?p=AMZN230616C00184000" xr:uid="{5D07E623-5753-4BD6-9CB3-B42C7B599E42}"/>
    <hyperlink ref="C6428" r:id="rId8566" display="https://finance.yahoo.com/quote/AMZN/options?strike=184&amp;straddle=false" xr:uid="{7CA79C8A-3AA3-436C-8FEB-1AB69BB0991E}"/>
    <hyperlink ref="A6429" r:id="rId8567" display="https://finance.yahoo.com/quote/AMZN230616C00184500?p=AMZN230616C00184500" xr:uid="{43775173-5F5F-4793-9C66-5E927ADAF0A3}"/>
    <hyperlink ref="C6429" r:id="rId8568" display="https://finance.yahoo.com/quote/AMZN/options?strike=184.5&amp;straddle=false" xr:uid="{D101CC4C-89CC-44D2-A6DE-EF0292AF56FF}"/>
    <hyperlink ref="A6430" r:id="rId8569" display="https://finance.yahoo.com/quote/AMZN230616C00185000?p=AMZN230616C00185000" xr:uid="{31B2EFB0-704C-400C-A353-E7B6568E551D}"/>
    <hyperlink ref="C6430" r:id="rId8570" display="https://finance.yahoo.com/quote/AMZN/options?strike=185&amp;straddle=false" xr:uid="{5F337E7B-6CCC-4063-BC2A-07ECB1A9BF05}"/>
    <hyperlink ref="A6431" r:id="rId8571" display="https://finance.yahoo.com/quote/AMZN230616C00185500?p=AMZN230616C00185500" xr:uid="{3C82AB12-8D29-448C-A9A9-61BCD8D1D678}"/>
    <hyperlink ref="C6431" r:id="rId8572" display="https://finance.yahoo.com/quote/AMZN/options?strike=185.5&amp;straddle=false" xr:uid="{190C128F-E0F1-42FE-926B-B671CCF0BC4B}"/>
    <hyperlink ref="A6432" r:id="rId8573" display="https://finance.yahoo.com/quote/AMZN230616C00186000?p=AMZN230616C00186000" xr:uid="{73638948-D778-47CC-B489-B87A51E7E297}"/>
    <hyperlink ref="C6432" r:id="rId8574" display="https://finance.yahoo.com/quote/AMZN/options?strike=186&amp;straddle=false" xr:uid="{F7C32CA5-E5E5-4F68-A04D-21C4AB3BFFF1}"/>
    <hyperlink ref="A6433" r:id="rId8575" display="https://finance.yahoo.com/quote/AMZN230616C00186500?p=AMZN230616C00186500" xr:uid="{66538718-1B43-4DA7-B7E1-28E7DFDBF40D}"/>
    <hyperlink ref="C6433" r:id="rId8576" display="https://finance.yahoo.com/quote/AMZN/options?strike=186.5&amp;straddle=false" xr:uid="{D739CE19-D345-484A-8BE6-8B3E7A1B7FD9}"/>
    <hyperlink ref="A6434" r:id="rId8577" display="https://finance.yahoo.com/quote/AMZN230616C00187000?p=AMZN230616C00187000" xr:uid="{DAA48218-E13B-4415-B317-819E3E37C123}"/>
    <hyperlink ref="C6434" r:id="rId8578" display="https://finance.yahoo.com/quote/AMZN/options?strike=187&amp;straddle=false" xr:uid="{3D196DC9-A23D-4E1F-948F-DA244F086447}"/>
    <hyperlink ref="A6435" r:id="rId8579" display="https://finance.yahoo.com/quote/AMZN230616C00187500?p=AMZN230616C00187500" xr:uid="{58833DB7-6DD4-4BB4-AB81-ED583E66FDC8}"/>
    <hyperlink ref="C6435" r:id="rId8580" display="https://finance.yahoo.com/quote/AMZN/options?strike=187.5&amp;straddle=false" xr:uid="{AB4F103A-BB30-444D-A398-ED9E52395EB1}"/>
    <hyperlink ref="A6436" r:id="rId8581" display="https://finance.yahoo.com/quote/AMZN230616C00188000?p=AMZN230616C00188000" xr:uid="{A2E98B01-0FD8-46C9-8515-695246880C8F}"/>
    <hyperlink ref="C6436" r:id="rId8582" display="https://finance.yahoo.com/quote/AMZN/options?strike=188&amp;straddle=false" xr:uid="{EEF59367-118C-4CD8-BF67-5FD8D2532335}"/>
    <hyperlink ref="A6437" r:id="rId8583" display="https://finance.yahoo.com/quote/AMZN230616C00188500?p=AMZN230616C00188500" xr:uid="{44083839-3D23-4959-AC22-A949E4729DD9}"/>
    <hyperlink ref="C6437" r:id="rId8584" display="https://finance.yahoo.com/quote/AMZN/options?strike=188.5&amp;straddle=false" xr:uid="{6813729B-2937-46F8-8C85-8E50736B01D9}"/>
    <hyperlink ref="A6438" r:id="rId8585" display="https://finance.yahoo.com/quote/AMZN230616C00189000?p=AMZN230616C00189000" xr:uid="{B8208181-E516-4231-80DD-01DB6F99B174}"/>
    <hyperlink ref="C6438" r:id="rId8586" display="https://finance.yahoo.com/quote/AMZN/options?strike=189&amp;straddle=false" xr:uid="{3BBAF9B2-DEFC-4B06-BB0C-98D835B628A2}"/>
    <hyperlink ref="A6439" r:id="rId8587" display="https://finance.yahoo.com/quote/AMZN230616C00189500?p=AMZN230616C00189500" xr:uid="{B8A4A56A-AF7A-43A0-9AA6-D0349A7817C1}"/>
    <hyperlink ref="C6439" r:id="rId8588" display="https://finance.yahoo.com/quote/AMZN/options?strike=189.5&amp;straddle=false" xr:uid="{E6B4499D-D1D6-49E7-B4EA-9D608F2FC591}"/>
    <hyperlink ref="A6440" r:id="rId8589" display="https://finance.yahoo.com/quote/AMZN230616C00190000?p=AMZN230616C00190000" xr:uid="{21183BB8-DBF0-4923-A933-5639E8279E32}"/>
    <hyperlink ref="C6440" r:id="rId8590" display="https://finance.yahoo.com/quote/AMZN/options?strike=190&amp;straddle=false" xr:uid="{4C90A799-DAEA-46ED-9526-10C284309E9C}"/>
    <hyperlink ref="A6441" r:id="rId8591" display="https://finance.yahoo.com/quote/AMZN230616C00190500?p=AMZN230616C00190500" xr:uid="{E27FDD81-F520-4EE8-ACDE-68E7A37CDC94}"/>
    <hyperlink ref="C6441" r:id="rId8592" display="https://finance.yahoo.com/quote/AMZN/options?strike=190.5&amp;straddle=false" xr:uid="{640A1B29-074C-434E-BE53-D153411A9E9F}"/>
    <hyperlink ref="A6442" r:id="rId8593" display="https://finance.yahoo.com/quote/AMZN230616C00191000?p=AMZN230616C00191000" xr:uid="{3CA5A059-D015-45A4-AF41-D6935F75BD43}"/>
    <hyperlink ref="C6442" r:id="rId8594" display="https://finance.yahoo.com/quote/AMZN/options?strike=191&amp;straddle=false" xr:uid="{EEFEEE95-E5BE-4BB0-A394-F06607D1D5BC}"/>
    <hyperlink ref="A6443" r:id="rId8595" display="https://finance.yahoo.com/quote/AMZN230616C00191500?p=AMZN230616C00191500" xr:uid="{1985E403-E115-4981-B083-41858A97D6DE}"/>
    <hyperlink ref="C6443" r:id="rId8596" display="https://finance.yahoo.com/quote/AMZN/options?strike=191.5&amp;straddle=false" xr:uid="{5B38F858-B016-4533-956B-B941E1D96BA4}"/>
    <hyperlink ref="A6444" r:id="rId8597" display="https://finance.yahoo.com/quote/AMZN230616C00192000?p=AMZN230616C00192000" xr:uid="{C6D13E71-D70F-42D1-BC65-8F2F7CC01691}"/>
    <hyperlink ref="C6444" r:id="rId8598" display="https://finance.yahoo.com/quote/AMZN/options?strike=192&amp;straddle=false" xr:uid="{DCDE036C-CECC-487E-BE2B-30233F133926}"/>
    <hyperlink ref="A6445" r:id="rId8599" display="https://finance.yahoo.com/quote/AMZN230616C00192500?p=AMZN230616C00192500" xr:uid="{7D42C3F9-FECF-4C54-8594-7E47453B7F3D}"/>
    <hyperlink ref="C6445" r:id="rId8600" display="https://finance.yahoo.com/quote/AMZN/options?strike=192.5&amp;straddle=false" xr:uid="{7A8626B2-F599-40B2-951F-464DC757D2A4}"/>
    <hyperlink ref="A6446" r:id="rId8601" display="https://finance.yahoo.com/quote/AMZN230616C00193000?p=AMZN230616C00193000" xr:uid="{D0D646CD-435E-485A-BFFF-7AFD6725912E}"/>
    <hyperlink ref="C6446" r:id="rId8602" display="https://finance.yahoo.com/quote/AMZN/options?strike=193&amp;straddle=false" xr:uid="{92B5D080-45E0-4896-A124-8530A2F66684}"/>
    <hyperlink ref="A6447" r:id="rId8603" display="https://finance.yahoo.com/quote/AMZN230616C00193500?p=AMZN230616C00193500" xr:uid="{BD0B1B45-9AEB-4C82-974A-96392B96D490}"/>
    <hyperlink ref="C6447" r:id="rId8604" display="https://finance.yahoo.com/quote/AMZN/options?strike=193.5&amp;straddle=false" xr:uid="{AB4FBA42-35B0-4493-AED5-FB6D237B04EE}"/>
    <hyperlink ref="A6448" r:id="rId8605" display="https://finance.yahoo.com/quote/AMZN230616C00194000?p=AMZN230616C00194000" xr:uid="{BD3C1E43-D02D-4FE6-BC10-ED4C218363FF}"/>
    <hyperlink ref="C6448" r:id="rId8606" display="https://finance.yahoo.com/quote/AMZN/options?strike=194&amp;straddle=false" xr:uid="{CA4D2556-2922-4849-8EEF-D9A9C27638DA}"/>
    <hyperlink ref="A6449" r:id="rId8607" display="https://finance.yahoo.com/quote/AMZN230616C00194500?p=AMZN230616C00194500" xr:uid="{72B6AEE1-D5AE-4C9C-A75D-A39DA3061D25}"/>
    <hyperlink ref="C6449" r:id="rId8608" display="https://finance.yahoo.com/quote/AMZN/options?strike=194.5&amp;straddle=false" xr:uid="{27AB6E87-4882-43F0-9A22-FA00EC764020}"/>
    <hyperlink ref="A6450" r:id="rId8609" display="https://finance.yahoo.com/quote/AMZN230616C00195000?p=AMZN230616C00195000" xr:uid="{0B85EABD-0717-49B2-9EA6-CDF32E35D21B}"/>
    <hyperlink ref="C6450" r:id="rId8610" display="https://finance.yahoo.com/quote/AMZN/options?strike=195&amp;straddle=false" xr:uid="{4D8EEA73-3088-4B11-9532-DD63FE105BBE}"/>
    <hyperlink ref="A6451" r:id="rId8611" display="https://finance.yahoo.com/quote/AMZN230616C00195500?p=AMZN230616C00195500" xr:uid="{BE2811F7-ACFF-42A4-B8EC-DC966CAD9A8C}"/>
    <hyperlink ref="C6451" r:id="rId8612" display="https://finance.yahoo.com/quote/AMZN/options?strike=195.5&amp;straddle=false" xr:uid="{7915BD0C-E96A-4AA6-856E-5BB992249925}"/>
    <hyperlink ref="A6452" r:id="rId8613" display="https://finance.yahoo.com/quote/AMZN230616C00196000?p=AMZN230616C00196000" xr:uid="{90D53F40-DF36-4485-9F5C-785C15AB89C7}"/>
    <hyperlink ref="C6452" r:id="rId8614" display="https://finance.yahoo.com/quote/AMZN/options?strike=196&amp;straddle=false" xr:uid="{9F300929-A371-4A70-B0E3-9642BC0035B2}"/>
    <hyperlink ref="A6453" r:id="rId8615" display="https://finance.yahoo.com/quote/AMZN230616C00196500?p=AMZN230616C00196500" xr:uid="{18A3BCAD-9CDD-4CFD-9D2B-882F8EF87C06}"/>
    <hyperlink ref="C6453" r:id="rId8616" display="https://finance.yahoo.com/quote/AMZN/options?strike=196.5&amp;straddle=false" xr:uid="{16D96AEB-3AC4-428D-8002-5A626091A03F}"/>
    <hyperlink ref="A6454" r:id="rId8617" display="https://finance.yahoo.com/quote/AMZN230616C00197000?p=AMZN230616C00197000" xr:uid="{ECDFB748-54B4-4E56-9589-31634DF615DA}"/>
    <hyperlink ref="C6454" r:id="rId8618" display="https://finance.yahoo.com/quote/AMZN/options?strike=197&amp;straddle=false" xr:uid="{416FF603-EDED-4DD3-8593-DFC6499D68E4}"/>
    <hyperlink ref="A6455" r:id="rId8619" display="https://finance.yahoo.com/quote/AMZN230616C00197500?p=AMZN230616C00197500" xr:uid="{3050EDE8-4357-4C1F-AF42-CAD05D25DE11}"/>
    <hyperlink ref="C6455" r:id="rId8620" display="https://finance.yahoo.com/quote/AMZN/options?strike=197.5&amp;straddle=false" xr:uid="{E41D198E-5B0F-4973-89DF-5EBF97806D58}"/>
    <hyperlink ref="A6456" r:id="rId8621" display="https://finance.yahoo.com/quote/AMZN230616C00198000?p=AMZN230616C00198000" xr:uid="{E2CFCFF4-B084-4A32-9EFF-642B3FC85CDE}"/>
    <hyperlink ref="C6456" r:id="rId8622" display="https://finance.yahoo.com/quote/AMZN/options?strike=198&amp;straddle=false" xr:uid="{DDC3D4EA-0BB5-4AF4-800A-BB2DB449283C}"/>
    <hyperlink ref="A6457" r:id="rId8623" display="https://finance.yahoo.com/quote/AMZN230616C00198500?p=AMZN230616C00198500" xr:uid="{2F8E6D5C-CACF-41FD-A61A-2BBAB1273CB7}"/>
    <hyperlink ref="C6457" r:id="rId8624" display="https://finance.yahoo.com/quote/AMZN/options?strike=198.5&amp;straddle=false" xr:uid="{60673137-FD01-4138-B0D5-25CC39D41EEA}"/>
    <hyperlink ref="A6458" r:id="rId8625" display="https://finance.yahoo.com/quote/AMZN230616C00199000?p=AMZN230616C00199000" xr:uid="{E9BC704C-7DDA-4BC2-B6F4-79E59B782F70}"/>
    <hyperlink ref="C6458" r:id="rId8626" display="https://finance.yahoo.com/quote/AMZN/options?strike=199&amp;straddle=false" xr:uid="{D4850A59-D825-4CEB-81D6-A11C6178111F}"/>
    <hyperlink ref="A6459" r:id="rId8627" display="https://finance.yahoo.com/quote/AMZN230616C00199500?p=AMZN230616C00199500" xr:uid="{7E4F08D9-134E-45C8-9D25-E0FA16DA49A2}"/>
    <hyperlink ref="C6459" r:id="rId8628" display="https://finance.yahoo.com/quote/AMZN/options?strike=199.5&amp;straddle=false" xr:uid="{65BB5002-050E-4D3B-8FE9-2A466F21598A}"/>
    <hyperlink ref="A6460" r:id="rId8629" display="https://finance.yahoo.com/quote/AMZN230616C00200000?p=AMZN230616C00200000" xr:uid="{6945FB10-80F6-4AF7-919D-2773BCFF1949}"/>
    <hyperlink ref="C6460" r:id="rId8630" display="https://finance.yahoo.com/quote/AMZN/options?strike=200&amp;straddle=false" xr:uid="{BB06712E-0A2A-4EDB-9A76-EDBB3C3758D0}"/>
    <hyperlink ref="A6461" r:id="rId8631" display="https://finance.yahoo.com/quote/AMZN230616C00205000?p=AMZN230616C00205000" xr:uid="{C3052FAE-B8EA-4B68-88E3-C68D5AE5159B}"/>
    <hyperlink ref="C6461" r:id="rId8632" display="https://finance.yahoo.com/quote/AMZN/options?strike=205&amp;straddle=false" xr:uid="{384A4D6A-8855-426C-8F9F-05A898CD6EE9}"/>
    <hyperlink ref="A6462" r:id="rId8633" display="https://finance.yahoo.com/quote/AMZN230616C00210000?p=AMZN230616C00210000" xr:uid="{BCA5CF84-E778-4D6C-886A-2F52938827FC}"/>
    <hyperlink ref="C6462" r:id="rId8634" display="https://finance.yahoo.com/quote/AMZN/options?strike=210&amp;straddle=false" xr:uid="{E39503E5-DDE8-44AD-816C-AE17C4D08472}"/>
    <hyperlink ref="A6463" r:id="rId8635" display="https://finance.yahoo.com/quote/AMZN230616C00215000?p=AMZN230616C00215000" xr:uid="{07EED207-D6FD-40C5-848E-0406869A0928}"/>
    <hyperlink ref="C6463" r:id="rId8636" display="https://finance.yahoo.com/quote/AMZN/options?strike=215&amp;straddle=false" xr:uid="{9202BEC2-BFC7-4A87-9F2D-900C503E2167}"/>
    <hyperlink ref="A6464" r:id="rId8637" display="https://finance.yahoo.com/quote/AMZN230616C00220000?p=AMZN230616C00220000" xr:uid="{328FA8DA-DCB7-47FE-8BE1-C851D6D28DCC}"/>
    <hyperlink ref="C6464" r:id="rId8638" display="https://finance.yahoo.com/quote/AMZN/options?strike=220&amp;straddle=false" xr:uid="{A65C366F-028E-4066-A77B-9CA1CF7360EA}"/>
    <hyperlink ref="A6465" r:id="rId8639" display="https://finance.yahoo.com/quote/AMZN230616C00225000?p=AMZN230616C00225000" xr:uid="{3A806388-4CE3-4941-BA1B-BBD6662A2A00}"/>
    <hyperlink ref="C6465" r:id="rId8640" display="https://finance.yahoo.com/quote/AMZN/options?strike=225&amp;straddle=false" xr:uid="{DBD9A108-CC37-4868-940C-E11F525A3EE9}"/>
    <hyperlink ref="A6466" r:id="rId8641" display="https://finance.yahoo.com/quote/AMZN230616C00230000?p=AMZN230616C00230000" xr:uid="{0F0E6DEE-4BAB-4D67-9480-958A6E478A74}"/>
    <hyperlink ref="C6466" r:id="rId8642" display="https://finance.yahoo.com/quote/AMZN/options?strike=230&amp;straddle=false" xr:uid="{0D863EB9-7D53-45D9-975A-59CABC5321B4}"/>
    <hyperlink ref="A6467" r:id="rId8643" display="https://finance.yahoo.com/quote/AMZN230616C00235000?p=AMZN230616C00235000" xr:uid="{D3E3B9BB-0744-40E7-9F64-031208B76ED8}"/>
    <hyperlink ref="C6467" r:id="rId8644" display="https://finance.yahoo.com/quote/AMZN/options?strike=235&amp;straddle=false" xr:uid="{14DB004A-E918-4AB3-B10E-D46C7A34ADAA}"/>
    <hyperlink ref="A6468" r:id="rId8645" display="https://finance.yahoo.com/quote/AMZN230616C00240000?p=AMZN230616C00240000" xr:uid="{A8630425-64CE-454E-B7B5-4A7C89D6D11D}"/>
    <hyperlink ref="C6468" r:id="rId8646" display="https://finance.yahoo.com/quote/AMZN/options?strike=240&amp;straddle=false" xr:uid="{C1E14DE8-4719-40B5-867B-D6E9B1BE4D12}"/>
    <hyperlink ref="A6469" r:id="rId8647" display="https://finance.yahoo.com/quote/AMZN230616C00245000?p=AMZN230616C00245000" xr:uid="{CF766E39-5F35-4963-B37F-7818EF143131}"/>
    <hyperlink ref="C6469" r:id="rId8648" display="https://finance.yahoo.com/quote/AMZN/options?strike=245&amp;straddle=false" xr:uid="{9CF1660E-0081-482D-AFDC-A92A82697575}"/>
    <hyperlink ref="A6470" r:id="rId8649" display="https://finance.yahoo.com/quote/AMZN230616C00250000?p=AMZN230616C00250000" xr:uid="{39DC96B5-C96B-4EFC-9247-C518492B226B}"/>
    <hyperlink ref="C6470" r:id="rId8650" display="https://finance.yahoo.com/quote/AMZN/options?strike=250&amp;straddle=false" xr:uid="{EDAAF4D4-6039-4DF5-99E8-C05630027438}"/>
    <hyperlink ref="A6471" r:id="rId8651" display="https://finance.yahoo.com/quote/AMZN230616C00255000?p=AMZN230616C00255000" xr:uid="{AD879E1F-4768-4AF5-9875-A9AE74419F05}"/>
    <hyperlink ref="C6471" r:id="rId8652" display="https://finance.yahoo.com/quote/AMZN/options?strike=255&amp;straddle=false" xr:uid="{17A402F7-18E6-4840-B4A1-1F7BA0E63134}"/>
    <hyperlink ref="A6472" r:id="rId8653" display="https://finance.yahoo.com/quote/AMZN230616C00260000?p=AMZN230616C00260000" xr:uid="{8DB4B8C5-6EE4-4B68-931C-2723180E2CF0}"/>
    <hyperlink ref="C6472" r:id="rId8654" display="https://finance.yahoo.com/quote/AMZN/options?strike=260&amp;straddle=false" xr:uid="{F84663CC-44E5-4012-90B6-A575310ABCD1}"/>
    <hyperlink ref="A6473" r:id="rId8655" display="https://finance.yahoo.com/quote/AMZN230616C00265000?p=AMZN230616C00265000" xr:uid="{40589CAD-F1C6-4EAD-A675-5D680D4E0212}"/>
    <hyperlink ref="C6473" r:id="rId8656" display="https://finance.yahoo.com/quote/AMZN/options?strike=265&amp;straddle=false" xr:uid="{C9629265-1080-46C6-91C8-3AAB09C57821}"/>
    <hyperlink ref="A6474" r:id="rId8657" display="https://finance.yahoo.com/quote/AMZN230616C00270000?p=AMZN230616C00270000" xr:uid="{21767C89-7C6C-41F2-9722-7E4ABFA86AF7}"/>
    <hyperlink ref="C6474" r:id="rId8658" display="https://finance.yahoo.com/quote/AMZN/options?strike=270&amp;straddle=false" xr:uid="{EF6AB572-7D9F-4557-B77E-7F9E67B68F96}"/>
    <hyperlink ref="A6475" r:id="rId8659" display="https://finance.yahoo.com/quote/AMZN230616C00275000?p=AMZN230616C00275000" xr:uid="{B7D7099C-37F5-43C5-8AA1-839EDBBF3D3E}"/>
    <hyperlink ref="C6475" r:id="rId8660" display="https://finance.yahoo.com/quote/AMZN/options?strike=275&amp;straddle=false" xr:uid="{F3DCE4DE-0983-4060-85CE-2E3AAEF635CB}"/>
    <hyperlink ref="A6476" r:id="rId8661" display="https://finance.yahoo.com/quote/AMZN230616C01200000?p=AMZN230616C01200000" xr:uid="{26A4A7D1-BD9E-41CB-A80D-FF41BAD8CE87}"/>
    <hyperlink ref="C6476" r:id="rId8662" display="https://finance.yahoo.com/quote/AMZN/options?strike=1200&amp;straddle=false" xr:uid="{A24DA149-35A7-40A5-85E6-E69A56B7A33F}"/>
    <hyperlink ref="A6477" r:id="rId8663" display="https://finance.yahoo.com/quote/AMZN230616C01240000?p=AMZN230616C01240000" xr:uid="{0939E72C-018C-426F-B80E-17822A878EF3}"/>
    <hyperlink ref="C6477" r:id="rId8664" display="https://finance.yahoo.com/quote/AMZN/options?strike=1240&amp;straddle=false" xr:uid="{49D9F3FF-E7F4-470B-BBA4-07A001480FFA}"/>
    <hyperlink ref="A6478" r:id="rId8665" display="https://finance.yahoo.com/quote/AMZN230616C01280000?p=AMZN230616C01280000" xr:uid="{33B48BAA-4642-4DCB-B232-8A545FC3B521}"/>
    <hyperlink ref="C6478" r:id="rId8666" display="https://finance.yahoo.com/quote/AMZN/options?strike=1280&amp;straddle=false" xr:uid="{EE1DE10C-2949-44E9-B114-97423814D183}"/>
    <hyperlink ref="A6479" r:id="rId8667" display="https://finance.yahoo.com/quote/AMZN230616C01300000?p=AMZN230616C01300000" xr:uid="{7E3F4715-C221-4473-B310-89645B7BB077}"/>
    <hyperlink ref="C6479" r:id="rId8668" display="https://finance.yahoo.com/quote/AMZN/options?strike=1300&amp;straddle=false" xr:uid="{D978FD1B-1352-4B8F-BE5C-7F01EB9AE78E}"/>
    <hyperlink ref="A6480" r:id="rId8669" display="https://finance.yahoo.com/quote/AMZN230616C01320000?p=AMZN230616C01320000" xr:uid="{D445C2BA-221A-4DD2-9AEC-A5C953AFB9AA}"/>
    <hyperlink ref="C6480" r:id="rId8670" display="https://finance.yahoo.com/quote/AMZN/options?strike=1320&amp;straddle=false" xr:uid="{1AD6D378-A45F-42A4-9026-A55FC0363899}"/>
    <hyperlink ref="A6481" r:id="rId8671" display="https://finance.yahoo.com/quote/AMZN230616C01340000?p=AMZN230616C01340000" xr:uid="{47A3857F-7642-4B41-9C36-7E343B6F0969}"/>
    <hyperlink ref="C6481" r:id="rId8672" display="https://finance.yahoo.com/quote/AMZN/options?strike=1340&amp;straddle=false" xr:uid="{D13DCB87-BC5C-4990-86D6-1263430576A6}"/>
    <hyperlink ref="A6482" r:id="rId8673" display="https://finance.yahoo.com/quote/AMZN230616C01360000?p=AMZN230616C01360000" xr:uid="{F3707901-D135-4EBD-A50A-0213BC396502}"/>
    <hyperlink ref="C6482" r:id="rId8674" display="https://finance.yahoo.com/quote/AMZN/options?strike=1360&amp;straddle=false" xr:uid="{56B095A6-F21A-4668-9054-471B8FF8018F}"/>
    <hyperlink ref="A6483" r:id="rId8675" display="https://finance.yahoo.com/quote/AMZN230616C01380000?p=AMZN230616C01380000" xr:uid="{E42DD3DF-E581-487B-B41A-0FA74ADBDE1F}"/>
    <hyperlink ref="C6483" r:id="rId8676" display="https://finance.yahoo.com/quote/AMZN/options?strike=1380&amp;straddle=false" xr:uid="{DD80A565-AA56-45A7-B570-5E3A5F9673B7}"/>
    <hyperlink ref="A6484" r:id="rId8677" display="https://finance.yahoo.com/quote/AMZN230616C01400000?p=AMZN230616C01400000" xr:uid="{4D639470-D209-418E-B59B-9CB45DD27572}"/>
    <hyperlink ref="C6484" r:id="rId8678" display="https://finance.yahoo.com/quote/AMZN/options?strike=1400&amp;straddle=false" xr:uid="{A5C75C0A-BE51-41E4-8320-AB320009942D}"/>
    <hyperlink ref="A6485" r:id="rId8679" display="https://finance.yahoo.com/quote/AMZN230616C01420000?p=AMZN230616C01420000" xr:uid="{E303F4C5-C5C3-4A88-89A9-97C84DA15562}"/>
    <hyperlink ref="C6485" r:id="rId8680" display="https://finance.yahoo.com/quote/AMZN/options?strike=1420&amp;straddle=false" xr:uid="{E46E2FEF-5C76-4AD6-B8F9-0F131006ED6B}"/>
    <hyperlink ref="A6486" r:id="rId8681" display="https://finance.yahoo.com/quote/AMZN230616C01440000?p=AMZN230616C01440000" xr:uid="{49051BE8-D012-43C6-AE6A-1E766E9955E3}"/>
    <hyperlink ref="C6486" r:id="rId8682" display="https://finance.yahoo.com/quote/AMZN/options?strike=1440&amp;straddle=false" xr:uid="{07EB328E-7281-4F5F-8A5A-8A1863382316}"/>
    <hyperlink ref="A6487" r:id="rId8683" display="https://finance.yahoo.com/quote/AMZN230616C01450000?p=AMZN230616C01450000" xr:uid="{C1CD4764-8825-4F6E-85CE-94A4264F2EC0}"/>
    <hyperlink ref="C6487" r:id="rId8684" display="https://finance.yahoo.com/quote/AMZN/options?strike=1450&amp;straddle=false" xr:uid="{C2755D4D-1203-4F11-8216-39678D589BC3}"/>
    <hyperlink ref="A6488" r:id="rId8685" display="https://finance.yahoo.com/quote/AMZN230616C01460000?p=AMZN230616C01460000" xr:uid="{97FB5B92-4AC0-4A6A-9C09-8207ECBBDA90}"/>
    <hyperlink ref="C6488" r:id="rId8686" display="https://finance.yahoo.com/quote/AMZN/options?strike=1460&amp;straddle=false" xr:uid="{0CD9963B-4CDB-44AD-944A-EC5F5BFF1B73}"/>
    <hyperlink ref="A6489" r:id="rId8687" display="https://finance.yahoo.com/quote/AMZN230616C01480000?p=AMZN230616C01480000" xr:uid="{0C56EC19-B3B4-479F-803E-AEDBDD81A7EC}"/>
    <hyperlink ref="C6489" r:id="rId8688" display="https://finance.yahoo.com/quote/AMZN/options?strike=1480&amp;straddle=false" xr:uid="{545954D1-CD2F-4905-A1DA-C00FB27B4C33}"/>
    <hyperlink ref="A6490" r:id="rId8689" display="https://finance.yahoo.com/quote/AMZN230616C01500000?p=AMZN230616C01500000" xr:uid="{23E51A9B-6341-49A2-B7F7-86E34417B870}"/>
    <hyperlink ref="C6490" r:id="rId8690" display="https://finance.yahoo.com/quote/AMZN/options?strike=1500&amp;straddle=false" xr:uid="{BB699680-565A-4D4F-8DAD-F1C2F2A0E62F}"/>
    <hyperlink ref="A6491" r:id="rId8691" display="https://finance.yahoo.com/quote/AMZN230616C01520000?p=AMZN230616C01520000" xr:uid="{AE412BFD-77B7-47BA-935C-FE17C7557CFD}"/>
    <hyperlink ref="C6491" r:id="rId8692" display="https://finance.yahoo.com/quote/AMZN/options?strike=1520&amp;straddle=false" xr:uid="{581A3F88-BCF5-4A0D-A001-22D9AC783CFC}"/>
    <hyperlink ref="A6492" r:id="rId8693" display="https://finance.yahoo.com/quote/AMZN230616C01540000?p=AMZN230616C01540000" xr:uid="{D2DB98A8-1A2D-4D88-B102-621CCC47CDB0}"/>
    <hyperlink ref="C6492" r:id="rId8694" display="https://finance.yahoo.com/quote/AMZN/options?strike=1540&amp;straddle=false" xr:uid="{3CFE7A7D-B2D2-46DA-AAD1-FFF2F46A1831}"/>
    <hyperlink ref="A6493" r:id="rId8695" display="https://finance.yahoo.com/quote/AMZN230616C01550000?p=AMZN230616C01550000" xr:uid="{C61720EF-CD0D-47B7-B9B2-01D62A835115}"/>
    <hyperlink ref="C6493" r:id="rId8696" display="https://finance.yahoo.com/quote/AMZN/options?strike=1550&amp;straddle=false" xr:uid="{8B2C9FAE-303E-48DB-8DDE-4B0DC54E68F0}"/>
    <hyperlink ref="A6494" r:id="rId8697" display="https://finance.yahoo.com/quote/AMZN230616C01560000?p=AMZN230616C01560000" xr:uid="{E7D43709-D38F-4243-A02E-50609EBEA281}"/>
    <hyperlink ref="C6494" r:id="rId8698" display="https://finance.yahoo.com/quote/AMZN/options?strike=1560&amp;straddle=false" xr:uid="{3CFE6D24-6703-4583-BCCC-DF1326008613}"/>
    <hyperlink ref="A6495" r:id="rId8699" display="https://finance.yahoo.com/quote/AMZN230616C01580000?p=AMZN230616C01580000" xr:uid="{95977B43-563D-4572-8334-6448D3F2CF15}"/>
    <hyperlink ref="C6495" r:id="rId8700" display="https://finance.yahoo.com/quote/AMZN/options?strike=1580&amp;straddle=false" xr:uid="{D2D0764A-FCF7-4D99-AB32-85295F7A720E}"/>
    <hyperlink ref="A6496" r:id="rId8701" display="https://finance.yahoo.com/quote/AMZN230616C01600000?p=AMZN230616C01600000" xr:uid="{9A5AFD7F-03EF-4541-A6C2-7DE626ABD48F}"/>
    <hyperlink ref="C6496" r:id="rId8702" display="https://finance.yahoo.com/quote/AMZN/options?strike=1600&amp;straddle=false" xr:uid="{4E4F40CC-D15E-46E8-AA75-5686C116A8F7}"/>
    <hyperlink ref="A6497" r:id="rId8703" display="https://finance.yahoo.com/quote/AMZN230616C01620000?p=AMZN230616C01620000" xr:uid="{788C1CB2-0B0B-452B-9452-7D86F9FDED71}"/>
    <hyperlink ref="C6497" r:id="rId8704" display="https://finance.yahoo.com/quote/AMZN/options?strike=1620&amp;straddle=false" xr:uid="{1E808BAB-BFF9-48FA-9648-A1206471F1F9}"/>
    <hyperlink ref="A6498" r:id="rId8705" display="https://finance.yahoo.com/quote/AMZN230616C01640000?p=AMZN230616C01640000" xr:uid="{840FDA05-B0A7-467B-A761-F246EA4B57D5}"/>
    <hyperlink ref="C6498" r:id="rId8706" display="https://finance.yahoo.com/quote/AMZN/options?strike=1640&amp;straddle=false" xr:uid="{63BC6968-099A-4B78-A719-4315AB227136}"/>
    <hyperlink ref="A6499" r:id="rId8707" display="https://finance.yahoo.com/quote/AMZN230616C01660000?p=AMZN230616C01660000" xr:uid="{C913828D-C824-422B-B78D-AFE0901656FC}"/>
    <hyperlink ref="C6499" r:id="rId8708" display="https://finance.yahoo.com/quote/AMZN/options?strike=1660&amp;straddle=false" xr:uid="{140A3A94-4F73-42AF-BCB7-D6C81EF3BBBA}"/>
    <hyperlink ref="A6500" r:id="rId8709" display="https://finance.yahoo.com/quote/AMZN230616C01680000?p=AMZN230616C01680000" xr:uid="{BD2A4178-7D0D-487A-9D86-5BA3FF8590A4}"/>
    <hyperlink ref="C6500" r:id="rId8710" display="https://finance.yahoo.com/quote/AMZN/options?strike=1680&amp;straddle=false" xr:uid="{4B506B2D-251B-4A1F-8FF4-649009C2E624}"/>
    <hyperlink ref="A6501" r:id="rId8711" display="https://finance.yahoo.com/quote/AMZN230616C01700000?p=AMZN230616C01700000" xr:uid="{DA8ACCD8-AC53-4497-8AFC-95AA5575265A}"/>
    <hyperlink ref="C6501" r:id="rId8712" display="https://finance.yahoo.com/quote/AMZN/options?strike=1700&amp;straddle=false" xr:uid="{076C4D1C-1E64-4784-A6C3-A9ECCB099F6F}"/>
    <hyperlink ref="A6502" r:id="rId8713" display="https://finance.yahoo.com/quote/AMZN230616C01720000?p=AMZN230616C01720000" xr:uid="{8C2FCCBB-CCFD-4605-B9D7-94872F00B152}"/>
    <hyperlink ref="C6502" r:id="rId8714" display="https://finance.yahoo.com/quote/AMZN/options?strike=1720&amp;straddle=false" xr:uid="{4876D7F8-3A2E-4049-A185-0D31FD39086C}"/>
    <hyperlink ref="A6503" r:id="rId8715" display="https://finance.yahoo.com/quote/AMZN230616C01740000?p=AMZN230616C01740000" xr:uid="{C96AC015-F88D-4890-9493-8B216E2882A9}"/>
    <hyperlink ref="C6503" r:id="rId8716" display="https://finance.yahoo.com/quote/AMZN/options?strike=1740&amp;straddle=false" xr:uid="{913B3577-FED5-435E-89CC-9C8B93B65FAF}"/>
    <hyperlink ref="A6504" r:id="rId8717" display="https://finance.yahoo.com/quote/AMZN230616C01760000?p=AMZN230616C01760000" xr:uid="{DC671807-8ABB-495C-BC7C-8F6912C6521E}"/>
    <hyperlink ref="C6504" r:id="rId8718" display="https://finance.yahoo.com/quote/AMZN/options?strike=1760&amp;straddle=false" xr:uid="{564EB56B-5C0D-4807-8EC7-DD4592C50822}"/>
    <hyperlink ref="A6505" r:id="rId8719" display="https://finance.yahoo.com/quote/AMZN230616C01780000?p=AMZN230616C01780000" xr:uid="{770128AC-CC0C-4310-B5AD-4BAB1EF597B0}"/>
    <hyperlink ref="C6505" r:id="rId8720" display="https://finance.yahoo.com/quote/AMZN/options?strike=1780&amp;straddle=false" xr:uid="{67E14333-5CB0-4F29-93A9-9FA086983E89}"/>
    <hyperlink ref="A6506" r:id="rId8721" display="https://finance.yahoo.com/quote/AMZN230616C01800000?p=AMZN230616C01800000" xr:uid="{69FA1C08-C02E-4846-AC0F-1932F4F1C199}"/>
    <hyperlink ref="C6506" r:id="rId8722" display="https://finance.yahoo.com/quote/AMZN/options?strike=1800&amp;straddle=false" xr:uid="{78A77A95-6314-4DEE-8E4B-C9FC7D68096A}"/>
    <hyperlink ref="A6507" r:id="rId8723" display="https://finance.yahoo.com/quote/AMZN230616C01820000?p=AMZN230616C01820000" xr:uid="{9F430032-B4C2-4B27-A36F-20B96EF8005A}"/>
    <hyperlink ref="C6507" r:id="rId8724" display="https://finance.yahoo.com/quote/AMZN/options?strike=1820&amp;straddle=false" xr:uid="{749C7AC9-2F91-4258-9E51-F5CA04A9A6B0}"/>
    <hyperlink ref="A6508" r:id="rId8725" display="https://finance.yahoo.com/quote/AMZN230616C01840000?p=AMZN230616C01840000" xr:uid="{1B94ECC9-7211-4E05-9BE1-96144DB29673}"/>
    <hyperlink ref="C6508" r:id="rId8726" display="https://finance.yahoo.com/quote/AMZN/options?strike=1840&amp;straddle=false" xr:uid="{E9280C3F-175F-4D90-9D19-3748104E2081}"/>
    <hyperlink ref="A6509" r:id="rId8727" display="https://finance.yahoo.com/quote/AMZN230616C01860000?p=AMZN230616C01860000" xr:uid="{D20AF5F8-8F87-48C2-808D-BA66915E044C}"/>
    <hyperlink ref="C6509" r:id="rId8728" display="https://finance.yahoo.com/quote/AMZN/options?strike=1860&amp;straddle=false" xr:uid="{92C13371-CE43-412B-A794-B156CAAE65AB}"/>
    <hyperlink ref="A6510" r:id="rId8729" display="https://finance.yahoo.com/quote/AMZN230616C01880000?p=AMZN230616C01880000" xr:uid="{65E7DCFE-EA1B-4E6C-9E20-B1A7D9B4C72F}"/>
    <hyperlink ref="C6510" r:id="rId8730" display="https://finance.yahoo.com/quote/AMZN/options?strike=1880&amp;straddle=false" xr:uid="{594EBD1B-7DDF-4937-AF59-C22A891281CB}"/>
    <hyperlink ref="A6511" r:id="rId8731" display="https://finance.yahoo.com/quote/AMZN230616C01900000?p=AMZN230616C01900000" xr:uid="{E8CF2C56-8B0A-47B7-8539-E62F3813057E}"/>
    <hyperlink ref="C6511" r:id="rId8732" display="https://finance.yahoo.com/quote/AMZN/options?strike=1900&amp;straddle=false" xr:uid="{C962561B-B636-4D35-A4D6-6F740F21BB39}"/>
    <hyperlink ref="A6512" r:id="rId8733" display="https://finance.yahoo.com/quote/AMZN230616C01920000?p=AMZN230616C01920000" xr:uid="{47F71F46-9952-4CAA-8B73-BB593F36FEA8}"/>
    <hyperlink ref="C6512" r:id="rId8734" display="https://finance.yahoo.com/quote/AMZN/options?strike=1920&amp;straddle=false" xr:uid="{1F6D1DD7-B29A-4845-A0A6-0F94A23C9B2A}"/>
    <hyperlink ref="A6513" r:id="rId8735" display="https://finance.yahoo.com/quote/AMZN230616C01940000?p=AMZN230616C01940000" xr:uid="{AA33698F-00C8-4550-BC51-58AE4BBC6376}"/>
    <hyperlink ref="C6513" r:id="rId8736" display="https://finance.yahoo.com/quote/AMZN/options?strike=1940&amp;straddle=false" xr:uid="{7057ED60-1D9D-40BB-92AD-7C60CE09299A}"/>
    <hyperlink ref="A6514" r:id="rId8737" display="https://finance.yahoo.com/quote/AMZN230616C01960000?p=AMZN230616C01960000" xr:uid="{2C8C9D26-D3DB-47EE-A318-3942D083B66C}"/>
    <hyperlink ref="C6514" r:id="rId8738" display="https://finance.yahoo.com/quote/AMZN/options?strike=1960&amp;straddle=false" xr:uid="{261C7CFE-1657-4723-A1D1-F13402423A09}"/>
    <hyperlink ref="A6515" r:id="rId8739" display="https://finance.yahoo.com/quote/AMZN230616C01980000?p=AMZN230616C01980000" xr:uid="{5A462A31-8E8A-4CF5-BD64-A3B778A90AEC}"/>
    <hyperlink ref="C6515" r:id="rId8740" display="https://finance.yahoo.com/quote/AMZN/options?strike=1980&amp;straddle=false" xr:uid="{054C8E0A-42D3-4C03-A664-19D594B2049A}"/>
    <hyperlink ref="A6516" r:id="rId8741" display="https://finance.yahoo.com/quote/AMZN230616C02000000?p=AMZN230616C02000000" xr:uid="{D34A5946-5E7C-402E-9509-9AFBCD5D78B5}"/>
    <hyperlink ref="C6516" r:id="rId8742" display="https://finance.yahoo.com/quote/AMZN/options?strike=2000&amp;straddle=false" xr:uid="{50D6C88C-9860-4978-9F4E-0B6220FF67B6}"/>
    <hyperlink ref="A6517" r:id="rId8743" display="https://finance.yahoo.com/quote/AMZN230616C02100000?p=AMZN230616C02100000" xr:uid="{B1E2F3A9-039C-4DE7-A40D-3370BDE48D24}"/>
    <hyperlink ref="C6517" r:id="rId8744" display="https://finance.yahoo.com/quote/AMZN/options?strike=2100&amp;straddle=false" xr:uid="{D15DFBFA-3F84-4432-BAAC-8F279FDCCA5C}"/>
    <hyperlink ref="A6518" r:id="rId8745" display="https://finance.yahoo.com/quote/AMZN230616C02200000?p=AMZN230616C02200000" xr:uid="{B8BFC9F4-7135-4E75-92AC-BFD1518E83F7}"/>
    <hyperlink ref="C6518" r:id="rId8746" display="https://finance.yahoo.com/quote/AMZN/options?strike=2200&amp;straddle=false" xr:uid="{7D12468F-7227-467C-A85E-6F63EBC3E4AA}"/>
    <hyperlink ref="A6519" r:id="rId8747" display="https://finance.yahoo.com/quote/AMZN230616C02300000?p=AMZN230616C02300000" xr:uid="{79B354C1-1719-4FF7-99B8-F36FA0332E13}"/>
    <hyperlink ref="C6519" r:id="rId8748" display="https://finance.yahoo.com/quote/AMZN/options?strike=2300&amp;straddle=false" xr:uid="{A61F3C34-429F-460F-BA4A-FA7EACFDAA11}"/>
    <hyperlink ref="A6520" r:id="rId8749" display="https://finance.yahoo.com/quote/AMZN230616C02400000?p=AMZN230616C02400000" xr:uid="{719CA045-C936-470D-8408-646C5DD88D53}"/>
    <hyperlink ref="C6520" r:id="rId8750" display="https://finance.yahoo.com/quote/AMZN/options?strike=2400&amp;straddle=false" xr:uid="{17A51CCE-8474-4A6E-96CC-1E60530A7E3C}"/>
    <hyperlink ref="A6521" r:id="rId8751" display="https://finance.yahoo.com/quote/AMZN230616C02500000?p=AMZN230616C02500000" xr:uid="{164462B9-3AAC-4BBF-B13A-C88F8ED1F74B}"/>
    <hyperlink ref="C6521" r:id="rId8752" display="https://finance.yahoo.com/quote/AMZN/options?strike=2500&amp;straddle=false" xr:uid="{884D297C-5C00-4B0B-93CA-05171674A1C6}"/>
    <hyperlink ref="A6522" r:id="rId8753" display="https://finance.yahoo.com/quote/AMZN230616C02600000?p=AMZN230616C02600000" xr:uid="{144C8FD1-D0D8-4321-8F3F-F57F60881D7A}"/>
    <hyperlink ref="C6522" r:id="rId8754" display="https://finance.yahoo.com/quote/AMZN/options?strike=2600&amp;straddle=false" xr:uid="{A0B61377-DB41-4631-98D8-9D524CC82D15}"/>
    <hyperlink ref="A6523" r:id="rId8755" display="https://finance.yahoo.com/quote/AMZN230616C02700000?p=AMZN230616C02700000" xr:uid="{0308467C-2276-4F94-8223-7FB29E1524D9}"/>
    <hyperlink ref="C6523" r:id="rId8756" display="https://finance.yahoo.com/quote/AMZN/options?strike=2700&amp;straddle=false" xr:uid="{A2159001-6925-4049-B120-DDA515FFADBA}"/>
    <hyperlink ref="A6524" r:id="rId8757" display="https://finance.yahoo.com/quote/AMZN230616C02800000?p=AMZN230616C02800000" xr:uid="{CDFDF531-30F2-4233-8C11-96CB6710E861}"/>
    <hyperlink ref="C6524" r:id="rId8758" display="https://finance.yahoo.com/quote/AMZN/options?strike=2800&amp;straddle=false" xr:uid="{42D1DDAD-D38D-42AD-A485-BFB19B9CE385}"/>
    <hyperlink ref="A6525" r:id="rId8759" display="https://finance.yahoo.com/quote/AMZN230616C02900000?p=AMZN230616C02900000" xr:uid="{96BCD330-D39E-424D-A617-7B24BB22B219}"/>
    <hyperlink ref="C6525" r:id="rId8760" display="https://finance.yahoo.com/quote/AMZN/options?strike=2900&amp;straddle=false" xr:uid="{74AF5764-0AC2-416C-A9F6-058C93099277}"/>
    <hyperlink ref="A6526" r:id="rId8761" display="https://finance.yahoo.com/quote/AMZN230616C03000000?p=AMZN230616C03000000" xr:uid="{5E506723-9B03-445A-B325-8413701CF390}"/>
    <hyperlink ref="C6526" r:id="rId8762" display="https://finance.yahoo.com/quote/AMZN/options?strike=3000&amp;straddle=false" xr:uid="{D52481E1-CEB9-44C4-B40D-285DA3E9F0DF}"/>
    <hyperlink ref="A6527" r:id="rId8763" display="https://finance.yahoo.com/quote/AMZN230616C03010000?p=AMZN230616C03010000" xr:uid="{041B69BA-ABFD-4CD0-B107-F07F90FCBD43}"/>
    <hyperlink ref="C6527" r:id="rId8764" display="https://finance.yahoo.com/quote/AMZN/options?strike=3010&amp;straddle=false" xr:uid="{DE9A16E5-6DAE-4DB1-8D33-1DE73B691473}"/>
    <hyperlink ref="A6528" r:id="rId8765" display="https://finance.yahoo.com/quote/AMZN230616C03020000?p=AMZN230616C03020000" xr:uid="{0A2DD956-1528-48E2-A5BF-C09BD47D5824}"/>
    <hyperlink ref="C6528" r:id="rId8766" display="https://finance.yahoo.com/quote/AMZN/options?strike=3020&amp;straddle=false" xr:uid="{A9F83AF0-48AB-45C1-A1A7-71725A56E0D6}"/>
    <hyperlink ref="A6529" r:id="rId8767" display="https://finance.yahoo.com/quote/AMZN230616C03030000?p=AMZN230616C03030000" xr:uid="{1FBB7926-E526-4B01-91F3-6BFAC23F5A0D}"/>
    <hyperlink ref="C6529" r:id="rId8768" display="https://finance.yahoo.com/quote/AMZN/options?strike=3030&amp;straddle=false" xr:uid="{E2F0882E-8F5A-4802-B242-9C07DFF3DB6A}"/>
    <hyperlink ref="A6530" r:id="rId8769" display="https://finance.yahoo.com/quote/AMZN230616C03040000?p=AMZN230616C03040000" xr:uid="{8090ED4F-6729-4A77-A45D-9D2425254240}"/>
    <hyperlink ref="C6530" r:id="rId8770" display="https://finance.yahoo.com/quote/AMZN/options?strike=3040&amp;straddle=false" xr:uid="{01EA08DA-CD01-42EC-83E6-19A67120F734}"/>
    <hyperlink ref="A6531" r:id="rId8771" display="https://finance.yahoo.com/quote/AMZN230616C03050000?p=AMZN230616C03050000" xr:uid="{49BCC671-950F-460F-BB62-8E904AB9C753}"/>
    <hyperlink ref="C6531" r:id="rId8772" display="https://finance.yahoo.com/quote/AMZN/options?strike=3050&amp;straddle=false" xr:uid="{832E3B8F-27A4-4A89-81AA-80A67E9AD6E8}"/>
    <hyperlink ref="A6532" r:id="rId8773" display="https://finance.yahoo.com/quote/AMZN230616C03060000?p=AMZN230616C03060000" xr:uid="{69FF817A-F678-494C-9FB5-58FE7BDBF26C}"/>
    <hyperlink ref="C6532" r:id="rId8774" display="https://finance.yahoo.com/quote/AMZN/options?strike=3060&amp;straddle=false" xr:uid="{B75667F2-57A2-41BB-8924-18B2F849C85E}"/>
    <hyperlink ref="A6533" r:id="rId8775" display="https://finance.yahoo.com/quote/AMZN230616C03070000?p=AMZN230616C03070000" xr:uid="{01C763F4-1060-4A68-B64A-712C841034B9}"/>
    <hyperlink ref="C6533" r:id="rId8776" display="https://finance.yahoo.com/quote/AMZN/options?strike=3070&amp;straddle=false" xr:uid="{5140D1C1-F831-4831-90FA-BEE20BA1798F}"/>
    <hyperlink ref="A6534" r:id="rId8777" display="https://finance.yahoo.com/quote/AMZN230616C03080000?p=AMZN230616C03080000" xr:uid="{12E7AFE7-CD0B-40E9-ABC0-51C021E0D167}"/>
    <hyperlink ref="C6534" r:id="rId8778" display="https://finance.yahoo.com/quote/AMZN/options?strike=3080&amp;straddle=false" xr:uid="{15D14B09-7816-453E-AEAA-9878397D75AD}"/>
    <hyperlink ref="A6535" r:id="rId8779" display="https://finance.yahoo.com/quote/AMZN230616C03090000?p=AMZN230616C03090000" xr:uid="{09E0B3D0-0D1D-4B48-9459-F1637E10C784}"/>
    <hyperlink ref="C6535" r:id="rId8780" display="https://finance.yahoo.com/quote/AMZN/options?strike=3090&amp;straddle=false" xr:uid="{C6D521BE-D187-4D8E-B928-B0A3E80640F8}"/>
    <hyperlink ref="A6536" r:id="rId8781" display="https://finance.yahoo.com/quote/AMZN230616C03100000?p=AMZN230616C03100000" xr:uid="{B32EF3C3-3F34-4DE3-B985-AA595DC82488}"/>
    <hyperlink ref="C6536" r:id="rId8782" display="https://finance.yahoo.com/quote/AMZN/options?strike=3100&amp;straddle=false" xr:uid="{A982FD73-798F-4DE6-A2A6-63C91BB2A872}"/>
    <hyperlink ref="A6537" r:id="rId8783" display="https://finance.yahoo.com/quote/AMZN230616C03110000?p=AMZN230616C03110000" xr:uid="{F55E1AEE-C5DD-4506-8E0B-B21722E0BF3D}"/>
    <hyperlink ref="C6537" r:id="rId8784" display="https://finance.yahoo.com/quote/AMZN/options?strike=3110&amp;straddle=false" xr:uid="{5F81BE2B-B12F-41B8-AF1B-D33EEAD40092}"/>
    <hyperlink ref="A6538" r:id="rId8785" display="https://finance.yahoo.com/quote/AMZN230616C03120000?p=AMZN230616C03120000" xr:uid="{81823260-E55B-4858-811C-20A94EE206DC}"/>
    <hyperlink ref="C6538" r:id="rId8786" display="https://finance.yahoo.com/quote/AMZN/options?strike=3120&amp;straddle=false" xr:uid="{1AECCEFB-DED0-4DAE-850B-B565E90B758F}"/>
    <hyperlink ref="A6539" r:id="rId8787" display="https://finance.yahoo.com/quote/AMZN230616C03130000?p=AMZN230616C03130000" xr:uid="{92918307-F462-44D4-A764-A161AA49AA7A}"/>
    <hyperlink ref="C6539" r:id="rId8788" display="https://finance.yahoo.com/quote/AMZN/options?strike=3130&amp;straddle=false" xr:uid="{EA6E7AF5-64B7-4ED9-97C1-1D7331A612CF}"/>
    <hyperlink ref="A6540" r:id="rId8789" display="https://finance.yahoo.com/quote/AMZN230616C03140000?p=AMZN230616C03140000" xr:uid="{E7F94255-0203-4B98-8B3E-E70AA147772D}"/>
    <hyperlink ref="C6540" r:id="rId8790" display="https://finance.yahoo.com/quote/AMZN/options?strike=3140&amp;straddle=false" xr:uid="{3867B662-813D-4499-AACF-3B637AF1DDDB}"/>
    <hyperlink ref="A6541" r:id="rId8791" display="https://finance.yahoo.com/quote/AMZN230616C03150000?p=AMZN230616C03150000" xr:uid="{E4973777-D52F-4737-AB95-BCB7DB3E1749}"/>
    <hyperlink ref="C6541" r:id="rId8792" display="https://finance.yahoo.com/quote/AMZN/options?strike=3150&amp;straddle=false" xr:uid="{B8FBCADE-DA77-4346-A2AD-86F100664D60}"/>
    <hyperlink ref="A6542" r:id="rId8793" display="https://finance.yahoo.com/quote/AMZN230616C03160000?p=AMZN230616C03160000" xr:uid="{AB194E17-A6AE-45EF-8354-BD4086FC80AA}"/>
    <hyperlink ref="C6542" r:id="rId8794" display="https://finance.yahoo.com/quote/AMZN/options?strike=3160&amp;straddle=false" xr:uid="{C3F0BF4B-7E7E-4F67-898B-2C223DEBE155}"/>
    <hyperlink ref="A6543" r:id="rId8795" display="https://finance.yahoo.com/quote/AMZN230616C03170000?p=AMZN230616C03170000" xr:uid="{582AA476-BD56-4E84-8B77-9289B70A33FF}"/>
    <hyperlink ref="C6543" r:id="rId8796" display="https://finance.yahoo.com/quote/AMZN/options?strike=3170&amp;straddle=false" xr:uid="{1B2731AF-4555-4CA6-B799-EF04F20CDB1E}"/>
    <hyperlink ref="A6544" r:id="rId8797" display="https://finance.yahoo.com/quote/AMZN230616C03180000?p=AMZN230616C03180000" xr:uid="{B7F1331C-205E-4409-BFA7-7AE4A34C59F0}"/>
    <hyperlink ref="C6544" r:id="rId8798" display="https://finance.yahoo.com/quote/AMZN/options?strike=3180&amp;straddle=false" xr:uid="{CEA6AEDB-02B5-45AB-8BDE-2379628B056E}"/>
    <hyperlink ref="A6545" r:id="rId8799" display="https://finance.yahoo.com/quote/AMZN230616C03190000?p=AMZN230616C03190000" xr:uid="{9667D2D8-1516-4B2F-95BF-7B367F72E472}"/>
    <hyperlink ref="C6545" r:id="rId8800" display="https://finance.yahoo.com/quote/AMZN/options?strike=3190&amp;straddle=false" xr:uid="{C1FB0E90-8C46-4FBC-A3E3-19CE79203444}"/>
    <hyperlink ref="A6546" r:id="rId8801" display="https://finance.yahoo.com/quote/AMZN230616C03200000?p=AMZN230616C03200000" xr:uid="{4FB4ED2E-F356-4198-9F6B-8CF25D5BD748}"/>
    <hyperlink ref="C6546" r:id="rId8802" display="https://finance.yahoo.com/quote/AMZN/options?strike=3200&amp;straddle=false" xr:uid="{A88EB556-67EC-46D7-A48D-FCA7C1AA34D0}"/>
    <hyperlink ref="A6547" r:id="rId8803" display="https://finance.yahoo.com/quote/AMZN230616C03210000?p=AMZN230616C03210000" xr:uid="{FBD38E01-268C-4115-A7C9-F21F5C53AB98}"/>
    <hyperlink ref="C6547" r:id="rId8804" display="https://finance.yahoo.com/quote/AMZN/options?strike=3210&amp;straddle=false" xr:uid="{9EA196B7-590B-4090-A872-45BE9DA9CA5F}"/>
    <hyperlink ref="A6548" r:id="rId8805" display="https://finance.yahoo.com/quote/AMZN230616C03220000?p=AMZN230616C03220000" xr:uid="{78B1411B-B738-4169-8512-A72931329A8D}"/>
    <hyperlink ref="C6548" r:id="rId8806" display="https://finance.yahoo.com/quote/AMZN/options?strike=3220&amp;straddle=false" xr:uid="{D0E036F2-C5D3-4B8A-93C3-8C5FC3F956AF}"/>
    <hyperlink ref="A6549" r:id="rId8807" display="https://finance.yahoo.com/quote/AMZN230616C03230000?p=AMZN230616C03230000" xr:uid="{F42134FD-BA4C-48ED-BF62-3998DCEDCAC6}"/>
    <hyperlink ref="C6549" r:id="rId8808" display="https://finance.yahoo.com/quote/AMZN/options?strike=3230&amp;straddle=false" xr:uid="{EB22A742-37CD-4974-9F50-AF0A84D04F41}"/>
    <hyperlink ref="A6550" r:id="rId8809" display="https://finance.yahoo.com/quote/AMZN230616C03240000?p=AMZN230616C03240000" xr:uid="{4F625FDB-F2CF-44D4-B7FC-A27E94CFDF82}"/>
    <hyperlink ref="C6550" r:id="rId8810" display="https://finance.yahoo.com/quote/AMZN/options?strike=3240&amp;straddle=false" xr:uid="{DAB9EA58-9637-4998-9523-C8D5765419E6}"/>
    <hyperlink ref="A6551" r:id="rId8811" display="https://finance.yahoo.com/quote/AMZN230616C03250000?p=AMZN230616C03250000" xr:uid="{0DD00D1D-E166-4B41-9718-D24D8EB99015}"/>
    <hyperlink ref="C6551" r:id="rId8812" display="https://finance.yahoo.com/quote/AMZN/options?strike=3250&amp;straddle=false" xr:uid="{F1CB4851-85FA-42BE-9198-9DE15DAFE367}"/>
    <hyperlink ref="A6552" r:id="rId8813" display="https://finance.yahoo.com/quote/AMZN230616C03260000?p=AMZN230616C03260000" xr:uid="{2EB35049-C071-454D-9815-70C2C5DEED96}"/>
    <hyperlink ref="C6552" r:id="rId8814" display="https://finance.yahoo.com/quote/AMZN/options?strike=3260&amp;straddle=false" xr:uid="{EECD9909-D23C-4FEC-AC55-8E81DE33A92D}"/>
    <hyperlink ref="A6553" r:id="rId8815" display="https://finance.yahoo.com/quote/AMZN230616C03270000?p=AMZN230616C03270000" xr:uid="{CFF24CDF-6C92-4283-A080-B9E63992D6AF}"/>
    <hyperlink ref="C6553" r:id="rId8816" display="https://finance.yahoo.com/quote/AMZN/options?strike=3270&amp;straddle=false" xr:uid="{C60095D6-B12B-4AC6-984A-8FC41757255F}"/>
    <hyperlink ref="A6554" r:id="rId8817" display="https://finance.yahoo.com/quote/AMZN230616C03280000?p=AMZN230616C03280000" xr:uid="{9C3C4409-7650-4192-B91D-7E3E59799D5F}"/>
    <hyperlink ref="C6554" r:id="rId8818" display="https://finance.yahoo.com/quote/AMZN/options?strike=3280&amp;straddle=false" xr:uid="{05312385-4209-4728-B275-A010B8192300}"/>
    <hyperlink ref="A6555" r:id="rId8819" display="https://finance.yahoo.com/quote/AMZN230616C03290000?p=AMZN230616C03290000" xr:uid="{053CF69C-4227-42DF-A20A-9B75C9097696}"/>
    <hyperlink ref="C6555" r:id="rId8820" display="https://finance.yahoo.com/quote/AMZN/options?strike=3290&amp;straddle=false" xr:uid="{94D79100-B19B-4BC9-9AAC-234805160A34}"/>
    <hyperlink ref="A6556" r:id="rId8821" display="https://finance.yahoo.com/quote/AMZN230616C03300000?p=AMZN230616C03300000" xr:uid="{1D635809-60D8-4C7C-BD4B-156D1FD83F4B}"/>
    <hyperlink ref="C6556" r:id="rId8822" display="https://finance.yahoo.com/quote/AMZN/options?strike=3300&amp;straddle=false" xr:uid="{EA46C0C7-2774-430B-81B3-814119DD0916}"/>
    <hyperlink ref="A6557" r:id="rId8823" display="https://finance.yahoo.com/quote/AMZN230616C03310000?p=AMZN230616C03310000" xr:uid="{A0D31BF9-E2AD-4CD6-8DA9-1C55D97E6773}"/>
    <hyperlink ref="C6557" r:id="rId8824" display="https://finance.yahoo.com/quote/AMZN/options?strike=3310&amp;straddle=false" xr:uid="{DC8B36E0-DB87-4CC6-8418-2E804BCADDC0}"/>
    <hyperlink ref="A6558" r:id="rId8825" display="https://finance.yahoo.com/quote/AMZN230616C03320000?p=AMZN230616C03320000" xr:uid="{69A0D062-6B63-4907-A61F-51F1DFD5DDDB}"/>
    <hyperlink ref="C6558" r:id="rId8826" display="https://finance.yahoo.com/quote/AMZN/options?strike=3320&amp;straddle=false" xr:uid="{A40EBB40-6A85-4C8C-82DA-1CA1096B5F80}"/>
    <hyperlink ref="A6559" r:id="rId8827" display="https://finance.yahoo.com/quote/AMZN230616C03330000?p=AMZN230616C03330000" xr:uid="{E135C125-CE86-4F5D-B510-BD9C9FA00C86}"/>
    <hyperlink ref="C6559" r:id="rId8828" display="https://finance.yahoo.com/quote/AMZN/options?strike=3330&amp;straddle=false" xr:uid="{02A65A98-2977-484D-9D5B-7CEA934E1349}"/>
    <hyperlink ref="A6560" r:id="rId8829" display="https://finance.yahoo.com/quote/AMZN230616C03340000?p=AMZN230616C03340000" xr:uid="{9CBE7979-BF7C-4861-9B86-33A2A33DAE81}"/>
    <hyperlink ref="C6560" r:id="rId8830" display="https://finance.yahoo.com/quote/AMZN/options?strike=3340&amp;straddle=false" xr:uid="{9ECB5C0F-EA26-4D52-B1BA-9C2F44FB4255}"/>
    <hyperlink ref="A6561" r:id="rId8831" display="https://finance.yahoo.com/quote/AMZN230616C03350000?p=AMZN230616C03350000" xr:uid="{AB02CA2B-ED56-4D7B-A374-07082896C524}"/>
    <hyperlink ref="C6561" r:id="rId8832" display="https://finance.yahoo.com/quote/AMZN/options?strike=3350&amp;straddle=false" xr:uid="{E08941C0-EEA5-4077-A95A-50365AE25885}"/>
    <hyperlink ref="A6562" r:id="rId8833" display="https://finance.yahoo.com/quote/AMZN230616C03360000?p=AMZN230616C03360000" xr:uid="{91B2CB52-B8D2-450B-B009-BA090DC44C44}"/>
    <hyperlink ref="C6562" r:id="rId8834" display="https://finance.yahoo.com/quote/AMZN/options?strike=3360&amp;straddle=false" xr:uid="{88386DE5-F25B-455E-8295-51B4204D1160}"/>
    <hyperlink ref="A6563" r:id="rId8835" display="https://finance.yahoo.com/quote/AMZN230616C03370000?p=AMZN230616C03370000" xr:uid="{A54B314C-0B62-4B85-B928-827F432D3179}"/>
    <hyperlink ref="C6563" r:id="rId8836" display="https://finance.yahoo.com/quote/AMZN/options?strike=3370&amp;straddle=false" xr:uid="{A51B9D04-5182-4E27-869C-39B148EF1FB8}"/>
    <hyperlink ref="A6564" r:id="rId8837" display="https://finance.yahoo.com/quote/AMZN230616C03380000?p=AMZN230616C03380000" xr:uid="{BDF5D3E4-3935-43FD-A663-9DE2DAC76233}"/>
    <hyperlink ref="C6564" r:id="rId8838" display="https://finance.yahoo.com/quote/AMZN/options?strike=3380&amp;straddle=false" xr:uid="{B9184335-878A-4437-AE8A-439F5C9A0CB0}"/>
    <hyperlink ref="A6565" r:id="rId8839" display="https://finance.yahoo.com/quote/AMZN230616C03390000?p=AMZN230616C03390000" xr:uid="{29B01BE1-8DE2-4520-A583-716173592261}"/>
    <hyperlink ref="C6565" r:id="rId8840" display="https://finance.yahoo.com/quote/AMZN/options?strike=3390&amp;straddle=false" xr:uid="{472ABC15-7B62-49AC-AC4D-3CF254887152}"/>
    <hyperlink ref="A6566" r:id="rId8841" display="https://finance.yahoo.com/quote/AMZN230616C03400000?p=AMZN230616C03400000" xr:uid="{51029511-8555-43C6-9D60-18767CB0C055}"/>
    <hyperlink ref="C6566" r:id="rId8842" display="https://finance.yahoo.com/quote/AMZN/options?strike=3400&amp;straddle=false" xr:uid="{75F4B7BF-ADD7-4279-A79A-68DCFD9AFB92}"/>
    <hyperlink ref="A6567" r:id="rId8843" display="https://finance.yahoo.com/quote/AMZN230616C03410000?p=AMZN230616C03410000" xr:uid="{EBB2106F-2AA1-41F0-8440-C9246BC7DDB4}"/>
    <hyperlink ref="C6567" r:id="rId8844" display="https://finance.yahoo.com/quote/AMZN/options?strike=3410&amp;straddle=false" xr:uid="{9819FAA5-33EE-4880-855C-7F6D539B15F3}"/>
    <hyperlink ref="A6568" r:id="rId8845" display="https://finance.yahoo.com/quote/AMZN230616C03420000?p=AMZN230616C03420000" xr:uid="{F328AAB1-8F37-44B2-9498-9EF9093DC481}"/>
    <hyperlink ref="C6568" r:id="rId8846" display="https://finance.yahoo.com/quote/AMZN/options?strike=3420&amp;straddle=false" xr:uid="{648FE7FD-EA56-4B10-AE13-039845D7227A}"/>
    <hyperlink ref="A6569" r:id="rId8847" display="https://finance.yahoo.com/quote/AMZN230616C03430000?p=AMZN230616C03430000" xr:uid="{0E182B1B-9756-4DF1-8AB7-24B9FBFB1524}"/>
    <hyperlink ref="C6569" r:id="rId8848" display="https://finance.yahoo.com/quote/AMZN/options?strike=3430&amp;straddle=false" xr:uid="{755F260E-3731-4007-B6C5-D860A1210783}"/>
    <hyperlink ref="A6570" r:id="rId8849" display="https://finance.yahoo.com/quote/AMZN230616C03440000?p=AMZN230616C03440000" xr:uid="{11D597A8-3782-458F-8D9D-DC32D50EBB87}"/>
    <hyperlink ref="C6570" r:id="rId8850" display="https://finance.yahoo.com/quote/AMZN/options?strike=3440&amp;straddle=false" xr:uid="{112B0432-F88D-40C5-9CCC-486D70FC7B87}"/>
    <hyperlink ref="A6571" r:id="rId8851" display="https://finance.yahoo.com/quote/AMZN230616C03450000?p=AMZN230616C03450000" xr:uid="{4878353B-D28E-43EF-A3E4-0291EA429F36}"/>
    <hyperlink ref="C6571" r:id="rId8852" display="https://finance.yahoo.com/quote/AMZN/options?strike=3450&amp;straddle=false" xr:uid="{56613570-AA89-4001-931B-D9372A502CD3}"/>
    <hyperlink ref="A6572" r:id="rId8853" display="https://finance.yahoo.com/quote/AMZN230616C03460000?p=AMZN230616C03460000" xr:uid="{C95A88AC-276F-4A17-8EBE-2F77C148D747}"/>
    <hyperlink ref="C6572" r:id="rId8854" display="https://finance.yahoo.com/quote/AMZN/options?strike=3460&amp;straddle=false" xr:uid="{0605DDA1-C83F-409B-8334-A059B0250B54}"/>
    <hyperlink ref="A6573" r:id="rId8855" display="https://finance.yahoo.com/quote/AMZN230616C03470000?p=AMZN230616C03470000" xr:uid="{2212441A-0FBB-4520-B5B6-FD6B358688DE}"/>
    <hyperlink ref="C6573" r:id="rId8856" display="https://finance.yahoo.com/quote/AMZN/options?strike=3470&amp;straddle=false" xr:uid="{CDC04B07-2B4A-4AFF-AD78-C4447F2C6F41}"/>
    <hyperlink ref="A6574" r:id="rId8857" display="https://finance.yahoo.com/quote/AMZN230616C03480000?p=AMZN230616C03480000" xr:uid="{F970B7A7-C380-4DC6-AA36-30C95873E335}"/>
    <hyperlink ref="C6574" r:id="rId8858" display="https://finance.yahoo.com/quote/AMZN/options?strike=3480&amp;straddle=false" xr:uid="{00311DB8-11DE-41BF-B80F-6F507D33574B}"/>
    <hyperlink ref="A6575" r:id="rId8859" display="https://finance.yahoo.com/quote/AMZN230616C03490000?p=AMZN230616C03490000" xr:uid="{212B58CD-7390-47B3-9437-7D43AF1A447A}"/>
    <hyperlink ref="C6575" r:id="rId8860" display="https://finance.yahoo.com/quote/AMZN/options?strike=3490&amp;straddle=false" xr:uid="{E09BD8EF-DFB1-4965-B517-978C4A2E3EB6}"/>
    <hyperlink ref="A6576" r:id="rId8861" display="https://finance.yahoo.com/quote/AMZN230616C03500000?p=AMZN230616C03500000" xr:uid="{5F5B294C-24E3-4664-9AEB-1B6AEF0C24E6}"/>
    <hyperlink ref="C6576" r:id="rId8862" display="https://finance.yahoo.com/quote/AMZN/options?strike=3500&amp;straddle=false" xr:uid="{7596D432-0CCE-411E-8595-E7EE1EFA3F03}"/>
    <hyperlink ref="A6577" r:id="rId8863" display="https://finance.yahoo.com/quote/AMZN230616C03510000?p=AMZN230616C03510000" xr:uid="{A444C9C3-562F-4BDE-935B-515B8E5FC656}"/>
    <hyperlink ref="C6577" r:id="rId8864" display="https://finance.yahoo.com/quote/AMZN/options?strike=3510&amp;straddle=false" xr:uid="{35BB3F5C-1175-4AF0-9BEA-10890C28FF91}"/>
    <hyperlink ref="A6578" r:id="rId8865" display="https://finance.yahoo.com/quote/AMZN230616C03520000?p=AMZN230616C03520000" xr:uid="{FF508214-E0D8-435E-9490-959FB21D6E3A}"/>
    <hyperlink ref="C6578" r:id="rId8866" display="https://finance.yahoo.com/quote/AMZN/options?strike=3520&amp;straddle=false" xr:uid="{9C098FB4-CD99-468D-B9CD-82A8C46EDCE4}"/>
    <hyperlink ref="A6579" r:id="rId8867" display="https://finance.yahoo.com/quote/AMZN230616C03530000?p=AMZN230616C03530000" xr:uid="{0C2A6FB0-5BC5-45A6-BC80-553A8C0DC348}"/>
    <hyperlink ref="C6579" r:id="rId8868" display="https://finance.yahoo.com/quote/AMZN/options?strike=3530&amp;straddle=false" xr:uid="{46EA3568-E81E-4D91-B42E-B55ABD3BF2DE}"/>
    <hyperlink ref="A6580" r:id="rId8869" display="https://finance.yahoo.com/quote/AMZN230616C03540000?p=AMZN230616C03540000" xr:uid="{A11BDFC7-E08A-4090-B670-365EB61B60F8}"/>
    <hyperlink ref="C6580" r:id="rId8870" display="https://finance.yahoo.com/quote/AMZN/options?strike=3540&amp;straddle=false" xr:uid="{E31C9AD2-9321-4126-85F7-C9B2B1A528AC}"/>
    <hyperlink ref="A6581" r:id="rId8871" display="https://finance.yahoo.com/quote/AMZN230616C03550000?p=AMZN230616C03550000" xr:uid="{CAAB4A74-31FF-4CB0-92FE-420536E3D11F}"/>
    <hyperlink ref="C6581" r:id="rId8872" display="https://finance.yahoo.com/quote/AMZN/options?strike=3550&amp;straddle=false" xr:uid="{DFB2EF2F-CCA7-4EFD-946E-293DAB7C9FDE}"/>
    <hyperlink ref="A6582" r:id="rId8873" display="https://finance.yahoo.com/quote/AMZN230616C03560000?p=AMZN230616C03560000" xr:uid="{1B3A4BF9-EA97-4ECC-9774-76DB20AB70C8}"/>
    <hyperlink ref="C6582" r:id="rId8874" display="https://finance.yahoo.com/quote/AMZN/options?strike=3560&amp;straddle=false" xr:uid="{E7EB0F48-B988-4284-9430-3C11C2F5BF1C}"/>
    <hyperlink ref="A6583" r:id="rId8875" display="https://finance.yahoo.com/quote/AMZN230616C03570000?p=AMZN230616C03570000" xr:uid="{C7959F9B-532F-4299-A74C-A8636EFDE8F6}"/>
    <hyperlink ref="C6583" r:id="rId8876" display="https://finance.yahoo.com/quote/AMZN/options?strike=3570&amp;straddle=false" xr:uid="{A890BF9E-8C61-4BEF-A6AE-F625CF8D0B1F}"/>
    <hyperlink ref="A6584" r:id="rId8877" display="https://finance.yahoo.com/quote/AMZN230616C03580000?p=AMZN230616C03580000" xr:uid="{23C89434-A696-483B-B9F0-97371E08BECF}"/>
    <hyperlink ref="C6584" r:id="rId8878" display="https://finance.yahoo.com/quote/AMZN/options?strike=3580&amp;straddle=false" xr:uid="{2DE7F030-10AB-4262-BB4C-6D4C86E28222}"/>
    <hyperlink ref="A6585" r:id="rId8879" display="https://finance.yahoo.com/quote/AMZN230616C03590000?p=AMZN230616C03590000" xr:uid="{B4D1F94C-7240-4963-9B6C-D020C6B7D409}"/>
    <hyperlink ref="C6585" r:id="rId8880" display="https://finance.yahoo.com/quote/AMZN/options?strike=3590&amp;straddle=false" xr:uid="{A7FBE0B5-6207-46A7-8D7F-432C3B109D2B}"/>
    <hyperlink ref="A6586" r:id="rId8881" display="https://finance.yahoo.com/quote/AMZN230616C03600000?p=AMZN230616C03600000" xr:uid="{52781941-E43C-4A7A-80F9-FE2DAC9360F8}"/>
    <hyperlink ref="C6586" r:id="rId8882" display="https://finance.yahoo.com/quote/AMZN/options?strike=3600&amp;straddle=false" xr:uid="{9C4B86F8-4275-4DB0-8AF4-8DE9369256A1}"/>
    <hyperlink ref="A6587" r:id="rId8883" display="https://finance.yahoo.com/quote/AMZN230616C03610000?p=AMZN230616C03610000" xr:uid="{B5E456D3-F68B-4497-BE99-9E1A71BF5086}"/>
    <hyperlink ref="C6587" r:id="rId8884" display="https://finance.yahoo.com/quote/AMZN/options?strike=3610&amp;straddle=false" xr:uid="{A81DA36A-7857-4AC9-8EDB-94221F54E43C}"/>
    <hyperlink ref="A6588" r:id="rId8885" display="https://finance.yahoo.com/quote/AMZN230616C03620000?p=AMZN230616C03620000" xr:uid="{BD940B3D-C108-462F-A773-DDA5CF0FA8C9}"/>
    <hyperlink ref="C6588" r:id="rId8886" display="https://finance.yahoo.com/quote/AMZN/options?strike=3620&amp;straddle=false" xr:uid="{A25F1DDF-D726-4780-B176-4FC8BB3108D7}"/>
    <hyperlink ref="A6589" r:id="rId8887" display="https://finance.yahoo.com/quote/AMZN230616C03630000?p=AMZN230616C03630000" xr:uid="{CE0C87E3-6BF2-41A2-804B-DC7562D95914}"/>
    <hyperlink ref="C6589" r:id="rId8888" display="https://finance.yahoo.com/quote/AMZN/options?strike=3630&amp;straddle=false" xr:uid="{5C2D8A95-4EAB-4535-AB25-F2BDDECEFA29}"/>
    <hyperlink ref="A6590" r:id="rId8889" display="https://finance.yahoo.com/quote/AMZN230616C03640000?p=AMZN230616C03640000" xr:uid="{4628AC27-2768-4632-B179-4FE0A7436ADE}"/>
    <hyperlink ref="C6590" r:id="rId8890" display="https://finance.yahoo.com/quote/AMZN/options?strike=3640&amp;straddle=false" xr:uid="{4E1B29A1-1159-45EF-BF7B-228C0E0A0F6A}"/>
    <hyperlink ref="A6591" r:id="rId8891" display="https://finance.yahoo.com/quote/AMZN230616C03650000?p=AMZN230616C03650000" xr:uid="{A0D11A4D-18F0-4AEF-BC8C-A0E217D4AA3C}"/>
    <hyperlink ref="C6591" r:id="rId8892" display="https://finance.yahoo.com/quote/AMZN/options?strike=3650&amp;straddle=false" xr:uid="{9BB22115-2ED7-471A-B039-0202C6FD9673}"/>
    <hyperlink ref="A6592" r:id="rId8893" display="https://finance.yahoo.com/quote/AMZN230616C03660000?p=AMZN230616C03660000" xr:uid="{BEA89478-87D4-41BC-8513-5037BF1E5064}"/>
    <hyperlink ref="C6592" r:id="rId8894" display="https://finance.yahoo.com/quote/AMZN/options?strike=3660&amp;straddle=false" xr:uid="{4D3B0037-C8D4-4941-AF8A-4931222CC31A}"/>
    <hyperlink ref="A6593" r:id="rId8895" display="https://finance.yahoo.com/quote/AMZN230616C03670000?p=AMZN230616C03670000" xr:uid="{B5054049-F2F3-4533-956F-6953B0FBE152}"/>
    <hyperlink ref="C6593" r:id="rId8896" display="https://finance.yahoo.com/quote/AMZN/options?strike=3670&amp;straddle=false" xr:uid="{005A0581-675B-4664-823C-2635DBF98C25}"/>
    <hyperlink ref="A6594" r:id="rId8897" display="https://finance.yahoo.com/quote/AMZN230616C03680000?p=AMZN230616C03680000" xr:uid="{A0598CBB-E403-4DC2-9FE9-8A39D173E4FF}"/>
    <hyperlink ref="C6594" r:id="rId8898" display="https://finance.yahoo.com/quote/AMZN/options?strike=3680&amp;straddle=false" xr:uid="{3F2F1FB7-EB2E-4B64-984B-7893738349DF}"/>
    <hyperlink ref="A6595" r:id="rId8899" display="https://finance.yahoo.com/quote/AMZN230616C03690000?p=AMZN230616C03690000" xr:uid="{01E10496-AE3A-4473-8843-07BF2ECE0070}"/>
    <hyperlink ref="C6595" r:id="rId8900" display="https://finance.yahoo.com/quote/AMZN/options?strike=3690&amp;straddle=false" xr:uid="{B1A2D5C6-33C8-4605-9C79-445F83FF06AB}"/>
    <hyperlink ref="A6596" r:id="rId8901" display="https://finance.yahoo.com/quote/AMZN230616C03700000?p=AMZN230616C03700000" xr:uid="{7624090E-743D-4577-87A5-BFC707811ABF}"/>
    <hyperlink ref="C6596" r:id="rId8902" display="https://finance.yahoo.com/quote/AMZN/options?strike=3700&amp;straddle=false" xr:uid="{294E9F4B-82CE-4021-974E-B263B98ED6F2}"/>
    <hyperlink ref="A6597" r:id="rId8903" display="https://finance.yahoo.com/quote/AMZN230616C03710000?p=AMZN230616C03710000" xr:uid="{BB501B0F-98BD-4359-A318-AEE00159FB95}"/>
    <hyperlink ref="C6597" r:id="rId8904" display="https://finance.yahoo.com/quote/AMZN/options?strike=3710&amp;straddle=false" xr:uid="{323258A5-2B6D-4453-8874-770191C858F2}"/>
    <hyperlink ref="A6598" r:id="rId8905" display="https://finance.yahoo.com/quote/AMZN230616C03720000?p=AMZN230616C03720000" xr:uid="{B8043164-956A-4ECD-9C0D-17B460E18C3F}"/>
    <hyperlink ref="C6598" r:id="rId8906" display="https://finance.yahoo.com/quote/AMZN/options?strike=3720&amp;straddle=false" xr:uid="{18DD6166-3DA4-4E2D-B254-60F11CB0C37B}"/>
    <hyperlink ref="A6599" r:id="rId8907" display="https://finance.yahoo.com/quote/AMZN230616C03730000?p=AMZN230616C03730000" xr:uid="{25581DD8-382C-4255-816F-4C9A1A803A3C}"/>
    <hyperlink ref="C6599" r:id="rId8908" display="https://finance.yahoo.com/quote/AMZN/options?strike=3730&amp;straddle=false" xr:uid="{7F150C3F-DD53-49ED-9C3F-CDB4A16FC560}"/>
    <hyperlink ref="A6600" r:id="rId8909" display="https://finance.yahoo.com/quote/AMZN230616C03740000?p=AMZN230616C03740000" xr:uid="{284D8897-E23B-4C89-91E1-6465A874099D}"/>
    <hyperlink ref="C6600" r:id="rId8910" display="https://finance.yahoo.com/quote/AMZN/options?strike=3740&amp;straddle=false" xr:uid="{2B948212-DE49-40A7-B558-1FC102B51A86}"/>
    <hyperlink ref="A6601" r:id="rId8911" display="https://finance.yahoo.com/quote/AMZN230616C03750000?p=AMZN230616C03750000" xr:uid="{3B2C53B1-B825-48DE-A957-D40543A79BAB}"/>
    <hyperlink ref="C6601" r:id="rId8912" display="https://finance.yahoo.com/quote/AMZN/options?strike=3750&amp;straddle=false" xr:uid="{000AEA39-FDBA-4FB1-B373-536724D4179E}"/>
    <hyperlink ref="A6602" r:id="rId8913" display="https://finance.yahoo.com/quote/AMZN230616C03760000?p=AMZN230616C03760000" xr:uid="{A4E4B0F8-8C09-45A1-96A1-4CFC4F504C88}"/>
    <hyperlink ref="C6602" r:id="rId8914" display="https://finance.yahoo.com/quote/AMZN/options?strike=3760&amp;straddle=false" xr:uid="{0D28EA93-262E-46FF-86DA-B412084E3698}"/>
    <hyperlink ref="A6603" r:id="rId8915" display="https://finance.yahoo.com/quote/AMZN230616C03770000?p=AMZN230616C03770000" xr:uid="{6CE05B09-2D26-4645-868B-A125BB557B06}"/>
    <hyperlink ref="C6603" r:id="rId8916" display="https://finance.yahoo.com/quote/AMZN/options?strike=3770&amp;straddle=false" xr:uid="{C06247E7-F695-40A6-A004-6514A8F67B87}"/>
    <hyperlink ref="A6604" r:id="rId8917" display="https://finance.yahoo.com/quote/AMZN230616C03780000?p=AMZN230616C03780000" xr:uid="{50440D3D-C75F-431C-87BB-2B9C16A2AAED}"/>
    <hyperlink ref="C6604" r:id="rId8918" display="https://finance.yahoo.com/quote/AMZN/options?strike=3780&amp;straddle=false" xr:uid="{17592A79-DDB5-4724-A7C3-4EDC9D60FE2A}"/>
    <hyperlink ref="A6605" r:id="rId8919" display="https://finance.yahoo.com/quote/AMZN230616C03790000?p=AMZN230616C03790000" xr:uid="{BCB3027C-6EE4-49FF-B848-DF75E13F3EF6}"/>
    <hyperlink ref="C6605" r:id="rId8920" display="https://finance.yahoo.com/quote/AMZN/options?strike=3790&amp;straddle=false" xr:uid="{240A8B75-5EEB-434F-8301-CDA51310FD9E}"/>
    <hyperlink ref="A6606" r:id="rId8921" display="https://finance.yahoo.com/quote/AMZN230616C03800000?p=AMZN230616C03800000" xr:uid="{B9F1C6BE-D207-4755-B4BC-D2940ACD1EFE}"/>
    <hyperlink ref="C6606" r:id="rId8922" display="https://finance.yahoo.com/quote/AMZN/options?strike=3800&amp;straddle=false" xr:uid="{585AAB68-942F-4760-B83D-8556DA170047}"/>
    <hyperlink ref="A6607" r:id="rId8923" display="https://finance.yahoo.com/quote/AMZN230616C03810000?p=AMZN230616C03810000" xr:uid="{2B395CAE-80CC-4ADE-BB04-CFF24B162A01}"/>
    <hyperlink ref="C6607" r:id="rId8924" display="https://finance.yahoo.com/quote/AMZN/options?strike=3810&amp;straddle=false" xr:uid="{B6032468-6ADE-4743-8A20-D97104B6CEFD}"/>
    <hyperlink ref="A6608" r:id="rId8925" display="https://finance.yahoo.com/quote/AMZN230616C03820000?p=AMZN230616C03820000" xr:uid="{1F7C421E-D5A8-4F49-9423-EEDB8E8BFF6D}"/>
    <hyperlink ref="C6608" r:id="rId8926" display="https://finance.yahoo.com/quote/AMZN/options?strike=3820&amp;straddle=false" xr:uid="{9D330A9D-DB00-4892-BD0A-7D2D08F93B5F}"/>
    <hyperlink ref="A6609" r:id="rId8927" display="https://finance.yahoo.com/quote/AMZN230616C03830000?p=AMZN230616C03830000" xr:uid="{0D29AA0A-1D34-456F-94B1-CB2AB09BC6F6}"/>
    <hyperlink ref="C6609" r:id="rId8928" display="https://finance.yahoo.com/quote/AMZN/options?strike=3830&amp;straddle=false" xr:uid="{ADCE8D81-A2B0-4E7B-BBF3-487CBF5C1A77}"/>
    <hyperlink ref="A6610" r:id="rId8929" display="https://finance.yahoo.com/quote/AMZN230616C03840000?p=AMZN230616C03840000" xr:uid="{3B95DF0B-2830-4915-B42C-E3F6264FE92B}"/>
    <hyperlink ref="C6610" r:id="rId8930" display="https://finance.yahoo.com/quote/AMZN/options?strike=3840&amp;straddle=false" xr:uid="{2CBE090E-253B-4E9A-A3C5-CFEB76793D86}"/>
    <hyperlink ref="A6611" r:id="rId8931" display="https://finance.yahoo.com/quote/AMZN230616C03850000?p=AMZN230616C03850000" xr:uid="{07EAD525-EBD2-4B02-9765-3FE621614963}"/>
    <hyperlink ref="C6611" r:id="rId8932" display="https://finance.yahoo.com/quote/AMZN/options?strike=3850&amp;straddle=false" xr:uid="{1A7AB986-4DBD-4527-94A8-3ED249441DFF}"/>
    <hyperlink ref="A6612" r:id="rId8933" display="https://finance.yahoo.com/quote/AMZN230616C03860000?p=AMZN230616C03860000" xr:uid="{E825A441-ADDA-4D45-AAD3-111A987F009A}"/>
    <hyperlink ref="C6612" r:id="rId8934" display="https://finance.yahoo.com/quote/AMZN/options?strike=3860&amp;straddle=false" xr:uid="{D54127EC-EF49-4899-B342-863B9772FF85}"/>
    <hyperlink ref="A6613" r:id="rId8935" display="https://finance.yahoo.com/quote/AMZN230616C03870000?p=AMZN230616C03870000" xr:uid="{F5D05098-885D-4E87-98F1-D830FCB5E4B9}"/>
    <hyperlink ref="C6613" r:id="rId8936" display="https://finance.yahoo.com/quote/AMZN/options?strike=3870&amp;straddle=false" xr:uid="{DA7458EC-0819-4F9A-AF0D-210CCA507CD4}"/>
    <hyperlink ref="A6614" r:id="rId8937" display="https://finance.yahoo.com/quote/AMZN230616C03880000?p=AMZN230616C03880000" xr:uid="{2AB395FE-7A7F-4016-9ECE-0D534DCFA1EC}"/>
    <hyperlink ref="C6614" r:id="rId8938" display="https://finance.yahoo.com/quote/AMZN/options?strike=3880&amp;straddle=false" xr:uid="{8E42F6EC-61FC-4294-B689-61AC16B12B72}"/>
    <hyperlink ref="A6615" r:id="rId8939" display="https://finance.yahoo.com/quote/AMZN230616C03890000?p=AMZN230616C03890000" xr:uid="{467EAE7E-3985-4455-B630-4749CEA11271}"/>
    <hyperlink ref="C6615" r:id="rId8940" display="https://finance.yahoo.com/quote/AMZN/options?strike=3890&amp;straddle=false" xr:uid="{8104C979-086A-4E59-B5A8-F6E3520E88F4}"/>
    <hyperlink ref="A6616" r:id="rId8941" display="https://finance.yahoo.com/quote/AMZN230616C03900000?p=AMZN230616C03900000" xr:uid="{3A73D2ED-2E75-41CD-91EA-DB16BBD69DA4}"/>
    <hyperlink ref="C6616" r:id="rId8942" display="https://finance.yahoo.com/quote/AMZN/options?strike=3900&amp;straddle=false" xr:uid="{79612BD3-A8DC-4399-89C5-399ED904B880}"/>
    <hyperlink ref="A6617" r:id="rId8943" display="https://finance.yahoo.com/quote/AMZN230616C03910000?p=AMZN230616C03910000" xr:uid="{6ED0D64F-9329-444A-B7D6-BEFE86F7B3DB}"/>
    <hyperlink ref="C6617" r:id="rId8944" display="https://finance.yahoo.com/quote/AMZN/options?strike=3910&amp;straddle=false" xr:uid="{79F59A1C-2609-47E0-9B25-201BF73D424E}"/>
    <hyperlink ref="A6618" r:id="rId8945" display="https://finance.yahoo.com/quote/AMZN230616C03920000?p=AMZN230616C03920000" xr:uid="{2AC11ACA-4767-49CA-AD1F-0A865E6877A3}"/>
    <hyperlink ref="C6618" r:id="rId8946" display="https://finance.yahoo.com/quote/AMZN/options?strike=3920&amp;straddle=false" xr:uid="{8E6C6546-B44B-458C-8834-C3546C0F08F9}"/>
    <hyperlink ref="A6619" r:id="rId8947" display="https://finance.yahoo.com/quote/AMZN230616C03930000?p=AMZN230616C03930000" xr:uid="{FC53AF20-917D-4C2C-988A-9714EB2BA961}"/>
    <hyperlink ref="C6619" r:id="rId8948" display="https://finance.yahoo.com/quote/AMZN/options?strike=3930&amp;straddle=false" xr:uid="{7A03067F-05F4-4412-9E01-B69E30BAD920}"/>
    <hyperlink ref="A6620" r:id="rId8949" display="https://finance.yahoo.com/quote/AMZN230616C03940000?p=AMZN230616C03940000" xr:uid="{5F815F4E-DA4C-4C44-9ED3-E357F8A20480}"/>
    <hyperlink ref="C6620" r:id="rId8950" display="https://finance.yahoo.com/quote/AMZN/options?strike=3940&amp;straddle=false" xr:uid="{F0398E80-B468-4881-8580-980C45FAC6FB}"/>
    <hyperlink ref="A6621" r:id="rId8951" display="https://finance.yahoo.com/quote/AMZN230616C03950000?p=AMZN230616C03950000" xr:uid="{AE3470C2-02C5-4AA4-8C63-7AF89F39DD8D}"/>
    <hyperlink ref="C6621" r:id="rId8952" display="https://finance.yahoo.com/quote/AMZN/options?strike=3950&amp;straddle=false" xr:uid="{B3FC3A27-5486-42C5-9C51-0046B4B0F560}"/>
    <hyperlink ref="A6622" r:id="rId8953" display="https://finance.yahoo.com/quote/AMZN230616C03960000?p=AMZN230616C03960000" xr:uid="{88098925-A0E9-4230-ADA2-C83C8392B6B4}"/>
    <hyperlink ref="C6622" r:id="rId8954" display="https://finance.yahoo.com/quote/AMZN/options?strike=3960&amp;straddle=false" xr:uid="{653ADEBC-EB07-436A-A3AE-1FCA0E6FEF9C}"/>
    <hyperlink ref="A6623" r:id="rId8955" display="https://finance.yahoo.com/quote/AMZN230616C03970000?p=AMZN230616C03970000" xr:uid="{F8DEE383-CFAD-4A79-800B-748648A43252}"/>
    <hyperlink ref="C6623" r:id="rId8956" display="https://finance.yahoo.com/quote/AMZN/options?strike=3970&amp;straddle=false" xr:uid="{A13529CB-6513-4F7A-B395-AEBEA5A75475}"/>
    <hyperlink ref="A6624" r:id="rId8957" display="https://finance.yahoo.com/quote/AMZN230616C03980000?p=AMZN230616C03980000" xr:uid="{9825FB5F-07FE-4907-B8B1-54F694120D86}"/>
    <hyperlink ref="C6624" r:id="rId8958" display="https://finance.yahoo.com/quote/AMZN/options?strike=3980&amp;straddle=false" xr:uid="{C86A006A-18BD-43AF-A94A-C3733D403057}"/>
    <hyperlink ref="A6625" r:id="rId8959" display="https://finance.yahoo.com/quote/AMZN230616C03990000?p=AMZN230616C03990000" xr:uid="{775A62CA-1907-45A7-BA29-1D638A26B706}"/>
    <hyperlink ref="C6625" r:id="rId8960" display="https://finance.yahoo.com/quote/AMZN/options?strike=3990&amp;straddle=false" xr:uid="{3BB33607-DD21-4F66-8E5B-A9DD5DB72AD7}"/>
    <hyperlink ref="A6626" r:id="rId8961" display="https://finance.yahoo.com/quote/AMZN230616C04000000?p=AMZN230616C04000000" xr:uid="{50809879-DEF2-4FCA-82E7-10195B9FC639}"/>
    <hyperlink ref="C6626" r:id="rId8962" display="https://finance.yahoo.com/quote/AMZN/options?strike=4000&amp;straddle=false" xr:uid="{9B6B15C6-178D-4986-9FD8-B46048FA5FC2}"/>
    <hyperlink ref="A6627" r:id="rId8963" display="https://finance.yahoo.com/quote/AMZN230616C04100000?p=AMZN230616C04100000" xr:uid="{E3F05740-7102-491C-9B22-D430E0368125}"/>
    <hyperlink ref="C6627" r:id="rId8964" display="https://finance.yahoo.com/quote/AMZN/options?strike=4100&amp;straddle=false" xr:uid="{F7DBBF3C-B6F0-4CAD-B895-C37AF4323831}"/>
    <hyperlink ref="A6628" r:id="rId8965" display="https://finance.yahoo.com/quote/AMZN230616C04200000?p=AMZN230616C04200000" xr:uid="{6951FA82-7E1C-4F36-B4D1-0B9790454512}"/>
    <hyperlink ref="C6628" r:id="rId8966" display="https://finance.yahoo.com/quote/AMZN/options?strike=4200&amp;straddle=false" xr:uid="{D3B8883B-02AB-499F-A6C8-BC18C8AAC772}"/>
    <hyperlink ref="A6629" r:id="rId8967" display="https://finance.yahoo.com/quote/AMZN230616C04300000?p=AMZN230616C04300000" xr:uid="{F49C7E05-F1FC-41BC-BA9C-4F397F7D1552}"/>
    <hyperlink ref="C6629" r:id="rId8968" display="https://finance.yahoo.com/quote/AMZN/options?strike=4300&amp;straddle=false" xr:uid="{E09570D6-DD9F-435B-994A-82DAE097B8B5}"/>
    <hyperlink ref="A6630" r:id="rId8969" display="https://finance.yahoo.com/quote/AMZN230616C04400000?p=AMZN230616C04400000" xr:uid="{1BAA1D92-D052-478E-A880-F3FA442ED339}"/>
    <hyperlink ref="C6630" r:id="rId8970" display="https://finance.yahoo.com/quote/AMZN/options?strike=4400&amp;straddle=false" xr:uid="{D29C299C-A3DA-4D37-A399-42990B8FC484}"/>
    <hyperlink ref="A6631" r:id="rId8971" display="https://finance.yahoo.com/quote/AMZN230616C04500000?p=AMZN230616C04500000" xr:uid="{08C9E456-EB85-4086-BCCA-2661A048DEF9}"/>
    <hyperlink ref="C6631" r:id="rId8972" display="https://finance.yahoo.com/quote/AMZN/options?strike=4500&amp;straddle=false" xr:uid="{78FB7534-76C4-4D7B-88F7-0DD358D7DA4A}"/>
    <hyperlink ref="A6632" r:id="rId8973" display="https://finance.yahoo.com/quote/AMZN230616C04600000?p=AMZN230616C04600000" xr:uid="{4A26BC5E-58E3-49B7-8232-902EF4E4DE99}"/>
    <hyperlink ref="C6632" r:id="rId8974" display="https://finance.yahoo.com/quote/AMZN/options?strike=4600&amp;straddle=false" xr:uid="{FF4B0346-0D1B-45B7-B3D7-4F0CF8A1B9F7}"/>
    <hyperlink ref="A6633" r:id="rId8975" display="https://finance.yahoo.com/quote/AMZN230616C04700000?p=AMZN230616C04700000" xr:uid="{2E3AD157-1FF5-4A5B-9099-3CFF492DFFBC}"/>
    <hyperlink ref="C6633" r:id="rId8976" display="https://finance.yahoo.com/quote/AMZN/options?strike=4700&amp;straddle=false" xr:uid="{85381B0F-986E-4697-AAFD-BEC221D0FF11}"/>
    <hyperlink ref="A6634" r:id="rId8977" display="https://finance.yahoo.com/quote/AMZN230616C04800000?p=AMZN230616C04800000" xr:uid="{C762AD76-8F83-40F1-8B7C-1EE0495E1D81}"/>
    <hyperlink ref="C6634" r:id="rId8978" display="https://finance.yahoo.com/quote/AMZN/options?strike=4800&amp;straddle=false" xr:uid="{5C90452B-E720-4F12-BB65-32E5A36A7E67}"/>
    <hyperlink ref="A6635" r:id="rId8979" display="https://finance.yahoo.com/quote/AMZN230616C04900000?p=AMZN230616C04900000" xr:uid="{C90519AC-6C84-4C9C-98E4-8C6C21FFFBC8}"/>
    <hyperlink ref="C6635" r:id="rId8980" display="https://finance.yahoo.com/quote/AMZN/options?strike=4900&amp;straddle=false" xr:uid="{0817A146-A530-46A0-AE48-0308925EAD75}"/>
    <hyperlink ref="A6636" r:id="rId8981" display="https://finance.yahoo.com/quote/AMZN230616C05000000?p=AMZN230616C05000000" xr:uid="{DD19DCA5-3853-4809-8F19-7FEA61A5E1F1}"/>
    <hyperlink ref="C6636" r:id="rId8982" display="https://finance.yahoo.com/quote/AMZN/options?strike=5000&amp;straddle=false" xr:uid="{59FEEF52-B09B-46B0-BA11-68B79E4BFDDC}"/>
    <hyperlink ref="A6637" r:id="rId8983" display="https://finance.yahoo.com/quote/AMZN230616C05100000?p=AMZN230616C05100000" xr:uid="{62ADFB61-3FB8-4E53-A7F1-D754FF740BAD}"/>
    <hyperlink ref="C6637" r:id="rId8984" display="https://finance.yahoo.com/quote/AMZN/options?strike=5100&amp;straddle=false" xr:uid="{EB9637AF-7DDE-4CA7-BC92-A2A5D063C4A9}"/>
    <hyperlink ref="A6638" r:id="rId8985" display="https://finance.yahoo.com/quote/AMZN230616C05200000?p=AMZN230616C05200000" xr:uid="{2921730F-EC25-4DBC-B581-E7338965B6B3}"/>
    <hyperlink ref="C6638" r:id="rId8986" display="https://finance.yahoo.com/quote/AMZN/options?strike=5200&amp;straddle=false" xr:uid="{CCF4DC86-F015-4006-BBEA-4A3A59D38564}"/>
    <hyperlink ref="A6639" r:id="rId8987" display="https://finance.yahoo.com/quote/AMZN230616C05300000?p=AMZN230616C05300000" xr:uid="{96983695-715D-48CF-979D-0F423DD47ACE}"/>
    <hyperlink ref="C6639" r:id="rId8988" display="https://finance.yahoo.com/quote/AMZN/options?strike=5300&amp;straddle=false" xr:uid="{D9DFD789-CE97-4C7B-8C2E-4A1C911A56B6}"/>
    <hyperlink ref="A6640" r:id="rId8989" display="https://finance.yahoo.com/quote/AMZN230616C05400000?p=AMZN230616C05400000" xr:uid="{CA150DCD-8E57-4A60-9E89-26ED6FDF8C81}"/>
    <hyperlink ref="C6640" r:id="rId8990" display="https://finance.yahoo.com/quote/AMZN/options?strike=5400&amp;straddle=false" xr:uid="{42EB410C-24ED-4124-91FD-5F08A44FE509}"/>
    <hyperlink ref="A6641" r:id="rId8991" display="https://finance.yahoo.com/quote/AMZN230616C05500000?p=AMZN230616C05500000" xr:uid="{5ABD3087-165E-4000-BE69-A4182197E8E0}"/>
    <hyperlink ref="C6641" r:id="rId8992" display="https://finance.yahoo.com/quote/AMZN/options?strike=5500&amp;straddle=false" xr:uid="{A376C137-C955-4E62-A4E4-6339DD41CDB4}"/>
    <hyperlink ref="A6642" r:id="rId8993" display="https://finance.yahoo.com/quote/AMZN230616P00045000?p=AMZN230616P00045000" xr:uid="{44855AA2-11C0-4AFE-A3AF-DE1099D48DE3}"/>
    <hyperlink ref="C6642" r:id="rId8994" display="https://finance.yahoo.com/quote/AMZN/options?strike=45&amp;straddle=false" xr:uid="{692C36E0-AFE4-4E07-BAEC-E4A1F10C583D}"/>
    <hyperlink ref="A6643" r:id="rId8995" display="https://finance.yahoo.com/quote/AMZN230616P00050000?p=AMZN230616P00050000" xr:uid="{E731B175-5E7F-4F1B-9A5D-107092FD22B0}"/>
    <hyperlink ref="C6643" r:id="rId8996" display="https://finance.yahoo.com/quote/AMZN/options?strike=50&amp;straddle=false" xr:uid="{A91B97BB-F5D2-4B2B-A4DD-40068DADD740}"/>
    <hyperlink ref="A6644" r:id="rId8997" display="https://finance.yahoo.com/quote/AMZN230616P00052000?p=AMZN230616P00052000" xr:uid="{6EE054E0-4F8E-455C-A86B-3E0D95062F7B}"/>
    <hyperlink ref="C6644" r:id="rId8998" display="https://finance.yahoo.com/quote/AMZN/options?strike=52&amp;straddle=false" xr:uid="{D7780CCA-4E6A-4C5C-A6AD-66A259F0B6C5}"/>
    <hyperlink ref="A6645" r:id="rId8999" display="https://finance.yahoo.com/quote/AMZN230616P00053000?p=AMZN230616P00053000" xr:uid="{14B3254E-1AB4-4967-BE41-21C5D6AA2E54}"/>
    <hyperlink ref="C6645" r:id="rId9000" display="https://finance.yahoo.com/quote/AMZN/options?strike=53&amp;straddle=false" xr:uid="{FD1385E0-8EC0-47D7-9764-1FC7B91D02F6}"/>
    <hyperlink ref="A6646" r:id="rId9001" display="https://finance.yahoo.com/quote/AMZN230616P00054000?p=AMZN230616P00054000" xr:uid="{FE70731C-789E-482F-9F3D-9856AED5D3D6}"/>
    <hyperlink ref="C6646" r:id="rId9002" display="https://finance.yahoo.com/quote/AMZN/options?strike=54&amp;straddle=false" xr:uid="{596A991E-3792-4A96-A2EC-396DDBFC6987}"/>
    <hyperlink ref="A6647" r:id="rId9003" display="https://finance.yahoo.com/quote/AMZN230616P00055000?p=AMZN230616P00055000" xr:uid="{A6AF81AE-95AD-4E03-810A-4BF808C4320C}"/>
    <hyperlink ref="C6647" r:id="rId9004" display="https://finance.yahoo.com/quote/AMZN/options?strike=55&amp;straddle=false" xr:uid="{54422C5A-FD81-4934-B885-F000B426EA4C}"/>
    <hyperlink ref="A6648" r:id="rId9005" display="https://finance.yahoo.com/quote/AMZN230616P00056000?p=AMZN230616P00056000" xr:uid="{81408457-5810-4A64-86EC-CEBDD4EAA653}"/>
    <hyperlink ref="C6648" r:id="rId9006" display="https://finance.yahoo.com/quote/AMZN/options?strike=56&amp;straddle=false" xr:uid="{82602C76-A6C4-4D81-8F57-069ED6DF5EB4}"/>
    <hyperlink ref="A6649" r:id="rId9007" display="https://finance.yahoo.com/quote/AMZN230616P00057000?p=AMZN230616P00057000" xr:uid="{9284EF72-F5A0-45A6-A34D-920E566EE392}"/>
    <hyperlink ref="C6649" r:id="rId9008" display="https://finance.yahoo.com/quote/AMZN/options?strike=57&amp;straddle=false" xr:uid="{DF32355C-5B15-4E86-91CF-6B5B55D6089A}"/>
    <hyperlink ref="A6650" r:id="rId9009" display="https://finance.yahoo.com/quote/AMZN230616P00058000?p=AMZN230616P00058000" xr:uid="{2A75729A-7BFE-43B9-B086-213BF1417AF3}"/>
    <hyperlink ref="C6650" r:id="rId9010" display="https://finance.yahoo.com/quote/AMZN/options?strike=58&amp;straddle=false" xr:uid="{B9430A0F-AF25-4D51-AFA0-87F2385AC81D}"/>
    <hyperlink ref="A6651" r:id="rId9011" display="https://finance.yahoo.com/quote/AMZN230616P00059000?p=AMZN230616P00059000" xr:uid="{FF22FEBF-ECF4-485D-8623-55BC994CD5C3}"/>
    <hyperlink ref="C6651" r:id="rId9012" display="https://finance.yahoo.com/quote/AMZN/options?strike=59&amp;straddle=false" xr:uid="{882E67C1-983D-4D46-BA4A-1145DE9CD113}"/>
    <hyperlink ref="A6652" r:id="rId9013" display="https://finance.yahoo.com/quote/AMZN230616P00060000?p=AMZN230616P00060000" xr:uid="{C7A556BC-9A71-47C1-AEA8-D5A2C0C935F7}"/>
    <hyperlink ref="C6652" r:id="rId9014" display="https://finance.yahoo.com/quote/AMZN/options?strike=60&amp;straddle=false" xr:uid="{2264C774-2857-420A-A236-B3991BE5862A}"/>
    <hyperlink ref="A6653" r:id="rId9015" display="https://finance.yahoo.com/quote/AMZN230616P00061000?p=AMZN230616P00061000" xr:uid="{0496C79A-C8D8-4723-A0C7-8B15D71D6FC7}"/>
    <hyperlink ref="C6653" r:id="rId9016" display="https://finance.yahoo.com/quote/AMZN/options?strike=61&amp;straddle=false" xr:uid="{90146A92-C45B-46D3-A3D1-9A08DCE5A61C}"/>
    <hyperlink ref="A6654" r:id="rId9017" display="https://finance.yahoo.com/quote/AMZN230616P00062000?p=AMZN230616P00062000" xr:uid="{D02517C8-8B6E-46DC-8AFD-29B24B60462B}"/>
    <hyperlink ref="C6654" r:id="rId9018" display="https://finance.yahoo.com/quote/AMZN/options?strike=62&amp;straddle=false" xr:uid="{79D931E1-4FD9-43AE-945C-AC19267CAE7A}"/>
    <hyperlink ref="A6655" r:id="rId9019" display="https://finance.yahoo.com/quote/AMZN230616P00063000?p=AMZN230616P00063000" xr:uid="{36E0E6D9-9A90-4720-98FC-D9ACF038BD44}"/>
    <hyperlink ref="C6655" r:id="rId9020" display="https://finance.yahoo.com/quote/AMZN/options?strike=63&amp;straddle=false" xr:uid="{D0BDB697-88CF-41FA-8655-AAF71666642D}"/>
    <hyperlink ref="A6656" r:id="rId9021" display="https://finance.yahoo.com/quote/AMZN230616P00064000?p=AMZN230616P00064000" xr:uid="{DA7DE489-5690-403D-A34F-03ACE361EC7A}"/>
    <hyperlink ref="C6656" r:id="rId9022" display="https://finance.yahoo.com/quote/AMZN/options?strike=64&amp;straddle=false" xr:uid="{AECE0BDD-9935-4E74-8198-8E7A7CA9A2F3}"/>
    <hyperlink ref="A6657" r:id="rId9023" display="https://finance.yahoo.com/quote/AMZN230616P00065000?p=AMZN230616P00065000" xr:uid="{46B1DCAB-B5F2-464E-85CC-A560E12DC557}"/>
    <hyperlink ref="C6657" r:id="rId9024" display="https://finance.yahoo.com/quote/AMZN/options?strike=65&amp;straddle=false" xr:uid="{684C5E4E-3472-4733-A08A-F6D6362230A7}"/>
    <hyperlink ref="A6658" r:id="rId9025" display="https://finance.yahoo.com/quote/AMZN230616P00066000?p=AMZN230616P00066000" xr:uid="{05149411-198B-4F3E-A208-70EFDF36146A}"/>
    <hyperlink ref="C6658" r:id="rId9026" display="https://finance.yahoo.com/quote/AMZN/options?strike=66&amp;straddle=false" xr:uid="{1B04914B-7B93-4878-A2F4-07A1F0509C40}"/>
    <hyperlink ref="A6659" r:id="rId9027" display="https://finance.yahoo.com/quote/AMZN230616P00067000?p=AMZN230616P00067000" xr:uid="{55F91C01-5CEC-4858-9A6B-ADB26CBE467B}"/>
    <hyperlink ref="C6659" r:id="rId9028" display="https://finance.yahoo.com/quote/AMZN/options?strike=67&amp;straddle=false" xr:uid="{C7E89608-7F63-474B-988B-35A184100A25}"/>
    <hyperlink ref="A6660" r:id="rId9029" display="https://finance.yahoo.com/quote/AMZN230616P00068000?p=AMZN230616P00068000" xr:uid="{512B9764-D10A-4470-8786-7981F937E0A2}"/>
    <hyperlink ref="C6660" r:id="rId9030" display="https://finance.yahoo.com/quote/AMZN/options?strike=68&amp;straddle=false" xr:uid="{F03E9689-0A65-40A9-BC64-9A510C1FAFBF}"/>
    <hyperlink ref="A6661" r:id="rId9031" display="https://finance.yahoo.com/quote/AMZN230616P00069000?p=AMZN230616P00069000" xr:uid="{E922BB53-717D-445A-92A4-629B3EA34229}"/>
    <hyperlink ref="C6661" r:id="rId9032" display="https://finance.yahoo.com/quote/AMZN/options?strike=69&amp;straddle=false" xr:uid="{E7656AA1-303C-432E-B3EB-73DDF9DEFBBF}"/>
    <hyperlink ref="A6662" r:id="rId9033" display="https://finance.yahoo.com/quote/AMZN230616P00070000?p=AMZN230616P00070000" xr:uid="{29454BA4-0155-431B-AD25-D6AD3FDB0517}"/>
    <hyperlink ref="C6662" r:id="rId9034" display="https://finance.yahoo.com/quote/AMZN/options?strike=70&amp;straddle=false" xr:uid="{9249D05D-40AE-4815-8D08-8DE4A7D7C3E4}"/>
    <hyperlink ref="A6663" r:id="rId9035" display="https://finance.yahoo.com/quote/AMZN230616P00071000?p=AMZN230616P00071000" xr:uid="{A1E8B6BF-0721-477D-9707-4F27209FA41C}"/>
    <hyperlink ref="C6663" r:id="rId9036" display="https://finance.yahoo.com/quote/AMZN/options?strike=71&amp;straddle=false" xr:uid="{880C2810-866B-4D9C-BC58-18CA951C6050}"/>
    <hyperlink ref="A6664" r:id="rId9037" display="https://finance.yahoo.com/quote/AMZN230616P00072000?p=AMZN230616P00072000" xr:uid="{1797ADAE-FAB2-4693-BDA9-EA99B9B828E0}"/>
    <hyperlink ref="C6664" r:id="rId9038" display="https://finance.yahoo.com/quote/AMZN/options?strike=72&amp;straddle=false" xr:uid="{C6896D33-F388-4C2D-9A61-92581686508D}"/>
    <hyperlink ref="A6665" r:id="rId9039" display="https://finance.yahoo.com/quote/AMZN230616P00072500?p=AMZN230616P00072500" xr:uid="{C4051D35-FA9A-4DC2-BD3F-1A8C0BC59CEB}"/>
    <hyperlink ref="C6665" r:id="rId9040" display="https://finance.yahoo.com/quote/AMZN/options?strike=72.5&amp;straddle=false" xr:uid="{958F7456-4590-482E-9E5C-C8BC956A9BE3}"/>
    <hyperlink ref="A6666" r:id="rId9041" display="https://finance.yahoo.com/quote/AMZN230616P00073000?p=AMZN230616P00073000" xr:uid="{50CE1859-3ACE-49AB-85E8-31D68E262720}"/>
    <hyperlink ref="C6666" r:id="rId9042" display="https://finance.yahoo.com/quote/AMZN/options?strike=73&amp;straddle=false" xr:uid="{9A233453-2B55-4D3F-8924-3576A070F0C1}"/>
    <hyperlink ref="A6667" r:id="rId9043" display="https://finance.yahoo.com/quote/AMZN230616P00074000?p=AMZN230616P00074000" xr:uid="{E52800EF-B313-4414-9E46-DDE53939BD6B}"/>
    <hyperlink ref="C6667" r:id="rId9044" display="https://finance.yahoo.com/quote/AMZN/options?strike=74&amp;straddle=false" xr:uid="{BE5EEB50-2C1C-42B9-8C70-BE4D285D9C47}"/>
    <hyperlink ref="A6668" r:id="rId9045" display="https://finance.yahoo.com/quote/AMZN230616P00075000?p=AMZN230616P00075000" xr:uid="{EDB60263-1B18-44B7-AE31-A93EB12CFFAC}"/>
    <hyperlink ref="C6668" r:id="rId9046" display="https://finance.yahoo.com/quote/AMZN/options?strike=75&amp;straddle=false" xr:uid="{B3D6419B-23C9-473E-997F-129B42EE5E02}"/>
    <hyperlink ref="A6669" r:id="rId9047" display="https://finance.yahoo.com/quote/AMZN230616P00076000?p=AMZN230616P00076000" xr:uid="{73239826-EF28-49D0-8C1C-2F7E91082B41}"/>
    <hyperlink ref="C6669" r:id="rId9048" display="https://finance.yahoo.com/quote/AMZN/options?strike=76&amp;straddle=false" xr:uid="{36C51238-B952-4EFB-9172-ABE655C4F077}"/>
    <hyperlink ref="A6670" r:id="rId9049" display="https://finance.yahoo.com/quote/AMZN230616P00077000?p=AMZN230616P00077000" xr:uid="{A9A22A83-C3BA-46F1-B181-26DE686414E5}"/>
    <hyperlink ref="C6670" r:id="rId9050" display="https://finance.yahoo.com/quote/AMZN/options?strike=77&amp;straddle=false" xr:uid="{2BC0253F-D81A-4411-B9B7-808E5A7EB830}"/>
    <hyperlink ref="A6671" r:id="rId9051" display="https://finance.yahoo.com/quote/AMZN230616P00077500?p=AMZN230616P00077500" xr:uid="{206C20B0-9FD3-4618-B3AB-5F8C9BDA32C2}"/>
    <hyperlink ref="C6671" r:id="rId9052" display="https://finance.yahoo.com/quote/AMZN/options?strike=77.5&amp;straddle=false" xr:uid="{FA84CE37-D185-49C5-B4BC-52F2FAFCF2BB}"/>
    <hyperlink ref="A6672" r:id="rId9053" display="https://finance.yahoo.com/quote/AMZN230616P00078000?p=AMZN230616P00078000" xr:uid="{7CBF064F-5FEE-40C4-A744-0FF2A97A1863}"/>
    <hyperlink ref="C6672" r:id="rId9054" display="https://finance.yahoo.com/quote/AMZN/options?strike=78&amp;straddle=false" xr:uid="{06F77F99-6C23-4274-B326-73DF6442936E}"/>
    <hyperlink ref="A6673" r:id="rId9055" display="https://finance.yahoo.com/quote/AMZN230616P00079000?p=AMZN230616P00079000" xr:uid="{DE62324B-9249-4DB5-999B-CBF310FCAC29}"/>
    <hyperlink ref="C6673" r:id="rId9056" display="https://finance.yahoo.com/quote/AMZN/options?strike=79&amp;straddle=false" xr:uid="{B621C1B3-C888-4C76-9ADF-3497204A7907}"/>
    <hyperlink ref="A6674" r:id="rId9057" display="https://finance.yahoo.com/quote/AMZN230616P00080000?p=AMZN230616P00080000" xr:uid="{868EB393-857C-49E3-ADD6-34AD1D981C4C}"/>
    <hyperlink ref="C6674" r:id="rId9058" display="https://finance.yahoo.com/quote/AMZN/options?strike=80&amp;straddle=false" xr:uid="{39CAEFB8-F7B3-4915-88D8-D953AFF40FA1}"/>
    <hyperlink ref="A6675" r:id="rId9059" display="https://finance.yahoo.com/quote/AMZN230616P00081000?p=AMZN230616P00081000" xr:uid="{ED2D7000-878F-4B7C-8A43-A378C36BA5DA}"/>
    <hyperlink ref="C6675" r:id="rId9060" display="https://finance.yahoo.com/quote/AMZN/options?strike=81&amp;straddle=false" xr:uid="{F8ADB4BF-89E0-4DAA-88BE-31EE3C99D26A}"/>
    <hyperlink ref="A6676" r:id="rId9061" display="https://finance.yahoo.com/quote/AMZN230616P00082000?p=AMZN230616P00082000" xr:uid="{4189FBA3-87BA-41B3-8C22-ECA697994ABC}"/>
    <hyperlink ref="C6676" r:id="rId9062" display="https://finance.yahoo.com/quote/AMZN/options?strike=82&amp;straddle=false" xr:uid="{62BC40CB-3F3F-49FA-90B8-60875B408F3B}"/>
    <hyperlink ref="A6677" r:id="rId9063" display="https://finance.yahoo.com/quote/AMZN230616P00083000?p=AMZN230616P00083000" xr:uid="{AFAB1006-8A3E-4D52-88CC-C11F79BCD9C5}"/>
    <hyperlink ref="C6677" r:id="rId9064" display="https://finance.yahoo.com/quote/AMZN/options?strike=83&amp;straddle=false" xr:uid="{800DB754-3A0E-4B4C-BD9C-A77B67309F00}"/>
    <hyperlink ref="A6678" r:id="rId9065" display="https://finance.yahoo.com/quote/AMZN230616P00084000?p=AMZN230616P00084000" xr:uid="{A9AECFF5-C014-4D28-B39B-B3C8F7FA5D38}"/>
    <hyperlink ref="C6678" r:id="rId9066" display="https://finance.yahoo.com/quote/AMZN/options?strike=84&amp;straddle=false" xr:uid="{2E7E0D75-FB82-4330-8952-941DF7659190}"/>
    <hyperlink ref="A6679" r:id="rId9067" display="https://finance.yahoo.com/quote/AMZN230616P00085000?p=AMZN230616P00085000" xr:uid="{03F41AFE-515D-4035-8B6A-94BE3BAE07B3}"/>
    <hyperlink ref="C6679" r:id="rId9068" display="https://finance.yahoo.com/quote/AMZN/options?strike=85&amp;straddle=false" xr:uid="{43E01F9C-843F-4698-AB49-F7AF4A47F844}"/>
    <hyperlink ref="A6680" r:id="rId9069" display="https://finance.yahoo.com/quote/AMZN230616P00086000?p=AMZN230616P00086000" xr:uid="{048854D2-B2C0-4413-AF9E-B34E1F8F8CCB}"/>
    <hyperlink ref="C6680" r:id="rId9070" display="https://finance.yahoo.com/quote/AMZN/options?strike=86&amp;straddle=false" xr:uid="{91881F3E-3A4E-4DEF-A238-D3442AD82439}"/>
    <hyperlink ref="A6681" r:id="rId9071" display="https://finance.yahoo.com/quote/AMZN230616P00087000?p=AMZN230616P00087000" xr:uid="{AF4BF7BA-1585-4B7E-B378-B8624ED4A3FE}"/>
    <hyperlink ref="C6681" r:id="rId9072" display="https://finance.yahoo.com/quote/AMZN/options?strike=87&amp;straddle=false" xr:uid="{3EA4D779-3DF8-4655-9274-7CE1251F7BB0}"/>
    <hyperlink ref="A6682" r:id="rId9073" display="https://finance.yahoo.com/quote/AMZN230616P00088000?p=AMZN230616P00088000" xr:uid="{0FB83DA8-7CE6-4358-94BE-4CD8971715BD}"/>
    <hyperlink ref="C6682" r:id="rId9074" display="https://finance.yahoo.com/quote/AMZN/options?strike=88&amp;straddle=false" xr:uid="{597E9A6F-16F8-41FE-BD27-5788BFA6C5F7}"/>
    <hyperlink ref="A6683" r:id="rId9075" display="https://finance.yahoo.com/quote/AMZN230616P00089000?p=AMZN230616P00089000" xr:uid="{95DA1219-1278-44C7-ADA8-D3C567591C73}"/>
    <hyperlink ref="C6683" r:id="rId9076" display="https://finance.yahoo.com/quote/AMZN/options?strike=89&amp;straddle=false" xr:uid="{747F1C9C-E5F2-4AEA-B9A5-1CDFC28729E9}"/>
    <hyperlink ref="A6684" r:id="rId9077" display="https://finance.yahoo.com/quote/AMZN230616P00090000?p=AMZN230616P00090000" xr:uid="{E4BB3D07-A9C1-49C2-A1B6-FC1AB9EF092E}"/>
    <hyperlink ref="C6684" r:id="rId9078" display="https://finance.yahoo.com/quote/AMZN/options?strike=90&amp;straddle=false" xr:uid="{A469C712-0446-4134-9701-55BFE5B38BC1}"/>
    <hyperlink ref="A6685" r:id="rId9079" display="https://finance.yahoo.com/quote/AMZN230616P00091000?p=AMZN230616P00091000" xr:uid="{CF81CA50-EF1F-49F4-B99D-98A39EFB4E43}"/>
    <hyperlink ref="C6685" r:id="rId9080" display="https://finance.yahoo.com/quote/AMZN/options?strike=91&amp;straddle=false" xr:uid="{7A4BACBF-711F-4B32-87AB-9506B3219326}"/>
    <hyperlink ref="A6686" r:id="rId9081" display="https://finance.yahoo.com/quote/AMZN230616P00092000?p=AMZN230616P00092000" xr:uid="{2C362F90-1BAF-473A-8768-69295C1FB6E5}"/>
    <hyperlink ref="C6686" r:id="rId9082" display="https://finance.yahoo.com/quote/AMZN/options?strike=92&amp;straddle=false" xr:uid="{828F59E9-7F1C-40A6-AA95-FE909E650F42}"/>
    <hyperlink ref="A6687" r:id="rId9083" display="https://finance.yahoo.com/quote/AMZN230616P00093000?p=AMZN230616P00093000" xr:uid="{2E655EF8-1D96-488C-8553-37185B482877}"/>
    <hyperlink ref="C6687" r:id="rId9084" display="https://finance.yahoo.com/quote/AMZN/options?strike=93&amp;straddle=false" xr:uid="{3EBD1A70-A169-42AC-91F1-8A1E942A81F2}"/>
    <hyperlink ref="A6688" r:id="rId9085" display="https://finance.yahoo.com/quote/AMZN230616P00094000?p=AMZN230616P00094000" xr:uid="{5174A99F-540B-4B14-A04E-1AF9F176E183}"/>
    <hyperlink ref="C6688" r:id="rId9086" display="https://finance.yahoo.com/quote/AMZN/options?strike=94&amp;straddle=false" xr:uid="{5AC87E7B-59E6-4D0A-B26D-41717B866238}"/>
    <hyperlink ref="A6689" r:id="rId9087" display="https://finance.yahoo.com/quote/AMZN230616P00095000?p=AMZN230616P00095000" xr:uid="{0000BF76-2EB2-4CF5-8441-8287E638AC55}"/>
    <hyperlink ref="C6689" r:id="rId9088" display="https://finance.yahoo.com/quote/AMZN/options?strike=95&amp;straddle=false" xr:uid="{98D705FC-3CFD-4DF7-B909-C41A2F7B4DFA}"/>
    <hyperlink ref="A6690" r:id="rId9089" display="https://finance.yahoo.com/quote/AMZN230616P00096000?p=AMZN230616P00096000" xr:uid="{EB354523-F0DA-4BCA-8380-D4F1223CD4CB}"/>
    <hyperlink ref="C6690" r:id="rId9090" display="https://finance.yahoo.com/quote/AMZN/options?strike=96&amp;straddle=false" xr:uid="{E681506C-04AF-4A77-BC9B-B8BB8CC3C955}"/>
    <hyperlink ref="A6691" r:id="rId9091" display="https://finance.yahoo.com/quote/AMZN230616P00097000?p=AMZN230616P00097000" xr:uid="{F58BB0B7-4B07-482B-9DBF-7D66044CF13E}"/>
    <hyperlink ref="C6691" r:id="rId9092" display="https://finance.yahoo.com/quote/AMZN/options?strike=97&amp;straddle=false" xr:uid="{BCC477EC-D562-489E-B25F-DFF27FFFECF0}"/>
    <hyperlink ref="A6692" r:id="rId9093" display="https://finance.yahoo.com/quote/AMZN230616P00098000?p=AMZN230616P00098000" xr:uid="{306C3E6D-9EE2-4053-A7FA-00AC850DFC58}"/>
    <hyperlink ref="C6692" r:id="rId9094" display="https://finance.yahoo.com/quote/AMZN/options?strike=98&amp;straddle=false" xr:uid="{BD5FF534-7AD7-4B7C-A82D-462FDBD4C4C7}"/>
    <hyperlink ref="A6693" r:id="rId9095" display="https://finance.yahoo.com/quote/AMZN230616P00099000?p=AMZN230616P00099000" xr:uid="{476BBC7A-23CB-44A3-9011-D235CF5DC6DB}"/>
    <hyperlink ref="C6693" r:id="rId9096" display="https://finance.yahoo.com/quote/AMZN/options?strike=99&amp;straddle=false" xr:uid="{0A813157-2AB1-4500-B7B8-730029415A8C}"/>
    <hyperlink ref="A6694" r:id="rId9097" display="https://finance.yahoo.com/quote/AMZN230616P00100000?p=AMZN230616P00100000" xr:uid="{E5AC2402-F4D1-410B-8164-3DA842AD5260}"/>
    <hyperlink ref="C6694" r:id="rId9098" display="https://finance.yahoo.com/quote/AMZN/options?strike=100&amp;straddle=false" xr:uid="{0EBFDF8B-4A02-4321-92C7-129F349D118F}"/>
    <hyperlink ref="A6695" r:id="rId9099" display="https://finance.yahoo.com/quote/AMZN230616P00105000?p=AMZN230616P00105000" xr:uid="{2C71F6B2-DCC4-49E8-A1C3-B10A662C65F1}"/>
    <hyperlink ref="C6695" r:id="rId9100" display="https://finance.yahoo.com/quote/AMZN/options?strike=105&amp;straddle=false" xr:uid="{54C81D96-4F07-4D69-833E-74B54BBC7870}"/>
    <hyperlink ref="A6696" r:id="rId9101" display="https://finance.yahoo.com/quote/AMZN230616P00110000?p=AMZN230616P00110000" xr:uid="{4578CADB-EE45-430A-971A-28A89E8FF8D0}"/>
    <hyperlink ref="C6696" r:id="rId9102" display="https://finance.yahoo.com/quote/AMZN/options?strike=110&amp;straddle=false" xr:uid="{5F5E569D-29B7-488E-9951-A0CA6DFAABB7}"/>
    <hyperlink ref="A6697" r:id="rId9103" display="https://finance.yahoo.com/quote/AMZN230616P00115000?p=AMZN230616P00115000" xr:uid="{FE34D235-7C32-4E4D-B8AC-4A9618CD8A11}"/>
    <hyperlink ref="C6697" r:id="rId9104" display="https://finance.yahoo.com/quote/AMZN/options?strike=115&amp;straddle=false" xr:uid="{546E9939-6673-4F20-987F-6834A6DA56E1}"/>
    <hyperlink ref="A6698" r:id="rId9105" display="https://finance.yahoo.com/quote/AMZN230616P00120000?p=AMZN230616P00120000" xr:uid="{4D9579C0-5306-4B73-93AC-3E4CAC265477}"/>
    <hyperlink ref="C6698" r:id="rId9106" display="https://finance.yahoo.com/quote/AMZN/options?strike=120&amp;straddle=false" xr:uid="{A45408E4-86D7-4CEE-90F4-E73BA63EA677}"/>
    <hyperlink ref="A6699" r:id="rId9107" display="https://finance.yahoo.com/quote/AMZN230616P00125000?p=AMZN230616P00125000" xr:uid="{2868876A-CFAA-418D-BC38-2ADEB349F800}"/>
    <hyperlink ref="C6699" r:id="rId9108" display="https://finance.yahoo.com/quote/AMZN/options?strike=125&amp;straddle=false" xr:uid="{28B6FFDD-F0A4-47CD-99D0-84EEB8D258D4}"/>
    <hyperlink ref="A6700" r:id="rId9109" display="https://finance.yahoo.com/quote/AMZN230616P00130000?p=AMZN230616P00130000" xr:uid="{F2EA9A16-16B5-46C2-97DA-40199B56F55C}"/>
    <hyperlink ref="C6700" r:id="rId9110" display="https://finance.yahoo.com/quote/AMZN/options?strike=130&amp;straddle=false" xr:uid="{3A94E7C4-FEA9-41DF-827E-A1A38F80E705}"/>
    <hyperlink ref="A6701" r:id="rId9111" display="https://finance.yahoo.com/quote/AMZN230616P00135000?p=AMZN230616P00135000" xr:uid="{E37A0ABC-A299-460F-BCF6-8B72E91DFB89}"/>
    <hyperlink ref="C6701" r:id="rId9112" display="https://finance.yahoo.com/quote/AMZN/options?strike=135&amp;straddle=false" xr:uid="{95F88953-4BA3-4A1D-AA2C-83A2512B2594}"/>
    <hyperlink ref="A6702" r:id="rId9113" display="https://finance.yahoo.com/quote/AMZN230616P00140000?p=AMZN230616P00140000" xr:uid="{E898787D-D0C8-4BFF-9023-5B743A2D0DD8}"/>
    <hyperlink ref="C6702" r:id="rId9114" display="https://finance.yahoo.com/quote/AMZN/options?strike=140&amp;straddle=false" xr:uid="{16A98DAE-BBF8-4189-87C8-EA853C3A489C}"/>
    <hyperlink ref="A6703" r:id="rId9115" display="https://finance.yahoo.com/quote/AMZN230616P00145000?p=AMZN230616P00145000" xr:uid="{8A987039-A582-4409-A657-DE1580B68FCE}"/>
    <hyperlink ref="C6703" r:id="rId9116" display="https://finance.yahoo.com/quote/AMZN/options?strike=145&amp;straddle=false" xr:uid="{675A7F30-3F0C-4483-B337-D2C88F41592F}"/>
    <hyperlink ref="A6704" r:id="rId9117" display="https://finance.yahoo.com/quote/AMZN230616P00150000?p=AMZN230616P00150000" xr:uid="{BEF48787-406C-466A-8220-3F85A61B1D8B}"/>
    <hyperlink ref="C6704" r:id="rId9118" display="https://finance.yahoo.com/quote/AMZN/options?strike=150&amp;straddle=false" xr:uid="{893292C8-F81B-46B2-801D-2CD611090911}"/>
    <hyperlink ref="A6705" r:id="rId9119" display="https://finance.yahoo.com/quote/AMZN230616P00150500?p=AMZN230616P00150500" xr:uid="{3EB292DB-46CE-47B8-8AED-E97BE2C5B053}"/>
    <hyperlink ref="C6705" r:id="rId9120" display="https://finance.yahoo.com/quote/AMZN/options?strike=150.5&amp;straddle=false" xr:uid="{B4E448C9-7A6F-45AD-BA83-B3B2AB013F9B}"/>
    <hyperlink ref="A6706" r:id="rId9121" display="https://finance.yahoo.com/quote/AMZN230616P00151000?p=AMZN230616P00151000" xr:uid="{0040D36C-354D-466B-B492-4D5425FE8DE1}"/>
    <hyperlink ref="C6706" r:id="rId9122" display="https://finance.yahoo.com/quote/AMZN/options?strike=151&amp;straddle=false" xr:uid="{73C27081-0EDB-421E-97B7-4A1FFD10BA12}"/>
    <hyperlink ref="A6707" r:id="rId9123" display="https://finance.yahoo.com/quote/AMZN230616P00151500?p=AMZN230616P00151500" xr:uid="{17217D9E-DBF1-49CC-A124-DDD788C7004A}"/>
    <hyperlink ref="C6707" r:id="rId9124" display="https://finance.yahoo.com/quote/AMZN/options?strike=151.5&amp;straddle=false" xr:uid="{A1560C86-D887-4169-9CF1-56F440E79630}"/>
    <hyperlink ref="A6708" r:id="rId9125" display="https://finance.yahoo.com/quote/AMZN230616P00152000?p=AMZN230616P00152000" xr:uid="{5F9956E6-FD86-4D26-8FFA-1486A48F3F71}"/>
    <hyperlink ref="C6708" r:id="rId9126" display="https://finance.yahoo.com/quote/AMZN/options?strike=152&amp;straddle=false" xr:uid="{1CF10D60-9787-4FD9-B9DC-616FEE155078}"/>
    <hyperlink ref="A6709" r:id="rId9127" display="https://finance.yahoo.com/quote/AMZN230616P00152500?p=AMZN230616P00152500" xr:uid="{3543720D-AA41-46A5-AF52-B1E30A1CEBE1}"/>
    <hyperlink ref="C6709" r:id="rId9128" display="https://finance.yahoo.com/quote/AMZN/options?strike=152.5&amp;straddle=false" xr:uid="{C8825681-C1A6-450B-B1AF-48D3FD2E81DE}"/>
    <hyperlink ref="A6710" r:id="rId9129" display="https://finance.yahoo.com/quote/AMZN230616P00153000?p=AMZN230616P00153000" xr:uid="{345BE19C-A6E6-4E6D-97FC-3FB451606B72}"/>
    <hyperlink ref="C6710" r:id="rId9130" display="https://finance.yahoo.com/quote/AMZN/options?strike=153&amp;straddle=false" xr:uid="{702D2D06-3107-4595-B4D5-13CC77C65485}"/>
    <hyperlink ref="A6711" r:id="rId9131" display="https://finance.yahoo.com/quote/AMZN230616P00153500?p=AMZN230616P00153500" xr:uid="{901CBBE0-ACA4-48B4-ADD4-AFB9779162C2}"/>
    <hyperlink ref="C6711" r:id="rId9132" display="https://finance.yahoo.com/quote/AMZN/options?strike=153.5&amp;straddle=false" xr:uid="{21519AEF-46AF-4349-B7F3-80AA22221A15}"/>
    <hyperlink ref="A6712" r:id="rId9133" display="https://finance.yahoo.com/quote/AMZN230616P00154000?p=AMZN230616P00154000" xr:uid="{97289D05-C91D-4792-B102-304650678AF1}"/>
    <hyperlink ref="C6712" r:id="rId9134" display="https://finance.yahoo.com/quote/AMZN/options?strike=154&amp;straddle=false" xr:uid="{8B4DC510-08B7-4F2A-A51C-031CA83685D1}"/>
    <hyperlink ref="A6713" r:id="rId9135" display="https://finance.yahoo.com/quote/AMZN230616P00154500?p=AMZN230616P00154500" xr:uid="{CCF1161D-8AAF-4263-85B8-32CC0BDA69DD}"/>
    <hyperlink ref="C6713" r:id="rId9136" display="https://finance.yahoo.com/quote/AMZN/options?strike=154.5&amp;straddle=false" xr:uid="{6147F200-53B0-4EE4-874E-3409AFCCE447}"/>
    <hyperlink ref="A6714" r:id="rId9137" display="https://finance.yahoo.com/quote/AMZN230616P00155000?p=AMZN230616P00155000" xr:uid="{6360B006-51F6-4F14-A844-AE1C0CC64DB3}"/>
    <hyperlink ref="C6714" r:id="rId9138" display="https://finance.yahoo.com/quote/AMZN/options?strike=155&amp;straddle=false" xr:uid="{844158F0-D300-48A1-A301-B77E65F45D93}"/>
    <hyperlink ref="A6715" r:id="rId9139" display="https://finance.yahoo.com/quote/AMZN230616P00155500?p=AMZN230616P00155500" xr:uid="{CA9A7DAC-1B27-4ED3-B1E2-E5197B48BA32}"/>
    <hyperlink ref="C6715" r:id="rId9140" display="https://finance.yahoo.com/quote/AMZN/options?strike=155.5&amp;straddle=false" xr:uid="{0520B456-B9BB-4308-8F34-547869C6D5C6}"/>
    <hyperlink ref="A6716" r:id="rId9141" display="https://finance.yahoo.com/quote/AMZN230616P00156000?p=AMZN230616P00156000" xr:uid="{A1E6F442-8E84-4A37-9206-6AA3DBAAB112}"/>
    <hyperlink ref="C6716" r:id="rId9142" display="https://finance.yahoo.com/quote/AMZN/options?strike=156&amp;straddle=false" xr:uid="{F63068EA-E385-4636-9AF8-8E325F3DFE93}"/>
    <hyperlink ref="A6717" r:id="rId9143" display="https://finance.yahoo.com/quote/AMZN230616P00156500?p=AMZN230616P00156500" xr:uid="{FBCD5A94-8273-4B03-AF9D-EE7328D3DCA4}"/>
    <hyperlink ref="C6717" r:id="rId9144" display="https://finance.yahoo.com/quote/AMZN/options?strike=156.5&amp;straddle=false" xr:uid="{3D662356-C8F7-4996-BAC7-F488E3421E12}"/>
    <hyperlink ref="A6718" r:id="rId9145" display="https://finance.yahoo.com/quote/AMZN230616P00157000?p=AMZN230616P00157000" xr:uid="{0C030C3B-21ED-477B-AD47-EE5F87956E5C}"/>
    <hyperlink ref="C6718" r:id="rId9146" display="https://finance.yahoo.com/quote/AMZN/options?strike=157&amp;straddle=false" xr:uid="{8515289E-6678-4CBD-BD99-9B70FABDDD1E}"/>
    <hyperlink ref="A6719" r:id="rId9147" display="https://finance.yahoo.com/quote/AMZN230616P00157500?p=AMZN230616P00157500" xr:uid="{EDA1EACA-56C1-4A49-BDF5-F49B8A76472B}"/>
    <hyperlink ref="C6719" r:id="rId9148" display="https://finance.yahoo.com/quote/AMZN/options?strike=157.5&amp;straddle=false" xr:uid="{E87180CF-B499-4857-A5D4-39A7C876B11F}"/>
    <hyperlink ref="A6720" r:id="rId9149" display="https://finance.yahoo.com/quote/AMZN230616P00158000?p=AMZN230616P00158000" xr:uid="{741BC3A8-40D8-4B21-8213-25A9BB7441A2}"/>
    <hyperlink ref="C6720" r:id="rId9150" display="https://finance.yahoo.com/quote/AMZN/options?strike=158&amp;straddle=false" xr:uid="{BEFB4D7E-1D1E-44C1-B3A9-43032C56DD73}"/>
    <hyperlink ref="A6721" r:id="rId9151" display="https://finance.yahoo.com/quote/AMZN230616P00158500?p=AMZN230616P00158500" xr:uid="{44FE95A5-C589-400C-A6DD-50EED06448C6}"/>
    <hyperlink ref="C6721" r:id="rId9152" display="https://finance.yahoo.com/quote/AMZN/options?strike=158.5&amp;straddle=false" xr:uid="{E1203316-13B3-48B8-9C22-C0FBE0B37E0A}"/>
    <hyperlink ref="A6722" r:id="rId9153" display="https://finance.yahoo.com/quote/AMZN230616P00159000?p=AMZN230616P00159000" xr:uid="{6683DE79-97C0-49EF-A92F-A7D65EB59B75}"/>
    <hyperlink ref="C6722" r:id="rId9154" display="https://finance.yahoo.com/quote/AMZN/options?strike=159&amp;straddle=false" xr:uid="{793E1526-3860-4DA6-AE11-C3087DE359C4}"/>
    <hyperlink ref="A6723" r:id="rId9155" display="https://finance.yahoo.com/quote/AMZN230616P00159500?p=AMZN230616P00159500" xr:uid="{399C7417-740E-4EC0-BF05-3F1CB2286738}"/>
    <hyperlink ref="C6723" r:id="rId9156" display="https://finance.yahoo.com/quote/AMZN/options?strike=159.5&amp;straddle=false" xr:uid="{6F17B6B0-7A4A-46C2-ADA7-9552A4D9A007}"/>
    <hyperlink ref="A6724" r:id="rId9157" display="https://finance.yahoo.com/quote/AMZN230616P00160000?p=AMZN230616P00160000" xr:uid="{403351F8-6120-4378-9E4B-8BC8B9F2CA15}"/>
    <hyperlink ref="C6724" r:id="rId9158" display="https://finance.yahoo.com/quote/AMZN/options?strike=160&amp;straddle=false" xr:uid="{ADDC508B-4878-4556-B953-E370EEDE4A59}"/>
    <hyperlink ref="A6725" r:id="rId9159" display="https://finance.yahoo.com/quote/AMZN230616P00160500?p=AMZN230616P00160500" xr:uid="{BC38B5F4-D145-4DB3-B11F-1B8B253F31B9}"/>
    <hyperlink ref="C6725" r:id="rId9160" display="https://finance.yahoo.com/quote/AMZN/options?strike=160.5&amp;straddle=false" xr:uid="{2D8EC9A5-B3DF-4915-9B54-2A770C2F78FE}"/>
    <hyperlink ref="A6726" r:id="rId9161" display="https://finance.yahoo.com/quote/AMZN230616P00161000?p=AMZN230616P00161000" xr:uid="{D747BC16-7B20-4EBD-A658-C20EB35C509C}"/>
    <hyperlink ref="C6726" r:id="rId9162" display="https://finance.yahoo.com/quote/AMZN/options?strike=161&amp;straddle=false" xr:uid="{CEE58407-69E6-4B15-9348-72ED8CFA231C}"/>
    <hyperlink ref="A6727" r:id="rId9163" display="https://finance.yahoo.com/quote/AMZN230616P00161500?p=AMZN230616P00161500" xr:uid="{68C42D8B-4E99-4FBA-BA5D-16636884AA91}"/>
    <hyperlink ref="C6727" r:id="rId9164" display="https://finance.yahoo.com/quote/AMZN/options?strike=161.5&amp;straddle=false" xr:uid="{52E76EFB-56F0-4C9D-9A87-545103E567CF}"/>
    <hyperlink ref="A6728" r:id="rId9165" display="https://finance.yahoo.com/quote/AMZN230616P00162000?p=AMZN230616P00162000" xr:uid="{D5945A90-0F6A-4E2C-B24A-6FA7EFE4946A}"/>
    <hyperlink ref="C6728" r:id="rId9166" display="https://finance.yahoo.com/quote/AMZN/options?strike=162&amp;straddle=false" xr:uid="{4F55F3A1-9CB5-46B0-9861-14E4EBB87EE3}"/>
    <hyperlink ref="A6729" r:id="rId9167" display="https://finance.yahoo.com/quote/AMZN230616P00162500?p=AMZN230616P00162500" xr:uid="{6421AD83-20E5-4C6F-815F-C1AF3773CBAB}"/>
    <hyperlink ref="C6729" r:id="rId9168" display="https://finance.yahoo.com/quote/AMZN/options?strike=162.5&amp;straddle=false" xr:uid="{900CD716-271D-44F0-86AC-9636C86B7BD5}"/>
    <hyperlink ref="A6730" r:id="rId9169" display="https://finance.yahoo.com/quote/AMZN230616P00163000?p=AMZN230616P00163000" xr:uid="{A9508A60-E4FB-4EF6-BAA1-249F4DA6B156}"/>
    <hyperlink ref="C6730" r:id="rId9170" display="https://finance.yahoo.com/quote/AMZN/options?strike=163&amp;straddle=false" xr:uid="{B9CF6774-9317-40DF-AA4A-F8EEA6FF5157}"/>
    <hyperlink ref="A6731" r:id="rId9171" display="https://finance.yahoo.com/quote/AMZN230616P00163500?p=AMZN230616P00163500" xr:uid="{BF075CD1-8032-4B10-9608-42F8ECC4147D}"/>
    <hyperlink ref="C6731" r:id="rId9172" display="https://finance.yahoo.com/quote/AMZN/options?strike=163.5&amp;straddle=false" xr:uid="{51C000A1-1F60-477C-A7F3-07EAE9A2373C}"/>
    <hyperlink ref="A6732" r:id="rId9173" display="https://finance.yahoo.com/quote/AMZN230616P00164000?p=AMZN230616P00164000" xr:uid="{00F9020D-C873-45A6-8F7D-D8316AF6CF84}"/>
    <hyperlink ref="C6732" r:id="rId9174" display="https://finance.yahoo.com/quote/AMZN/options?strike=164&amp;straddle=false" xr:uid="{1921C412-14F4-4969-B67C-A980848425C3}"/>
    <hyperlink ref="A6733" r:id="rId9175" display="https://finance.yahoo.com/quote/AMZN230616P00164500?p=AMZN230616P00164500" xr:uid="{0AA28E1A-00CA-4E91-A0ED-1D48A0B9C516}"/>
    <hyperlink ref="C6733" r:id="rId9176" display="https://finance.yahoo.com/quote/AMZN/options?strike=164.5&amp;straddle=false" xr:uid="{A359916F-A109-41B3-A433-E81B256D3A09}"/>
    <hyperlink ref="A6734" r:id="rId9177" display="https://finance.yahoo.com/quote/AMZN230616P00165000?p=AMZN230616P00165000" xr:uid="{7389CCEC-500F-4601-A855-84A85C94C518}"/>
    <hyperlink ref="C6734" r:id="rId9178" display="https://finance.yahoo.com/quote/AMZN/options?strike=165&amp;straddle=false" xr:uid="{4A37D7C1-6863-401B-B5F0-BE5CE52B34F2}"/>
    <hyperlink ref="A6735" r:id="rId9179" display="https://finance.yahoo.com/quote/AMZN230616P00165500?p=AMZN230616P00165500" xr:uid="{CE9E85C1-0F4F-4751-ABAA-5F596C4DAD19}"/>
    <hyperlink ref="C6735" r:id="rId9180" display="https://finance.yahoo.com/quote/AMZN/options?strike=165.5&amp;straddle=false" xr:uid="{4E52EE4F-B8B7-40E3-9AC4-3E1FCBA48013}"/>
    <hyperlink ref="A6736" r:id="rId9181" display="https://finance.yahoo.com/quote/AMZN230616P00166000?p=AMZN230616P00166000" xr:uid="{772CCDE5-8C94-421E-86D2-E9B6A3A0B568}"/>
    <hyperlink ref="C6736" r:id="rId9182" display="https://finance.yahoo.com/quote/AMZN/options?strike=166&amp;straddle=false" xr:uid="{51EC080D-2815-41E7-BBA6-825D2BF70EFF}"/>
    <hyperlink ref="A6737" r:id="rId9183" display="https://finance.yahoo.com/quote/AMZN230616P00166500?p=AMZN230616P00166500" xr:uid="{944F311C-0FF6-4AAC-BF66-E189524F1376}"/>
    <hyperlink ref="C6737" r:id="rId9184" display="https://finance.yahoo.com/quote/AMZN/options?strike=166.5&amp;straddle=false" xr:uid="{29FBF0EF-3826-4D93-B8C5-A867D2C314FF}"/>
    <hyperlink ref="A6738" r:id="rId9185" display="https://finance.yahoo.com/quote/AMZN230616P00167000?p=AMZN230616P00167000" xr:uid="{01EB1F6F-203D-4298-A0C9-591CEC31D225}"/>
    <hyperlink ref="C6738" r:id="rId9186" display="https://finance.yahoo.com/quote/AMZN/options?strike=167&amp;straddle=false" xr:uid="{DD16CAB7-E181-4176-A8CC-4145599D7E44}"/>
    <hyperlink ref="A6739" r:id="rId9187" display="https://finance.yahoo.com/quote/AMZN230616P00167500?p=AMZN230616P00167500" xr:uid="{0555F321-8230-4EB1-BDEE-81686AAD2D0A}"/>
    <hyperlink ref="C6739" r:id="rId9188" display="https://finance.yahoo.com/quote/AMZN/options?strike=167.5&amp;straddle=false" xr:uid="{5BD46897-73AA-48E8-9B32-9B4B06FDEBE8}"/>
    <hyperlink ref="A6740" r:id="rId9189" display="https://finance.yahoo.com/quote/AMZN230616P00168000?p=AMZN230616P00168000" xr:uid="{632FCDD9-D510-461A-8C3B-A5F482B347D4}"/>
    <hyperlink ref="C6740" r:id="rId9190" display="https://finance.yahoo.com/quote/AMZN/options?strike=168&amp;straddle=false" xr:uid="{A82ED318-78CF-4473-A9EC-227698FDF9E9}"/>
    <hyperlink ref="A6741" r:id="rId9191" display="https://finance.yahoo.com/quote/AMZN230616P00168500?p=AMZN230616P00168500" xr:uid="{1F3281A8-43C8-4F57-B582-CA68EC45CE2A}"/>
    <hyperlink ref="C6741" r:id="rId9192" display="https://finance.yahoo.com/quote/AMZN/options?strike=168.5&amp;straddle=false" xr:uid="{88EA44B9-C5F7-4B88-B3DF-29A29E26ACE9}"/>
    <hyperlink ref="A6742" r:id="rId9193" display="https://finance.yahoo.com/quote/AMZN230616P00169000?p=AMZN230616P00169000" xr:uid="{CE030D9E-C589-4E78-B01B-78131C1C1B3A}"/>
    <hyperlink ref="C6742" r:id="rId9194" display="https://finance.yahoo.com/quote/AMZN/options?strike=169&amp;straddle=false" xr:uid="{5E424787-6680-4E85-AAFD-1A826FAE22E6}"/>
    <hyperlink ref="A6743" r:id="rId9195" display="https://finance.yahoo.com/quote/AMZN230616P00169500?p=AMZN230616P00169500" xr:uid="{850D3054-BD59-4599-A78F-13F824C1287D}"/>
    <hyperlink ref="C6743" r:id="rId9196" display="https://finance.yahoo.com/quote/AMZN/options?strike=169.5&amp;straddle=false" xr:uid="{F1B9A43B-6D2B-43CA-BFF0-B27A55937E5E}"/>
    <hyperlink ref="A6744" r:id="rId9197" display="https://finance.yahoo.com/quote/AMZN230616P00170000?p=AMZN230616P00170000" xr:uid="{C9393AEE-B8C3-4C12-833B-49AFC3D03AA7}"/>
    <hyperlink ref="C6744" r:id="rId9198" display="https://finance.yahoo.com/quote/AMZN/options?strike=170&amp;straddle=false" xr:uid="{759AEC6A-BAF4-48C8-A1AB-3F4CF5D6E34B}"/>
    <hyperlink ref="A6745" r:id="rId9199" display="https://finance.yahoo.com/quote/AMZN230616P00170500?p=AMZN230616P00170500" xr:uid="{F1F084FF-18E9-465C-8973-9D18BA481B38}"/>
    <hyperlink ref="C6745" r:id="rId9200" display="https://finance.yahoo.com/quote/AMZN/options?strike=170.5&amp;straddle=false" xr:uid="{CF609E50-12BF-473C-878C-E92D70010030}"/>
    <hyperlink ref="A6746" r:id="rId9201" display="https://finance.yahoo.com/quote/AMZN230616P00171000?p=AMZN230616P00171000" xr:uid="{F1B195C7-1DBC-4BA6-84A5-1B36E0168AF3}"/>
    <hyperlink ref="C6746" r:id="rId9202" display="https://finance.yahoo.com/quote/AMZN/options?strike=171&amp;straddle=false" xr:uid="{EDB82808-BF51-4A66-81D7-B790986C5E6C}"/>
    <hyperlink ref="A6747" r:id="rId9203" display="https://finance.yahoo.com/quote/AMZN230616P00171500?p=AMZN230616P00171500" xr:uid="{C698B1DD-473E-409D-935A-C087A853586E}"/>
    <hyperlink ref="C6747" r:id="rId9204" display="https://finance.yahoo.com/quote/AMZN/options?strike=171.5&amp;straddle=false" xr:uid="{EAA71A14-E049-433C-86C2-957C798C195C}"/>
    <hyperlink ref="A6748" r:id="rId9205" display="https://finance.yahoo.com/quote/AMZN230616P00172000?p=AMZN230616P00172000" xr:uid="{52026EF2-3397-4CA6-BC02-D981E91E8726}"/>
    <hyperlink ref="C6748" r:id="rId9206" display="https://finance.yahoo.com/quote/AMZN/options?strike=172&amp;straddle=false" xr:uid="{F335C690-61AA-47B1-9592-A964E2307522}"/>
    <hyperlink ref="A6749" r:id="rId9207" display="https://finance.yahoo.com/quote/AMZN230616P00172500?p=AMZN230616P00172500" xr:uid="{959270D3-A6F7-435E-8EAE-5014E0DF03B9}"/>
    <hyperlink ref="C6749" r:id="rId9208" display="https://finance.yahoo.com/quote/AMZN/options?strike=172.5&amp;straddle=false" xr:uid="{C0135E54-D8FE-47E1-AC34-3DA728791479}"/>
    <hyperlink ref="A6750" r:id="rId9209" display="https://finance.yahoo.com/quote/AMZN230616P00173000?p=AMZN230616P00173000" xr:uid="{7954F33F-2429-444A-B6A8-D06DAB723B63}"/>
    <hyperlink ref="C6750" r:id="rId9210" display="https://finance.yahoo.com/quote/AMZN/options?strike=173&amp;straddle=false" xr:uid="{FA6E0DAE-5551-4FFA-95CC-A2952EB35093}"/>
    <hyperlink ref="A6751" r:id="rId9211" display="https://finance.yahoo.com/quote/AMZN230616P00173500?p=AMZN230616P00173500" xr:uid="{5DDA4C69-812A-4E39-AB4D-F510E2DD45ED}"/>
    <hyperlink ref="C6751" r:id="rId9212" display="https://finance.yahoo.com/quote/AMZN/options?strike=173.5&amp;straddle=false" xr:uid="{B6A6466D-9D78-44D9-BC3E-32A2ACF6AE2A}"/>
    <hyperlink ref="A6752" r:id="rId9213" display="https://finance.yahoo.com/quote/AMZN230616P00174000?p=AMZN230616P00174000" xr:uid="{C679BA9B-A9BD-46BE-8DDB-07ED3D701E05}"/>
    <hyperlink ref="C6752" r:id="rId9214" display="https://finance.yahoo.com/quote/AMZN/options?strike=174&amp;straddle=false" xr:uid="{420CE616-93A8-40D2-82BF-4A3DD8841228}"/>
    <hyperlink ref="A6753" r:id="rId9215" display="https://finance.yahoo.com/quote/AMZN230616P00174500?p=AMZN230616P00174500" xr:uid="{65510A86-08C1-4338-BCC0-ACFAD50542E7}"/>
    <hyperlink ref="C6753" r:id="rId9216" display="https://finance.yahoo.com/quote/AMZN/options?strike=174.5&amp;straddle=false" xr:uid="{5524898B-548D-465D-8AA9-68E3918FBFA5}"/>
    <hyperlink ref="A6754" r:id="rId9217" display="https://finance.yahoo.com/quote/AMZN230616P00175000?p=AMZN230616P00175000" xr:uid="{7B6600F0-6E8A-4D3C-8AC1-8DBDD3C1595C}"/>
    <hyperlink ref="C6754" r:id="rId9218" display="https://finance.yahoo.com/quote/AMZN/options?strike=175&amp;straddle=false" xr:uid="{4403F0B1-04D8-43E6-9B51-A078C5327C41}"/>
    <hyperlink ref="A6755" r:id="rId9219" display="https://finance.yahoo.com/quote/AMZN230616P00175500?p=AMZN230616P00175500" xr:uid="{AAA31C34-1096-4BB4-85D0-253C0F699FBD}"/>
    <hyperlink ref="C6755" r:id="rId9220" display="https://finance.yahoo.com/quote/AMZN/options?strike=175.5&amp;straddle=false" xr:uid="{0AF38072-0D6C-4AC6-BA69-F948DA7C4548}"/>
    <hyperlink ref="A6756" r:id="rId9221" display="https://finance.yahoo.com/quote/AMZN230616P00176000?p=AMZN230616P00176000" xr:uid="{3C0C9F0E-8E54-4846-A422-9420C01E79E8}"/>
    <hyperlink ref="C6756" r:id="rId9222" display="https://finance.yahoo.com/quote/AMZN/options?strike=176&amp;straddle=false" xr:uid="{3371072F-619A-4CF4-99B8-B1A1FF431811}"/>
    <hyperlink ref="A6757" r:id="rId9223" display="https://finance.yahoo.com/quote/AMZN230616P00176500?p=AMZN230616P00176500" xr:uid="{6EEC55A1-CD88-4029-A9DA-E386637BD157}"/>
    <hyperlink ref="C6757" r:id="rId9224" display="https://finance.yahoo.com/quote/AMZN/options?strike=176.5&amp;straddle=false" xr:uid="{64F324C2-B2BB-441B-826E-A9DCBF92C22F}"/>
    <hyperlink ref="A6758" r:id="rId9225" display="https://finance.yahoo.com/quote/AMZN230616P00177000?p=AMZN230616P00177000" xr:uid="{36649835-5B47-4BF1-AEFE-7EB2455FEECF}"/>
    <hyperlink ref="C6758" r:id="rId9226" display="https://finance.yahoo.com/quote/AMZN/options?strike=177&amp;straddle=false" xr:uid="{ECC9800B-4093-430F-A753-2AC8000C6228}"/>
    <hyperlink ref="A6759" r:id="rId9227" display="https://finance.yahoo.com/quote/AMZN230616P00177500?p=AMZN230616P00177500" xr:uid="{7086AF94-BFA9-465A-BDEB-DF188523E55C}"/>
    <hyperlink ref="C6759" r:id="rId9228" display="https://finance.yahoo.com/quote/AMZN/options?strike=177.5&amp;straddle=false" xr:uid="{9882E496-FE10-4C9D-A788-2E847DA87037}"/>
    <hyperlink ref="A6760" r:id="rId9229" display="https://finance.yahoo.com/quote/AMZN230616P00178000?p=AMZN230616P00178000" xr:uid="{283BE442-F921-4D39-88B0-6D66C9BD5039}"/>
    <hyperlink ref="C6760" r:id="rId9230" display="https://finance.yahoo.com/quote/AMZN/options?strike=178&amp;straddle=false" xr:uid="{7228A147-052F-49F3-BD8E-9F162CA36F50}"/>
    <hyperlink ref="A6761" r:id="rId9231" display="https://finance.yahoo.com/quote/AMZN230616P00178500?p=AMZN230616P00178500" xr:uid="{4250625F-28C4-4E5C-91CE-3B5C6C8D7514}"/>
    <hyperlink ref="C6761" r:id="rId9232" display="https://finance.yahoo.com/quote/AMZN/options?strike=178.5&amp;straddle=false" xr:uid="{A07F3C9E-8C36-47BF-BAF8-9AC8ABAAA4B0}"/>
    <hyperlink ref="A6762" r:id="rId9233" display="https://finance.yahoo.com/quote/AMZN230616P00179000?p=AMZN230616P00179000" xr:uid="{2380FD05-7121-48FB-8F4B-3084043AF74F}"/>
    <hyperlink ref="C6762" r:id="rId9234" display="https://finance.yahoo.com/quote/AMZN/options?strike=179&amp;straddle=false" xr:uid="{F4640109-FB1F-4172-A8D4-9B3B5E4FC4D2}"/>
    <hyperlink ref="A6763" r:id="rId9235" display="https://finance.yahoo.com/quote/AMZN230616P00179500?p=AMZN230616P00179500" xr:uid="{942F1C4B-F8B6-4381-8DC5-4BBC034D0784}"/>
    <hyperlink ref="C6763" r:id="rId9236" display="https://finance.yahoo.com/quote/AMZN/options?strike=179.5&amp;straddle=false" xr:uid="{9144C8BC-FFBB-4501-AB9C-5618B4D16EA0}"/>
    <hyperlink ref="A6764" r:id="rId9237" display="https://finance.yahoo.com/quote/AMZN230616P00180000?p=AMZN230616P00180000" xr:uid="{ABD287A1-0BE7-44A6-87B3-DAC665861E06}"/>
    <hyperlink ref="C6764" r:id="rId9238" display="https://finance.yahoo.com/quote/AMZN/options?strike=180&amp;straddle=false" xr:uid="{5C58990C-B2CD-41C0-B486-9539C09A518A}"/>
    <hyperlink ref="A6765" r:id="rId9239" display="https://finance.yahoo.com/quote/AMZN230616P00180500?p=AMZN230616P00180500" xr:uid="{334CC153-4922-4A11-AFF0-49200C3DDD58}"/>
    <hyperlink ref="C6765" r:id="rId9240" display="https://finance.yahoo.com/quote/AMZN/options?strike=180.5&amp;straddle=false" xr:uid="{2E8B914B-226D-40F1-9C5F-DAEB991870D2}"/>
    <hyperlink ref="A6766" r:id="rId9241" display="https://finance.yahoo.com/quote/AMZN230616P00181000?p=AMZN230616P00181000" xr:uid="{9F7B5676-42DD-4A13-85FF-12C6EA9E028A}"/>
    <hyperlink ref="C6766" r:id="rId9242" display="https://finance.yahoo.com/quote/AMZN/options?strike=181&amp;straddle=false" xr:uid="{C954DD68-1FCD-43E8-BCA1-B174B18AE90F}"/>
    <hyperlink ref="A6767" r:id="rId9243" display="https://finance.yahoo.com/quote/AMZN230616P00181500?p=AMZN230616P00181500" xr:uid="{B78CC577-C546-4D7B-A5C0-CD6B0DC797A5}"/>
    <hyperlink ref="C6767" r:id="rId9244" display="https://finance.yahoo.com/quote/AMZN/options?strike=181.5&amp;straddle=false" xr:uid="{92160508-2F31-4DF4-BC28-696BBDD6030F}"/>
    <hyperlink ref="A6768" r:id="rId9245" display="https://finance.yahoo.com/quote/AMZN230616P00182000?p=AMZN230616P00182000" xr:uid="{A318B595-5212-4832-B288-D4717B0D0C7D}"/>
    <hyperlink ref="C6768" r:id="rId9246" display="https://finance.yahoo.com/quote/AMZN/options?strike=182&amp;straddle=false" xr:uid="{94B2EF2C-F66B-4C69-8EEF-06939FB4CB52}"/>
    <hyperlink ref="A6769" r:id="rId9247" display="https://finance.yahoo.com/quote/AMZN230616P00182500?p=AMZN230616P00182500" xr:uid="{F701D0C6-A8C5-41AD-A2E0-B5E92CDCE91E}"/>
    <hyperlink ref="C6769" r:id="rId9248" display="https://finance.yahoo.com/quote/AMZN/options?strike=182.5&amp;straddle=false" xr:uid="{9CBF84A3-3059-4519-B6A5-3C27F17E1536}"/>
    <hyperlink ref="A6770" r:id="rId9249" display="https://finance.yahoo.com/quote/AMZN230616P00183000?p=AMZN230616P00183000" xr:uid="{BFEA5837-1AC8-40B3-B910-361EE0190633}"/>
    <hyperlink ref="C6770" r:id="rId9250" display="https://finance.yahoo.com/quote/AMZN/options?strike=183&amp;straddle=false" xr:uid="{C67161D0-F678-4E53-8B8C-2591456FC44B}"/>
    <hyperlink ref="A6771" r:id="rId9251" display="https://finance.yahoo.com/quote/AMZN230616P00183500?p=AMZN230616P00183500" xr:uid="{8A004835-7F3E-4A43-AAF4-6AF7E893B197}"/>
    <hyperlink ref="C6771" r:id="rId9252" display="https://finance.yahoo.com/quote/AMZN/options?strike=183.5&amp;straddle=false" xr:uid="{7488CAB1-1AA7-4129-8B1B-0A2D6CF19C8D}"/>
    <hyperlink ref="A6772" r:id="rId9253" display="https://finance.yahoo.com/quote/AMZN230616P00184000?p=AMZN230616P00184000" xr:uid="{9F0B0021-EEBD-4BCC-9B05-1554E36780A9}"/>
    <hyperlink ref="C6772" r:id="rId9254" display="https://finance.yahoo.com/quote/AMZN/options?strike=184&amp;straddle=false" xr:uid="{58712821-2957-447A-98DD-24B8CE07F14E}"/>
    <hyperlink ref="A6773" r:id="rId9255" display="https://finance.yahoo.com/quote/AMZN230616P00184500?p=AMZN230616P00184500" xr:uid="{01C8E121-8884-4B68-AFAD-EAE50654A47B}"/>
    <hyperlink ref="C6773" r:id="rId9256" display="https://finance.yahoo.com/quote/AMZN/options?strike=184.5&amp;straddle=false" xr:uid="{0081E900-1C35-402A-919B-8B6C8E5CA2DE}"/>
    <hyperlink ref="A6774" r:id="rId9257" display="https://finance.yahoo.com/quote/AMZN230616P00185000?p=AMZN230616P00185000" xr:uid="{490A6D30-83D6-4C98-B96D-0FD120D08CFC}"/>
    <hyperlink ref="C6774" r:id="rId9258" display="https://finance.yahoo.com/quote/AMZN/options?strike=185&amp;straddle=false" xr:uid="{6279143E-FB12-4829-8C3A-388736CFB3B0}"/>
    <hyperlink ref="A6775" r:id="rId9259" display="https://finance.yahoo.com/quote/AMZN230616P00185500?p=AMZN230616P00185500" xr:uid="{6EF230C4-30F2-44EB-AA5F-EE4B6C3B2A29}"/>
    <hyperlink ref="C6775" r:id="rId9260" display="https://finance.yahoo.com/quote/AMZN/options?strike=185.5&amp;straddle=false" xr:uid="{7305A857-A786-45DB-BFE1-CCE42DE286C4}"/>
    <hyperlink ref="A6776" r:id="rId9261" display="https://finance.yahoo.com/quote/AMZN230616P00186000?p=AMZN230616P00186000" xr:uid="{3E3E663B-1A4A-4945-ABC3-7746756D105D}"/>
    <hyperlink ref="C6776" r:id="rId9262" display="https://finance.yahoo.com/quote/AMZN/options?strike=186&amp;straddle=false" xr:uid="{6F7E53E5-20C5-40E2-B2B1-FDCF625D891F}"/>
    <hyperlink ref="A6777" r:id="rId9263" display="https://finance.yahoo.com/quote/AMZN230616P00186500?p=AMZN230616P00186500" xr:uid="{6719F934-9B40-4C6E-BC11-F4E91C3CD4F1}"/>
    <hyperlink ref="C6777" r:id="rId9264" display="https://finance.yahoo.com/quote/AMZN/options?strike=186.5&amp;straddle=false" xr:uid="{66FA7850-FDA6-4026-BF15-4D569B5079FB}"/>
    <hyperlink ref="A6778" r:id="rId9265" display="https://finance.yahoo.com/quote/AMZN230616P00187000?p=AMZN230616P00187000" xr:uid="{9673369D-DB69-439C-9410-19AB18B9E723}"/>
    <hyperlink ref="C6778" r:id="rId9266" display="https://finance.yahoo.com/quote/AMZN/options?strike=187&amp;straddle=false" xr:uid="{66761F91-EC28-4008-9B2D-94FAD53F77D7}"/>
    <hyperlink ref="A6779" r:id="rId9267" display="https://finance.yahoo.com/quote/AMZN230616P00187500?p=AMZN230616P00187500" xr:uid="{C2E9AC38-EA86-44EC-98E6-1AC8A3CD17CD}"/>
    <hyperlink ref="C6779" r:id="rId9268" display="https://finance.yahoo.com/quote/AMZN/options?strike=187.5&amp;straddle=false" xr:uid="{D54DA7EE-318E-4C93-9966-528D6AB89E25}"/>
    <hyperlink ref="A6780" r:id="rId9269" display="https://finance.yahoo.com/quote/AMZN230616P00188000?p=AMZN230616P00188000" xr:uid="{4339791E-1F91-4EEF-8976-840CA65FA96C}"/>
    <hyperlink ref="C6780" r:id="rId9270" display="https://finance.yahoo.com/quote/AMZN/options?strike=188&amp;straddle=false" xr:uid="{5962CB8A-A382-41BD-880D-9DA69234878D}"/>
    <hyperlink ref="A6781" r:id="rId9271" display="https://finance.yahoo.com/quote/AMZN230616P00188500?p=AMZN230616P00188500" xr:uid="{15B8D4C5-2006-4F68-B83F-7D260D356E9C}"/>
    <hyperlink ref="C6781" r:id="rId9272" display="https://finance.yahoo.com/quote/AMZN/options?strike=188.5&amp;straddle=false" xr:uid="{BE63ED20-8347-4FC2-9843-8F93FC81B9D5}"/>
    <hyperlink ref="A6782" r:id="rId9273" display="https://finance.yahoo.com/quote/AMZN230616P00189000?p=AMZN230616P00189000" xr:uid="{96195562-BBEE-4AA5-887B-F7846C878DBD}"/>
    <hyperlink ref="C6782" r:id="rId9274" display="https://finance.yahoo.com/quote/AMZN/options?strike=189&amp;straddle=false" xr:uid="{21E80E51-9378-49F6-99AD-59CDD821EC91}"/>
    <hyperlink ref="A6783" r:id="rId9275" display="https://finance.yahoo.com/quote/AMZN230616P00189500?p=AMZN230616P00189500" xr:uid="{64C2F199-C6FC-49F5-818A-ECA9FCA69FE4}"/>
    <hyperlink ref="C6783" r:id="rId9276" display="https://finance.yahoo.com/quote/AMZN/options?strike=189.5&amp;straddle=false" xr:uid="{ECDD91FD-A83A-40E5-A888-2C97B5D6AD7A}"/>
    <hyperlink ref="A6784" r:id="rId9277" display="https://finance.yahoo.com/quote/AMZN230616P00190000?p=AMZN230616P00190000" xr:uid="{4F0CC00E-5248-42FC-BA40-34BC66567271}"/>
    <hyperlink ref="C6784" r:id="rId9278" display="https://finance.yahoo.com/quote/AMZN/options?strike=190&amp;straddle=false" xr:uid="{7868600A-80E2-43EF-873A-40FA240C757E}"/>
    <hyperlink ref="A6785" r:id="rId9279" display="https://finance.yahoo.com/quote/AMZN230616P00190500?p=AMZN230616P00190500" xr:uid="{1233FCEA-C5B8-4F69-B07C-83E1B4C94BF0}"/>
    <hyperlink ref="C6785" r:id="rId9280" display="https://finance.yahoo.com/quote/AMZN/options?strike=190.5&amp;straddle=false" xr:uid="{23249170-15DE-44EB-BA09-133A8635424A}"/>
    <hyperlink ref="A6786" r:id="rId9281" display="https://finance.yahoo.com/quote/AMZN230616P00191000?p=AMZN230616P00191000" xr:uid="{0B0ADBC3-1B84-4C60-AF2B-9A171B8E980A}"/>
    <hyperlink ref="C6786" r:id="rId9282" display="https://finance.yahoo.com/quote/AMZN/options?strike=191&amp;straddle=false" xr:uid="{E90E180B-85C7-4647-A36A-F968BB682988}"/>
    <hyperlink ref="A6787" r:id="rId9283" display="https://finance.yahoo.com/quote/AMZN230616P00191500?p=AMZN230616P00191500" xr:uid="{309417D8-FDC2-4361-8320-A2DC839EA87E}"/>
    <hyperlink ref="C6787" r:id="rId9284" display="https://finance.yahoo.com/quote/AMZN/options?strike=191.5&amp;straddle=false" xr:uid="{22D7E4DE-58E8-4C99-9AEB-77BBFDA93255}"/>
    <hyperlink ref="A6788" r:id="rId9285" display="https://finance.yahoo.com/quote/AMZN230616P00192000?p=AMZN230616P00192000" xr:uid="{6B7C72A3-557B-4D23-8BFE-D449C253FAA2}"/>
    <hyperlink ref="C6788" r:id="rId9286" display="https://finance.yahoo.com/quote/AMZN/options?strike=192&amp;straddle=false" xr:uid="{19ED4270-4EC9-427C-A890-6DC822A0C945}"/>
    <hyperlink ref="A6789" r:id="rId9287" display="https://finance.yahoo.com/quote/AMZN230616P00192500?p=AMZN230616P00192500" xr:uid="{E92D169D-2522-4218-B0C8-8C00A2DC3257}"/>
    <hyperlink ref="C6789" r:id="rId9288" display="https://finance.yahoo.com/quote/AMZN/options?strike=192.5&amp;straddle=false" xr:uid="{5E91A0C9-3C1D-4510-8886-EF8A057E46AD}"/>
    <hyperlink ref="A6790" r:id="rId9289" display="https://finance.yahoo.com/quote/AMZN230616P00193000?p=AMZN230616P00193000" xr:uid="{A0223EDF-F612-4ADC-8F76-A03CA68A2284}"/>
    <hyperlink ref="C6790" r:id="rId9290" display="https://finance.yahoo.com/quote/AMZN/options?strike=193&amp;straddle=false" xr:uid="{D9F65758-0F10-4729-BC86-CB484B5534D6}"/>
    <hyperlink ref="A6791" r:id="rId9291" display="https://finance.yahoo.com/quote/AMZN230616P00193500?p=AMZN230616P00193500" xr:uid="{16288DD2-2BB6-4993-9988-97D4B0F76463}"/>
    <hyperlink ref="C6791" r:id="rId9292" display="https://finance.yahoo.com/quote/AMZN/options?strike=193.5&amp;straddle=false" xr:uid="{215FB677-B4FB-488A-AA4B-DAD37C535DF8}"/>
    <hyperlink ref="A6792" r:id="rId9293" display="https://finance.yahoo.com/quote/AMZN230616P00194000?p=AMZN230616P00194000" xr:uid="{72FEFE69-1A63-4FA3-BC82-7F79A74270EE}"/>
    <hyperlink ref="C6792" r:id="rId9294" display="https://finance.yahoo.com/quote/AMZN/options?strike=194&amp;straddle=false" xr:uid="{C8827F03-69C5-4388-9D6E-E8219B7819B5}"/>
    <hyperlink ref="A6793" r:id="rId9295" display="https://finance.yahoo.com/quote/AMZN230616P00194500?p=AMZN230616P00194500" xr:uid="{6D5A9F58-B334-4290-BAD8-57B655753589}"/>
    <hyperlink ref="C6793" r:id="rId9296" display="https://finance.yahoo.com/quote/AMZN/options?strike=194.5&amp;straddle=false" xr:uid="{0B3B4A90-E329-4523-8190-D61F550DEFE1}"/>
    <hyperlink ref="A6794" r:id="rId9297" display="https://finance.yahoo.com/quote/AMZN230616P00195000?p=AMZN230616P00195000" xr:uid="{73B26CE3-3610-4BC6-948C-389DFC3565E3}"/>
    <hyperlink ref="C6794" r:id="rId9298" display="https://finance.yahoo.com/quote/AMZN/options?strike=195&amp;straddle=false" xr:uid="{68145D75-CE1F-4942-8EFB-3927C2838DCA}"/>
    <hyperlink ref="A6795" r:id="rId9299" display="https://finance.yahoo.com/quote/AMZN230616P00195500?p=AMZN230616P00195500" xr:uid="{BF0CE451-9D8F-4991-9863-0F04E2812AC4}"/>
    <hyperlink ref="C6795" r:id="rId9300" display="https://finance.yahoo.com/quote/AMZN/options?strike=195.5&amp;straddle=false" xr:uid="{7F10FC02-9B55-48DC-88A5-D62BA90E4524}"/>
    <hyperlink ref="A6796" r:id="rId9301" display="https://finance.yahoo.com/quote/AMZN230616P00196000?p=AMZN230616P00196000" xr:uid="{CCF4C081-77CA-4E5A-9015-E4B20F886040}"/>
    <hyperlink ref="C6796" r:id="rId9302" display="https://finance.yahoo.com/quote/AMZN/options?strike=196&amp;straddle=false" xr:uid="{0AEB30D9-533D-4C67-AA67-95D029A094B2}"/>
    <hyperlink ref="A6797" r:id="rId9303" display="https://finance.yahoo.com/quote/AMZN230616P00196500?p=AMZN230616P00196500" xr:uid="{FB0177D2-01ED-42D8-978C-81512C5980D4}"/>
    <hyperlink ref="C6797" r:id="rId9304" display="https://finance.yahoo.com/quote/AMZN/options?strike=196.5&amp;straddle=false" xr:uid="{CDBB08BE-EEAD-4C77-B4F4-4F30F5C59755}"/>
    <hyperlink ref="A6798" r:id="rId9305" display="https://finance.yahoo.com/quote/AMZN230616P00197000?p=AMZN230616P00197000" xr:uid="{DE438326-71A9-4AC7-AB96-326BA287F64F}"/>
    <hyperlink ref="C6798" r:id="rId9306" display="https://finance.yahoo.com/quote/AMZN/options?strike=197&amp;straddle=false" xr:uid="{DEDD3CCD-9A47-4B84-B049-692FF538762A}"/>
    <hyperlink ref="A6799" r:id="rId9307" display="https://finance.yahoo.com/quote/AMZN230616P00197500?p=AMZN230616P00197500" xr:uid="{318636BD-8754-446B-8310-3795F5164443}"/>
    <hyperlink ref="C6799" r:id="rId9308" display="https://finance.yahoo.com/quote/AMZN/options?strike=197.5&amp;straddle=false" xr:uid="{96EBEADD-DD57-4EC8-A438-461C33018360}"/>
    <hyperlink ref="A6800" r:id="rId9309" display="https://finance.yahoo.com/quote/AMZN230616P00198000?p=AMZN230616P00198000" xr:uid="{2291C9F5-A18D-4044-AE30-CA7704A7F303}"/>
    <hyperlink ref="C6800" r:id="rId9310" display="https://finance.yahoo.com/quote/AMZN/options?strike=198&amp;straddle=false" xr:uid="{47FFDE6D-4F83-484D-A591-E1F5EC25D5F0}"/>
    <hyperlink ref="A6801" r:id="rId9311" display="https://finance.yahoo.com/quote/AMZN230616P00198500?p=AMZN230616P00198500" xr:uid="{2A0D2DE8-3D4D-4652-8D81-7A9E3BD32E6F}"/>
    <hyperlink ref="C6801" r:id="rId9312" display="https://finance.yahoo.com/quote/AMZN/options?strike=198.5&amp;straddle=false" xr:uid="{2162699C-383E-422C-B75B-CE6DBB86D2D6}"/>
    <hyperlink ref="A6802" r:id="rId9313" display="https://finance.yahoo.com/quote/AMZN230616P00199000?p=AMZN230616P00199000" xr:uid="{091B621F-A386-4D50-8229-384E57E4A293}"/>
    <hyperlink ref="C6802" r:id="rId9314" display="https://finance.yahoo.com/quote/AMZN/options?strike=199&amp;straddle=false" xr:uid="{2FBD9F8C-8E63-4ACF-B896-B9032B6B6A81}"/>
    <hyperlink ref="A6803" r:id="rId9315" display="https://finance.yahoo.com/quote/AMZN230616P00199500?p=AMZN230616P00199500" xr:uid="{2402B055-43D5-4F4A-B61B-9ADA57B8A299}"/>
    <hyperlink ref="C6803" r:id="rId9316" display="https://finance.yahoo.com/quote/AMZN/options?strike=199.5&amp;straddle=false" xr:uid="{7A9708EB-3FBE-4A6C-A567-02AFDF7FC1E2}"/>
    <hyperlink ref="A6804" r:id="rId9317" display="https://finance.yahoo.com/quote/AMZN230616P00200000?p=AMZN230616P00200000" xr:uid="{467FC48C-D5B9-4B9A-AE57-5A649F0E4F93}"/>
    <hyperlink ref="C6804" r:id="rId9318" display="https://finance.yahoo.com/quote/AMZN/options?strike=200&amp;straddle=false" xr:uid="{966B8FAF-54CD-4E45-9BF5-392471DFA21A}"/>
    <hyperlink ref="A6805" r:id="rId9319" display="https://finance.yahoo.com/quote/AMZN230616P00205000?p=AMZN230616P00205000" xr:uid="{58258F16-6622-4A75-BC45-7D3402EB2D04}"/>
    <hyperlink ref="C6805" r:id="rId9320" display="https://finance.yahoo.com/quote/AMZN/options?strike=205&amp;straddle=false" xr:uid="{B947087F-30A5-47F8-B470-83C5F6C3A791}"/>
    <hyperlink ref="A6806" r:id="rId9321" display="https://finance.yahoo.com/quote/AMZN230616P00210000?p=AMZN230616P00210000" xr:uid="{6BEB3EE6-D2D3-4CFF-8A4F-6DD38820949F}"/>
    <hyperlink ref="C6806" r:id="rId9322" display="https://finance.yahoo.com/quote/AMZN/options?strike=210&amp;straddle=false" xr:uid="{5DF3CEE4-6F02-4B49-97B5-7CC220811E3E}"/>
    <hyperlink ref="A6807" r:id="rId9323" display="https://finance.yahoo.com/quote/AMZN230616P00215000?p=AMZN230616P00215000" xr:uid="{589F6BD8-CDAE-4053-AE85-04A3AB8345CE}"/>
    <hyperlink ref="C6807" r:id="rId9324" display="https://finance.yahoo.com/quote/AMZN/options?strike=215&amp;straddle=false" xr:uid="{265C553E-8739-4C97-A9EA-43F98A72A0D0}"/>
    <hyperlink ref="A6808" r:id="rId9325" display="https://finance.yahoo.com/quote/AMZN230616P00220000?p=AMZN230616P00220000" xr:uid="{8EDF7866-736B-43CF-BF9C-7988AC66CAD7}"/>
    <hyperlink ref="C6808" r:id="rId9326" display="https://finance.yahoo.com/quote/AMZN/options?strike=220&amp;straddle=false" xr:uid="{B0F45648-075F-4A58-BD32-C7A3DAEB1576}"/>
    <hyperlink ref="A6809" r:id="rId9327" display="https://finance.yahoo.com/quote/AMZN230616P00225000?p=AMZN230616P00225000" xr:uid="{2F12E488-9C23-4D1B-8776-FACF8997B761}"/>
    <hyperlink ref="C6809" r:id="rId9328" display="https://finance.yahoo.com/quote/AMZN/options?strike=225&amp;straddle=false" xr:uid="{8FD00E10-5EBC-417E-B1E7-F86380BB5E69}"/>
    <hyperlink ref="A6810" r:id="rId9329" display="https://finance.yahoo.com/quote/AMZN230616P00230000?p=AMZN230616P00230000" xr:uid="{217711EE-8564-4730-8428-361020017574}"/>
    <hyperlink ref="C6810" r:id="rId9330" display="https://finance.yahoo.com/quote/AMZN/options?strike=230&amp;straddle=false" xr:uid="{F1D42257-A9DD-40C2-87D4-A02CDEE52F83}"/>
    <hyperlink ref="A6811" r:id="rId9331" display="https://finance.yahoo.com/quote/AMZN230616P00235000?p=AMZN230616P00235000" xr:uid="{DA86BB9E-BF55-455F-83EA-E7237209D2E2}"/>
    <hyperlink ref="C6811" r:id="rId9332" display="https://finance.yahoo.com/quote/AMZN/options?strike=235&amp;straddle=false" xr:uid="{A8BDA561-AD5C-4882-9F84-C169B3ACD516}"/>
    <hyperlink ref="A6812" r:id="rId9333" display="https://finance.yahoo.com/quote/AMZN230616P00240000?p=AMZN230616P00240000" xr:uid="{BC3831D2-60FA-44F9-91B1-56D8495E0E05}"/>
    <hyperlink ref="C6812" r:id="rId9334" display="https://finance.yahoo.com/quote/AMZN/options?strike=240&amp;straddle=false" xr:uid="{14381F3F-71B3-4284-9801-4FFB57E4D15A}"/>
    <hyperlink ref="A6813" r:id="rId9335" display="https://finance.yahoo.com/quote/AMZN230616P00245000?p=AMZN230616P00245000" xr:uid="{67603DFE-1065-4BDC-874B-09BF78ED30E5}"/>
    <hyperlink ref="C6813" r:id="rId9336" display="https://finance.yahoo.com/quote/AMZN/options?strike=245&amp;straddle=false" xr:uid="{36C1862A-0EC2-45C0-A3C0-7369D956CC9A}"/>
    <hyperlink ref="A6814" r:id="rId9337" display="https://finance.yahoo.com/quote/AMZN230616P00250000?p=AMZN230616P00250000" xr:uid="{C9B93769-E73E-4C7D-8666-E70B28EA723E}"/>
    <hyperlink ref="C6814" r:id="rId9338" display="https://finance.yahoo.com/quote/AMZN/options?strike=250&amp;straddle=false" xr:uid="{C35CF5D5-D839-4F8B-AD30-39C7246B5B6A}"/>
    <hyperlink ref="A6815" r:id="rId9339" display="https://finance.yahoo.com/quote/AMZN230616P00255000?p=AMZN230616P00255000" xr:uid="{87670812-FF78-43AE-A302-28532CF0B3E7}"/>
    <hyperlink ref="C6815" r:id="rId9340" display="https://finance.yahoo.com/quote/AMZN/options?strike=255&amp;straddle=false" xr:uid="{06F396D7-7777-4B5B-813C-139487CA1175}"/>
    <hyperlink ref="A6816" r:id="rId9341" display="https://finance.yahoo.com/quote/AMZN230616P00260000?p=AMZN230616P00260000" xr:uid="{2ACC86BD-0E1B-4587-A170-865BE96B7D5E}"/>
    <hyperlink ref="C6816" r:id="rId9342" display="https://finance.yahoo.com/quote/AMZN/options?strike=260&amp;straddle=false" xr:uid="{F015AC25-18B1-43AD-BD69-1A6714631896}"/>
    <hyperlink ref="A6817" r:id="rId9343" display="https://finance.yahoo.com/quote/AMZN230616P00265000?p=AMZN230616P00265000" xr:uid="{269653E4-F8D3-41A8-9812-033DA95E36EE}"/>
    <hyperlink ref="C6817" r:id="rId9344" display="https://finance.yahoo.com/quote/AMZN/options?strike=265&amp;straddle=false" xr:uid="{564207CD-6A61-4D78-BCB2-B214F5AB8C0C}"/>
    <hyperlink ref="A6818" r:id="rId9345" display="https://finance.yahoo.com/quote/AMZN230616P00270000?p=AMZN230616P00270000" xr:uid="{73ED20A1-E51A-4B4E-8630-84E4DD32E3CB}"/>
    <hyperlink ref="C6818" r:id="rId9346" display="https://finance.yahoo.com/quote/AMZN/options?strike=270&amp;straddle=false" xr:uid="{4E4B0894-C445-4D44-A040-F18A3B6014BD}"/>
    <hyperlink ref="A6819" r:id="rId9347" display="https://finance.yahoo.com/quote/AMZN230616P00275000?p=AMZN230616P00275000" xr:uid="{DD241164-DF14-4EE7-9690-EBA92FBFC361}"/>
    <hyperlink ref="C6819" r:id="rId9348" display="https://finance.yahoo.com/quote/AMZN/options?strike=275&amp;straddle=false" xr:uid="{554D1A2C-8A97-489F-A279-07001FD01612}"/>
    <hyperlink ref="A6820" r:id="rId9349" display="https://finance.yahoo.com/quote/AMZN230616P01060000?p=AMZN230616P01060000" xr:uid="{B0B98C01-2B62-4C8E-8FA1-334EAAA17AB1}"/>
    <hyperlink ref="C6820" r:id="rId9350" display="https://finance.yahoo.com/quote/AMZN/options?strike=1060&amp;straddle=false" xr:uid="{81511192-BAF6-4C07-A923-3CDA2A989FD4}"/>
    <hyperlink ref="A6821" r:id="rId9351" display="https://finance.yahoo.com/quote/AMZN230616P01080000?p=AMZN230616P01080000" xr:uid="{185250BC-8DA2-4060-990B-2813E948E7C2}"/>
    <hyperlink ref="C6821" r:id="rId9352" display="https://finance.yahoo.com/quote/AMZN/options?strike=1080&amp;straddle=false" xr:uid="{2142C10C-C441-411D-9919-8A5D94BA33C1}"/>
    <hyperlink ref="A6822" r:id="rId9353" display="https://finance.yahoo.com/quote/AMZN230616P01100000?p=AMZN230616P01100000" xr:uid="{7B6D4162-BF4A-4E0F-9D80-2121A774CB88}"/>
    <hyperlink ref="C6822" r:id="rId9354" display="https://finance.yahoo.com/quote/AMZN/options?strike=1100&amp;straddle=false" xr:uid="{685252F1-229C-4319-98FE-A9AC04828EE7}"/>
    <hyperlink ref="A6823" r:id="rId9355" display="https://finance.yahoo.com/quote/AMZN230616P01120000?p=AMZN230616P01120000" xr:uid="{78B5EEE3-C0CA-4D2F-A2D3-8DF5045EBCD7}"/>
    <hyperlink ref="C6823" r:id="rId9356" display="https://finance.yahoo.com/quote/AMZN/options?strike=1120&amp;straddle=false" xr:uid="{356B5ACE-A6BC-4E29-B141-694E596D768E}"/>
    <hyperlink ref="A6824" r:id="rId9357" display="https://finance.yahoo.com/quote/AMZN230616P01140000?p=AMZN230616P01140000" xr:uid="{DF37425F-E303-43DA-9066-785AED04FD36}"/>
    <hyperlink ref="C6824" r:id="rId9358" display="https://finance.yahoo.com/quote/AMZN/options?strike=1140&amp;straddle=false" xr:uid="{51508AA4-4645-4A91-9B26-DF65525F702B}"/>
    <hyperlink ref="A6825" r:id="rId9359" display="https://finance.yahoo.com/quote/AMZN230616P01160000?p=AMZN230616P01160000" xr:uid="{0F1B14D3-9BA9-4C3B-816B-A3FE135A7379}"/>
    <hyperlink ref="C6825" r:id="rId9360" display="https://finance.yahoo.com/quote/AMZN/options?strike=1160&amp;straddle=false" xr:uid="{BD82891A-274C-4A1F-AB4A-62C289D1C405}"/>
    <hyperlink ref="A6826" r:id="rId9361" display="https://finance.yahoo.com/quote/AMZN230616P01180000?p=AMZN230616P01180000" xr:uid="{06C2AB11-3722-4417-B7A4-477069D00675}"/>
    <hyperlink ref="C6826" r:id="rId9362" display="https://finance.yahoo.com/quote/AMZN/options?strike=1180&amp;straddle=false" xr:uid="{178CBA58-762A-4EBA-AEE6-C798621E68B2}"/>
    <hyperlink ref="A6827" r:id="rId9363" display="https://finance.yahoo.com/quote/AMZN230616P01200000?p=AMZN230616P01200000" xr:uid="{C888145C-E2A9-47C4-A8E8-43B96F5E481E}"/>
    <hyperlink ref="C6827" r:id="rId9364" display="https://finance.yahoo.com/quote/AMZN/options?strike=1200&amp;straddle=false" xr:uid="{C841CCB1-EB70-4F39-BFFC-34C4A475A17C}"/>
    <hyperlink ref="A6828" r:id="rId9365" display="https://finance.yahoo.com/quote/AMZN230616P01220000?p=AMZN230616P01220000" xr:uid="{14A3982B-AEAC-4E16-AD6B-E24C6E56C49E}"/>
    <hyperlink ref="C6828" r:id="rId9366" display="https://finance.yahoo.com/quote/AMZN/options?strike=1220&amp;straddle=false" xr:uid="{1881D289-5A18-4C17-8064-21F94D82534E}"/>
    <hyperlink ref="A6829" r:id="rId9367" display="https://finance.yahoo.com/quote/AMZN230616P01240000?p=AMZN230616P01240000" xr:uid="{5DFC63FB-8347-4801-8B1A-7BAAC993E927}"/>
    <hyperlink ref="C6829" r:id="rId9368" display="https://finance.yahoo.com/quote/AMZN/options?strike=1240&amp;straddle=false" xr:uid="{E90535FF-344E-4903-9800-F88E966A560C}"/>
    <hyperlink ref="A6830" r:id="rId9369" display="https://finance.yahoo.com/quote/AMZN230616P01260000?p=AMZN230616P01260000" xr:uid="{95785DD0-CDC2-4CC1-8D30-7B431E9BDB48}"/>
    <hyperlink ref="C6830" r:id="rId9370" display="https://finance.yahoo.com/quote/AMZN/options?strike=1260&amp;straddle=false" xr:uid="{DF267A8F-A291-46AB-92CF-9AEA9CD4CF8A}"/>
    <hyperlink ref="A6831" r:id="rId9371" display="https://finance.yahoo.com/quote/AMZN230616P01280000?p=AMZN230616P01280000" xr:uid="{BB286468-CC09-4969-938C-953C0015C287}"/>
    <hyperlink ref="C6831" r:id="rId9372" display="https://finance.yahoo.com/quote/AMZN/options?strike=1280&amp;straddle=false" xr:uid="{4DC06BD5-7A8A-41D4-88D4-7AC3986FED0F}"/>
    <hyperlink ref="A6832" r:id="rId9373" display="https://finance.yahoo.com/quote/AMZN230616P01300000?p=AMZN230616P01300000" xr:uid="{597CD163-2838-4175-8EFE-19CD109D8E9A}"/>
    <hyperlink ref="C6832" r:id="rId9374" display="https://finance.yahoo.com/quote/AMZN/options?strike=1300&amp;straddle=false" xr:uid="{8D4686B2-51D0-453D-8F2E-DB1AEA73EB25}"/>
    <hyperlink ref="A6833" r:id="rId9375" display="https://finance.yahoo.com/quote/AMZN230616P01320000?p=AMZN230616P01320000" xr:uid="{F2D74C98-BA9B-404B-AAAE-E0C736056D53}"/>
    <hyperlink ref="C6833" r:id="rId9376" display="https://finance.yahoo.com/quote/AMZN/options?strike=1320&amp;straddle=false" xr:uid="{0DAFE635-CADC-4696-B6F4-D5421C030912}"/>
    <hyperlink ref="A6834" r:id="rId9377" display="https://finance.yahoo.com/quote/AMZN230616P01340000?p=AMZN230616P01340000" xr:uid="{3902240F-BFD9-4B32-8322-B6C68EABB2C7}"/>
    <hyperlink ref="C6834" r:id="rId9378" display="https://finance.yahoo.com/quote/AMZN/options?strike=1340&amp;straddle=false" xr:uid="{49B669AF-9BD8-48FB-BB46-E3650CC7371D}"/>
    <hyperlink ref="A6835" r:id="rId9379" display="https://finance.yahoo.com/quote/AMZN230616P01360000?p=AMZN230616P01360000" xr:uid="{C5E3CDEF-D2B9-41B5-9A32-F7F7CA438BAD}"/>
    <hyperlink ref="C6835" r:id="rId9380" display="https://finance.yahoo.com/quote/AMZN/options?strike=1360&amp;straddle=false" xr:uid="{BD779EB6-EB8F-4477-B9AA-47ED6ABBB9DC}"/>
    <hyperlink ref="A6836" r:id="rId9381" display="https://finance.yahoo.com/quote/AMZN230616P01380000?p=AMZN230616P01380000" xr:uid="{89C0A8E9-DCE0-4CF1-B74A-3CACC3C8AA06}"/>
    <hyperlink ref="C6836" r:id="rId9382" display="https://finance.yahoo.com/quote/AMZN/options?strike=1380&amp;straddle=false" xr:uid="{77B2DA12-D2F9-4FA8-A752-6D18B8FEA5EF}"/>
    <hyperlink ref="A6837" r:id="rId9383" display="https://finance.yahoo.com/quote/AMZN230616P01400000?p=AMZN230616P01400000" xr:uid="{991FACBA-287A-47CE-87C5-9D5B511A33B2}"/>
    <hyperlink ref="C6837" r:id="rId9384" display="https://finance.yahoo.com/quote/AMZN/options?strike=1400&amp;straddle=false" xr:uid="{1F90AD33-A1EF-4357-93C4-F3CF4CDC7B58}"/>
    <hyperlink ref="A6838" r:id="rId9385" display="https://finance.yahoo.com/quote/AMZN230616P01420000?p=AMZN230616P01420000" xr:uid="{9ADBFD25-1F88-4EB9-880A-77312896EF14}"/>
    <hyperlink ref="C6838" r:id="rId9386" display="https://finance.yahoo.com/quote/AMZN/options?strike=1420&amp;straddle=false" xr:uid="{307BADC1-E687-4385-B7ED-3FC2E5CA92D1}"/>
    <hyperlink ref="A6839" r:id="rId9387" display="https://finance.yahoo.com/quote/AMZN230616P01440000?p=AMZN230616P01440000" xr:uid="{FF18B803-4F3A-48EF-8CCF-D3EB70A14B96}"/>
    <hyperlink ref="C6839" r:id="rId9388" display="https://finance.yahoo.com/quote/AMZN/options?strike=1440&amp;straddle=false" xr:uid="{44DCF0C1-3E34-4922-B5E6-832FAC0EB304}"/>
    <hyperlink ref="A6840" r:id="rId9389" display="https://finance.yahoo.com/quote/AMZN230616P01450000?p=AMZN230616P01450000" xr:uid="{6AB50A44-5DCC-48EC-A6CC-D0B2CF28ED15}"/>
    <hyperlink ref="C6840" r:id="rId9390" display="https://finance.yahoo.com/quote/AMZN/options?strike=1450&amp;straddle=false" xr:uid="{61ABE385-96F0-4661-BFF3-0E8FC6F4CDEC}"/>
    <hyperlink ref="A6841" r:id="rId9391" display="https://finance.yahoo.com/quote/AMZN230616P01460000?p=AMZN230616P01460000" xr:uid="{B5A036A2-486E-44D6-9A01-034691242796}"/>
    <hyperlink ref="C6841" r:id="rId9392" display="https://finance.yahoo.com/quote/AMZN/options?strike=1460&amp;straddle=false" xr:uid="{B851DA84-8153-4245-8E6C-930F353FEA43}"/>
    <hyperlink ref="A6842" r:id="rId9393" display="https://finance.yahoo.com/quote/AMZN230616P01480000?p=AMZN230616P01480000" xr:uid="{6EC5D209-DD4C-4CA8-AB11-ECC82BC2AEE4}"/>
    <hyperlink ref="C6842" r:id="rId9394" display="https://finance.yahoo.com/quote/AMZN/options?strike=1480&amp;straddle=false" xr:uid="{40A0BCC3-2F80-4EB8-9486-59D6586BC3FB}"/>
    <hyperlink ref="A6843" r:id="rId9395" display="https://finance.yahoo.com/quote/AMZN230616P01500000?p=AMZN230616P01500000" xr:uid="{C07A26B1-B828-4CC0-9BCD-A9DA6DA6C974}"/>
    <hyperlink ref="C6843" r:id="rId9396" display="https://finance.yahoo.com/quote/AMZN/options?strike=1500&amp;straddle=false" xr:uid="{ADAA88DE-5928-4064-A78D-5A1CC860E80A}"/>
    <hyperlink ref="A6844" r:id="rId9397" display="https://finance.yahoo.com/quote/AMZN230616P01520000?p=AMZN230616P01520000" xr:uid="{95254E5E-131C-478A-85EA-FBEF335007B8}"/>
    <hyperlink ref="C6844" r:id="rId9398" display="https://finance.yahoo.com/quote/AMZN/options?strike=1520&amp;straddle=false" xr:uid="{487567DC-E48D-48F7-A43D-AB47AC94BEB4}"/>
    <hyperlink ref="A6845" r:id="rId9399" display="https://finance.yahoo.com/quote/AMZN230616P01540000?p=AMZN230616P01540000" xr:uid="{4A99A8A5-E123-4C1A-BBCE-491D3C315ED8}"/>
    <hyperlink ref="C6845" r:id="rId9400" display="https://finance.yahoo.com/quote/AMZN/options?strike=1540&amp;straddle=false" xr:uid="{7F84B818-AFCD-4CF6-A492-A6719A77646A}"/>
    <hyperlink ref="A6846" r:id="rId9401" display="https://finance.yahoo.com/quote/AMZN230616P01550000?p=AMZN230616P01550000" xr:uid="{442FDCFF-50A9-4E5A-AF1B-B5594443A7B1}"/>
    <hyperlink ref="C6846" r:id="rId9402" display="https://finance.yahoo.com/quote/AMZN/options?strike=1550&amp;straddle=false" xr:uid="{C69810BA-FBE8-4531-B934-C5F8B487E47B}"/>
    <hyperlink ref="A6847" r:id="rId9403" display="https://finance.yahoo.com/quote/AMZN230616P01560000?p=AMZN230616P01560000" xr:uid="{C3EDC5ED-26A9-480D-8C03-7D3095328BDD}"/>
    <hyperlink ref="C6847" r:id="rId9404" display="https://finance.yahoo.com/quote/AMZN/options?strike=1560&amp;straddle=false" xr:uid="{EF3C1AE1-78B9-43B8-A685-482B10904690}"/>
    <hyperlink ref="A6848" r:id="rId9405" display="https://finance.yahoo.com/quote/AMZN230616P01580000?p=AMZN230616P01580000" xr:uid="{C386D946-3F48-488B-AB4C-6FA9FE0829CB}"/>
    <hyperlink ref="C6848" r:id="rId9406" display="https://finance.yahoo.com/quote/AMZN/options?strike=1580&amp;straddle=false" xr:uid="{338239F1-FE16-4F60-8763-1A82C4EEB825}"/>
    <hyperlink ref="A6849" r:id="rId9407" display="https://finance.yahoo.com/quote/AMZN230616P01600000?p=AMZN230616P01600000" xr:uid="{82965F14-51AB-4909-AB3E-72C4934C52FF}"/>
    <hyperlink ref="C6849" r:id="rId9408" display="https://finance.yahoo.com/quote/AMZN/options?strike=1600&amp;straddle=false" xr:uid="{0E5BE20C-4830-4732-8632-48644F7BC28C}"/>
    <hyperlink ref="A6850" r:id="rId9409" display="https://finance.yahoo.com/quote/AMZN230616P01620000?p=AMZN230616P01620000" xr:uid="{15A67298-7086-43BC-9A81-AAD221A5219E}"/>
    <hyperlink ref="C6850" r:id="rId9410" display="https://finance.yahoo.com/quote/AMZN/options?strike=1620&amp;straddle=false" xr:uid="{103BD9A1-407B-438E-A12C-D3D2315FF57D}"/>
    <hyperlink ref="A6851" r:id="rId9411" display="https://finance.yahoo.com/quote/AMZN230616P01640000?p=AMZN230616P01640000" xr:uid="{14D4C2CF-D2BD-4F50-AB31-9B624C6DAF9B}"/>
    <hyperlink ref="C6851" r:id="rId9412" display="https://finance.yahoo.com/quote/AMZN/options?strike=1640&amp;straddle=false" xr:uid="{45D0E6CC-9681-440F-BA83-56C68515F21F}"/>
    <hyperlink ref="A6852" r:id="rId9413" display="https://finance.yahoo.com/quote/AMZN230616P01660000?p=AMZN230616P01660000" xr:uid="{F36EC319-18C0-4EA5-81AE-70DAFE285E9A}"/>
    <hyperlink ref="C6852" r:id="rId9414" display="https://finance.yahoo.com/quote/AMZN/options?strike=1660&amp;straddle=false" xr:uid="{427D7D2C-6B54-4FE4-9E22-812337F806F1}"/>
    <hyperlink ref="A6853" r:id="rId9415" display="https://finance.yahoo.com/quote/AMZN230616P01680000?p=AMZN230616P01680000" xr:uid="{14EB892F-3327-4651-92B6-9FB6A1340529}"/>
    <hyperlink ref="C6853" r:id="rId9416" display="https://finance.yahoo.com/quote/AMZN/options?strike=1680&amp;straddle=false" xr:uid="{31150E10-C8FC-4860-820E-56044D203697}"/>
    <hyperlink ref="A6854" r:id="rId9417" display="https://finance.yahoo.com/quote/AMZN230616P01700000?p=AMZN230616P01700000" xr:uid="{48A2A2CD-E0E9-4D89-8D30-8C51C13A92CB}"/>
    <hyperlink ref="C6854" r:id="rId9418" display="https://finance.yahoo.com/quote/AMZN/options?strike=1700&amp;straddle=false" xr:uid="{D6950887-D5F2-4C71-8A8D-2A94CA774D84}"/>
    <hyperlink ref="A6855" r:id="rId9419" display="https://finance.yahoo.com/quote/AMZN230616P01720000?p=AMZN230616P01720000" xr:uid="{8198C7AE-46B8-4AC1-B195-3B3D5EFA8C11}"/>
    <hyperlink ref="C6855" r:id="rId9420" display="https://finance.yahoo.com/quote/AMZN/options?strike=1720&amp;straddle=false" xr:uid="{D03AF675-0515-45F7-BDC7-350D2529FC9F}"/>
    <hyperlink ref="A6856" r:id="rId9421" display="https://finance.yahoo.com/quote/AMZN230616P01740000?p=AMZN230616P01740000" xr:uid="{04A3EB56-3608-4F1A-AAE1-6A8D3CA03D9D}"/>
    <hyperlink ref="C6856" r:id="rId9422" display="https://finance.yahoo.com/quote/AMZN/options?strike=1740&amp;straddle=false" xr:uid="{D28321B0-2DFD-4102-9895-41547F15566E}"/>
    <hyperlink ref="A6857" r:id="rId9423" display="https://finance.yahoo.com/quote/AMZN230616P01760000?p=AMZN230616P01760000" xr:uid="{2906D2C9-C604-4860-939F-2FD184D4C8DD}"/>
    <hyperlink ref="C6857" r:id="rId9424" display="https://finance.yahoo.com/quote/AMZN/options?strike=1760&amp;straddle=false" xr:uid="{2A17E8E7-F9D3-4273-B064-08FDE98ADF36}"/>
    <hyperlink ref="A6858" r:id="rId9425" display="https://finance.yahoo.com/quote/AMZN230616P01780000?p=AMZN230616P01780000" xr:uid="{F58A442E-90C6-4B15-A999-7239A75E40A6}"/>
    <hyperlink ref="C6858" r:id="rId9426" display="https://finance.yahoo.com/quote/AMZN/options?strike=1780&amp;straddle=false" xr:uid="{2019C768-D1FD-4C9E-8B0E-C43C16C3A00B}"/>
    <hyperlink ref="A6859" r:id="rId9427" display="https://finance.yahoo.com/quote/AMZN230616P01800000?p=AMZN230616P01800000" xr:uid="{19567224-AE2E-4607-AB45-3939A7FF1990}"/>
    <hyperlink ref="C6859" r:id="rId9428" display="https://finance.yahoo.com/quote/AMZN/options?strike=1800&amp;straddle=false" xr:uid="{790AB786-2A34-44BD-AAD6-F8A60FAB3AD0}"/>
    <hyperlink ref="A6860" r:id="rId9429" display="https://finance.yahoo.com/quote/AMZN230616P01820000?p=AMZN230616P01820000" xr:uid="{D1527242-4D6A-4B1A-99FA-536B5C92DB47}"/>
    <hyperlink ref="C6860" r:id="rId9430" display="https://finance.yahoo.com/quote/AMZN/options?strike=1820&amp;straddle=false" xr:uid="{5A10D1AF-F630-477B-8930-B3C50DE832D2}"/>
    <hyperlink ref="A6861" r:id="rId9431" display="https://finance.yahoo.com/quote/AMZN230616P01840000?p=AMZN230616P01840000" xr:uid="{4C16B14E-0D80-42D3-B31A-9D34E86EE311}"/>
    <hyperlink ref="C6861" r:id="rId9432" display="https://finance.yahoo.com/quote/AMZN/options?strike=1840&amp;straddle=false" xr:uid="{6566A717-2D25-4793-96BE-3E91A76DDA41}"/>
    <hyperlink ref="A6862" r:id="rId9433" display="https://finance.yahoo.com/quote/AMZN230616P01860000?p=AMZN230616P01860000" xr:uid="{973A14C0-F150-48CB-8BD2-679F6D220CE1}"/>
    <hyperlink ref="C6862" r:id="rId9434" display="https://finance.yahoo.com/quote/AMZN/options?strike=1860&amp;straddle=false" xr:uid="{0AFAEF4C-70ED-4656-AE3B-1D8C4BB1AEB6}"/>
    <hyperlink ref="A6863" r:id="rId9435" display="https://finance.yahoo.com/quote/AMZN230616P01880000?p=AMZN230616P01880000" xr:uid="{2430E4F8-C3D0-4BE7-BC9C-E51A260A195B}"/>
    <hyperlink ref="C6863" r:id="rId9436" display="https://finance.yahoo.com/quote/AMZN/options?strike=1880&amp;straddle=false" xr:uid="{0B8B2084-62A6-4317-A316-100381EACC12}"/>
    <hyperlink ref="A6864" r:id="rId9437" display="https://finance.yahoo.com/quote/AMZN230616P01900000?p=AMZN230616P01900000" xr:uid="{9005E0AB-CE31-4FD9-A949-B89B278BDCA0}"/>
    <hyperlink ref="C6864" r:id="rId9438" display="https://finance.yahoo.com/quote/AMZN/options?strike=1900&amp;straddle=false" xr:uid="{15E02C6D-4B1A-4B97-81DE-36F08CD97730}"/>
    <hyperlink ref="A6865" r:id="rId9439" display="https://finance.yahoo.com/quote/AMZN230616P01920000?p=AMZN230616P01920000" xr:uid="{40EEAEB0-B526-4A00-90F7-C92F62EE8369}"/>
    <hyperlink ref="C6865" r:id="rId9440" display="https://finance.yahoo.com/quote/AMZN/options?strike=1920&amp;straddle=false" xr:uid="{BA2586FC-1C48-4763-9E0A-11A6DAFE08C5}"/>
    <hyperlink ref="A6866" r:id="rId9441" display="https://finance.yahoo.com/quote/AMZN230616P01940000?p=AMZN230616P01940000" xr:uid="{2F517FE1-58FA-4A3A-986D-D3E02ED6B8C0}"/>
    <hyperlink ref="C6866" r:id="rId9442" display="https://finance.yahoo.com/quote/AMZN/options?strike=1940&amp;straddle=false" xr:uid="{CD465967-4309-4B04-9DBF-842937EB759D}"/>
    <hyperlink ref="A6867" r:id="rId9443" display="https://finance.yahoo.com/quote/AMZN230616P01960000?p=AMZN230616P01960000" xr:uid="{9BB4E9EA-B4CE-45D8-AFC1-8992455D800C}"/>
    <hyperlink ref="C6867" r:id="rId9444" display="https://finance.yahoo.com/quote/AMZN/options?strike=1960&amp;straddle=false" xr:uid="{728791BF-C54D-4F27-AB98-B66A94CD249C}"/>
    <hyperlink ref="A6868" r:id="rId9445" display="https://finance.yahoo.com/quote/AMZN230616P01980000?p=AMZN230616P01980000" xr:uid="{96C29994-B687-4EA4-85BB-4698ECC9AAF6}"/>
    <hyperlink ref="C6868" r:id="rId9446" display="https://finance.yahoo.com/quote/AMZN/options?strike=1980&amp;straddle=false" xr:uid="{64BA3597-1F8E-43A8-8D13-5A5428D1D622}"/>
    <hyperlink ref="A6869" r:id="rId9447" display="https://finance.yahoo.com/quote/AMZN230616P02000000?p=AMZN230616P02000000" xr:uid="{EA059F32-2FE7-4F27-B4F7-307EC7E927F5}"/>
    <hyperlink ref="C6869" r:id="rId9448" display="https://finance.yahoo.com/quote/AMZN/options?strike=2000&amp;straddle=false" xr:uid="{0319E544-EF31-4DC0-A3CA-6700E7EA175F}"/>
    <hyperlink ref="A6870" r:id="rId9449" display="https://finance.yahoo.com/quote/AMZN230616P02100000?p=AMZN230616P02100000" xr:uid="{B184A06A-52AD-421D-B863-30EC9756642F}"/>
    <hyperlink ref="C6870" r:id="rId9450" display="https://finance.yahoo.com/quote/AMZN/options?strike=2100&amp;straddle=false" xr:uid="{32881917-8036-483E-8B18-AA44D2A326F9}"/>
    <hyperlink ref="A6871" r:id="rId9451" display="https://finance.yahoo.com/quote/AMZN230616P02200000?p=AMZN230616P02200000" xr:uid="{B491C830-56FA-4DC2-AD9C-60288F5CA560}"/>
    <hyperlink ref="C6871" r:id="rId9452" display="https://finance.yahoo.com/quote/AMZN/options?strike=2200&amp;straddle=false" xr:uid="{B7078EA2-5199-44F6-BF26-5D4ECC7F5876}"/>
    <hyperlink ref="A6872" r:id="rId9453" display="https://finance.yahoo.com/quote/AMZN230616P02300000?p=AMZN230616P02300000" xr:uid="{EAD93E26-4307-41F7-8701-32019B5FDB61}"/>
    <hyperlink ref="C6872" r:id="rId9454" display="https://finance.yahoo.com/quote/AMZN/options?strike=2300&amp;straddle=false" xr:uid="{6F11C839-EDBA-426B-B7EF-16D6655264CA}"/>
    <hyperlink ref="A6873" r:id="rId9455" display="https://finance.yahoo.com/quote/AMZN230616P02400000?p=AMZN230616P02400000" xr:uid="{AB8BBF87-AB10-4BEF-AB22-E38CD7781774}"/>
    <hyperlink ref="C6873" r:id="rId9456" display="https://finance.yahoo.com/quote/AMZN/options?strike=2400&amp;straddle=false" xr:uid="{1DEDFD2D-D091-4C16-A17D-D679E67DE103}"/>
    <hyperlink ref="A6874" r:id="rId9457" display="https://finance.yahoo.com/quote/AMZN230616P02500000?p=AMZN230616P02500000" xr:uid="{4653E0A0-09AA-4915-8A8F-860F8889A05A}"/>
    <hyperlink ref="C6874" r:id="rId9458" display="https://finance.yahoo.com/quote/AMZN/options?strike=2500&amp;straddle=false" xr:uid="{0AF5C3EA-B705-4DD5-B7A4-704B31875C4E}"/>
    <hyperlink ref="A6875" r:id="rId9459" display="https://finance.yahoo.com/quote/AMZN230616P02600000?p=AMZN230616P02600000" xr:uid="{35688D21-61D0-4AA6-98A3-24B718C6442F}"/>
    <hyperlink ref="C6875" r:id="rId9460" display="https://finance.yahoo.com/quote/AMZN/options?strike=2600&amp;straddle=false" xr:uid="{EEB8BFD7-1FB0-48D9-8D5B-0F84D6046BA6}"/>
    <hyperlink ref="A6876" r:id="rId9461" display="https://finance.yahoo.com/quote/AMZN230616P02700000?p=AMZN230616P02700000" xr:uid="{EACBE31E-096F-4D93-8BF6-C068C78D394B}"/>
    <hyperlink ref="C6876" r:id="rId9462" display="https://finance.yahoo.com/quote/AMZN/options?strike=2700&amp;straddle=false" xr:uid="{7443EC83-DE9F-48B0-B2C7-209AE9BFFA15}"/>
    <hyperlink ref="A6877" r:id="rId9463" display="https://finance.yahoo.com/quote/AMZN230616P02800000?p=AMZN230616P02800000" xr:uid="{729C84E0-A72B-423E-A5A2-D3BF6BEECB37}"/>
    <hyperlink ref="C6877" r:id="rId9464" display="https://finance.yahoo.com/quote/AMZN/options?strike=2800&amp;straddle=false" xr:uid="{EEED6B95-03F4-41A7-969F-88AA385FA6B2}"/>
    <hyperlink ref="A6878" r:id="rId9465" display="https://finance.yahoo.com/quote/AMZN230616P02900000?p=AMZN230616P02900000" xr:uid="{07EB9D05-9A64-4E9C-803B-33DE66D34BDB}"/>
    <hyperlink ref="C6878" r:id="rId9466" display="https://finance.yahoo.com/quote/AMZN/options?strike=2900&amp;straddle=false" xr:uid="{AB51429D-C3A3-4A1F-916E-F64A50033080}"/>
    <hyperlink ref="A6879" r:id="rId9467" display="https://finance.yahoo.com/quote/AMZN230616P03000000?p=AMZN230616P03000000" xr:uid="{2371EEB7-FE1F-4FEA-808C-B09A7570124B}"/>
    <hyperlink ref="C6879" r:id="rId9468" display="https://finance.yahoo.com/quote/AMZN/options?strike=3000&amp;straddle=false" xr:uid="{54590BFA-4197-45E1-9A9A-3A074377A999}"/>
    <hyperlink ref="A6880" r:id="rId9469" display="https://finance.yahoo.com/quote/AMZN230616P03010000?p=AMZN230616P03010000" xr:uid="{BB31B06B-3A8A-4050-8D84-675AC181ADFC}"/>
    <hyperlink ref="C6880" r:id="rId9470" display="https://finance.yahoo.com/quote/AMZN/options?strike=3010&amp;straddle=false" xr:uid="{B29A415B-3DD8-4BC0-A144-3C2E60F37DC1}"/>
    <hyperlink ref="A6881" r:id="rId9471" display="https://finance.yahoo.com/quote/AMZN230616P03020000?p=AMZN230616P03020000" xr:uid="{8AB2EC7E-88FA-4057-8D85-B435F48B8500}"/>
    <hyperlink ref="C6881" r:id="rId9472" display="https://finance.yahoo.com/quote/AMZN/options?strike=3020&amp;straddle=false" xr:uid="{2B814D02-16EF-4F1E-8DEE-F9CE251ED1A4}"/>
    <hyperlink ref="A6882" r:id="rId9473" display="https://finance.yahoo.com/quote/AMZN230616P03030000?p=AMZN230616P03030000" xr:uid="{81A53AF3-B0BC-4F56-AD85-6441B63E9F2E}"/>
    <hyperlink ref="C6882" r:id="rId9474" display="https://finance.yahoo.com/quote/AMZN/options?strike=3030&amp;straddle=false" xr:uid="{B13A25C2-CDBF-43F9-8F08-3FF5DEFAA5A1}"/>
    <hyperlink ref="A6883" r:id="rId9475" display="https://finance.yahoo.com/quote/AMZN230616P03040000?p=AMZN230616P03040000" xr:uid="{B7F60F83-3382-403A-A54B-0416B0AD5B5E}"/>
    <hyperlink ref="C6883" r:id="rId9476" display="https://finance.yahoo.com/quote/AMZN/options?strike=3040&amp;straddle=false" xr:uid="{CD15A781-698E-445A-A532-50F0F426F87B}"/>
    <hyperlink ref="A6884" r:id="rId9477" display="https://finance.yahoo.com/quote/AMZN230616P03050000?p=AMZN230616P03050000" xr:uid="{4AEB27D0-3DE8-4699-8746-3692F9BBBF29}"/>
    <hyperlink ref="C6884" r:id="rId9478" display="https://finance.yahoo.com/quote/AMZN/options?strike=3050&amp;straddle=false" xr:uid="{43CDDC9E-D2EE-4DA5-ACE7-A11C293F20CE}"/>
    <hyperlink ref="A6885" r:id="rId9479" display="https://finance.yahoo.com/quote/AMZN230616P03060000?p=AMZN230616P03060000" xr:uid="{F2246D63-E9ED-496D-89A6-56F9B74AC8D6}"/>
    <hyperlink ref="C6885" r:id="rId9480" display="https://finance.yahoo.com/quote/AMZN/options?strike=3060&amp;straddle=false" xr:uid="{A5601054-7C5D-468F-AD5E-4A4F76D4B0F6}"/>
    <hyperlink ref="A6886" r:id="rId9481" display="https://finance.yahoo.com/quote/AMZN230616P03070000?p=AMZN230616P03070000" xr:uid="{D8077D1B-09EB-451C-8858-08CBF34632EA}"/>
    <hyperlink ref="C6886" r:id="rId9482" display="https://finance.yahoo.com/quote/AMZN/options?strike=3070&amp;straddle=false" xr:uid="{74F098CD-1E21-48EA-BEC9-0E082CB14933}"/>
    <hyperlink ref="A6887" r:id="rId9483" display="https://finance.yahoo.com/quote/AMZN230616P03080000?p=AMZN230616P03080000" xr:uid="{C5151A4D-D019-42CD-8F4B-A429AB152ADC}"/>
    <hyperlink ref="C6887" r:id="rId9484" display="https://finance.yahoo.com/quote/AMZN/options?strike=3080&amp;straddle=false" xr:uid="{DDC9AB9E-D337-44FF-98DD-AB29920D2D56}"/>
    <hyperlink ref="A6888" r:id="rId9485" display="https://finance.yahoo.com/quote/AMZN230616P03090000?p=AMZN230616P03090000" xr:uid="{0CF7EE84-72AC-409D-9AAA-5206997724AB}"/>
    <hyperlink ref="C6888" r:id="rId9486" display="https://finance.yahoo.com/quote/AMZN/options?strike=3090&amp;straddle=false" xr:uid="{200C8AC2-FD3D-4182-A54D-83F453A81A8E}"/>
    <hyperlink ref="A6889" r:id="rId9487" display="https://finance.yahoo.com/quote/AMZN230616P03100000?p=AMZN230616P03100000" xr:uid="{E6703F44-B7BC-43BD-93E0-70CAAA97B2F9}"/>
    <hyperlink ref="C6889" r:id="rId9488" display="https://finance.yahoo.com/quote/AMZN/options?strike=3100&amp;straddle=false" xr:uid="{A0C26B49-0C39-47A0-B124-5C8B5CFA3922}"/>
    <hyperlink ref="A6890" r:id="rId9489" display="https://finance.yahoo.com/quote/AMZN230616P03110000?p=AMZN230616P03110000" xr:uid="{22C6EED0-3B86-451D-9B25-0FFB81AE58C7}"/>
    <hyperlink ref="C6890" r:id="rId9490" display="https://finance.yahoo.com/quote/AMZN/options?strike=3110&amp;straddle=false" xr:uid="{FFDA4B1F-B7D1-4AB6-A9AC-A563E5E509CC}"/>
    <hyperlink ref="A6891" r:id="rId9491" display="https://finance.yahoo.com/quote/AMZN230616P03120000?p=AMZN230616P03120000" xr:uid="{FBFC9B09-1887-4836-9A3B-82269359E665}"/>
    <hyperlink ref="C6891" r:id="rId9492" display="https://finance.yahoo.com/quote/AMZN/options?strike=3120&amp;straddle=false" xr:uid="{E16BE2A3-B5B1-48AD-B98B-8417CA11955D}"/>
    <hyperlink ref="A6892" r:id="rId9493" display="https://finance.yahoo.com/quote/AMZN230616P03130000?p=AMZN230616P03130000" xr:uid="{6D9D0CB7-B305-4E84-9ACD-BAA875A5B4B9}"/>
    <hyperlink ref="C6892" r:id="rId9494" display="https://finance.yahoo.com/quote/AMZN/options?strike=3130&amp;straddle=false" xr:uid="{AC23CD47-59AF-449A-8FF1-85AB55538D75}"/>
    <hyperlink ref="A6893" r:id="rId9495" display="https://finance.yahoo.com/quote/AMZN230616P03140000?p=AMZN230616P03140000" xr:uid="{C495218A-75E7-4253-80B3-04D58CB117ED}"/>
    <hyperlink ref="C6893" r:id="rId9496" display="https://finance.yahoo.com/quote/AMZN/options?strike=3140&amp;straddle=false" xr:uid="{E7F9096C-6327-4DCC-BBFD-9C224A5B0D10}"/>
    <hyperlink ref="A6894" r:id="rId9497" display="https://finance.yahoo.com/quote/AMZN230616P03150000?p=AMZN230616P03150000" xr:uid="{44068A0F-6C9B-43AE-94B6-10510B02BF99}"/>
    <hyperlink ref="C6894" r:id="rId9498" display="https://finance.yahoo.com/quote/AMZN/options?strike=3150&amp;straddle=false" xr:uid="{F30ECADE-821B-451F-86CD-20BB518D8322}"/>
    <hyperlink ref="A6895" r:id="rId9499" display="https://finance.yahoo.com/quote/AMZN230616P03160000?p=AMZN230616P03160000" xr:uid="{C3F6EDE4-D0CE-46A3-BF3F-77BDC62F821C}"/>
    <hyperlink ref="C6895" r:id="rId9500" display="https://finance.yahoo.com/quote/AMZN/options?strike=3160&amp;straddle=false" xr:uid="{8969B8BD-4B0C-4348-8746-7E438DA0048C}"/>
    <hyperlink ref="A6896" r:id="rId9501" display="https://finance.yahoo.com/quote/AMZN230616P03170000?p=AMZN230616P03170000" xr:uid="{9033EB41-EBBD-461F-B3B9-98980BD6CE4B}"/>
    <hyperlink ref="C6896" r:id="rId9502" display="https://finance.yahoo.com/quote/AMZN/options?strike=3170&amp;straddle=false" xr:uid="{9C1A588C-1C87-44B1-A65C-A3F5441E8FF4}"/>
    <hyperlink ref="A6897" r:id="rId9503" display="https://finance.yahoo.com/quote/AMZN230616P03180000?p=AMZN230616P03180000" xr:uid="{21BE50B1-31A7-4B53-9BCA-709B186E130E}"/>
    <hyperlink ref="C6897" r:id="rId9504" display="https://finance.yahoo.com/quote/AMZN/options?strike=3180&amp;straddle=false" xr:uid="{FD0C9F55-F4FF-4B49-BD1C-E89E4B25938D}"/>
    <hyperlink ref="A6898" r:id="rId9505" display="https://finance.yahoo.com/quote/AMZN230616P03190000?p=AMZN230616P03190000" xr:uid="{C0AC5641-BAAB-4849-A604-2B0DB2605714}"/>
    <hyperlink ref="C6898" r:id="rId9506" display="https://finance.yahoo.com/quote/AMZN/options?strike=3190&amp;straddle=false" xr:uid="{204736F3-83E6-4431-A04C-A80434AE52F5}"/>
    <hyperlink ref="A6899" r:id="rId9507" display="https://finance.yahoo.com/quote/AMZN230616P03200000?p=AMZN230616P03200000" xr:uid="{4BDB8903-64A9-471D-9BD7-742D944C06F7}"/>
    <hyperlink ref="C6899" r:id="rId9508" display="https://finance.yahoo.com/quote/AMZN/options?strike=3200&amp;straddle=false" xr:uid="{3FBA7453-A463-416F-8DC8-514FDD6E6369}"/>
    <hyperlink ref="A6900" r:id="rId9509" display="https://finance.yahoo.com/quote/AMZN230616P03210000?p=AMZN230616P03210000" xr:uid="{0E2AD83F-1358-4187-90B3-3038E6406E1B}"/>
    <hyperlink ref="C6900" r:id="rId9510" display="https://finance.yahoo.com/quote/AMZN/options?strike=3210&amp;straddle=false" xr:uid="{6DAD6470-0D6E-4994-BA10-FE4BB205AC28}"/>
    <hyperlink ref="A6901" r:id="rId9511" display="https://finance.yahoo.com/quote/AMZN230616P03220000?p=AMZN230616P03220000" xr:uid="{E73642E6-7C8D-45F7-8C0D-7FFC828AEADF}"/>
    <hyperlink ref="C6901" r:id="rId9512" display="https://finance.yahoo.com/quote/AMZN/options?strike=3220&amp;straddle=false" xr:uid="{396140C2-D570-4682-8DCF-BA8E59DE0A28}"/>
    <hyperlink ref="A6902" r:id="rId9513" display="https://finance.yahoo.com/quote/AMZN230616P03230000?p=AMZN230616P03230000" xr:uid="{04CA5A7D-EA47-4220-9C68-2A14F1F5E173}"/>
    <hyperlink ref="C6902" r:id="rId9514" display="https://finance.yahoo.com/quote/AMZN/options?strike=3230&amp;straddle=false" xr:uid="{7E06BF0C-CB44-45B2-8266-800D889478CF}"/>
    <hyperlink ref="A6903" r:id="rId9515" display="https://finance.yahoo.com/quote/AMZN230616P03240000?p=AMZN230616P03240000" xr:uid="{28ACD6D4-AD70-4BEB-A86F-7CAD8F15988B}"/>
    <hyperlink ref="C6903" r:id="rId9516" display="https://finance.yahoo.com/quote/AMZN/options?strike=3240&amp;straddle=false" xr:uid="{99C2BD65-C743-415B-AF68-EC3A5FD5C6B5}"/>
    <hyperlink ref="A6904" r:id="rId9517" display="https://finance.yahoo.com/quote/AMZN230616P03250000?p=AMZN230616P03250000" xr:uid="{906AA55E-ED27-4C6D-BC24-88E9033596C1}"/>
    <hyperlink ref="C6904" r:id="rId9518" display="https://finance.yahoo.com/quote/AMZN/options?strike=3250&amp;straddle=false" xr:uid="{A2A51E8B-4BD3-4E23-8390-86B6421EA518}"/>
    <hyperlink ref="A6905" r:id="rId9519" display="https://finance.yahoo.com/quote/AMZN230616P03260000?p=AMZN230616P03260000" xr:uid="{AA38CDFB-F48F-41F4-A3A0-E49DF1F4399B}"/>
    <hyperlink ref="C6905" r:id="rId9520" display="https://finance.yahoo.com/quote/AMZN/options?strike=3260&amp;straddle=false" xr:uid="{A1BA1C3A-0092-4622-8FFB-C562B9C65E98}"/>
    <hyperlink ref="A6906" r:id="rId9521" display="https://finance.yahoo.com/quote/AMZN230616P03270000?p=AMZN230616P03270000" xr:uid="{212A9911-241C-46BC-9F26-3FEFDF6F3C4D}"/>
    <hyperlink ref="C6906" r:id="rId9522" display="https://finance.yahoo.com/quote/AMZN/options?strike=3270&amp;straddle=false" xr:uid="{91C5E0C0-AEBB-4A43-BC43-F956B763C87C}"/>
    <hyperlink ref="A6907" r:id="rId9523" display="https://finance.yahoo.com/quote/AMZN230616P03280000?p=AMZN230616P03280000" xr:uid="{A40EAC1E-20BA-44D1-9B26-B4D078ACCF63}"/>
    <hyperlink ref="C6907" r:id="rId9524" display="https://finance.yahoo.com/quote/AMZN/options?strike=3280&amp;straddle=false" xr:uid="{5DAEB226-4FB8-44DB-B45B-DD1F38B361EC}"/>
    <hyperlink ref="A6908" r:id="rId9525" display="https://finance.yahoo.com/quote/AMZN230616P03290000?p=AMZN230616P03290000" xr:uid="{B08CF8EA-8256-42A1-A0BC-A502B24549CA}"/>
    <hyperlink ref="C6908" r:id="rId9526" display="https://finance.yahoo.com/quote/AMZN/options?strike=3290&amp;straddle=false" xr:uid="{6614774B-F0FC-4EFD-BD8F-BEB5105149BD}"/>
    <hyperlink ref="A6909" r:id="rId9527" display="https://finance.yahoo.com/quote/AMZN230616P03300000?p=AMZN230616P03300000" xr:uid="{8634007F-9592-47FB-BBA6-EE503718E00F}"/>
    <hyperlink ref="C6909" r:id="rId9528" display="https://finance.yahoo.com/quote/AMZN/options?strike=3300&amp;straddle=false" xr:uid="{7657ADB9-E2B7-4A82-BBB8-DC9D8B124E4A}"/>
    <hyperlink ref="A6910" r:id="rId9529" display="https://finance.yahoo.com/quote/AMZN230616P03310000?p=AMZN230616P03310000" xr:uid="{96AF4659-63B9-4E75-9C2B-F835BFDED843}"/>
    <hyperlink ref="C6910" r:id="rId9530" display="https://finance.yahoo.com/quote/AMZN/options?strike=3310&amp;straddle=false" xr:uid="{E572C86C-3A8D-4E7A-A630-205E72355FA1}"/>
    <hyperlink ref="A6911" r:id="rId9531" display="https://finance.yahoo.com/quote/AMZN230616P03320000?p=AMZN230616P03320000" xr:uid="{0815B20F-FCFE-4FAC-9C31-86B8EF66A75D}"/>
    <hyperlink ref="C6911" r:id="rId9532" display="https://finance.yahoo.com/quote/AMZN/options?strike=3320&amp;straddle=false" xr:uid="{FC7265E8-CC81-4E3D-A519-6A8884830FAB}"/>
    <hyperlink ref="A6912" r:id="rId9533" display="https://finance.yahoo.com/quote/AMZN230616P03330000?p=AMZN230616P03330000" xr:uid="{30C24A23-BB27-46F7-865B-4FD7F7326183}"/>
    <hyperlink ref="C6912" r:id="rId9534" display="https://finance.yahoo.com/quote/AMZN/options?strike=3330&amp;straddle=false" xr:uid="{C1A37001-49E2-493C-B83C-6CCA0C8E3B9F}"/>
    <hyperlink ref="A6913" r:id="rId9535" display="https://finance.yahoo.com/quote/AMZN230616P03340000?p=AMZN230616P03340000" xr:uid="{2B34A345-DCFB-40A5-B674-46E148D609DB}"/>
    <hyperlink ref="C6913" r:id="rId9536" display="https://finance.yahoo.com/quote/AMZN/options?strike=3340&amp;straddle=false" xr:uid="{06A64302-DB74-44F8-9CD3-53E31E40D603}"/>
    <hyperlink ref="A6914" r:id="rId9537" display="https://finance.yahoo.com/quote/AMZN230616P03350000?p=AMZN230616P03350000" xr:uid="{06A4732B-08C7-408B-8AB5-4E9217A15059}"/>
    <hyperlink ref="C6914" r:id="rId9538" display="https://finance.yahoo.com/quote/AMZN/options?strike=3350&amp;straddle=false" xr:uid="{23025B20-CDB0-4F42-9496-9275EABF8972}"/>
    <hyperlink ref="A6915" r:id="rId9539" display="https://finance.yahoo.com/quote/AMZN230616P03360000?p=AMZN230616P03360000" xr:uid="{8B2712A5-C74B-414A-9CF7-2ABFA91EB8B7}"/>
    <hyperlink ref="C6915" r:id="rId9540" display="https://finance.yahoo.com/quote/AMZN/options?strike=3360&amp;straddle=false" xr:uid="{B089193F-6D8F-4838-BDD2-462804B516F7}"/>
    <hyperlink ref="A6916" r:id="rId9541" display="https://finance.yahoo.com/quote/AMZN230616P03370000?p=AMZN230616P03370000" xr:uid="{19FB5A5D-80DC-42D0-B63E-C7F2FD1522A5}"/>
    <hyperlink ref="C6916" r:id="rId9542" display="https://finance.yahoo.com/quote/AMZN/options?strike=3370&amp;straddle=false" xr:uid="{DB157960-0BC1-4F6C-A1E9-0356929E0E30}"/>
    <hyperlink ref="A6917" r:id="rId9543" display="https://finance.yahoo.com/quote/AMZN230616P03380000?p=AMZN230616P03380000" xr:uid="{FDCD7FD5-3A6D-4D8B-8B09-422E5274F3CB}"/>
    <hyperlink ref="C6917" r:id="rId9544" display="https://finance.yahoo.com/quote/AMZN/options?strike=3380&amp;straddle=false" xr:uid="{AD2F0B94-C330-4661-AC63-8350B1656161}"/>
    <hyperlink ref="A6918" r:id="rId9545" display="https://finance.yahoo.com/quote/AMZN230616P03390000?p=AMZN230616P03390000" xr:uid="{1A663066-055C-4966-8045-169C7FE18D5C}"/>
    <hyperlink ref="C6918" r:id="rId9546" display="https://finance.yahoo.com/quote/AMZN/options?strike=3390&amp;straddle=false" xr:uid="{21C06FE4-D415-4DA5-8C81-01C5B078708F}"/>
    <hyperlink ref="A6919" r:id="rId9547" display="https://finance.yahoo.com/quote/AMZN230616P03400000?p=AMZN230616P03400000" xr:uid="{9BD361F5-9981-456C-AB8B-325C9548738C}"/>
    <hyperlink ref="C6919" r:id="rId9548" display="https://finance.yahoo.com/quote/AMZN/options?strike=3400&amp;straddle=false" xr:uid="{CDF79935-6FF1-44B0-B3BA-620C316E6D99}"/>
    <hyperlink ref="A6920" r:id="rId9549" display="https://finance.yahoo.com/quote/AMZN230616P03410000?p=AMZN230616P03410000" xr:uid="{2B2EE41C-9FD5-47F3-BF37-844D5D9D617B}"/>
    <hyperlink ref="C6920" r:id="rId9550" display="https://finance.yahoo.com/quote/AMZN/options?strike=3410&amp;straddle=false" xr:uid="{15C8DFE4-8B0E-480B-88CB-F45DEDB4EF17}"/>
    <hyperlink ref="A6921" r:id="rId9551" display="https://finance.yahoo.com/quote/AMZN230616P03420000?p=AMZN230616P03420000" xr:uid="{66240A35-5285-488D-8667-277DFABA86A4}"/>
    <hyperlink ref="C6921" r:id="rId9552" display="https://finance.yahoo.com/quote/AMZN/options?strike=3420&amp;straddle=false" xr:uid="{3BCE1403-3772-4865-93FB-F55F05523B80}"/>
    <hyperlink ref="A6922" r:id="rId9553" display="https://finance.yahoo.com/quote/AMZN230616P03430000?p=AMZN230616P03430000" xr:uid="{1E463620-E3FD-4FC4-93D1-99525C4C4FD4}"/>
    <hyperlink ref="C6922" r:id="rId9554" display="https://finance.yahoo.com/quote/AMZN/options?strike=3430&amp;straddle=false" xr:uid="{E325C2EA-0ADC-4379-8CCA-35B6B0014526}"/>
    <hyperlink ref="A6923" r:id="rId9555" display="https://finance.yahoo.com/quote/AMZN230616P03440000?p=AMZN230616P03440000" xr:uid="{B4F3C3DC-505B-491D-BD2B-00D93CC41F8C}"/>
    <hyperlink ref="C6923" r:id="rId9556" display="https://finance.yahoo.com/quote/AMZN/options?strike=3440&amp;straddle=false" xr:uid="{E717112F-6F4C-404A-8CC3-39632F326B34}"/>
    <hyperlink ref="A6924" r:id="rId9557" display="https://finance.yahoo.com/quote/AMZN230616P03450000?p=AMZN230616P03450000" xr:uid="{9ABB4AA6-A856-4A3F-8C4B-AB9C304930C8}"/>
    <hyperlink ref="C6924" r:id="rId9558" display="https://finance.yahoo.com/quote/AMZN/options?strike=3450&amp;straddle=false" xr:uid="{8FA843B2-EF01-4E30-B8A0-43383657C0AA}"/>
    <hyperlink ref="A6925" r:id="rId9559" display="https://finance.yahoo.com/quote/AMZN230616P03460000?p=AMZN230616P03460000" xr:uid="{A333C46E-9645-41C4-8A4F-42890A02130A}"/>
    <hyperlink ref="C6925" r:id="rId9560" display="https://finance.yahoo.com/quote/AMZN/options?strike=3460&amp;straddle=false" xr:uid="{3B899796-4177-4912-A0FC-863EAB0DDAAF}"/>
    <hyperlink ref="A6926" r:id="rId9561" display="https://finance.yahoo.com/quote/AMZN230616P03470000?p=AMZN230616P03470000" xr:uid="{4F3E1FF3-0EE5-4A62-A51E-7D8276BBED8A}"/>
    <hyperlink ref="C6926" r:id="rId9562" display="https://finance.yahoo.com/quote/AMZN/options?strike=3470&amp;straddle=false" xr:uid="{BC6D13D8-E3DF-4B14-B2B6-DF4F30E363BA}"/>
    <hyperlink ref="A6927" r:id="rId9563" display="https://finance.yahoo.com/quote/AMZN230616P03480000?p=AMZN230616P03480000" xr:uid="{4D86F057-D97D-4A9B-85F9-BB0596CE79CC}"/>
    <hyperlink ref="C6927" r:id="rId9564" display="https://finance.yahoo.com/quote/AMZN/options?strike=3480&amp;straddle=false" xr:uid="{2C0AF588-FD95-4BF9-A567-32B5368F15BC}"/>
    <hyperlink ref="A6928" r:id="rId9565" display="https://finance.yahoo.com/quote/AMZN230616P03490000?p=AMZN230616P03490000" xr:uid="{804D13D3-F3CD-4965-85D7-E22EF5A3D497}"/>
    <hyperlink ref="C6928" r:id="rId9566" display="https://finance.yahoo.com/quote/AMZN/options?strike=3490&amp;straddle=false" xr:uid="{4BC43F03-A363-40E9-8FBA-86EDF6BA5A15}"/>
    <hyperlink ref="A6929" r:id="rId9567" display="https://finance.yahoo.com/quote/AMZN230616P03500000?p=AMZN230616P03500000" xr:uid="{BC318EE9-D7D2-4D7D-9936-4FDFDB155F4C}"/>
    <hyperlink ref="C6929" r:id="rId9568" display="https://finance.yahoo.com/quote/AMZN/options?strike=3500&amp;straddle=false" xr:uid="{7A406BDB-7172-433E-B1C8-B51EED33F733}"/>
    <hyperlink ref="A6930" r:id="rId9569" display="https://finance.yahoo.com/quote/AMZN230616P03510000?p=AMZN230616P03510000" xr:uid="{95F6156F-2310-4711-997B-63302C0E00C8}"/>
    <hyperlink ref="C6930" r:id="rId9570" display="https://finance.yahoo.com/quote/AMZN/options?strike=3510&amp;straddle=false" xr:uid="{AB491DA2-D218-44C1-B2BC-406E5CB17D71}"/>
    <hyperlink ref="A6931" r:id="rId9571" display="https://finance.yahoo.com/quote/AMZN230616P03520000?p=AMZN230616P03520000" xr:uid="{80E892E8-4FA8-405F-B560-05C0F0758699}"/>
    <hyperlink ref="C6931" r:id="rId9572" display="https://finance.yahoo.com/quote/AMZN/options?strike=3520&amp;straddle=false" xr:uid="{8836BD8F-DC1B-4C63-80DE-F2E1143488B2}"/>
    <hyperlink ref="A6932" r:id="rId9573" display="https://finance.yahoo.com/quote/AMZN230616P03530000?p=AMZN230616P03530000" xr:uid="{CFE72F21-D0F1-4C7C-BA37-433E39761317}"/>
    <hyperlink ref="C6932" r:id="rId9574" display="https://finance.yahoo.com/quote/AMZN/options?strike=3530&amp;straddle=false" xr:uid="{23F6F34C-DDA6-466E-84BD-76BB1F0D4BE8}"/>
    <hyperlink ref="A6933" r:id="rId9575" display="https://finance.yahoo.com/quote/AMZN230616P03540000?p=AMZN230616P03540000" xr:uid="{8DC8ABD7-1B64-4B17-BD29-394A718E133E}"/>
    <hyperlink ref="C6933" r:id="rId9576" display="https://finance.yahoo.com/quote/AMZN/options?strike=3540&amp;straddle=false" xr:uid="{0928D1C6-7DFF-4EEF-954F-461E6580D23F}"/>
    <hyperlink ref="A6934" r:id="rId9577" display="https://finance.yahoo.com/quote/AMZN230616P03550000?p=AMZN230616P03550000" xr:uid="{CFD24842-6181-46F9-9181-1DA50BBC0805}"/>
    <hyperlink ref="C6934" r:id="rId9578" display="https://finance.yahoo.com/quote/AMZN/options?strike=3550&amp;straddle=false" xr:uid="{34E474DC-5820-49E7-97DE-3DF7623E1FDF}"/>
    <hyperlink ref="A6935" r:id="rId9579" display="https://finance.yahoo.com/quote/AMZN230616P03560000?p=AMZN230616P03560000" xr:uid="{E3A5E4AA-A89C-431B-B9FF-AE0E49E67D86}"/>
    <hyperlink ref="C6935" r:id="rId9580" display="https://finance.yahoo.com/quote/AMZN/options?strike=3560&amp;straddle=false" xr:uid="{7FD5ACFD-49DB-43E8-BD3C-D14B183903D8}"/>
    <hyperlink ref="A6936" r:id="rId9581" display="https://finance.yahoo.com/quote/AMZN230616P03570000?p=AMZN230616P03570000" xr:uid="{0D446F4E-10FB-480D-9B21-D6FCF232EA67}"/>
    <hyperlink ref="C6936" r:id="rId9582" display="https://finance.yahoo.com/quote/AMZN/options?strike=3570&amp;straddle=false" xr:uid="{37B398CE-B2C8-4A80-9615-91BF1C23BCC4}"/>
    <hyperlink ref="A6937" r:id="rId9583" display="https://finance.yahoo.com/quote/AMZN230616P03580000?p=AMZN230616P03580000" xr:uid="{208A9D18-E9E5-42F3-B8FD-34141E53E760}"/>
    <hyperlink ref="C6937" r:id="rId9584" display="https://finance.yahoo.com/quote/AMZN/options?strike=3580&amp;straddle=false" xr:uid="{D3883B52-6125-4B73-B4A6-9B749F0A7FEB}"/>
    <hyperlink ref="A6938" r:id="rId9585" display="https://finance.yahoo.com/quote/AMZN230616P03590000?p=AMZN230616P03590000" xr:uid="{300B9A4D-9F43-4AD7-B445-A7AF9E576C2E}"/>
    <hyperlink ref="C6938" r:id="rId9586" display="https://finance.yahoo.com/quote/AMZN/options?strike=3590&amp;straddle=false" xr:uid="{80B19587-BF7E-42E5-A589-C7965A1632AD}"/>
    <hyperlink ref="A6939" r:id="rId9587" display="https://finance.yahoo.com/quote/AMZN230616P03600000?p=AMZN230616P03600000" xr:uid="{CA69329F-6D67-4E8F-81DE-3864263BC356}"/>
    <hyperlink ref="C6939" r:id="rId9588" display="https://finance.yahoo.com/quote/AMZN/options?strike=3600&amp;straddle=false" xr:uid="{CAF4D60D-A462-48CB-832E-76BF5325132B}"/>
    <hyperlink ref="A6940" r:id="rId9589" display="https://finance.yahoo.com/quote/AMZN230616P03610000?p=AMZN230616P03610000" xr:uid="{EE78FB84-EDCC-4204-B5BF-068F5507D81F}"/>
    <hyperlink ref="C6940" r:id="rId9590" display="https://finance.yahoo.com/quote/AMZN/options?strike=3610&amp;straddle=false" xr:uid="{7ABA8E46-FA95-4964-BC69-B1E0718B318E}"/>
    <hyperlink ref="A6941" r:id="rId9591" display="https://finance.yahoo.com/quote/AMZN230616P03620000?p=AMZN230616P03620000" xr:uid="{0D960FE2-A9FA-4D71-B11B-8C85B742AA7B}"/>
    <hyperlink ref="C6941" r:id="rId9592" display="https://finance.yahoo.com/quote/AMZN/options?strike=3620&amp;straddle=false" xr:uid="{FFD6F1F3-E7D9-4156-8D97-7C8BD6835D0E}"/>
    <hyperlink ref="A6942" r:id="rId9593" display="https://finance.yahoo.com/quote/AMZN230616P03630000?p=AMZN230616P03630000" xr:uid="{A253044D-8A85-4076-8D5A-D2B0488DECF3}"/>
    <hyperlink ref="C6942" r:id="rId9594" display="https://finance.yahoo.com/quote/AMZN/options?strike=3630&amp;straddle=false" xr:uid="{8411A2DE-11EE-45A2-8C3A-99C768538602}"/>
    <hyperlink ref="A6943" r:id="rId9595" display="https://finance.yahoo.com/quote/AMZN230616P03640000?p=AMZN230616P03640000" xr:uid="{4D5C5759-75BB-4530-B3E7-56E741241488}"/>
    <hyperlink ref="C6943" r:id="rId9596" display="https://finance.yahoo.com/quote/AMZN/options?strike=3640&amp;straddle=false" xr:uid="{F7794E97-674F-4AF5-8350-5A6373ABEC93}"/>
    <hyperlink ref="A6944" r:id="rId9597" display="https://finance.yahoo.com/quote/AMZN230616P03650000?p=AMZN230616P03650000" xr:uid="{79F32E22-E42A-4759-B1BA-CF5506985505}"/>
    <hyperlink ref="C6944" r:id="rId9598" display="https://finance.yahoo.com/quote/AMZN/options?strike=3650&amp;straddle=false" xr:uid="{E137F491-E339-4172-A6BB-5DB78C4D952C}"/>
    <hyperlink ref="A6945" r:id="rId9599" display="https://finance.yahoo.com/quote/AMZN230616P03660000?p=AMZN230616P03660000" xr:uid="{A3329B44-029D-4108-A52C-AB24E8E10B20}"/>
    <hyperlink ref="C6945" r:id="rId9600" display="https://finance.yahoo.com/quote/AMZN/options?strike=3660&amp;straddle=false" xr:uid="{47E77A29-20E2-4204-8406-F11AFF52D0F9}"/>
    <hyperlink ref="A6946" r:id="rId9601" display="https://finance.yahoo.com/quote/AMZN230616P03670000?p=AMZN230616P03670000" xr:uid="{86CC66FC-D340-490E-917D-257C9E766527}"/>
    <hyperlink ref="C6946" r:id="rId9602" display="https://finance.yahoo.com/quote/AMZN/options?strike=3670&amp;straddle=false" xr:uid="{CD751C49-9EE3-4A7F-885B-7B652BBCB9A8}"/>
    <hyperlink ref="A6947" r:id="rId9603" display="https://finance.yahoo.com/quote/AMZN230616P03680000?p=AMZN230616P03680000" xr:uid="{65AB2D62-920D-420D-BDDD-9314A742742C}"/>
    <hyperlink ref="C6947" r:id="rId9604" display="https://finance.yahoo.com/quote/AMZN/options?strike=3680&amp;straddle=false" xr:uid="{35D18259-171C-4D1B-85D0-DAF787D6F989}"/>
    <hyperlink ref="A6948" r:id="rId9605" display="https://finance.yahoo.com/quote/AMZN230616P03690000?p=AMZN230616P03690000" xr:uid="{8C9B5A4A-4EBD-4C78-B316-8E6E7D978C2B}"/>
    <hyperlink ref="C6948" r:id="rId9606" display="https://finance.yahoo.com/quote/AMZN/options?strike=3690&amp;straddle=false" xr:uid="{A339E240-9900-4907-BB21-1BEE0369CA8C}"/>
    <hyperlink ref="A6949" r:id="rId9607" display="https://finance.yahoo.com/quote/AMZN230616P03700000?p=AMZN230616P03700000" xr:uid="{AC5D9D43-B0DC-4DE7-B991-98305339F259}"/>
    <hyperlink ref="C6949" r:id="rId9608" display="https://finance.yahoo.com/quote/AMZN/options?strike=3700&amp;straddle=false" xr:uid="{958A3871-1141-466D-892A-ACB29A8FFE6B}"/>
    <hyperlink ref="A6950" r:id="rId9609" display="https://finance.yahoo.com/quote/AMZN230616P03710000?p=AMZN230616P03710000" xr:uid="{73412BA3-55F4-42F1-8100-4DBA47293727}"/>
    <hyperlink ref="C6950" r:id="rId9610" display="https://finance.yahoo.com/quote/AMZN/options?strike=3710&amp;straddle=false" xr:uid="{F25D03E5-FE59-457A-A43B-30EEAB403A62}"/>
    <hyperlink ref="A6951" r:id="rId9611" display="https://finance.yahoo.com/quote/AMZN230616P03720000?p=AMZN230616P03720000" xr:uid="{95EDD857-D872-4E7A-AC18-962B11E8D9A3}"/>
    <hyperlink ref="C6951" r:id="rId9612" display="https://finance.yahoo.com/quote/AMZN/options?strike=3720&amp;straddle=false" xr:uid="{621301F7-C7C6-48E5-BA76-93FD0629ADBC}"/>
    <hyperlink ref="A6952" r:id="rId9613" display="https://finance.yahoo.com/quote/AMZN230616P03730000?p=AMZN230616P03730000" xr:uid="{435762C1-6A2F-47AE-B266-A01462AD1C04}"/>
    <hyperlink ref="C6952" r:id="rId9614" display="https://finance.yahoo.com/quote/AMZN/options?strike=3730&amp;straddle=false" xr:uid="{B2B4502F-69AE-4CEF-8D05-69CF96496D45}"/>
    <hyperlink ref="A6953" r:id="rId9615" display="https://finance.yahoo.com/quote/AMZN230616P03740000?p=AMZN230616P03740000" xr:uid="{96B52469-B7B5-455D-B768-E1303C2F4CED}"/>
    <hyperlink ref="C6953" r:id="rId9616" display="https://finance.yahoo.com/quote/AMZN/options?strike=3740&amp;straddle=false" xr:uid="{5BB7B44A-0E02-44CE-AAA0-3BD6F242FE3D}"/>
    <hyperlink ref="A6954" r:id="rId9617" display="https://finance.yahoo.com/quote/AMZN230616P03750000?p=AMZN230616P03750000" xr:uid="{BC5FFF34-31C2-47FC-B270-C0BDDAE36EAD}"/>
    <hyperlink ref="C6954" r:id="rId9618" display="https://finance.yahoo.com/quote/AMZN/options?strike=3750&amp;straddle=false" xr:uid="{A6DFE00F-4D24-440F-A802-C90E1BFC1940}"/>
    <hyperlink ref="A6955" r:id="rId9619" display="https://finance.yahoo.com/quote/AMZN230616P03760000?p=AMZN230616P03760000" xr:uid="{FF2A59FE-3C1D-4CC7-935C-C6030C1B8704}"/>
    <hyperlink ref="C6955" r:id="rId9620" display="https://finance.yahoo.com/quote/AMZN/options?strike=3760&amp;straddle=false" xr:uid="{C958215A-ED05-47F5-B042-2E0E11E5128C}"/>
    <hyperlink ref="A6956" r:id="rId9621" display="https://finance.yahoo.com/quote/AMZN230616P03770000?p=AMZN230616P03770000" xr:uid="{0B1586A1-0751-45A6-8469-71D8D9D3FDAC}"/>
    <hyperlink ref="C6956" r:id="rId9622" display="https://finance.yahoo.com/quote/AMZN/options?strike=3770&amp;straddle=false" xr:uid="{F252ED15-83FB-431C-9D91-0E550B7AE9AE}"/>
    <hyperlink ref="A6957" r:id="rId9623" display="https://finance.yahoo.com/quote/AMZN230616P03780000?p=AMZN230616P03780000" xr:uid="{B734CBA6-A407-4E2A-B80F-431E9DF2F71B}"/>
    <hyperlink ref="C6957" r:id="rId9624" display="https://finance.yahoo.com/quote/AMZN/options?strike=3780&amp;straddle=false" xr:uid="{E83F7B09-8F23-4712-A98E-DB9E07D48DA4}"/>
    <hyperlink ref="A6958" r:id="rId9625" display="https://finance.yahoo.com/quote/AMZN230616P03790000?p=AMZN230616P03790000" xr:uid="{46145CDA-AEB8-4F16-96E5-E96444C47820}"/>
    <hyperlink ref="C6958" r:id="rId9626" display="https://finance.yahoo.com/quote/AMZN/options?strike=3790&amp;straddle=false" xr:uid="{903505EC-6700-4A40-A4B9-BE93F5F88E33}"/>
    <hyperlink ref="A6959" r:id="rId9627" display="https://finance.yahoo.com/quote/AMZN230616P03800000?p=AMZN230616P03800000" xr:uid="{ED877620-2DE6-483D-8D41-9F6E6007BDB4}"/>
    <hyperlink ref="C6959" r:id="rId9628" display="https://finance.yahoo.com/quote/AMZN/options?strike=3800&amp;straddle=false" xr:uid="{8108C437-C6AB-4BE8-8B13-2B36AE2487D2}"/>
    <hyperlink ref="A6960" r:id="rId9629" display="https://finance.yahoo.com/quote/AMZN230616P03820000?p=AMZN230616P03820000" xr:uid="{E1B35DA6-0E00-4233-A810-A63BFBCCC513}"/>
    <hyperlink ref="C6960" r:id="rId9630" display="https://finance.yahoo.com/quote/AMZN/options?strike=3820&amp;straddle=false" xr:uid="{9AB3A3A6-B145-4C79-AC8D-AA514BBB846E}"/>
    <hyperlink ref="A6961" r:id="rId9631" display="https://finance.yahoo.com/quote/AMZN230616P03830000?p=AMZN230616P03830000" xr:uid="{4E304E98-63E5-4980-8967-D30C93FA82D9}"/>
    <hyperlink ref="C6961" r:id="rId9632" display="https://finance.yahoo.com/quote/AMZN/options?strike=3830&amp;straddle=false" xr:uid="{F6681605-2861-4A2C-A20F-A82C9AC02665}"/>
    <hyperlink ref="A6962" r:id="rId9633" display="https://finance.yahoo.com/quote/AMZN230616P03850000?p=AMZN230616P03850000" xr:uid="{36721C2B-51EE-446F-BE79-474FA8D3A387}"/>
    <hyperlink ref="C6962" r:id="rId9634" display="https://finance.yahoo.com/quote/AMZN/options?strike=3850&amp;straddle=false" xr:uid="{801F2EDC-0527-4002-8D30-7AC724A35A2D}"/>
    <hyperlink ref="A6963" r:id="rId9635" display="https://finance.yahoo.com/quote/AMZN230616P03880000?p=AMZN230616P03880000" xr:uid="{C2E3EC41-715E-4886-BE56-DB281EA4DC39}"/>
    <hyperlink ref="C6963" r:id="rId9636" display="https://finance.yahoo.com/quote/AMZN/options?strike=3880&amp;straddle=false" xr:uid="{C5D3BD97-CB90-4A68-9D26-83460468DDB0}"/>
    <hyperlink ref="A6964" r:id="rId9637" display="https://finance.yahoo.com/quote/AMZN230616P03890000?p=AMZN230616P03890000" xr:uid="{4885FC7E-2208-4ABA-BA10-979D150E4BDD}"/>
    <hyperlink ref="C6964" r:id="rId9638" display="https://finance.yahoo.com/quote/AMZN/options?strike=3890&amp;straddle=false" xr:uid="{464AED6F-059F-4A9C-9B7B-4B9082148707}"/>
    <hyperlink ref="A6965" r:id="rId9639" display="https://finance.yahoo.com/quote/AMZN230616P03900000?p=AMZN230616P03900000" xr:uid="{C02664D2-46B9-4DC4-AA24-C60FD86CD2AF}"/>
    <hyperlink ref="C6965" r:id="rId9640" display="https://finance.yahoo.com/quote/AMZN/options?strike=3900&amp;straddle=false" xr:uid="{58AF894B-70F3-4C8F-87CC-8A354DCFB443}"/>
    <hyperlink ref="A6966" r:id="rId9641" display="https://finance.yahoo.com/quote/AMZN230616P03910000?p=AMZN230616P03910000" xr:uid="{31C9CA11-7755-453C-A993-1682DD746A2D}"/>
    <hyperlink ref="C6966" r:id="rId9642" display="https://finance.yahoo.com/quote/AMZN/options?strike=3910&amp;straddle=false" xr:uid="{CD15BDEF-0A17-4879-B32D-65A5126F43BA}"/>
    <hyperlink ref="A6967" r:id="rId9643" display="https://finance.yahoo.com/quote/AMZN230616P03930000?p=AMZN230616P03930000" xr:uid="{CFD356C9-2368-4436-9627-F722D72AE71B}"/>
    <hyperlink ref="C6967" r:id="rId9644" display="https://finance.yahoo.com/quote/AMZN/options?strike=3930&amp;straddle=false" xr:uid="{966FDB6F-FCA1-4F7D-9DE1-9CE3EF7B15C2}"/>
    <hyperlink ref="A6968" r:id="rId9645" display="https://finance.yahoo.com/quote/AMZN230616P03940000?p=AMZN230616P03940000" xr:uid="{D7447711-049A-4924-8B4D-0AE9F8DCA5B0}"/>
    <hyperlink ref="C6968" r:id="rId9646" display="https://finance.yahoo.com/quote/AMZN/options?strike=3940&amp;straddle=false" xr:uid="{224AC41F-AA41-49B1-ACDB-DA6ECF585740}"/>
    <hyperlink ref="A6969" r:id="rId9647" display="https://finance.yahoo.com/quote/AMZN230616P03950000?p=AMZN230616P03950000" xr:uid="{143E2F77-39B3-4561-9CAC-BCCF03037423}"/>
    <hyperlink ref="C6969" r:id="rId9648" display="https://finance.yahoo.com/quote/AMZN/options?strike=3950&amp;straddle=false" xr:uid="{2E5ADE8F-5ACE-4A81-A822-6D5257D6D089}"/>
    <hyperlink ref="A6970" r:id="rId9649" display="https://finance.yahoo.com/quote/AMZN230616P03960000?p=AMZN230616P03960000" xr:uid="{24609DC1-F419-42B6-9D31-A49112CBC5C0}"/>
    <hyperlink ref="C6970" r:id="rId9650" display="https://finance.yahoo.com/quote/AMZN/options?strike=3960&amp;straddle=false" xr:uid="{DBE7AEA2-77E2-48B1-B4C0-3B8FF60C359E}"/>
    <hyperlink ref="A6971" r:id="rId9651" display="https://finance.yahoo.com/quote/AMZN230616P03970000?p=AMZN230616P03970000" xr:uid="{AAD71880-BC72-4F29-93A8-171BC69DD10A}"/>
    <hyperlink ref="C6971" r:id="rId9652" display="https://finance.yahoo.com/quote/AMZN/options?strike=3970&amp;straddle=false" xr:uid="{4C7CF48E-D1C5-4DDB-960A-7F292613E512}"/>
    <hyperlink ref="A6972" r:id="rId9653" display="https://finance.yahoo.com/quote/AMZN230616P03980000?p=AMZN230616P03980000" xr:uid="{C42E6545-D39B-4199-9C58-91BFDD87D7BF}"/>
    <hyperlink ref="C6972" r:id="rId9654" display="https://finance.yahoo.com/quote/AMZN/options?strike=3980&amp;straddle=false" xr:uid="{ABD0BFA0-E79F-4A07-AF76-42527A5B1FC8}"/>
    <hyperlink ref="A6973" r:id="rId9655" display="https://finance.yahoo.com/quote/AMZN230616P03990000?p=AMZN230616P03990000" xr:uid="{0E99B9EA-E5DA-4DF5-810B-4FA632B887CB}"/>
    <hyperlink ref="C6973" r:id="rId9656" display="https://finance.yahoo.com/quote/AMZN/options?strike=3990&amp;straddle=false" xr:uid="{5783507D-7D30-4503-9539-2C558593FA08}"/>
    <hyperlink ref="A6974" r:id="rId9657" display="https://finance.yahoo.com/quote/AMZN230616P04000000?p=AMZN230616P04000000" xr:uid="{834F50B3-EF81-4A7F-A83E-E6763A13EA29}"/>
    <hyperlink ref="C6974" r:id="rId9658" display="https://finance.yahoo.com/quote/AMZN/options?strike=4000&amp;straddle=false" xr:uid="{EB256E00-6B53-4F9A-AAEB-7E609ED04DE6}"/>
    <hyperlink ref="A6975" r:id="rId9659" display="https://finance.yahoo.com/quote/AMZN230616P04100000?p=AMZN230616P04100000" xr:uid="{8C7FFBC3-320F-4328-BABC-A590F9A9A831}"/>
    <hyperlink ref="C6975" r:id="rId9660" display="https://finance.yahoo.com/quote/AMZN/options?strike=4100&amp;straddle=false" xr:uid="{34F1BFD8-6A03-4478-9661-591985602223}"/>
    <hyperlink ref="A6976" r:id="rId9661" display="https://finance.yahoo.com/quote/AMZN230616P04200000?p=AMZN230616P04200000" xr:uid="{630BF23D-C624-4014-9086-676A5CC2CCA2}"/>
    <hyperlink ref="C6976" r:id="rId9662" display="https://finance.yahoo.com/quote/AMZN/options?strike=4200&amp;straddle=false" xr:uid="{B84000FC-042D-4397-A1E3-3A38E21F19CB}"/>
    <hyperlink ref="A6977" r:id="rId9663" display="https://finance.yahoo.com/quote/AMZN230616P04300000?p=AMZN230616P04300000" xr:uid="{7517BE83-4873-456E-BF2F-C3B4CB42C622}"/>
    <hyperlink ref="C6977" r:id="rId9664" display="https://finance.yahoo.com/quote/AMZN/options?strike=4300&amp;straddle=false" xr:uid="{318D53AC-C638-4277-BD14-52D9CAB5AD5D}"/>
    <hyperlink ref="A6978" r:id="rId9665" display="https://finance.yahoo.com/quote/AMZN230616P04400000?p=AMZN230616P04400000" xr:uid="{4B2D9F3F-201C-4FF3-A0B2-E792D149927D}"/>
    <hyperlink ref="C6978" r:id="rId9666" display="https://finance.yahoo.com/quote/AMZN/options?strike=4400&amp;straddle=false" xr:uid="{03E93DDF-6D39-4E50-A677-C08C5639F72C}"/>
    <hyperlink ref="A6979" r:id="rId9667" display="https://finance.yahoo.com/quote/AMZN230616P04500000?p=AMZN230616P04500000" xr:uid="{D803C089-E864-4EF5-A58A-CB29254AC82A}"/>
    <hyperlink ref="C6979" r:id="rId9668" display="https://finance.yahoo.com/quote/AMZN/options?strike=4500&amp;straddle=false" xr:uid="{1DA908F1-A6B2-426C-BAF5-FBF4660F8BD8}"/>
    <hyperlink ref="A6980" r:id="rId9669" display="https://finance.yahoo.com/quote/AMZN230616P04600000?p=AMZN230616P04600000" xr:uid="{1C826CB7-E902-4EA4-A709-64DCB1B24CE5}"/>
    <hyperlink ref="C6980" r:id="rId9670" display="https://finance.yahoo.com/quote/AMZN/options?strike=4600&amp;straddle=false" xr:uid="{40479DFD-8B98-4FC4-8ABB-0F37944D5F5A}"/>
    <hyperlink ref="A6981" r:id="rId9671" display="https://finance.yahoo.com/quote/AMZN230616P04700000?p=AMZN230616P04700000" xr:uid="{8E0AF470-C921-43C9-86B8-8C2E73DEC50A}"/>
    <hyperlink ref="C6981" r:id="rId9672" display="https://finance.yahoo.com/quote/AMZN/options?strike=4700&amp;straddle=false" xr:uid="{19552E05-B26F-4BF0-A813-E5890D5A10FD}"/>
    <hyperlink ref="A6982" r:id="rId9673" display="https://finance.yahoo.com/quote/AMZN230616P04800000?p=AMZN230616P04800000" xr:uid="{7FB0EE80-4E25-48CE-90AC-87C36393CDB6}"/>
    <hyperlink ref="C6982" r:id="rId9674" display="https://finance.yahoo.com/quote/AMZN/options?strike=4800&amp;straddle=false" xr:uid="{FDE19043-AC8A-4996-BB17-F9C0A01BB43B}"/>
    <hyperlink ref="A6983" r:id="rId9675" display="https://finance.yahoo.com/quote/AMZN230616P04900000?p=AMZN230616P04900000" xr:uid="{C33E1DDA-E496-4C35-9ED0-210416B45E8D}"/>
    <hyperlink ref="C6983" r:id="rId9676" display="https://finance.yahoo.com/quote/AMZN/options?strike=4900&amp;straddle=false" xr:uid="{CFEA11A3-E1B1-44B0-9851-FAEC0750DB20}"/>
    <hyperlink ref="A6984" r:id="rId9677" display="https://finance.yahoo.com/quote/AMZN230616P05000000?p=AMZN230616P05000000" xr:uid="{FA7EE31D-839D-4E28-8CE5-91AEA013B1B8}"/>
    <hyperlink ref="C6984" r:id="rId9678" display="https://finance.yahoo.com/quote/AMZN/options?strike=5000&amp;straddle=false" xr:uid="{4D66279E-9B12-4373-B6EF-CFAD524F2733}"/>
    <hyperlink ref="A6985" r:id="rId9679" display="https://finance.yahoo.com/quote/AMZN230616P05100000?p=AMZN230616P05100000" xr:uid="{20D5EB5E-271D-4C0D-B58E-4CFD101CE4E5}"/>
    <hyperlink ref="C6985" r:id="rId9680" display="https://finance.yahoo.com/quote/AMZN/options?strike=5100&amp;straddle=false" xr:uid="{C72947B1-45C6-4F2F-8DFC-EB0926A306C6}"/>
    <hyperlink ref="A6986" r:id="rId9681" display="https://finance.yahoo.com/quote/AMZN230616P05200000?p=AMZN230616P05200000" xr:uid="{C5772445-394F-42B2-95CB-1E4BDB502FC0}"/>
    <hyperlink ref="C6986" r:id="rId9682" display="https://finance.yahoo.com/quote/AMZN/options?strike=5200&amp;straddle=false" xr:uid="{6043F956-5AA6-43E2-8790-D90AB22C20F3}"/>
    <hyperlink ref="A6987" r:id="rId9683" display="https://finance.yahoo.com/quote/AMZN230616P05300000?p=AMZN230616P05300000" xr:uid="{6B91C012-119E-46CB-A17F-FAA4E2B6C43D}"/>
    <hyperlink ref="C6987" r:id="rId9684" display="https://finance.yahoo.com/quote/AMZN/options?strike=5300&amp;straddle=false" xr:uid="{02542F31-6329-4083-A125-56BBABC0148B}"/>
    <hyperlink ref="A6988" r:id="rId9685" display="https://finance.yahoo.com/quote/AMZN230616P05400000?p=AMZN230616P05400000" xr:uid="{57F09204-128C-4DC9-8298-A5DD60A658E1}"/>
    <hyperlink ref="C6988" r:id="rId9686" display="https://finance.yahoo.com/quote/AMZN/options?strike=5400&amp;straddle=false" xr:uid="{FE4F0C80-C954-47CF-8B0D-C9955F1F9F78}"/>
    <hyperlink ref="A6989" r:id="rId9687" display="https://finance.yahoo.com/quote/AMZN230616P05500000?p=AMZN230616P05500000" xr:uid="{606C4513-0644-4AE2-A292-E0C4F924F3B2}"/>
    <hyperlink ref="C6989" r:id="rId9688" display="https://finance.yahoo.com/quote/AMZN/options?strike=5500&amp;straddle=false" xr:uid="{D14AD70A-CAF2-4C39-9945-74A624BF9252}"/>
  </hyperlinks>
  <pageMargins left="0.7" right="0.7" top="0.75" bottom="0.75" header="0.3" footer="0.3"/>
  <pageSetup paperSize="9" orientation="portrait" r:id="rId968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43369-590A-4294-AFE8-30458D8127E1}">
  <dimension ref="A2:D382"/>
  <sheetViews>
    <sheetView workbookViewId="0">
      <selection activeCell="E23" sqref="E23"/>
    </sheetView>
  </sheetViews>
  <sheetFormatPr defaultRowHeight="14.5" x14ac:dyDescent="0.35"/>
  <cols>
    <col min="1" max="1" width="21.26953125" customWidth="1"/>
    <col min="2" max="2" width="12.08984375" customWidth="1"/>
  </cols>
  <sheetData>
    <row r="2" spans="1:2" x14ac:dyDescent="0.35">
      <c r="A2" s="7" t="s">
        <v>3030</v>
      </c>
    </row>
    <row r="4" spans="1:2" x14ac:dyDescent="0.35">
      <c r="A4" s="8" t="s">
        <v>3031</v>
      </c>
      <c r="B4" s="8"/>
    </row>
    <row r="5" spans="1:2" x14ac:dyDescent="0.35">
      <c r="A5" s="8" t="s">
        <v>3032</v>
      </c>
      <c r="B5" s="8"/>
    </row>
    <row r="9" spans="1:2" x14ac:dyDescent="0.35">
      <c r="A9" t="s">
        <v>3033</v>
      </c>
      <c r="B9" t="s">
        <v>3034</v>
      </c>
    </row>
    <row r="10" spans="1:2" x14ac:dyDescent="0.35">
      <c r="A10" t="s">
        <v>3035</v>
      </c>
      <c r="B10" t="s">
        <v>3036</v>
      </c>
    </row>
    <row r="11" spans="1:2" x14ac:dyDescent="0.35">
      <c r="A11" t="s">
        <v>3037</v>
      </c>
      <c r="B11" t="s">
        <v>3038</v>
      </c>
    </row>
    <row r="12" spans="1:2" x14ac:dyDescent="0.35">
      <c r="A12" t="s">
        <v>3039</v>
      </c>
      <c r="B12" t="s">
        <v>3040</v>
      </c>
    </row>
    <row r="13" spans="1:2" x14ac:dyDescent="0.35">
      <c r="A13" t="s">
        <v>3041</v>
      </c>
      <c r="B13" t="s">
        <v>3042</v>
      </c>
    </row>
    <row r="14" spans="1:2" x14ac:dyDescent="0.35">
      <c r="A14" t="s">
        <v>3043</v>
      </c>
    </row>
    <row r="15" spans="1:2" x14ac:dyDescent="0.35">
      <c r="A15" t="s">
        <v>3044</v>
      </c>
    </row>
    <row r="16" spans="1:2" x14ac:dyDescent="0.35">
      <c r="A16" t="s">
        <v>3045</v>
      </c>
      <c r="B16" t="s">
        <v>3046</v>
      </c>
    </row>
    <row r="17" spans="1:4" x14ac:dyDescent="0.35">
      <c r="A17" t="s">
        <v>3047</v>
      </c>
      <c r="B17" t="s">
        <v>3048</v>
      </c>
    </row>
    <row r="18" spans="1:4" x14ac:dyDescent="0.35">
      <c r="A18" s="9">
        <v>44688</v>
      </c>
      <c r="B18" s="10">
        <v>6.5</v>
      </c>
      <c r="C18">
        <f>+AVERAGE(B18:B382)</f>
        <v>9.3527397260273979</v>
      </c>
      <c r="D18" t="s">
        <v>3049</v>
      </c>
    </row>
    <row r="19" spans="1:4" x14ac:dyDescent="0.35">
      <c r="A19" s="9">
        <v>44689</v>
      </c>
      <c r="B19" s="10">
        <v>6.5</v>
      </c>
    </row>
    <row r="20" spans="1:4" x14ac:dyDescent="0.35">
      <c r="A20" s="9">
        <v>44690</v>
      </c>
      <c r="B20" s="10">
        <v>6.5</v>
      </c>
    </row>
    <row r="21" spans="1:4" x14ac:dyDescent="0.35">
      <c r="A21" s="9">
        <v>44691</v>
      </c>
      <c r="B21" s="10">
        <v>6.5</v>
      </c>
    </row>
    <row r="22" spans="1:4" x14ac:dyDescent="0.35">
      <c r="A22" s="9">
        <v>44692</v>
      </c>
      <c r="B22" s="10">
        <v>6.5</v>
      </c>
    </row>
    <row r="23" spans="1:4" x14ac:dyDescent="0.35">
      <c r="A23" s="9">
        <v>44693</v>
      </c>
      <c r="B23" s="10">
        <v>6.5</v>
      </c>
    </row>
    <row r="24" spans="1:4" x14ac:dyDescent="0.35">
      <c r="A24" s="9">
        <v>44694</v>
      </c>
      <c r="B24" s="10">
        <v>7</v>
      </c>
    </row>
    <row r="25" spans="1:4" x14ac:dyDescent="0.35">
      <c r="A25" s="9">
        <v>44695</v>
      </c>
      <c r="B25" s="10">
        <v>7</v>
      </c>
    </row>
    <row r="26" spans="1:4" x14ac:dyDescent="0.35">
      <c r="A26" s="9">
        <v>44696</v>
      </c>
      <c r="B26" s="10">
        <v>7</v>
      </c>
    </row>
    <row r="27" spans="1:4" x14ac:dyDescent="0.35">
      <c r="A27" s="9">
        <v>44697</v>
      </c>
      <c r="B27" s="10">
        <v>7</v>
      </c>
    </row>
    <row r="28" spans="1:4" x14ac:dyDescent="0.35">
      <c r="A28" s="9">
        <v>44698</v>
      </c>
      <c r="B28" s="10">
        <v>7</v>
      </c>
    </row>
    <row r="29" spans="1:4" x14ac:dyDescent="0.35">
      <c r="A29" s="9">
        <v>44699</v>
      </c>
      <c r="B29" s="10">
        <v>7</v>
      </c>
    </row>
    <row r="30" spans="1:4" x14ac:dyDescent="0.35">
      <c r="A30" s="9">
        <v>44700</v>
      </c>
      <c r="B30" s="10">
        <v>7</v>
      </c>
    </row>
    <row r="31" spans="1:4" x14ac:dyDescent="0.35">
      <c r="A31" s="9">
        <v>44701</v>
      </c>
      <c r="B31" s="10">
        <v>7</v>
      </c>
    </row>
    <row r="32" spans="1:4" x14ac:dyDescent="0.35">
      <c r="A32" s="9">
        <v>44702</v>
      </c>
      <c r="B32" s="10">
        <v>7</v>
      </c>
    </row>
    <row r="33" spans="1:2" x14ac:dyDescent="0.35">
      <c r="A33" s="9">
        <v>44703</v>
      </c>
      <c r="B33" s="10">
        <v>7</v>
      </c>
    </row>
    <row r="34" spans="1:2" x14ac:dyDescent="0.35">
      <c r="A34" s="9">
        <v>44704</v>
      </c>
      <c r="B34" s="10">
        <v>7</v>
      </c>
    </row>
    <row r="35" spans="1:2" x14ac:dyDescent="0.35">
      <c r="A35" s="9">
        <v>44705</v>
      </c>
      <c r="B35" s="10">
        <v>7</v>
      </c>
    </row>
    <row r="36" spans="1:2" x14ac:dyDescent="0.35">
      <c r="A36" s="9">
        <v>44706</v>
      </c>
      <c r="B36" s="10">
        <v>7</v>
      </c>
    </row>
    <row r="37" spans="1:2" x14ac:dyDescent="0.35">
      <c r="A37" s="9">
        <v>44707</v>
      </c>
      <c r="B37" s="10">
        <v>7</v>
      </c>
    </row>
    <row r="38" spans="1:2" x14ac:dyDescent="0.35">
      <c r="A38" s="9">
        <v>44708</v>
      </c>
      <c r="B38" s="10">
        <v>7</v>
      </c>
    </row>
    <row r="39" spans="1:2" x14ac:dyDescent="0.35">
      <c r="A39" s="9">
        <v>44709</v>
      </c>
      <c r="B39" s="10">
        <v>7</v>
      </c>
    </row>
    <row r="40" spans="1:2" x14ac:dyDescent="0.35">
      <c r="A40" s="9">
        <v>44710</v>
      </c>
      <c r="B40" s="10">
        <v>7</v>
      </c>
    </row>
    <row r="41" spans="1:2" x14ac:dyDescent="0.35">
      <c r="A41" s="9">
        <v>44711</v>
      </c>
      <c r="B41" s="10">
        <v>7</v>
      </c>
    </row>
    <row r="42" spans="1:2" x14ac:dyDescent="0.35">
      <c r="A42" s="9">
        <v>44712</v>
      </c>
      <c r="B42" s="10">
        <v>7</v>
      </c>
    </row>
    <row r="43" spans="1:2" x14ac:dyDescent="0.35">
      <c r="A43" s="9">
        <v>44713</v>
      </c>
      <c r="B43" s="10">
        <v>7</v>
      </c>
    </row>
    <row r="44" spans="1:2" x14ac:dyDescent="0.35">
      <c r="A44" s="9">
        <v>44714</v>
      </c>
      <c r="B44" s="10">
        <v>7</v>
      </c>
    </row>
    <row r="45" spans="1:2" x14ac:dyDescent="0.35">
      <c r="A45" s="9">
        <v>44715</v>
      </c>
      <c r="B45" s="10">
        <v>7</v>
      </c>
    </row>
    <row r="46" spans="1:2" x14ac:dyDescent="0.35">
      <c r="A46" s="9">
        <v>44716</v>
      </c>
      <c r="B46" s="10">
        <v>7</v>
      </c>
    </row>
    <row r="47" spans="1:2" x14ac:dyDescent="0.35">
      <c r="A47" s="9">
        <v>44717</v>
      </c>
      <c r="B47" s="10">
        <v>7</v>
      </c>
    </row>
    <row r="48" spans="1:2" x14ac:dyDescent="0.35">
      <c r="A48" s="9">
        <v>44718</v>
      </c>
      <c r="B48" s="10">
        <v>7</v>
      </c>
    </row>
    <row r="49" spans="1:2" x14ac:dyDescent="0.35">
      <c r="A49" s="9">
        <v>44719</v>
      </c>
      <c r="B49" s="10">
        <v>7</v>
      </c>
    </row>
    <row r="50" spans="1:2" x14ac:dyDescent="0.35">
      <c r="A50" s="9">
        <v>44720</v>
      </c>
      <c r="B50" s="10">
        <v>7</v>
      </c>
    </row>
    <row r="51" spans="1:2" x14ac:dyDescent="0.35">
      <c r="A51" s="9">
        <v>44721</v>
      </c>
      <c r="B51" s="10">
        <v>7</v>
      </c>
    </row>
    <row r="52" spans="1:2" x14ac:dyDescent="0.35">
      <c r="A52" s="9">
        <v>44722</v>
      </c>
      <c r="B52" s="10">
        <v>7</v>
      </c>
    </row>
    <row r="53" spans="1:2" x14ac:dyDescent="0.35">
      <c r="A53" s="9">
        <v>44723</v>
      </c>
      <c r="B53" s="10">
        <v>7</v>
      </c>
    </row>
    <row r="54" spans="1:2" x14ac:dyDescent="0.35">
      <c r="A54" s="9">
        <v>44724</v>
      </c>
      <c r="B54" s="10">
        <v>7</v>
      </c>
    </row>
    <row r="55" spans="1:2" x14ac:dyDescent="0.35">
      <c r="A55" s="9">
        <v>44725</v>
      </c>
      <c r="B55" s="10">
        <v>7</v>
      </c>
    </row>
    <row r="56" spans="1:2" x14ac:dyDescent="0.35">
      <c r="A56" s="9">
        <v>44726</v>
      </c>
      <c r="B56" s="10">
        <v>7</v>
      </c>
    </row>
    <row r="57" spans="1:2" x14ac:dyDescent="0.35">
      <c r="A57" s="9">
        <v>44727</v>
      </c>
      <c r="B57" s="10">
        <v>7</v>
      </c>
    </row>
    <row r="58" spans="1:2" x14ac:dyDescent="0.35">
      <c r="A58" s="9">
        <v>44728</v>
      </c>
      <c r="B58" s="10">
        <v>7</v>
      </c>
    </row>
    <row r="59" spans="1:2" x14ac:dyDescent="0.35">
      <c r="A59" s="9">
        <v>44729</v>
      </c>
      <c r="B59" s="10">
        <v>7</v>
      </c>
    </row>
    <row r="60" spans="1:2" x14ac:dyDescent="0.35">
      <c r="A60" s="9">
        <v>44730</v>
      </c>
      <c r="B60" s="10">
        <v>7</v>
      </c>
    </row>
    <row r="61" spans="1:2" x14ac:dyDescent="0.35">
      <c r="A61" s="9">
        <v>44731</v>
      </c>
      <c r="B61" s="10">
        <v>7</v>
      </c>
    </row>
    <row r="62" spans="1:2" x14ac:dyDescent="0.35">
      <c r="A62" s="9">
        <v>44732</v>
      </c>
      <c r="B62" s="10">
        <v>7</v>
      </c>
    </row>
    <row r="63" spans="1:2" x14ac:dyDescent="0.35">
      <c r="A63" s="9">
        <v>44733</v>
      </c>
      <c r="B63" s="10">
        <v>7</v>
      </c>
    </row>
    <row r="64" spans="1:2" x14ac:dyDescent="0.35">
      <c r="A64" s="9">
        <v>44734</v>
      </c>
      <c r="B64" s="10">
        <v>7</v>
      </c>
    </row>
    <row r="65" spans="1:2" x14ac:dyDescent="0.35">
      <c r="A65" s="9">
        <v>44735</v>
      </c>
      <c r="B65" s="10">
        <v>7</v>
      </c>
    </row>
    <row r="66" spans="1:2" x14ac:dyDescent="0.35">
      <c r="A66" s="9">
        <v>44736</v>
      </c>
      <c r="B66" s="10">
        <v>7.75</v>
      </c>
    </row>
    <row r="67" spans="1:2" x14ac:dyDescent="0.35">
      <c r="A67" s="9">
        <v>44737</v>
      </c>
      <c r="B67" s="10">
        <v>7.75</v>
      </c>
    </row>
    <row r="68" spans="1:2" x14ac:dyDescent="0.35">
      <c r="A68" s="9">
        <v>44738</v>
      </c>
      <c r="B68" s="10">
        <v>7.75</v>
      </c>
    </row>
    <row r="69" spans="1:2" x14ac:dyDescent="0.35">
      <c r="A69" s="9">
        <v>44739</v>
      </c>
      <c r="B69" s="10">
        <v>7.75</v>
      </c>
    </row>
    <row r="70" spans="1:2" x14ac:dyDescent="0.35">
      <c r="A70" s="9">
        <v>44740</v>
      </c>
      <c r="B70" s="10">
        <v>7.75</v>
      </c>
    </row>
    <row r="71" spans="1:2" x14ac:dyDescent="0.35">
      <c r="A71" s="9">
        <v>44741</v>
      </c>
      <c r="B71" s="10">
        <v>7.75</v>
      </c>
    </row>
    <row r="72" spans="1:2" x14ac:dyDescent="0.35">
      <c r="A72" s="9">
        <v>44742</v>
      </c>
      <c r="B72" s="10">
        <v>7.75</v>
      </c>
    </row>
    <row r="73" spans="1:2" x14ac:dyDescent="0.35">
      <c r="A73" s="9">
        <v>44743</v>
      </c>
      <c r="B73" s="10">
        <v>7.75</v>
      </c>
    </row>
    <row r="74" spans="1:2" x14ac:dyDescent="0.35">
      <c r="A74" s="9">
        <v>44744</v>
      </c>
      <c r="B74" s="10">
        <v>7.75</v>
      </c>
    </row>
    <row r="75" spans="1:2" x14ac:dyDescent="0.35">
      <c r="A75" s="9">
        <v>44745</v>
      </c>
      <c r="B75" s="10">
        <v>7.75</v>
      </c>
    </row>
    <row r="76" spans="1:2" x14ac:dyDescent="0.35">
      <c r="A76" s="9">
        <v>44746</v>
      </c>
      <c r="B76" s="10">
        <v>7.75</v>
      </c>
    </row>
    <row r="77" spans="1:2" x14ac:dyDescent="0.35">
      <c r="A77" s="9">
        <v>44747</v>
      </c>
      <c r="B77" s="10">
        <v>7.75</v>
      </c>
    </row>
    <row r="78" spans="1:2" x14ac:dyDescent="0.35">
      <c r="A78" s="9">
        <v>44748</v>
      </c>
      <c r="B78" s="10">
        <v>7.75</v>
      </c>
    </row>
    <row r="79" spans="1:2" x14ac:dyDescent="0.35">
      <c r="A79" s="9">
        <v>44749</v>
      </c>
      <c r="B79" s="10">
        <v>7.75</v>
      </c>
    </row>
    <row r="80" spans="1:2" x14ac:dyDescent="0.35">
      <c r="A80" s="9">
        <v>44750</v>
      </c>
      <c r="B80" s="10">
        <v>7.75</v>
      </c>
    </row>
    <row r="81" spans="1:2" x14ac:dyDescent="0.35">
      <c r="A81" s="9">
        <v>44751</v>
      </c>
      <c r="B81" s="10">
        <v>7.75</v>
      </c>
    </row>
    <row r="82" spans="1:2" x14ac:dyDescent="0.35">
      <c r="A82" s="9">
        <v>44752</v>
      </c>
      <c r="B82" s="10">
        <v>7.75</v>
      </c>
    </row>
    <row r="83" spans="1:2" x14ac:dyDescent="0.35">
      <c r="A83" s="9">
        <v>44753</v>
      </c>
      <c r="B83" s="10">
        <v>7.75</v>
      </c>
    </row>
    <row r="84" spans="1:2" x14ac:dyDescent="0.35">
      <c r="A84" s="9">
        <v>44754</v>
      </c>
      <c r="B84" s="10">
        <v>7.75</v>
      </c>
    </row>
    <row r="85" spans="1:2" x14ac:dyDescent="0.35">
      <c r="A85" s="9">
        <v>44755</v>
      </c>
      <c r="B85" s="10">
        <v>7.75</v>
      </c>
    </row>
    <row r="86" spans="1:2" x14ac:dyDescent="0.35">
      <c r="A86" s="9">
        <v>44756</v>
      </c>
      <c r="B86" s="10">
        <v>7.75</v>
      </c>
    </row>
    <row r="87" spans="1:2" x14ac:dyDescent="0.35">
      <c r="A87" s="9">
        <v>44757</v>
      </c>
      <c r="B87" s="10">
        <v>7.75</v>
      </c>
    </row>
    <row r="88" spans="1:2" x14ac:dyDescent="0.35">
      <c r="A88" s="9">
        <v>44758</v>
      </c>
      <c r="B88" s="10">
        <v>7.75</v>
      </c>
    </row>
    <row r="89" spans="1:2" x14ac:dyDescent="0.35">
      <c r="A89" s="9">
        <v>44759</v>
      </c>
      <c r="B89" s="10">
        <v>7.75</v>
      </c>
    </row>
    <row r="90" spans="1:2" x14ac:dyDescent="0.35">
      <c r="A90" s="9">
        <v>44760</v>
      </c>
      <c r="B90" s="10">
        <v>7.75</v>
      </c>
    </row>
    <row r="91" spans="1:2" x14ac:dyDescent="0.35">
      <c r="A91" s="9">
        <v>44761</v>
      </c>
      <c r="B91" s="10">
        <v>7.75</v>
      </c>
    </row>
    <row r="92" spans="1:2" x14ac:dyDescent="0.35">
      <c r="A92" s="9">
        <v>44762</v>
      </c>
      <c r="B92" s="10">
        <v>7.75</v>
      </c>
    </row>
    <row r="93" spans="1:2" x14ac:dyDescent="0.35">
      <c r="A93" s="9">
        <v>44763</v>
      </c>
      <c r="B93" s="10">
        <v>7.75</v>
      </c>
    </row>
    <row r="94" spans="1:2" x14ac:dyDescent="0.35">
      <c r="A94" s="9">
        <v>44764</v>
      </c>
      <c r="B94" s="10">
        <v>7.75</v>
      </c>
    </row>
    <row r="95" spans="1:2" x14ac:dyDescent="0.35">
      <c r="A95" s="9">
        <v>44765</v>
      </c>
      <c r="B95" s="10">
        <v>7.75</v>
      </c>
    </row>
    <row r="96" spans="1:2" x14ac:dyDescent="0.35">
      <c r="A96" s="9">
        <v>44766</v>
      </c>
      <c r="B96" s="10">
        <v>7.75</v>
      </c>
    </row>
    <row r="97" spans="1:2" x14ac:dyDescent="0.35">
      <c r="A97" s="9">
        <v>44767</v>
      </c>
      <c r="B97" s="10">
        <v>7.75</v>
      </c>
    </row>
    <row r="98" spans="1:2" x14ac:dyDescent="0.35">
      <c r="A98" s="9">
        <v>44768</v>
      </c>
      <c r="B98" s="10">
        <v>7.75</v>
      </c>
    </row>
    <row r="99" spans="1:2" x14ac:dyDescent="0.35">
      <c r="A99" s="9">
        <v>44769</v>
      </c>
      <c r="B99" s="10">
        <v>7.75</v>
      </c>
    </row>
    <row r="100" spans="1:2" x14ac:dyDescent="0.35">
      <c r="A100" s="9">
        <v>44770</v>
      </c>
      <c r="B100" s="10">
        <v>7.75</v>
      </c>
    </row>
    <row r="101" spans="1:2" x14ac:dyDescent="0.35">
      <c r="A101" s="9">
        <v>44771</v>
      </c>
      <c r="B101" s="10">
        <v>7.75</v>
      </c>
    </row>
    <row r="102" spans="1:2" x14ac:dyDescent="0.35">
      <c r="A102" s="9">
        <v>44772</v>
      </c>
      <c r="B102" s="10">
        <v>7.75</v>
      </c>
    </row>
    <row r="103" spans="1:2" x14ac:dyDescent="0.35">
      <c r="A103" s="9">
        <v>44773</v>
      </c>
      <c r="B103" s="10">
        <v>7.75</v>
      </c>
    </row>
    <row r="104" spans="1:2" x14ac:dyDescent="0.35">
      <c r="A104" s="9">
        <v>44774</v>
      </c>
      <c r="B104" s="10">
        <v>7.75</v>
      </c>
    </row>
    <row r="105" spans="1:2" x14ac:dyDescent="0.35">
      <c r="A105" s="9">
        <v>44775</v>
      </c>
      <c r="B105" s="10">
        <v>7.75</v>
      </c>
    </row>
    <row r="106" spans="1:2" x14ac:dyDescent="0.35">
      <c r="A106" s="9">
        <v>44776</v>
      </c>
      <c r="B106" s="10">
        <v>7.75</v>
      </c>
    </row>
    <row r="107" spans="1:2" x14ac:dyDescent="0.35">
      <c r="A107" s="9">
        <v>44777</v>
      </c>
      <c r="B107" s="10">
        <v>7.75</v>
      </c>
    </row>
    <row r="108" spans="1:2" x14ac:dyDescent="0.35">
      <c r="A108" s="9">
        <v>44778</v>
      </c>
      <c r="B108" s="10">
        <v>7.75</v>
      </c>
    </row>
    <row r="109" spans="1:2" x14ac:dyDescent="0.35">
      <c r="A109" s="9">
        <v>44779</v>
      </c>
      <c r="B109" s="10">
        <v>7.75</v>
      </c>
    </row>
    <row r="110" spans="1:2" x14ac:dyDescent="0.35">
      <c r="A110" s="9">
        <v>44780</v>
      </c>
      <c r="B110" s="10">
        <v>7.75</v>
      </c>
    </row>
    <row r="111" spans="1:2" x14ac:dyDescent="0.35">
      <c r="A111" s="9">
        <v>44781</v>
      </c>
      <c r="B111" s="10">
        <v>7.75</v>
      </c>
    </row>
    <row r="112" spans="1:2" x14ac:dyDescent="0.35">
      <c r="A112" s="9">
        <v>44782</v>
      </c>
      <c r="B112" s="10">
        <v>7.75</v>
      </c>
    </row>
    <row r="113" spans="1:2" x14ac:dyDescent="0.35">
      <c r="A113" s="9">
        <v>44783</v>
      </c>
      <c r="B113" s="10">
        <v>7.75</v>
      </c>
    </row>
    <row r="114" spans="1:2" x14ac:dyDescent="0.35">
      <c r="A114" s="9">
        <v>44784</v>
      </c>
      <c r="B114" s="10">
        <v>7.75</v>
      </c>
    </row>
    <row r="115" spans="1:2" x14ac:dyDescent="0.35">
      <c r="A115" s="9">
        <v>44785</v>
      </c>
      <c r="B115" s="10">
        <v>8.5</v>
      </c>
    </row>
    <row r="116" spans="1:2" x14ac:dyDescent="0.35">
      <c r="A116" s="9">
        <v>44786</v>
      </c>
      <c r="B116" s="10">
        <v>8.5</v>
      </c>
    </row>
    <row r="117" spans="1:2" x14ac:dyDescent="0.35">
      <c r="A117" s="9">
        <v>44787</v>
      </c>
      <c r="B117" s="10">
        <v>8.5</v>
      </c>
    </row>
    <row r="118" spans="1:2" x14ac:dyDescent="0.35">
      <c r="A118" s="9">
        <v>44788</v>
      </c>
      <c r="B118" s="10">
        <v>8.5</v>
      </c>
    </row>
    <row r="119" spans="1:2" x14ac:dyDescent="0.35">
      <c r="A119" s="9">
        <v>44789</v>
      </c>
      <c r="B119" s="10">
        <v>8.5</v>
      </c>
    </row>
    <row r="120" spans="1:2" x14ac:dyDescent="0.35">
      <c r="A120" s="9">
        <v>44790</v>
      </c>
      <c r="B120" s="10">
        <v>8.5</v>
      </c>
    </row>
    <row r="121" spans="1:2" x14ac:dyDescent="0.35">
      <c r="A121" s="9">
        <v>44791</v>
      </c>
      <c r="B121" s="10">
        <v>8.5</v>
      </c>
    </row>
    <row r="122" spans="1:2" x14ac:dyDescent="0.35">
      <c r="A122" s="9">
        <v>44792</v>
      </c>
      <c r="B122" s="10">
        <v>8.5</v>
      </c>
    </row>
    <row r="123" spans="1:2" x14ac:dyDescent="0.35">
      <c r="A123" s="9">
        <v>44793</v>
      </c>
      <c r="B123" s="10">
        <v>8.5</v>
      </c>
    </row>
    <row r="124" spans="1:2" x14ac:dyDescent="0.35">
      <c r="A124" s="9">
        <v>44794</v>
      </c>
      <c r="B124" s="10">
        <v>8.5</v>
      </c>
    </row>
    <row r="125" spans="1:2" x14ac:dyDescent="0.35">
      <c r="A125" s="9">
        <v>44795</v>
      </c>
      <c r="B125" s="10">
        <v>8.5</v>
      </c>
    </row>
    <row r="126" spans="1:2" x14ac:dyDescent="0.35">
      <c r="A126" s="9">
        <v>44796</v>
      </c>
      <c r="B126" s="10">
        <v>8.5</v>
      </c>
    </row>
    <row r="127" spans="1:2" x14ac:dyDescent="0.35">
      <c r="A127" s="9">
        <v>44797</v>
      </c>
      <c r="B127" s="10">
        <v>8.5</v>
      </c>
    </row>
    <row r="128" spans="1:2" x14ac:dyDescent="0.35">
      <c r="A128" s="9">
        <v>44798</v>
      </c>
      <c r="B128" s="10">
        <v>8.5</v>
      </c>
    </row>
    <row r="129" spans="1:2" x14ac:dyDescent="0.35">
      <c r="A129" s="9">
        <v>44799</v>
      </c>
      <c r="B129" s="10">
        <v>8.5</v>
      </c>
    </row>
    <row r="130" spans="1:2" x14ac:dyDescent="0.35">
      <c r="A130" s="9">
        <v>44800</v>
      </c>
      <c r="B130" s="10">
        <v>8.5</v>
      </c>
    </row>
    <row r="131" spans="1:2" x14ac:dyDescent="0.35">
      <c r="A131" s="9">
        <v>44801</v>
      </c>
      <c r="B131" s="10">
        <v>8.5</v>
      </c>
    </row>
    <row r="132" spans="1:2" x14ac:dyDescent="0.35">
      <c r="A132" s="9">
        <v>44802</v>
      </c>
      <c r="B132" s="10">
        <v>8.5</v>
      </c>
    </row>
    <row r="133" spans="1:2" x14ac:dyDescent="0.35">
      <c r="A133" s="9">
        <v>44803</v>
      </c>
      <c r="B133" s="10">
        <v>8.5</v>
      </c>
    </row>
    <row r="134" spans="1:2" x14ac:dyDescent="0.35">
      <c r="A134" s="9">
        <v>44804</v>
      </c>
      <c r="B134" s="10">
        <v>8.5</v>
      </c>
    </row>
    <row r="135" spans="1:2" x14ac:dyDescent="0.35">
      <c r="A135" s="9">
        <v>44805</v>
      </c>
      <c r="B135" s="10">
        <v>8.5</v>
      </c>
    </row>
    <row r="136" spans="1:2" x14ac:dyDescent="0.35">
      <c r="A136" s="9">
        <v>44806</v>
      </c>
      <c r="B136" s="10">
        <v>8.5</v>
      </c>
    </row>
    <row r="137" spans="1:2" x14ac:dyDescent="0.35">
      <c r="A137" s="9">
        <v>44807</v>
      </c>
      <c r="B137" s="10">
        <v>8.5</v>
      </c>
    </row>
    <row r="138" spans="1:2" x14ac:dyDescent="0.35">
      <c r="A138" s="9">
        <v>44808</v>
      </c>
      <c r="B138" s="10">
        <v>8.5</v>
      </c>
    </row>
    <row r="139" spans="1:2" x14ac:dyDescent="0.35">
      <c r="A139" s="9">
        <v>44809</v>
      </c>
      <c r="B139" s="10">
        <v>8.5</v>
      </c>
    </row>
    <row r="140" spans="1:2" x14ac:dyDescent="0.35">
      <c r="A140" s="9">
        <v>44810</v>
      </c>
      <c r="B140" s="10">
        <v>8.5</v>
      </c>
    </row>
    <row r="141" spans="1:2" x14ac:dyDescent="0.35">
      <c r="A141" s="9">
        <v>44811</v>
      </c>
      <c r="B141" s="10">
        <v>8.5</v>
      </c>
    </row>
    <row r="142" spans="1:2" x14ac:dyDescent="0.35">
      <c r="A142" s="9">
        <v>44812</v>
      </c>
      <c r="B142" s="10">
        <v>8.5</v>
      </c>
    </row>
    <row r="143" spans="1:2" x14ac:dyDescent="0.35">
      <c r="A143" s="9">
        <v>44813</v>
      </c>
      <c r="B143" s="10">
        <v>8.5</v>
      </c>
    </row>
    <row r="144" spans="1:2" x14ac:dyDescent="0.35">
      <c r="A144" s="9">
        <v>44814</v>
      </c>
      <c r="B144" s="10">
        <v>8.5</v>
      </c>
    </row>
    <row r="145" spans="1:2" x14ac:dyDescent="0.35">
      <c r="A145" s="9">
        <v>44815</v>
      </c>
      <c r="B145" s="10">
        <v>8.5</v>
      </c>
    </row>
    <row r="146" spans="1:2" x14ac:dyDescent="0.35">
      <c r="A146" s="9">
        <v>44816</v>
      </c>
      <c r="B146" s="10">
        <v>8.5</v>
      </c>
    </row>
    <row r="147" spans="1:2" x14ac:dyDescent="0.35">
      <c r="A147" s="9">
        <v>44817</v>
      </c>
      <c r="B147" s="10">
        <v>8.5</v>
      </c>
    </row>
    <row r="148" spans="1:2" x14ac:dyDescent="0.35">
      <c r="A148" s="9">
        <v>44818</v>
      </c>
      <c r="B148" s="10">
        <v>8.5</v>
      </c>
    </row>
    <row r="149" spans="1:2" x14ac:dyDescent="0.35">
      <c r="A149" s="9">
        <v>44819</v>
      </c>
      <c r="B149" s="10">
        <v>8.5</v>
      </c>
    </row>
    <row r="150" spans="1:2" x14ac:dyDescent="0.35">
      <c r="A150" s="9">
        <v>44820</v>
      </c>
      <c r="B150" s="10">
        <v>8.5</v>
      </c>
    </row>
    <row r="151" spans="1:2" x14ac:dyDescent="0.35">
      <c r="A151" s="9">
        <v>44821</v>
      </c>
      <c r="B151" s="10">
        <v>8.5</v>
      </c>
    </row>
    <row r="152" spans="1:2" x14ac:dyDescent="0.35">
      <c r="A152" s="9">
        <v>44822</v>
      </c>
      <c r="B152" s="10">
        <v>8.5</v>
      </c>
    </row>
    <row r="153" spans="1:2" x14ac:dyDescent="0.35">
      <c r="A153" s="9">
        <v>44823</v>
      </c>
      <c r="B153" s="10">
        <v>8.5</v>
      </c>
    </row>
    <row r="154" spans="1:2" x14ac:dyDescent="0.35">
      <c r="A154" s="9">
        <v>44824</v>
      </c>
      <c r="B154" s="10">
        <v>8.5</v>
      </c>
    </row>
    <row r="155" spans="1:2" x14ac:dyDescent="0.35">
      <c r="A155" s="9">
        <v>44825</v>
      </c>
      <c r="B155" s="10">
        <v>8.5</v>
      </c>
    </row>
    <row r="156" spans="1:2" x14ac:dyDescent="0.35">
      <c r="A156" s="9">
        <v>44826</v>
      </c>
      <c r="B156" s="10">
        <v>8.5</v>
      </c>
    </row>
    <row r="157" spans="1:2" x14ac:dyDescent="0.35">
      <c r="A157" s="9">
        <v>44827</v>
      </c>
      <c r="B157" s="10">
        <v>8.5</v>
      </c>
    </row>
    <row r="158" spans="1:2" x14ac:dyDescent="0.35">
      <c r="A158" s="9">
        <v>44828</v>
      </c>
      <c r="B158" s="10">
        <v>8.5</v>
      </c>
    </row>
    <row r="159" spans="1:2" x14ac:dyDescent="0.35">
      <c r="A159" s="9">
        <v>44830</v>
      </c>
      <c r="B159" s="10">
        <v>8.5</v>
      </c>
    </row>
    <row r="160" spans="1:2" x14ac:dyDescent="0.35">
      <c r="A160" s="9">
        <v>44831</v>
      </c>
      <c r="B160" s="10">
        <v>8.5</v>
      </c>
    </row>
    <row r="161" spans="1:2" x14ac:dyDescent="0.35">
      <c r="A161" s="9">
        <v>44832</v>
      </c>
      <c r="B161" s="10">
        <v>8.5</v>
      </c>
    </row>
    <row r="162" spans="1:2" x14ac:dyDescent="0.35">
      <c r="A162" s="9">
        <v>44833</v>
      </c>
      <c r="B162" s="10">
        <v>8.5</v>
      </c>
    </row>
    <row r="163" spans="1:2" x14ac:dyDescent="0.35">
      <c r="A163" s="9">
        <v>44834</v>
      </c>
      <c r="B163" s="10">
        <v>9.25</v>
      </c>
    </row>
    <row r="164" spans="1:2" x14ac:dyDescent="0.35">
      <c r="A164" s="9">
        <v>44835</v>
      </c>
      <c r="B164" s="10">
        <v>9.25</v>
      </c>
    </row>
    <row r="165" spans="1:2" x14ac:dyDescent="0.35">
      <c r="A165" s="9">
        <v>44836</v>
      </c>
      <c r="B165" s="10">
        <v>9.25</v>
      </c>
    </row>
    <row r="166" spans="1:2" x14ac:dyDescent="0.35">
      <c r="A166" s="9">
        <v>44837</v>
      </c>
      <c r="B166" s="10">
        <v>9.25</v>
      </c>
    </row>
    <row r="167" spans="1:2" x14ac:dyDescent="0.35">
      <c r="A167" s="9">
        <v>44838</v>
      </c>
      <c r="B167" s="10">
        <v>9.25</v>
      </c>
    </row>
    <row r="168" spans="1:2" x14ac:dyDescent="0.35">
      <c r="A168" s="9">
        <v>44839</v>
      </c>
      <c r="B168" s="10">
        <v>9.25</v>
      </c>
    </row>
    <row r="169" spans="1:2" x14ac:dyDescent="0.35">
      <c r="A169" s="9">
        <v>44840</v>
      </c>
      <c r="B169" s="10">
        <v>9.25</v>
      </c>
    </row>
    <row r="170" spans="1:2" x14ac:dyDescent="0.35">
      <c r="A170" s="9">
        <v>44841</v>
      </c>
      <c r="B170" s="10">
        <v>9.25</v>
      </c>
    </row>
    <row r="171" spans="1:2" x14ac:dyDescent="0.35">
      <c r="A171" s="9">
        <v>44842</v>
      </c>
      <c r="B171" s="10">
        <v>9.25</v>
      </c>
    </row>
    <row r="172" spans="1:2" x14ac:dyDescent="0.35">
      <c r="A172" s="9">
        <v>44843</v>
      </c>
      <c r="B172" s="10">
        <v>9.25</v>
      </c>
    </row>
    <row r="173" spans="1:2" x14ac:dyDescent="0.35">
      <c r="A173" s="9">
        <v>44844</v>
      </c>
      <c r="B173" s="10">
        <v>9.25</v>
      </c>
    </row>
    <row r="174" spans="1:2" x14ac:dyDescent="0.35">
      <c r="A174" s="9">
        <v>44845</v>
      </c>
      <c r="B174" s="10">
        <v>9.25</v>
      </c>
    </row>
    <row r="175" spans="1:2" x14ac:dyDescent="0.35">
      <c r="A175" s="9">
        <v>44846</v>
      </c>
      <c r="B175" s="10">
        <v>9.25</v>
      </c>
    </row>
    <row r="176" spans="1:2" x14ac:dyDescent="0.35">
      <c r="A176" s="9">
        <v>44847</v>
      </c>
      <c r="B176" s="10">
        <v>9.25</v>
      </c>
    </row>
    <row r="177" spans="1:2" x14ac:dyDescent="0.35">
      <c r="A177" s="9">
        <v>44848</v>
      </c>
      <c r="B177" s="10">
        <v>9.25</v>
      </c>
    </row>
    <row r="178" spans="1:2" x14ac:dyDescent="0.35">
      <c r="A178" s="9">
        <v>44849</v>
      </c>
      <c r="B178" s="10">
        <v>9.25</v>
      </c>
    </row>
    <row r="179" spans="1:2" x14ac:dyDescent="0.35">
      <c r="A179" s="9">
        <v>44850</v>
      </c>
      <c r="B179" s="10">
        <v>9.25</v>
      </c>
    </row>
    <row r="180" spans="1:2" x14ac:dyDescent="0.35">
      <c r="A180" s="9">
        <v>44851</v>
      </c>
      <c r="B180" s="10">
        <v>9.25</v>
      </c>
    </row>
    <row r="181" spans="1:2" x14ac:dyDescent="0.35">
      <c r="A181" s="9">
        <v>44852</v>
      </c>
      <c r="B181" s="10">
        <v>9.25</v>
      </c>
    </row>
    <row r="182" spans="1:2" x14ac:dyDescent="0.35">
      <c r="A182" s="9">
        <v>44853</v>
      </c>
      <c r="B182" s="10">
        <v>9.25</v>
      </c>
    </row>
    <row r="183" spans="1:2" x14ac:dyDescent="0.35">
      <c r="A183" s="9">
        <v>44854</v>
      </c>
      <c r="B183" s="10">
        <v>9.25</v>
      </c>
    </row>
    <row r="184" spans="1:2" x14ac:dyDescent="0.35">
      <c r="A184" s="9">
        <v>44855</v>
      </c>
      <c r="B184" s="10">
        <v>9.25</v>
      </c>
    </row>
    <row r="185" spans="1:2" x14ac:dyDescent="0.35">
      <c r="A185" s="9">
        <v>44856</v>
      </c>
      <c r="B185" s="10">
        <v>9.25</v>
      </c>
    </row>
    <row r="186" spans="1:2" x14ac:dyDescent="0.35">
      <c r="A186" s="9">
        <v>44857</v>
      </c>
      <c r="B186" s="10">
        <v>9.25</v>
      </c>
    </row>
    <row r="187" spans="1:2" x14ac:dyDescent="0.35">
      <c r="A187" s="9">
        <v>44858</v>
      </c>
      <c r="B187" s="10">
        <v>9.25</v>
      </c>
    </row>
    <row r="188" spans="1:2" x14ac:dyDescent="0.35">
      <c r="A188" s="9">
        <v>44859</v>
      </c>
      <c r="B188" s="10">
        <v>9.25</v>
      </c>
    </row>
    <row r="189" spans="1:2" x14ac:dyDescent="0.35">
      <c r="A189" s="9">
        <v>44860</v>
      </c>
      <c r="B189" s="10">
        <v>9.25</v>
      </c>
    </row>
    <row r="190" spans="1:2" x14ac:dyDescent="0.35">
      <c r="A190" s="9">
        <v>44861</v>
      </c>
      <c r="B190" s="10">
        <v>9.25</v>
      </c>
    </row>
    <row r="191" spans="1:2" x14ac:dyDescent="0.35">
      <c r="A191" s="9">
        <v>44862</v>
      </c>
      <c r="B191" s="10">
        <v>9.25</v>
      </c>
    </row>
    <row r="192" spans="1:2" x14ac:dyDescent="0.35">
      <c r="A192" s="9">
        <v>44863</v>
      </c>
      <c r="B192" s="10">
        <v>9.25</v>
      </c>
    </row>
    <row r="193" spans="1:2" x14ac:dyDescent="0.35">
      <c r="A193" s="9">
        <v>44864</v>
      </c>
      <c r="B193" s="10">
        <v>9.25</v>
      </c>
    </row>
    <row r="194" spans="1:2" x14ac:dyDescent="0.35">
      <c r="A194" s="9">
        <v>44865</v>
      </c>
      <c r="B194" s="10">
        <v>9.25</v>
      </c>
    </row>
    <row r="195" spans="1:2" x14ac:dyDescent="0.35">
      <c r="A195" s="9">
        <v>44866</v>
      </c>
      <c r="B195" s="10">
        <v>9.25</v>
      </c>
    </row>
    <row r="196" spans="1:2" x14ac:dyDescent="0.35">
      <c r="A196" s="9">
        <v>44867</v>
      </c>
      <c r="B196" s="10">
        <v>9.25</v>
      </c>
    </row>
    <row r="197" spans="1:2" x14ac:dyDescent="0.35">
      <c r="A197" s="9">
        <v>44868</v>
      </c>
      <c r="B197" s="10">
        <v>9.25</v>
      </c>
    </row>
    <row r="198" spans="1:2" x14ac:dyDescent="0.35">
      <c r="A198" s="9">
        <v>44869</v>
      </c>
      <c r="B198" s="10">
        <v>9.25</v>
      </c>
    </row>
    <row r="199" spans="1:2" x14ac:dyDescent="0.35">
      <c r="A199" s="9">
        <v>44870</v>
      </c>
      <c r="B199" s="10">
        <v>9.25</v>
      </c>
    </row>
    <row r="200" spans="1:2" x14ac:dyDescent="0.35">
      <c r="A200" s="9">
        <v>44871</v>
      </c>
      <c r="B200" s="10">
        <v>9.25</v>
      </c>
    </row>
    <row r="201" spans="1:2" x14ac:dyDescent="0.35">
      <c r="A201" s="9">
        <v>44872</v>
      </c>
      <c r="B201" s="10">
        <v>9.25</v>
      </c>
    </row>
    <row r="202" spans="1:2" x14ac:dyDescent="0.35">
      <c r="A202" s="9">
        <v>44873</v>
      </c>
      <c r="B202" s="10">
        <v>9.25</v>
      </c>
    </row>
    <row r="203" spans="1:2" x14ac:dyDescent="0.35">
      <c r="A203" s="9">
        <v>44874</v>
      </c>
      <c r="B203" s="10">
        <v>9.25</v>
      </c>
    </row>
    <row r="204" spans="1:2" x14ac:dyDescent="0.35">
      <c r="A204" s="9">
        <v>44875</v>
      </c>
      <c r="B204" s="10">
        <v>9.25</v>
      </c>
    </row>
    <row r="205" spans="1:2" x14ac:dyDescent="0.35">
      <c r="A205" s="9">
        <v>44876</v>
      </c>
      <c r="B205" s="10">
        <v>10</v>
      </c>
    </row>
    <row r="206" spans="1:2" x14ac:dyDescent="0.35">
      <c r="A206" s="9">
        <v>44877</v>
      </c>
      <c r="B206" s="10">
        <v>10</v>
      </c>
    </row>
    <row r="207" spans="1:2" x14ac:dyDescent="0.35">
      <c r="A207" s="9">
        <v>44878</v>
      </c>
      <c r="B207" s="10">
        <v>10</v>
      </c>
    </row>
    <row r="208" spans="1:2" x14ac:dyDescent="0.35">
      <c r="A208" s="9">
        <v>44879</v>
      </c>
      <c r="B208" s="10">
        <v>10</v>
      </c>
    </row>
    <row r="209" spans="1:2" x14ac:dyDescent="0.35">
      <c r="A209" s="9">
        <v>44880</v>
      </c>
      <c r="B209" s="10">
        <v>10</v>
      </c>
    </row>
    <row r="210" spans="1:2" x14ac:dyDescent="0.35">
      <c r="A210" s="9">
        <v>44881</v>
      </c>
      <c r="B210" s="10">
        <v>10</v>
      </c>
    </row>
    <row r="211" spans="1:2" x14ac:dyDescent="0.35">
      <c r="A211" s="9">
        <v>44882</v>
      </c>
      <c r="B211" s="10">
        <v>10</v>
      </c>
    </row>
    <row r="212" spans="1:2" x14ac:dyDescent="0.35">
      <c r="A212" s="9">
        <v>44883</v>
      </c>
      <c r="B212" s="10">
        <v>10</v>
      </c>
    </row>
    <row r="213" spans="1:2" x14ac:dyDescent="0.35">
      <c r="A213" s="9">
        <v>44884</v>
      </c>
      <c r="B213" s="10">
        <v>10</v>
      </c>
    </row>
    <row r="214" spans="1:2" x14ac:dyDescent="0.35">
      <c r="A214" s="9">
        <v>44885</v>
      </c>
      <c r="B214" s="10">
        <v>10</v>
      </c>
    </row>
    <row r="215" spans="1:2" x14ac:dyDescent="0.35">
      <c r="A215" s="9">
        <v>44886</v>
      </c>
      <c r="B215" s="10">
        <v>10</v>
      </c>
    </row>
    <row r="216" spans="1:2" x14ac:dyDescent="0.35">
      <c r="A216" s="9">
        <v>44887</v>
      </c>
      <c r="B216" s="10">
        <v>10</v>
      </c>
    </row>
    <row r="217" spans="1:2" x14ac:dyDescent="0.35">
      <c r="A217" s="9">
        <v>44888</v>
      </c>
      <c r="B217" s="10">
        <v>10</v>
      </c>
    </row>
    <row r="218" spans="1:2" x14ac:dyDescent="0.35">
      <c r="A218" s="9">
        <v>44889</v>
      </c>
      <c r="B218" s="10">
        <v>10</v>
      </c>
    </row>
    <row r="219" spans="1:2" x14ac:dyDescent="0.35">
      <c r="A219" s="9">
        <v>44890</v>
      </c>
      <c r="B219" s="10">
        <v>10</v>
      </c>
    </row>
    <row r="220" spans="1:2" x14ac:dyDescent="0.35">
      <c r="A220" s="9">
        <v>44891</v>
      </c>
      <c r="B220" s="10">
        <v>10</v>
      </c>
    </row>
    <row r="221" spans="1:2" x14ac:dyDescent="0.35">
      <c r="A221" s="9">
        <v>44892</v>
      </c>
      <c r="B221" s="10">
        <v>10</v>
      </c>
    </row>
    <row r="222" spans="1:2" x14ac:dyDescent="0.35">
      <c r="A222" s="9">
        <v>44893</v>
      </c>
      <c r="B222" s="10">
        <v>10</v>
      </c>
    </row>
    <row r="223" spans="1:2" x14ac:dyDescent="0.35">
      <c r="A223" s="9">
        <v>44894</v>
      </c>
      <c r="B223" s="10">
        <v>10</v>
      </c>
    </row>
    <row r="224" spans="1:2" x14ac:dyDescent="0.35">
      <c r="A224" s="9">
        <v>44895</v>
      </c>
      <c r="B224" s="10">
        <v>10</v>
      </c>
    </row>
    <row r="225" spans="1:2" x14ac:dyDescent="0.35">
      <c r="A225" s="9">
        <v>44896</v>
      </c>
      <c r="B225" s="10">
        <v>10</v>
      </c>
    </row>
    <row r="226" spans="1:2" x14ac:dyDescent="0.35">
      <c r="A226" s="9">
        <v>44897</v>
      </c>
      <c r="B226" s="10">
        <v>10</v>
      </c>
    </row>
    <row r="227" spans="1:2" x14ac:dyDescent="0.35">
      <c r="A227" s="9">
        <v>44898</v>
      </c>
      <c r="B227" s="10">
        <v>10</v>
      </c>
    </row>
    <row r="228" spans="1:2" x14ac:dyDescent="0.35">
      <c r="A228" s="9">
        <v>44899</v>
      </c>
      <c r="B228" s="10">
        <v>10</v>
      </c>
    </row>
    <row r="229" spans="1:2" x14ac:dyDescent="0.35">
      <c r="A229" s="9">
        <v>44900</v>
      </c>
      <c r="B229" s="10">
        <v>10</v>
      </c>
    </row>
    <row r="230" spans="1:2" x14ac:dyDescent="0.35">
      <c r="A230" s="9">
        <v>44901</v>
      </c>
      <c r="B230" s="10">
        <v>10</v>
      </c>
    </row>
    <row r="231" spans="1:2" x14ac:dyDescent="0.35">
      <c r="A231" s="9">
        <v>44902</v>
      </c>
      <c r="B231" s="10">
        <v>10</v>
      </c>
    </row>
    <row r="232" spans="1:2" x14ac:dyDescent="0.35">
      <c r="A232" s="9">
        <v>44903</v>
      </c>
      <c r="B232" s="10">
        <v>10</v>
      </c>
    </row>
    <row r="233" spans="1:2" x14ac:dyDescent="0.35">
      <c r="A233" s="9">
        <v>44904</v>
      </c>
      <c r="B233" s="10">
        <v>10</v>
      </c>
    </row>
    <row r="234" spans="1:2" x14ac:dyDescent="0.35">
      <c r="A234" s="9">
        <v>44905</v>
      </c>
      <c r="B234" s="10">
        <v>10</v>
      </c>
    </row>
    <row r="235" spans="1:2" x14ac:dyDescent="0.35">
      <c r="A235" s="9">
        <v>44906</v>
      </c>
      <c r="B235" s="10">
        <v>10</v>
      </c>
    </row>
    <row r="236" spans="1:2" x14ac:dyDescent="0.35">
      <c r="A236" s="9">
        <v>44907</v>
      </c>
      <c r="B236" s="10">
        <v>10</v>
      </c>
    </row>
    <row r="237" spans="1:2" x14ac:dyDescent="0.35">
      <c r="A237" s="9">
        <v>44908</v>
      </c>
      <c r="B237" s="10">
        <v>10</v>
      </c>
    </row>
    <row r="238" spans="1:2" x14ac:dyDescent="0.35">
      <c r="A238" s="9">
        <v>44909</v>
      </c>
      <c r="B238" s="10">
        <v>10</v>
      </c>
    </row>
    <row r="239" spans="1:2" x14ac:dyDescent="0.35">
      <c r="A239" s="9">
        <v>44910</v>
      </c>
      <c r="B239" s="10">
        <v>10</v>
      </c>
    </row>
    <row r="240" spans="1:2" x14ac:dyDescent="0.35">
      <c r="A240" s="9">
        <v>44911</v>
      </c>
      <c r="B240" s="10">
        <v>10.5</v>
      </c>
    </row>
    <row r="241" spans="1:2" x14ac:dyDescent="0.35">
      <c r="A241" s="9">
        <v>44912</v>
      </c>
      <c r="B241" s="10">
        <v>10.5</v>
      </c>
    </row>
    <row r="242" spans="1:2" x14ac:dyDescent="0.35">
      <c r="A242" s="9">
        <v>44913</v>
      </c>
      <c r="B242" s="10">
        <v>10.5</v>
      </c>
    </row>
    <row r="243" spans="1:2" x14ac:dyDescent="0.35">
      <c r="A243" s="9">
        <v>44914</v>
      </c>
      <c r="B243" s="10">
        <v>10.5</v>
      </c>
    </row>
    <row r="244" spans="1:2" x14ac:dyDescent="0.35">
      <c r="A244" s="9">
        <v>44915</v>
      </c>
      <c r="B244" s="10">
        <v>10.5</v>
      </c>
    </row>
    <row r="245" spans="1:2" x14ac:dyDescent="0.35">
      <c r="A245" s="9">
        <v>44916</v>
      </c>
      <c r="B245" s="10">
        <v>10.5</v>
      </c>
    </row>
    <row r="246" spans="1:2" x14ac:dyDescent="0.35">
      <c r="A246" s="9">
        <v>44917</v>
      </c>
      <c r="B246" s="10">
        <v>10.5</v>
      </c>
    </row>
    <row r="247" spans="1:2" x14ac:dyDescent="0.35">
      <c r="A247" s="9">
        <v>44918</v>
      </c>
      <c r="B247" s="10">
        <v>10.5</v>
      </c>
    </row>
    <row r="248" spans="1:2" x14ac:dyDescent="0.35">
      <c r="A248" s="9">
        <v>44919</v>
      </c>
      <c r="B248" s="10">
        <v>10.5</v>
      </c>
    </row>
    <row r="249" spans="1:2" x14ac:dyDescent="0.35">
      <c r="A249" s="9">
        <v>44920</v>
      </c>
      <c r="B249" s="10">
        <v>10.5</v>
      </c>
    </row>
    <row r="250" spans="1:2" x14ac:dyDescent="0.35">
      <c r="A250" s="9">
        <v>44921</v>
      </c>
      <c r="B250" s="10">
        <v>10.5</v>
      </c>
    </row>
    <row r="251" spans="1:2" x14ac:dyDescent="0.35">
      <c r="A251" s="9">
        <v>44922</v>
      </c>
      <c r="B251" s="10">
        <v>10.5</v>
      </c>
    </row>
    <row r="252" spans="1:2" x14ac:dyDescent="0.35">
      <c r="A252" s="9">
        <v>44923</v>
      </c>
      <c r="B252" s="10">
        <v>10.5</v>
      </c>
    </row>
    <row r="253" spans="1:2" x14ac:dyDescent="0.35">
      <c r="A253" s="9">
        <v>44924</v>
      </c>
      <c r="B253" s="10">
        <v>10.5</v>
      </c>
    </row>
    <row r="254" spans="1:2" x14ac:dyDescent="0.35">
      <c r="A254" s="9">
        <v>44925</v>
      </c>
      <c r="B254" s="10">
        <v>10.5</v>
      </c>
    </row>
    <row r="255" spans="1:2" x14ac:dyDescent="0.35">
      <c r="A255" s="9">
        <v>44926</v>
      </c>
      <c r="B255" s="10">
        <v>10.5</v>
      </c>
    </row>
    <row r="256" spans="1:2" x14ac:dyDescent="0.35">
      <c r="A256" s="9">
        <v>44927</v>
      </c>
      <c r="B256" s="10">
        <v>10.5</v>
      </c>
    </row>
    <row r="257" spans="1:2" x14ac:dyDescent="0.35">
      <c r="A257" s="9">
        <v>44928</v>
      </c>
      <c r="B257" s="10">
        <v>10.5</v>
      </c>
    </row>
    <row r="258" spans="1:2" x14ac:dyDescent="0.35">
      <c r="A258" s="9">
        <v>44929</v>
      </c>
      <c r="B258" s="10">
        <v>10.5</v>
      </c>
    </row>
    <row r="259" spans="1:2" x14ac:dyDescent="0.35">
      <c r="A259" s="9">
        <v>44930</v>
      </c>
      <c r="B259" s="10">
        <v>10.5</v>
      </c>
    </row>
    <row r="260" spans="1:2" x14ac:dyDescent="0.35">
      <c r="A260" s="9">
        <v>44931</v>
      </c>
      <c r="B260" s="10">
        <v>10.5</v>
      </c>
    </row>
    <row r="261" spans="1:2" x14ac:dyDescent="0.35">
      <c r="A261" s="9">
        <v>44932</v>
      </c>
      <c r="B261" s="10">
        <v>10.5</v>
      </c>
    </row>
    <row r="262" spans="1:2" x14ac:dyDescent="0.35">
      <c r="A262" s="9">
        <v>44933</v>
      </c>
      <c r="B262" s="10">
        <v>10.5</v>
      </c>
    </row>
    <row r="263" spans="1:2" x14ac:dyDescent="0.35">
      <c r="A263" s="9">
        <v>44934</v>
      </c>
      <c r="B263" s="10">
        <v>10.5</v>
      </c>
    </row>
    <row r="264" spans="1:2" x14ac:dyDescent="0.35">
      <c r="A264" s="9">
        <v>44935</v>
      </c>
      <c r="B264" s="10">
        <v>10.5</v>
      </c>
    </row>
    <row r="265" spans="1:2" x14ac:dyDescent="0.35">
      <c r="A265" s="9">
        <v>44936</v>
      </c>
      <c r="B265" s="10">
        <v>10.5</v>
      </c>
    </row>
    <row r="266" spans="1:2" x14ac:dyDescent="0.35">
      <c r="A266" s="9">
        <v>44937</v>
      </c>
      <c r="B266" s="10">
        <v>10.5</v>
      </c>
    </row>
    <row r="267" spans="1:2" x14ac:dyDescent="0.35">
      <c r="A267" s="9">
        <v>44938</v>
      </c>
      <c r="B267" s="10">
        <v>10.5</v>
      </c>
    </row>
    <row r="268" spans="1:2" x14ac:dyDescent="0.35">
      <c r="A268" s="9">
        <v>44939</v>
      </c>
      <c r="B268" s="10">
        <v>10.5</v>
      </c>
    </row>
    <row r="269" spans="1:2" x14ac:dyDescent="0.35">
      <c r="A269" s="9">
        <v>44940</v>
      </c>
      <c r="B269" s="10">
        <v>10.5</v>
      </c>
    </row>
    <row r="270" spans="1:2" x14ac:dyDescent="0.35">
      <c r="A270" s="9">
        <v>44941</v>
      </c>
      <c r="B270" s="10">
        <v>10.5</v>
      </c>
    </row>
    <row r="271" spans="1:2" x14ac:dyDescent="0.35">
      <c r="A271" s="9">
        <v>44942</v>
      </c>
      <c r="B271" s="10">
        <v>10.5</v>
      </c>
    </row>
    <row r="272" spans="1:2" x14ac:dyDescent="0.35">
      <c r="A272" s="9">
        <v>44943</v>
      </c>
      <c r="B272" s="10">
        <v>10.5</v>
      </c>
    </row>
    <row r="273" spans="1:2" x14ac:dyDescent="0.35">
      <c r="A273" s="9">
        <v>44944</v>
      </c>
      <c r="B273" s="10">
        <v>10.5</v>
      </c>
    </row>
    <row r="274" spans="1:2" x14ac:dyDescent="0.35">
      <c r="A274" s="9">
        <v>44945</v>
      </c>
      <c r="B274" s="10">
        <v>10.5</v>
      </c>
    </row>
    <row r="275" spans="1:2" x14ac:dyDescent="0.35">
      <c r="A275" s="9">
        <v>44946</v>
      </c>
      <c r="B275" s="10">
        <v>10.5</v>
      </c>
    </row>
    <row r="276" spans="1:2" x14ac:dyDescent="0.35">
      <c r="A276" s="9">
        <v>44947</v>
      </c>
      <c r="B276" s="10">
        <v>10.5</v>
      </c>
    </row>
    <row r="277" spans="1:2" x14ac:dyDescent="0.35">
      <c r="A277" s="9">
        <v>44948</v>
      </c>
      <c r="B277" s="10">
        <v>10.5</v>
      </c>
    </row>
    <row r="278" spans="1:2" x14ac:dyDescent="0.35">
      <c r="A278" s="9">
        <v>44949</v>
      </c>
      <c r="B278" s="10">
        <v>10.5</v>
      </c>
    </row>
    <row r="279" spans="1:2" x14ac:dyDescent="0.35">
      <c r="A279" s="9">
        <v>44950</v>
      </c>
      <c r="B279" s="10">
        <v>10.5</v>
      </c>
    </row>
    <row r="280" spans="1:2" x14ac:dyDescent="0.35">
      <c r="A280" s="9">
        <v>44951</v>
      </c>
      <c r="B280" s="10">
        <v>10.5</v>
      </c>
    </row>
    <row r="281" spans="1:2" x14ac:dyDescent="0.35">
      <c r="A281" s="9">
        <v>44952</v>
      </c>
      <c r="B281" s="10">
        <v>10.5</v>
      </c>
    </row>
    <row r="282" spans="1:2" x14ac:dyDescent="0.35">
      <c r="A282" s="9">
        <v>44953</v>
      </c>
      <c r="B282" s="10">
        <v>10.5</v>
      </c>
    </row>
    <row r="283" spans="1:2" x14ac:dyDescent="0.35">
      <c r="A283" s="9">
        <v>44954</v>
      </c>
      <c r="B283" s="10">
        <v>10.5</v>
      </c>
    </row>
    <row r="284" spans="1:2" x14ac:dyDescent="0.35">
      <c r="A284" s="9">
        <v>44955</v>
      </c>
      <c r="B284" s="10">
        <v>10.5</v>
      </c>
    </row>
    <row r="285" spans="1:2" x14ac:dyDescent="0.35">
      <c r="A285" s="9">
        <v>44956</v>
      </c>
      <c r="B285" s="10">
        <v>10.5</v>
      </c>
    </row>
    <row r="286" spans="1:2" x14ac:dyDescent="0.35">
      <c r="A286" s="9">
        <v>44957</v>
      </c>
      <c r="B286" s="10">
        <v>10.5</v>
      </c>
    </row>
    <row r="287" spans="1:2" x14ac:dyDescent="0.35">
      <c r="A287" s="9">
        <v>44958</v>
      </c>
      <c r="B287" s="10">
        <v>10.5</v>
      </c>
    </row>
    <row r="288" spans="1:2" x14ac:dyDescent="0.35">
      <c r="A288" s="9">
        <v>44959</v>
      </c>
      <c r="B288" s="10">
        <v>10.5</v>
      </c>
    </row>
    <row r="289" spans="1:2" x14ac:dyDescent="0.35">
      <c r="A289" s="9">
        <v>44960</v>
      </c>
      <c r="B289" s="10">
        <v>10.5</v>
      </c>
    </row>
    <row r="290" spans="1:2" x14ac:dyDescent="0.35">
      <c r="A290" s="9">
        <v>44961</v>
      </c>
      <c r="B290" s="10">
        <v>10.5</v>
      </c>
    </row>
    <row r="291" spans="1:2" x14ac:dyDescent="0.35">
      <c r="A291" s="9">
        <v>44962</v>
      </c>
      <c r="B291" s="10">
        <v>10.5</v>
      </c>
    </row>
    <row r="292" spans="1:2" x14ac:dyDescent="0.35">
      <c r="A292" s="9">
        <v>44963</v>
      </c>
      <c r="B292" s="10">
        <v>10.5</v>
      </c>
    </row>
    <row r="293" spans="1:2" x14ac:dyDescent="0.35">
      <c r="A293" s="9">
        <v>44964</v>
      </c>
      <c r="B293" s="10">
        <v>10.5</v>
      </c>
    </row>
    <row r="294" spans="1:2" x14ac:dyDescent="0.35">
      <c r="A294" s="9">
        <v>44965</v>
      </c>
      <c r="B294" s="10">
        <v>10.5</v>
      </c>
    </row>
    <row r="295" spans="1:2" x14ac:dyDescent="0.35">
      <c r="A295" s="9">
        <v>44966</v>
      </c>
      <c r="B295" s="10">
        <v>10.5</v>
      </c>
    </row>
    <row r="296" spans="1:2" x14ac:dyDescent="0.35">
      <c r="A296" s="9">
        <v>44967</v>
      </c>
      <c r="B296" s="10">
        <v>11</v>
      </c>
    </row>
    <row r="297" spans="1:2" x14ac:dyDescent="0.35">
      <c r="A297" s="9">
        <v>44968</v>
      </c>
      <c r="B297" s="10">
        <v>11</v>
      </c>
    </row>
    <row r="298" spans="1:2" x14ac:dyDescent="0.35">
      <c r="A298" s="9">
        <v>44969</v>
      </c>
      <c r="B298" s="10">
        <v>11</v>
      </c>
    </row>
    <row r="299" spans="1:2" x14ac:dyDescent="0.35">
      <c r="A299" s="9">
        <v>44970</v>
      </c>
      <c r="B299" s="10">
        <v>11</v>
      </c>
    </row>
    <row r="300" spans="1:2" x14ac:dyDescent="0.35">
      <c r="A300" s="9">
        <v>44971</v>
      </c>
      <c r="B300" s="10">
        <v>11</v>
      </c>
    </row>
    <row r="301" spans="1:2" x14ac:dyDescent="0.35">
      <c r="A301" s="9">
        <v>44972</v>
      </c>
      <c r="B301" s="10">
        <v>11</v>
      </c>
    </row>
    <row r="302" spans="1:2" x14ac:dyDescent="0.35">
      <c r="A302" s="9">
        <v>44973</v>
      </c>
      <c r="B302" s="10">
        <v>11</v>
      </c>
    </row>
    <row r="303" spans="1:2" x14ac:dyDescent="0.35">
      <c r="A303" s="9">
        <v>44974</v>
      </c>
      <c r="B303" s="10">
        <v>11</v>
      </c>
    </row>
    <row r="304" spans="1:2" x14ac:dyDescent="0.35">
      <c r="A304" s="9">
        <v>44975</v>
      </c>
      <c r="B304" s="10">
        <v>11</v>
      </c>
    </row>
    <row r="305" spans="1:2" x14ac:dyDescent="0.35">
      <c r="A305" s="9">
        <v>44976</v>
      </c>
      <c r="B305" s="10">
        <v>11</v>
      </c>
    </row>
    <row r="306" spans="1:2" x14ac:dyDescent="0.35">
      <c r="A306" s="9">
        <v>44977</v>
      </c>
      <c r="B306" s="10">
        <v>11</v>
      </c>
    </row>
    <row r="307" spans="1:2" x14ac:dyDescent="0.35">
      <c r="A307" s="9">
        <v>44978</v>
      </c>
      <c r="B307" s="10">
        <v>11</v>
      </c>
    </row>
    <row r="308" spans="1:2" x14ac:dyDescent="0.35">
      <c r="A308" s="9">
        <v>44979</v>
      </c>
      <c r="B308" s="10">
        <v>11</v>
      </c>
    </row>
    <row r="309" spans="1:2" x14ac:dyDescent="0.35">
      <c r="A309" s="9">
        <v>44980</v>
      </c>
      <c r="B309" s="10">
        <v>11</v>
      </c>
    </row>
    <row r="310" spans="1:2" x14ac:dyDescent="0.35">
      <c r="A310" s="9">
        <v>44981</v>
      </c>
      <c r="B310" s="10">
        <v>11</v>
      </c>
    </row>
    <row r="311" spans="1:2" x14ac:dyDescent="0.35">
      <c r="A311" s="9">
        <v>44982</v>
      </c>
      <c r="B311" s="10">
        <v>11</v>
      </c>
    </row>
    <row r="312" spans="1:2" x14ac:dyDescent="0.35">
      <c r="A312" s="9">
        <v>44983</v>
      </c>
      <c r="B312" s="10">
        <v>11</v>
      </c>
    </row>
    <row r="313" spans="1:2" x14ac:dyDescent="0.35">
      <c r="A313" s="9">
        <v>44984</v>
      </c>
      <c r="B313" s="10">
        <v>11</v>
      </c>
    </row>
    <row r="314" spans="1:2" x14ac:dyDescent="0.35">
      <c r="A314" s="9">
        <v>44985</v>
      </c>
      <c r="B314" s="10">
        <v>11</v>
      </c>
    </row>
    <row r="315" spans="1:2" x14ac:dyDescent="0.35">
      <c r="A315" s="9">
        <v>44986</v>
      </c>
      <c r="B315" s="10">
        <v>11</v>
      </c>
    </row>
    <row r="316" spans="1:2" x14ac:dyDescent="0.35">
      <c r="A316" s="9">
        <v>44987</v>
      </c>
      <c r="B316" s="10">
        <v>11</v>
      </c>
    </row>
    <row r="317" spans="1:2" x14ac:dyDescent="0.35">
      <c r="A317" s="9">
        <v>44988</v>
      </c>
      <c r="B317" s="10">
        <v>11</v>
      </c>
    </row>
    <row r="318" spans="1:2" x14ac:dyDescent="0.35">
      <c r="A318" s="9">
        <v>44989</v>
      </c>
      <c r="B318" s="10">
        <v>11</v>
      </c>
    </row>
    <row r="319" spans="1:2" x14ac:dyDescent="0.35">
      <c r="A319" s="9">
        <v>44990</v>
      </c>
      <c r="B319" s="10">
        <v>11</v>
      </c>
    </row>
    <row r="320" spans="1:2" x14ac:dyDescent="0.35">
      <c r="A320" s="9">
        <v>44991</v>
      </c>
      <c r="B320" s="10">
        <v>11</v>
      </c>
    </row>
    <row r="321" spans="1:2" x14ac:dyDescent="0.35">
      <c r="A321" s="9">
        <v>44992</v>
      </c>
      <c r="B321" s="10">
        <v>11</v>
      </c>
    </row>
    <row r="322" spans="1:2" x14ac:dyDescent="0.35">
      <c r="A322" s="9">
        <v>44993</v>
      </c>
      <c r="B322" s="10">
        <v>11</v>
      </c>
    </row>
    <row r="323" spans="1:2" x14ac:dyDescent="0.35">
      <c r="A323" s="9">
        <v>44994</v>
      </c>
      <c r="B323" s="10">
        <v>11</v>
      </c>
    </row>
    <row r="324" spans="1:2" x14ac:dyDescent="0.35">
      <c r="A324" s="9">
        <v>44995</v>
      </c>
      <c r="B324" s="10">
        <v>11</v>
      </c>
    </row>
    <row r="325" spans="1:2" x14ac:dyDescent="0.35">
      <c r="A325" s="9">
        <v>44996</v>
      </c>
      <c r="B325" s="10">
        <v>11</v>
      </c>
    </row>
    <row r="326" spans="1:2" x14ac:dyDescent="0.35">
      <c r="A326" s="9">
        <v>44997</v>
      </c>
      <c r="B326" s="10">
        <v>11</v>
      </c>
    </row>
    <row r="327" spans="1:2" x14ac:dyDescent="0.35">
      <c r="A327" s="9">
        <v>44998</v>
      </c>
      <c r="B327" s="10">
        <v>11</v>
      </c>
    </row>
    <row r="328" spans="1:2" x14ac:dyDescent="0.35">
      <c r="A328" s="9">
        <v>44999</v>
      </c>
      <c r="B328" s="10">
        <v>11</v>
      </c>
    </row>
    <row r="329" spans="1:2" x14ac:dyDescent="0.35">
      <c r="A329" s="9">
        <v>45000</v>
      </c>
      <c r="B329" s="10">
        <v>11</v>
      </c>
    </row>
    <row r="330" spans="1:2" x14ac:dyDescent="0.35">
      <c r="A330" s="9">
        <v>45001</v>
      </c>
      <c r="B330" s="10">
        <v>11</v>
      </c>
    </row>
    <row r="331" spans="1:2" x14ac:dyDescent="0.35">
      <c r="A331" s="9">
        <v>45002</v>
      </c>
      <c r="B331" s="10">
        <v>11</v>
      </c>
    </row>
    <row r="332" spans="1:2" x14ac:dyDescent="0.35">
      <c r="A332" s="9">
        <v>45003</v>
      </c>
      <c r="B332" s="10">
        <v>11</v>
      </c>
    </row>
    <row r="333" spans="1:2" x14ac:dyDescent="0.35">
      <c r="A333" s="9">
        <v>45004</v>
      </c>
      <c r="B333" s="10">
        <v>11</v>
      </c>
    </row>
    <row r="334" spans="1:2" x14ac:dyDescent="0.35">
      <c r="A334" s="9">
        <v>45005</v>
      </c>
      <c r="B334" s="10">
        <v>11</v>
      </c>
    </row>
    <row r="335" spans="1:2" x14ac:dyDescent="0.35">
      <c r="A335" s="9">
        <v>45006</v>
      </c>
      <c r="B335" s="10">
        <v>11</v>
      </c>
    </row>
    <row r="336" spans="1:2" x14ac:dyDescent="0.35">
      <c r="A336" s="9">
        <v>45007</v>
      </c>
      <c r="B336" s="10">
        <v>11</v>
      </c>
    </row>
    <row r="337" spans="1:2" x14ac:dyDescent="0.35">
      <c r="A337" s="9">
        <v>45008</v>
      </c>
      <c r="B337" s="10">
        <v>11</v>
      </c>
    </row>
    <row r="338" spans="1:2" x14ac:dyDescent="0.35">
      <c r="A338" s="9">
        <v>45009</v>
      </c>
      <c r="B338" s="10">
        <v>11</v>
      </c>
    </row>
    <row r="339" spans="1:2" x14ac:dyDescent="0.35">
      <c r="A339" s="9">
        <v>45010</v>
      </c>
      <c r="B339" s="10">
        <v>11</v>
      </c>
    </row>
    <row r="340" spans="1:2" x14ac:dyDescent="0.35">
      <c r="A340" s="9">
        <v>45011</v>
      </c>
      <c r="B340" s="10">
        <v>11</v>
      </c>
    </row>
    <row r="341" spans="1:2" x14ac:dyDescent="0.35">
      <c r="A341" s="9">
        <v>45012</v>
      </c>
      <c r="B341" s="10">
        <v>11</v>
      </c>
    </row>
    <row r="342" spans="1:2" x14ac:dyDescent="0.35">
      <c r="A342" s="9">
        <v>45013</v>
      </c>
      <c r="B342" s="10">
        <v>11</v>
      </c>
    </row>
    <row r="343" spans="1:2" x14ac:dyDescent="0.35">
      <c r="A343" s="9">
        <v>45014</v>
      </c>
      <c r="B343" s="10">
        <v>11</v>
      </c>
    </row>
    <row r="344" spans="1:2" x14ac:dyDescent="0.35">
      <c r="A344" s="9">
        <v>45015</v>
      </c>
      <c r="B344" s="10">
        <v>11</v>
      </c>
    </row>
    <row r="345" spans="1:2" x14ac:dyDescent="0.35">
      <c r="A345" s="9">
        <v>45016</v>
      </c>
      <c r="B345" s="10">
        <v>11.25</v>
      </c>
    </row>
    <row r="346" spans="1:2" x14ac:dyDescent="0.35">
      <c r="A346" s="9">
        <v>45017</v>
      </c>
      <c r="B346" s="10">
        <v>11.25</v>
      </c>
    </row>
    <row r="347" spans="1:2" x14ac:dyDescent="0.35">
      <c r="A347" s="9">
        <v>45018</v>
      </c>
      <c r="B347" s="10">
        <v>11.25</v>
      </c>
    </row>
    <row r="348" spans="1:2" x14ac:dyDescent="0.35">
      <c r="A348" s="9">
        <v>45019</v>
      </c>
      <c r="B348" s="10">
        <v>11.25</v>
      </c>
    </row>
    <row r="349" spans="1:2" x14ac:dyDescent="0.35">
      <c r="A349" s="9">
        <v>45020</v>
      </c>
      <c r="B349" s="10">
        <v>11.25</v>
      </c>
    </row>
    <row r="350" spans="1:2" x14ac:dyDescent="0.35">
      <c r="A350" s="9">
        <v>45021</v>
      </c>
      <c r="B350" s="10">
        <v>11.25</v>
      </c>
    </row>
    <row r="351" spans="1:2" x14ac:dyDescent="0.35">
      <c r="A351" s="9">
        <v>45022</v>
      </c>
      <c r="B351" s="10">
        <v>11.25</v>
      </c>
    </row>
    <row r="352" spans="1:2" x14ac:dyDescent="0.35">
      <c r="A352" s="9">
        <v>45023</v>
      </c>
      <c r="B352" s="10">
        <v>11.25</v>
      </c>
    </row>
    <row r="353" spans="1:2" x14ac:dyDescent="0.35">
      <c r="A353" s="9">
        <v>45024</v>
      </c>
      <c r="B353" s="10">
        <v>11.25</v>
      </c>
    </row>
    <row r="354" spans="1:2" x14ac:dyDescent="0.35">
      <c r="A354" s="9">
        <v>45025</v>
      </c>
      <c r="B354" s="10">
        <v>11.25</v>
      </c>
    </row>
    <row r="355" spans="1:2" x14ac:dyDescent="0.35">
      <c r="A355" s="9">
        <v>45026</v>
      </c>
      <c r="B355" s="10">
        <v>11.25</v>
      </c>
    </row>
    <row r="356" spans="1:2" x14ac:dyDescent="0.35">
      <c r="A356" s="9">
        <v>45027</v>
      </c>
      <c r="B356" s="10">
        <v>11.25</v>
      </c>
    </row>
    <row r="357" spans="1:2" x14ac:dyDescent="0.35">
      <c r="A357" s="9">
        <v>45028</v>
      </c>
      <c r="B357" s="10">
        <v>11.25</v>
      </c>
    </row>
    <row r="358" spans="1:2" x14ac:dyDescent="0.35">
      <c r="A358" s="9">
        <v>45029</v>
      </c>
      <c r="B358" s="10">
        <v>11.25</v>
      </c>
    </row>
    <row r="359" spans="1:2" x14ac:dyDescent="0.35">
      <c r="A359" s="9">
        <v>45030</v>
      </c>
      <c r="B359" s="10">
        <v>11.25</v>
      </c>
    </row>
    <row r="360" spans="1:2" x14ac:dyDescent="0.35">
      <c r="A360" s="9">
        <v>45031</v>
      </c>
      <c r="B360" s="10">
        <v>11.25</v>
      </c>
    </row>
    <row r="361" spans="1:2" x14ac:dyDescent="0.35">
      <c r="A361" s="9">
        <v>45032</v>
      </c>
      <c r="B361" s="10">
        <v>11.25</v>
      </c>
    </row>
    <row r="362" spans="1:2" x14ac:dyDescent="0.35">
      <c r="A362" s="9">
        <v>45033</v>
      </c>
      <c r="B362" s="10">
        <v>11.25</v>
      </c>
    </row>
    <row r="363" spans="1:2" x14ac:dyDescent="0.35">
      <c r="A363" s="9">
        <v>45034</v>
      </c>
      <c r="B363" s="10">
        <v>11.25</v>
      </c>
    </row>
    <row r="364" spans="1:2" x14ac:dyDescent="0.35">
      <c r="A364" s="9">
        <v>45035</v>
      </c>
      <c r="B364" s="10">
        <v>11.25</v>
      </c>
    </row>
    <row r="365" spans="1:2" x14ac:dyDescent="0.35">
      <c r="A365" s="9">
        <v>45036</v>
      </c>
      <c r="B365" s="10">
        <v>11.25</v>
      </c>
    </row>
    <row r="366" spans="1:2" x14ac:dyDescent="0.35">
      <c r="A366" s="9">
        <v>45037</v>
      </c>
      <c r="B366" s="10">
        <v>11.25</v>
      </c>
    </row>
    <row r="367" spans="1:2" x14ac:dyDescent="0.35">
      <c r="A367" s="9">
        <v>45038</v>
      </c>
      <c r="B367" s="10">
        <v>11.25</v>
      </c>
    </row>
    <row r="368" spans="1:2" x14ac:dyDescent="0.35">
      <c r="A368" s="9">
        <v>45039</v>
      </c>
      <c r="B368" s="10">
        <v>11.25</v>
      </c>
    </row>
    <row r="369" spans="1:2" x14ac:dyDescent="0.35">
      <c r="A369" s="9">
        <v>45040</v>
      </c>
      <c r="B369" s="10">
        <v>11.25</v>
      </c>
    </row>
    <row r="370" spans="1:2" x14ac:dyDescent="0.35">
      <c r="A370" s="9">
        <v>45041</v>
      </c>
      <c r="B370" s="10">
        <v>11.25</v>
      </c>
    </row>
    <row r="371" spans="1:2" x14ac:dyDescent="0.35">
      <c r="A371" s="9">
        <v>45042</v>
      </c>
      <c r="B371" s="10">
        <v>11.25</v>
      </c>
    </row>
    <row r="372" spans="1:2" x14ac:dyDescent="0.35">
      <c r="A372" s="9">
        <v>45043</v>
      </c>
      <c r="B372" s="10">
        <v>11.25</v>
      </c>
    </row>
    <row r="373" spans="1:2" x14ac:dyDescent="0.35">
      <c r="A373" s="9">
        <v>45044</v>
      </c>
      <c r="B373" s="10">
        <v>11.25</v>
      </c>
    </row>
    <row r="374" spans="1:2" x14ac:dyDescent="0.35">
      <c r="A374" s="9">
        <v>45045</v>
      </c>
      <c r="B374" s="10">
        <v>11.25</v>
      </c>
    </row>
    <row r="375" spans="1:2" x14ac:dyDescent="0.35">
      <c r="A375" s="9">
        <v>45046</v>
      </c>
      <c r="B375" s="10">
        <v>11.25</v>
      </c>
    </row>
    <row r="376" spans="1:2" x14ac:dyDescent="0.35">
      <c r="A376" s="9">
        <v>45047</v>
      </c>
      <c r="B376" s="10">
        <v>11.25</v>
      </c>
    </row>
    <row r="377" spans="1:2" x14ac:dyDescent="0.35">
      <c r="A377" s="9">
        <v>45048</v>
      </c>
      <c r="B377" s="10">
        <v>11.25</v>
      </c>
    </row>
    <row r="378" spans="1:2" x14ac:dyDescent="0.35">
      <c r="A378" s="9">
        <v>45049</v>
      </c>
      <c r="B378" s="10">
        <v>11.25</v>
      </c>
    </row>
    <row r="379" spans="1:2" x14ac:dyDescent="0.35">
      <c r="A379" s="9">
        <v>45050</v>
      </c>
      <c r="B379" s="10">
        <v>11.25</v>
      </c>
    </row>
    <row r="380" spans="1:2" x14ac:dyDescent="0.35">
      <c r="A380" s="9">
        <v>45051</v>
      </c>
      <c r="B380" s="10">
        <v>11.25</v>
      </c>
    </row>
    <row r="381" spans="1:2" x14ac:dyDescent="0.35">
      <c r="A381" s="9">
        <v>45052</v>
      </c>
      <c r="B381" s="10">
        <v>11.25</v>
      </c>
    </row>
    <row r="382" spans="1:2" x14ac:dyDescent="0.35">
      <c r="A382" s="9">
        <v>45053</v>
      </c>
      <c r="B382" s="10">
        <v>11.25</v>
      </c>
    </row>
  </sheetData>
  <mergeCells count="2">
    <mergeCell ref="A4:B4"/>
    <mergeCell ref="A5:B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DC3CB-0393-4AA2-A3EC-B98FF0E6C45E}">
  <dimension ref="B3:H253"/>
  <sheetViews>
    <sheetView topLeftCell="A226" workbookViewId="0">
      <selection activeCell="E4" sqref="E4:F253"/>
    </sheetView>
  </sheetViews>
  <sheetFormatPr defaultColWidth="10.90625" defaultRowHeight="14.5" x14ac:dyDescent="0.35"/>
  <cols>
    <col min="8" max="8" width="19.26953125" customWidth="1"/>
  </cols>
  <sheetData>
    <row r="3" spans="2:8" x14ac:dyDescent="0.35">
      <c r="B3" s="11" t="s">
        <v>3050</v>
      </c>
      <c r="C3" s="11"/>
      <c r="E3" s="45" t="s">
        <v>3051</v>
      </c>
      <c r="F3" s="45" t="s">
        <v>3052</v>
      </c>
      <c r="G3" s="45" t="s">
        <v>3077</v>
      </c>
      <c r="H3" s="46" t="s">
        <v>3078</v>
      </c>
    </row>
    <row r="4" spans="2:8" x14ac:dyDescent="0.35">
      <c r="B4" s="12" t="s">
        <v>3071</v>
      </c>
      <c r="C4" s="12">
        <v>1</v>
      </c>
      <c r="E4" s="19">
        <v>44690</v>
      </c>
      <c r="F4" s="20">
        <v>108.789001</v>
      </c>
      <c r="G4" s="12">
        <f>LN(F4)</f>
        <v>4.6894102355615246</v>
      </c>
      <c r="H4" s="44">
        <f>LN((F4-CO5)/F5)</f>
        <v>-6.4324047793090904E-4</v>
      </c>
    </row>
    <row r="5" spans="2:8" x14ac:dyDescent="0.35">
      <c r="B5" s="12" t="s">
        <v>3073</v>
      </c>
      <c r="C5" s="12">
        <f>AVERAGE(G4:G253)</f>
        <v>4.669560736339772</v>
      </c>
      <c r="E5" s="19">
        <v>44691</v>
      </c>
      <c r="F5" s="20">
        <v>108.85900100000001</v>
      </c>
      <c r="G5" s="12">
        <f>LN(F5)</f>
        <v>4.6900534760394557</v>
      </c>
      <c r="H5" s="44">
        <f>LN((F5-CO6)/F6)</f>
        <v>3.2556510893222729E-2</v>
      </c>
    </row>
    <row r="6" spans="2:8" x14ac:dyDescent="0.35">
      <c r="B6" s="12" t="s">
        <v>3074</v>
      </c>
      <c r="C6" s="15">
        <f>VAR(G4:G253)</f>
        <v>1.8385739348759859E-2</v>
      </c>
      <c r="E6" s="19">
        <v>44692</v>
      </c>
      <c r="F6" s="20">
        <v>105.37200199999999</v>
      </c>
      <c r="G6" s="12">
        <f>LN(F6)</f>
        <v>4.6574969651462332</v>
      </c>
      <c r="H6" s="44">
        <f>LN((F6-CO7)/F7)</f>
        <v>-1.4682088160157548E-2</v>
      </c>
    </row>
    <row r="7" spans="2:8" x14ac:dyDescent="0.35">
      <c r="B7" s="12" t="s">
        <v>3075</v>
      </c>
      <c r="C7" s="15">
        <f>+TIE!C18/100</f>
        <v>9.3527397260273981E-2</v>
      </c>
      <c r="E7" s="19">
        <v>44693</v>
      </c>
      <c r="F7" s="20">
        <v>106.93049600000001</v>
      </c>
      <c r="G7" s="12">
        <f>LN(F7)</f>
        <v>4.6721790533063903</v>
      </c>
      <c r="H7" s="44">
        <f>LN((F7-CO8)/F8)</f>
        <v>-5.569537265715252E-2</v>
      </c>
    </row>
    <row r="8" spans="2:8" x14ac:dyDescent="0.35">
      <c r="B8" s="12" t="s">
        <v>3076</v>
      </c>
      <c r="C8" s="16">
        <v>90</v>
      </c>
      <c r="E8" s="19">
        <v>44694</v>
      </c>
      <c r="F8" s="20">
        <v>113.05500000000001</v>
      </c>
      <c r="G8" s="12">
        <f>LN(F8)</f>
        <v>4.7278744259635426</v>
      </c>
      <c r="H8" s="44">
        <f>LN((F8-CO9)/F9)</f>
        <v>2.0052881772935082E-2</v>
      </c>
    </row>
    <row r="9" spans="2:8" x14ac:dyDescent="0.35">
      <c r="E9" s="19">
        <v>44697</v>
      </c>
      <c r="F9" s="20">
        <v>110.810501</v>
      </c>
      <c r="G9" s="12">
        <f>LN(F9)</f>
        <v>4.7078215441906082</v>
      </c>
      <c r="H9" s="44">
        <f>LN((F9-CO10)/F10)</f>
        <v>-4.0309809017193041E-2</v>
      </c>
    </row>
    <row r="10" spans="2:8" x14ac:dyDescent="0.35">
      <c r="E10" s="19">
        <v>44698</v>
      </c>
      <c r="F10" s="20">
        <v>115.3685</v>
      </c>
      <c r="G10" s="12">
        <f>LN(F10)</f>
        <v>4.7481313532078007</v>
      </c>
      <c r="H10" s="44">
        <f>LN((F10-CO11)/F11)</f>
        <v>7.4251641204628405E-2</v>
      </c>
    </row>
    <row r="11" spans="2:8" x14ac:dyDescent="0.35">
      <c r="E11" s="19">
        <v>44699</v>
      </c>
      <c r="F11" s="20">
        <v>107.112503</v>
      </c>
      <c r="G11" s="12">
        <f>LN(F11)</f>
        <v>4.6738797120031723</v>
      </c>
      <c r="H11" s="44">
        <f>LN((F11-CO12)/F12)</f>
        <v>-1.9259955831459649E-3</v>
      </c>
    </row>
    <row r="12" spans="2:8" x14ac:dyDescent="0.35">
      <c r="E12" s="19">
        <v>44700</v>
      </c>
      <c r="F12" s="20">
        <v>107.319</v>
      </c>
      <c r="G12" s="12">
        <f>LN(F12)</f>
        <v>4.675805707586318</v>
      </c>
      <c r="H12" s="44">
        <f>LN((F12-CO13)/F13)</f>
        <v>-2.531321403780774E-3</v>
      </c>
    </row>
    <row r="13" spans="2:8" x14ac:dyDescent="0.35">
      <c r="E13" s="19">
        <v>44701</v>
      </c>
      <c r="F13" s="20">
        <v>107.591003</v>
      </c>
      <c r="G13" s="12">
        <f>LN(F13)</f>
        <v>4.6783370289900992</v>
      </c>
      <c r="H13" s="44">
        <f>LN((F13-CO14)/F14)</f>
        <v>3.1609868524958262E-4</v>
      </c>
    </row>
    <row r="14" spans="2:8" x14ac:dyDescent="0.35">
      <c r="E14" s="19">
        <v>44704</v>
      </c>
      <c r="F14" s="20">
        <v>107.556999</v>
      </c>
      <c r="G14" s="12">
        <f>LN(F14)</f>
        <v>4.6780209303048492</v>
      </c>
      <c r="H14" s="44">
        <f>LN((F14-CO15)/F15)</f>
        <v>3.2668973896222434E-2</v>
      </c>
    </row>
    <row r="15" spans="2:8" x14ac:dyDescent="0.35">
      <c r="E15" s="19">
        <v>44705</v>
      </c>
      <c r="F15" s="20">
        <v>104.099998</v>
      </c>
      <c r="G15" s="12">
        <f>LN(F15)</f>
        <v>4.6453519564086267</v>
      </c>
      <c r="H15" s="44">
        <f>LN((F15-CO16)/F16)</f>
        <v>-2.5371879049879226E-2</v>
      </c>
    </row>
    <row r="16" spans="2:8" x14ac:dyDescent="0.35">
      <c r="E16" s="19">
        <v>44706</v>
      </c>
      <c r="F16" s="20">
        <v>106.775002</v>
      </c>
      <c r="G16" s="12">
        <f>LN(F16)</f>
        <v>4.6707238354585066</v>
      </c>
      <c r="H16" s="44">
        <f>LN((F16-CO17)/F17)</f>
        <v>-3.9504311422333953E-2</v>
      </c>
    </row>
    <row r="17" spans="5:8" x14ac:dyDescent="0.35">
      <c r="E17" s="19">
        <v>44707</v>
      </c>
      <c r="F17" s="20">
        <v>111.077499</v>
      </c>
      <c r="G17" s="12">
        <f>LN(F17)</f>
        <v>4.7102281468808407</v>
      </c>
      <c r="H17" s="44">
        <f>LN((F17-CO18)/F18)</f>
        <v>-3.5977083787134198E-2</v>
      </c>
    </row>
    <row r="18" spans="5:8" x14ac:dyDescent="0.35">
      <c r="E18" s="19">
        <v>44708</v>
      </c>
      <c r="F18" s="20">
        <v>115.1465</v>
      </c>
      <c r="G18" s="12">
        <f>LN(F18)</f>
        <v>4.7462052306679743</v>
      </c>
      <c r="H18" s="44">
        <f>LN((F18-CO19)/F19)</f>
        <v>-4.3030848208229777E-2</v>
      </c>
    </row>
    <row r="19" spans="5:8" x14ac:dyDescent="0.35">
      <c r="E19" s="19">
        <v>44712</v>
      </c>
      <c r="F19" s="20">
        <v>120.209503</v>
      </c>
      <c r="G19" s="12">
        <f>LN(F19)</f>
        <v>4.7892360788762041</v>
      </c>
      <c r="H19" s="44">
        <f>LN((F19-CO20)/F20)</f>
        <v>-1.2191425208305665E-2</v>
      </c>
    </row>
    <row r="20" spans="5:8" x14ac:dyDescent="0.35">
      <c r="E20" s="19">
        <v>44713</v>
      </c>
      <c r="F20" s="20">
        <v>121.683998</v>
      </c>
      <c r="G20" s="12">
        <f>LN(F20)</f>
        <v>4.8014275040845105</v>
      </c>
      <c r="H20" s="44">
        <f>LN((F20-CO21)/F21)</f>
        <v>-3.0965915983592718E-2</v>
      </c>
    </row>
    <row r="21" spans="5:8" x14ac:dyDescent="0.35">
      <c r="E21" s="19">
        <v>44714</v>
      </c>
      <c r="F21" s="20">
        <v>125.511002</v>
      </c>
      <c r="G21" s="12">
        <f>LN(F21)</f>
        <v>4.8323934200681027</v>
      </c>
      <c r="H21" s="44">
        <f>LN((F21-CO22)/F22)</f>
        <v>2.5507646525969017E-2</v>
      </c>
    </row>
    <row r="22" spans="5:8" x14ac:dyDescent="0.35">
      <c r="E22" s="19">
        <v>44715</v>
      </c>
      <c r="F22" s="20">
        <v>122.349998</v>
      </c>
      <c r="G22" s="12">
        <f>LN(F22)</f>
        <v>4.8068857735421338</v>
      </c>
      <c r="H22" s="44">
        <f>LN((F22-CO23)/F23)</f>
        <v>-1.9746558991091852E-2</v>
      </c>
    </row>
    <row r="23" spans="5:8" x14ac:dyDescent="0.35">
      <c r="E23" s="19">
        <v>44718</v>
      </c>
      <c r="F23" s="20">
        <v>124.790001</v>
      </c>
      <c r="G23" s="12">
        <f>LN(F23)</f>
        <v>4.8266323325332259</v>
      </c>
      <c r="H23" s="44">
        <f>LN((F23-CO24)/F24)</f>
        <v>1.4447977160808107E-2</v>
      </c>
    </row>
    <row r="24" spans="5:8" x14ac:dyDescent="0.35">
      <c r="E24" s="19">
        <v>44719</v>
      </c>
      <c r="F24" s="20">
        <v>123</v>
      </c>
      <c r="G24" s="12">
        <f>LN(F24)</f>
        <v>4.8121843553724171</v>
      </c>
      <c r="H24" s="44">
        <f>LN((F24-CO25)/F25)</f>
        <v>1.4907311855574437E-2</v>
      </c>
    </row>
    <row r="25" spans="5:8" x14ac:dyDescent="0.35">
      <c r="E25" s="19">
        <v>44720</v>
      </c>
      <c r="F25" s="20">
        <v>121.18</v>
      </c>
      <c r="G25" s="12">
        <f>LN(F25)</f>
        <v>4.7972770435168428</v>
      </c>
      <c r="H25" s="44">
        <f>LN((F25-CO26)/F26)</f>
        <v>4.2394567081311882E-2</v>
      </c>
    </row>
    <row r="26" spans="5:8" x14ac:dyDescent="0.35">
      <c r="E26" s="19">
        <v>44721</v>
      </c>
      <c r="F26" s="20">
        <v>116.150002</v>
      </c>
      <c r="G26" s="12">
        <f>LN(F26)</f>
        <v>4.7548824764355313</v>
      </c>
      <c r="H26" s="44">
        <f>LN((F26-CO27)/F27)</f>
        <v>5.758898333178003E-2</v>
      </c>
    </row>
    <row r="27" spans="5:8" x14ac:dyDescent="0.35">
      <c r="E27" s="19">
        <v>44722</v>
      </c>
      <c r="F27" s="20">
        <v>109.650002</v>
      </c>
      <c r="G27" s="12">
        <f>LN(F27)</f>
        <v>4.6972934931037509</v>
      </c>
      <c r="H27" s="44">
        <f>LN((F27-CO28)/F28)</f>
        <v>5.6080735060714641E-2</v>
      </c>
    </row>
    <row r="28" spans="5:8" x14ac:dyDescent="0.35">
      <c r="E28" s="19">
        <v>44725</v>
      </c>
      <c r="F28" s="20">
        <v>103.66999800000001</v>
      </c>
      <c r="G28" s="12">
        <f>LN(F28)</f>
        <v>4.6412127580430367</v>
      </c>
      <c r="H28" s="44">
        <f>LN((F28-CO29)/F29)</f>
        <v>1.3205357700619235E-2</v>
      </c>
    </row>
    <row r="29" spans="5:8" x14ac:dyDescent="0.35">
      <c r="E29" s="19">
        <v>44726</v>
      </c>
      <c r="F29" s="20">
        <v>102.30999799999999</v>
      </c>
      <c r="G29" s="12">
        <f>LN(F29)</f>
        <v>4.6280074003424172</v>
      </c>
      <c r="H29" s="44">
        <f>LN((F29-CO30)/F30)</f>
        <v>-5.106357490993213E-2</v>
      </c>
    </row>
    <row r="30" spans="5:8" x14ac:dyDescent="0.35">
      <c r="E30" s="19">
        <v>44727</v>
      </c>
      <c r="F30" s="20">
        <v>107.66999800000001</v>
      </c>
      <c r="G30" s="12">
        <f>LN(F30)</f>
        <v>4.6790709752523494</v>
      </c>
      <c r="H30" s="44">
        <f>LN((F30-CO31)/F31)</f>
        <v>3.795462390309895E-2</v>
      </c>
    </row>
    <row r="31" spans="5:8" x14ac:dyDescent="0.35">
      <c r="E31" s="19">
        <v>44728</v>
      </c>
      <c r="F31" s="20">
        <v>103.660004</v>
      </c>
      <c r="G31" s="12">
        <f>LN(F31)</f>
        <v>4.6411163513492504</v>
      </c>
      <c r="H31" s="44">
        <f>LN((F31-CO32)/F32)</f>
        <v>-2.439607305942567E-2</v>
      </c>
    </row>
    <row r="32" spans="5:8" x14ac:dyDescent="0.35">
      <c r="E32" s="19">
        <v>44729</v>
      </c>
      <c r="F32" s="20">
        <v>106.220001</v>
      </c>
      <c r="G32" s="12">
        <f>LN(F32)</f>
        <v>4.6655124244086759</v>
      </c>
      <c r="H32" s="44">
        <f>LN((F32-CO33)/F33)</f>
        <v>-2.2895360149471147E-2</v>
      </c>
    </row>
    <row r="33" spans="5:8" x14ac:dyDescent="0.35">
      <c r="E33" s="19">
        <v>44733</v>
      </c>
      <c r="F33" s="20">
        <v>108.68</v>
      </c>
      <c r="G33" s="12">
        <f>LN(F33)</f>
        <v>4.6884077845581471</v>
      </c>
      <c r="H33" s="44">
        <f>LN((F33-CO34)/F34)</f>
        <v>-2.4812492969146539E-3</v>
      </c>
    </row>
    <row r="34" spans="5:8" x14ac:dyDescent="0.35">
      <c r="E34" s="19">
        <v>44734</v>
      </c>
      <c r="F34" s="20">
        <v>108.949997</v>
      </c>
      <c r="G34" s="12">
        <f>LN(F34)</f>
        <v>4.6908890338550613</v>
      </c>
      <c r="H34" s="44">
        <f>LN((F34-CO35)/F35)</f>
        <v>-3.1530729970533695E-2</v>
      </c>
    </row>
    <row r="35" spans="5:8" x14ac:dyDescent="0.35">
      <c r="E35" s="19">
        <v>44735</v>
      </c>
      <c r="F35" s="20">
        <v>112.44000200000001</v>
      </c>
      <c r="G35" s="12">
        <f>LN(F35)</f>
        <v>4.7224197638255951</v>
      </c>
      <c r="H35" s="44">
        <f>LN((F35-CO36)/F36)</f>
        <v>-3.5128093996739253E-2</v>
      </c>
    </row>
    <row r="36" spans="5:8" x14ac:dyDescent="0.35">
      <c r="E36" s="19">
        <v>44736</v>
      </c>
      <c r="F36" s="20">
        <v>116.459999</v>
      </c>
      <c r="G36" s="12">
        <f>LN(F36)</f>
        <v>4.7575478578223347</v>
      </c>
      <c r="H36" s="44">
        <f>LN((F36-CO37)/F37)</f>
        <v>2.8215020381458976E-2</v>
      </c>
    </row>
    <row r="37" spans="5:8" x14ac:dyDescent="0.35">
      <c r="E37" s="19">
        <v>44739</v>
      </c>
      <c r="F37" s="20">
        <v>113.220001</v>
      </c>
      <c r="G37" s="12">
        <f>LN(F37)</f>
        <v>4.7293328374408752</v>
      </c>
      <c r="H37" s="44">
        <f>LN((F37-CO38)/F38)</f>
        <v>5.2772636744137548E-2</v>
      </c>
    </row>
    <row r="38" spans="5:8" x14ac:dyDescent="0.35">
      <c r="E38" s="19">
        <v>44740</v>
      </c>
      <c r="F38" s="20">
        <v>107.400002</v>
      </c>
      <c r="G38" s="12">
        <f>LN(F38)</f>
        <v>4.6765602006967377</v>
      </c>
      <c r="H38" s="44">
        <f>LN((F38-CO39)/F39)</f>
        <v>-1.4053448746720031E-2</v>
      </c>
    </row>
    <row r="39" spans="5:8" x14ac:dyDescent="0.35">
      <c r="E39" s="19">
        <v>44741</v>
      </c>
      <c r="F39" s="20">
        <v>108.91999800000001</v>
      </c>
      <c r="G39" s="12">
        <f>LN(F39)</f>
        <v>4.690613649443458</v>
      </c>
      <c r="H39" s="44">
        <f>LN((F39-CO40)/F40)</f>
        <v>2.5195392525319226E-2</v>
      </c>
    </row>
    <row r="40" spans="5:8" x14ac:dyDescent="0.35">
      <c r="E40" s="19">
        <v>44742</v>
      </c>
      <c r="F40" s="20">
        <v>106.209999</v>
      </c>
      <c r="G40" s="12">
        <f>LN(F40)</f>
        <v>4.6654182569181391</v>
      </c>
      <c r="H40" s="44">
        <f>LN((F40-CO41)/F41)</f>
        <v>-3.1054069221900737E-2</v>
      </c>
    </row>
    <row r="41" spans="5:8" x14ac:dyDescent="0.35">
      <c r="E41" s="19">
        <v>44743</v>
      </c>
      <c r="F41" s="20">
        <v>109.55999799999999</v>
      </c>
      <c r="G41" s="12">
        <f>LN(F41)</f>
        <v>4.6964723261400394</v>
      </c>
      <c r="H41" s="44">
        <f>LN((F41-CO42)/F42)</f>
        <v>-3.5330510781417732E-2</v>
      </c>
    </row>
    <row r="42" spans="5:8" x14ac:dyDescent="0.35">
      <c r="E42" s="19">
        <v>44747</v>
      </c>
      <c r="F42" s="20">
        <v>113.5</v>
      </c>
      <c r="G42" s="12">
        <f>LN(F42)</f>
        <v>4.7318028369214575</v>
      </c>
      <c r="H42" s="44">
        <f>LN((F42-CO43)/F43)</f>
        <v>-7.2861841256423344E-3</v>
      </c>
    </row>
    <row r="43" spans="5:8" x14ac:dyDescent="0.35">
      <c r="E43" s="19">
        <v>44748</v>
      </c>
      <c r="F43" s="20">
        <v>114.33000199999999</v>
      </c>
      <c r="G43" s="12">
        <f>LN(F43)</f>
        <v>4.7390890210470999</v>
      </c>
      <c r="H43" s="44">
        <f>LN((F43-CO44)/F44)</f>
        <v>-1.7341975974044816E-2</v>
      </c>
    </row>
    <row r="44" spans="5:8" x14ac:dyDescent="0.35">
      <c r="E44" s="19">
        <v>44749</v>
      </c>
      <c r="F44" s="20">
        <v>116.33000199999999</v>
      </c>
      <c r="G44" s="12">
        <f>LN(F44)</f>
        <v>4.7564309970211447</v>
      </c>
      <c r="H44" s="44">
        <f>LN((F44-CO45)/F45)</f>
        <v>6.8141980130137338E-3</v>
      </c>
    </row>
    <row r="45" spans="5:8" x14ac:dyDescent="0.35">
      <c r="E45" s="19">
        <v>44750</v>
      </c>
      <c r="F45" s="20">
        <v>115.540001</v>
      </c>
      <c r="G45" s="12">
        <f>LN(F45)</f>
        <v>4.7496167990081304</v>
      </c>
      <c r="H45" s="44">
        <f>LN((F45-CO46)/F46)</f>
        <v>3.3352565514452599E-2</v>
      </c>
    </row>
    <row r="46" spans="5:8" x14ac:dyDescent="0.35">
      <c r="E46" s="19">
        <v>44753</v>
      </c>
      <c r="F46" s="20">
        <v>111.75</v>
      </c>
      <c r="G46" s="12">
        <f>LN(F46)</f>
        <v>4.7162642334936784</v>
      </c>
      <c r="H46" s="44">
        <f>LN((F46-CO47)/F47)</f>
        <v>2.2900027613838414E-2</v>
      </c>
    </row>
    <row r="47" spans="5:8" x14ac:dyDescent="0.35">
      <c r="E47" s="19">
        <v>44754</v>
      </c>
      <c r="F47" s="20">
        <v>109.220001</v>
      </c>
      <c r="G47" s="12">
        <f>LN(F47)</f>
        <v>4.6933642058798402</v>
      </c>
      <c r="H47" s="44">
        <f>LN((F47-CO48)/F48)</f>
        <v>-1.0745946079096945E-2</v>
      </c>
    </row>
    <row r="48" spans="5:8" x14ac:dyDescent="0.35">
      <c r="E48" s="19">
        <v>44755</v>
      </c>
      <c r="F48" s="20">
        <v>110.400002</v>
      </c>
      <c r="G48" s="12">
        <f>LN(F48)</f>
        <v>4.704110151958937</v>
      </c>
      <c r="H48" s="44">
        <f>LN((F48-CO49)/F49)</f>
        <v>-2.0811209704638903E-3</v>
      </c>
    </row>
    <row r="49" spans="5:8" x14ac:dyDescent="0.35">
      <c r="E49" s="19">
        <v>44756</v>
      </c>
      <c r="F49" s="20">
        <v>110.629997</v>
      </c>
      <c r="G49" s="12">
        <f>LN(F49)</f>
        <v>4.7061912729294004</v>
      </c>
      <c r="H49" s="44">
        <f>LN((F49-CO50)/F50)</f>
        <v>-2.6052022042245729E-2</v>
      </c>
    </row>
    <row r="50" spans="5:8" x14ac:dyDescent="0.35">
      <c r="E50" s="19">
        <v>44757</v>
      </c>
      <c r="F50" s="20">
        <v>113.550003</v>
      </c>
      <c r="G50" s="12">
        <f>LN(F50)</f>
        <v>4.7322432949716466</v>
      </c>
      <c r="H50" s="44">
        <f>LN((F50-CO51)/F51)</f>
        <v>-1.8476886641561714E-3</v>
      </c>
    </row>
    <row r="51" spans="5:8" x14ac:dyDescent="0.35">
      <c r="E51" s="19">
        <v>44760</v>
      </c>
      <c r="F51" s="20">
        <v>113.760002</v>
      </c>
      <c r="G51" s="12">
        <f>LN(F51)</f>
        <v>4.7340909836358023</v>
      </c>
      <c r="H51" s="44">
        <f>LN((F51-CO52)/F52)</f>
        <v>-3.8371711666961718E-2</v>
      </c>
    </row>
    <row r="52" spans="5:8" x14ac:dyDescent="0.35">
      <c r="E52" s="19">
        <v>44761</v>
      </c>
      <c r="F52" s="20">
        <v>118.209999</v>
      </c>
      <c r="G52" s="12">
        <f>LN(F52)</f>
        <v>4.7724626953027647</v>
      </c>
      <c r="H52" s="44">
        <f>LN((F52-CO53)/F53)</f>
        <v>-3.784996645404682E-2</v>
      </c>
    </row>
    <row r="53" spans="5:8" x14ac:dyDescent="0.35">
      <c r="E53" s="19">
        <v>44762</v>
      </c>
      <c r="F53" s="20">
        <v>122.769997</v>
      </c>
      <c r="G53" s="12">
        <f>LN(F53)</f>
        <v>4.8103126617568108</v>
      </c>
      <c r="H53" s="44">
        <f>LN((F53-CO54)/F54)</f>
        <v>-1.5036662010223162E-2</v>
      </c>
    </row>
    <row r="54" spans="5:8" x14ac:dyDescent="0.35">
      <c r="E54" s="19">
        <v>44763</v>
      </c>
      <c r="F54" s="20">
        <v>124.629997</v>
      </c>
      <c r="G54" s="12">
        <f>LN(F54)</f>
        <v>4.8253493237670346</v>
      </c>
      <c r="H54" s="44">
        <f>LN((F54-CO55)/F55)</f>
        <v>1.7891584681310437E-2</v>
      </c>
    </row>
    <row r="55" spans="5:8" x14ac:dyDescent="0.35">
      <c r="E55" s="19">
        <v>44764</v>
      </c>
      <c r="F55" s="20">
        <v>122.41999800000001</v>
      </c>
      <c r="G55" s="12">
        <f>LN(F55)</f>
        <v>4.8074577390857236</v>
      </c>
      <c r="H55" s="44">
        <f>LN((F55-CO56)/F56)</f>
        <v>1.0510845787834499E-2</v>
      </c>
    </row>
    <row r="56" spans="5:8" x14ac:dyDescent="0.35">
      <c r="E56" s="19">
        <v>44767</v>
      </c>
      <c r="F56" s="20">
        <v>121.139999</v>
      </c>
      <c r="G56" s="12">
        <f>LN(F56)</f>
        <v>4.7969468932978891</v>
      </c>
      <c r="H56" s="44">
        <f>LN((F56-CO57)/F57)</f>
        <v>5.3668322612254474E-2</v>
      </c>
    </row>
    <row r="57" spans="5:8" x14ac:dyDescent="0.35">
      <c r="E57" s="19">
        <v>44768</v>
      </c>
      <c r="F57" s="20">
        <v>114.80999799999999</v>
      </c>
      <c r="G57" s="12">
        <f>LN(F57)</f>
        <v>4.7432785706856349</v>
      </c>
      <c r="H57" s="44">
        <f>LN((F57-CO58)/F58)</f>
        <v>-5.2264018552634135E-2</v>
      </c>
    </row>
    <row r="58" spans="5:8" x14ac:dyDescent="0.35">
      <c r="E58" s="19">
        <v>44769</v>
      </c>
      <c r="F58" s="20">
        <v>120.970001</v>
      </c>
      <c r="G58" s="12">
        <f>LN(F58)</f>
        <v>4.795542589238269</v>
      </c>
      <c r="H58" s="44">
        <f>LN((F58-CO59)/F59)</f>
        <v>-1.0770899606412369E-2</v>
      </c>
    </row>
    <row r="59" spans="5:8" x14ac:dyDescent="0.35">
      <c r="E59" s="19">
        <v>44770</v>
      </c>
      <c r="F59" s="20">
        <v>122.279999</v>
      </c>
      <c r="G59" s="12">
        <f>LN(F59)</f>
        <v>4.8063134888446815</v>
      </c>
      <c r="H59" s="44">
        <f>LN((F59-CO60)/F60)</f>
        <v>-9.8590828388876131E-2</v>
      </c>
    </row>
    <row r="60" spans="5:8" x14ac:dyDescent="0.35">
      <c r="E60" s="19">
        <v>44771</v>
      </c>
      <c r="F60" s="20">
        <v>134.949997</v>
      </c>
      <c r="G60" s="12">
        <f>LN(F60)</f>
        <v>4.9049043172335578</v>
      </c>
      <c r="H60" s="44">
        <f>LN((F60-CO61)/F61)</f>
        <v>-3.255177887391842E-3</v>
      </c>
    </row>
    <row r="61" spans="5:8" x14ac:dyDescent="0.35">
      <c r="E61" s="19">
        <v>44774</v>
      </c>
      <c r="F61" s="20">
        <v>135.38999899999999</v>
      </c>
      <c r="G61" s="12">
        <f>LN(F61)</f>
        <v>4.90815949512095</v>
      </c>
      <c r="H61" s="44">
        <f>LN((F61-CO62)/F62)</f>
        <v>9.1263477908505967E-3</v>
      </c>
    </row>
    <row r="62" spans="5:8" x14ac:dyDescent="0.35">
      <c r="E62" s="19">
        <v>44775</v>
      </c>
      <c r="F62" s="20">
        <v>134.16000399999999</v>
      </c>
      <c r="G62" s="12">
        <f>LN(F62)</f>
        <v>4.8990331473300985</v>
      </c>
      <c r="H62" s="44">
        <f>LN((F62-CO63)/F63)</f>
        <v>-3.9174841500294939E-2</v>
      </c>
    </row>
    <row r="63" spans="5:8" x14ac:dyDescent="0.35">
      <c r="E63" s="19">
        <v>44776</v>
      </c>
      <c r="F63" s="20">
        <v>139.520004</v>
      </c>
      <c r="G63" s="12">
        <f>LN(F63)</f>
        <v>4.9382079888303938</v>
      </c>
      <c r="H63" s="44">
        <f>LN((F63-CO64)/F64)</f>
        <v>-2.1625167434162946E-2</v>
      </c>
    </row>
    <row r="64" spans="5:8" x14ac:dyDescent="0.35">
      <c r="E64" s="19">
        <v>44777</v>
      </c>
      <c r="F64" s="20">
        <v>142.570007</v>
      </c>
      <c r="G64" s="12">
        <f>LN(F64)</f>
        <v>4.9598331562645566</v>
      </c>
      <c r="H64" s="44">
        <f>LN((F64-CO65)/F65)</f>
        <v>1.2492691233796829E-2</v>
      </c>
    </row>
    <row r="65" spans="5:8" x14ac:dyDescent="0.35">
      <c r="E65" s="19">
        <v>44778</v>
      </c>
      <c r="F65" s="20">
        <v>140.800003</v>
      </c>
      <c r="G65" s="12">
        <f>LN(F65)</f>
        <v>4.9473404650307602</v>
      </c>
      <c r="H65" s="44">
        <f>LN((F65-CO66)/F66)</f>
        <v>9.9212045734175733E-3</v>
      </c>
    </row>
    <row r="66" spans="5:8" x14ac:dyDescent="0.35">
      <c r="E66" s="19">
        <v>44781</v>
      </c>
      <c r="F66" s="20">
        <v>139.41000399999999</v>
      </c>
      <c r="G66" s="12">
        <f>LN(F66)</f>
        <v>4.9374192604573421</v>
      </c>
      <c r="H66" s="44">
        <f>LN((F66-CO67)/F67)</f>
        <v>1.1398204240366054E-2</v>
      </c>
    </row>
    <row r="67" spans="5:8" x14ac:dyDescent="0.35">
      <c r="E67" s="19">
        <v>44782</v>
      </c>
      <c r="F67" s="20">
        <v>137.83000200000001</v>
      </c>
      <c r="G67" s="12">
        <f>LN(F67)</f>
        <v>4.9260210562169764</v>
      </c>
      <c r="H67" s="44">
        <f>LN((F67-CO68)/F68)</f>
        <v>-3.4653402741906411E-2</v>
      </c>
    </row>
    <row r="68" spans="5:8" x14ac:dyDescent="0.35">
      <c r="E68" s="19">
        <v>44783</v>
      </c>
      <c r="F68" s="20">
        <v>142.69000199999999</v>
      </c>
      <c r="G68" s="12">
        <f>LN(F68)</f>
        <v>4.9606744589588825</v>
      </c>
      <c r="H68" s="44">
        <f>LN((F68-CO69)/F69)</f>
        <v>1.4471032132368753E-2</v>
      </c>
    </row>
    <row r="69" spans="5:8" x14ac:dyDescent="0.35">
      <c r="E69" s="19">
        <v>44784</v>
      </c>
      <c r="F69" s="20">
        <v>140.63999899999999</v>
      </c>
      <c r="G69" s="12">
        <f>LN(F69)</f>
        <v>4.9462034268265143</v>
      </c>
      <c r="H69" s="44">
        <f>LN((F69-CO70)/F70)</f>
        <v>-2.0480000639200274E-2</v>
      </c>
    </row>
    <row r="70" spans="5:8" x14ac:dyDescent="0.35">
      <c r="E70" s="19">
        <v>44785</v>
      </c>
      <c r="F70" s="20">
        <v>143.550003</v>
      </c>
      <c r="G70" s="12">
        <f>LN(F70)</f>
        <v>4.9666834274657141</v>
      </c>
      <c r="H70" s="44">
        <f>LN((F70-CO71)/F71)</f>
        <v>2.5808963871863009E-3</v>
      </c>
    </row>
    <row r="71" spans="5:8" x14ac:dyDescent="0.35">
      <c r="E71" s="19">
        <v>44788</v>
      </c>
      <c r="F71" s="20">
        <v>143.179993</v>
      </c>
      <c r="G71" s="12">
        <f>LN(F71)</f>
        <v>4.9641025310785283</v>
      </c>
      <c r="H71" s="44">
        <f>LN((F71-CO72)/F72)</f>
        <v>-1.1112810879435947E-2</v>
      </c>
    </row>
    <row r="72" spans="5:8" x14ac:dyDescent="0.35">
      <c r="E72" s="19">
        <v>44789</v>
      </c>
      <c r="F72" s="20">
        <v>144.779999</v>
      </c>
      <c r="G72" s="12">
        <f>LN(F72)</f>
        <v>4.9752153419579637</v>
      </c>
      <c r="H72" s="44">
        <f>LN((F72-CO73)/F73)</f>
        <v>1.8684264631123798E-2</v>
      </c>
    </row>
    <row r="73" spans="5:8" x14ac:dyDescent="0.35">
      <c r="E73" s="19">
        <v>44790</v>
      </c>
      <c r="F73" s="20">
        <v>142.10000600000001</v>
      </c>
      <c r="G73" s="12">
        <f>LN(F73)</f>
        <v>4.9565310773268401</v>
      </c>
      <c r="H73" s="44">
        <f>LN((F73-CO74)/F74)</f>
        <v>-1.4064488511869265E-3</v>
      </c>
    </row>
    <row r="74" spans="5:8" x14ac:dyDescent="0.35">
      <c r="E74" s="19">
        <v>44791</v>
      </c>
      <c r="F74" s="20">
        <v>142.300003</v>
      </c>
      <c r="G74" s="12">
        <f>LN(F74)</f>
        <v>4.9579375261780267</v>
      </c>
      <c r="H74" s="44">
        <f>LN((F74-CO75)/F75)</f>
        <v>2.9018590639040102E-2</v>
      </c>
    </row>
    <row r="75" spans="5:8" x14ac:dyDescent="0.35">
      <c r="E75" s="19">
        <v>44792</v>
      </c>
      <c r="F75" s="20">
        <v>138.229996</v>
      </c>
      <c r="G75" s="12">
        <f>LN(F75)</f>
        <v>4.9289189355389871</v>
      </c>
      <c r="H75" s="44">
        <f>LN((F75-CO76)/F76)</f>
        <v>3.6917031047573379E-2</v>
      </c>
    </row>
    <row r="76" spans="5:8" x14ac:dyDescent="0.35">
      <c r="E76" s="19">
        <v>44795</v>
      </c>
      <c r="F76" s="20">
        <v>133.220001</v>
      </c>
      <c r="G76" s="12">
        <f>LN(F76)</f>
        <v>4.8920019044914138</v>
      </c>
      <c r="H76" s="44">
        <f>LN((F76-CO77)/F77)</f>
        <v>-2.9980085863687061E-3</v>
      </c>
    </row>
    <row r="77" spans="5:8" x14ac:dyDescent="0.35">
      <c r="E77" s="19">
        <v>44796</v>
      </c>
      <c r="F77" s="20">
        <v>133.61999499999999</v>
      </c>
      <c r="G77" s="12">
        <f>LN(F77)</f>
        <v>4.8949999130777826</v>
      </c>
      <c r="H77" s="44">
        <f>LN((F77-CO78)/F78)</f>
        <v>-1.346257037870035E-3</v>
      </c>
    </row>
    <row r="78" spans="5:8" x14ac:dyDescent="0.35">
      <c r="E78" s="19">
        <v>44797</v>
      </c>
      <c r="F78" s="20">
        <v>133.800003</v>
      </c>
      <c r="G78" s="12">
        <f>LN(F78)</f>
        <v>4.8963461701156525</v>
      </c>
      <c r="H78" s="44">
        <f>LN((F78-CO79)/F79)</f>
        <v>-2.5676458339617351E-2</v>
      </c>
    </row>
    <row r="79" spans="5:8" x14ac:dyDescent="0.35">
      <c r="E79" s="19">
        <v>44798</v>
      </c>
      <c r="F79" s="20">
        <v>137.279999</v>
      </c>
      <c r="G79" s="12">
        <f>LN(F79)</f>
        <v>4.9220226284552702</v>
      </c>
      <c r="H79" s="44">
        <f>LN((F79-CO80)/F80)</f>
        <v>4.8735525510237555E-2</v>
      </c>
    </row>
    <row r="80" spans="5:8" x14ac:dyDescent="0.35">
      <c r="E80" s="19">
        <v>44799</v>
      </c>
      <c r="F80" s="20">
        <v>130.75</v>
      </c>
      <c r="G80" s="12">
        <f>LN(F80)</f>
        <v>4.8732871029450324</v>
      </c>
      <c r="H80" s="44">
        <f>LN((F80-CO81)/F81)</f>
        <v>7.3693971786429552E-3</v>
      </c>
    </row>
    <row r="81" spans="5:8" x14ac:dyDescent="0.35">
      <c r="E81" s="19">
        <v>44802</v>
      </c>
      <c r="F81" s="20">
        <v>129.78999300000001</v>
      </c>
      <c r="G81" s="12">
        <f>LN(F81)</f>
        <v>4.8659177057663898</v>
      </c>
      <c r="H81" s="44">
        <f>LN((F81-CO82)/F82)</f>
        <v>8.2005491676348172E-3</v>
      </c>
    </row>
    <row r="82" spans="5:8" x14ac:dyDescent="0.35">
      <c r="E82" s="19">
        <v>44803</v>
      </c>
      <c r="F82" s="20">
        <v>128.729996</v>
      </c>
      <c r="G82" s="12">
        <f>LN(F82)</f>
        <v>4.8577171565987545</v>
      </c>
      <c r="H82" s="44">
        <f>LN((F82-CO83)/F83)</f>
        <v>1.5342759313024338E-2</v>
      </c>
    </row>
    <row r="83" spans="5:8" x14ac:dyDescent="0.35">
      <c r="E83" s="19">
        <v>44804</v>
      </c>
      <c r="F83" s="20">
        <v>126.769997</v>
      </c>
      <c r="G83" s="12">
        <f>LN(F83)</f>
        <v>4.84237439728573</v>
      </c>
      <c r="H83" s="44">
        <f>LN((F83-CO84)/F84)</f>
        <v>-8.2486269364055714E-3</v>
      </c>
    </row>
    <row r="84" spans="5:8" x14ac:dyDescent="0.35">
      <c r="E84" s="19">
        <v>44805</v>
      </c>
      <c r="F84" s="20">
        <v>127.82</v>
      </c>
      <c r="G84" s="12">
        <f>LN(F84)</f>
        <v>4.850623024222136</v>
      </c>
      <c r="H84" s="44">
        <f>LN((F84-CO85)/F85)</f>
        <v>2.428215641640895E-3</v>
      </c>
    </row>
    <row r="85" spans="5:8" x14ac:dyDescent="0.35">
      <c r="E85" s="19">
        <v>44806</v>
      </c>
      <c r="F85" s="20">
        <v>127.510002</v>
      </c>
      <c r="G85" s="12">
        <f>LN(F85)</f>
        <v>4.8481948085804945</v>
      </c>
      <c r="H85" s="44">
        <f>LN((F85-CO86)/F86)</f>
        <v>1.1040258683126322E-2</v>
      </c>
    </row>
    <row r="86" spans="5:8" x14ac:dyDescent="0.35">
      <c r="E86" s="19">
        <v>44810</v>
      </c>
      <c r="F86" s="20">
        <v>126.110001</v>
      </c>
      <c r="G86" s="12">
        <f>LN(F86)</f>
        <v>4.8371545498973685</v>
      </c>
      <c r="H86" s="44">
        <f>LN((F86-CO87)/F87)</f>
        <v>-2.6371848267872856E-2</v>
      </c>
    </row>
    <row r="87" spans="5:8" x14ac:dyDescent="0.35">
      <c r="E87" s="19">
        <v>44811</v>
      </c>
      <c r="F87" s="20">
        <v>129.479996</v>
      </c>
      <c r="G87" s="12">
        <f>LN(F87)</f>
        <v>4.8635263981652415</v>
      </c>
      <c r="H87" s="44">
        <f>LN((F87-CO88)/F88)</f>
        <v>-2.622531360893428E-3</v>
      </c>
    </row>
    <row r="88" spans="5:8" x14ac:dyDescent="0.35">
      <c r="E88" s="19">
        <v>44812</v>
      </c>
      <c r="F88" s="20">
        <v>129.820007</v>
      </c>
      <c r="G88" s="12">
        <f>LN(F88)</f>
        <v>4.8661489295261342</v>
      </c>
      <c r="H88" s="44">
        <f>LN((F88-CO89)/F89)</f>
        <v>-2.6228246079757444E-2</v>
      </c>
    </row>
    <row r="89" spans="5:8" x14ac:dyDescent="0.35">
      <c r="E89" s="19">
        <v>44813</v>
      </c>
      <c r="F89" s="20">
        <v>133.270004</v>
      </c>
      <c r="G89" s="12">
        <f>LN(F89)</f>
        <v>4.8923771756058922</v>
      </c>
      <c r="H89" s="44">
        <f>LN((F89-CO90)/F90)</f>
        <v>-2.3581049562379757E-2</v>
      </c>
    </row>
    <row r="90" spans="5:8" x14ac:dyDescent="0.35">
      <c r="E90" s="19">
        <v>44816</v>
      </c>
      <c r="F90" s="20">
        <v>136.449997</v>
      </c>
      <c r="G90" s="12">
        <f>LN(F90)</f>
        <v>4.9159582251682714</v>
      </c>
      <c r="H90" s="44">
        <f>LN((F90-CO91)/F91)</f>
        <v>7.3189466896386265E-2</v>
      </c>
    </row>
    <row r="91" spans="5:8" x14ac:dyDescent="0.35">
      <c r="E91" s="19">
        <v>44817</v>
      </c>
      <c r="F91" s="20">
        <v>126.82</v>
      </c>
      <c r="G91" s="12">
        <f>LN(F91)</f>
        <v>4.8427687582718857</v>
      </c>
      <c r="H91" s="44">
        <f>LN((F91-CO92)/F92)</f>
        <v>-1.3549198777235592E-2</v>
      </c>
    </row>
    <row r="92" spans="5:8" x14ac:dyDescent="0.35">
      <c r="E92" s="19">
        <v>44818</v>
      </c>
      <c r="F92" s="20">
        <v>128.550003</v>
      </c>
      <c r="G92" s="12">
        <f>LN(F92)</f>
        <v>4.8563179570491215</v>
      </c>
      <c r="H92" s="44">
        <f>LN((F92-CO93)/F93)</f>
        <v>1.781630127824051E-2</v>
      </c>
    </row>
    <row r="93" spans="5:8" x14ac:dyDescent="0.35">
      <c r="E93" s="19">
        <v>44819</v>
      </c>
      <c r="F93" s="20">
        <v>126.279999</v>
      </c>
      <c r="G93" s="12">
        <f>LN(F93)</f>
        <v>4.8385016557708802</v>
      </c>
      <c r="H93" s="44">
        <f>LN((F93-CO94)/F94)</f>
        <v>2.2017622317357721E-2</v>
      </c>
    </row>
    <row r="94" spans="5:8" x14ac:dyDescent="0.35">
      <c r="E94" s="19">
        <v>44820</v>
      </c>
      <c r="F94" s="20">
        <v>123.529999</v>
      </c>
      <c r="G94" s="12">
        <f>LN(F94)</f>
        <v>4.8164840334535226</v>
      </c>
      <c r="H94" s="44">
        <f>LN((F94-CO95)/F95)</f>
        <v>-9.1060300144586177E-3</v>
      </c>
    </row>
    <row r="95" spans="5:8" x14ac:dyDescent="0.35">
      <c r="E95" s="19">
        <v>44823</v>
      </c>
      <c r="F95" s="20">
        <v>124.660004</v>
      </c>
      <c r="G95" s="12">
        <f>LN(F95)</f>
        <v>4.8255900634679811</v>
      </c>
      <c r="H95" s="44">
        <f>LN((F95-CO96)/F96)</f>
        <v>2.0012836771598968E-2</v>
      </c>
    </row>
    <row r="96" spans="5:8" x14ac:dyDescent="0.35">
      <c r="E96" s="19">
        <v>44824</v>
      </c>
      <c r="F96" s="20">
        <v>122.19000200000001</v>
      </c>
      <c r="G96" s="12">
        <f>LN(F96)</f>
        <v>4.8055772266963821</v>
      </c>
      <c r="H96" s="44">
        <f>LN((F96-CO97)/F97)</f>
        <v>3.0326761900719274E-2</v>
      </c>
    </row>
    <row r="97" spans="5:8" x14ac:dyDescent="0.35">
      <c r="E97" s="19">
        <v>44825</v>
      </c>
      <c r="F97" s="20">
        <v>118.540001</v>
      </c>
      <c r="G97" s="12">
        <f>LN(F97)</f>
        <v>4.7752504647956631</v>
      </c>
      <c r="H97" s="44">
        <f>LN((F97-CO98)/F98)</f>
        <v>1.0430478326879364E-2</v>
      </c>
    </row>
    <row r="98" spans="5:8" x14ac:dyDescent="0.35">
      <c r="E98" s="19">
        <v>44826</v>
      </c>
      <c r="F98" s="20">
        <v>117.30999799999999</v>
      </c>
      <c r="G98" s="12">
        <f>LN(F98)</f>
        <v>4.7648199864687841</v>
      </c>
      <c r="H98" s="44">
        <f>LN((F98-CO99)/F99)</f>
        <v>3.0553235935173315E-2</v>
      </c>
    </row>
    <row r="99" spans="5:8" x14ac:dyDescent="0.35">
      <c r="E99" s="19">
        <v>44827</v>
      </c>
      <c r="F99" s="20">
        <v>113.779999</v>
      </c>
      <c r="G99" s="12">
        <f>LN(F99)</f>
        <v>4.7342667505336102</v>
      </c>
      <c r="H99" s="44">
        <f>LN((F99-CO100)/F100)</f>
        <v>-1.1968893101733175E-2</v>
      </c>
    </row>
    <row r="100" spans="5:8" x14ac:dyDescent="0.35">
      <c r="E100" s="19">
        <v>44830</v>
      </c>
      <c r="F100" s="20">
        <v>115.150002</v>
      </c>
      <c r="G100" s="12">
        <f>LN(F100)</f>
        <v>4.7462356436353437</v>
      </c>
      <c r="H100" s="44">
        <f>LN((F100-CO101)/F101)</f>
        <v>6.4471209605127941E-3</v>
      </c>
    </row>
    <row r="101" spans="5:8" x14ac:dyDescent="0.35">
      <c r="E101" s="19">
        <v>44831</v>
      </c>
      <c r="F101" s="20">
        <v>114.410004</v>
      </c>
      <c r="G101" s="12">
        <f>LN(F101)</f>
        <v>4.7397885226748304</v>
      </c>
      <c r="H101" s="44">
        <f>LN((F101-CO102)/F102)</f>
        <v>-3.0980860910542706E-2</v>
      </c>
    </row>
    <row r="102" spans="5:8" x14ac:dyDescent="0.35">
      <c r="E102" s="19">
        <v>44832</v>
      </c>
      <c r="F102" s="20">
        <v>118.010002</v>
      </c>
      <c r="G102" s="12">
        <f>LN(F102)</f>
        <v>4.7707693835853737</v>
      </c>
      <c r="H102" s="44">
        <f>LN((F102-CO103)/F103)</f>
        <v>2.7577873567503582E-2</v>
      </c>
    </row>
    <row r="103" spans="5:8" x14ac:dyDescent="0.35">
      <c r="E103" s="19">
        <v>44833</v>
      </c>
      <c r="F103" s="20">
        <v>114.800003</v>
      </c>
      <c r="G103" s="12">
        <f>LN(F103)</f>
        <v>4.7431915100178701</v>
      </c>
      <c r="H103" s="44">
        <f>LN((F103-CO104)/F104)</f>
        <v>1.5803691305529409E-2</v>
      </c>
    </row>
    <row r="104" spans="5:8" x14ac:dyDescent="0.35">
      <c r="E104" s="19">
        <v>44834</v>
      </c>
      <c r="F104" s="20">
        <v>113</v>
      </c>
      <c r="G104" s="12">
        <f>LN(F104)</f>
        <v>4.7273878187123408</v>
      </c>
      <c r="H104" s="44">
        <f>LN((F104-CO105)/F105)</f>
        <v>-2.5167328299958238E-2</v>
      </c>
    </row>
    <row r="105" spans="5:8" x14ac:dyDescent="0.35">
      <c r="E105" s="19">
        <v>44837</v>
      </c>
      <c r="F105" s="20">
        <v>115.879997</v>
      </c>
      <c r="G105" s="12">
        <f>LN(F105)</f>
        <v>4.7525551470122984</v>
      </c>
      <c r="H105" s="44">
        <f>LN((F105-CO106)/F106)</f>
        <v>-4.3978890720694566E-2</v>
      </c>
    </row>
    <row r="106" spans="5:8" x14ac:dyDescent="0.35">
      <c r="E106" s="19">
        <v>44838</v>
      </c>
      <c r="F106" s="20">
        <v>121.089996</v>
      </c>
      <c r="G106" s="12">
        <f>LN(F106)</f>
        <v>4.796534037732993</v>
      </c>
      <c r="H106" s="44">
        <f>LN((F106-CO107)/F107)</f>
        <v>1.1568254805953079E-3</v>
      </c>
    </row>
    <row r="107" spans="5:8" x14ac:dyDescent="0.35">
      <c r="E107" s="19">
        <v>44839</v>
      </c>
      <c r="F107" s="20">
        <v>120.949997</v>
      </c>
      <c r="G107" s="12">
        <f>LN(F107)</f>
        <v>4.7953772122523981</v>
      </c>
      <c r="H107" s="44">
        <f>LN((F107-CO108)/F108)</f>
        <v>5.3885643341093654E-3</v>
      </c>
    </row>
    <row r="108" spans="5:8" x14ac:dyDescent="0.35">
      <c r="E108" s="19">
        <v>44840</v>
      </c>
      <c r="F108" s="20">
        <v>120.300003</v>
      </c>
      <c r="G108" s="12">
        <f>LN(F108)</f>
        <v>4.7899886479182889</v>
      </c>
      <c r="H108" s="44">
        <f>LN((F108-CO109)/F109)</f>
        <v>4.8889962164054133E-2</v>
      </c>
    </row>
    <row r="109" spans="5:8" x14ac:dyDescent="0.35">
      <c r="E109" s="19">
        <v>44841</v>
      </c>
      <c r="F109" s="20">
        <v>114.55999799999999</v>
      </c>
      <c r="G109" s="12">
        <f>LN(F109)</f>
        <v>4.7410986857542348</v>
      </c>
      <c r="H109" s="44">
        <f>LN((F109-CO110)/F110)</f>
        <v>7.7991896504076268E-3</v>
      </c>
    </row>
    <row r="110" spans="5:8" x14ac:dyDescent="0.35">
      <c r="E110" s="19">
        <v>44844</v>
      </c>
      <c r="F110" s="20">
        <v>113.66999800000001</v>
      </c>
      <c r="G110" s="12">
        <f>LN(F110)</f>
        <v>4.7332994961038271</v>
      </c>
      <c r="H110" s="44">
        <f>LN((F110-CO111)/F111)</f>
        <v>1.2927389338913887E-2</v>
      </c>
    </row>
    <row r="111" spans="5:8" x14ac:dyDescent="0.35">
      <c r="E111" s="19">
        <v>44845</v>
      </c>
      <c r="F111" s="20">
        <v>112.209999</v>
      </c>
      <c r="G111" s="12">
        <f>LN(F111)</f>
        <v>4.7203721067649127</v>
      </c>
      <c r="H111" s="44">
        <f>LN((F111-CO112)/F112)</f>
        <v>-6.1303821054948509E-3</v>
      </c>
    </row>
    <row r="112" spans="5:8" x14ac:dyDescent="0.35">
      <c r="E112" s="19">
        <v>44846</v>
      </c>
      <c r="F112" s="20">
        <v>112.900002</v>
      </c>
      <c r="G112" s="12">
        <f>LN(F112)</f>
        <v>4.7265024888704081</v>
      </c>
      <c r="H112" s="44">
        <f>LN((F112-CO113)/F113)</f>
        <v>3.2826449950215698E-3</v>
      </c>
    </row>
    <row r="113" spans="5:8" x14ac:dyDescent="0.35">
      <c r="E113" s="19">
        <v>44847</v>
      </c>
      <c r="F113" s="20">
        <v>112.529999</v>
      </c>
      <c r="G113" s="12">
        <f>LN(F113)</f>
        <v>4.7232198438753867</v>
      </c>
      <c r="H113" s="44">
        <f>LN((F113-CO114)/F114)</f>
        <v>5.1326007135313254E-2</v>
      </c>
    </row>
    <row r="114" spans="5:8" x14ac:dyDescent="0.35">
      <c r="E114" s="19">
        <v>44848</v>
      </c>
      <c r="F114" s="20">
        <v>106.900002</v>
      </c>
      <c r="G114" s="12">
        <f>LN(F114)</f>
        <v>4.6718938367400735</v>
      </c>
      <c r="H114" s="44">
        <f>LN((F114-CO115)/F115)</f>
        <v>-6.2460816416962404E-2</v>
      </c>
    </row>
    <row r="115" spans="5:8" x14ac:dyDescent="0.35">
      <c r="E115" s="19">
        <v>44851</v>
      </c>
      <c r="F115" s="20">
        <v>113.790001</v>
      </c>
      <c r="G115" s="12">
        <f>LN(F115)</f>
        <v>4.7343546531570357</v>
      </c>
      <c r="H115" s="44">
        <f>LN((F115-CO116)/F116)</f>
        <v>-2.2334189063983712E-2</v>
      </c>
    </row>
    <row r="116" spans="5:8" x14ac:dyDescent="0.35">
      <c r="E116" s="19">
        <v>44852</v>
      </c>
      <c r="F116" s="20">
        <v>116.360001</v>
      </c>
      <c r="G116" s="12">
        <f>LN(F116)</f>
        <v>4.7566888422210196</v>
      </c>
      <c r="H116" s="44">
        <f>LN((F116-CO117)/F117)</f>
        <v>1.1148203385652254E-2</v>
      </c>
    </row>
    <row r="117" spans="5:8" x14ac:dyDescent="0.35">
      <c r="E117" s="19">
        <v>44853</v>
      </c>
      <c r="F117" s="20">
        <v>115.07</v>
      </c>
      <c r="G117" s="12">
        <f>LN(F117)</f>
        <v>4.7455406388353669</v>
      </c>
      <c r="H117" s="44">
        <f>LN((F117-CO118)/F118)</f>
        <v>-1.5630430413907013E-3</v>
      </c>
    </row>
    <row r="118" spans="5:8" x14ac:dyDescent="0.35">
      <c r="E118" s="19">
        <v>44854</v>
      </c>
      <c r="F118" s="20">
        <v>115.25</v>
      </c>
      <c r="G118" s="12">
        <f>LN(F118)</f>
        <v>4.7471036818767578</v>
      </c>
      <c r="H118" s="44">
        <f>LN((F118-CO119)/F119)</f>
        <v>-3.4705277769789759E-2</v>
      </c>
    </row>
    <row r="119" spans="5:8" x14ac:dyDescent="0.35">
      <c r="E119" s="19">
        <v>44855</v>
      </c>
      <c r="F119" s="20">
        <v>119.32</v>
      </c>
      <c r="G119" s="12">
        <f>LN(F119)</f>
        <v>4.7818089596465478</v>
      </c>
      <c r="H119" s="44">
        <f>LN((F119-CO120)/F120)</f>
        <v>-4.1816570092310474E-3</v>
      </c>
    </row>
    <row r="120" spans="5:8" x14ac:dyDescent="0.35">
      <c r="E120" s="19">
        <v>44858</v>
      </c>
      <c r="F120" s="20">
        <v>119.82</v>
      </c>
      <c r="G120" s="12">
        <f>LN(F120)</f>
        <v>4.7859906166557789</v>
      </c>
      <c r="H120" s="44">
        <f>LN((F120-CO121)/F121)</f>
        <v>-6.4886510535581603E-3</v>
      </c>
    </row>
    <row r="121" spans="5:8" x14ac:dyDescent="0.35">
      <c r="E121" s="19">
        <v>44859</v>
      </c>
      <c r="F121" s="20">
        <v>120.599998</v>
      </c>
      <c r="G121" s="12">
        <f>LN(F121)</f>
        <v>4.7924792677093366</v>
      </c>
      <c r="H121" s="44">
        <f>LN((F121-CO122)/F122)</f>
        <v>4.1824380395139506E-2</v>
      </c>
    </row>
    <row r="122" spans="5:8" x14ac:dyDescent="0.35">
      <c r="E122" s="19">
        <v>44860</v>
      </c>
      <c r="F122" s="20">
        <v>115.660004</v>
      </c>
      <c r="G122" s="12">
        <f>LN(F122)</f>
        <v>4.7506548873141972</v>
      </c>
      <c r="H122" s="44">
        <f>LN((F122-CO123)/F123)</f>
        <v>4.1485120319878027E-2</v>
      </c>
    </row>
    <row r="123" spans="5:8" x14ac:dyDescent="0.35">
      <c r="E123" s="19">
        <v>44861</v>
      </c>
      <c r="F123" s="20">
        <v>110.959999</v>
      </c>
      <c r="G123" s="12">
        <f>LN(F123)</f>
        <v>4.7091697669943198</v>
      </c>
      <c r="H123" s="44">
        <f>LN((F123-CO124)/F124)</f>
        <v>7.0468059116457912E-2</v>
      </c>
    </row>
    <row r="124" spans="5:8" x14ac:dyDescent="0.35">
      <c r="E124" s="19">
        <v>44862</v>
      </c>
      <c r="F124" s="20">
        <v>103.410004</v>
      </c>
      <c r="G124" s="12">
        <f>LN(F124)</f>
        <v>4.6387017078778614</v>
      </c>
      <c r="H124" s="44">
        <f>LN((F124-CO125)/F125)</f>
        <v>9.424427022913592E-3</v>
      </c>
    </row>
    <row r="125" spans="5:8" x14ac:dyDescent="0.35">
      <c r="E125" s="19">
        <v>44865</v>
      </c>
      <c r="F125" s="20">
        <v>102.44000200000001</v>
      </c>
      <c r="G125" s="12">
        <f>LN(F125)</f>
        <v>4.6292772808549483</v>
      </c>
      <c r="H125" s="44">
        <f>LN((F125-CO126)/F126)</f>
        <v>5.6733587362304973E-2</v>
      </c>
    </row>
    <row r="126" spans="5:8" x14ac:dyDescent="0.35">
      <c r="E126" s="19">
        <v>44866</v>
      </c>
      <c r="F126" s="20">
        <v>96.790001000000004</v>
      </c>
      <c r="G126" s="12">
        <f>LN(F126)</f>
        <v>4.5725436934926433</v>
      </c>
      <c r="H126" s="44">
        <f>LN((F126-CO127)/F127)</f>
        <v>4.9451585973941142E-2</v>
      </c>
    </row>
    <row r="127" spans="5:8" x14ac:dyDescent="0.35">
      <c r="E127" s="19">
        <v>44867</v>
      </c>
      <c r="F127" s="20">
        <v>92.120002999999997</v>
      </c>
      <c r="G127" s="12">
        <f>LN(F127)</f>
        <v>4.5230921075187016</v>
      </c>
      <c r="H127" s="44">
        <f>LN((F127-CO128)/F128)</f>
        <v>3.1090586041624253E-2</v>
      </c>
    </row>
    <row r="128" spans="5:8" x14ac:dyDescent="0.35">
      <c r="E128" s="19">
        <v>44868</v>
      </c>
      <c r="F128" s="20">
        <v>89.300003000000004</v>
      </c>
      <c r="G128" s="12">
        <f>LN(F128)</f>
        <v>4.4920015214770777</v>
      </c>
      <c r="H128" s="44">
        <f>LN((F128-CO129)/F129)</f>
        <v>-1.863821363905982E-2</v>
      </c>
    </row>
    <row r="129" spans="5:8" x14ac:dyDescent="0.35">
      <c r="E129" s="19">
        <v>44869</v>
      </c>
      <c r="F129" s="20">
        <v>90.980002999999996</v>
      </c>
      <c r="G129" s="12">
        <f>LN(F129)</f>
        <v>4.5106397351161371</v>
      </c>
      <c r="H129" s="44">
        <f>LN((F129-CO130)/F130)</f>
        <v>4.9584586748505147E-3</v>
      </c>
    </row>
    <row r="130" spans="5:8" x14ac:dyDescent="0.35">
      <c r="E130" s="19">
        <v>44872</v>
      </c>
      <c r="F130" s="20">
        <v>90.529999000000004</v>
      </c>
      <c r="G130" s="12">
        <f>LN(F130)</f>
        <v>4.5056812764412868</v>
      </c>
      <c r="H130" s="44">
        <f>LN((F130-CO131)/F131)</f>
        <v>6.0938196875189319E-3</v>
      </c>
    </row>
    <row r="131" spans="5:8" x14ac:dyDescent="0.35">
      <c r="E131" s="19">
        <v>44873</v>
      </c>
      <c r="F131" s="20">
        <v>89.980002999999996</v>
      </c>
      <c r="G131" s="12">
        <f>LN(F131)</f>
        <v>4.4995874567537681</v>
      </c>
      <c r="H131" s="44">
        <f>LN((F131-CO132)/F132)</f>
        <v>4.3613588736812176E-2</v>
      </c>
    </row>
    <row r="132" spans="5:8" x14ac:dyDescent="0.35">
      <c r="E132" s="19">
        <v>44874</v>
      </c>
      <c r="F132" s="20">
        <v>86.139999000000003</v>
      </c>
      <c r="G132" s="12">
        <f>LN(F132)</f>
        <v>4.4559738680169563</v>
      </c>
      <c r="H132" s="44">
        <f>LN((F132-CO133)/F133)</f>
        <v>-0.11491535294800191</v>
      </c>
    </row>
    <row r="133" spans="5:8" x14ac:dyDescent="0.35">
      <c r="E133" s="19">
        <v>44875</v>
      </c>
      <c r="F133" s="20">
        <v>96.629997000000003</v>
      </c>
      <c r="G133" s="12">
        <f>LN(F133)</f>
        <v>4.5708892209649576</v>
      </c>
      <c r="H133" s="44">
        <f>LN((F133-CO134)/F134)</f>
        <v>-4.2149933323447991E-2</v>
      </c>
    </row>
    <row r="134" spans="5:8" x14ac:dyDescent="0.35">
      <c r="E134" s="19">
        <v>44876</v>
      </c>
      <c r="F134" s="20">
        <v>100.790001</v>
      </c>
      <c r="G134" s="12">
        <f>LN(F134)</f>
        <v>4.6130391542884057</v>
      </c>
      <c r="H134" s="44">
        <f>LN((F134-CO135)/F135)</f>
        <v>2.3084154413425016E-2</v>
      </c>
    </row>
    <row r="135" spans="5:8" x14ac:dyDescent="0.35">
      <c r="E135" s="19">
        <v>44879</v>
      </c>
      <c r="F135" s="20">
        <v>98.489998</v>
      </c>
      <c r="G135" s="12">
        <f>LN(F135)</f>
        <v>4.5899549998749807</v>
      </c>
      <c r="H135" s="44">
        <f>LN((F135-CO136)/F136)</f>
        <v>-4.5586261388530121E-3</v>
      </c>
    </row>
    <row r="136" spans="5:8" x14ac:dyDescent="0.35">
      <c r="E136" s="19">
        <v>44880</v>
      </c>
      <c r="F136" s="20">
        <v>98.940002000000007</v>
      </c>
      <c r="G136" s="12">
        <f>LN(F136)</f>
        <v>4.5945136260138337</v>
      </c>
      <c r="H136" s="44">
        <f>LN((F136-CO137)/F137)</f>
        <v>1.8566267813025023E-2</v>
      </c>
    </row>
    <row r="137" spans="5:8" x14ac:dyDescent="0.35">
      <c r="E137" s="19">
        <v>44881</v>
      </c>
      <c r="F137" s="20">
        <v>97.120002999999997</v>
      </c>
      <c r="G137" s="12">
        <f>LN(F137)</f>
        <v>4.5759473582008088</v>
      </c>
      <c r="H137" s="44">
        <f>LN((F137-CO138)/F138)</f>
        <v>2.3650682905710797E-2</v>
      </c>
    </row>
    <row r="138" spans="5:8" x14ac:dyDescent="0.35">
      <c r="E138" s="19">
        <v>44882</v>
      </c>
      <c r="F138" s="20">
        <v>94.849997999999999</v>
      </c>
      <c r="G138" s="12">
        <f>LN(F138)</f>
        <v>4.5522966752950982</v>
      </c>
      <c r="H138" s="44">
        <f>LN((F138-CO139)/F139)</f>
        <v>7.5136499445787042E-3</v>
      </c>
    </row>
    <row r="139" spans="5:8" x14ac:dyDescent="0.35">
      <c r="E139" s="19">
        <v>44883</v>
      </c>
      <c r="F139" s="20">
        <v>94.139999000000003</v>
      </c>
      <c r="G139" s="12">
        <f>LN(F139)</f>
        <v>4.5447830253505188</v>
      </c>
      <c r="H139" s="44">
        <f>LN((F139-CO140)/F140)</f>
        <v>1.8006917605927521E-2</v>
      </c>
    </row>
    <row r="140" spans="5:8" x14ac:dyDescent="0.35">
      <c r="E140" s="19">
        <v>44886</v>
      </c>
      <c r="F140" s="20">
        <v>92.459998999999996</v>
      </c>
      <c r="G140" s="12">
        <f>LN(F140)</f>
        <v>4.5267761077445918</v>
      </c>
      <c r="H140" s="44">
        <f>LN((F140-CO141)/F141)</f>
        <v>-7.9715817581122641E-3</v>
      </c>
    </row>
    <row r="141" spans="5:8" x14ac:dyDescent="0.35">
      <c r="E141" s="19">
        <v>44887</v>
      </c>
      <c r="F141" s="20">
        <v>93.199996999999996</v>
      </c>
      <c r="G141" s="12">
        <f>LN(F141)</f>
        <v>4.5347476895027041</v>
      </c>
      <c r="H141" s="44">
        <f>LN((F141-CO142)/F142)</f>
        <v>-9.9290841856076381E-3</v>
      </c>
    </row>
    <row r="142" spans="5:8" x14ac:dyDescent="0.35">
      <c r="E142" s="19">
        <v>44888</v>
      </c>
      <c r="F142" s="20">
        <v>94.129997000000003</v>
      </c>
      <c r="G142" s="12">
        <f>LN(F142)</f>
        <v>4.5446767736883116</v>
      </c>
      <c r="H142" s="44">
        <f>LN((F142-CO143)/F143)</f>
        <v>7.6783249815873308E-3</v>
      </c>
    </row>
    <row r="143" spans="5:8" x14ac:dyDescent="0.35">
      <c r="E143" s="19">
        <v>44890</v>
      </c>
      <c r="F143" s="20">
        <v>93.410004000000001</v>
      </c>
      <c r="G143" s="12">
        <f>LN(F143)</f>
        <v>4.5369984487067239</v>
      </c>
      <c r="H143" s="44">
        <f>LN((F143-CO144)/F144)</f>
        <v>-5.7642452208710587E-3</v>
      </c>
    </row>
    <row r="144" spans="5:8" x14ac:dyDescent="0.35">
      <c r="E144" s="19">
        <v>44893</v>
      </c>
      <c r="F144" s="20">
        <v>93.949996999999996</v>
      </c>
      <c r="G144" s="12">
        <f>LN(F144)</f>
        <v>4.5427626939275951</v>
      </c>
      <c r="H144" s="44">
        <f>LN((F144-CO145)/F145)</f>
        <v>1.6419310125812561E-2</v>
      </c>
    </row>
    <row r="145" spans="5:8" x14ac:dyDescent="0.35">
      <c r="E145" s="19">
        <v>44894</v>
      </c>
      <c r="F145" s="20">
        <v>92.419998000000007</v>
      </c>
      <c r="G145" s="12">
        <f>LN(F145)</f>
        <v>4.5263433838017821</v>
      </c>
      <c r="H145" s="44">
        <f>LN((F145-CO146)/F146)</f>
        <v>-4.3614056788964892E-2</v>
      </c>
    </row>
    <row r="146" spans="5:8" x14ac:dyDescent="0.35">
      <c r="E146" s="19">
        <v>44895</v>
      </c>
      <c r="F146" s="20">
        <v>96.540001000000004</v>
      </c>
      <c r="G146" s="12">
        <f>LN(F146)</f>
        <v>4.5699574405907475</v>
      </c>
      <c r="H146" s="44">
        <f>LN((F146-CO147)/F147)</f>
        <v>1.0831193104063021E-2</v>
      </c>
    </row>
    <row r="147" spans="5:8" x14ac:dyDescent="0.35">
      <c r="E147" s="19">
        <v>44896</v>
      </c>
      <c r="F147" s="20">
        <v>95.5</v>
      </c>
      <c r="G147" s="12">
        <f>LN(F147)</f>
        <v>4.5591262474866845</v>
      </c>
      <c r="H147" s="44">
        <f>LN((F147-CO148)/F148)</f>
        <v>1.4449473798373101E-2</v>
      </c>
    </row>
    <row r="148" spans="5:8" x14ac:dyDescent="0.35">
      <c r="E148" s="19">
        <v>44897</v>
      </c>
      <c r="F148" s="20">
        <v>94.129997000000003</v>
      </c>
      <c r="G148" s="12">
        <f>LN(F148)</f>
        <v>4.5446767736883116</v>
      </c>
      <c r="H148" s="44">
        <f>LN((F148-CO149)/F149)</f>
        <v>3.3707361123440374E-2</v>
      </c>
    </row>
    <row r="149" spans="5:8" x14ac:dyDescent="0.35">
      <c r="E149" s="19">
        <v>44900</v>
      </c>
      <c r="F149" s="20">
        <v>91.010002</v>
      </c>
      <c r="G149" s="12">
        <f>LN(F149)</f>
        <v>4.5109694125648714</v>
      </c>
      <c r="H149" s="44">
        <f>LN((F149-CO150)/F150)</f>
        <v>3.0795716751464981E-2</v>
      </c>
    </row>
    <row r="150" spans="5:8" x14ac:dyDescent="0.35">
      <c r="E150" s="19">
        <v>44901</v>
      </c>
      <c r="F150" s="20">
        <v>88.25</v>
      </c>
      <c r="G150" s="12">
        <f>LN(F150)</f>
        <v>4.4801736958134057</v>
      </c>
      <c r="H150" s="44">
        <f>LN((F150-CO151)/F151)</f>
        <v>-2.3767653222300199E-3</v>
      </c>
    </row>
    <row r="151" spans="5:8" x14ac:dyDescent="0.35">
      <c r="E151" s="19">
        <v>44902</v>
      </c>
      <c r="F151" s="20">
        <v>88.459998999999996</v>
      </c>
      <c r="G151" s="12">
        <f>LN(F151)</f>
        <v>4.4825504611356362</v>
      </c>
      <c r="H151" s="44">
        <f>LN((F151-CO152)/F152)</f>
        <v>-2.1140533766463864E-2</v>
      </c>
    </row>
    <row r="152" spans="5:8" x14ac:dyDescent="0.35">
      <c r="E152" s="19">
        <v>44903</v>
      </c>
      <c r="F152" s="20">
        <v>90.349997999999999</v>
      </c>
      <c r="G152" s="12">
        <f>LN(F152)</f>
        <v>4.5036909949021</v>
      </c>
      <c r="H152" s="44">
        <f>LN((F152-CO153)/F153)</f>
        <v>1.4043945067965947E-2</v>
      </c>
    </row>
    <row r="153" spans="5:8" x14ac:dyDescent="0.35">
      <c r="E153" s="19">
        <v>44904</v>
      </c>
      <c r="F153" s="20">
        <v>89.089995999999999</v>
      </c>
      <c r="G153" s="12">
        <f>LN(F153)</f>
        <v>4.4896470498341339</v>
      </c>
      <c r="H153" s="44">
        <f>LN((F153-CO154)/F154)</f>
        <v>-1.6255167626154733E-2</v>
      </c>
    </row>
    <row r="154" spans="5:8" x14ac:dyDescent="0.35">
      <c r="E154" s="19">
        <v>44907</v>
      </c>
      <c r="F154" s="20">
        <v>90.550003000000004</v>
      </c>
      <c r="G154" s="12">
        <f>LN(F154)</f>
        <v>4.5059022174602887</v>
      </c>
      <c r="H154" s="44">
        <f>LN((F154-CO155)/F155)</f>
        <v>-2.1198291481920321E-2</v>
      </c>
    </row>
    <row r="155" spans="5:8" x14ac:dyDescent="0.35">
      <c r="E155" s="19">
        <v>44908</v>
      </c>
      <c r="F155" s="20">
        <v>92.489998</v>
      </c>
      <c r="G155" s="12">
        <f>LN(F155)</f>
        <v>4.5271005089422092</v>
      </c>
      <c r="H155" s="44">
        <f>LN((F155-CO156)/F156)</f>
        <v>9.8875798744306707E-3</v>
      </c>
    </row>
    <row r="156" spans="5:8" x14ac:dyDescent="0.35">
      <c r="E156" s="19">
        <v>44909</v>
      </c>
      <c r="F156" s="20">
        <v>91.580001999999993</v>
      </c>
      <c r="G156" s="12">
        <f>LN(F156)</f>
        <v>4.5172129290677789</v>
      </c>
      <c r="H156" s="44">
        <f>LN((F156-CO157)/F157)</f>
        <v>3.4775542379452441E-2</v>
      </c>
    </row>
    <row r="157" spans="5:8" x14ac:dyDescent="0.35">
      <c r="E157" s="19">
        <v>44910</v>
      </c>
      <c r="F157" s="20">
        <v>88.449996999999996</v>
      </c>
      <c r="G157" s="12">
        <f>LN(F157)</f>
        <v>4.4824373866883258</v>
      </c>
      <c r="H157" s="44">
        <f>LN((F157-CO158)/F158)</f>
        <v>6.6927367589490966E-3</v>
      </c>
    </row>
    <row r="158" spans="5:8" x14ac:dyDescent="0.35">
      <c r="E158" s="19">
        <v>44911</v>
      </c>
      <c r="F158" s="20">
        <v>87.860000999999997</v>
      </c>
      <c r="G158" s="12">
        <f>LN(F158)</f>
        <v>4.4757446499293767</v>
      </c>
      <c r="H158" s="44">
        <f>LN((F158-CO159)/F159)</f>
        <v>3.4035036645899935E-2</v>
      </c>
    </row>
    <row r="159" spans="5:8" x14ac:dyDescent="0.35">
      <c r="E159" s="19">
        <v>44914</v>
      </c>
      <c r="F159" s="20">
        <v>84.919998000000007</v>
      </c>
      <c r="G159" s="12">
        <f>LN(F159)</f>
        <v>4.4417096132834768</v>
      </c>
      <c r="H159" s="44">
        <f>LN((F159-CO160)/F160)</f>
        <v>-3.1744662482056834E-3</v>
      </c>
    </row>
    <row r="160" spans="5:8" x14ac:dyDescent="0.35">
      <c r="E160" s="19">
        <v>44915</v>
      </c>
      <c r="F160" s="20">
        <v>85.190002000000007</v>
      </c>
      <c r="G160" s="12">
        <f>LN(F160)</f>
        <v>4.4448840795316826</v>
      </c>
      <c r="H160" s="44">
        <f>LN((F160-CO161)/F161)</f>
        <v>-1.8376825699553363E-2</v>
      </c>
    </row>
    <row r="161" spans="5:8" x14ac:dyDescent="0.35">
      <c r="E161" s="19">
        <v>44916</v>
      </c>
      <c r="F161" s="20">
        <v>86.769997000000004</v>
      </c>
      <c r="G161" s="12">
        <f>LN(F161)</f>
        <v>4.4632609052312366</v>
      </c>
      <c r="H161" s="44">
        <f>LN((F161-CO162)/F162)</f>
        <v>3.4947224671442768E-2</v>
      </c>
    </row>
    <row r="162" spans="5:8" x14ac:dyDescent="0.35">
      <c r="E162" s="19">
        <v>44917</v>
      </c>
      <c r="F162" s="20">
        <v>83.790001000000004</v>
      </c>
      <c r="G162" s="12">
        <f>LN(F162)</f>
        <v>4.4283136805597936</v>
      </c>
      <c r="H162" s="44">
        <f>LN((F162-CO163)/F163)</f>
        <v>-1.7274435603832749E-2</v>
      </c>
    </row>
    <row r="163" spans="5:8" x14ac:dyDescent="0.35">
      <c r="E163" s="19">
        <v>44918</v>
      </c>
      <c r="F163" s="20">
        <v>85.25</v>
      </c>
      <c r="G163" s="12">
        <f>LN(F163)</f>
        <v>4.4455881161636261</v>
      </c>
      <c r="H163" s="44">
        <f>LN((F163-CO164)/F164)</f>
        <v>2.6265684703658476E-2</v>
      </c>
    </row>
    <row r="164" spans="5:8" x14ac:dyDescent="0.35">
      <c r="E164" s="19">
        <v>44922</v>
      </c>
      <c r="F164" s="20">
        <v>83.040001000000004</v>
      </c>
      <c r="G164" s="12">
        <f>LN(F164)</f>
        <v>4.4193224314599675</v>
      </c>
      <c r="H164" s="44">
        <f>LN((F164-CO165)/F165)</f>
        <v>1.4800718958715275E-2</v>
      </c>
    </row>
    <row r="165" spans="5:8" x14ac:dyDescent="0.35">
      <c r="E165" s="19">
        <v>44923</v>
      </c>
      <c r="F165" s="20">
        <v>81.819999999999993</v>
      </c>
      <c r="G165" s="12">
        <f>LN(F165)</f>
        <v>4.4045217125012526</v>
      </c>
      <c r="H165" s="44">
        <f>LN((F165-CO166)/F166)</f>
        <v>-2.8435650841172222E-2</v>
      </c>
    </row>
    <row r="166" spans="5:8" x14ac:dyDescent="0.35">
      <c r="E166" s="19">
        <v>44924</v>
      </c>
      <c r="F166" s="20">
        <v>84.18</v>
      </c>
      <c r="G166" s="12">
        <f>LN(F166)</f>
        <v>4.4329573633424246</v>
      </c>
      <c r="H166" s="44">
        <f>LN((F166-CO167)/F167)</f>
        <v>2.1405644991110378E-3</v>
      </c>
    </row>
    <row r="167" spans="5:8" x14ac:dyDescent="0.35">
      <c r="E167" s="19">
        <v>44925</v>
      </c>
      <c r="F167" s="20">
        <v>84</v>
      </c>
      <c r="G167" s="12">
        <f>LN(F167)</f>
        <v>4.4308167988433134</v>
      </c>
      <c r="H167" s="44">
        <f>LN((F167-CO168)/F168)</f>
        <v>-2.1435280720064918E-2</v>
      </c>
    </row>
    <row r="168" spans="5:8" x14ac:dyDescent="0.35">
      <c r="E168" s="19">
        <v>44929</v>
      </c>
      <c r="F168" s="20">
        <v>85.82</v>
      </c>
      <c r="G168" s="12">
        <f>LN(F168)</f>
        <v>4.4522520795633787</v>
      </c>
      <c r="H168" s="44">
        <f>LN((F168-CO169)/F169)</f>
        <v>7.9551309087329269E-3</v>
      </c>
    </row>
    <row r="169" spans="5:8" x14ac:dyDescent="0.35">
      <c r="E169" s="19">
        <v>44930</v>
      </c>
      <c r="F169" s="20">
        <v>85.139999000000003</v>
      </c>
      <c r="G169" s="12">
        <f>LN(F169)</f>
        <v>4.444296948654646</v>
      </c>
      <c r="H169" s="44">
        <f>LN((F169-CO170)/F170)</f>
        <v>2.4011565771277849E-2</v>
      </c>
    </row>
    <row r="170" spans="5:8" x14ac:dyDescent="0.35">
      <c r="E170" s="19">
        <v>44931</v>
      </c>
      <c r="F170" s="20">
        <v>83.120002999999997</v>
      </c>
      <c r="G170" s="12">
        <f>LN(F170)</f>
        <v>4.4202853828833675</v>
      </c>
      <c r="H170" s="44">
        <f>LN((F170-CO171)/F171)</f>
        <v>-3.4991736764306905E-2</v>
      </c>
    </row>
    <row r="171" spans="5:8" x14ac:dyDescent="0.35">
      <c r="E171" s="19">
        <v>44932</v>
      </c>
      <c r="F171" s="20">
        <v>86.080001999999993</v>
      </c>
      <c r="G171" s="12">
        <f>LN(F171)</f>
        <v>4.4552771196476746</v>
      </c>
      <c r="H171" s="44">
        <f>LN((F171-CO172)/F172)</f>
        <v>-1.4760403795806579E-2</v>
      </c>
    </row>
    <row r="172" spans="5:8" x14ac:dyDescent="0.35">
      <c r="E172" s="19">
        <v>44935</v>
      </c>
      <c r="F172" s="20">
        <v>87.360000999999997</v>
      </c>
      <c r="G172" s="12">
        <f>LN(F172)</f>
        <v>4.470037523443481</v>
      </c>
      <c r="H172" s="44">
        <f>LN((F172-CO173)/F173)</f>
        <v>-2.8326691608351332E-2</v>
      </c>
    </row>
    <row r="173" spans="5:8" x14ac:dyDescent="0.35">
      <c r="E173" s="19">
        <v>44936</v>
      </c>
      <c r="F173" s="20">
        <v>89.870002999999997</v>
      </c>
      <c r="G173" s="12">
        <f>LN(F173)</f>
        <v>4.4983642150518328</v>
      </c>
      <c r="H173" s="44">
        <f>LN((F173-CO174)/F174)</f>
        <v>-5.6459554434107724E-2</v>
      </c>
    </row>
    <row r="174" spans="5:8" x14ac:dyDescent="0.35">
      <c r="E174" s="19">
        <v>44937</v>
      </c>
      <c r="F174" s="20">
        <v>95.089995999999999</v>
      </c>
      <c r="G174" s="12">
        <f>LN(F174)</f>
        <v>4.5548237694859406</v>
      </c>
      <c r="H174" s="44">
        <f>LN((F174-CO175)/F175)</f>
        <v>-1.8911647432962877E-3</v>
      </c>
    </row>
    <row r="175" spans="5:8" x14ac:dyDescent="0.35">
      <c r="E175" s="19">
        <v>44938</v>
      </c>
      <c r="F175" s="20">
        <v>95.269997000000004</v>
      </c>
      <c r="G175" s="12">
        <f>LN(F175)</f>
        <v>4.5567149342292366</v>
      </c>
      <c r="H175" s="44">
        <f>LN((F175-CO176)/F176)</f>
        <v>-2.9476315735857843E-2</v>
      </c>
    </row>
    <row r="176" spans="5:8" x14ac:dyDescent="0.35">
      <c r="E176" s="19">
        <v>44939</v>
      </c>
      <c r="F176" s="20">
        <v>98.120002999999997</v>
      </c>
      <c r="G176" s="12">
        <f>LN(F176)</f>
        <v>4.5861912499650943</v>
      </c>
      <c r="H176" s="44">
        <f>LN((F176-CO177)/F177)</f>
        <v>2.1322329516796752E-2</v>
      </c>
    </row>
    <row r="177" spans="5:8" x14ac:dyDescent="0.35">
      <c r="E177" s="19">
        <v>44943</v>
      </c>
      <c r="F177" s="20">
        <v>96.050003000000004</v>
      </c>
      <c r="G177" s="12">
        <f>LN(F177)</f>
        <v>4.5648689204482977</v>
      </c>
      <c r="H177" s="44">
        <f>LN((F177-CO178)/F178)</f>
        <v>6.1616193461390403E-3</v>
      </c>
    </row>
    <row r="178" spans="5:8" x14ac:dyDescent="0.35">
      <c r="E178" s="19">
        <v>44944</v>
      </c>
      <c r="F178" s="20">
        <v>95.459998999999996</v>
      </c>
      <c r="G178" s="12">
        <f>LN(F178)</f>
        <v>4.5587073011021584</v>
      </c>
      <c r="H178" s="44">
        <f>LN((F178-CO179)/F179)</f>
        <v>1.8822581812696536E-2</v>
      </c>
    </row>
    <row r="179" spans="5:8" x14ac:dyDescent="0.35">
      <c r="E179" s="19">
        <v>44945</v>
      </c>
      <c r="F179" s="20">
        <v>93.68</v>
      </c>
      <c r="G179" s="12">
        <f>LN(F179)</f>
        <v>4.5398847192894616</v>
      </c>
      <c r="H179" s="44">
        <f>LN((F179-CO180)/F180)</f>
        <v>-3.7400263209093676E-2</v>
      </c>
    </row>
    <row r="180" spans="5:8" x14ac:dyDescent="0.35">
      <c r="E180" s="19">
        <v>44946</v>
      </c>
      <c r="F180" s="20">
        <v>97.25</v>
      </c>
      <c r="G180" s="12">
        <f>LN(F180)</f>
        <v>4.577284982498556</v>
      </c>
      <c r="H180" s="44">
        <f>LN((F180-CO181)/F181)</f>
        <v>-2.772471911539539E-3</v>
      </c>
    </row>
    <row r="181" spans="5:8" x14ac:dyDescent="0.35">
      <c r="E181" s="19">
        <v>44949</v>
      </c>
      <c r="F181" s="20">
        <v>97.519997000000004</v>
      </c>
      <c r="G181" s="12">
        <f>LN(F181)</f>
        <v>4.5800574544100954</v>
      </c>
      <c r="H181" s="44">
        <f>LN((F181-CO182)/F182)</f>
        <v>1.2381472849584321E-2</v>
      </c>
    </row>
    <row r="182" spans="5:8" x14ac:dyDescent="0.35">
      <c r="E182" s="19">
        <v>44950</v>
      </c>
      <c r="F182" s="20">
        <v>96.32</v>
      </c>
      <c r="G182" s="12">
        <f>LN(F182)</f>
        <v>4.5676759815605106</v>
      </c>
      <c r="H182" s="44">
        <f>LN((F182-CO183)/F183)</f>
        <v>-8.888947417246152E-3</v>
      </c>
    </row>
    <row r="183" spans="5:8" x14ac:dyDescent="0.35">
      <c r="E183" s="19">
        <v>44951</v>
      </c>
      <c r="F183" s="20">
        <v>97.18</v>
      </c>
      <c r="G183" s="12">
        <f>LN(F183)</f>
        <v>4.5765649289777572</v>
      </c>
      <c r="H183" s="44">
        <f>LN((F183-CO184)/F184)</f>
        <v>-2.077468797375891E-2</v>
      </c>
    </row>
    <row r="184" spans="5:8" x14ac:dyDescent="0.35">
      <c r="E184" s="19">
        <v>44952</v>
      </c>
      <c r="F184" s="20">
        <v>99.220000999999996</v>
      </c>
      <c r="G184" s="12">
        <f>LN(F184)</f>
        <v>4.5973396169515155</v>
      </c>
      <c r="H184" s="44">
        <f>LN((F184-CO185)/F185)</f>
        <v>-2.9983354115893222E-2</v>
      </c>
    </row>
    <row r="185" spans="5:8" x14ac:dyDescent="0.35">
      <c r="E185" s="19">
        <v>44953</v>
      </c>
      <c r="F185" s="20">
        <v>102.239998</v>
      </c>
      <c r="G185" s="12">
        <f>LN(F185)</f>
        <v>4.6273229710674091</v>
      </c>
      <c r="H185" s="44">
        <f>LN((F185-CO186)/F186)</f>
        <v>1.6667825012846055E-2</v>
      </c>
    </row>
    <row r="186" spans="5:8" x14ac:dyDescent="0.35">
      <c r="E186" s="19">
        <v>44956</v>
      </c>
      <c r="F186" s="20">
        <v>100.550003</v>
      </c>
      <c r="G186" s="12">
        <f>LN(F186)</f>
        <v>4.6106551460545635</v>
      </c>
      <c r="H186" s="44">
        <f>LN((F186-CO187)/F187)</f>
        <v>-2.533515318391541E-2</v>
      </c>
    </row>
    <row r="187" spans="5:8" x14ac:dyDescent="0.35">
      <c r="E187" s="19">
        <v>44957</v>
      </c>
      <c r="F187" s="20">
        <v>103.129997</v>
      </c>
      <c r="G187" s="12">
        <f>LN(F187)</f>
        <v>4.6359902992384789</v>
      </c>
      <c r="H187" s="44">
        <f>LN((F187-CO188)/F188)</f>
        <v>-1.9397621930677036E-2</v>
      </c>
    </row>
    <row r="188" spans="5:8" x14ac:dyDescent="0.35">
      <c r="E188" s="19">
        <v>44958</v>
      </c>
      <c r="F188" s="20">
        <v>105.150002</v>
      </c>
      <c r="G188" s="12">
        <f>LN(F188)</f>
        <v>4.6553879211691553</v>
      </c>
      <c r="H188" s="44">
        <f>LN((F188-CO189)/F189)</f>
        <v>-7.120315544972039E-2</v>
      </c>
    </row>
    <row r="189" spans="5:8" x14ac:dyDescent="0.35">
      <c r="E189" s="19">
        <v>44959</v>
      </c>
      <c r="F189" s="20">
        <v>112.910004</v>
      </c>
      <c r="G189" s="12">
        <f>LN(F189)</f>
        <v>4.7265910766188757</v>
      </c>
      <c r="H189" s="44">
        <f>LN((F189-CO190)/F190)</f>
        <v>8.8082840692389586E-2</v>
      </c>
    </row>
    <row r="190" spans="5:8" x14ac:dyDescent="0.35">
      <c r="E190" s="19">
        <v>44960</v>
      </c>
      <c r="F190" s="20">
        <v>103.389999</v>
      </c>
      <c r="G190" s="12">
        <f>LN(F190)</f>
        <v>4.6385082359264862</v>
      </c>
      <c r="H190" s="44">
        <f>LN((F190-CO191)/F191)</f>
        <v>1.1772272023834553E-2</v>
      </c>
    </row>
    <row r="191" spans="5:8" x14ac:dyDescent="0.35">
      <c r="E191" s="19">
        <v>44963</v>
      </c>
      <c r="F191" s="20">
        <v>102.18</v>
      </c>
      <c r="G191" s="12">
        <f>LN(F191)</f>
        <v>4.626735963902652</v>
      </c>
      <c r="H191" s="44">
        <f>LN((F191-CO192)/F192)</f>
        <v>6.8529054184529928E-4</v>
      </c>
    </row>
    <row r="192" spans="5:8" x14ac:dyDescent="0.35">
      <c r="E192" s="19">
        <v>44964</v>
      </c>
      <c r="F192" s="20">
        <v>102.110001</v>
      </c>
      <c r="G192" s="12">
        <f>LN(F192)</f>
        <v>4.6260506733608064</v>
      </c>
      <c r="H192" s="44">
        <f>LN((F192-CO193)/F193)</f>
        <v>2.0380582346057038E-2</v>
      </c>
    </row>
    <row r="193" spans="5:8" x14ac:dyDescent="0.35">
      <c r="E193" s="19">
        <v>44965</v>
      </c>
      <c r="F193" s="20">
        <v>100.050003</v>
      </c>
      <c r="G193" s="12">
        <f>LN(F193)</f>
        <v>4.6056700910147494</v>
      </c>
      <c r="H193" s="44">
        <f>LN((F193-CO194)/F194)</f>
        <v>1.8256646974223613E-2</v>
      </c>
    </row>
    <row r="194" spans="5:8" x14ac:dyDescent="0.35">
      <c r="E194" s="19">
        <v>44966</v>
      </c>
      <c r="F194" s="20">
        <v>98.239998</v>
      </c>
      <c r="G194" s="12">
        <f>LN(F194)</f>
        <v>4.5874134440405259</v>
      </c>
      <c r="H194" s="44">
        <f>LN((F194-CO195)/F195)</f>
        <v>6.4334866088003586E-3</v>
      </c>
    </row>
    <row r="195" spans="5:8" x14ac:dyDescent="0.35">
      <c r="E195" s="19">
        <v>44967</v>
      </c>
      <c r="F195" s="20">
        <v>97.610000999999997</v>
      </c>
      <c r="G195" s="12">
        <f>LN(F195)</f>
        <v>4.580979957431726</v>
      </c>
      <c r="H195" s="44">
        <f>LN((F195-CO196)/F196)</f>
        <v>-1.9579626044895059E-2</v>
      </c>
    </row>
    <row r="196" spans="5:8" x14ac:dyDescent="0.35">
      <c r="E196" s="19">
        <v>44970</v>
      </c>
      <c r="F196" s="20">
        <v>99.540001000000004</v>
      </c>
      <c r="G196" s="12">
        <f>LN(F196)</f>
        <v>4.6005595834766204</v>
      </c>
      <c r="H196" s="44">
        <f>LN((F196-CO197)/F197)</f>
        <v>-1.6060634009006731E-3</v>
      </c>
    </row>
    <row r="197" spans="5:8" x14ac:dyDescent="0.35">
      <c r="E197" s="19">
        <v>44971</v>
      </c>
      <c r="F197" s="20">
        <v>99.699996999999996</v>
      </c>
      <c r="G197" s="12">
        <f>LN(F197)</f>
        <v>4.6021656468775216</v>
      </c>
      <c r="H197" s="44">
        <f>LN((F197-CO198)/F198)</f>
        <v>-1.4537814465562926E-2</v>
      </c>
    </row>
    <row r="198" spans="5:8" x14ac:dyDescent="0.35">
      <c r="E198" s="19">
        <v>44972</v>
      </c>
      <c r="F198" s="20">
        <v>101.160004</v>
      </c>
      <c r="G198" s="12">
        <f>LN(F198)</f>
        <v>4.616703461343084</v>
      </c>
      <c r="H198" s="44">
        <f>LN((F198-CO199)/F199)</f>
        <v>3.0206520243640511E-2</v>
      </c>
    </row>
    <row r="199" spans="5:8" x14ac:dyDescent="0.35">
      <c r="E199" s="19">
        <v>44973</v>
      </c>
      <c r="F199" s="20">
        <v>98.150002000000001</v>
      </c>
      <c r="G199" s="12">
        <f>LN(F199)</f>
        <v>4.5864969410994441</v>
      </c>
      <c r="H199" s="44">
        <f>LN((F199-CO200)/F200)</f>
        <v>9.7262604972486507E-3</v>
      </c>
    </row>
    <row r="200" spans="5:8" x14ac:dyDescent="0.35">
      <c r="E200" s="19">
        <v>44974</v>
      </c>
      <c r="F200" s="20">
        <v>97.199996999999996</v>
      </c>
      <c r="G200" s="12">
        <f>LN(F200)</f>
        <v>4.5767706806021957</v>
      </c>
      <c r="H200" s="44">
        <f>LN((F200-CO201)/F201)</f>
        <v>2.7324622240346302E-2</v>
      </c>
    </row>
    <row r="201" spans="5:8" x14ac:dyDescent="0.35">
      <c r="E201" s="19">
        <v>44978</v>
      </c>
      <c r="F201" s="20">
        <v>94.580001999999993</v>
      </c>
      <c r="G201" s="12">
        <f>LN(F201)</f>
        <v>4.5494460583618492</v>
      </c>
      <c r="H201" s="44">
        <f>LN((F201-CO202)/F202)</f>
        <v>-1.2712247472454323E-2</v>
      </c>
    </row>
    <row r="202" spans="5:8" x14ac:dyDescent="0.35">
      <c r="E202" s="19">
        <v>44979</v>
      </c>
      <c r="F202" s="20">
        <v>95.790001000000004</v>
      </c>
      <c r="G202" s="12">
        <f>LN(F202)</f>
        <v>4.5621583058343038</v>
      </c>
      <c r="H202" s="44">
        <f>LN((F202-CO203)/F203)</f>
        <v>-3.1312562067258167E-4</v>
      </c>
    </row>
    <row r="203" spans="5:8" x14ac:dyDescent="0.35">
      <c r="E203" s="19">
        <v>44980</v>
      </c>
      <c r="F203" s="20">
        <v>95.82</v>
      </c>
      <c r="G203" s="12">
        <f>LN(F203)</f>
        <v>4.5624714314549761</v>
      </c>
      <c r="H203" s="44">
        <f>LN((F203-CO204)/F204)</f>
        <v>2.4509995160334613E-2</v>
      </c>
    </row>
    <row r="204" spans="5:8" x14ac:dyDescent="0.35">
      <c r="E204" s="19">
        <v>44981</v>
      </c>
      <c r="F204" s="20">
        <v>93.5</v>
      </c>
      <c r="G204" s="12">
        <f>LN(F204)</f>
        <v>4.5379614362946414</v>
      </c>
      <c r="H204" s="44">
        <f>LN((F204-CO205)/F205)</f>
        <v>-2.7769108651190134E-3</v>
      </c>
    </row>
    <row r="205" spans="5:8" x14ac:dyDescent="0.35">
      <c r="E205" s="19">
        <v>44984</v>
      </c>
      <c r="F205" s="20">
        <v>93.760002</v>
      </c>
      <c r="G205" s="12">
        <f>LN(F205)</f>
        <v>4.5407383471597607</v>
      </c>
      <c r="H205" s="44">
        <f>LN((F205-CO206)/F206)</f>
        <v>-5.0002868958986561E-3</v>
      </c>
    </row>
    <row r="206" spans="5:8" x14ac:dyDescent="0.35">
      <c r="E206" s="19">
        <v>44985</v>
      </c>
      <c r="F206" s="20">
        <v>94.230002999999996</v>
      </c>
      <c r="G206" s="12">
        <f>LN(F206)</f>
        <v>4.5457386340556587</v>
      </c>
      <c r="H206" s="44">
        <f>LN((F206-CO207)/F207)</f>
        <v>2.2103957749120627E-2</v>
      </c>
    </row>
    <row r="207" spans="5:8" x14ac:dyDescent="0.35">
      <c r="E207" s="19">
        <v>44986</v>
      </c>
      <c r="F207" s="20">
        <v>92.169998000000007</v>
      </c>
      <c r="G207" s="12">
        <f>LN(F207)</f>
        <v>4.5236346763065383</v>
      </c>
      <c r="H207" s="44">
        <f>LN((F207-CO208)/F208)</f>
        <v>4.3408574838138037E-4</v>
      </c>
    </row>
    <row r="208" spans="5:8" x14ac:dyDescent="0.35">
      <c r="E208" s="19">
        <v>44987</v>
      </c>
      <c r="F208" s="20">
        <v>92.129997000000003</v>
      </c>
      <c r="G208" s="12">
        <f>LN(F208)</f>
        <v>4.5232005905581572</v>
      </c>
      <c r="H208" s="44">
        <f>LN((F208-CO209)/F209)</f>
        <v>-2.962313613254048E-2</v>
      </c>
    </row>
    <row r="209" spans="5:8" x14ac:dyDescent="0.35">
      <c r="E209" s="19">
        <v>44988</v>
      </c>
      <c r="F209" s="20">
        <v>94.900002000000001</v>
      </c>
      <c r="G209" s="12">
        <f>LN(F209)</f>
        <v>4.5528237266906979</v>
      </c>
      <c r="H209" s="44">
        <f>LN((F209-CO210)/F210)</f>
        <v>1.2192061840177329E-2</v>
      </c>
    </row>
    <row r="210" spans="5:8" x14ac:dyDescent="0.35">
      <c r="E210" s="19">
        <v>44991</v>
      </c>
      <c r="F210" s="20">
        <v>93.75</v>
      </c>
      <c r="G210" s="12">
        <f>LN(F210)</f>
        <v>4.5406316648505198</v>
      </c>
      <c r="H210" s="44">
        <f>LN((F210-CO211)/F211)</f>
        <v>2.1355800620094009E-3</v>
      </c>
    </row>
    <row r="211" spans="5:8" x14ac:dyDescent="0.35">
      <c r="E211" s="19">
        <v>44992</v>
      </c>
      <c r="F211" s="20">
        <v>93.550003000000004</v>
      </c>
      <c r="G211" s="12">
        <f>LN(F211)</f>
        <v>4.5384960847885107</v>
      </c>
      <c r="H211" s="44">
        <f>LN((F211-CO212)/F212)</f>
        <v>-3.9472499965564744E-3</v>
      </c>
    </row>
    <row r="212" spans="5:8" x14ac:dyDescent="0.35">
      <c r="E212" s="19">
        <v>44993</v>
      </c>
      <c r="F212" s="20">
        <v>93.919998000000007</v>
      </c>
      <c r="G212" s="12">
        <f>LN(F212)</f>
        <v>4.5424433347850677</v>
      </c>
      <c r="H212" s="44">
        <f>LN((F212-CO213)/F213)</f>
        <v>1.7941051864430721E-2</v>
      </c>
    </row>
    <row r="213" spans="5:8" x14ac:dyDescent="0.35">
      <c r="E213" s="19">
        <v>44994</v>
      </c>
      <c r="F213" s="20">
        <v>92.25</v>
      </c>
      <c r="G213" s="12">
        <f>LN(F213)</f>
        <v>4.5245022829206363</v>
      </c>
      <c r="H213" s="44">
        <f>LN((F213-CO214)/F214)</f>
        <v>1.6614186673961261E-2</v>
      </c>
    </row>
    <row r="214" spans="5:8" x14ac:dyDescent="0.35">
      <c r="E214" s="19">
        <v>44995</v>
      </c>
      <c r="F214" s="20">
        <v>90.730002999999996</v>
      </c>
      <c r="G214" s="12">
        <f>LN(F214)</f>
        <v>4.507888096246675</v>
      </c>
      <c r="H214" s="44">
        <f>LN((F214-CO215)/F215)</f>
        <v>-1.8563505030011012E-2</v>
      </c>
    </row>
    <row r="215" spans="5:8" x14ac:dyDescent="0.35">
      <c r="E215" s="19">
        <v>44998</v>
      </c>
      <c r="F215" s="20">
        <v>92.43</v>
      </c>
      <c r="G215" s="12">
        <f>LN(F215)</f>
        <v>4.526451601276686</v>
      </c>
      <c r="H215" s="44">
        <f>LN((F215-CO216)/F216)</f>
        <v>-2.6161302353841523E-2</v>
      </c>
    </row>
    <row r="216" spans="5:8" x14ac:dyDescent="0.35">
      <c r="E216" s="19">
        <v>44999</v>
      </c>
      <c r="F216" s="20">
        <v>94.879997000000003</v>
      </c>
      <c r="G216" s="12">
        <f>LN(F216)</f>
        <v>4.5526129036305276</v>
      </c>
      <c r="H216" s="44">
        <f>LN((F216-CO217)/F217)</f>
        <v>-1.3816422856101258E-2</v>
      </c>
    </row>
    <row r="217" spans="5:8" x14ac:dyDescent="0.35">
      <c r="E217" s="19">
        <v>45000</v>
      </c>
      <c r="F217" s="20">
        <v>96.199996999999996</v>
      </c>
      <c r="G217" s="12">
        <f>LN(F217)</f>
        <v>4.5664293264866291</v>
      </c>
      <c r="H217" s="44">
        <f>LN((F217-CO218)/F218)</f>
        <v>-3.9140789518790818E-2</v>
      </c>
    </row>
    <row r="218" spans="5:8" x14ac:dyDescent="0.35">
      <c r="E218" s="19">
        <v>45001</v>
      </c>
      <c r="F218" s="20">
        <v>100.040001</v>
      </c>
      <c r="G218" s="12">
        <f>LN(F218)</f>
        <v>4.6055701160054197</v>
      </c>
      <c r="H218" s="44">
        <f>LN((F218-CO219)/F219)</f>
        <v>1.0955474275188237E-2</v>
      </c>
    </row>
    <row r="219" spans="5:8" x14ac:dyDescent="0.35">
      <c r="E219" s="19">
        <v>45002</v>
      </c>
      <c r="F219" s="20">
        <v>98.949996999999996</v>
      </c>
      <c r="G219" s="12">
        <f>LN(F219)</f>
        <v>4.5946146417302316</v>
      </c>
      <c r="H219" s="44">
        <f>LN((F219-CO220)/F220)</f>
        <v>1.2610744008346927E-2</v>
      </c>
    </row>
    <row r="220" spans="5:8" x14ac:dyDescent="0.35">
      <c r="E220" s="19">
        <v>45005</v>
      </c>
      <c r="F220" s="20">
        <v>97.709998999999996</v>
      </c>
      <c r="G220" s="12">
        <f>LN(F220)</f>
        <v>4.5820038977218847</v>
      </c>
      <c r="H220" s="44">
        <f>LN((F220-CO221)/F221)</f>
        <v>-2.9247768521444374E-2</v>
      </c>
    </row>
    <row r="221" spans="5:8" x14ac:dyDescent="0.35">
      <c r="E221" s="19">
        <v>45006</v>
      </c>
      <c r="F221" s="20">
        <v>100.610001</v>
      </c>
      <c r="G221" s="12">
        <f>LN(F221)</f>
        <v>4.6112516662433292</v>
      </c>
      <c r="H221" s="44">
        <f>LN((F221-CO222)/F222)</f>
        <v>1.9166750199030521E-2</v>
      </c>
    </row>
    <row r="222" spans="5:8" x14ac:dyDescent="0.35">
      <c r="E222" s="19">
        <v>45007</v>
      </c>
      <c r="F222" s="20">
        <v>98.699996999999996</v>
      </c>
      <c r="G222" s="12">
        <f>LN(F222)</f>
        <v>4.5920849160442989</v>
      </c>
      <c r="H222" s="44">
        <f>LN((F222-CO223)/F223)</f>
        <v>-1.0133225481203856E-4</v>
      </c>
    </row>
    <row r="223" spans="5:8" x14ac:dyDescent="0.35">
      <c r="E223" s="19">
        <v>45008</v>
      </c>
      <c r="F223" s="20">
        <v>98.709998999999996</v>
      </c>
      <c r="G223" s="12">
        <f>LN(F223)</f>
        <v>4.5921862482991109</v>
      </c>
      <c r="H223" s="44">
        <f>LN((F223-CO224)/F224)</f>
        <v>5.8931486523994851E-3</v>
      </c>
    </row>
    <row r="224" spans="5:8" x14ac:dyDescent="0.35">
      <c r="E224" s="19">
        <v>45009</v>
      </c>
      <c r="F224" s="20">
        <v>98.129997000000003</v>
      </c>
      <c r="G224" s="12">
        <f>LN(F224)</f>
        <v>4.5862930996467108</v>
      </c>
      <c r="H224" s="44">
        <f>LN((F224-CO225)/F225)</f>
        <v>9.1753078688100941E-4</v>
      </c>
    </row>
    <row r="225" spans="5:8" x14ac:dyDescent="0.35">
      <c r="E225" s="19">
        <v>45012</v>
      </c>
      <c r="F225" s="20">
        <v>98.040001000000004</v>
      </c>
      <c r="G225" s="12">
        <f>LN(F225)</f>
        <v>4.5853755688598303</v>
      </c>
      <c r="H225" s="44">
        <f>LN((F225-CO226)/F226)</f>
        <v>8.1934399795754488E-3</v>
      </c>
    </row>
    <row r="226" spans="5:8" x14ac:dyDescent="0.35">
      <c r="E226" s="19">
        <v>45013</v>
      </c>
      <c r="F226" s="20">
        <v>97.239998</v>
      </c>
      <c r="G226" s="12">
        <f>LN(F226)</f>
        <v>4.5771821288802546</v>
      </c>
      <c r="H226" s="44">
        <f>LN((F226-CO227)/F227)</f>
        <v>-3.0484937306423758E-2</v>
      </c>
    </row>
    <row r="227" spans="5:8" x14ac:dyDescent="0.35">
      <c r="E227" s="19">
        <v>45014</v>
      </c>
      <c r="F227" s="20">
        <v>100.25</v>
      </c>
      <c r="G227" s="12">
        <f>LN(F227)</f>
        <v>4.6076670661866785</v>
      </c>
      <c r="H227" s="44">
        <f>LN((F227-CO228)/F228)</f>
        <v>-1.7305747097592566E-2</v>
      </c>
    </row>
    <row r="228" spans="5:8" x14ac:dyDescent="0.35">
      <c r="E228" s="19">
        <v>45015</v>
      </c>
      <c r="F228" s="20">
        <v>102</v>
      </c>
      <c r="G228" s="12">
        <f>LN(F228)</f>
        <v>4.6249728132842707</v>
      </c>
      <c r="H228" s="44">
        <f>LN((F228-CO229)/F229)</f>
        <v>-1.2567762415750292E-2</v>
      </c>
    </row>
    <row r="229" spans="5:8" x14ac:dyDescent="0.35">
      <c r="E229" s="19">
        <v>45016</v>
      </c>
      <c r="F229" s="20">
        <v>103.290001</v>
      </c>
      <c r="G229" s="12">
        <f>LN(F229)</f>
        <v>4.6375405757000214</v>
      </c>
      <c r="H229" s="44">
        <f>LN((F229-CO230)/F230)</f>
        <v>8.5561725539902746E-3</v>
      </c>
    </row>
    <row r="230" spans="5:8" x14ac:dyDescent="0.35">
      <c r="E230" s="19">
        <v>45019</v>
      </c>
      <c r="F230" s="20">
        <v>102.410004</v>
      </c>
      <c r="G230" s="12">
        <f>LN(F230)</f>
        <v>4.6289844031460312</v>
      </c>
      <c r="H230" s="44">
        <f>LN((F230-CO231)/F231)</f>
        <v>-1.4925582297961495E-2</v>
      </c>
    </row>
    <row r="231" spans="5:8" x14ac:dyDescent="0.35">
      <c r="E231" s="19">
        <v>45020</v>
      </c>
      <c r="F231" s="20">
        <v>103.949997</v>
      </c>
      <c r="G231" s="12">
        <f>LN(F231)</f>
        <v>4.6439099854439929</v>
      </c>
      <c r="H231" s="44">
        <f>LN((F231-CO232)/F232)</f>
        <v>2.779987919996086E-2</v>
      </c>
    </row>
    <row r="232" spans="5:8" x14ac:dyDescent="0.35">
      <c r="E232" s="19">
        <v>45021</v>
      </c>
      <c r="F232" s="20">
        <v>101.099998</v>
      </c>
      <c r="G232" s="12">
        <f>LN(F232)</f>
        <v>4.6161101062440322</v>
      </c>
      <c r="H232" s="44">
        <f>LN((F232-CO233)/F233)</f>
        <v>-9.4507497954774318E-3</v>
      </c>
    </row>
    <row r="233" spans="5:8" x14ac:dyDescent="0.35">
      <c r="E233" s="19">
        <v>45022</v>
      </c>
      <c r="F233" s="20">
        <v>102.05999799999999</v>
      </c>
      <c r="G233" s="12">
        <f>LN(F233)</f>
        <v>4.6255608560395096</v>
      </c>
      <c r="H233" s="44">
        <f>LN((F233-CO234)/F234)</f>
        <v>-1.0772169886051313E-3</v>
      </c>
    </row>
    <row r="234" spans="5:8" x14ac:dyDescent="0.35">
      <c r="E234" s="19">
        <v>45026</v>
      </c>
      <c r="F234" s="20">
        <v>102.16999800000001</v>
      </c>
      <c r="G234" s="12">
        <f>LN(F234)</f>
        <v>4.626638073028114</v>
      </c>
      <c r="H234" s="44">
        <f>LN((F234-CO235)/F235)</f>
        <v>2.2268227226805139E-2</v>
      </c>
    </row>
    <row r="235" spans="5:8" x14ac:dyDescent="0.35">
      <c r="E235" s="19">
        <v>45027</v>
      </c>
      <c r="F235" s="20">
        <v>99.919998000000007</v>
      </c>
      <c r="G235" s="12">
        <f>LN(F235)</f>
        <v>4.6043698458013091</v>
      </c>
      <c r="H235" s="44">
        <f>LN((F235-CO236)/F236)</f>
        <v>2.1138546888345312E-2</v>
      </c>
    </row>
    <row r="236" spans="5:8" x14ac:dyDescent="0.35">
      <c r="E236" s="19">
        <v>45028</v>
      </c>
      <c r="F236" s="20">
        <v>97.830001999999993</v>
      </c>
      <c r="G236" s="12">
        <f>LN(F236)</f>
        <v>4.5832312989129642</v>
      </c>
      <c r="H236" s="44">
        <f>LN((F236-CO237)/F237)</f>
        <v>-4.5655433223693323E-2</v>
      </c>
    </row>
    <row r="237" spans="5:8" x14ac:dyDescent="0.35">
      <c r="E237" s="19">
        <v>45029</v>
      </c>
      <c r="F237" s="20">
        <v>102.400002</v>
      </c>
      <c r="G237" s="12">
        <f>LN(F237)</f>
        <v>4.6288867321366576</v>
      </c>
      <c r="H237" s="44">
        <f>LN((F237-CO238)/F238)</f>
        <v>-1.0736421689443694E-3</v>
      </c>
    </row>
    <row r="238" spans="5:8" x14ac:dyDescent="0.35">
      <c r="E238" s="19">
        <v>45030</v>
      </c>
      <c r="F238" s="20">
        <v>102.510002</v>
      </c>
      <c r="G238" s="12">
        <f>LN(F238)</f>
        <v>4.6299603743056013</v>
      </c>
      <c r="H238" s="44">
        <f>LN((F238-CO239)/F239)</f>
        <v>-2.2411312669051724E-3</v>
      </c>
    </row>
    <row r="239" spans="5:8" x14ac:dyDescent="0.35">
      <c r="E239" s="19">
        <v>45033</v>
      </c>
      <c r="F239" s="20">
        <v>102.739998</v>
      </c>
      <c r="G239" s="12">
        <f>LN(F239)</f>
        <v>4.6322015055725068</v>
      </c>
      <c r="H239" s="44">
        <f>LN((F239-CO240)/F240)</f>
        <v>4.2918032894131456E-3</v>
      </c>
    </row>
    <row r="240" spans="5:8" x14ac:dyDescent="0.35">
      <c r="E240" s="19">
        <v>45034</v>
      </c>
      <c r="F240" s="20">
        <v>102.300003</v>
      </c>
      <c r="G240" s="12">
        <f>LN(F240)</f>
        <v>4.6279097022830937</v>
      </c>
      <c r="H240" s="44">
        <f>LN((F240-CO241)/F241)</f>
        <v>-1.9361688486815957E-2</v>
      </c>
    </row>
    <row r="241" spans="5:8" x14ac:dyDescent="0.35">
      <c r="E241" s="19">
        <v>45035</v>
      </c>
      <c r="F241" s="20">
        <v>104.300003</v>
      </c>
      <c r="G241" s="12">
        <f>LN(F241)</f>
        <v>4.6472713907699097</v>
      </c>
      <c r="H241" s="44">
        <f>LN((F241-CO242)/F242)</f>
        <v>4.7091048307223255E-3</v>
      </c>
    </row>
    <row r="242" spans="5:8" x14ac:dyDescent="0.35">
      <c r="E242" s="19">
        <v>45036</v>
      </c>
      <c r="F242" s="20">
        <v>103.80999799999999</v>
      </c>
      <c r="G242" s="12">
        <f>LN(F242)</f>
        <v>4.6425622859391869</v>
      </c>
      <c r="H242" s="44">
        <f>LN((F242-CO243)/F243)</f>
        <v>-2.9892637505211119E-2</v>
      </c>
    </row>
    <row r="243" spans="5:8" x14ac:dyDescent="0.35">
      <c r="E243" s="19">
        <v>45037</v>
      </c>
      <c r="F243" s="20">
        <v>106.959999</v>
      </c>
      <c r="G243" s="12">
        <f>LN(F243)</f>
        <v>4.6724549234443984</v>
      </c>
      <c r="H243" s="44">
        <f>LN((F243-CO244)/F244)</f>
        <v>7.0366665262593274E-3</v>
      </c>
    </row>
    <row r="244" spans="5:8" x14ac:dyDescent="0.35">
      <c r="E244" s="19">
        <v>45040</v>
      </c>
      <c r="F244" s="20">
        <v>106.209999</v>
      </c>
      <c r="G244" s="12">
        <f>LN(F244)</f>
        <v>4.6654182569181391</v>
      </c>
      <c r="H244" s="44">
        <f>LN((F244-CO245)/F245)</f>
        <v>3.4872764598819245E-2</v>
      </c>
    </row>
    <row r="245" spans="5:8" x14ac:dyDescent="0.35">
      <c r="E245" s="19">
        <v>45041</v>
      </c>
      <c r="F245" s="20">
        <v>102.57</v>
      </c>
      <c r="G245" s="12">
        <f>LN(F245)</f>
        <v>4.6305454923193192</v>
      </c>
      <c r="H245" s="44">
        <f>LN((F245-CO246)/F246)</f>
        <v>-2.322439208170551E-2</v>
      </c>
    </row>
    <row r="246" spans="5:8" x14ac:dyDescent="0.35">
      <c r="E246" s="19">
        <v>45042</v>
      </c>
      <c r="F246" s="20">
        <v>104.980003</v>
      </c>
      <c r="G246" s="12">
        <f>LN(F246)</f>
        <v>4.6537698844010249</v>
      </c>
      <c r="H246" s="44">
        <f>LN((F246-CO247)/F247)</f>
        <v>-4.5072777449701423E-2</v>
      </c>
    </row>
    <row r="247" spans="5:8" x14ac:dyDescent="0.35">
      <c r="E247" s="19">
        <v>45043</v>
      </c>
      <c r="F247" s="20">
        <v>109.82</v>
      </c>
      <c r="G247" s="12">
        <f>LN(F247)</f>
        <v>4.6988426618507262</v>
      </c>
      <c r="H247" s="44">
        <f>LN((F247-CO248)/F248)</f>
        <v>4.060578337544539E-2</v>
      </c>
    </row>
    <row r="248" spans="5:8" x14ac:dyDescent="0.35">
      <c r="E248" s="19">
        <v>45044</v>
      </c>
      <c r="F248" s="20">
        <v>105.449997</v>
      </c>
      <c r="G248" s="12">
        <f>LN(F248)</f>
        <v>4.6582368784752815</v>
      </c>
      <c r="H248" s="44">
        <f>LN((F248-CO249)/F249)</f>
        <v>3.2773959822073456E-2</v>
      </c>
    </row>
    <row r="249" spans="5:8" x14ac:dyDescent="0.35">
      <c r="E249" s="19">
        <v>45047</v>
      </c>
      <c r="F249" s="20">
        <v>102.050003</v>
      </c>
      <c r="G249" s="12">
        <f>LN(F249)</f>
        <v>4.6254629186532075</v>
      </c>
      <c r="H249" s="44">
        <f>LN((F249-CO250)/F250)</f>
        <v>-1.5363915593772011E-2</v>
      </c>
    </row>
    <row r="250" spans="5:8" x14ac:dyDescent="0.35">
      <c r="E250" s="19">
        <v>45048</v>
      </c>
      <c r="F250" s="20">
        <v>103.629997</v>
      </c>
      <c r="G250" s="12">
        <f>LN(F250)</f>
        <v>4.6408268342469796</v>
      </c>
      <c r="H250" s="44">
        <f>LN((F250-CO251)/F251)</f>
        <v>-1.9302393051545122E-4</v>
      </c>
    </row>
    <row r="251" spans="5:8" x14ac:dyDescent="0.35">
      <c r="E251" s="19">
        <v>45049</v>
      </c>
      <c r="F251" s="20">
        <v>103.650002</v>
      </c>
      <c r="G251" s="12">
        <f>LN(F251)</f>
        <v>4.6410198581774953</v>
      </c>
      <c r="H251" s="44">
        <f>LN((F251-CO252)/F252)</f>
        <v>-3.3710409638775703E-3</v>
      </c>
    </row>
    <row r="252" spans="5:8" x14ac:dyDescent="0.35">
      <c r="E252" s="19">
        <v>45050</v>
      </c>
      <c r="F252" s="20">
        <v>104</v>
      </c>
      <c r="G252" s="12">
        <f>LN(F252)</f>
        <v>4.6443908991413725</v>
      </c>
      <c r="H252" s="44">
        <f>LN((F252-CO253)/F253)</f>
        <v>-1.5835530452074413E-2</v>
      </c>
    </row>
    <row r="253" spans="5:8" x14ac:dyDescent="0.35">
      <c r="E253" s="19">
        <v>45051</v>
      </c>
      <c r="F253" s="20">
        <v>105.660004</v>
      </c>
      <c r="G253" s="12">
        <f>LN(F253)</f>
        <v>4.6602264295934468</v>
      </c>
      <c r="H253" s="44" t="e">
        <f>LN((F253-#REF!)/#REF!)</f>
        <v>#REF!</v>
      </c>
    </row>
  </sheetData>
  <mergeCells count="1">
    <mergeCell ref="B3:C3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9576-5353-4F34-BE23-722162160498}">
  <dimension ref="A1:X501"/>
  <sheetViews>
    <sheetView workbookViewId="0">
      <selection activeCell="H4" sqref="H4"/>
    </sheetView>
  </sheetViews>
  <sheetFormatPr defaultColWidth="10.90625" defaultRowHeight="14.5" x14ac:dyDescent="0.35"/>
  <cols>
    <col min="1" max="5" width="10.90625" style="20"/>
    <col min="6" max="6" width="10.81640625" style="20" bestFit="1" customWidth="1"/>
    <col min="7" max="10" width="10.90625" style="20"/>
    <col min="11" max="11" width="21.81640625" style="20" bestFit="1" customWidth="1"/>
    <col min="12" max="12" width="10.90625" style="20"/>
    <col min="13" max="13" width="12.54296875" style="20" bestFit="1" customWidth="1"/>
    <col min="14" max="21" width="10.90625" style="20"/>
    <col min="22" max="22" width="12" style="20" bestFit="1" customWidth="1"/>
    <col min="23" max="16384" width="10.90625" style="20"/>
  </cols>
  <sheetData>
    <row r="1" spans="1:24" x14ac:dyDescent="0.35">
      <c r="A1" s="42" t="s">
        <v>3050</v>
      </c>
      <c r="B1" s="43"/>
      <c r="D1" s="20" t="s">
        <v>3079</v>
      </c>
      <c r="E1" s="22" t="s">
        <v>3051</v>
      </c>
      <c r="F1" s="22" t="s">
        <v>3052</v>
      </c>
      <c r="G1" s="22" t="s">
        <v>3053</v>
      </c>
      <c r="H1" s="22" t="s">
        <v>3054</v>
      </c>
      <c r="I1" s="22" t="s">
        <v>3055</v>
      </c>
      <c r="J1" s="22" t="s">
        <v>3056</v>
      </c>
      <c r="K1" s="22" t="s">
        <v>3057</v>
      </c>
      <c r="L1" s="22" t="s">
        <v>3058</v>
      </c>
      <c r="M1" s="22" t="s">
        <v>3059</v>
      </c>
      <c r="N1" s="22" t="s">
        <v>3060</v>
      </c>
      <c r="O1" s="22" t="s">
        <v>3061</v>
      </c>
      <c r="P1" s="22" t="s">
        <v>3062</v>
      </c>
      <c r="Q1" s="22" t="s">
        <v>3063</v>
      </c>
      <c r="R1" s="22" t="s">
        <v>3064</v>
      </c>
      <c r="S1" s="22" t="s">
        <v>3065</v>
      </c>
      <c r="T1" s="22" t="s">
        <v>3066</v>
      </c>
      <c r="U1" s="22" t="s">
        <v>3067</v>
      </c>
      <c r="V1" s="22" t="s">
        <v>3068</v>
      </c>
      <c r="W1" s="22" t="s">
        <v>3069</v>
      </c>
      <c r="X1" s="22" t="s">
        <v>3070</v>
      </c>
    </row>
    <row r="2" spans="1:24" x14ac:dyDescent="0.35">
      <c r="A2" s="22" t="s">
        <v>3071</v>
      </c>
      <c r="B2" s="25" t="s">
        <v>3072</v>
      </c>
      <c r="D2" s="20">
        <v>0</v>
      </c>
      <c r="E2" s="28">
        <v>44690</v>
      </c>
      <c r="F2" s="22">
        <v>108.789001</v>
      </c>
      <c r="G2" s="21">
        <f>(LN(F2/Griegas!$B$6)+(Griegas!$B$5+((Griegas!$B$4^2)/2))*(254-D2))/(Griegas!$B$4*SQRT(254-D2))</f>
        <v>81.866260586631341</v>
      </c>
      <c r="H2" s="22">
        <f>(LN(F2/Griegas!$B$6)+(Griegas!$B$5-((Griegas!$B$4^2)/2))*(254-D2))/(Griegas!$B$4*SQRT(254-D2))</f>
        <v>81.573240118923479</v>
      </c>
      <c r="I2" s="23">
        <f>_xlfn.NORM.S.DIST(G2,FALSE)</f>
        <v>0</v>
      </c>
      <c r="J2" s="23">
        <f>_xlfn.NORM.S.DIST(H2,FALSE)</f>
        <v>0</v>
      </c>
      <c r="K2" s="23">
        <f>(1/(SQRT(2*PI())))*(EXP(-0.5*(G2^2)))</f>
        <v>0</v>
      </c>
      <c r="L2" s="23">
        <f>(1/(SQRT(2*PI())))*(EXP(-0.5*(H2^2)))</f>
        <v>0</v>
      </c>
      <c r="M2" s="23">
        <f>_xlfn.NORM.S.DIST(-G2,FALSE)</f>
        <v>0</v>
      </c>
      <c r="N2" s="23">
        <f>_xlfn.NORM.S.DIST(-H2,FALSE)</f>
        <v>0</v>
      </c>
      <c r="O2" s="23">
        <f>(1/(SQRT(2*PI())))*(EXP(-0.5*(-G2^2)))</f>
        <v>0</v>
      </c>
      <c r="P2" s="23">
        <f>(1/(SQRT(2*PI())))*(EXP(-0.5*(-H2^2)))</f>
        <v>0</v>
      </c>
      <c r="Q2" s="24">
        <f>_xlfn.NORM.S.DIST(G2,FALSE)</f>
        <v>0</v>
      </c>
      <c r="R2" s="22">
        <f>Griegas!$B$6*(254-D2)*EXP(-Griegas!$B$5*(254-D2))*J2</f>
        <v>0</v>
      </c>
      <c r="S2" s="22">
        <f>F2*K2*SQRT(254-D2)</f>
        <v>0</v>
      </c>
      <c r="T2" s="22">
        <f>-((0.5*Griegas!$B$4*F2*K2)/(SQRT(254-D2)))-Griegas!$B$5*Griegas!$B$6*EXP(-Griegas!$B$5*(254-D2))*J2</f>
        <v>0</v>
      </c>
      <c r="U2" s="22">
        <f>-F2*(254-D2)*I2</f>
        <v>0</v>
      </c>
      <c r="V2" s="23">
        <f>(1/(F2*Griegas!$B$4*SQRT(254-D2)))*K2</f>
        <v>0</v>
      </c>
      <c r="W2" s="23">
        <f>K2*(H2/Griegas!$B$4)</f>
        <v>0</v>
      </c>
      <c r="X2" s="22">
        <f>F2*K2*SQRT(254-D2)*((G2*H2)/Griegas!$B$4)</f>
        <v>0</v>
      </c>
    </row>
    <row r="3" spans="1:24" x14ac:dyDescent="0.35">
      <c r="A3" s="22" t="s">
        <v>3073</v>
      </c>
      <c r="B3" s="22">
        <f>+Parámetros!C5</f>
        <v>4.669560736339772</v>
      </c>
      <c r="D3" s="20">
        <v>1</v>
      </c>
      <c r="E3" s="28">
        <v>44691</v>
      </c>
      <c r="F3" s="22">
        <v>108.85900100000001</v>
      </c>
      <c r="G3" s="21">
        <f>(LN(F3/Griegas!$B$6)+(Griegas!$B$5+((Griegas!$B$4^2)/2))*(254-D3))/(Griegas!$B$4*SQRT(254-D3))</f>
        <v>81.709699634826293</v>
      </c>
      <c r="H3" s="73">
        <f>(LN(F3/Griegas!$B$6)+(Griegas!$B$5-((Griegas!$B$4^2)/2))*(254-D3))/(Griegas!$B$4*SQRT(254-D3))</f>
        <v>81.417256547911364</v>
      </c>
      <c r="I3" s="23">
        <f>_xlfn.NORM.S.DIST(G3,FALSE)</f>
        <v>0</v>
      </c>
      <c r="J3" s="23">
        <f>_xlfn.NORM.S.DIST(H3,FALSE)</f>
        <v>0</v>
      </c>
      <c r="K3" s="23">
        <f>(1/(SQRT(2*PI())))*(EXP(-0.5*(G3^2)))</f>
        <v>0</v>
      </c>
      <c r="L3" s="23">
        <f>(1/(SQRT(2*PI())))*(EXP(-0.5*(H3^2)))</f>
        <v>0</v>
      </c>
      <c r="M3" s="23">
        <f>_xlfn.NORM.S.DIST(-G3,FALSE)</f>
        <v>0</v>
      </c>
      <c r="N3" s="23">
        <f>_xlfn.NORM.S.DIST(-H3,FALSE)</f>
        <v>0</v>
      </c>
      <c r="O3" s="23">
        <f>(1/(SQRT(2*PI())))*(EXP(-0.5*(-G3^2)))</f>
        <v>0</v>
      </c>
      <c r="P3" s="23">
        <f>(1/(SQRT(2*PI())))*(EXP(-0.5*(-H3^2)))</f>
        <v>0</v>
      </c>
      <c r="Q3" s="24">
        <f>_xlfn.NORM.S.DIST(G3,FALSE)</f>
        <v>0</v>
      </c>
      <c r="R3" s="22">
        <f>Griegas!$B$6*(254-D3)*EXP(-Griegas!$B$5*(254-D3))*J3</f>
        <v>0</v>
      </c>
      <c r="S3" s="22">
        <f>F3*K3*SQRT(254-D3)</f>
        <v>0</v>
      </c>
      <c r="T3" s="22">
        <f>-((0.5*Griegas!$B$4*F3*K3)/(SQRT(254-D3)))-Griegas!$B$5*Griegas!$B$6*EXP(-Griegas!$B$5*(254-D3))*J3</f>
        <v>0</v>
      </c>
      <c r="U3" s="22">
        <f>-F3*(254-D3)*I3</f>
        <v>0</v>
      </c>
      <c r="V3" s="23">
        <f>(1/(F3*Griegas!$B$4*SQRT(254-D3)))*K3</f>
        <v>0</v>
      </c>
      <c r="W3" s="23">
        <f>K3*(H3/Griegas!$B$4)</f>
        <v>0</v>
      </c>
      <c r="X3" s="22">
        <f>F3*K3*SQRT(254-D3)*((G3*H3)/Griegas!$B$4)</f>
        <v>0</v>
      </c>
    </row>
    <row r="4" spans="1:24" x14ac:dyDescent="0.35">
      <c r="A4" s="22" t="s">
        <v>3074</v>
      </c>
      <c r="B4" s="26">
        <f>+Parámetros!C6</f>
        <v>1.8385739348759859E-2</v>
      </c>
      <c r="D4" s="20">
        <v>2</v>
      </c>
      <c r="E4" s="28">
        <v>44692</v>
      </c>
      <c r="F4" s="22">
        <v>105.37200199999999</v>
      </c>
      <c r="G4" s="21">
        <f>(LN(F4/Griegas!$B$6)+(Griegas!$B$5+((Griegas!$B$4^2)/2))*(254-D4))/(Griegas!$B$4*SQRT(254-D4))</f>
        <v>81.439087866301136</v>
      </c>
      <c r="H4" s="22">
        <f>(LN(F4/Griegas!$B$6)+(Griegas!$B$5-((Griegas!$B$4^2)/2))*(254-D4))/(Griegas!$B$4*SQRT(254-D4))</f>
        <v>81.147223302379899</v>
      </c>
      <c r="I4" s="23">
        <f>_xlfn.NORM.S.DIST(G4,FALSE)</f>
        <v>0</v>
      </c>
      <c r="J4" s="23">
        <f>_xlfn.NORM.S.DIST(H4,FALSE)</f>
        <v>0</v>
      </c>
      <c r="K4" s="23">
        <f>(1/(SQRT(2*PI())))*(EXP(-0.5*(G4^2)))</f>
        <v>0</v>
      </c>
      <c r="L4" s="23">
        <f>(1/(SQRT(2*PI())))*(EXP(-0.5*(H4^2)))</f>
        <v>0</v>
      </c>
      <c r="M4" s="23">
        <f>_xlfn.NORM.S.DIST(-G4,FALSE)</f>
        <v>0</v>
      </c>
      <c r="N4" s="23">
        <f>_xlfn.NORM.S.DIST(-H4,FALSE)</f>
        <v>0</v>
      </c>
      <c r="O4" s="23">
        <f>(1/(SQRT(2*PI())))*(EXP(-0.5*(-G4^2)))</f>
        <v>0</v>
      </c>
      <c r="P4" s="23">
        <f>(1/(SQRT(2*PI())))*(EXP(-0.5*(-H4^2)))</f>
        <v>0</v>
      </c>
      <c r="Q4" s="24">
        <f>_xlfn.NORM.S.DIST(G4,FALSE)</f>
        <v>0</v>
      </c>
      <c r="R4" s="22">
        <f>Griegas!$B$6*(254-D4)*EXP(-Griegas!$B$5*(254-D4))*J4</f>
        <v>0</v>
      </c>
      <c r="S4" s="22">
        <f>F4*K4*SQRT(254-D4)</f>
        <v>0</v>
      </c>
      <c r="T4" s="22">
        <f>-((0.5*Griegas!$B$4*F4*K4)/(SQRT(254-D4)))-Griegas!$B$5*Griegas!$B$6*EXP(-Griegas!$B$5*(254-D4))*J4</f>
        <v>0</v>
      </c>
      <c r="U4" s="22">
        <f>-F4*(254-D4)*I4</f>
        <v>0</v>
      </c>
      <c r="V4" s="22">
        <f>(1/(F4*Griegas!$B$4*SQRT(254-D4)))*K4</f>
        <v>0</v>
      </c>
      <c r="W4" s="23">
        <f>K4*(H4/Griegas!$B$4)</f>
        <v>0</v>
      </c>
      <c r="X4" s="22">
        <f>F4*K4*SQRT(254-D4)*((G4*H4)/Griegas!$B$4)</f>
        <v>0</v>
      </c>
    </row>
    <row r="5" spans="1:24" x14ac:dyDescent="0.35">
      <c r="A5" s="22" t="s">
        <v>3075</v>
      </c>
      <c r="B5" s="26">
        <f>+Parámetros!C7</f>
        <v>9.3527397260273981E-2</v>
      </c>
      <c r="D5" s="20">
        <v>3</v>
      </c>
      <c r="E5" s="28">
        <v>44693</v>
      </c>
      <c r="F5" s="22">
        <v>106.93049600000001</v>
      </c>
      <c r="G5" s="21">
        <f>(LN(F5/Griegas!$B$6)+(Griegas!$B$5+((Griegas!$B$4^2)/2))*(254-D5))/(Griegas!$B$4*SQRT(254-D5))</f>
        <v>81.329894534474931</v>
      </c>
      <c r="H5" s="22">
        <f>(LN(F5/Griegas!$B$6)+(Griegas!$B$5-((Griegas!$B$4^2)/2))*(254-D5))/(Griegas!$B$4*SQRT(254-D5))</f>
        <v>81.038609642553752</v>
      </c>
      <c r="I5" s="23">
        <f>_xlfn.NORM.S.DIST(G5,FALSE)</f>
        <v>0</v>
      </c>
      <c r="J5" s="23">
        <f>_xlfn.NORM.S.DIST(H5,FALSE)</f>
        <v>0</v>
      </c>
      <c r="K5" s="23">
        <f>(1/(SQRT(2*PI())))*(EXP(-0.5*(G5^2)))</f>
        <v>0</v>
      </c>
      <c r="L5" s="23">
        <f>(1/(SQRT(2*PI())))*(EXP(-0.5*(H5^2)))</f>
        <v>0</v>
      </c>
      <c r="M5" s="23">
        <f>_xlfn.NORM.S.DIST(-G5,FALSE)</f>
        <v>0</v>
      </c>
      <c r="N5" s="23">
        <f>_xlfn.NORM.S.DIST(-H5,FALSE)</f>
        <v>0</v>
      </c>
      <c r="O5" s="23">
        <f>(1/(SQRT(2*PI())))*(EXP(-0.5*(-G5^2)))</f>
        <v>0</v>
      </c>
      <c r="P5" s="23">
        <f>(1/(SQRT(2*PI())))*(EXP(-0.5*(-H5^2)))</f>
        <v>0</v>
      </c>
      <c r="Q5" s="24">
        <f>_xlfn.NORM.S.DIST(G5,FALSE)</f>
        <v>0</v>
      </c>
      <c r="R5" s="22">
        <f>Griegas!$B$6*(254-D5)*EXP(-Griegas!$B$5*(254-D5))*J5</f>
        <v>0</v>
      </c>
      <c r="S5" s="22">
        <f>F5*K5*SQRT(254-D5)</f>
        <v>0</v>
      </c>
      <c r="T5" s="22">
        <f>-((0.5*Griegas!$B$4*F5*K5)/(SQRT(254-D5)))-Griegas!$B$5*Griegas!$B$6*EXP(-Griegas!$B$5*(254-D5))*J5</f>
        <v>0</v>
      </c>
      <c r="U5" s="22">
        <f>-F5*(254-D5)*I5</f>
        <v>0</v>
      </c>
      <c r="V5" s="22">
        <f>(1/(F5*Griegas!$B$4*SQRT(254-D5)))*K5</f>
        <v>0</v>
      </c>
      <c r="W5" s="23">
        <f>K5*(H5/Griegas!$B$4)</f>
        <v>0</v>
      </c>
      <c r="X5" s="22">
        <f>F5*K5*SQRT(254-D5)*((G5*H5)/Griegas!$B$4)</f>
        <v>0</v>
      </c>
    </row>
    <row r="6" spans="1:24" x14ac:dyDescent="0.35">
      <c r="A6" s="22" t="s">
        <v>3076</v>
      </c>
      <c r="B6" s="27">
        <v>90</v>
      </c>
      <c r="D6" s="20">
        <v>4</v>
      </c>
      <c r="E6" s="28">
        <v>44694</v>
      </c>
      <c r="F6" s="22">
        <v>113.05500000000001</v>
      </c>
      <c r="G6" s="21">
        <f>(LN(F6/Griegas!$B$6)+(Griegas!$B$5+((Griegas!$B$4^2)/2))*(254-D6))/(Griegas!$B$4*SQRT(254-D6))</f>
        <v>81.361671276001758</v>
      </c>
      <c r="H6" s="22">
        <f>(LN(F6/Griegas!$B$6)+(Griegas!$B$5-((Griegas!$B$4^2)/2))*(254-D6))/(Griegas!$B$4*SQRT(254-D6))</f>
        <v>81.070967211960451</v>
      </c>
      <c r="I6" s="23">
        <f>_xlfn.NORM.S.DIST(G6,FALSE)</f>
        <v>0</v>
      </c>
      <c r="J6" s="23">
        <f>_xlfn.NORM.S.DIST(H6,FALSE)</f>
        <v>0</v>
      </c>
      <c r="K6" s="23">
        <f>(1/(SQRT(2*PI())))*(EXP(-0.5*(G6^2)))</f>
        <v>0</v>
      </c>
      <c r="L6" s="23">
        <f>(1/(SQRT(2*PI())))*(EXP(-0.5*(H6^2)))</f>
        <v>0</v>
      </c>
      <c r="M6" s="23">
        <f>_xlfn.NORM.S.DIST(-G6,FALSE)</f>
        <v>0</v>
      </c>
      <c r="N6" s="23">
        <f>_xlfn.NORM.S.DIST(-H6,FALSE)</f>
        <v>0</v>
      </c>
      <c r="O6" s="23">
        <f>(1/(SQRT(2*PI())))*(EXP(-0.5*(-G6^2)))</f>
        <v>0</v>
      </c>
      <c r="P6" s="23">
        <f>(1/(SQRT(2*PI())))*(EXP(-0.5*(-H6^2)))</f>
        <v>0</v>
      </c>
      <c r="Q6" s="24">
        <f>_xlfn.NORM.S.DIST(G6,FALSE)</f>
        <v>0</v>
      </c>
      <c r="R6" s="22">
        <f>Griegas!$B$6*(254-D6)*EXP(-Griegas!$B$5*(254-D6))*J6</f>
        <v>0</v>
      </c>
      <c r="S6" s="22">
        <f>F6*K6*SQRT(254-D6)</f>
        <v>0</v>
      </c>
      <c r="T6" s="22">
        <f>-((0.5*Griegas!$B$4*F6*K6)/(SQRT(254-D6)))-Griegas!$B$5*Griegas!$B$6*EXP(-Griegas!$B$5*(254-D6))*J6</f>
        <v>0</v>
      </c>
      <c r="U6" s="22">
        <f>-F6*(254-D6)*I6</f>
        <v>0</v>
      </c>
      <c r="V6" s="22">
        <f>(1/(F6*Griegas!$B$4*SQRT(254-D6)))*K6</f>
        <v>0</v>
      </c>
      <c r="W6" s="23">
        <f>K6*(H6/Griegas!$B$4)</f>
        <v>0</v>
      </c>
      <c r="X6" s="22">
        <f>F6*K6*SQRT(254-D6)*((G6*H6)/Griegas!$B$4)</f>
        <v>0</v>
      </c>
    </row>
    <row r="7" spans="1:24" x14ac:dyDescent="0.35">
      <c r="D7" s="20">
        <v>5</v>
      </c>
      <c r="E7" s="28">
        <v>44697</v>
      </c>
      <c r="F7" s="22">
        <v>110.810501</v>
      </c>
      <c r="G7" s="21">
        <f>(LN(F7/Griegas!$B$6)+(Griegas!$B$5+((Griegas!$B$4^2)/2))*(254-D7))/(Griegas!$B$4*SQRT(254-D7))</f>
        <v>81.132810507851488</v>
      </c>
      <c r="H7" s="22">
        <f>(LN(F7/Griegas!$B$6)+(Griegas!$B$5-((Griegas!$B$4^2)/2))*(254-D7))/(Griegas!$B$4*SQRT(254-D7))</f>
        <v>80.842688434512112</v>
      </c>
      <c r="I7" s="23">
        <f>_xlfn.NORM.S.DIST(G7,FALSE)</f>
        <v>0</v>
      </c>
      <c r="J7" s="23">
        <f>_xlfn.NORM.S.DIST(H7,FALSE)</f>
        <v>0</v>
      </c>
      <c r="K7" s="23">
        <f>(1/(SQRT(2*PI())))*(EXP(-0.5*(G7^2)))</f>
        <v>0</v>
      </c>
      <c r="L7" s="23">
        <f>(1/(SQRT(2*PI())))*(EXP(-0.5*(H7^2)))</f>
        <v>0</v>
      </c>
      <c r="M7" s="23">
        <f>_xlfn.NORM.S.DIST(-G7,FALSE)</f>
        <v>0</v>
      </c>
      <c r="N7" s="23">
        <f>_xlfn.NORM.S.DIST(-H7,FALSE)</f>
        <v>0</v>
      </c>
      <c r="O7" s="23">
        <f>(1/(SQRT(2*PI())))*(EXP(-0.5*(-G7^2)))</f>
        <v>0</v>
      </c>
      <c r="P7" s="23">
        <f>(1/(SQRT(2*PI())))*(EXP(-0.5*(-H7^2)))</f>
        <v>0</v>
      </c>
      <c r="Q7" s="24">
        <f>_xlfn.NORM.S.DIST(G7,FALSE)</f>
        <v>0</v>
      </c>
      <c r="R7" s="22">
        <f>Griegas!$B$6*(254-D7)*EXP(-Griegas!$B$5*(254-D7))*J7</f>
        <v>0</v>
      </c>
      <c r="S7" s="22">
        <f>F7*K7*SQRT(254-D7)</f>
        <v>0</v>
      </c>
      <c r="T7" s="22">
        <f>-((0.5*Griegas!$B$4*F7*K7)/(SQRT(254-D7)))-Griegas!$B$5*Griegas!$B$6*EXP(-Griegas!$B$5*(254-D7))*J7</f>
        <v>0</v>
      </c>
      <c r="U7" s="22">
        <f>-F7*(254-D7)*I7</f>
        <v>0</v>
      </c>
      <c r="V7" s="22">
        <f>(1/(F7*Griegas!$B$4*SQRT(254-D7)))*K7</f>
        <v>0</v>
      </c>
      <c r="W7" s="23">
        <f>K7*(H7/Griegas!$B$4)</f>
        <v>0</v>
      </c>
      <c r="X7" s="22">
        <f>F7*K7*SQRT(254-D7)*((G7*H7)/Griegas!$B$4)</f>
        <v>0</v>
      </c>
    </row>
    <row r="8" spans="1:24" x14ac:dyDescent="0.35">
      <c r="D8" s="20">
        <v>6</v>
      </c>
      <c r="E8" s="28">
        <v>44698</v>
      </c>
      <c r="F8" s="22">
        <v>115.3685</v>
      </c>
      <c r="G8" s="21">
        <f>(LN(F8/Griegas!$B$6)+(Griegas!$B$5+((Griegas!$B$4^2)/2))*(254-D8))/(Griegas!$B$4*SQRT(254-D8))</f>
        <v>81.111835252319239</v>
      </c>
      <c r="H8" s="22">
        <f>(LN(F8/Griegas!$B$6)+(Griegas!$B$5-((Griegas!$B$4^2)/2))*(254-D8))/(Griegas!$B$4*SQRT(254-D8))</f>
        <v>80.822296339515887</v>
      </c>
      <c r="I8" s="23">
        <f>_xlfn.NORM.S.DIST(G8,FALSE)</f>
        <v>0</v>
      </c>
      <c r="J8" s="23">
        <f>_xlfn.NORM.S.DIST(H8,FALSE)</f>
        <v>0</v>
      </c>
      <c r="K8" s="23">
        <f>(1/(SQRT(2*PI())))*(EXP(-0.5*(G8^2)))</f>
        <v>0</v>
      </c>
      <c r="L8" s="23">
        <f>(1/(SQRT(2*PI())))*(EXP(-0.5*(H8^2)))</f>
        <v>0</v>
      </c>
      <c r="M8" s="23">
        <f>_xlfn.NORM.S.DIST(-G8,FALSE)</f>
        <v>0</v>
      </c>
      <c r="N8" s="23">
        <f>_xlfn.NORM.S.DIST(-H8,FALSE)</f>
        <v>0</v>
      </c>
      <c r="O8" s="23">
        <f>(1/(SQRT(2*PI())))*(EXP(-0.5*(-G8^2)))</f>
        <v>0</v>
      </c>
      <c r="P8" s="23">
        <f>(1/(SQRT(2*PI())))*(EXP(-0.5*(-H8^2)))</f>
        <v>0</v>
      </c>
      <c r="Q8" s="24">
        <f>_xlfn.NORM.S.DIST(G8,FALSE)</f>
        <v>0</v>
      </c>
      <c r="R8" s="22">
        <f>Griegas!$B$6*(254-D8)*EXP(-Griegas!$B$5*(254-D8))*J8</f>
        <v>0</v>
      </c>
      <c r="S8" s="22">
        <f>F8*K8*SQRT(254-D8)</f>
        <v>0</v>
      </c>
      <c r="T8" s="22">
        <f>-((0.5*Griegas!$B$4*F8*K8)/(SQRT(254-D8)))-Griegas!$B$5*Griegas!$B$6*EXP(-Griegas!$B$5*(254-D8))*J8</f>
        <v>0</v>
      </c>
      <c r="U8" s="22">
        <f>-F8*(254-D8)*I8</f>
        <v>0</v>
      </c>
      <c r="V8" s="22">
        <f>(1/(F8*Griegas!$B$4*SQRT(254-D8)))*K8</f>
        <v>0</v>
      </c>
      <c r="W8" s="23">
        <f>K8*(H8/Griegas!$B$4)</f>
        <v>0</v>
      </c>
      <c r="X8" s="22">
        <f>F8*K8*SQRT(254-D8)*((G8*H8)/Griegas!$B$4)</f>
        <v>0</v>
      </c>
    </row>
    <row r="9" spans="1:24" x14ac:dyDescent="0.35">
      <c r="D9" s="20">
        <v>7</v>
      </c>
      <c r="E9" s="28">
        <v>44699</v>
      </c>
      <c r="F9" s="22">
        <v>107.112503</v>
      </c>
      <c r="G9" s="21">
        <f>(LN(F9/Griegas!$B$6)+(Griegas!$B$5+((Griegas!$B$4^2)/2))*(254-D9))/(Griegas!$B$4*SQRT(254-D9))</f>
        <v>80.694636899217784</v>
      </c>
      <c r="H9" s="22">
        <f>(LN(F9/Griegas!$B$6)+(Griegas!$B$5-((Griegas!$B$4^2)/2))*(254-D9))/(Griegas!$B$4*SQRT(254-D9))</f>
        <v>80.405682323867367</v>
      </c>
      <c r="I9" s="23">
        <f>_xlfn.NORM.S.DIST(G9,FALSE)</f>
        <v>0</v>
      </c>
      <c r="J9" s="23">
        <f>_xlfn.NORM.S.DIST(H9,FALSE)</f>
        <v>0</v>
      </c>
      <c r="K9" s="23">
        <f>(1/(SQRT(2*PI())))*(EXP(-0.5*(G9^2)))</f>
        <v>0</v>
      </c>
      <c r="L9" s="23">
        <f>(1/(SQRT(2*PI())))*(EXP(-0.5*(H9^2)))</f>
        <v>0</v>
      </c>
      <c r="M9" s="23">
        <f>_xlfn.NORM.S.DIST(-G9,FALSE)</f>
        <v>0</v>
      </c>
      <c r="N9" s="23">
        <f>_xlfn.NORM.S.DIST(-H9,FALSE)</f>
        <v>0</v>
      </c>
      <c r="O9" s="23">
        <f>(1/(SQRT(2*PI())))*(EXP(-0.5*(-G9^2)))</f>
        <v>0</v>
      </c>
      <c r="P9" s="23">
        <f>(1/(SQRT(2*PI())))*(EXP(-0.5*(-H9^2)))</f>
        <v>0</v>
      </c>
      <c r="Q9" s="24">
        <f>_xlfn.NORM.S.DIST(G9,FALSE)</f>
        <v>0</v>
      </c>
      <c r="R9" s="22">
        <f>Griegas!$B$6*(254-D9)*EXP(-Griegas!$B$5*(254-D9))*J9</f>
        <v>0</v>
      </c>
      <c r="S9" s="22">
        <f>F9*K9*SQRT(254-D9)</f>
        <v>0</v>
      </c>
      <c r="T9" s="22">
        <f>-((0.5*Griegas!$B$4*F9*K9)/(SQRT(254-D9)))-Griegas!$B$5*Griegas!$B$6*EXP(-Griegas!$B$5*(254-D9))*J9</f>
        <v>0</v>
      </c>
      <c r="U9" s="22">
        <f>-F9*(254-D9)*I9</f>
        <v>0</v>
      </c>
      <c r="V9" s="22">
        <f>(1/(F9*Griegas!$B$4*SQRT(254-D9)))*K9</f>
        <v>0</v>
      </c>
      <c r="W9" s="23">
        <f>K9*(H9/Griegas!$B$4)</f>
        <v>0</v>
      </c>
      <c r="X9" s="22">
        <f>F9*K9*SQRT(254-D9)*((G9*H9)/Griegas!$B$4)</f>
        <v>0</v>
      </c>
    </row>
    <row r="10" spans="1:24" x14ac:dyDescent="0.35">
      <c r="D10" s="20">
        <v>8</v>
      </c>
      <c r="E10" s="28">
        <v>44700</v>
      </c>
      <c r="F10" s="22">
        <v>107.319</v>
      </c>
      <c r="G10" s="21">
        <f>(LN(F10/Griegas!$B$6)+(Griegas!$B$5+((Griegas!$B$4^2)/2))*(254-D10))/(Griegas!$B$4*SQRT(254-D10))</f>
        <v>80.540244560692685</v>
      </c>
      <c r="H10" s="22">
        <f>(LN(F10/Griegas!$B$6)+(Griegas!$B$5-((Griegas!$B$4^2)/2))*(254-D10))/(Griegas!$B$4*SQRT(254-D10))</f>
        <v>80.251875506866639</v>
      </c>
      <c r="I10" s="23">
        <f>_xlfn.NORM.S.DIST(G10,FALSE)</f>
        <v>0</v>
      </c>
      <c r="J10" s="23">
        <f>_xlfn.NORM.S.DIST(H10,FALSE)</f>
        <v>0</v>
      </c>
      <c r="K10" s="23">
        <f>(1/(SQRT(2*PI())))*(EXP(-0.5*(G10^2)))</f>
        <v>0</v>
      </c>
      <c r="L10" s="23">
        <f>(1/(SQRT(2*PI())))*(EXP(-0.5*(H10^2)))</f>
        <v>0</v>
      </c>
      <c r="M10" s="23">
        <f>_xlfn.NORM.S.DIST(-G10,FALSE)</f>
        <v>0</v>
      </c>
      <c r="N10" s="23">
        <f>_xlfn.NORM.S.DIST(-H10,FALSE)</f>
        <v>0</v>
      </c>
      <c r="O10" s="23">
        <f>(1/(SQRT(2*PI())))*(EXP(-0.5*(-G10^2)))</f>
        <v>0</v>
      </c>
      <c r="P10" s="23">
        <f>(1/(SQRT(2*PI())))*(EXP(-0.5*(-H10^2)))</f>
        <v>0</v>
      </c>
      <c r="Q10" s="24">
        <f>_xlfn.NORM.S.DIST(G10,FALSE)</f>
        <v>0</v>
      </c>
      <c r="R10" s="22">
        <f>Griegas!$B$6*(254-D10)*EXP(-Griegas!$B$5*(254-D10))*J10</f>
        <v>0</v>
      </c>
      <c r="S10" s="22">
        <f>F10*K10*SQRT(254-D10)</f>
        <v>0</v>
      </c>
      <c r="T10" s="22">
        <f>-((0.5*Griegas!$B$4*F10*K10)/(SQRT(254-D10)))-Griegas!$B$5*Griegas!$B$6*EXP(-Griegas!$B$5*(254-D10))*J10</f>
        <v>0</v>
      </c>
      <c r="U10" s="22">
        <f>-F10*(254-D10)*I10</f>
        <v>0</v>
      </c>
      <c r="V10" s="22">
        <f>(1/(F10*Griegas!$B$4*SQRT(254-D10)))*K10</f>
        <v>0</v>
      </c>
      <c r="W10" s="23">
        <f>K10*(H10/Griegas!$B$4)</f>
        <v>0</v>
      </c>
      <c r="X10" s="22">
        <f>F10*K10*SQRT(254-D10)*((G10*H10)/Griegas!$B$4)</f>
        <v>0</v>
      </c>
    </row>
    <row r="11" spans="1:24" x14ac:dyDescent="0.35">
      <c r="D11" s="20">
        <v>9</v>
      </c>
      <c r="E11" s="28">
        <v>44701</v>
      </c>
      <c r="F11" s="22">
        <v>107.591003</v>
      </c>
      <c r="G11" s="21">
        <f>(LN(F11/Griegas!$B$6)+(Griegas!$B$5+((Griegas!$B$4^2)/2))*(254-D11))/(Griegas!$B$4*SQRT(254-D11))</f>
        <v>80.387660148637551</v>
      </c>
      <c r="H11" s="22">
        <f>(LN(F11/Griegas!$B$6)+(Griegas!$B$5-((Griegas!$B$4^2)/2))*(254-D11))/(Griegas!$B$4*SQRT(254-D11))</f>
        <v>80.099877807634613</v>
      </c>
      <c r="I11" s="23">
        <f>_xlfn.NORM.S.DIST(G11,FALSE)</f>
        <v>0</v>
      </c>
      <c r="J11" s="23">
        <f>_xlfn.NORM.S.DIST(H11,FALSE)</f>
        <v>0</v>
      </c>
      <c r="K11" s="23">
        <f>(1/(SQRT(2*PI())))*(EXP(-0.5*(G11^2)))</f>
        <v>0</v>
      </c>
      <c r="L11" s="23">
        <f>(1/(SQRT(2*PI())))*(EXP(-0.5*(H11^2)))</f>
        <v>0</v>
      </c>
      <c r="M11" s="23">
        <f>_xlfn.NORM.S.DIST(-G11,FALSE)</f>
        <v>0</v>
      </c>
      <c r="N11" s="23">
        <f>_xlfn.NORM.S.DIST(-H11,FALSE)</f>
        <v>0</v>
      </c>
      <c r="O11" s="23">
        <f>(1/(SQRT(2*PI())))*(EXP(-0.5*(-G11^2)))</f>
        <v>0</v>
      </c>
      <c r="P11" s="23">
        <f>(1/(SQRT(2*PI())))*(EXP(-0.5*(-H11^2)))</f>
        <v>0</v>
      </c>
      <c r="Q11" s="24">
        <f>_xlfn.NORM.S.DIST(G11,FALSE)</f>
        <v>0</v>
      </c>
      <c r="R11" s="22">
        <f>Griegas!$B$6*(254-D11)*EXP(-Griegas!$B$5*(254-D11))*J11</f>
        <v>0</v>
      </c>
      <c r="S11" s="22">
        <f>F11*K11*SQRT(254-D11)</f>
        <v>0</v>
      </c>
      <c r="T11" s="22">
        <f>-((0.5*Griegas!$B$4*F11*K11)/(SQRT(254-D11)))-Griegas!$B$5*Griegas!$B$6*EXP(-Griegas!$B$5*(254-D11))*J11</f>
        <v>0</v>
      </c>
      <c r="U11" s="22">
        <f>-F11*(254-D11)*I11</f>
        <v>0</v>
      </c>
      <c r="V11" s="22">
        <f>(1/(F11*Griegas!$B$4*SQRT(254-D11)))*K11</f>
        <v>0</v>
      </c>
      <c r="W11" s="23">
        <f>K11*(H11/Griegas!$B$4)</f>
        <v>0</v>
      </c>
      <c r="X11" s="22">
        <f>F11*K11*SQRT(254-D11)*((G11*H11)/Griegas!$B$4)</f>
        <v>0</v>
      </c>
    </row>
    <row r="12" spans="1:24" x14ac:dyDescent="0.35">
      <c r="D12" s="20">
        <v>10</v>
      </c>
      <c r="E12" s="28">
        <v>44704</v>
      </c>
      <c r="F12" s="22">
        <v>107.556999</v>
      </c>
      <c r="G12" s="21">
        <f>(LN(F12/Griegas!$B$6)+(Griegas!$B$5+((Griegas!$B$4^2)/2))*(254-D12))/(Griegas!$B$4*SQRT(254-D12))</f>
        <v>80.224872555410712</v>
      </c>
      <c r="H12" s="22">
        <f>(LN(F12/Griegas!$B$6)+(Griegas!$B$5-((Griegas!$B$4^2)/2))*(254-D12))/(Griegas!$B$4*SQRT(254-D12))</f>
        <v>79.9376781258308</v>
      </c>
      <c r="I12" s="23">
        <f>_xlfn.NORM.S.DIST(G12,FALSE)</f>
        <v>0</v>
      </c>
      <c r="J12" s="23">
        <f>_xlfn.NORM.S.DIST(H12,FALSE)</f>
        <v>0</v>
      </c>
      <c r="K12" s="23">
        <f>(1/(SQRT(2*PI())))*(EXP(-0.5*(G12^2)))</f>
        <v>0</v>
      </c>
      <c r="L12" s="23">
        <f>(1/(SQRT(2*PI())))*(EXP(-0.5*(H12^2)))</f>
        <v>0</v>
      </c>
      <c r="M12" s="23">
        <f>_xlfn.NORM.S.DIST(-G12,FALSE)</f>
        <v>0</v>
      </c>
      <c r="N12" s="23">
        <f>_xlfn.NORM.S.DIST(-H12,FALSE)</f>
        <v>0</v>
      </c>
      <c r="O12" s="23">
        <f>(1/(SQRT(2*PI())))*(EXP(-0.5*(-G12^2)))</f>
        <v>0</v>
      </c>
      <c r="P12" s="23">
        <f>(1/(SQRT(2*PI())))*(EXP(-0.5*(-H12^2)))</f>
        <v>0</v>
      </c>
      <c r="Q12" s="24">
        <f>_xlfn.NORM.S.DIST(G12,FALSE)</f>
        <v>0</v>
      </c>
      <c r="R12" s="22">
        <f>Griegas!$B$6*(254-D12)*EXP(-Griegas!$B$5*(254-D12))*J12</f>
        <v>0</v>
      </c>
      <c r="S12" s="22">
        <f>F12*K12*SQRT(254-D12)</f>
        <v>0</v>
      </c>
      <c r="T12" s="22">
        <f>-((0.5*Griegas!$B$4*F12*K12)/(SQRT(254-D12)))-Griegas!$B$5*Griegas!$B$6*EXP(-Griegas!$B$5*(254-D12))*J12</f>
        <v>0</v>
      </c>
      <c r="U12" s="22">
        <f>-F12*(254-D12)*I12</f>
        <v>0</v>
      </c>
      <c r="V12" s="22">
        <f>(1/(F12*Griegas!$B$4*SQRT(254-D12)))*K12</f>
        <v>0</v>
      </c>
      <c r="W12" s="23">
        <f>K12*(H12/Griegas!$B$4)</f>
        <v>0</v>
      </c>
      <c r="X12" s="22">
        <f>F12*K12*SQRT(254-D12)*((G12*H12)/Griegas!$B$4)</f>
        <v>0</v>
      </c>
    </row>
    <row r="13" spans="1:24" x14ac:dyDescent="0.35">
      <c r="D13" s="20">
        <v>11</v>
      </c>
      <c r="E13" s="28">
        <v>44705</v>
      </c>
      <c r="F13" s="22">
        <v>104.099998</v>
      </c>
      <c r="G13" s="21">
        <f>(LN(F13/Griegas!$B$6)+(Griegas!$B$5+((Griegas!$B$4^2)/2))*(254-D13))/(Griegas!$B$4*SQRT(254-D13))</f>
        <v>79.948870969790917</v>
      </c>
      <c r="H13" s="22">
        <f>(LN(F13/Griegas!$B$6)+(Griegas!$B$5-((Griegas!$B$4^2)/2))*(254-D13))/(Griegas!$B$4*SQRT(254-D13))</f>
        <v>79.662265657609979</v>
      </c>
      <c r="I13" s="23">
        <f>_xlfn.NORM.S.DIST(G13,FALSE)</f>
        <v>0</v>
      </c>
      <c r="J13" s="23">
        <f>_xlfn.NORM.S.DIST(H13,FALSE)</f>
        <v>0</v>
      </c>
      <c r="K13" s="23">
        <f>(1/(SQRT(2*PI())))*(EXP(-0.5*(G13^2)))</f>
        <v>0</v>
      </c>
      <c r="L13" s="23">
        <f>(1/(SQRT(2*PI())))*(EXP(-0.5*(H13^2)))</f>
        <v>0</v>
      </c>
      <c r="M13" s="23">
        <f>_xlfn.NORM.S.DIST(-G13,FALSE)</f>
        <v>0</v>
      </c>
      <c r="N13" s="23">
        <f>_xlfn.NORM.S.DIST(-H13,FALSE)</f>
        <v>0</v>
      </c>
      <c r="O13" s="23">
        <f>(1/(SQRT(2*PI())))*(EXP(-0.5*(-G13^2)))</f>
        <v>0</v>
      </c>
      <c r="P13" s="23">
        <f>(1/(SQRT(2*PI())))*(EXP(-0.5*(-H13^2)))</f>
        <v>0</v>
      </c>
      <c r="Q13" s="24">
        <f>_xlfn.NORM.S.DIST(G13,FALSE)</f>
        <v>0</v>
      </c>
      <c r="R13" s="22">
        <f>Griegas!$B$6*(254-D13)*EXP(-Griegas!$B$5*(254-D13))*J13</f>
        <v>0</v>
      </c>
      <c r="S13" s="22">
        <f>F13*K13*SQRT(254-D13)</f>
        <v>0</v>
      </c>
      <c r="T13" s="22">
        <f>-((0.5*Griegas!$B$4*F13*K13)/(SQRT(254-D13)))-Griegas!$B$5*Griegas!$B$6*EXP(-Griegas!$B$5*(254-D13))*J13</f>
        <v>0</v>
      </c>
      <c r="U13" s="22">
        <f>-F13*(254-D13)*I13</f>
        <v>0</v>
      </c>
      <c r="V13" s="22">
        <f>(1/(F13*Griegas!$B$4*SQRT(254-D13)))*K13</f>
        <v>0</v>
      </c>
      <c r="W13" s="23">
        <f>K13*(H13/Griegas!$B$4)</f>
        <v>0</v>
      </c>
      <c r="X13" s="22">
        <f>F13*K13*SQRT(254-D13)*((G13*H13)/Griegas!$B$4)</f>
        <v>0</v>
      </c>
    </row>
    <row r="14" spans="1:24" x14ac:dyDescent="0.35">
      <c r="D14" s="20">
        <v>12</v>
      </c>
      <c r="E14" s="28">
        <v>44706</v>
      </c>
      <c r="F14" s="22">
        <v>106.775002</v>
      </c>
      <c r="G14" s="21">
        <f>(LN(F14/Griegas!$B$6)+(Griegas!$B$5+((Griegas!$B$4^2)/2))*(254-D14))/(Griegas!$B$4*SQRT(254-D14))</f>
        <v>79.874999829530381</v>
      </c>
      <c r="H14" s="22">
        <f>(LN(F14/Griegas!$B$6)+(Griegas!$B$5-((Griegas!$B$4^2)/2))*(254-D14))/(Griegas!$B$4*SQRT(254-D14))</f>
        <v>79.588984848176381</v>
      </c>
      <c r="I14" s="23">
        <f>_xlfn.NORM.S.DIST(G14,FALSE)</f>
        <v>0</v>
      </c>
      <c r="J14" s="23">
        <f>_xlfn.NORM.S.DIST(H14,FALSE)</f>
        <v>0</v>
      </c>
      <c r="K14" s="23">
        <f>(1/(SQRT(2*PI())))*(EXP(-0.5*(G14^2)))</f>
        <v>0</v>
      </c>
      <c r="L14" s="23">
        <f>(1/(SQRT(2*PI())))*(EXP(-0.5*(H14^2)))</f>
        <v>0</v>
      </c>
      <c r="M14" s="23">
        <f>_xlfn.NORM.S.DIST(-G14,FALSE)</f>
        <v>0</v>
      </c>
      <c r="N14" s="23">
        <f>_xlfn.NORM.S.DIST(-H14,FALSE)</f>
        <v>0</v>
      </c>
      <c r="O14" s="23">
        <f>(1/(SQRT(2*PI())))*(EXP(-0.5*(-G14^2)))</f>
        <v>0</v>
      </c>
      <c r="P14" s="23">
        <f>(1/(SQRT(2*PI())))*(EXP(-0.5*(-H14^2)))</f>
        <v>0</v>
      </c>
      <c r="Q14" s="24">
        <f>_xlfn.NORM.S.DIST(G14,FALSE)</f>
        <v>0</v>
      </c>
      <c r="R14" s="22">
        <f>Griegas!$B$6*(254-D14)*EXP(-Griegas!$B$5*(254-D14))*J14</f>
        <v>0</v>
      </c>
      <c r="S14" s="22">
        <f>F14*K14*SQRT(254-D14)</f>
        <v>0</v>
      </c>
      <c r="T14" s="22">
        <f>-((0.5*Griegas!$B$4*F14*K14)/(SQRT(254-D14)))-Griegas!$B$5*Griegas!$B$6*EXP(-Griegas!$B$5*(254-D14))*J14</f>
        <v>0</v>
      </c>
      <c r="U14" s="22">
        <f>-F14*(254-D14)*I14</f>
        <v>0</v>
      </c>
      <c r="V14" s="22">
        <f>(1/(F14*Griegas!$B$4*SQRT(254-D14)))*K14</f>
        <v>0</v>
      </c>
      <c r="W14" s="23">
        <f>K14*(H14/Griegas!$B$4)</f>
        <v>0</v>
      </c>
      <c r="X14" s="22">
        <f>F14*K14*SQRT(254-D14)*((G14*H14)/Griegas!$B$4)</f>
        <v>0</v>
      </c>
    </row>
    <row r="15" spans="1:24" x14ac:dyDescent="0.35">
      <c r="D15" s="20">
        <v>13</v>
      </c>
      <c r="E15" s="28">
        <v>44707</v>
      </c>
      <c r="F15" s="22">
        <v>111.077499</v>
      </c>
      <c r="G15" s="21">
        <f>(LN(F15/Griegas!$B$6)+(Griegas!$B$5+((Griegas!$B$4^2)/2))*(254-D15))/(Griegas!$B$4*SQRT(254-D15))</f>
        <v>79.850678403248693</v>
      </c>
      <c r="H15" s="22">
        <f>(LN(F15/Griegas!$B$6)+(Griegas!$B$5-((Griegas!$B$4^2)/2))*(254-D15))/(Griegas!$B$4*SQRT(254-D15))</f>
        <v>79.565254973678634</v>
      </c>
      <c r="I15" s="23">
        <f>_xlfn.NORM.S.DIST(G15,FALSE)</f>
        <v>0</v>
      </c>
      <c r="J15" s="23">
        <f>_xlfn.NORM.S.DIST(H15,FALSE)</f>
        <v>0</v>
      </c>
      <c r="K15" s="23">
        <f>(1/(SQRT(2*PI())))*(EXP(-0.5*(G15^2)))</f>
        <v>0</v>
      </c>
      <c r="L15" s="23">
        <f>(1/(SQRT(2*PI())))*(EXP(-0.5*(H15^2)))</f>
        <v>0</v>
      </c>
      <c r="M15" s="23">
        <f>_xlfn.NORM.S.DIST(-G15,FALSE)</f>
        <v>0</v>
      </c>
      <c r="N15" s="23">
        <f>_xlfn.NORM.S.DIST(-H15,FALSE)</f>
        <v>0</v>
      </c>
      <c r="O15" s="23">
        <f>(1/(SQRT(2*PI())))*(EXP(-0.5*(-G15^2)))</f>
        <v>0</v>
      </c>
      <c r="P15" s="23">
        <f>(1/(SQRT(2*PI())))*(EXP(-0.5*(-H15^2)))</f>
        <v>0</v>
      </c>
      <c r="Q15" s="24">
        <f>_xlfn.NORM.S.DIST(G15,FALSE)</f>
        <v>0</v>
      </c>
      <c r="R15" s="22">
        <f>Griegas!$B$6*(254-D15)*EXP(-Griegas!$B$5*(254-D15))*J15</f>
        <v>0</v>
      </c>
      <c r="S15" s="22">
        <f>F15*K15*SQRT(254-D15)</f>
        <v>0</v>
      </c>
      <c r="T15" s="22">
        <f>-((0.5*Griegas!$B$4*F15*K15)/(SQRT(254-D15)))-Griegas!$B$5*Griegas!$B$6*EXP(-Griegas!$B$5*(254-D15))*J15</f>
        <v>0</v>
      </c>
      <c r="U15" s="22">
        <f>-F15*(254-D15)*I15</f>
        <v>0</v>
      </c>
      <c r="V15" s="22">
        <f>(1/(F15*Griegas!$B$4*SQRT(254-D15)))*K15</f>
        <v>0</v>
      </c>
      <c r="W15" s="23">
        <f>K15*(H15/Griegas!$B$4)</f>
        <v>0</v>
      </c>
      <c r="X15" s="22">
        <f>F15*K15*SQRT(254-D15)*((G15*H15)/Griegas!$B$4)</f>
        <v>0</v>
      </c>
    </row>
    <row r="16" spans="1:24" x14ac:dyDescent="0.35">
      <c r="D16" s="20">
        <v>14</v>
      </c>
      <c r="E16" s="28">
        <v>44708</v>
      </c>
      <c r="F16" s="22">
        <v>115.1465</v>
      </c>
      <c r="G16" s="21">
        <f>(LN(F16/Griegas!$B$6)+(Griegas!$B$5+((Griegas!$B$4^2)/2))*(254-D16))/(Griegas!$B$4*SQRT(254-D16))</f>
        <v>79.814216673242896</v>
      </c>
      <c r="H16" s="22">
        <f>(LN(F16/Griegas!$B$6)+(Griegas!$B$5-((Griegas!$B$4^2)/2))*(254-D16))/(Griegas!$B$4*SQRT(254-D16))</f>
        <v>79.529386024021065</v>
      </c>
      <c r="I16" s="23">
        <f>_xlfn.NORM.S.DIST(G16,FALSE)</f>
        <v>0</v>
      </c>
      <c r="J16" s="23">
        <f>_xlfn.NORM.S.DIST(H16,FALSE)</f>
        <v>0</v>
      </c>
      <c r="K16" s="23">
        <f>(1/(SQRT(2*PI())))*(EXP(-0.5*(G16^2)))</f>
        <v>0</v>
      </c>
      <c r="L16" s="23">
        <f>(1/(SQRT(2*PI())))*(EXP(-0.5*(H16^2)))</f>
        <v>0</v>
      </c>
      <c r="M16" s="23">
        <f>_xlfn.NORM.S.DIST(-G16,FALSE)</f>
        <v>0</v>
      </c>
      <c r="N16" s="23">
        <f>_xlfn.NORM.S.DIST(-H16,FALSE)</f>
        <v>0</v>
      </c>
      <c r="O16" s="23">
        <f>(1/(SQRT(2*PI())))*(EXP(-0.5*(-G16^2)))</f>
        <v>0</v>
      </c>
      <c r="P16" s="23">
        <f>(1/(SQRT(2*PI())))*(EXP(-0.5*(-H16^2)))</f>
        <v>0</v>
      </c>
      <c r="Q16" s="24">
        <f>_xlfn.NORM.S.DIST(G16,FALSE)</f>
        <v>0</v>
      </c>
      <c r="R16" s="22">
        <f>Griegas!$B$6*(254-D16)*EXP(-Griegas!$B$5*(254-D16))*J16</f>
        <v>0</v>
      </c>
      <c r="S16" s="22">
        <f>F16*K16*SQRT(254-D16)</f>
        <v>0</v>
      </c>
      <c r="T16" s="22">
        <f>-((0.5*Griegas!$B$4*F16*K16)/(SQRT(254-D16)))-Griegas!$B$5*Griegas!$B$6*EXP(-Griegas!$B$5*(254-D16))*J16</f>
        <v>0</v>
      </c>
      <c r="U16" s="22">
        <f>-F16*(254-D16)*I16</f>
        <v>0</v>
      </c>
      <c r="V16" s="22">
        <f>(1/(F16*Griegas!$B$4*SQRT(254-D16)))*K16</f>
        <v>0</v>
      </c>
      <c r="W16" s="23">
        <f>K16*(H16/Griegas!$B$4)</f>
        <v>0</v>
      </c>
      <c r="X16" s="22">
        <f>F16*K16*SQRT(254-D16)*((G16*H16)/Griegas!$B$4)</f>
        <v>0</v>
      </c>
    </row>
    <row r="17" spans="4:24" x14ac:dyDescent="0.35">
      <c r="D17" s="20">
        <v>15</v>
      </c>
      <c r="E17" s="28">
        <v>44712</v>
      </c>
      <c r="F17" s="22">
        <v>120.209503</v>
      </c>
      <c r="G17" s="21">
        <f>(LN(F17/Griegas!$B$6)+(Griegas!$B$5+((Griegas!$B$4^2)/2))*(254-D17))/(Griegas!$B$4*SQRT(254-D17))</f>
        <v>79.802766364454641</v>
      </c>
      <c r="H17" s="22">
        <f>(LN(F17/Griegas!$B$6)+(Griegas!$B$5-((Griegas!$B$4^2)/2))*(254-D17))/(Griegas!$B$4*SQRT(254-D17))</f>
        <v>79.518529731831876</v>
      </c>
      <c r="I17" s="23">
        <f>_xlfn.NORM.S.DIST(G17,FALSE)</f>
        <v>0</v>
      </c>
      <c r="J17" s="23">
        <f>_xlfn.NORM.S.DIST(H17,FALSE)</f>
        <v>0</v>
      </c>
      <c r="K17" s="23">
        <f>(1/(SQRT(2*PI())))*(EXP(-0.5*(G17^2)))</f>
        <v>0</v>
      </c>
      <c r="L17" s="23">
        <f>(1/(SQRT(2*PI())))*(EXP(-0.5*(H17^2)))</f>
        <v>0</v>
      </c>
      <c r="M17" s="23">
        <f>_xlfn.NORM.S.DIST(-G17,FALSE)</f>
        <v>0</v>
      </c>
      <c r="N17" s="23">
        <f>_xlfn.NORM.S.DIST(-H17,FALSE)</f>
        <v>0</v>
      </c>
      <c r="O17" s="23">
        <f>(1/(SQRT(2*PI())))*(EXP(-0.5*(-G17^2)))</f>
        <v>0</v>
      </c>
      <c r="P17" s="23">
        <f>(1/(SQRT(2*PI())))*(EXP(-0.5*(-H17^2)))</f>
        <v>0</v>
      </c>
      <c r="Q17" s="24">
        <f>_xlfn.NORM.S.DIST(G17,FALSE)</f>
        <v>0</v>
      </c>
      <c r="R17" s="22">
        <f>Griegas!$B$6*(254-D17)*EXP(-Griegas!$B$5*(254-D17))*J17</f>
        <v>0</v>
      </c>
      <c r="S17" s="22">
        <f>F17*K17*SQRT(254-D17)</f>
        <v>0</v>
      </c>
      <c r="T17" s="22">
        <f>-((0.5*Griegas!$B$4*F17*K17)/(SQRT(254-D17)))-Griegas!$B$5*Griegas!$B$6*EXP(-Griegas!$B$5*(254-D17))*J17</f>
        <v>0</v>
      </c>
      <c r="U17" s="22">
        <f>-F17*(254-D17)*I17</f>
        <v>0</v>
      </c>
      <c r="V17" s="22">
        <f>(1/(F17*Griegas!$B$4*SQRT(254-D17)))*K17</f>
        <v>0</v>
      </c>
      <c r="W17" s="23">
        <f>K17*(H17/Griegas!$B$4)</f>
        <v>0</v>
      </c>
      <c r="X17" s="22">
        <f>F17*K17*SQRT(254-D17)*((G17*H17)/Griegas!$B$4)</f>
        <v>0</v>
      </c>
    </row>
    <row r="18" spans="4:24" x14ac:dyDescent="0.35">
      <c r="D18" s="20">
        <v>16</v>
      </c>
      <c r="E18" s="28">
        <v>44713</v>
      </c>
      <c r="F18" s="22">
        <v>121.683998</v>
      </c>
      <c r="G18" s="21">
        <f>(LN(F18/Griegas!$B$6)+(Griegas!$B$5+((Griegas!$B$4^2)/2))*(254-D18))/(Griegas!$B$4*SQRT(254-D18))</f>
        <v>79.682891236313196</v>
      </c>
      <c r="H18" s="22">
        <f>(LN(F18/Griegas!$B$6)+(Griegas!$B$5-((Griegas!$B$4^2)/2))*(254-D18))/(Griegas!$B$4*SQRT(254-D18))</f>
        <v>79.399249864307393</v>
      </c>
      <c r="I18" s="23">
        <f>_xlfn.NORM.S.DIST(G18,FALSE)</f>
        <v>0</v>
      </c>
      <c r="J18" s="23">
        <f>_xlfn.NORM.S.DIST(H18,FALSE)</f>
        <v>0</v>
      </c>
      <c r="K18" s="23">
        <f>(1/(SQRT(2*PI())))*(EXP(-0.5*(G18^2)))</f>
        <v>0</v>
      </c>
      <c r="L18" s="23">
        <f>(1/(SQRT(2*PI())))*(EXP(-0.5*(H18^2)))</f>
        <v>0</v>
      </c>
      <c r="M18" s="23">
        <f>_xlfn.NORM.S.DIST(-G18,FALSE)</f>
        <v>0</v>
      </c>
      <c r="N18" s="23">
        <f>_xlfn.NORM.S.DIST(-H18,FALSE)</f>
        <v>0</v>
      </c>
      <c r="O18" s="23">
        <f>(1/(SQRT(2*PI())))*(EXP(-0.5*(-G18^2)))</f>
        <v>0</v>
      </c>
      <c r="P18" s="23">
        <f>(1/(SQRT(2*PI())))*(EXP(-0.5*(-H18^2)))</f>
        <v>0</v>
      </c>
      <c r="Q18" s="24">
        <f>_xlfn.NORM.S.DIST(G18,FALSE)</f>
        <v>0</v>
      </c>
      <c r="R18" s="22">
        <f>Griegas!$B$6*(254-D18)*EXP(-Griegas!$B$5*(254-D18))*J18</f>
        <v>0</v>
      </c>
      <c r="S18" s="22">
        <f>F18*K18*SQRT(254-D18)</f>
        <v>0</v>
      </c>
      <c r="T18" s="22">
        <f>-((0.5*Griegas!$B$4*F18*K18)/(SQRT(254-D18)))-Griegas!$B$5*Griegas!$B$6*EXP(-Griegas!$B$5*(254-D18))*J18</f>
        <v>0</v>
      </c>
      <c r="U18" s="22">
        <f>-F18*(254-D18)*I18</f>
        <v>0</v>
      </c>
      <c r="V18" s="22">
        <f>(1/(F18*Griegas!$B$4*SQRT(254-D18)))*K18</f>
        <v>0</v>
      </c>
      <c r="W18" s="23">
        <f>K18*(H18/Griegas!$B$4)</f>
        <v>0</v>
      </c>
      <c r="X18" s="22">
        <f>F18*K18*SQRT(254-D18)*((G18*H18)/Griegas!$B$4)</f>
        <v>0</v>
      </c>
    </row>
    <row r="19" spans="4:24" x14ac:dyDescent="0.35">
      <c r="D19" s="20">
        <v>17</v>
      </c>
      <c r="E19" s="28">
        <v>44714</v>
      </c>
      <c r="F19" s="22">
        <v>125.511002</v>
      </c>
      <c r="G19" s="21">
        <f>(LN(F19/Griegas!$B$6)+(Griegas!$B$5+((Griegas!$B$4^2)/2))*(254-D19))/(Griegas!$B$4*SQRT(254-D19))</f>
        <v>79.629194236993527</v>
      </c>
      <c r="H19" s="22">
        <f>(LN(F19/Griegas!$B$6)+(Griegas!$B$5-((Griegas!$B$4^2)/2))*(254-D19))/(Griegas!$B$4*SQRT(254-D19))</f>
        <v>79.346149377471349</v>
      </c>
      <c r="I19" s="23">
        <f>_xlfn.NORM.S.DIST(G19,FALSE)</f>
        <v>0</v>
      </c>
      <c r="J19" s="23">
        <f>_xlfn.NORM.S.DIST(H19,FALSE)</f>
        <v>0</v>
      </c>
      <c r="K19" s="23">
        <f>(1/(SQRT(2*PI())))*(EXP(-0.5*(G19^2)))</f>
        <v>0</v>
      </c>
      <c r="L19" s="23">
        <f>(1/(SQRT(2*PI())))*(EXP(-0.5*(H19^2)))</f>
        <v>0</v>
      </c>
      <c r="M19" s="23">
        <f>_xlfn.NORM.S.DIST(-G19,FALSE)</f>
        <v>0</v>
      </c>
      <c r="N19" s="23">
        <f>_xlfn.NORM.S.DIST(-H19,FALSE)</f>
        <v>0</v>
      </c>
      <c r="O19" s="23">
        <f>(1/(SQRT(2*PI())))*(EXP(-0.5*(-G19^2)))</f>
        <v>0</v>
      </c>
      <c r="P19" s="23">
        <f>(1/(SQRT(2*PI())))*(EXP(-0.5*(-H19^2)))</f>
        <v>0</v>
      </c>
      <c r="Q19" s="24">
        <f>_xlfn.NORM.S.DIST(G19,FALSE)</f>
        <v>0</v>
      </c>
      <c r="R19" s="22">
        <f>Griegas!$B$6*(254-D19)*EXP(-Griegas!$B$5*(254-D19))*J19</f>
        <v>0</v>
      </c>
      <c r="S19" s="22">
        <f>F19*K19*SQRT(254-D19)</f>
        <v>0</v>
      </c>
      <c r="T19" s="22">
        <f>-((0.5*Griegas!$B$4*F19*K19)/(SQRT(254-D19)))-Griegas!$B$5*Griegas!$B$6*EXP(-Griegas!$B$5*(254-D19))*J19</f>
        <v>0</v>
      </c>
      <c r="U19" s="22">
        <f>-F19*(254-D19)*I19</f>
        <v>0</v>
      </c>
      <c r="V19" s="22">
        <f>(1/(F19*Griegas!$B$4*SQRT(254-D19)))*K19</f>
        <v>0</v>
      </c>
      <c r="W19" s="23">
        <f>K19*(H19/Griegas!$B$4)</f>
        <v>0</v>
      </c>
      <c r="X19" s="22">
        <f>F19*K19*SQRT(254-D19)*((G19*H19)/Griegas!$B$4)</f>
        <v>0</v>
      </c>
    </row>
    <row r="20" spans="4:24" x14ac:dyDescent="0.35">
      <c r="D20" s="20">
        <v>18</v>
      </c>
      <c r="E20" s="28">
        <v>44715</v>
      </c>
      <c r="F20" s="22">
        <v>122.349998</v>
      </c>
      <c r="G20" s="21">
        <f>(LN(F20/Griegas!$B$6)+(Griegas!$B$5+((Griegas!$B$4^2)/2))*(254-D20))/(Griegas!$B$4*SQRT(254-D20))</f>
        <v>79.375681492187738</v>
      </c>
      <c r="H20" s="22">
        <f>(LN(F20/Griegas!$B$6)+(Griegas!$B$5-((Griegas!$B$4^2)/2))*(254-D20))/(Griegas!$B$4*SQRT(254-D20))</f>
        <v>79.093234404947452</v>
      </c>
      <c r="I20" s="23">
        <f>_xlfn.NORM.S.DIST(G20,FALSE)</f>
        <v>0</v>
      </c>
      <c r="J20" s="23">
        <f>_xlfn.NORM.S.DIST(H20,FALSE)</f>
        <v>0</v>
      </c>
      <c r="K20" s="23">
        <f>(1/(SQRT(2*PI())))*(EXP(-0.5*(G20^2)))</f>
        <v>0</v>
      </c>
      <c r="L20" s="23">
        <f>(1/(SQRT(2*PI())))*(EXP(-0.5*(H20^2)))</f>
        <v>0</v>
      </c>
      <c r="M20" s="23">
        <f>_xlfn.NORM.S.DIST(-G20,FALSE)</f>
        <v>0</v>
      </c>
      <c r="N20" s="23">
        <f>_xlfn.NORM.S.DIST(-H20,FALSE)</f>
        <v>0</v>
      </c>
      <c r="O20" s="23">
        <f>(1/(SQRT(2*PI())))*(EXP(-0.5*(-G20^2)))</f>
        <v>0</v>
      </c>
      <c r="P20" s="23">
        <f>(1/(SQRT(2*PI())))*(EXP(-0.5*(-H20^2)))</f>
        <v>0</v>
      </c>
      <c r="Q20" s="24">
        <f>_xlfn.NORM.S.DIST(G20,FALSE)</f>
        <v>0</v>
      </c>
      <c r="R20" s="22">
        <f>Griegas!$B$6*(254-D20)*EXP(-Griegas!$B$5*(254-D20))*J20</f>
        <v>0</v>
      </c>
      <c r="S20" s="22">
        <f>F20*K20*SQRT(254-D20)</f>
        <v>0</v>
      </c>
      <c r="T20" s="22">
        <f>-((0.5*Griegas!$B$4*F20*K20)/(SQRT(254-D20)))-Griegas!$B$5*Griegas!$B$6*EXP(-Griegas!$B$5*(254-D20))*J20</f>
        <v>0</v>
      </c>
      <c r="U20" s="22">
        <f>-F20*(254-D20)*I20</f>
        <v>0</v>
      </c>
      <c r="V20" s="22">
        <f>(1/(F20*Griegas!$B$4*SQRT(254-D20)))*K20</f>
        <v>0</v>
      </c>
      <c r="W20" s="23">
        <f>K20*(H20/Griegas!$B$4)</f>
        <v>0</v>
      </c>
      <c r="X20" s="22">
        <f>F20*K20*SQRT(254-D20)*((G20*H20)/Griegas!$B$4)</f>
        <v>0</v>
      </c>
    </row>
    <row r="21" spans="4:24" x14ac:dyDescent="0.35">
      <c r="D21" s="20">
        <v>19</v>
      </c>
      <c r="E21" s="28">
        <v>44718</v>
      </c>
      <c r="F21" s="22">
        <v>124.790001</v>
      </c>
      <c r="G21" s="21">
        <f>(LN(F21/Griegas!$B$6)+(Griegas!$B$5+((Griegas!$B$4^2)/2))*(254-D21))/(Griegas!$B$4*SQRT(254-D21))</f>
        <v>79.282011727959897</v>
      </c>
      <c r="H21" s="22">
        <f>(LN(F21/Griegas!$B$6)+(Griegas!$B$5-((Griegas!$B$4^2)/2))*(254-D21))/(Griegas!$B$4*SQRT(254-D21))</f>
        <v>79.000163680815476</v>
      </c>
      <c r="I21" s="23">
        <f>_xlfn.NORM.S.DIST(G21,FALSE)</f>
        <v>0</v>
      </c>
      <c r="J21" s="23">
        <f>_xlfn.NORM.S.DIST(H21,FALSE)</f>
        <v>0</v>
      </c>
      <c r="K21" s="23">
        <f>(1/(SQRT(2*PI())))*(EXP(-0.5*(G21^2)))</f>
        <v>0</v>
      </c>
      <c r="L21" s="23">
        <f>(1/(SQRT(2*PI())))*(EXP(-0.5*(H21^2)))</f>
        <v>0</v>
      </c>
      <c r="M21" s="23">
        <f>_xlfn.NORM.S.DIST(-G21,FALSE)</f>
        <v>0</v>
      </c>
      <c r="N21" s="23">
        <f>_xlfn.NORM.S.DIST(-H21,FALSE)</f>
        <v>0</v>
      </c>
      <c r="O21" s="23">
        <f>(1/(SQRT(2*PI())))*(EXP(-0.5*(-G21^2)))</f>
        <v>0</v>
      </c>
      <c r="P21" s="23">
        <f>(1/(SQRT(2*PI())))*(EXP(-0.5*(-H21^2)))</f>
        <v>0</v>
      </c>
      <c r="Q21" s="24">
        <f>_xlfn.NORM.S.DIST(G21,FALSE)</f>
        <v>0</v>
      </c>
      <c r="R21" s="22">
        <f>Griegas!$B$6*(254-D21)*EXP(-Griegas!$B$5*(254-D21))*J21</f>
        <v>0</v>
      </c>
      <c r="S21" s="22">
        <f>F21*K21*SQRT(254-D21)</f>
        <v>0</v>
      </c>
      <c r="T21" s="22">
        <f>-((0.5*Griegas!$B$4*F21*K21)/(SQRT(254-D21)))-Griegas!$B$5*Griegas!$B$6*EXP(-Griegas!$B$5*(254-D21))*J21</f>
        <v>0</v>
      </c>
      <c r="U21" s="22">
        <f>-F21*(254-D21)*I21</f>
        <v>0</v>
      </c>
      <c r="V21" s="22">
        <f>(1/(F21*Griegas!$B$4*SQRT(254-D21)))*K21</f>
        <v>0</v>
      </c>
      <c r="W21" s="23">
        <f>K21*(H21/Griegas!$B$4)</f>
        <v>0</v>
      </c>
      <c r="X21" s="22">
        <f>F21*K21*SQRT(254-D21)*((G21*H21)/Griegas!$B$4)</f>
        <v>0</v>
      </c>
    </row>
    <row r="22" spans="4:24" x14ac:dyDescent="0.35">
      <c r="D22" s="20">
        <v>20</v>
      </c>
      <c r="E22" s="28">
        <v>44719</v>
      </c>
      <c r="F22" s="22">
        <v>123</v>
      </c>
      <c r="G22" s="21">
        <f>(LN(F22/Griegas!$B$6)+(Griegas!$B$5+((Griegas!$B$4^2)/2))*(254-D22))/(Griegas!$B$4*SQRT(254-D22))</f>
        <v>79.066720636146073</v>
      </c>
      <c r="H22" s="22">
        <f>(LN(F22/Griegas!$B$6)+(Griegas!$B$5-((Griegas!$B$4^2)/2))*(254-D22))/(Griegas!$B$4*SQRT(254-D22))</f>
        <v>78.785472905012597</v>
      </c>
      <c r="I22" s="23">
        <f>_xlfn.NORM.S.DIST(G22,FALSE)</f>
        <v>0</v>
      </c>
      <c r="J22" s="23">
        <f>_xlfn.NORM.S.DIST(H22,FALSE)</f>
        <v>0</v>
      </c>
      <c r="K22" s="23">
        <f>(1/(SQRT(2*PI())))*(EXP(-0.5*(G22^2)))</f>
        <v>0</v>
      </c>
      <c r="L22" s="23">
        <f>(1/(SQRT(2*PI())))*(EXP(-0.5*(H22^2)))</f>
        <v>0</v>
      </c>
      <c r="M22" s="23">
        <f>_xlfn.NORM.S.DIST(-G22,FALSE)</f>
        <v>0</v>
      </c>
      <c r="N22" s="23">
        <f>_xlfn.NORM.S.DIST(-H22,FALSE)</f>
        <v>0</v>
      </c>
      <c r="O22" s="23">
        <f>(1/(SQRT(2*PI())))*(EXP(-0.5*(-G22^2)))</f>
        <v>0</v>
      </c>
      <c r="P22" s="23">
        <f>(1/(SQRT(2*PI())))*(EXP(-0.5*(-H22^2)))</f>
        <v>0</v>
      </c>
      <c r="Q22" s="24">
        <f>_xlfn.NORM.S.DIST(G22,FALSE)</f>
        <v>0</v>
      </c>
      <c r="R22" s="22">
        <f>Griegas!$B$6*(254-D22)*EXP(-Griegas!$B$5*(254-D22))*J22</f>
        <v>0</v>
      </c>
      <c r="S22" s="22">
        <f>F22*K22*SQRT(254-D22)</f>
        <v>0</v>
      </c>
      <c r="T22" s="22">
        <f>-((0.5*Griegas!$B$4*F22*K22)/(SQRT(254-D22)))-Griegas!$B$5*Griegas!$B$6*EXP(-Griegas!$B$5*(254-D22))*J22</f>
        <v>0</v>
      </c>
      <c r="U22" s="22">
        <f>-F22*(254-D22)*I22</f>
        <v>0</v>
      </c>
      <c r="V22" s="22">
        <f>(1/(F22*Griegas!$B$4*SQRT(254-D22)))*K22</f>
        <v>0</v>
      </c>
      <c r="W22" s="23">
        <f>K22*(H22/Griegas!$B$4)</f>
        <v>0</v>
      </c>
      <c r="X22" s="22">
        <f>F22*K22*SQRT(254-D22)*((G22*H22)/Griegas!$B$4)</f>
        <v>0</v>
      </c>
    </row>
    <row r="23" spans="4:24" x14ac:dyDescent="0.35">
      <c r="D23" s="20">
        <v>21</v>
      </c>
      <c r="E23" s="28">
        <v>44720</v>
      </c>
      <c r="F23" s="22">
        <v>121.18</v>
      </c>
      <c r="G23" s="21">
        <f>(LN(F23/Griegas!$B$6)+(Griegas!$B$5+((Griegas!$B$4^2)/2))*(254-D23))/(Griegas!$B$4*SQRT(254-D23))</f>
        <v>78.849232590010203</v>
      </c>
      <c r="H23" s="22">
        <f>(LN(F23/Griegas!$B$6)+(Griegas!$B$5-((Griegas!$B$4^2)/2))*(254-D23))/(Griegas!$B$4*SQRT(254-D23))</f>
        <v>78.568586458990509</v>
      </c>
      <c r="I23" s="23">
        <f>_xlfn.NORM.S.DIST(G23,FALSE)</f>
        <v>0</v>
      </c>
      <c r="J23" s="23">
        <f>_xlfn.NORM.S.DIST(H23,FALSE)</f>
        <v>0</v>
      </c>
      <c r="K23" s="23">
        <f>(1/(SQRT(2*PI())))*(EXP(-0.5*(G23^2)))</f>
        <v>0</v>
      </c>
      <c r="L23" s="23">
        <f>(1/(SQRT(2*PI())))*(EXP(-0.5*(H23^2)))</f>
        <v>0</v>
      </c>
      <c r="M23" s="23">
        <f>_xlfn.NORM.S.DIST(-G23,FALSE)</f>
        <v>0</v>
      </c>
      <c r="N23" s="23">
        <f>_xlfn.NORM.S.DIST(-H23,FALSE)</f>
        <v>0</v>
      </c>
      <c r="O23" s="23">
        <f>(1/(SQRT(2*PI())))*(EXP(-0.5*(-G23^2)))</f>
        <v>0</v>
      </c>
      <c r="P23" s="23">
        <f>(1/(SQRT(2*PI())))*(EXP(-0.5*(-H23^2)))</f>
        <v>0</v>
      </c>
      <c r="Q23" s="24">
        <f>_xlfn.NORM.S.DIST(G23,FALSE)</f>
        <v>0</v>
      </c>
      <c r="R23" s="22">
        <f>Griegas!$B$6*(254-D23)*EXP(-Griegas!$B$5*(254-D23))*J23</f>
        <v>0</v>
      </c>
      <c r="S23" s="22">
        <f>F23*K23*SQRT(254-D23)</f>
        <v>0</v>
      </c>
      <c r="T23" s="22">
        <f>-((0.5*Griegas!$B$4*F23*K23)/(SQRT(254-D23)))-Griegas!$B$5*Griegas!$B$6*EXP(-Griegas!$B$5*(254-D23))*J23</f>
        <v>0</v>
      </c>
      <c r="U23" s="22">
        <f>-F23*(254-D23)*I23</f>
        <v>0</v>
      </c>
      <c r="V23" s="22">
        <f>(1/(F23*Griegas!$B$4*SQRT(254-D23)))*K23</f>
        <v>0</v>
      </c>
      <c r="W23" s="23">
        <f>K23*(H23/Griegas!$B$4)</f>
        <v>0</v>
      </c>
      <c r="X23" s="22">
        <f>F23*K23*SQRT(254-D23)*((G23*H23)/Griegas!$B$4)</f>
        <v>0</v>
      </c>
    </row>
    <row r="24" spans="4:24" x14ac:dyDescent="0.35">
      <c r="D24" s="20">
        <v>22</v>
      </c>
      <c r="E24" s="28">
        <v>44721</v>
      </c>
      <c r="F24" s="22">
        <v>116.150002</v>
      </c>
      <c r="G24" s="21">
        <f>(LN(F24/Griegas!$B$6)+(Griegas!$B$5+((Griegas!$B$4^2)/2))*(254-D24))/(Griegas!$B$4*SQRT(254-D24))</f>
        <v>78.53301937892725</v>
      </c>
      <c r="H24" s="22">
        <f>(LN(F24/Griegas!$B$6)+(Griegas!$B$5-((Griegas!$B$4^2)/2))*(254-D24))/(Griegas!$B$4*SQRT(254-D24))</f>
        <v>78.252976140399838</v>
      </c>
      <c r="I24" s="23">
        <f>_xlfn.NORM.S.DIST(G24,FALSE)</f>
        <v>0</v>
      </c>
      <c r="J24" s="23">
        <f>_xlfn.NORM.S.DIST(H24,FALSE)</f>
        <v>0</v>
      </c>
      <c r="K24" s="23">
        <f>(1/(SQRT(2*PI())))*(EXP(-0.5*(G24^2)))</f>
        <v>0</v>
      </c>
      <c r="L24" s="23">
        <f>(1/(SQRT(2*PI())))*(EXP(-0.5*(H24^2)))</f>
        <v>0</v>
      </c>
      <c r="M24" s="23">
        <f>_xlfn.NORM.S.DIST(-G24,FALSE)</f>
        <v>0</v>
      </c>
      <c r="N24" s="23">
        <f>_xlfn.NORM.S.DIST(-H24,FALSE)</f>
        <v>0</v>
      </c>
      <c r="O24" s="23">
        <f>(1/(SQRT(2*PI())))*(EXP(-0.5*(-G24^2)))</f>
        <v>0</v>
      </c>
      <c r="P24" s="23">
        <f>(1/(SQRT(2*PI())))*(EXP(-0.5*(-H24^2)))</f>
        <v>0</v>
      </c>
      <c r="Q24" s="24">
        <f>_xlfn.NORM.S.DIST(G24,FALSE)</f>
        <v>0</v>
      </c>
      <c r="R24" s="22">
        <f>Griegas!$B$6*(254-D24)*EXP(-Griegas!$B$5*(254-D24))*J24</f>
        <v>0</v>
      </c>
      <c r="S24" s="22">
        <f>F24*K24*SQRT(254-D24)</f>
        <v>0</v>
      </c>
      <c r="T24" s="22">
        <f>-((0.5*Griegas!$B$4*F24*K24)/(SQRT(254-D24)))-Griegas!$B$5*Griegas!$B$6*EXP(-Griegas!$B$5*(254-D24))*J24</f>
        <v>0</v>
      </c>
      <c r="U24" s="22">
        <f>-F24*(254-D24)*I24</f>
        <v>0</v>
      </c>
      <c r="V24" s="22">
        <f>(1/(F24*Griegas!$B$4*SQRT(254-D24)))*K24</f>
        <v>0</v>
      </c>
      <c r="W24" s="23">
        <f>K24*(H24/Griegas!$B$4)</f>
        <v>0</v>
      </c>
      <c r="X24" s="22">
        <f>F24*K24*SQRT(254-D24)*((G24*H24)/Griegas!$B$4)</f>
        <v>0</v>
      </c>
    </row>
    <row r="25" spans="4:24" x14ac:dyDescent="0.35">
      <c r="D25" s="20">
        <v>23</v>
      </c>
      <c r="E25" s="28">
        <v>44722</v>
      </c>
      <c r="F25" s="22">
        <v>109.650002</v>
      </c>
      <c r="G25" s="21">
        <f>(LN(F25/Griegas!$B$6)+(Griegas!$B$5+((Griegas!$B$4^2)/2))*(254-D25))/(Griegas!$B$4*SQRT(254-D25))</f>
        <v>78.161431081027487</v>
      </c>
      <c r="H25" s="22">
        <f>(LN(F25/Griegas!$B$6)+(Griegas!$B$5-((Griegas!$B$4^2)/2))*(254-D25))/(Griegas!$B$4*SQRT(254-D25))</f>
        <v>77.88199203573582</v>
      </c>
      <c r="I25" s="23">
        <f>_xlfn.NORM.S.DIST(G25,FALSE)</f>
        <v>0</v>
      </c>
      <c r="J25" s="23">
        <f>_xlfn.NORM.S.DIST(H25,FALSE)</f>
        <v>0</v>
      </c>
      <c r="K25" s="23">
        <f>(1/(SQRT(2*PI())))*(EXP(-0.5*(G25^2)))</f>
        <v>0</v>
      </c>
      <c r="L25" s="23">
        <f>(1/(SQRT(2*PI())))*(EXP(-0.5*(H25^2)))</f>
        <v>0</v>
      </c>
      <c r="M25" s="23">
        <f>_xlfn.NORM.S.DIST(-G25,FALSE)</f>
        <v>0</v>
      </c>
      <c r="N25" s="23">
        <f>_xlfn.NORM.S.DIST(-H25,FALSE)</f>
        <v>0</v>
      </c>
      <c r="O25" s="23">
        <f>(1/(SQRT(2*PI())))*(EXP(-0.5*(-G25^2)))</f>
        <v>0</v>
      </c>
      <c r="P25" s="23">
        <f>(1/(SQRT(2*PI())))*(EXP(-0.5*(-H25^2)))</f>
        <v>0</v>
      </c>
      <c r="Q25" s="24">
        <f>_xlfn.NORM.S.DIST(G25,FALSE)</f>
        <v>0</v>
      </c>
      <c r="R25" s="22">
        <f>Griegas!$B$6*(254-D25)*EXP(-Griegas!$B$5*(254-D25))*J25</f>
        <v>0</v>
      </c>
      <c r="S25" s="22">
        <f>F25*K25*SQRT(254-D25)</f>
        <v>0</v>
      </c>
      <c r="T25" s="22">
        <f>-((0.5*Griegas!$B$4*F25*K25)/(SQRT(254-D25)))-Griegas!$B$5*Griegas!$B$6*EXP(-Griegas!$B$5*(254-D25))*J25</f>
        <v>0</v>
      </c>
      <c r="U25" s="22">
        <f>-F25*(254-D25)*I25</f>
        <v>0</v>
      </c>
      <c r="V25" s="22">
        <f>(1/(F25*Griegas!$B$4*SQRT(254-D25)))*K25</f>
        <v>0</v>
      </c>
      <c r="W25" s="23">
        <f>K25*(H25/Griegas!$B$4)</f>
        <v>0</v>
      </c>
      <c r="X25" s="22">
        <f>F25*K25*SQRT(254-D25)*((G25*H25)/Griegas!$B$4)</f>
        <v>0</v>
      </c>
    </row>
    <row r="26" spans="4:24" x14ac:dyDescent="0.35">
      <c r="D26" s="20">
        <v>24</v>
      </c>
      <c r="E26" s="28">
        <v>44725</v>
      </c>
      <c r="F26" s="22">
        <v>103.66999800000001</v>
      </c>
      <c r="G26" s="21">
        <f>(LN(F26/Griegas!$B$6)+(Griegas!$B$5+((Griegas!$B$4^2)/2))*(254-D26))/(Griegas!$B$4*SQRT(254-D26))</f>
        <v>77.794006802905272</v>
      </c>
      <c r="H26" s="22">
        <f>(LN(F26/Griegas!$B$6)+(Griegas!$B$5-((Griegas!$B$4^2)/2))*(254-D26))/(Griegas!$B$4*SQRT(254-D26))</f>
        <v>77.515173260048385</v>
      </c>
      <c r="I26" s="23">
        <f>_xlfn.NORM.S.DIST(G26,FALSE)</f>
        <v>0</v>
      </c>
      <c r="J26" s="23">
        <f>_xlfn.NORM.S.DIST(H26,FALSE)</f>
        <v>0</v>
      </c>
      <c r="K26" s="23">
        <f>(1/(SQRT(2*PI())))*(EXP(-0.5*(G26^2)))</f>
        <v>0</v>
      </c>
      <c r="L26" s="23">
        <f>(1/(SQRT(2*PI())))*(EXP(-0.5*(H26^2)))</f>
        <v>0</v>
      </c>
      <c r="M26" s="23">
        <f>_xlfn.NORM.S.DIST(-G26,FALSE)</f>
        <v>0</v>
      </c>
      <c r="N26" s="23">
        <f>_xlfn.NORM.S.DIST(-H26,FALSE)</f>
        <v>0</v>
      </c>
      <c r="O26" s="23">
        <f>(1/(SQRT(2*PI())))*(EXP(-0.5*(-G26^2)))</f>
        <v>0</v>
      </c>
      <c r="P26" s="23">
        <f>(1/(SQRT(2*PI())))*(EXP(-0.5*(-H26^2)))</f>
        <v>0</v>
      </c>
      <c r="Q26" s="24">
        <f>_xlfn.NORM.S.DIST(G26,FALSE)</f>
        <v>0</v>
      </c>
      <c r="R26" s="22">
        <f>Griegas!$B$6*(254-D26)*EXP(-Griegas!$B$5*(254-D26))*J26</f>
        <v>0</v>
      </c>
      <c r="S26" s="22">
        <f>F26*K26*SQRT(254-D26)</f>
        <v>0</v>
      </c>
      <c r="T26" s="22">
        <f>-((0.5*Griegas!$B$4*F26*K26)/(SQRT(254-D26)))-Griegas!$B$5*Griegas!$B$6*EXP(-Griegas!$B$5*(254-D26))*J26</f>
        <v>0</v>
      </c>
      <c r="U26" s="22">
        <f>-F26*(254-D26)*I26</f>
        <v>0</v>
      </c>
      <c r="V26" s="22">
        <f>(1/(F26*Griegas!$B$4*SQRT(254-D26)))*K26</f>
        <v>0</v>
      </c>
      <c r="W26" s="23">
        <f>K26*(H26/Griegas!$B$4)</f>
        <v>0</v>
      </c>
      <c r="X26" s="22">
        <f>F26*K26*SQRT(254-D26)*((G26*H26)/Griegas!$B$4)</f>
        <v>0</v>
      </c>
    </row>
    <row r="27" spans="4:24" x14ac:dyDescent="0.35">
      <c r="D27" s="20">
        <v>25</v>
      </c>
      <c r="E27" s="28">
        <v>44726</v>
      </c>
      <c r="F27" s="22">
        <v>102.30999799999999</v>
      </c>
      <c r="G27" s="21">
        <f>(LN(F27/Griegas!$B$6)+(Griegas!$B$5+((Griegas!$B$4^2)/2))*(254-D27))/(Griegas!$B$4*SQRT(254-D27))</f>
        <v>77.579452288623301</v>
      </c>
      <c r="H27" s="22">
        <f>(LN(F27/Griegas!$B$6)+(Griegas!$B$5-((Griegas!$B$4^2)/2))*(254-D27))/(Griegas!$B$4*SQRT(254-D27))</f>
        <v>77.301225565947831</v>
      </c>
      <c r="I27" s="23">
        <f>_xlfn.NORM.S.DIST(G27,FALSE)</f>
        <v>0</v>
      </c>
      <c r="J27" s="23">
        <f>_xlfn.NORM.S.DIST(H27,FALSE)</f>
        <v>0</v>
      </c>
      <c r="K27" s="23">
        <f>(1/(SQRT(2*PI())))*(EXP(-0.5*(G27^2)))</f>
        <v>0</v>
      </c>
      <c r="L27" s="23">
        <f>(1/(SQRT(2*PI())))*(EXP(-0.5*(H27^2)))</f>
        <v>0</v>
      </c>
      <c r="M27" s="23">
        <f>_xlfn.NORM.S.DIST(-G27,FALSE)</f>
        <v>0</v>
      </c>
      <c r="N27" s="23">
        <f>_xlfn.NORM.S.DIST(-H27,FALSE)</f>
        <v>0</v>
      </c>
      <c r="O27" s="23">
        <f>(1/(SQRT(2*PI())))*(EXP(-0.5*(-G27^2)))</f>
        <v>0</v>
      </c>
      <c r="P27" s="23">
        <f>(1/(SQRT(2*PI())))*(EXP(-0.5*(-H27^2)))</f>
        <v>0</v>
      </c>
      <c r="Q27" s="24">
        <f>_xlfn.NORM.S.DIST(G27,FALSE)</f>
        <v>0</v>
      </c>
      <c r="R27" s="22">
        <f>Griegas!$B$6*(254-D27)*EXP(-Griegas!$B$5*(254-D27))*J27</f>
        <v>0</v>
      </c>
      <c r="S27" s="22">
        <f>F27*K27*SQRT(254-D27)</f>
        <v>0</v>
      </c>
      <c r="T27" s="22">
        <f>-((0.5*Griegas!$B$4*F27*K27)/(SQRT(254-D27)))-Griegas!$B$5*Griegas!$B$6*EXP(-Griegas!$B$5*(254-D27))*J27</f>
        <v>0</v>
      </c>
      <c r="U27" s="22">
        <f>-F27*(254-D27)*I27</f>
        <v>0</v>
      </c>
      <c r="V27" s="22">
        <f>(1/(F27*Griegas!$B$4*SQRT(254-D27)))*K27</f>
        <v>0</v>
      </c>
      <c r="W27" s="23">
        <f>K27*(H27/Griegas!$B$4)</f>
        <v>0</v>
      </c>
      <c r="X27" s="22">
        <f>F27*K27*SQRT(254-D27)*((G27*H27)/Griegas!$B$4)</f>
        <v>0</v>
      </c>
    </row>
    <row r="28" spans="4:24" x14ac:dyDescent="0.35">
      <c r="D28" s="20">
        <v>26</v>
      </c>
      <c r="E28" s="28">
        <v>44727</v>
      </c>
      <c r="F28" s="22">
        <v>107.66999800000001</v>
      </c>
      <c r="G28" s="21">
        <f>(LN(F28/Griegas!$B$6)+(Griegas!$B$5+((Griegas!$B$4^2)/2))*(254-D28))/(Griegas!$B$4*SQRT(254-D28))</f>
        <v>77.595830290949905</v>
      </c>
      <c r="H28" s="22">
        <f>(LN(F28/Griegas!$B$6)+(Griegas!$B$5-((Griegas!$B$4^2)/2))*(254-D28))/(Griegas!$B$4*SQRT(254-D28))</f>
        <v>77.318211714843557</v>
      </c>
      <c r="I28" s="23">
        <f>_xlfn.NORM.S.DIST(G28,FALSE)</f>
        <v>0</v>
      </c>
      <c r="J28" s="23">
        <f>_xlfn.NORM.S.DIST(H28,FALSE)</f>
        <v>0</v>
      </c>
      <c r="K28" s="23">
        <f>(1/(SQRT(2*PI())))*(EXP(-0.5*(G28^2)))</f>
        <v>0</v>
      </c>
      <c r="L28" s="23">
        <f>(1/(SQRT(2*PI())))*(EXP(-0.5*(H28^2)))</f>
        <v>0</v>
      </c>
      <c r="M28" s="23">
        <f>_xlfn.NORM.S.DIST(-G28,FALSE)</f>
        <v>0</v>
      </c>
      <c r="N28" s="23">
        <f>_xlfn.NORM.S.DIST(-H28,FALSE)</f>
        <v>0</v>
      </c>
      <c r="O28" s="23">
        <f>(1/(SQRT(2*PI())))*(EXP(-0.5*(-G28^2)))</f>
        <v>0</v>
      </c>
      <c r="P28" s="23">
        <f>(1/(SQRT(2*PI())))*(EXP(-0.5*(-H28^2)))</f>
        <v>0</v>
      </c>
      <c r="Q28" s="24">
        <f>_xlfn.NORM.S.DIST(G28,FALSE)</f>
        <v>0</v>
      </c>
      <c r="R28" s="22">
        <f>Griegas!$B$6*(254-D28)*EXP(-Griegas!$B$5*(254-D28))*J28</f>
        <v>0</v>
      </c>
      <c r="S28" s="22">
        <f>F28*K28*SQRT(254-D28)</f>
        <v>0</v>
      </c>
      <c r="T28" s="22">
        <f>-((0.5*Griegas!$B$4*F28*K28)/(SQRT(254-D28)))-Griegas!$B$5*Griegas!$B$6*EXP(-Griegas!$B$5*(254-D28))*J28</f>
        <v>0</v>
      </c>
      <c r="U28" s="22">
        <f>-F28*(254-D28)*I28</f>
        <v>0</v>
      </c>
      <c r="V28" s="22">
        <f>(1/(F28*Griegas!$B$4*SQRT(254-D28)))*K28</f>
        <v>0</v>
      </c>
      <c r="W28" s="23">
        <f>K28*(H28/Griegas!$B$4)</f>
        <v>0</v>
      </c>
      <c r="X28" s="22">
        <f>F28*K28*SQRT(254-D28)*((G28*H28)/Griegas!$B$4)</f>
        <v>0</v>
      </c>
    </row>
    <row r="29" spans="4:24" x14ac:dyDescent="0.35">
      <c r="D29" s="20">
        <v>27</v>
      </c>
      <c r="E29" s="28">
        <v>44728</v>
      </c>
      <c r="F29" s="22">
        <v>103.660004</v>
      </c>
      <c r="G29" s="21">
        <f>(LN(F29/Griegas!$B$6)+(Griegas!$B$5+((Griegas!$B$4^2)/2))*(254-D29))/(Griegas!$B$4*SQRT(254-D29))</f>
        <v>77.291299491837009</v>
      </c>
      <c r="H29" s="22">
        <f>(LN(F29/Griegas!$B$6)+(Griegas!$B$5-((Griegas!$B$4^2)/2))*(254-D29))/(Griegas!$B$4*SQRT(254-D29))</f>
        <v>77.014290397423267</v>
      </c>
      <c r="I29" s="23">
        <f>_xlfn.NORM.S.DIST(G29,FALSE)</f>
        <v>0</v>
      </c>
      <c r="J29" s="23">
        <f>_xlfn.NORM.S.DIST(H29,FALSE)</f>
        <v>0</v>
      </c>
      <c r="K29" s="23">
        <f>(1/(SQRT(2*PI())))*(EXP(-0.5*(G29^2)))</f>
        <v>0</v>
      </c>
      <c r="L29" s="23">
        <f>(1/(SQRT(2*PI())))*(EXP(-0.5*(H29^2)))</f>
        <v>0</v>
      </c>
      <c r="M29" s="23">
        <f>_xlfn.NORM.S.DIST(-G29,FALSE)</f>
        <v>0</v>
      </c>
      <c r="N29" s="23">
        <f>_xlfn.NORM.S.DIST(-H29,FALSE)</f>
        <v>0</v>
      </c>
      <c r="O29" s="23">
        <f>(1/(SQRT(2*PI())))*(EXP(-0.5*(-G29^2)))</f>
        <v>0</v>
      </c>
      <c r="P29" s="23">
        <f>(1/(SQRT(2*PI())))*(EXP(-0.5*(-H29^2)))</f>
        <v>0</v>
      </c>
      <c r="Q29" s="24">
        <f>_xlfn.NORM.S.DIST(G29,FALSE)</f>
        <v>0</v>
      </c>
      <c r="R29" s="22">
        <f>Griegas!$B$6*(254-D29)*EXP(-Griegas!$B$5*(254-D29))*J29</f>
        <v>0</v>
      </c>
      <c r="S29" s="22">
        <f>F29*K29*SQRT(254-D29)</f>
        <v>0</v>
      </c>
      <c r="T29" s="22">
        <f>-((0.5*Griegas!$B$4*F29*K29)/(SQRT(254-D29)))-Griegas!$B$5*Griegas!$B$6*EXP(-Griegas!$B$5*(254-D29))*J29</f>
        <v>0</v>
      </c>
      <c r="U29" s="22">
        <f>-F29*(254-D29)*I29</f>
        <v>0</v>
      </c>
      <c r="V29" s="22">
        <f>(1/(F29*Griegas!$B$4*SQRT(254-D29)))*K29</f>
        <v>0</v>
      </c>
      <c r="W29" s="23">
        <f>K29*(H29/Griegas!$B$4)</f>
        <v>0</v>
      </c>
      <c r="X29" s="22">
        <f>F29*K29*SQRT(254-D29)*((G29*H29)/Griegas!$B$4)</f>
        <v>0</v>
      </c>
    </row>
    <row r="30" spans="4:24" x14ac:dyDescent="0.35">
      <c r="D30" s="20">
        <v>28</v>
      </c>
      <c r="E30" s="28">
        <v>44729</v>
      </c>
      <c r="F30" s="22">
        <v>106.220001</v>
      </c>
      <c r="G30" s="21">
        <f>(LN(F30/Griegas!$B$6)+(Griegas!$B$5+((Griegas!$B$4^2)/2))*(254-D30))/(Griegas!$B$4*SQRT(254-D30))</f>
        <v>77.211382805370789</v>
      </c>
      <c r="H30" s="22">
        <f>(LN(F30/Griegas!$B$6)+(Griegas!$B$5-((Griegas!$B$4^2)/2))*(254-D30))/(Griegas!$B$4*SQRT(254-D30))</f>
        <v>76.934984536605356</v>
      </c>
      <c r="I30" s="23">
        <f>_xlfn.NORM.S.DIST(G30,FALSE)</f>
        <v>0</v>
      </c>
      <c r="J30" s="23">
        <f>_xlfn.NORM.S.DIST(H30,FALSE)</f>
        <v>0</v>
      </c>
      <c r="K30" s="23">
        <f>(1/(SQRT(2*PI())))*(EXP(-0.5*(G30^2)))</f>
        <v>0</v>
      </c>
      <c r="L30" s="23">
        <f>(1/(SQRT(2*PI())))*(EXP(-0.5*(H30^2)))</f>
        <v>0</v>
      </c>
      <c r="M30" s="23">
        <f>_xlfn.NORM.S.DIST(-G30,FALSE)</f>
        <v>0</v>
      </c>
      <c r="N30" s="23">
        <f>_xlfn.NORM.S.DIST(-H30,FALSE)</f>
        <v>0</v>
      </c>
      <c r="O30" s="23">
        <f>(1/(SQRT(2*PI())))*(EXP(-0.5*(-G30^2)))</f>
        <v>0</v>
      </c>
      <c r="P30" s="23">
        <f>(1/(SQRT(2*PI())))*(EXP(-0.5*(-H30^2)))</f>
        <v>0</v>
      </c>
      <c r="Q30" s="24">
        <f>_xlfn.NORM.S.DIST(G30,FALSE)</f>
        <v>0</v>
      </c>
      <c r="R30" s="22">
        <f>Griegas!$B$6*(254-D30)*EXP(-Griegas!$B$5*(254-D30))*J30</f>
        <v>0</v>
      </c>
      <c r="S30" s="22">
        <f>F30*K30*SQRT(254-D30)</f>
        <v>0</v>
      </c>
      <c r="T30" s="22">
        <f>-((0.5*Griegas!$B$4*F30*K30)/(SQRT(254-D30)))-Griegas!$B$5*Griegas!$B$6*EXP(-Griegas!$B$5*(254-D30))*J30</f>
        <v>0</v>
      </c>
      <c r="U30" s="22">
        <f>-F30*(254-D30)*I30</f>
        <v>0</v>
      </c>
      <c r="V30" s="22">
        <f>(1/(F30*Griegas!$B$4*SQRT(254-D30)))*K30</f>
        <v>0</v>
      </c>
      <c r="W30" s="23">
        <f>K30*(H30/Griegas!$B$4)</f>
        <v>0</v>
      </c>
      <c r="X30" s="22">
        <f>F30*K30*SQRT(254-D30)*((G30*H30)/Griegas!$B$4)</f>
        <v>0</v>
      </c>
    </row>
    <row r="31" spans="4:24" x14ac:dyDescent="0.35">
      <c r="D31" s="20">
        <v>29</v>
      </c>
      <c r="E31" s="28">
        <v>44733</v>
      </c>
      <c r="F31" s="22">
        <v>108.68</v>
      </c>
      <c r="G31" s="21">
        <f>(LN(F31/Griegas!$B$6)+(Griegas!$B$5+((Griegas!$B$4^2)/2))*(254-D31))/(Griegas!$B$4*SQRT(254-D31))</f>
        <v>77.126048901615334</v>
      </c>
      <c r="H31" s="22">
        <f>(LN(F31/Griegas!$B$6)+(Griegas!$B$5-((Griegas!$B$4^2)/2))*(254-D31))/(Griegas!$B$4*SQRT(254-D31))</f>
        <v>76.850262811383928</v>
      </c>
      <c r="I31" s="23">
        <f>_xlfn.NORM.S.DIST(G31,FALSE)</f>
        <v>0</v>
      </c>
      <c r="J31" s="23">
        <f>_xlfn.NORM.S.DIST(H31,FALSE)</f>
        <v>0</v>
      </c>
      <c r="K31" s="23">
        <f>(1/(SQRT(2*PI())))*(EXP(-0.5*(G31^2)))</f>
        <v>0</v>
      </c>
      <c r="L31" s="23">
        <f>(1/(SQRT(2*PI())))*(EXP(-0.5*(H31^2)))</f>
        <v>0</v>
      </c>
      <c r="M31" s="23">
        <f>_xlfn.NORM.S.DIST(-G31,FALSE)</f>
        <v>0</v>
      </c>
      <c r="N31" s="23">
        <f>_xlfn.NORM.S.DIST(-H31,FALSE)</f>
        <v>0</v>
      </c>
      <c r="O31" s="23">
        <f>(1/(SQRT(2*PI())))*(EXP(-0.5*(-G31^2)))</f>
        <v>0</v>
      </c>
      <c r="P31" s="23">
        <f>(1/(SQRT(2*PI())))*(EXP(-0.5*(-H31^2)))</f>
        <v>0</v>
      </c>
      <c r="Q31" s="24">
        <f>_xlfn.NORM.S.DIST(G31,FALSE)</f>
        <v>0</v>
      </c>
      <c r="R31" s="22">
        <f>Griegas!$B$6*(254-D31)*EXP(-Griegas!$B$5*(254-D31))*J31</f>
        <v>0</v>
      </c>
      <c r="S31" s="22">
        <f>F31*K31*SQRT(254-D31)</f>
        <v>0</v>
      </c>
      <c r="T31" s="22">
        <f>-((0.5*Griegas!$B$4*F31*K31)/(SQRT(254-D31)))-Griegas!$B$5*Griegas!$B$6*EXP(-Griegas!$B$5*(254-D31))*J31</f>
        <v>0</v>
      </c>
      <c r="U31" s="22">
        <f>-F31*(254-D31)*I31</f>
        <v>0</v>
      </c>
      <c r="V31" s="22">
        <f>(1/(F31*Griegas!$B$4*SQRT(254-D31)))*K31</f>
        <v>0</v>
      </c>
      <c r="W31" s="23">
        <f>K31*(H31/Griegas!$B$4)</f>
        <v>0</v>
      </c>
      <c r="X31" s="22">
        <f>F31*K31*SQRT(254-D31)*((G31*H31)/Griegas!$B$4)</f>
        <v>0</v>
      </c>
    </row>
    <row r="32" spans="4:24" x14ac:dyDescent="0.35">
      <c r="D32" s="20">
        <v>30</v>
      </c>
      <c r="E32" s="28">
        <v>44734</v>
      </c>
      <c r="F32" s="22">
        <v>108.949997</v>
      </c>
      <c r="G32" s="21">
        <f>(LN(F32/Griegas!$B$6)+(Griegas!$B$5+((Griegas!$B$4^2)/2))*(254-D32))/(Griegas!$B$4*SQRT(254-D32))</f>
        <v>76.966530028721067</v>
      </c>
      <c r="H32" s="22">
        <f>(LN(F32/Griegas!$B$6)+(Griegas!$B$5-((Griegas!$B$4^2)/2))*(254-D32))/(Griegas!$B$4*SQRT(254-D32))</f>
        <v>76.691357478938713</v>
      </c>
      <c r="I32" s="23">
        <f>_xlfn.NORM.S.DIST(G32,FALSE)</f>
        <v>0</v>
      </c>
      <c r="J32" s="23">
        <f>_xlfn.NORM.S.DIST(H32,FALSE)</f>
        <v>0</v>
      </c>
      <c r="K32" s="23">
        <f>(1/(SQRT(2*PI())))*(EXP(-0.5*(G32^2)))</f>
        <v>0</v>
      </c>
      <c r="L32" s="23">
        <f>(1/(SQRT(2*PI())))*(EXP(-0.5*(H32^2)))</f>
        <v>0</v>
      </c>
      <c r="M32" s="23">
        <f>_xlfn.NORM.S.DIST(-G32,FALSE)</f>
        <v>0</v>
      </c>
      <c r="N32" s="23">
        <f>_xlfn.NORM.S.DIST(-H32,FALSE)</f>
        <v>0</v>
      </c>
      <c r="O32" s="23">
        <f>(1/(SQRT(2*PI())))*(EXP(-0.5*(-G32^2)))</f>
        <v>0</v>
      </c>
      <c r="P32" s="23">
        <f>(1/(SQRT(2*PI())))*(EXP(-0.5*(-H32^2)))</f>
        <v>0</v>
      </c>
      <c r="Q32" s="24">
        <f>_xlfn.NORM.S.DIST(G32,FALSE)</f>
        <v>0</v>
      </c>
      <c r="R32" s="22">
        <f>Griegas!$B$6*(254-D32)*EXP(-Griegas!$B$5*(254-D32))*J32</f>
        <v>0</v>
      </c>
      <c r="S32" s="22">
        <f>F32*K32*SQRT(254-D32)</f>
        <v>0</v>
      </c>
      <c r="T32" s="22">
        <f>-((0.5*Griegas!$B$4*F32*K32)/(SQRT(254-D32)))-Griegas!$B$5*Griegas!$B$6*EXP(-Griegas!$B$5*(254-D32))*J32</f>
        <v>0</v>
      </c>
      <c r="U32" s="22">
        <f>-F32*(254-D32)*I32</f>
        <v>0</v>
      </c>
      <c r="V32" s="22">
        <f>(1/(F32*Griegas!$B$4*SQRT(254-D32)))*K32</f>
        <v>0</v>
      </c>
      <c r="W32" s="23">
        <f>K32*(H32/Griegas!$B$4)</f>
        <v>0</v>
      </c>
      <c r="X32" s="22">
        <f>F32*K32*SQRT(254-D32)*((G32*H32)/Griegas!$B$4)</f>
        <v>0</v>
      </c>
    </row>
    <row r="33" spans="4:24" x14ac:dyDescent="0.35">
      <c r="D33" s="20">
        <v>31</v>
      </c>
      <c r="E33" s="28">
        <v>44735</v>
      </c>
      <c r="F33" s="22">
        <v>112.44000200000001</v>
      </c>
      <c r="G33" s="21">
        <f>(LN(F33/Griegas!$B$6)+(Griegas!$B$5+((Griegas!$B$4^2)/2))*(254-D33))/(Griegas!$B$4*SQRT(254-D33))</f>
        <v>76.912486436643334</v>
      </c>
      <c r="H33" s="22">
        <f>(LN(F33/Griegas!$B$6)+(Griegas!$B$5-((Griegas!$B$4^2)/2))*(254-D33))/(Griegas!$B$4*SQRT(254-D33))</f>
        <v>76.637928798355276</v>
      </c>
      <c r="I33" s="23">
        <f>_xlfn.NORM.S.DIST(G33,FALSE)</f>
        <v>0</v>
      </c>
      <c r="J33" s="23">
        <f>_xlfn.NORM.S.DIST(H33,FALSE)</f>
        <v>0</v>
      </c>
      <c r="K33" s="23">
        <f>(1/(SQRT(2*PI())))*(EXP(-0.5*(G33^2)))</f>
        <v>0</v>
      </c>
      <c r="L33" s="23">
        <f>(1/(SQRT(2*PI())))*(EXP(-0.5*(H33^2)))</f>
        <v>0</v>
      </c>
      <c r="M33" s="23">
        <f>_xlfn.NORM.S.DIST(-G33,FALSE)</f>
        <v>0</v>
      </c>
      <c r="N33" s="23">
        <f>_xlfn.NORM.S.DIST(-H33,FALSE)</f>
        <v>0</v>
      </c>
      <c r="O33" s="23">
        <f>(1/(SQRT(2*PI())))*(EXP(-0.5*(-G33^2)))</f>
        <v>0</v>
      </c>
      <c r="P33" s="23">
        <f>(1/(SQRT(2*PI())))*(EXP(-0.5*(-H33^2)))</f>
        <v>0</v>
      </c>
      <c r="Q33" s="24">
        <f>_xlfn.NORM.S.DIST(G33,FALSE)</f>
        <v>0</v>
      </c>
      <c r="R33" s="22">
        <f>Griegas!$B$6*(254-D33)*EXP(-Griegas!$B$5*(254-D33))*J33</f>
        <v>0</v>
      </c>
      <c r="S33" s="22">
        <f>F33*K33*SQRT(254-D33)</f>
        <v>0</v>
      </c>
      <c r="T33" s="22">
        <f>-((0.5*Griegas!$B$4*F33*K33)/(SQRT(254-D33)))-Griegas!$B$5*Griegas!$B$6*EXP(-Griegas!$B$5*(254-D33))*J33</f>
        <v>0</v>
      </c>
      <c r="U33" s="22">
        <f>-F33*(254-D33)*I33</f>
        <v>0</v>
      </c>
      <c r="V33" s="22">
        <f>(1/(F33*Griegas!$B$4*SQRT(254-D33)))*K33</f>
        <v>0</v>
      </c>
      <c r="W33" s="23">
        <f>K33*(H33/Griegas!$B$4)</f>
        <v>0</v>
      </c>
      <c r="X33" s="22">
        <f>F33*K33*SQRT(254-D33)*((G33*H33)/Griegas!$B$4)</f>
        <v>0</v>
      </c>
    </row>
    <row r="34" spans="4:24" x14ac:dyDescent="0.35">
      <c r="D34" s="20">
        <v>32</v>
      </c>
      <c r="E34" s="28">
        <v>44736</v>
      </c>
      <c r="F34" s="22">
        <v>116.459999</v>
      </c>
      <c r="G34" s="21">
        <f>(LN(F34/Griegas!$B$6)+(Griegas!$B$5+((Griegas!$B$4^2)/2))*(254-D34))/(Griegas!$B$4*SQRT(254-D34))</f>
        <v>76.87171935806937</v>
      </c>
      <c r="H34" s="22">
        <f>(LN(F34/Griegas!$B$6)+(Griegas!$B$5-((Griegas!$B$4^2)/2))*(254-D34))/(Griegas!$B$4*SQRT(254-D34))</f>
        <v>76.597778011553515</v>
      </c>
      <c r="I34" s="23">
        <f>_xlfn.NORM.S.DIST(G34,FALSE)</f>
        <v>0</v>
      </c>
      <c r="J34" s="23">
        <f>_xlfn.NORM.S.DIST(H34,FALSE)</f>
        <v>0</v>
      </c>
      <c r="K34" s="23">
        <f>(1/(SQRT(2*PI())))*(EXP(-0.5*(G34^2)))</f>
        <v>0</v>
      </c>
      <c r="L34" s="23">
        <f>(1/(SQRT(2*PI())))*(EXP(-0.5*(H34^2)))</f>
        <v>0</v>
      </c>
      <c r="M34" s="23">
        <f>_xlfn.NORM.S.DIST(-G34,FALSE)</f>
        <v>0</v>
      </c>
      <c r="N34" s="23">
        <f>_xlfn.NORM.S.DIST(-H34,FALSE)</f>
        <v>0</v>
      </c>
      <c r="O34" s="23">
        <f>(1/(SQRT(2*PI())))*(EXP(-0.5*(-G34^2)))</f>
        <v>0</v>
      </c>
      <c r="P34" s="23">
        <f>(1/(SQRT(2*PI())))*(EXP(-0.5*(-H34^2)))</f>
        <v>0</v>
      </c>
      <c r="Q34" s="24">
        <f>_xlfn.NORM.S.DIST(G34,FALSE)</f>
        <v>0</v>
      </c>
      <c r="R34" s="22">
        <f>Griegas!$B$6*(254-D34)*EXP(-Griegas!$B$5*(254-D34))*J34</f>
        <v>0</v>
      </c>
      <c r="S34" s="22">
        <f>F34*K34*SQRT(254-D34)</f>
        <v>0</v>
      </c>
      <c r="T34" s="22">
        <f>-((0.5*Griegas!$B$4*F34*K34)/(SQRT(254-D34)))-Griegas!$B$5*Griegas!$B$6*EXP(-Griegas!$B$5*(254-D34))*J34</f>
        <v>0</v>
      </c>
      <c r="U34" s="22">
        <f>-F34*(254-D34)*I34</f>
        <v>0</v>
      </c>
      <c r="V34" s="22">
        <f>(1/(F34*Griegas!$B$4*SQRT(254-D34)))*K34</f>
        <v>0</v>
      </c>
      <c r="W34" s="23">
        <f>K34*(H34/Griegas!$B$4)</f>
        <v>0</v>
      </c>
      <c r="X34" s="22">
        <f>F34*K34*SQRT(254-D34)*((G34*H34)/Griegas!$B$4)</f>
        <v>0</v>
      </c>
    </row>
    <row r="35" spans="4:24" x14ac:dyDescent="0.35">
      <c r="D35" s="20">
        <v>33</v>
      </c>
      <c r="E35" s="28">
        <v>44739</v>
      </c>
      <c r="F35" s="22">
        <v>113.220001</v>
      </c>
      <c r="G35" s="21">
        <f>(LN(F35/Griegas!$B$6)+(Griegas!$B$5+((Griegas!$B$4^2)/2))*(254-D35))/(Griegas!$B$4*SQRT(254-D35))</f>
        <v>76.599407756053452</v>
      </c>
      <c r="H35" s="22">
        <f>(LN(F35/Griegas!$B$6)+(Griegas!$B$5-((Griegas!$B$4^2)/2))*(254-D35))/(Griegas!$B$4*SQRT(254-D35))</f>
        <v>76.32608409092451</v>
      </c>
      <c r="I35" s="23">
        <f>_xlfn.NORM.S.DIST(G35,FALSE)</f>
        <v>0</v>
      </c>
      <c r="J35" s="23">
        <f>_xlfn.NORM.S.DIST(H35,FALSE)</f>
        <v>0</v>
      </c>
      <c r="K35" s="23">
        <f>(1/(SQRT(2*PI())))*(EXP(-0.5*(G35^2)))</f>
        <v>0</v>
      </c>
      <c r="L35" s="23">
        <f>(1/(SQRT(2*PI())))*(EXP(-0.5*(H35^2)))</f>
        <v>0</v>
      </c>
      <c r="M35" s="23">
        <f>_xlfn.NORM.S.DIST(-G35,FALSE)</f>
        <v>0</v>
      </c>
      <c r="N35" s="23">
        <f>_xlfn.NORM.S.DIST(-H35,FALSE)</f>
        <v>0</v>
      </c>
      <c r="O35" s="23">
        <f>(1/(SQRT(2*PI())))*(EXP(-0.5*(-G35^2)))</f>
        <v>0</v>
      </c>
      <c r="P35" s="23">
        <f>(1/(SQRT(2*PI())))*(EXP(-0.5*(-H35^2)))</f>
        <v>0</v>
      </c>
      <c r="Q35" s="24">
        <f>_xlfn.NORM.S.DIST(G35,FALSE)</f>
        <v>0</v>
      </c>
      <c r="R35" s="22">
        <f>Griegas!$B$6*(254-D35)*EXP(-Griegas!$B$5*(254-D35))*J35</f>
        <v>0</v>
      </c>
      <c r="S35" s="22">
        <f>F35*K35*SQRT(254-D35)</f>
        <v>0</v>
      </c>
      <c r="T35" s="22">
        <f>-((0.5*Griegas!$B$4*F35*K35)/(SQRT(254-D35)))-Griegas!$B$5*Griegas!$B$6*EXP(-Griegas!$B$5*(254-D35))*J35</f>
        <v>0</v>
      </c>
      <c r="U35" s="22">
        <f>-F35*(254-D35)*I35</f>
        <v>0</v>
      </c>
      <c r="V35" s="22">
        <f>(1/(F35*Griegas!$B$4*SQRT(254-D35)))*K35</f>
        <v>0</v>
      </c>
      <c r="W35" s="23">
        <f>K35*(H35/Griegas!$B$4)</f>
        <v>0</v>
      </c>
      <c r="X35" s="22">
        <f>F35*K35*SQRT(254-D35)*((G35*H35)/Griegas!$B$4)</f>
        <v>0</v>
      </c>
    </row>
    <row r="36" spans="4:24" x14ac:dyDescent="0.35">
      <c r="D36" s="20">
        <v>34</v>
      </c>
      <c r="E36" s="28">
        <v>44740</v>
      </c>
      <c r="F36" s="22">
        <v>107.400002</v>
      </c>
      <c r="G36" s="21">
        <f>(LN(F36/Griegas!$B$6)+(Griegas!$B$5+((Griegas!$B$4^2)/2))*(254-D36))/(Griegas!$B$4*SQRT(254-D36))</f>
        <v>76.236202067923543</v>
      </c>
      <c r="H36" s="22">
        <f>(LN(F36/Griegas!$B$6)+(Griegas!$B$5-((Griegas!$B$4^2)/2))*(254-D36))/(Griegas!$B$4*SQRT(254-D36))</f>
        <v>75.963497483238712</v>
      </c>
      <c r="I36" s="23">
        <f>_xlfn.NORM.S.DIST(G36,FALSE)</f>
        <v>0</v>
      </c>
      <c r="J36" s="23">
        <f>_xlfn.NORM.S.DIST(H36,FALSE)</f>
        <v>0</v>
      </c>
      <c r="K36" s="23">
        <f>(1/(SQRT(2*PI())))*(EXP(-0.5*(G36^2)))</f>
        <v>0</v>
      </c>
      <c r="L36" s="23">
        <f>(1/(SQRT(2*PI())))*(EXP(-0.5*(H36^2)))</f>
        <v>0</v>
      </c>
      <c r="M36" s="23">
        <f>_xlfn.NORM.S.DIST(-G36,FALSE)</f>
        <v>0</v>
      </c>
      <c r="N36" s="23">
        <f>_xlfn.NORM.S.DIST(-H36,FALSE)</f>
        <v>0</v>
      </c>
      <c r="O36" s="23">
        <f>(1/(SQRT(2*PI())))*(EXP(-0.5*(-G36^2)))</f>
        <v>0</v>
      </c>
      <c r="P36" s="23">
        <f>(1/(SQRT(2*PI())))*(EXP(-0.5*(-H36^2)))</f>
        <v>0</v>
      </c>
      <c r="Q36" s="24">
        <f>_xlfn.NORM.S.DIST(G36,FALSE)</f>
        <v>0</v>
      </c>
      <c r="R36" s="22">
        <f>Griegas!$B$6*(254-D36)*EXP(-Griegas!$B$5*(254-D36))*J36</f>
        <v>0</v>
      </c>
      <c r="S36" s="22">
        <f>F36*K36*SQRT(254-D36)</f>
        <v>0</v>
      </c>
      <c r="T36" s="22">
        <f>-((0.5*Griegas!$B$4*F36*K36)/(SQRT(254-D36)))-Griegas!$B$5*Griegas!$B$6*EXP(-Griegas!$B$5*(254-D36))*J36</f>
        <v>0</v>
      </c>
      <c r="U36" s="22">
        <f>-F36*(254-D36)*I36</f>
        <v>0</v>
      </c>
      <c r="V36" s="22">
        <f>(1/(F36*Griegas!$B$4*SQRT(254-D36)))*K36</f>
        <v>0</v>
      </c>
      <c r="W36" s="23">
        <f>K36*(H36/Griegas!$B$4)</f>
        <v>0</v>
      </c>
      <c r="X36" s="22">
        <f>F36*K36*SQRT(254-D36)*((G36*H36)/Griegas!$B$4)</f>
        <v>0</v>
      </c>
    </row>
    <row r="37" spans="4:24" x14ac:dyDescent="0.35">
      <c r="D37" s="20">
        <v>35</v>
      </c>
      <c r="E37" s="28">
        <v>44741</v>
      </c>
      <c r="F37" s="22">
        <v>108.91999800000001</v>
      </c>
      <c r="G37" s="21">
        <f>(LN(F37/Griegas!$B$6)+(Griegas!$B$5+((Griegas!$B$4^2)/2))*(254-D37))/(Griegas!$B$4*SQRT(254-D37))</f>
        <v>76.117344560102651</v>
      </c>
      <c r="H37" s="22">
        <f>(LN(F37/Griegas!$B$6)+(Griegas!$B$5-((Griegas!$B$4^2)/2))*(254-D37))/(Griegas!$B$4*SQRT(254-D37))</f>
        <v>75.845260464469121</v>
      </c>
      <c r="I37" s="23">
        <f>_xlfn.NORM.S.DIST(G37,FALSE)</f>
        <v>0</v>
      </c>
      <c r="J37" s="23">
        <f>_xlfn.NORM.S.DIST(H37,FALSE)</f>
        <v>0</v>
      </c>
      <c r="K37" s="23">
        <f>(1/(SQRT(2*PI())))*(EXP(-0.5*(G37^2)))</f>
        <v>0</v>
      </c>
      <c r="L37" s="23">
        <f>(1/(SQRT(2*PI())))*(EXP(-0.5*(H37^2)))</f>
        <v>0</v>
      </c>
      <c r="M37" s="23">
        <f>_xlfn.NORM.S.DIST(-G37,FALSE)</f>
        <v>0</v>
      </c>
      <c r="N37" s="23">
        <f>_xlfn.NORM.S.DIST(-H37,FALSE)</f>
        <v>0</v>
      </c>
      <c r="O37" s="23">
        <f>(1/(SQRT(2*PI())))*(EXP(-0.5*(-G37^2)))</f>
        <v>0</v>
      </c>
      <c r="P37" s="23">
        <f>(1/(SQRT(2*PI())))*(EXP(-0.5*(-H37^2)))</f>
        <v>0</v>
      </c>
      <c r="Q37" s="24">
        <f>_xlfn.NORM.S.DIST(G37,FALSE)</f>
        <v>0</v>
      </c>
      <c r="R37" s="22">
        <f>Griegas!$B$6*(254-D37)*EXP(-Griegas!$B$5*(254-D37))*J37</f>
        <v>0</v>
      </c>
      <c r="S37" s="22">
        <f>F37*K37*SQRT(254-D37)</f>
        <v>0</v>
      </c>
      <c r="T37" s="22">
        <f>-((0.5*Griegas!$B$4*F37*K37)/(SQRT(254-D37)))-Griegas!$B$5*Griegas!$B$6*EXP(-Griegas!$B$5*(254-D37))*J37</f>
        <v>0</v>
      </c>
      <c r="U37" s="22">
        <f>-F37*(254-D37)*I37</f>
        <v>0</v>
      </c>
      <c r="V37" s="22">
        <f>(1/(F37*Griegas!$B$4*SQRT(254-D37)))*K37</f>
        <v>0</v>
      </c>
      <c r="W37" s="23">
        <f>K37*(H37/Griegas!$B$4)</f>
        <v>0</v>
      </c>
      <c r="X37" s="22">
        <f>F37*K37*SQRT(254-D37)*((G37*H37)/Griegas!$B$4)</f>
        <v>0</v>
      </c>
    </row>
    <row r="38" spans="4:24" x14ac:dyDescent="0.35">
      <c r="D38" s="20">
        <v>36</v>
      </c>
      <c r="E38" s="28">
        <v>44742</v>
      </c>
      <c r="F38" s="22">
        <v>106.209999</v>
      </c>
      <c r="G38" s="21">
        <f>(LN(F38/Griegas!$B$6)+(Griegas!$B$5+((Griegas!$B$4^2)/2))*(254-D38))/(Griegas!$B$4*SQRT(254-D38))</f>
        <v>75.85375767029366</v>
      </c>
      <c r="H38" s="22">
        <f>(LN(F38/Griegas!$B$6)+(Griegas!$B$5-((Griegas!$B$4^2)/2))*(254-D38))/(Griegas!$B$4*SQRT(254-D38))</f>
        <v>75.582295481977638</v>
      </c>
      <c r="I38" s="23">
        <f>_xlfn.NORM.S.DIST(G38,FALSE)</f>
        <v>0</v>
      </c>
      <c r="J38" s="23">
        <f>_xlfn.NORM.S.DIST(H38,FALSE)</f>
        <v>0</v>
      </c>
      <c r="K38" s="23">
        <f>(1/(SQRT(2*PI())))*(EXP(-0.5*(G38^2)))</f>
        <v>0</v>
      </c>
      <c r="L38" s="23">
        <f>(1/(SQRT(2*PI())))*(EXP(-0.5*(H38^2)))</f>
        <v>0</v>
      </c>
      <c r="M38" s="23">
        <f>_xlfn.NORM.S.DIST(-G38,FALSE)</f>
        <v>0</v>
      </c>
      <c r="N38" s="23">
        <f>_xlfn.NORM.S.DIST(-H38,FALSE)</f>
        <v>0</v>
      </c>
      <c r="O38" s="23">
        <f>(1/(SQRT(2*PI())))*(EXP(-0.5*(-G38^2)))</f>
        <v>0</v>
      </c>
      <c r="P38" s="23">
        <f>(1/(SQRT(2*PI())))*(EXP(-0.5*(-H38^2)))</f>
        <v>0</v>
      </c>
      <c r="Q38" s="24">
        <f>_xlfn.NORM.S.DIST(G38,FALSE)</f>
        <v>0</v>
      </c>
      <c r="R38" s="22">
        <f>Griegas!$B$6*(254-D38)*EXP(-Griegas!$B$5*(254-D38))*J38</f>
        <v>0</v>
      </c>
      <c r="S38" s="22">
        <f>F38*K38*SQRT(254-D38)</f>
        <v>0</v>
      </c>
      <c r="T38" s="22">
        <f>-((0.5*Griegas!$B$4*F38*K38)/(SQRT(254-D38)))-Griegas!$B$5*Griegas!$B$6*EXP(-Griegas!$B$5*(254-D38))*J38</f>
        <v>0</v>
      </c>
      <c r="U38" s="22">
        <f>-F38*(254-D38)*I38</f>
        <v>0</v>
      </c>
      <c r="V38" s="22">
        <f>(1/(F38*Griegas!$B$4*SQRT(254-D38)))*K38</f>
        <v>0</v>
      </c>
      <c r="W38" s="23">
        <f>K38*(H38/Griegas!$B$4)</f>
        <v>0</v>
      </c>
      <c r="X38" s="22">
        <f>F38*K38*SQRT(254-D38)*((G38*H38)/Griegas!$B$4)</f>
        <v>0</v>
      </c>
    </row>
    <row r="39" spans="4:24" x14ac:dyDescent="0.35">
      <c r="D39" s="20">
        <v>37</v>
      </c>
      <c r="E39" s="28">
        <v>44743</v>
      </c>
      <c r="F39" s="22">
        <v>109.55999799999999</v>
      </c>
      <c r="G39" s="21">
        <f>(LN(F39/Griegas!$B$6)+(Griegas!$B$5+((Griegas!$B$4^2)/2))*(254-D39))/(Griegas!$B$4*SQRT(254-D39))</f>
        <v>75.797044917651618</v>
      </c>
      <c r="H39" s="22">
        <f>(LN(F39/Griegas!$B$6)+(Griegas!$B$5-((Griegas!$B$4^2)/2))*(254-D39))/(Griegas!$B$4*SQRT(254-D39))</f>
        <v>75.526206064689347</v>
      </c>
      <c r="I39" s="23">
        <f>_xlfn.NORM.S.DIST(G39,FALSE)</f>
        <v>0</v>
      </c>
      <c r="J39" s="23">
        <f>_xlfn.NORM.S.DIST(H39,FALSE)</f>
        <v>0</v>
      </c>
      <c r="K39" s="23">
        <f>(1/(SQRT(2*PI())))*(EXP(-0.5*(G39^2)))</f>
        <v>0</v>
      </c>
      <c r="L39" s="23">
        <f>(1/(SQRT(2*PI())))*(EXP(-0.5*(H39^2)))</f>
        <v>0</v>
      </c>
      <c r="M39" s="23">
        <f>_xlfn.NORM.S.DIST(-G39,FALSE)</f>
        <v>0</v>
      </c>
      <c r="N39" s="23">
        <f>_xlfn.NORM.S.DIST(-H39,FALSE)</f>
        <v>0</v>
      </c>
      <c r="O39" s="23">
        <f>(1/(SQRT(2*PI())))*(EXP(-0.5*(-G39^2)))</f>
        <v>0</v>
      </c>
      <c r="P39" s="23">
        <f>(1/(SQRT(2*PI())))*(EXP(-0.5*(-H39^2)))</f>
        <v>0</v>
      </c>
      <c r="Q39" s="24">
        <f>_xlfn.NORM.S.DIST(G39,FALSE)</f>
        <v>0</v>
      </c>
      <c r="R39" s="22">
        <f>Griegas!$B$6*(254-D39)*EXP(-Griegas!$B$5*(254-D39))*J39</f>
        <v>0</v>
      </c>
      <c r="S39" s="22">
        <f>F39*K39*SQRT(254-D39)</f>
        <v>0</v>
      </c>
      <c r="T39" s="22">
        <f>-((0.5*Griegas!$B$4*F39*K39)/(SQRT(254-D39)))-Griegas!$B$5*Griegas!$B$6*EXP(-Griegas!$B$5*(254-D39))*J39</f>
        <v>0</v>
      </c>
      <c r="U39" s="22">
        <f>-F39*(254-D39)*I39</f>
        <v>0</v>
      </c>
      <c r="V39" s="22">
        <f>(1/(F39*Griegas!$B$4*SQRT(254-D39)))*K39</f>
        <v>0</v>
      </c>
      <c r="W39" s="23">
        <f>K39*(H39/Griegas!$B$4)</f>
        <v>0</v>
      </c>
      <c r="X39" s="22">
        <f>F39*K39*SQRT(254-D39)*((G39*H39)/Griegas!$B$4)</f>
        <v>0</v>
      </c>
    </row>
    <row r="40" spans="4:24" x14ac:dyDescent="0.35">
      <c r="D40" s="20">
        <v>38</v>
      </c>
      <c r="E40" s="28">
        <v>44747</v>
      </c>
      <c r="F40" s="22">
        <v>113.5</v>
      </c>
      <c r="G40" s="21">
        <f>(LN(F40/Griegas!$B$6)+(Griegas!$B$5+((Griegas!$B$4^2)/2))*(254-D40))/(Griegas!$B$4*SQRT(254-D40))</f>
        <v>75.756299681918151</v>
      </c>
      <c r="H40" s="22">
        <f>(LN(F40/Griegas!$B$6)+(Griegas!$B$5-((Griegas!$B$4^2)/2))*(254-D40))/(Griegas!$B$4*SQRT(254-D40))</f>
        <v>75.486085602228499</v>
      </c>
      <c r="I40" s="23">
        <f>_xlfn.NORM.S.DIST(G40,FALSE)</f>
        <v>0</v>
      </c>
      <c r="J40" s="23">
        <f>_xlfn.NORM.S.DIST(H40,FALSE)</f>
        <v>0</v>
      </c>
      <c r="K40" s="23">
        <f>(1/(SQRT(2*PI())))*(EXP(-0.5*(G40^2)))</f>
        <v>0</v>
      </c>
      <c r="L40" s="23">
        <f>(1/(SQRT(2*PI())))*(EXP(-0.5*(H40^2)))</f>
        <v>0</v>
      </c>
      <c r="M40" s="23">
        <f>_xlfn.NORM.S.DIST(-G40,FALSE)</f>
        <v>0</v>
      </c>
      <c r="N40" s="23">
        <f>_xlfn.NORM.S.DIST(-H40,FALSE)</f>
        <v>0</v>
      </c>
      <c r="O40" s="23">
        <f>(1/(SQRT(2*PI())))*(EXP(-0.5*(-G40^2)))</f>
        <v>0</v>
      </c>
      <c r="P40" s="23">
        <f>(1/(SQRT(2*PI())))*(EXP(-0.5*(-H40^2)))</f>
        <v>0</v>
      </c>
      <c r="Q40" s="24">
        <f>_xlfn.NORM.S.DIST(G40,FALSE)</f>
        <v>0</v>
      </c>
      <c r="R40" s="22">
        <f>Griegas!$B$6*(254-D40)*EXP(-Griegas!$B$5*(254-D40))*J40</f>
        <v>0</v>
      </c>
      <c r="S40" s="22">
        <f>F40*K40*SQRT(254-D40)</f>
        <v>0</v>
      </c>
      <c r="T40" s="22">
        <f>-((0.5*Griegas!$B$4*F40*K40)/(SQRT(254-D40)))-Griegas!$B$5*Griegas!$B$6*EXP(-Griegas!$B$5*(254-D40))*J40</f>
        <v>0</v>
      </c>
      <c r="U40" s="22">
        <f>-F40*(254-D40)*I40</f>
        <v>0</v>
      </c>
      <c r="V40" s="22">
        <f>(1/(F40*Griegas!$B$4*SQRT(254-D40)))*K40</f>
        <v>0</v>
      </c>
      <c r="W40" s="23">
        <f>K40*(H40/Griegas!$B$4)</f>
        <v>0</v>
      </c>
      <c r="X40" s="22">
        <f>F40*K40*SQRT(254-D40)*((G40*H40)/Griegas!$B$4)</f>
        <v>0</v>
      </c>
    </row>
    <row r="41" spans="4:24" x14ac:dyDescent="0.35">
      <c r="D41" s="20">
        <v>39</v>
      </c>
      <c r="E41" s="28">
        <v>44748</v>
      </c>
      <c r="F41" s="22">
        <v>114.33000199999999</v>
      </c>
      <c r="G41" s="21">
        <f>(LN(F41/Griegas!$B$6)+(Griegas!$B$5+((Griegas!$B$4^2)/2))*(254-D41))/(Griegas!$B$4*SQRT(254-D41))</f>
        <v>75.61174557989699</v>
      </c>
      <c r="H41" s="22">
        <f>(LN(F41/Griegas!$B$6)+(Griegas!$B$5-((Griegas!$B$4^2)/2))*(254-D41))/(Griegas!$B$4*SQRT(254-D41))</f>
        <v>75.342157721396063</v>
      </c>
      <c r="I41" s="23">
        <f>_xlfn.NORM.S.DIST(G41,FALSE)</f>
        <v>0</v>
      </c>
      <c r="J41" s="23">
        <f>_xlfn.NORM.S.DIST(H41,FALSE)</f>
        <v>0</v>
      </c>
      <c r="K41" s="23">
        <f>(1/(SQRT(2*PI())))*(EXP(-0.5*(G41^2)))</f>
        <v>0</v>
      </c>
      <c r="L41" s="23">
        <f>(1/(SQRT(2*PI())))*(EXP(-0.5*(H41^2)))</f>
        <v>0</v>
      </c>
      <c r="M41" s="23">
        <f>_xlfn.NORM.S.DIST(-G41,FALSE)</f>
        <v>0</v>
      </c>
      <c r="N41" s="23">
        <f>_xlfn.NORM.S.DIST(-H41,FALSE)</f>
        <v>0</v>
      </c>
      <c r="O41" s="23">
        <f>(1/(SQRT(2*PI())))*(EXP(-0.5*(-G41^2)))</f>
        <v>0</v>
      </c>
      <c r="P41" s="23">
        <f>(1/(SQRT(2*PI())))*(EXP(-0.5*(-H41^2)))</f>
        <v>0</v>
      </c>
      <c r="Q41" s="24">
        <f>_xlfn.NORM.S.DIST(G41,FALSE)</f>
        <v>0</v>
      </c>
      <c r="R41" s="22">
        <f>Griegas!$B$6*(254-D41)*EXP(-Griegas!$B$5*(254-D41))*J41</f>
        <v>0</v>
      </c>
      <c r="S41" s="22">
        <f>F41*K41*SQRT(254-D41)</f>
        <v>0</v>
      </c>
      <c r="T41" s="22">
        <f>-((0.5*Griegas!$B$4*F41*K41)/(SQRT(254-D41)))-Griegas!$B$5*Griegas!$B$6*EXP(-Griegas!$B$5*(254-D41))*J41</f>
        <v>0</v>
      </c>
      <c r="U41" s="22">
        <f>-F41*(254-D41)*I41</f>
        <v>0</v>
      </c>
      <c r="V41" s="22">
        <f>(1/(F41*Griegas!$B$4*SQRT(254-D41)))*K41</f>
        <v>0</v>
      </c>
      <c r="W41" s="23">
        <f>K41*(H41/Griegas!$B$4)</f>
        <v>0</v>
      </c>
      <c r="X41" s="22">
        <f>F41*K41*SQRT(254-D41)*((G41*H41)/Griegas!$B$4)</f>
        <v>0</v>
      </c>
    </row>
    <row r="42" spans="4:24" x14ac:dyDescent="0.35">
      <c r="D42" s="20">
        <v>40</v>
      </c>
      <c r="E42" s="28">
        <v>44749</v>
      </c>
      <c r="F42" s="22">
        <v>116.33000199999999</v>
      </c>
      <c r="G42" s="21">
        <f>(LN(F42/Griegas!$B$6)+(Griegas!$B$5+((Griegas!$B$4^2)/2))*(254-D42))/(Griegas!$B$4*SQRT(254-D42))</f>
        <v>75.504315113032931</v>
      </c>
      <c r="H42" s="22">
        <f>(LN(F42/Griegas!$B$6)+(Griegas!$B$5-((Griegas!$B$4^2)/2))*(254-D42))/(Griegas!$B$4*SQRT(254-D42))</f>
        <v>75.235354933750358</v>
      </c>
      <c r="I42" s="23">
        <f>_xlfn.NORM.S.DIST(G42,FALSE)</f>
        <v>0</v>
      </c>
      <c r="J42" s="23">
        <f>_xlfn.NORM.S.DIST(H42,FALSE)</f>
        <v>0</v>
      </c>
      <c r="K42" s="23">
        <f>(1/(SQRT(2*PI())))*(EXP(-0.5*(G42^2)))</f>
        <v>0</v>
      </c>
      <c r="L42" s="23">
        <f>(1/(SQRT(2*PI())))*(EXP(-0.5*(H42^2)))</f>
        <v>0</v>
      </c>
      <c r="M42" s="23">
        <f>_xlfn.NORM.S.DIST(-G42,FALSE)</f>
        <v>0</v>
      </c>
      <c r="N42" s="23">
        <f>_xlfn.NORM.S.DIST(-H42,FALSE)</f>
        <v>0</v>
      </c>
      <c r="O42" s="23">
        <f>(1/(SQRT(2*PI())))*(EXP(-0.5*(-G42^2)))</f>
        <v>0</v>
      </c>
      <c r="P42" s="23">
        <f>(1/(SQRT(2*PI())))*(EXP(-0.5*(-H42^2)))</f>
        <v>0</v>
      </c>
      <c r="Q42" s="24">
        <f>_xlfn.NORM.S.DIST(G42,FALSE)</f>
        <v>0</v>
      </c>
      <c r="R42" s="22">
        <f>Griegas!$B$6*(254-D42)*EXP(-Griegas!$B$5*(254-D42))*J42</f>
        <v>0</v>
      </c>
      <c r="S42" s="22">
        <f>F42*K42*SQRT(254-D42)</f>
        <v>0</v>
      </c>
      <c r="T42" s="22">
        <f>-((0.5*Griegas!$B$4*F42*K42)/(SQRT(254-D42)))-Griegas!$B$5*Griegas!$B$6*EXP(-Griegas!$B$5*(254-D42))*J42</f>
        <v>0</v>
      </c>
      <c r="U42" s="22">
        <f>-F42*(254-D42)*I42</f>
        <v>0</v>
      </c>
      <c r="V42" s="22">
        <f>(1/(F42*Griegas!$B$4*SQRT(254-D42)))*K42</f>
        <v>0</v>
      </c>
      <c r="W42" s="23">
        <f>K42*(H42/Griegas!$B$4)</f>
        <v>0</v>
      </c>
      <c r="X42" s="22">
        <f>F42*K42*SQRT(254-D42)*((G42*H42)/Griegas!$B$4)</f>
        <v>0</v>
      </c>
    </row>
    <row r="43" spans="4:24" x14ac:dyDescent="0.35">
      <c r="D43" s="20">
        <v>41</v>
      </c>
      <c r="E43" s="28">
        <v>44750</v>
      </c>
      <c r="F43" s="22">
        <v>115.540001</v>
      </c>
      <c r="G43" s="21">
        <f>(LN(F43/Griegas!$B$6)+(Griegas!$B$5+((Griegas!$B$4^2)/2))*(254-D43))/(Griegas!$B$4*SQRT(254-D43))</f>
        <v>75.306770822118793</v>
      </c>
      <c r="H43" s="22">
        <f>(LN(F43/Griegas!$B$6)+(Griegas!$B$5-((Griegas!$B$4^2)/2))*(254-D43))/(Griegas!$B$4*SQRT(254-D43))</f>
        <v>75.038439790316076</v>
      </c>
      <c r="I43" s="23">
        <f>_xlfn.NORM.S.DIST(G43,FALSE)</f>
        <v>0</v>
      </c>
      <c r="J43" s="23">
        <f>_xlfn.NORM.S.DIST(H43,FALSE)</f>
        <v>0</v>
      </c>
      <c r="K43" s="23">
        <f>(1/(SQRT(2*PI())))*(EXP(-0.5*(G43^2)))</f>
        <v>0</v>
      </c>
      <c r="L43" s="23">
        <f>(1/(SQRT(2*PI())))*(EXP(-0.5*(H43^2)))</f>
        <v>0</v>
      </c>
      <c r="M43" s="23">
        <f>_xlfn.NORM.S.DIST(-G43,FALSE)</f>
        <v>0</v>
      </c>
      <c r="N43" s="23">
        <f>_xlfn.NORM.S.DIST(-H43,FALSE)</f>
        <v>0</v>
      </c>
      <c r="O43" s="23">
        <f>(1/(SQRT(2*PI())))*(EXP(-0.5*(-G43^2)))</f>
        <v>0</v>
      </c>
      <c r="P43" s="23">
        <f>(1/(SQRT(2*PI())))*(EXP(-0.5*(-H43^2)))</f>
        <v>0</v>
      </c>
      <c r="Q43" s="24">
        <f>_xlfn.NORM.S.DIST(G43,FALSE)</f>
        <v>0</v>
      </c>
      <c r="R43" s="22">
        <f>Griegas!$B$6*(254-D43)*EXP(-Griegas!$B$5*(254-D43))*J43</f>
        <v>0</v>
      </c>
      <c r="S43" s="22">
        <f>F43*K43*SQRT(254-D43)</f>
        <v>0</v>
      </c>
      <c r="T43" s="22">
        <f>-((0.5*Griegas!$B$4*F43*K43)/(SQRT(254-D43)))-Griegas!$B$5*Griegas!$B$6*EXP(-Griegas!$B$5*(254-D43))*J43</f>
        <v>0</v>
      </c>
      <c r="U43" s="22">
        <f>-F43*(254-D43)*I43</f>
        <v>0</v>
      </c>
      <c r="V43" s="22">
        <f>(1/(F43*Griegas!$B$4*SQRT(254-D43)))*K43</f>
        <v>0</v>
      </c>
      <c r="W43" s="23">
        <f>K43*(H43/Griegas!$B$4)</f>
        <v>0</v>
      </c>
      <c r="X43" s="22">
        <f>F43*K43*SQRT(254-D43)*((G43*H43)/Griegas!$B$4)</f>
        <v>0</v>
      </c>
    </row>
    <row r="44" spans="4:24" x14ac:dyDescent="0.35">
      <c r="D44" s="20">
        <v>42</v>
      </c>
      <c r="E44" s="28">
        <v>44753</v>
      </c>
      <c r="F44" s="22">
        <v>111.75</v>
      </c>
      <c r="G44" s="21">
        <f>(LN(F44/Griegas!$B$6)+(Griegas!$B$5+((Griegas!$B$4^2)/2))*(254-D44))/(Griegas!$B$4*SQRT(254-D44))</f>
        <v>75.009578273693933</v>
      </c>
      <c r="H44" s="22">
        <f>(LN(F44/Griegas!$B$6)+(Griegas!$B$5-((Griegas!$B$4^2)/2))*(254-D44))/(Griegas!$B$4*SQRT(254-D44))</f>
        <v>74.741877867984655</v>
      </c>
      <c r="I44" s="23">
        <f>_xlfn.NORM.S.DIST(G44,FALSE)</f>
        <v>0</v>
      </c>
      <c r="J44" s="23">
        <f>_xlfn.NORM.S.DIST(H44,FALSE)</f>
        <v>0</v>
      </c>
      <c r="K44" s="23">
        <f>(1/(SQRT(2*PI())))*(EXP(-0.5*(G44^2)))</f>
        <v>0</v>
      </c>
      <c r="L44" s="23">
        <f>(1/(SQRT(2*PI())))*(EXP(-0.5*(H44^2)))</f>
        <v>0</v>
      </c>
      <c r="M44" s="23">
        <f>_xlfn.NORM.S.DIST(-G44,FALSE)</f>
        <v>0</v>
      </c>
      <c r="N44" s="23">
        <f>_xlfn.NORM.S.DIST(-H44,FALSE)</f>
        <v>0</v>
      </c>
      <c r="O44" s="23">
        <f>(1/(SQRT(2*PI())))*(EXP(-0.5*(-G44^2)))</f>
        <v>0</v>
      </c>
      <c r="P44" s="23">
        <f>(1/(SQRT(2*PI())))*(EXP(-0.5*(-H44^2)))</f>
        <v>0</v>
      </c>
      <c r="Q44" s="24">
        <f>_xlfn.NORM.S.DIST(G44,FALSE)</f>
        <v>0</v>
      </c>
      <c r="R44" s="22">
        <f>Griegas!$B$6*(254-D44)*EXP(-Griegas!$B$5*(254-D44))*J44</f>
        <v>0</v>
      </c>
      <c r="S44" s="22">
        <f>F44*K44*SQRT(254-D44)</f>
        <v>0</v>
      </c>
      <c r="T44" s="22">
        <f>-((0.5*Griegas!$B$4*F44*K44)/(SQRT(254-D44)))-Griegas!$B$5*Griegas!$B$6*EXP(-Griegas!$B$5*(254-D44))*J44</f>
        <v>0</v>
      </c>
      <c r="U44" s="22">
        <f>-F44*(254-D44)*I44</f>
        <v>0</v>
      </c>
      <c r="V44" s="22">
        <f>(1/(F44*Griegas!$B$4*SQRT(254-D44)))*K44</f>
        <v>0</v>
      </c>
      <c r="W44" s="23">
        <f>K44*(H44/Griegas!$B$4)</f>
        <v>0</v>
      </c>
      <c r="X44" s="22">
        <f>F44*K44*SQRT(254-D44)*((G44*H44)/Griegas!$B$4)</f>
        <v>0</v>
      </c>
    </row>
    <row r="45" spans="4:24" x14ac:dyDescent="0.35">
      <c r="D45" s="20">
        <v>43</v>
      </c>
      <c r="E45" s="28">
        <v>44754</v>
      </c>
      <c r="F45" s="22">
        <v>109.220001</v>
      </c>
      <c r="G45" s="21">
        <f>(LN(F45/Griegas!$B$6)+(Griegas!$B$5+((Griegas!$B$4^2)/2))*(254-D45))/(Griegas!$B$4*SQRT(254-D45))</f>
        <v>74.750536852977774</v>
      </c>
      <c r="H45" s="22">
        <f>(LN(F45/Griegas!$B$6)+(Griegas!$B$5-((Griegas!$B$4^2)/2))*(254-D45))/(Griegas!$B$4*SQRT(254-D45))</f>
        <v>74.483468562449843</v>
      </c>
      <c r="I45" s="23">
        <f>_xlfn.NORM.S.DIST(G45,FALSE)</f>
        <v>0</v>
      </c>
      <c r="J45" s="23">
        <f>_xlfn.NORM.S.DIST(H45,FALSE)</f>
        <v>0</v>
      </c>
      <c r="K45" s="23">
        <f>(1/(SQRT(2*PI())))*(EXP(-0.5*(G45^2)))</f>
        <v>0</v>
      </c>
      <c r="L45" s="23">
        <f>(1/(SQRT(2*PI())))*(EXP(-0.5*(H45^2)))</f>
        <v>0</v>
      </c>
      <c r="M45" s="23">
        <f>_xlfn.NORM.S.DIST(-G45,FALSE)</f>
        <v>0</v>
      </c>
      <c r="N45" s="23">
        <f>_xlfn.NORM.S.DIST(-H45,FALSE)</f>
        <v>0</v>
      </c>
      <c r="O45" s="23">
        <f>(1/(SQRT(2*PI())))*(EXP(-0.5*(-G45^2)))</f>
        <v>0</v>
      </c>
      <c r="P45" s="23">
        <f>(1/(SQRT(2*PI())))*(EXP(-0.5*(-H45^2)))</f>
        <v>0</v>
      </c>
      <c r="Q45" s="24">
        <f>_xlfn.NORM.S.DIST(G45,FALSE)</f>
        <v>0</v>
      </c>
      <c r="R45" s="22">
        <f>Griegas!$B$6*(254-D45)*EXP(-Griegas!$B$5*(254-D45))*J45</f>
        <v>0</v>
      </c>
      <c r="S45" s="22">
        <f>F45*K45*SQRT(254-D45)</f>
        <v>0</v>
      </c>
      <c r="T45" s="22">
        <f>-((0.5*Griegas!$B$4*F45*K45)/(SQRT(254-D45)))-Griegas!$B$5*Griegas!$B$6*EXP(-Griegas!$B$5*(254-D45))*J45</f>
        <v>0</v>
      </c>
      <c r="U45" s="22">
        <f>-F45*(254-D45)*I45</f>
        <v>0</v>
      </c>
      <c r="V45" s="22">
        <f>(1/(F45*Griegas!$B$4*SQRT(254-D45)))*K45</f>
        <v>0</v>
      </c>
      <c r="W45" s="23">
        <f>K45*(H45/Griegas!$B$4)</f>
        <v>0</v>
      </c>
      <c r="X45" s="22">
        <f>F45*K45*SQRT(254-D45)*((G45*H45)/Griegas!$B$4)</f>
        <v>0</v>
      </c>
    </row>
    <row r="46" spans="4:24" x14ac:dyDescent="0.35">
      <c r="D46" s="20">
        <v>44</v>
      </c>
      <c r="E46" s="28">
        <v>44755</v>
      </c>
      <c r="F46" s="22">
        <v>110.400002</v>
      </c>
      <c r="G46" s="21">
        <f>(LN(F46/Griegas!$B$6)+(Griegas!$B$5+((Griegas!$B$4^2)/2))*(254-D46))/(Griegas!$B$4*SQRT(254-D46))</f>
        <v>74.616967837340255</v>
      </c>
      <c r="H46" s="22">
        <f>(LN(F46/Griegas!$B$6)+(Griegas!$B$5-((Griegas!$B$4^2)/2))*(254-D46))/(Griegas!$B$4*SQRT(254-D46))</f>
        <v>74.350533161680133</v>
      </c>
      <c r="I46" s="23">
        <f>_xlfn.NORM.S.DIST(G46,FALSE)</f>
        <v>0</v>
      </c>
      <c r="J46" s="23">
        <f>_xlfn.NORM.S.DIST(H46,FALSE)</f>
        <v>0</v>
      </c>
      <c r="K46" s="23">
        <f>(1/(SQRT(2*PI())))*(EXP(-0.5*(G46^2)))</f>
        <v>0</v>
      </c>
      <c r="L46" s="23">
        <f>(1/(SQRT(2*PI())))*(EXP(-0.5*(H46^2)))</f>
        <v>0</v>
      </c>
      <c r="M46" s="23">
        <f>_xlfn.NORM.S.DIST(-G46,FALSE)</f>
        <v>0</v>
      </c>
      <c r="N46" s="23">
        <f>_xlfn.NORM.S.DIST(-H46,FALSE)</f>
        <v>0</v>
      </c>
      <c r="O46" s="23">
        <f>(1/(SQRT(2*PI())))*(EXP(-0.5*(-G46^2)))</f>
        <v>0</v>
      </c>
      <c r="P46" s="23">
        <f>(1/(SQRT(2*PI())))*(EXP(-0.5*(-H46^2)))</f>
        <v>0</v>
      </c>
      <c r="Q46" s="24">
        <f>_xlfn.NORM.S.DIST(G46,FALSE)</f>
        <v>0</v>
      </c>
      <c r="R46" s="22">
        <f>Griegas!$B$6*(254-D46)*EXP(-Griegas!$B$5*(254-D46))*J46</f>
        <v>0</v>
      </c>
      <c r="S46" s="22">
        <f>F46*K46*SQRT(254-D46)</f>
        <v>0</v>
      </c>
      <c r="T46" s="22">
        <f>-((0.5*Griegas!$B$4*F46*K46)/(SQRT(254-D46)))-Griegas!$B$5*Griegas!$B$6*EXP(-Griegas!$B$5*(254-D46))*J46</f>
        <v>0</v>
      </c>
      <c r="U46" s="22">
        <f>-F46*(254-D46)*I46</f>
        <v>0</v>
      </c>
      <c r="V46" s="22">
        <f>(1/(F46*Griegas!$B$4*SQRT(254-D46)))*K46</f>
        <v>0</v>
      </c>
      <c r="W46" s="23">
        <f>K46*(H46/Griegas!$B$4)</f>
        <v>0</v>
      </c>
      <c r="X46" s="22">
        <f>F46*K46*SQRT(254-D46)*((G46*H46)/Griegas!$B$4)</f>
        <v>0</v>
      </c>
    </row>
    <row r="47" spans="4:24" x14ac:dyDescent="0.35">
      <c r="D47" s="20">
        <v>45</v>
      </c>
      <c r="E47" s="28">
        <v>44756</v>
      </c>
      <c r="F47" s="22">
        <v>110.629997</v>
      </c>
      <c r="G47" s="21">
        <f>(LN(F47/Griegas!$B$6)+(Griegas!$B$5+((Griegas!$B$4^2)/2))*(254-D47))/(Griegas!$B$4*SQRT(254-D47))</f>
        <v>74.450586173401078</v>
      </c>
      <c r="H47" s="22">
        <f>(LN(F47/Griegas!$B$6)+(Griegas!$B$5-((Griegas!$B$4^2)/2))*(254-D47))/(Griegas!$B$4*SQRT(254-D47))</f>
        <v>74.18478662302013</v>
      </c>
      <c r="I47" s="23">
        <f>_xlfn.NORM.S.DIST(G47,FALSE)</f>
        <v>0</v>
      </c>
      <c r="J47" s="23">
        <f>_xlfn.NORM.S.DIST(H47,FALSE)</f>
        <v>0</v>
      </c>
      <c r="K47" s="23">
        <f>(1/(SQRT(2*PI())))*(EXP(-0.5*(G47^2)))</f>
        <v>0</v>
      </c>
      <c r="L47" s="23">
        <f>(1/(SQRT(2*PI())))*(EXP(-0.5*(H47^2)))</f>
        <v>0</v>
      </c>
      <c r="M47" s="23">
        <f>_xlfn.NORM.S.DIST(-G47,FALSE)</f>
        <v>0</v>
      </c>
      <c r="N47" s="23">
        <f>_xlfn.NORM.S.DIST(-H47,FALSE)</f>
        <v>0</v>
      </c>
      <c r="O47" s="23">
        <f>(1/(SQRT(2*PI())))*(EXP(-0.5*(-G47^2)))</f>
        <v>0</v>
      </c>
      <c r="P47" s="23">
        <f>(1/(SQRT(2*PI())))*(EXP(-0.5*(-H47^2)))</f>
        <v>0</v>
      </c>
      <c r="Q47" s="24">
        <f>_xlfn.NORM.S.DIST(G47,FALSE)</f>
        <v>0</v>
      </c>
      <c r="R47" s="22">
        <f>Griegas!$B$6*(254-D47)*EXP(-Griegas!$B$5*(254-D47))*J47</f>
        <v>0</v>
      </c>
      <c r="S47" s="22">
        <f>F47*K47*SQRT(254-D47)</f>
        <v>0</v>
      </c>
      <c r="T47" s="22">
        <f>-((0.5*Griegas!$B$4*F47*K47)/(SQRT(254-D47)))-Griegas!$B$5*Griegas!$B$6*EXP(-Griegas!$B$5*(254-D47))*J47</f>
        <v>0</v>
      </c>
      <c r="U47" s="22">
        <f>-F47*(254-D47)*I47</f>
        <v>0</v>
      </c>
      <c r="V47" s="22">
        <f>(1/(F47*Griegas!$B$4*SQRT(254-D47)))*K47</f>
        <v>0</v>
      </c>
      <c r="W47" s="23">
        <f>K47*(H47/Griegas!$B$4)</f>
        <v>0</v>
      </c>
      <c r="X47" s="22">
        <f>F47*K47*SQRT(254-D47)*((G47*H47)/Griegas!$B$4)</f>
        <v>0</v>
      </c>
    </row>
    <row r="48" spans="4:24" x14ac:dyDescent="0.35">
      <c r="D48" s="20">
        <v>46</v>
      </c>
      <c r="E48" s="28">
        <v>44757</v>
      </c>
      <c r="F48" s="22">
        <v>113.550003</v>
      </c>
      <c r="G48" s="21">
        <f>(LN(F48/Griegas!$B$6)+(Griegas!$B$5+((Griegas!$B$4^2)/2))*(254-D48))/(Griegas!$B$4*SQRT(254-D48))</f>
        <v>74.374234299686222</v>
      </c>
      <c r="H48" s="22">
        <f>(LN(F48/Griegas!$B$6)+(Griegas!$B$5-((Griegas!$B$4^2)/2))*(254-D48))/(Griegas!$B$4*SQRT(254-D48))</f>
        <v>74.109071395849156</v>
      </c>
      <c r="I48" s="23">
        <f>_xlfn.NORM.S.DIST(G48,FALSE)</f>
        <v>0</v>
      </c>
      <c r="J48" s="23">
        <f>_xlfn.NORM.S.DIST(H48,FALSE)</f>
        <v>0</v>
      </c>
      <c r="K48" s="23">
        <f>(1/(SQRT(2*PI())))*(EXP(-0.5*(G48^2)))</f>
        <v>0</v>
      </c>
      <c r="L48" s="23">
        <f>(1/(SQRT(2*PI())))*(EXP(-0.5*(H48^2)))</f>
        <v>0</v>
      </c>
      <c r="M48" s="23">
        <f>_xlfn.NORM.S.DIST(-G48,FALSE)</f>
        <v>0</v>
      </c>
      <c r="N48" s="23">
        <f>_xlfn.NORM.S.DIST(-H48,FALSE)</f>
        <v>0</v>
      </c>
      <c r="O48" s="23">
        <f>(1/(SQRT(2*PI())))*(EXP(-0.5*(-G48^2)))</f>
        <v>0</v>
      </c>
      <c r="P48" s="23">
        <f>(1/(SQRT(2*PI())))*(EXP(-0.5*(-H48^2)))</f>
        <v>0</v>
      </c>
      <c r="Q48" s="24">
        <f>_xlfn.NORM.S.DIST(G48,FALSE)</f>
        <v>0</v>
      </c>
      <c r="R48" s="22">
        <f>Griegas!$B$6*(254-D48)*EXP(-Griegas!$B$5*(254-D48))*J48</f>
        <v>0</v>
      </c>
      <c r="S48" s="22">
        <f>F48*K48*SQRT(254-D48)</f>
        <v>0</v>
      </c>
      <c r="T48" s="22">
        <f>-((0.5*Griegas!$B$4*F48*K48)/(SQRT(254-D48)))-Griegas!$B$5*Griegas!$B$6*EXP(-Griegas!$B$5*(254-D48))*J48</f>
        <v>0</v>
      </c>
      <c r="U48" s="22">
        <f>-F48*(254-D48)*I48</f>
        <v>0</v>
      </c>
      <c r="V48" s="22">
        <f>(1/(F48*Griegas!$B$4*SQRT(254-D48)))*K48</f>
        <v>0</v>
      </c>
      <c r="W48" s="23">
        <f>K48*(H48/Griegas!$B$4)</f>
        <v>0</v>
      </c>
      <c r="X48" s="22">
        <f>F48*K48*SQRT(254-D48)*((G48*H48)/Griegas!$B$4)</f>
        <v>0</v>
      </c>
    </row>
    <row r="49" spans="4:24" x14ac:dyDescent="0.35">
      <c r="D49" s="20">
        <v>47</v>
      </c>
      <c r="E49" s="28">
        <v>44760</v>
      </c>
      <c r="F49" s="22">
        <v>113.760002</v>
      </c>
      <c r="G49" s="21">
        <f>(LN(F49/Griegas!$B$6)+(Griegas!$B$5+((Griegas!$B$4^2)/2))*(254-D49))/(Griegas!$B$4*SQRT(254-D49))</f>
        <v>74.206444059072453</v>
      </c>
      <c r="H49" s="22">
        <f>(LN(F49/Griegas!$B$6)+(Griegas!$B$5-((Griegas!$B$4^2)/2))*(254-D49))/(Griegas!$B$4*SQRT(254-D49))</f>
        <v>73.941919334027872</v>
      </c>
      <c r="I49" s="23">
        <f>_xlfn.NORM.S.DIST(G49,FALSE)</f>
        <v>0</v>
      </c>
      <c r="J49" s="23">
        <f>_xlfn.NORM.S.DIST(H49,FALSE)</f>
        <v>0</v>
      </c>
      <c r="K49" s="23">
        <f>(1/(SQRT(2*PI())))*(EXP(-0.5*(G49^2)))</f>
        <v>0</v>
      </c>
      <c r="L49" s="23">
        <f>(1/(SQRT(2*PI())))*(EXP(-0.5*(H49^2)))</f>
        <v>0</v>
      </c>
      <c r="M49" s="23">
        <f>_xlfn.NORM.S.DIST(-G49,FALSE)</f>
        <v>0</v>
      </c>
      <c r="N49" s="23">
        <f>_xlfn.NORM.S.DIST(-H49,FALSE)</f>
        <v>0</v>
      </c>
      <c r="O49" s="23">
        <f>(1/(SQRT(2*PI())))*(EXP(-0.5*(-G49^2)))</f>
        <v>0</v>
      </c>
      <c r="P49" s="23">
        <f>(1/(SQRT(2*PI())))*(EXP(-0.5*(-H49^2)))</f>
        <v>0</v>
      </c>
      <c r="Q49" s="24">
        <f>_xlfn.NORM.S.DIST(G49,FALSE)</f>
        <v>0</v>
      </c>
      <c r="R49" s="22">
        <f>Griegas!$B$6*(254-D49)*EXP(-Griegas!$B$5*(254-D49))*J49</f>
        <v>0</v>
      </c>
      <c r="S49" s="22">
        <f>F49*K49*SQRT(254-D49)</f>
        <v>0</v>
      </c>
      <c r="T49" s="22">
        <f>-((0.5*Griegas!$B$4*F49*K49)/(SQRT(254-D49)))-Griegas!$B$5*Griegas!$B$6*EXP(-Griegas!$B$5*(254-D49))*J49</f>
        <v>0</v>
      </c>
      <c r="U49" s="22">
        <f>-F49*(254-D49)*I49</f>
        <v>0</v>
      </c>
      <c r="V49" s="22">
        <f>(1/(F49*Griegas!$B$4*SQRT(254-D49)))*K49</f>
        <v>0</v>
      </c>
      <c r="W49" s="23">
        <f>K49*(H49/Griegas!$B$4)</f>
        <v>0</v>
      </c>
      <c r="X49" s="22">
        <f>F49*K49*SQRT(254-D49)*((G49*H49)/Griegas!$B$4)</f>
        <v>0</v>
      </c>
    </row>
    <row r="50" spans="4:24" x14ac:dyDescent="0.35">
      <c r="D50" s="20">
        <v>48</v>
      </c>
      <c r="E50" s="28">
        <v>44761</v>
      </c>
      <c r="F50" s="22">
        <v>118.209999</v>
      </c>
      <c r="G50" s="21">
        <f>(LN(F50/Griegas!$B$6)+(Griegas!$B$5+((Griegas!$B$4^2)/2))*(254-D50))/(Griegas!$B$4*SQRT(254-D50))</f>
        <v>74.176684138309483</v>
      </c>
      <c r="H50" s="22">
        <f>(LN(F50/Griegas!$B$6)+(Griegas!$B$5-((Griegas!$B$4^2)/2))*(254-D50))/(Griegas!$B$4*SQRT(254-D50))</f>
        <v>73.912799135422787</v>
      </c>
      <c r="I50" s="23">
        <f>_xlfn.NORM.S.DIST(G50,FALSE)</f>
        <v>0</v>
      </c>
      <c r="J50" s="23">
        <f>_xlfn.NORM.S.DIST(H50,FALSE)</f>
        <v>0</v>
      </c>
      <c r="K50" s="23">
        <f>(1/(SQRT(2*PI())))*(EXP(-0.5*(G50^2)))</f>
        <v>0</v>
      </c>
      <c r="L50" s="23">
        <f>(1/(SQRT(2*PI())))*(EXP(-0.5*(H50^2)))</f>
        <v>0</v>
      </c>
      <c r="M50" s="23">
        <f>_xlfn.NORM.S.DIST(-G50,FALSE)</f>
        <v>0</v>
      </c>
      <c r="N50" s="23">
        <f>_xlfn.NORM.S.DIST(-H50,FALSE)</f>
        <v>0</v>
      </c>
      <c r="O50" s="23">
        <f>(1/(SQRT(2*PI())))*(EXP(-0.5*(-G50^2)))</f>
        <v>0</v>
      </c>
      <c r="P50" s="23">
        <f>(1/(SQRT(2*PI())))*(EXP(-0.5*(-H50^2)))</f>
        <v>0</v>
      </c>
      <c r="Q50" s="24">
        <f>_xlfn.NORM.S.DIST(G50,FALSE)</f>
        <v>0</v>
      </c>
      <c r="R50" s="22">
        <f>Griegas!$B$6*(254-D50)*EXP(-Griegas!$B$5*(254-D50))*J50</f>
        <v>0</v>
      </c>
      <c r="S50" s="22">
        <f>F50*K50*SQRT(254-D50)</f>
        <v>0</v>
      </c>
      <c r="T50" s="22">
        <f>-((0.5*Griegas!$B$4*F50*K50)/(SQRT(254-D50)))-Griegas!$B$5*Griegas!$B$6*EXP(-Griegas!$B$5*(254-D50))*J50</f>
        <v>0</v>
      </c>
      <c r="U50" s="22">
        <f>-F50*(254-D50)*I50</f>
        <v>0</v>
      </c>
      <c r="V50" s="22">
        <f>(1/(F50*Griegas!$B$4*SQRT(254-D50)))*K50</f>
        <v>0</v>
      </c>
      <c r="W50" s="23">
        <f>K50*(H50/Griegas!$B$4)</f>
        <v>0</v>
      </c>
      <c r="X50" s="22">
        <f>F50*K50*SQRT(254-D50)*((G50*H50)/Griegas!$B$4)</f>
        <v>0</v>
      </c>
    </row>
    <row r="51" spans="4:24" x14ac:dyDescent="0.35">
      <c r="D51" s="20">
        <v>49</v>
      </c>
      <c r="E51" s="28">
        <v>44762</v>
      </c>
      <c r="F51" s="22">
        <v>122.769997</v>
      </c>
      <c r="G51" s="21">
        <f>(LN(F51/Griegas!$B$6)+(Griegas!$B$5+((Griegas!$B$4^2)/2))*(254-D51))/(Griegas!$B$4*SQRT(254-D51))</f>
        <v>74.145235473448423</v>
      </c>
      <c r="H51" s="22">
        <f>(LN(F51/Griegas!$B$6)+(Griegas!$B$5-((Griegas!$B$4^2)/2))*(254-D51))/(Griegas!$B$4*SQRT(254-D51))</f>
        <v>73.881991747336841</v>
      </c>
      <c r="I51" s="23">
        <f>_xlfn.NORM.S.DIST(G51,FALSE)</f>
        <v>0</v>
      </c>
      <c r="J51" s="23">
        <f>_xlfn.NORM.S.DIST(H51,FALSE)</f>
        <v>0</v>
      </c>
      <c r="K51" s="23">
        <f>(1/(SQRT(2*PI())))*(EXP(-0.5*(G51^2)))</f>
        <v>0</v>
      </c>
      <c r="L51" s="23">
        <f>(1/(SQRT(2*PI())))*(EXP(-0.5*(H51^2)))</f>
        <v>0</v>
      </c>
      <c r="M51" s="23">
        <f>_xlfn.NORM.S.DIST(-G51,FALSE)</f>
        <v>0</v>
      </c>
      <c r="N51" s="23">
        <f>_xlfn.NORM.S.DIST(-H51,FALSE)</f>
        <v>0</v>
      </c>
      <c r="O51" s="23">
        <f>(1/(SQRT(2*PI())))*(EXP(-0.5*(-G51^2)))</f>
        <v>0</v>
      </c>
      <c r="P51" s="23">
        <f>(1/(SQRT(2*PI())))*(EXP(-0.5*(-H51^2)))</f>
        <v>0</v>
      </c>
      <c r="Q51" s="24">
        <f>_xlfn.NORM.S.DIST(G51,FALSE)</f>
        <v>0</v>
      </c>
      <c r="R51" s="22">
        <f>Griegas!$B$6*(254-D51)*EXP(-Griegas!$B$5*(254-D51))*J51</f>
        <v>0</v>
      </c>
      <c r="S51" s="22">
        <f>F51*K51*SQRT(254-D51)</f>
        <v>0</v>
      </c>
      <c r="T51" s="22">
        <f>-((0.5*Griegas!$B$4*F51*K51)/(SQRT(254-D51)))-Griegas!$B$5*Griegas!$B$6*EXP(-Griegas!$B$5*(254-D51))*J51</f>
        <v>0</v>
      </c>
      <c r="U51" s="22">
        <f>-F51*(254-D51)*I51</f>
        <v>0</v>
      </c>
      <c r="V51" s="22">
        <f>(1/(F51*Griegas!$B$4*SQRT(254-D51)))*K51</f>
        <v>0</v>
      </c>
      <c r="W51" s="23">
        <f>K51*(H51/Griegas!$B$4)</f>
        <v>0</v>
      </c>
      <c r="X51" s="22">
        <f>F51*K51*SQRT(254-D51)*((G51*H51)/Griegas!$B$4)</f>
        <v>0</v>
      </c>
    </row>
    <row r="52" spans="4:24" x14ac:dyDescent="0.35">
      <c r="D52" s="20">
        <v>50</v>
      </c>
      <c r="E52" s="28">
        <v>44763</v>
      </c>
      <c r="F52" s="22">
        <v>124.629997</v>
      </c>
      <c r="G52" s="21">
        <f>(LN(F52/Griegas!$B$6)+(Griegas!$B$5+((Griegas!$B$4^2)/2))*(254-D52))/(Griegas!$B$4*SQRT(254-D52))</f>
        <v>74.027200746559117</v>
      </c>
      <c r="H52" s="22">
        <f>(LN(F52/Griegas!$B$6)+(Griegas!$B$5-((Griegas!$B$4^2)/2))*(254-D52))/(Griegas!$B$4*SQRT(254-D52))</f>
        <v>73.764599863229094</v>
      </c>
      <c r="I52" s="23">
        <f>_xlfn.NORM.S.DIST(G52,FALSE)</f>
        <v>0</v>
      </c>
      <c r="J52" s="23">
        <f>_xlfn.NORM.S.DIST(H52,FALSE)</f>
        <v>0</v>
      </c>
      <c r="K52" s="23">
        <f>(1/(SQRT(2*PI())))*(EXP(-0.5*(G52^2)))</f>
        <v>0</v>
      </c>
      <c r="L52" s="23">
        <f>(1/(SQRT(2*PI())))*(EXP(-0.5*(H52^2)))</f>
        <v>0</v>
      </c>
      <c r="M52" s="23">
        <f>_xlfn.NORM.S.DIST(-G52,FALSE)</f>
        <v>0</v>
      </c>
      <c r="N52" s="23">
        <f>_xlfn.NORM.S.DIST(-H52,FALSE)</f>
        <v>0</v>
      </c>
      <c r="O52" s="23">
        <f>(1/(SQRT(2*PI())))*(EXP(-0.5*(-G52^2)))</f>
        <v>0</v>
      </c>
      <c r="P52" s="23">
        <f>(1/(SQRT(2*PI())))*(EXP(-0.5*(-H52^2)))</f>
        <v>0</v>
      </c>
      <c r="Q52" s="24">
        <f>_xlfn.NORM.S.DIST(G52,FALSE)</f>
        <v>0</v>
      </c>
      <c r="R52" s="22">
        <f>Griegas!$B$6*(254-D52)*EXP(-Griegas!$B$5*(254-D52))*J52</f>
        <v>0</v>
      </c>
      <c r="S52" s="22">
        <f>F52*K52*SQRT(254-D52)</f>
        <v>0</v>
      </c>
      <c r="T52" s="22">
        <f>-((0.5*Griegas!$B$4*F52*K52)/(SQRT(254-D52)))-Griegas!$B$5*Griegas!$B$6*EXP(-Griegas!$B$5*(254-D52))*J52</f>
        <v>0</v>
      </c>
      <c r="U52" s="22">
        <f>-F52*(254-D52)*I52</f>
        <v>0</v>
      </c>
      <c r="V52" s="22">
        <f>(1/(F52*Griegas!$B$4*SQRT(254-D52)))*K52</f>
        <v>0</v>
      </c>
      <c r="W52" s="23">
        <f>K52*(H52/Griegas!$B$4)</f>
        <v>0</v>
      </c>
      <c r="X52" s="22">
        <f>F52*K52*SQRT(254-D52)*((G52*H52)/Griegas!$B$4)</f>
        <v>0</v>
      </c>
    </row>
    <row r="53" spans="4:24" x14ac:dyDescent="0.35">
      <c r="D53" s="20">
        <v>51</v>
      </c>
      <c r="E53" s="28">
        <v>44764</v>
      </c>
      <c r="F53" s="22">
        <v>122.41999800000001</v>
      </c>
      <c r="G53" s="21">
        <f>(LN(F53/Griegas!$B$6)+(Griegas!$B$5+((Griegas!$B$4^2)/2))*(254-D53))/(Griegas!$B$4*SQRT(254-D53))</f>
        <v>73.783330575375601</v>
      </c>
      <c r="H53" s="22">
        <f>(LN(F53/Griegas!$B$6)+(Griegas!$B$5-((Griegas!$B$4^2)/2))*(254-D53))/(Griegas!$B$4*SQRT(254-D53))</f>
        <v>73.521374112362537</v>
      </c>
      <c r="I53" s="23">
        <f>_xlfn.NORM.S.DIST(G53,FALSE)</f>
        <v>0</v>
      </c>
      <c r="J53" s="23">
        <f>_xlfn.NORM.S.DIST(H53,FALSE)</f>
        <v>0</v>
      </c>
      <c r="K53" s="23">
        <f>(1/(SQRT(2*PI())))*(EXP(-0.5*(G53^2)))</f>
        <v>0</v>
      </c>
      <c r="L53" s="23">
        <f>(1/(SQRT(2*PI())))*(EXP(-0.5*(H53^2)))</f>
        <v>0</v>
      </c>
      <c r="M53" s="23">
        <f>_xlfn.NORM.S.DIST(-G53,FALSE)</f>
        <v>0</v>
      </c>
      <c r="N53" s="23">
        <f>_xlfn.NORM.S.DIST(-H53,FALSE)</f>
        <v>0</v>
      </c>
      <c r="O53" s="23">
        <f>(1/(SQRT(2*PI())))*(EXP(-0.5*(-G53^2)))</f>
        <v>0</v>
      </c>
      <c r="P53" s="23">
        <f>(1/(SQRT(2*PI())))*(EXP(-0.5*(-H53^2)))</f>
        <v>0</v>
      </c>
      <c r="Q53" s="24">
        <f>_xlfn.NORM.S.DIST(G53,FALSE)</f>
        <v>0</v>
      </c>
      <c r="R53" s="22">
        <f>Griegas!$B$6*(254-D53)*EXP(-Griegas!$B$5*(254-D53))*J53</f>
        <v>0</v>
      </c>
      <c r="S53" s="22">
        <f>F53*K53*SQRT(254-D53)</f>
        <v>0</v>
      </c>
      <c r="T53" s="22">
        <f>-((0.5*Griegas!$B$4*F53*K53)/(SQRT(254-D53)))-Griegas!$B$5*Griegas!$B$6*EXP(-Griegas!$B$5*(254-D53))*J53</f>
        <v>0</v>
      </c>
      <c r="U53" s="22">
        <f>-F53*(254-D53)*I53</f>
        <v>0</v>
      </c>
      <c r="V53" s="22">
        <f>(1/(F53*Griegas!$B$4*SQRT(254-D53)))*K53</f>
        <v>0</v>
      </c>
      <c r="W53" s="23">
        <f>K53*(H53/Griegas!$B$4)</f>
        <v>0</v>
      </c>
      <c r="X53" s="22">
        <f>F53*K53*SQRT(254-D53)*((G53*H53)/Griegas!$B$4)</f>
        <v>0</v>
      </c>
    </row>
    <row r="54" spans="4:24" x14ac:dyDescent="0.35">
      <c r="D54" s="20">
        <v>52</v>
      </c>
      <c r="E54" s="28">
        <v>44767</v>
      </c>
      <c r="F54" s="22">
        <v>121.139999</v>
      </c>
      <c r="G54" s="21">
        <f>(LN(F54/Griegas!$B$6)+(Griegas!$B$5+((Griegas!$B$4^2)/2))*(254-D54))/(Griegas!$B$4*SQRT(254-D54))</f>
        <v>73.566949922514397</v>
      </c>
      <c r="H54" s="22">
        <f>(LN(F54/Griegas!$B$6)+(Griegas!$B$5-((Griegas!$B$4^2)/2))*(254-D54))/(Griegas!$B$4*SQRT(254-D54))</f>
        <v>73.305639469024854</v>
      </c>
      <c r="I54" s="23">
        <f>_xlfn.NORM.S.DIST(G54,FALSE)</f>
        <v>0</v>
      </c>
      <c r="J54" s="23">
        <f>_xlfn.NORM.S.DIST(H54,FALSE)</f>
        <v>0</v>
      </c>
      <c r="K54" s="23">
        <f>(1/(SQRT(2*PI())))*(EXP(-0.5*(G54^2)))</f>
        <v>0</v>
      </c>
      <c r="L54" s="23">
        <f>(1/(SQRT(2*PI())))*(EXP(-0.5*(H54^2)))</f>
        <v>0</v>
      </c>
      <c r="M54" s="23">
        <f>_xlfn.NORM.S.DIST(-G54,FALSE)</f>
        <v>0</v>
      </c>
      <c r="N54" s="23">
        <f>_xlfn.NORM.S.DIST(-H54,FALSE)</f>
        <v>0</v>
      </c>
      <c r="O54" s="23">
        <f>(1/(SQRT(2*PI())))*(EXP(-0.5*(-G54^2)))</f>
        <v>0</v>
      </c>
      <c r="P54" s="23">
        <f>(1/(SQRT(2*PI())))*(EXP(-0.5*(-H54^2)))</f>
        <v>0</v>
      </c>
      <c r="Q54" s="24">
        <f>_xlfn.NORM.S.DIST(G54,FALSE)</f>
        <v>0</v>
      </c>
      <c r="R54" s="22">
        <f>Griegas!$B$6*(254-D54)*EXP(-Griegas!$B$5*(254-D54))*J54</f>
        <v>0</v>
      </c>
      <c r="S54" s="22">
        <f>F54*K54*SQRT(254-D54)</f>
        <v>0</v>
      </c>
      <c r="T54" s="22">
        <f>-((0.5*Griegas!$B$4*F54*K54)/(SQRT(254-D54)))-Griegas!$B$5*Griegas!$B$6*EXP(-Griegas!$B$5*(254-D54))*J54</f>
        <v>0</v>
      </c>
      <c r="U54" s="22">
        <f>-F54*(254-D54)*I54</f>
        <v>0</v>
      </c>
      <c r="V54" s="22">
        <f>(1/(F54*Griegas!$B$4*SQRT(254-D54)))*K54</f>
        <v>0</v>
      </c>
      <c r="W54" s="23">
        <f>K54*(H54/Griegas!$B$4)</f>
        <v>0</v>
      </c>
      <c r="X54" s="22">
        <f>F54*K54*SQRT(254-D54)*((G54*H54)/Griegas!$B$4)</f>
        <v>0</v>
      </c>
    </row>
    <row r="55" spans="4:24" x14ac:dyDescent="0.35">
      <c r="D55" s="20">
        <v>53</v>
      </c>
      <c r="E55" s="28">
        <v>44768</v>
      </c>
      <c r="F55" s="22">
        <v>114.80999799999999</v>
      </c>
      <c r="G55" s="21">
        <f>(LN(F55/Griegas!$B$6)+(Griegas!$B$5+((Griegas!$B$4^2)/2))*(254-D55))/(Griegas!$B$4*SQRT(254-D55))</f>
        <v>73.184379074060246</v>
      </c>
      <c r="H55" s="22">
        <f>(LN(F55/Griegas!$B$6)+(Griegas!$B$5-((Griegas!$B$4^2)/2))*(254-D55))/(Griegas!$B$4*SQRT(254-D55))</f>
        <v>72.923716231116515</v>
      </c>
      <c r="I55" s="23">
        <f>_xlfn.NORM.S.DIST(G55,FALSE)</f>
        <v>0</v>
      </c>
      <c r="J55" s="23">
        <f>_xlfn.NORM.S.DIST(H55,FALSE)</f>
        <v>0</v>
      </c>
      <c r="K55" s="23">
        <f>(1/(SQRT(2*PI())))*(EXP(-0.5*(G55^2)))</f>
        <v>0</v>
      </c>
      <c r="L55" s="23">
        <f>(1/(SQRT(2*PI())))*(EXP(-0.5*(H55^2)))</f>
        <v>0</v>
      </c>
      <c r="M55" s="23">
        <f>_xlfn.NORM.S.DIST(-G55,FALSE)</f>
        <v>0</v>
      </c>
      <c r="N55" s="23">
        <f>_xlfn.NORM.S.DIST(-H55,FALSE)</f>
        <v>0</v>
      </c>
      <c r="O55" s="23">
        <f>(1/(SQRT(2*PI())))*(EXP(-0.5*(-G55^2)))</f>
        <v>0</v>
      </c>
      <c r="P55" s="23">
        <f>(1/(SQRT(2*PI())))*(EXP(-0.5*(-H55^2)))</f>
        <v>0</v>
      </c>
      <c r="Q55" s="24">
        <f>_xlfn.NORM.S.DIST(G55,FALSE)</f>
        <v>0</v>
      </c>
      <c r="R55" s="22">
        <f>Griegas!$B$6*(254-D55)*EXP(-Griegas!$B$5*(254-D55))*J55</f>
        <v>0</v>
      </c>
      <c r="S55" s="22">
        <f>F55*K55*SQRT(254-D55)</f>
        <v>0</v>
      </c>
      <c r="T55" s="22">
        <f>-((0.5*Griegas!$B$4*F55*K55)/(SQRT(254-D55)))-Griegas!$B$5*Griegas!$B$6*EXP(-Griegas!$B$5*(254-D55))*J55</f>
        <v>0</v>
      </c>
      <c r="U55" s="22">
        <f>-F55*(254-D55)*I55</f>
        <v>0</v>
      </c>
      <c r="V55" s="22">
        <f>(1/(F55*Griegas!$B$4*SQRT(254-D55)))*K55</f>
        <v>0</v>
      </c>
      <c r="W55" s="23">
        <f>K55*(H55/Griegas!$B$4)</f>
        <v>0</v>
      </c>
      <c r="X55" s="22">
        <f>F55*K55*SQRT(254-D55)*((G55*H55)/Griegas!$B$4)</f>
        <v>0</v>
      </c>
    </row>
    <row r="56" spans="4:24" x14ac:dyDescent="0.35">
      <c r="D56" s="20">
        <v>54</v>
      </c>
      <c r="E56" s="28">
        <v>44769</v>
      </c>
      <c r="F56" s="22">
        <v>120.970001</v>
      </c>
      <c r="G56" s="21">
        <f>(LN(F56/Griegas!$B$6)+(Griegas!$B$5+((Griegas!$B$4^2)/2))*(254-D56))/(Griegas!$B$4*SQRT(254-D56))</f>
        <v>73.207764866685338</v>
      </c>
      <c r="H56" s="22">
        <f>(LN(F56/Griegas!$B$6)+(Griegas!$B$5-((Griegas!$B$4^2)/2))*(254-D56))/(Griegas!$B$4*SQRT(254-D56))</f>
        <v>72.94775124727262</v>
      </c>
      <c r="I56" s="23">
        <f>_xlfn.NORM.S.DIST(G56,FALSE)</f>
        <v>0</v>
      </c>
      <c r="J56" s="23">
        <f>_xlfn.NORM.S.DIST(H56,FALSE)</f>
        <v>0</v>
      </c>
      <c r="K56" s="23">
        <f>(1/(SQRT(2*PI())))*(EXP(-0.5*(G56^2)))</f>
        <v>0</v>
      </c>
      <c r="L56" s="23">
        <f>(1/(SQRT(2*PI())))*(EXP(-0.5*(H56^2)))</f>
        <v>0</v>
      </c>
      <c r="M56" s="23">
        <f>_xlfn.NORM.S.DIST(-G56,FALSE)</f>
        <v>0</v>
      </c>
      <c r="N56" s="23">
        <f>_xlfn.NORM.S.DIST(-H56,FALSE)</f>
        <v>0</v>
      </c>
      <c r="O56" s="23">
        <f>(1/(SQRT(2*PI())))*(EXP(-0.5*(-G56^2)))</f>
        <v>0</v>
      </c>
      <c r="P56" s="23">
        <f>(1/(SQRT(2*PI())))*(EXP(-0.5*(-H56^2)))</f>
        <v>0</v>
      </c>
      <c r="Q56" s="24">
        <f>_xlfn.NORM.S.DIST(G56,FALSE)</f>
        <v>0</v>
      </c>
      <c r="R56" s="22">
        <f>Griegas!$B$6*(254-D56)*EXP(-Griegas!$B$5*(254-D56))*J56</f>
        <v>0</v>
      </c>
      <c r="S56" s="22">
        <f>F56*K56*SQRT(254-D56)</f>
        <v>0</v>
      </c>
      <c r="T56" s="22">
        <f>-((0.5*Griegas!$B$4*F56*K56)/(SQRT(254-D56)))-Griegas!$B$5*Griegas!$B$6*EXP(-Griegas!$B$5*(254-D56))*J56</f>
        <v>0</v>
      </c>
      <c r="U56" s="22">
        <f>-F56*(254-D56)*I56</f>
        <v>0</v>
      </c>
      <c r="V56" s="22">
        <f>(1/(F56*Griegas!$B$4*SQRT(254-D56)))*K56</f>
        <v>0</v>
      </c>
      <c r="W56" s="23">
        <f>K56*(H56/Griegas!$B$4)</f>
        <v>0</v>
      </c>
      <c r="X56" s="22">
        <f>F56*K56*SQRT(254-D56)*((G56*H56)/Griegas!$B$4)</f>
        <v>0</v>
      </c>
    </row>
    <row r="57" spans="4:24" x14ac:dyDescent="0.35">
      <c r="D57" s="20">
        <v>55</v>
      </c>
      <c r="E57" s="28">
        <v>44770</v>
      </c>
      <c r="F57" s="22">
        <v>122.279999</v>
      </c>
      <c r="G57" s="21">
        <f>(LN(F57/Griegas!$B$6)+(Griegas!$B$5+((Griegas!$B$4^2)/2))*(254-D57))/(Griegas!$B$4*SQRT(254-D57))</f>
        <v>73.07174556880949</v>
      </c>
      <c r="H57" s="22">
        <f>(LN(F57/Griegas!$B$6)+(Griegas!$B$5-((Griegas!$B$4^2)/2))*(254-D57))/(Griegas!$B$4*SQRT(254-D57))</f>
        <v>72.812382798025581</v>
      </c>
      <c r="I57" s="23">
        <f>_xlfn.NORM.S.DIST(G57,FALSE)</f>
        <v>0</v>
      </c>
      <c r="J57" s="23">
        <f>_xlfn.NORM.S.DIST(H57,FALSE)</f>
        <v>0</v>
      </c>
      <c r="K57" s="23">
        <f>(1/(SQRT(2*PI())))*(EXP(-0.5*(G57^2)))</f>
        <v>0</v>
      </c>
      <c r="L57" s="23">
        <f>(1/(SQRT(2*PI())))*(EXP(-0.5*(H57^2)))</f>
        <v>0</v>
      </c>
      <c r="M57" s="23">
        <f>_xlfn.NORM.S.DIST(-G57,FALSE)</f>
        <v>0</v>
      </c>
      <c r="N57" s="23">
        <f>_xlfn.NORM.S.DIST(-H57,FALSE)</f>
        <v>0</v>
      </c>
      <c r="O57" s="23">
        <f>(1/(SQRT(2*PI())))*(EXP(-0.5*(-G57^2)))</f>
        <v>0</v>
      </c>
      <c r="P57" s="23">
        <f>(1/(SQRT(2*PI())))*(EXP(-0.5*(-H57^2)))</f>
        <v>0</v>
      </c>
      <c r="Q57" s="24">
        <f>_xlfn.NORM.S.DIST(G57,FALSE)</f>
        <v>0</v>
      </c>
      <c r="R57" s="22">
        <f>Griegas!$B$6*(254-D57)*EXP(-Griegas!$B$5*(254-D57))*J57</f>
        <v>0</v>
      </c>
      <c r="S57" s="22">
        <f>F57*K57*SQRT(254-D57)</f>
        <v>0</v>
      </c>
      <c r="T57" s="22">
        <f>-((0.5*Griegas!$B$4*F57*K57)/(SQRT(254-D57)))-Griegas!$B$5*Griegas!$B$6*EXP(-Griegas!$B$5*(254-D57))*J57</f>
        <v>0</v>
      </c>
      <c r="U57" s="22">
        <f>-F57*(254-D57)*I57</f>
        <v>0</v>
      </c>
      <c r="V57" s="22">
        <f>(1/(F57*Griegas!$B$4*SQRT(254-D57)))*K57</f>
        <v>0</v>
      </c>
      <c r="W57" s="23">
        <f>K57*(H57/Griegas!$B$4)</f>
        <v>0</v>
      </c>
      <c r="X57" s="22">
        <f>F57*K57*SQRT(254-D57)*((G57*H57)/Griegas!$B$4)</f>
        <v>0</v>
      </c>
    </row>
    <row r="58" spans="4:24" x14ac:dyDescent="0.35">
      <c r="D58" s="20">
        <v>56</v>
      </c>
      <c r="E58" s="28">
        <v>44771</v>
      </c>
      <c r="F58" s="22">
        <v>134.949997</v>
      </c>
      <c r="G58" s="21">
        <f>(LN(F58/Griegas!$B$6)+(Griegas!$B$5+((Griegas!$B$4^2)/2))*(254-D58))/(Griegas!$B$4*SQRT(254-D58))</f>
        <v>73.274956290919604</v>
      </c>
      <c r="H58" s="22">
        <f>(LN(F58/Griegas!$B$6)+(Griegas!$B$5-((Griegas!$B$4^2)/2))*(254-D58))/(Griegas!$B$4*SQRT(254-D58))</f>
        <v>73.016246006127318</v>
      </c>
      <c r="I58" s="23">
        <f>_xlfn.NORM.S.DIST(G58,FALSE)</f>
        <v>0</v>
      </c>
      <c r="J58" s="23">
        <f>_xlfn.NORM.S.DIST(H58,FALSE)</f>
        <v>0</v>
      </c>
      <c r="K58" s="23">
        <f>(1/(SQRT(2*PI())))*(EXP(-0.5*(G58^2)))</f>
        <v>0</v>
      </c>
      <c r="L58" s="23">
        <f>(1/(SQRT(2*PI())))*(EXP(-0.5*(H58^2)))</f>
        <v>0</v>
      </c>
      <c r="M58" s="23">
        <f>_xlfn.NORM.S.DIST(-G58,FALSE)</f>
        <v>0</v>
      </c>
      <c r="N58" s="23">
        <f>_xlfn.NORM.S.DIST(-H58,FALSE)</f>
        <v>0</v>
      </c>
      <c r="O58" s="23">
        <f>(1/(SQRT(2*PI())))*(EXP(-0.5*(-G58^2)))</f>
        <v>0</v>
      </c>
      <c r="P58" s="23">
        <f>(1/(SQRT(2*PI())))*(EXP(-0.5*(-H58^2)))</f>
        <v>0</v>
      </c>
      <c r="Q58" s="24">
        <f>_xlfn.NORM.S.DIST(G58,FALSE)</f>
        <v>0</v>
      </c>
      <c r="R58" s="22">
        <f>Griegas!$B$6*(254-D58)*EXP(-Griegas!$B$5*(254-D58))*J58</f>
        <v>0</v>
      </c>
      <c r="S58" s="22">
        <f>F58*K58*SQRT(254-D58)</f>
        <v>0</v>
      </c>
      <c r="T58" s="22">
        <f>-((0.5*Griegas!$B$4*F58*K58)/(SQRT(254-D58)))-Griegas!$B$5*Griegas!$B$6*EXP(-Griegas!$B$5*(254-D58))*J58</f>
        <v>0</v>
      </c>
      <c r="U58" s="22">
        <f>-F58*(254-D58)*I58</f>
        <v>0</v>
      </c>
      <c r="V58" s="22">
        <f>(1/(F58*Griegas!$B$4*SQRT(254-D58)))*K58</f>
        <v>0</v>
      </c>
      <c r="W58" s="23">
        <f>K58*(H58/Griegas!$B$4)</f>
        <v>0</v>
      </c>
      <c r="X58" s="22">
        <f>F58*K58*SQRT(254-D58)*((G58*H58)/Griegas!$B$4)</f>
        <v>0</v>
      </c>
    </row>
    <row r="59" spans="4:24" x14ac:dyDescent="0.35">
      <c r="D59" s="20">
        <v>57</v>
      </c>
      <c r="E59" s="28">
        <v>44774</v>
      </c>
      <c r="F59" s="22">
        <v>135.38999899999999</v>
      </c>
      <c r="G59" s="21">
        <f>(LN(F59/Griegas!$B$6)+(Griegas!$B$5+((Griegas!$B$4^2)/2))*(254-D59))/(Griegas!$B$4*SQRT(254-D59))</f>
        <v>73.110226766133039</v>
      </c>
      <c r="H59" s="22">
        <f>(LN(F59/Griegas!$B$6)+(Griegas!$B$5-((Griegas!$B$4^2)/2))*(254-D59))/(Griegas!$B$4*SQRT(254-D59))</f>
        <v>72.85217061711522</v>
      </c>
      <c r="I59" s="23">
        <f>_xlfn.NORM.S.DIST(G59,FALSE)</f>
        <v>0</v>
      </c>
      <c r="J59" s="23">
        <f>_xlfn.NORM.S.DIST(H59,FALSE)</f>
        <v>0</v>
      </c>
      <c r="K59" s="23">
        <f>(1/(SQRT(2*PI())))*(EXP(-0.5*(G59^2)))</f>
        <v>0</v>
      </c>
      <c r="L59" s="23">
        <f>(1/(SQRT(2*PI())))*(EXP(-0.5*(H59^2)))</f>
        <v>0</v>
      </c>
      <c r="M59" s="23">
        <f>_xlfn.NORM.S.DIST(-G59,FALSE)</f>
        <v>0</v>
      </c>
      <c r="N59" s="23">
        <f>_xlfn.NORM.S.DIST(-H59,FALSE)</f>
        <v>0</v>
      </c>
      <c r="O59" s="23">
        <f>(1/(SQRT(2*PI())))*(EXP(-0.5*(-G59^2)))</f>
        <v>0</v>
      </c>
      <c r="P59" s="23">
        <f>(1/(SQRT(2*PI())))*(EXP(-0.5*(-H59^2)))</f>
        <v>0</v>
      </c>
      <c r="Q59" s="24">
        <f>_xlfn.NORM.S.DIST(G59,FALSE)</f>
        <v>0</v>
      </c>
      <c r="R59" s="22">
        <f>Griegas!$B$6*(254-D59)*EXP(-Griegas!$B$5*(254-D59))*J59</f>
        <v>0</v>
      </c>
      <c r="S59" s="22">
        <f>F59*K59*SQRT(254-D59)</f>
        <v>0</v>
      </c>
      <c r="T59" s="22">
        <f>-((0.5*Griegas!$B$4*F59*K59)/(SQRT(254-D59)))-Griegas!$B$5*Griegas!$B$6*EXP(-Griegas!$B$5*(254-D59))*J59</f>
        <v>0</v>
      </c>
      <c r="U59" s="22">
        <f>-F59*(254-D59)*I59</f>
        <v>0</v>
      </c>
      <c r="V59" s="22">
        <f>(1/(F59*Griegas!$B$4*SQRT(254-D59)))*K59</f>
        <v>0</v>
      </c>
      <c r="W59" s="23">
        <f>K59*(H59/Griegas!$B$4)</f>
        <v>0</v>
      </c>
      <c r="X59" s="22">
        <f>F59*K59*SQRT(254-D59)*((G59*H59)/Griegas!$B$4)</f>
        <v>0</v>
      </c>
    </row>
    <row r="60" spans="4:24" x14ac:dyDescent="0.35">
      <c r="D60" s="20">
        <v>58</v>
      </c>
      <c r="E60" s="28">
        <v>44775</v>
      </c>
      <c r="F60" s="22">
        <v>134.16000399999999</v>
      </c>
      <c r="G60" s="21">
        <f>(LN(F60/Griegas!$B$6)+(Griegas!$B$5+((Griegas!$B$4^2)/2))*(254-D60))/(Griegas!$B$4*SQRT(254-D60))</f>
        <v>72.897028873461494</v>
      </c>
      <c r="H60" s="22">
        <f>(LN(F60/Griegas!$B$6)+(Griegas!$B$5-((Griegas!$B$4^2)/2))*(254-D60))/(Griegas!$B$4*SQRT(254-D60))</f>
        <v>72.63962852257886</v>
      </c>
      <c r="I60" s="23">
        <f>_xlfn.NORM.S.DIST(G60,FALSE)</f>
        <v>0</v>
      </c>
      <c r="J60" s="23">
        <f>_xlfn.NORM.S.DIST(H60,FALSE)</f>
        <v>0</v>
      </c>
      <c r="K60" s="23">
        <f>(1/(SQRT(2*PI())))*(EXP(-0.5*(G60^2)))</f>
        <v>0</v>
      </c>
      <c r="L60" s="23">
        <f>(1/(SQRT(2*PI())))*(EXP(-0.5*(H60^2)))</f>
        <v>0</v>
      </c>
      <c r="M60" s="23">
        <f>_xlfn.NORM.S.DIST(-G60,FALSE)</f>
        <v>0</v>
      </c>
      <c r="N60" s="23">
        <f>_xlfn.NORM.S.DIST(-H60,FALSE)</f>
        <v>0</v>
      </c>
      <c r="O60" s="23">
        <f>(1/(SQRT(2*PI())))*(EXP(-0.5*(-G60^2)))</f>
        <v>0</v>
      </c>
      <c r="P60" s="23">
        <f>(1/(SQRT(2*PI())))*(EXP(-0.5*(-H60^2)))</f>
        <v>0</v>
      </c>
      <c r="Q60" s="24">
        <f>_xlfn.NORM.S.DIST(G60,FALSE)</f>
        <v>0</v>
      </c>
      <c r="R60" s="22">
        <f>Griegas!$B$6*(254-D60)*EXP(-Griegas!$B$5*(254-D60))*J60</f>
        <v>0</v>
      </c>
      <c r="S60" s="22">
        <f>F60*K60*SQRT(254-D60)</f>
        <v>0</v>
      </c>
      <c r="T60" s="22">
        <f>-((0.5*Griegas!$B$4*F60*K60)/(SQRT(254-D60)))-Griegas!$B$5*Griegas!$B$6*EXP(-Griegas!$B$5*(254-D60))*J60</f>
        <v>0</v>
      </c>
      <c r="U60" s="22">
        <f>-F60*(254-D60)*I60</f>
        <v>0</v>
      </c>
      <c r="V60" s="22">
        <f>(1/(F60*Griegas!$B$4*SQRT(254-D60)))*K60</f>
        <v>0</v>
      </c>
      <c r="W60" s="23">
        <f>K60*(H60/Griegas!$B$4)</f>
        <v>0</v>
      </c>
      <c r="X60" s="22">
        <f>F60*K60*SQRT(254-D60)*((G60*H60)/Griegas!$B$4)</f>
        <v>0</v>
      </c>
    </row>
    <row r="61" spans="4:24" x14ac:dyDescent="0.35">
      <c r="D61" s="20">
        <v>59</v>
      </c>
      <c r="E61" s="28">
        <v>44776</v>
      </c>
      <c r="F61" s="22">
        <v>139.520004</v>
      </c>
      <c r="G61" s="21">
        <f>(LN(F61/Griegas!$B$6)+(Griegas!$B$5+((Griegas!$B$4^2)/2))*(254-D61))/(Griegas!$B$4*SQRT(254-D61))</f>
        <v>72.8713466493803</v>
      </c>
      <c r="H61" s="22">
        <f>(LN(F61/Griegas!$B$6)+(Griegas!$B$5-((Griegas!$B$4^2)/2))*(254-D61))/(Griegas!$B$4*SQRT(254-D61))</f>
        <v>72.61460377173205</v>
      </c>
      <c r="I61" s="23">
        <f>_xlfn.NORM.S.DIST(G61,FALSE)</f>
        <v>0</v>
      </c>
      <c r="J61" s="23">
        <f>_xlfn.NORM.S.DIST(H61,FALSE)</f>
        <v>0</v>
      </c>
      <c r="K61" s="23">
        <f>(1/(SQRT(2*PI())))*(EXP(-0.5*(G61^2)))</f>
        <v>0</v>
      </c>
      <c r="L61" s="23">
        <f>(1/(SQRT(2*PI())))*(EXP(-0.5*(H61^2)))</f>
        <v>0</v>
      </c>
      <c r="M61" s="23">
        <f>_xlfn.NORM.S.DIST(-G61,FALSE)</f>
        <v>0</v>
      </c>
      <c r="N61" s="23">
        <f>_xlfn.NORM.S.DIST(-H61,FALSE)</f>
        <v>0</v>
      </c>
      <c r="O61" s="23">
        <f>(1/(SQRT(2*PI())))*(EXP(-0.5*(-G61^2)))</f>
        <v>0</v>
      </c>
      <c r="P61" s="23">
        <f>(1/(SQRT(2*PI())))*(EXP(-0.5*(-H61^2)))</f>
        <v>0</v>
      </c>
      <c r="Q61" s="24">
        <f>_xlfn.NORM.S.DIST(G61,FALSE)</f>
        <v>0</v>
      </c>
      <c r="R61" s="22">
        <f>Griegas!$B$6*(254-D61)*EXP(-Griegas!$B$5*(254-D61))*J61</f>
        <v>0</v>
      </c>
      <c r="S61" s="22">
        <f>F61*K61*SQRT(254-D61)</f>
        <v>0</v>
      </c>
      <c r="T61" s="22">
        <f>-((0.5*Griegas!$B$4*F61*K61)/(SQRT(254-D61)))-Griegas!$B$5*Griegas!$B$6*EXP(-Griegas!$B$5*(254-D61))*J61</f>
        <v>0</v>
      </c>
      <c r="U61" s="22">
        <f>-F61*(254-D61)*I61</f>
        <v>0</v>
      </c>
      <c r="V61" s="22">
        <f>(1/(F61*Griegas!$B$4*SQRT(254-D61)))*K61</f>
        <v>0</v>
      </c>
      <c r="W61" s="23">
        <f>K61*(H61/Griegas!$B$4)</f>
        <v>0</v>
      </c>
      <c r="X61" s="22">
        <f>F61*K61*SQRT(254-D61)*((G61*H61)/Griegas!$B$4)</f>
        <v>0</v>
      </c>
    </row>
    <row r="62" spans="4:24" x14ac:dyDescent="0.35">
      <c r="D62" s="20">
        <v>60</v>
      </c>
      <c r="E62" s="28">
        <v>44777</v>
      </c>
      <c r="F62" s="22">
        <v>142.570007</v>
      </c>
      <c r="G62" s="21">
        <f>(LN(F62/Griegas!$B$6)+(Griegas!$B$5+((Griegas!$B$4^2)/2))*(254-D62))/(Griegas!$B$4*SQRT(254-D62))</f>
        <v>72.777481717358214</v>
      </c>
      <c r="H62" s="22">
        <f>(LN(F62/Griegas!$B$6)+(Griegas!$B$5-((Griegas!$B$4^2)/2))*(254-D62))/(Griegas!$B$4*SQRT(254-D62))</f>
        <v>72.521398000945581</v>
      </c>
      <c r="I62" s="23">
        <f>_xlfn.NORM.S.DIST(G62,FALSE)</f>
        <v>0</v>
      </c>
      <c r="J62" s="23">
        <f>_xlfn.NORM.S.DIST(H62,FALSE)</f>
        <v>0</v>
      </c>
      <c r="K62" s="23">
        <f>(1/(SQRT(2*PI())))*(EXP(-0.5*(G62^2)))</f>
        <v>0</v>
      </c>
      <c r="L62" s="23">
        <f>(1/(SQRT(2*PI())))*(EXP(-0.5*(H62^2)))</f>
        <v>0</v>
      </c>
      <c r="M62" s="23">
        <f>_xlfn.NORM.S.DIST(-G62,FALSE)</f>
        <v>0</v>
      </c>
      <c r="N62" s="23">
        <f>_xlfn.NORM.S.DIST(-H62,FALSE)</f>
        <v>0</v>
      </c>
      <c r="O62" s="23">
        <f>(1/(SQRT(2*PI())))*(EXP(-0.5*(-G62^2)))</f>
        <v>0</v>
      </c>
      <c r="P62" s="23">
        <f>(1/(SQRT(2*PI())))*(EXP(-0.5*(-H62^2)))</f>
        <v>0</v>
      </c>
      <c r="Q62" s="24">
        <f>_xlfn.NORM.S.DIST(G62,FALSE)</f>
        <v>0</v>
      </c>
      <c r="R62" s="22">
        <f>Griegas!$B$6*(254-D62)*EXP(-Griegas!$B$5*(254-D62))*J62</f>
        <v>0</v>
      </c>
      <c r="S62" s="22">
        <f>F62*K62*SQRT(254-D62)</f>
        <v>0</v>
      </c>
      <c r="T62" s="22">
        <f>-((0.5*Griegas!$B$4*F62*K62)/(SQRT(254-D62)))-Griegas!$B$5*Griegas!$B$6*EXP(-Griegas!$B$5*(254-D62))*J62</f>
        <v>0</v>
      </c>
      <c r="U62" s="22">
        <f>-F62*(254-D62)*I62</f>
        <v>0</v>
      </c>
      <c r="V62" s="22">
        <f>(1/(F62*Griegas!$B$4*SQRT(254-D62)))*K62</f>
        <v>0</v>
      </c>
      <c r="W62" s="23">
        <f>K62*(H62/Griegas!$B$4)</f>
        <v>0</v>
      </c>
      <c r="X62" s="22">
        <f>F62*K62*SQRT(254-D62)*((G62*H62)/Griegas!$B$4)</f>
        <v>0</v>
      </c>
    </row>
    <row r="63" spans="4:24" x14ac:dyDescent="0.35">
      <c r="D63" s="20">
        <v>61</v>
      </c>
      <c r="E63" s="28">
        <v>44778</v>
      </c>
      <c r="F63" s="22">
        <v>140.800003</v>
      </c>
      <c r="G63" s="21">
        <f>(LN(F63/Griegas!$B$6)+(Griegas!$B$5+((Griegas!$B$4^2)/2))*(254-D63))/(Griegas!$B$4*SQRT(254-D63))</f>
        <v>72.550042351931069</v>
      </c>
      <c r="H63" s="22">
        <f>(LN(F63/Griegas!$B$6)+(Griegas!$B$5-((Griegas!$B$4^2)/2))*(254-D63))/(Griegas!$B$4*SQRT(254-D63))</f>
        <v>72.294619497823788</v>
      </c>
      <c r="I63" s="23">
        <f>_xlfn.NORM.S.DIST(G63,FALSE)</f>
        <v>0</v>
      </c>
      <c r="J63" s="23">
        <f>_xlfn.NORM.S.DIST(H63,FALSE)</f>
        <v>0</v>
      </c>
      <c r="K63" s="23">
        <f>(1/(SQRT(2*PI())))*(EXP(-0.5*(G63^2)))</f>
        <v>0</v>
      </c>
      <c r="L63" s="23">
        <f>(1/(SQRT(2*PI())))*(EXP(-0.5*(H63^2)))</f>
        <v>0</v>
      </c>
      <c r="M63" s="23">
        <f>_xlfn.NORM.S.DIST(-G63,FALSE)</f>
        <v>0</v>
      </c>
      <c r="N63" s="23">
        <f>_xlfn.NORM.S.DIST(-H63,FALSE)</f>
        <v>0</v>
      </c>
      <c r="O63" s="23">
        <f>(1/(SQRT(2*PI())))*(EXP(-0.5*(-G63^2)))</f>
        <v>0</v>
      </c>
      <c r="P63" s="23">
        <f>(1/(SQRT(2*PI())))*(EXP(-0.5*(-H63^2)))</f>
        <v>0</v>
      </c>
      <c r="Q63" s="24">
        <f>_xlfn.NORM.S.DIST(G63,FALSE)</f>
        <v>0</v>
      </c>
      <c r="R63" s="22">
        <f>Griegas!$B$6*(254-D63)*EXP(-Griegas!$B$5*(254-D63))*J63</f>
        <v>0</v>
      </c>
      <c r="S63" s="22">
        <f>F63*K63*SQRT(254-D63)</f>
        <v>0</v>
      </c>
      <c r="T63" s="22">
        <f>-((0.5*Griegas!$B$4*F63*K63)/(SQRT(254-D63)))-Griegas!$B$5*Griegas!$B$6*EXP(-Griegas!$B$5*(254-D63))*J63</f>
        <v>0</v>
      </c>
      <c r="U63" s="22">
        <f>-F63*(254-D63)*I63</f>
        <v>0</v>
      </c>
      <c r="V63" s="22">
        <f>(1/(F63*Griegas!$B$4*SQRT(254-D63)))*K63</f>
        <v>0</v>
      </c>
      <c r="W63" s="23">
        <f>K63*(H63/Griegas!$B$4)</f>
        <v>0</v>
      </c>
      <c r="X63" s="22">
        <f>F63*K63*SQRT(254-D63)*((G63*H63)/Griegas!$B$4)</f>
        <v>0</v>
      </c>
    </row>
    <row r="64" spans="4:24" x14ac:dyDescent="0.35">
      <c r="D64" s="20">
        <v>62</v>
      </c>
      <c r="E64" s="28">
        <v>44781</v>
      </c>
      <c r="F64" s="22">
        <v>139.41000399999999</v>
      </c>
      <c r="G64" s="21">
        <f>(LN(F64/Griegas!$B$6)+(Griegas!$B$5+((Griegas!$B$4^2)/2))*(254-D64))/(Griegas!$B$4*SQRT(254-D64))</f>
        <v>72.332003422379387</v>
      </c>
      <c r="H64" s="22">
        <f>(LN(F64/Griegas!$B$6)+(Griegas!$B$5-((Griegas!$B$4^2)/2))*(254-D64))/(Griegas!$B$4*SQRT(254-D64))</f>
        <v>72.077243144885216</v>
      </c>
      <c r="I64" s="23">
        <f>_xlfn.NORM.S.DIST(G64,FALSE)</f>
        <v>0</v>
      </c>
      <c r="J64" s="23">
        <f>_xlfn.NORM.S.DIST(H64,FALSE)</f>
        <v>0</v>
      </c>
      <c r="K64" s="23">
        <f>(1/(SQRT(2*PI())))*(EXP(-0.5*(G64^2)))</f>
        <v>0</v>
      </c>
      <c r="L64" s="23">
        <f>(1/(SQRT(2*PI())))*(EXP(-0.5*(H64^2)))</f>
        <v>0</v>
      </c>
      <c r="M64" s="23">
        <f>_xlfn.NORM.S.DIST(-G64,FALSE)</f>
        <v>0</v>
      </c>
      <c r="N64" s="23">
        <f>_xlfn.NORM.S.DIST(-H64,FALSE)</f>
        <v>0</v>
      </c>
      <c r="O64" s="23">
        <f>(1/(SQRT(2*PI())))*(EXP(-0.5*(-G64^2)))</f>
        <v>0</v>
      </c>
      <c r="P64" s="23">
        <f>(1/(SQRT(2*PI())))*(EXP(-0.5*(-H64^2)))</f>
        <v>0</v>
      </c>
      <c r="Q64" s="24">
        <f>_xlfn.NORM.S.DIST(G64,FALSE)</f>
        <v>0</v>
      </c>
      <c r="R64" s="22">
        <f>Griegas!$B$6*(254-D64)*EXP(-Griegas!$B$5*(254-D64))*J64</f>
        <v>0</v>
      </c>
      <c r="S64" s="22">
        <f>F64*K64*SQRT(254-D64)</f>
        <v>0</v>
      </c>
      <c r="T64" s="22">
        <f>-((0.5*Griegas!$B$4*F64*K64)/(SQRT(254-D64)))-Griegas!$B$5*Griegas!$B$6*EXP(-Griegas!$B$5*(254-D64))*J64</f>
        <v>0</v>
      </c>
      <c r="U64" s="22">
        <f>-F64*(254-D64)*I64</f>
        <v>0</v>
      </c>
      <c r="V64" s="22">
        <f>(1/(F64*Griegas!$B$4*SQRT(254-D64)))*K64</f>
        <v>0</v>
      </c>
      <c r="W64" s="23">
        <f>K64*(H64/Griegas!$B$4)</f>
        <v>0</v>
      </c>
      <c r="X64" s="22">
        <f>F64*K64*SQRT(254-D64)*((G64*H64)/Griegas!$B$4)</f>
        <v>0</v>
      </c>
    </row>
    <row r="65" spans="4:24" x14ac:dyDescent="0.35">
      <c r="D65" s="20">
        <v>63</v>
      </c>
      <c r="E65" s="28">
        <v>44782</v>
      </c>
      <c r="F65" s="22">
        <v>137.83000200000001</v>
      </c>
      <c r="G65" s="21">
        <f>(LN(F65/Griegas!$B$6)+(Griegas!$B$5+((Griegas!$B$4^2)/2))*(254-D65))/(Griegas!$B$4*SQRT(254-D65))</f>
        <v>72.107504957016701</v>
      </c>
      <c r="H65" s="22">
        <f>(LN(F65/Griegas!$B$6)+(Griegas!$B$5-((Griegas!$B$4^2)/2))*(254-D65))/(Griegas!$B$4*SQRT(254-D65))</f>
        <v>71.85340898385401</v>
      </c>
      <c r="I65" s="23">
        <f>_xlfn.NORM.S.DIST(G65,FALSE)</f>
        <v>0</v>
      </c>
      <c r="J65" s="23">
        <f>_xlfn.NORM.S.DIST(H65,FALSE)</f>
        <v>0</v>
      </c>
      <c r="K65" s="23">
        <f>(1/(SQRT(2*PI())))*(EXP(-0.5*(G65^2)))</f>
        <v>0</v>
      </c>
      <c r="L65" s="23">
        <f>(1/(SQRT(2*PI())))*(EXP(-0.5*(H65^2)))</f>
        <v>0</v>
      </c>
      <c r="M65" s="23">
        <f>_xlfn.NORM.S.DIST(-G65,FALSE)</f>
        <v>0</v>
      </c>
      <c r="N65" s="23">
        <f>_xlfn.NORM.S.DIST(-H65,FALSE)</f>
        <v>0</v>
      </c>
      <c r="O65" s="23">
        <f>(1/(SQRT(2*PI())))*(EXP(-0.5*(-G65^2)))</f>
        <v>0</v>
      </c>
      <c r="P65" s="23">
        <f>(1/(SQRT(2*PI())))*(EXP(-0.5*(-H65^2)))</f>
        <v>0</v>
      </c>
      <c r="Q65" s="24">
        <f>_xlfn.NORM.S.DIST(G65,FALSE)</f>
        <v>0</v>
      </c>
      <c r="R65" s="22">
        <f>Griegas!$B$6*(254-D65)*EXP(-Griegas!$B$5*(254-D65))*J65</f>
        <v>0</v>
      </c>
      <c r="S65" s="22">
        <f>F65*K65*SQRT(254-D65)</f>
        <v>0</v>
      </c>
      <c r="T65" s="22">
        <f>-((0.5*Griegas!$B$4*F65*K65)/(SQRT(254-D65)))-Griegas!$B$5*Griegas!$B$6*EXP(-Griegas!$B$5*(254-D65))*J65</f>
        <v>0</v>
      </c>
      <c r="U65" s="22">
        <f>-F65*(254-D65)*I65</f>
        <v>0</v>
      </c>
      <c r="V65" s="22">
        <f>(1/(F65*Griegas!$B$4*SQRT(254-D65)))*K65</f>
        <v>0</v>
      </c>
      <c r="W65" s="23">
        <f>K65*(H65/Griegas!$B$4)</f>
        <v>0</v>
      </c>
      <c r="X65" s="22">
        <f>F65*K65*SQRT(254-D65)*((G65*H65)/Griegas!$B$4)</f>
        <v>0</v>
      </c>
    </row>
    <row r="66" spans="4:24" x14ac:dyDescent="0.35">
      <c r="D66" s="20">
        <v>64</v>
      </c>
      <c r="E66" s="28">
        <v>44783</v>
      </c>
      <c r="F66" s="22">
        <v>142.69000199999999</v>
      </c>
      <c r="G66" s="21">
        <f>(LN(F66/Griegas!$B$6)+(Griegas!$B$5+((Griegas!$B$4^2)/2))*(254-D66))/(Griegas!$B$4*SQRT(254-D66))</f>
        <v>72.064036834212914</v>
      </c>
      <c r="H66" s="22">
        <f>(LN(F66/Griegas!$B$6)+(Griegas!$B$5-((Griegas!$B$4^2)/2))*(254-D66))/(Griegas!$B$4*SQRT(254-D66))</f>
        <v>71.810606906686388</v>
      </c>
      <c r="I66" s="23">
        <f>_xlfn.NORM.S.DIST(G66,FALSE)</f>
        <v>0</v>
      </c>
      <c r="J66" s="23">
        <f>_xlfn.NORM.S.DIST(H66,FALSE)</f>
        <v>0</v>
      </c>
      <c r="K66" s="23">
        <f>(1/(SQRT(2*PI())))*(EXP(-0.5*(G66^2)))</f>
        <v>0</v>
      </c>
      <c r="L66" s="23">
        <f>(1/(SQRT(2*PI())))*(EXP(-0.5*(H66^2)))</f>
        <v>0</v>
      </c>
      <c r="M66" s="23">
        <f>_xlfn.NORM.S.DIST(-G66,FALSE)</f>
        <v>0</v>
      </c>
      <c r="N66" s="23">
        <f>_xlfn.NORM.S.DIST(-H66,FALSE)</f>
        <v>0</v>
      </c>
      <c r="O66" s="23">
        <f>(1/(SQRT(2*PI())))*(EXP(-0.5*(-G66^2)))</f>
        <v>0</v>
      </c>
      <c r="P66" s="23">
        <f>(1/(SQRT(2*PI())))*(EXP(-0.5*(-H66^2)))</f>
        <v>0</v>
      </c>
      <c r="Q66" s="24">
        <f>_xlfn.NORM.S.DIST(G66,FALSE)</f>
        <v>0</v>
      </c>
      <c r="R66" s="22">
        <f>Griegas!$B$6*(254-D66)*EXP(-Griegas!$B$5*(254-D66))*J66</f>
        <v>0</v>
      </c>
      <c r="S66" s="22">
        <f>F66*K66*SQRT(254-D66)</f>
        <v>0</v>
      </c>
      <c r="T66" s="22">
        <f>-((0.5*Griegas!$B$4*F66*K66)/(SQRT(254-D66)))-Griegas!$B$5*Griegas!$B$6*EXP(-Griegas!$B$5*(254-D66))*J66</f>
        <v>0</v>
      </c>
      <c r="U66" s="22">
        <f>-F66*(254-D66)*I66</f>
        <v>0</v>
      </c>
      <c r="V66" s="22">
        <f>(1/(F66*Griegas!$B$4*SQRT(254-D66)))*K66</f>
        <v>0</v>
      </c>
      <c r="W66" s="23">
        <f>K66*(H66/Griegas!$B$4)</f>
        <v>0</v>
      </c>
      <c r="X66" s="22">
        <f>F66*K66*SQRT(254-D66)*((G66*H66)/Griegas!$B$4)</f>
        <v>0</v>
      </c>
    </row>
    <row r="67" spans="4:24" x14ac:dyDescent="0.35">
      <c r="D67" s="20">
        <v>65</v>
      </c>
      <c r="E67" s="28">
        <v>44784</v>
      </c>
      <c r="F67" s="22">
        <v>140.63999899999999</v>
      </c>
      <c r="G67" s="21">
        <f>(LN(F67/Griegas!$B$6)+(Griegas!$B$5+((Griegas!$B$4^2)/2))*(254-D67))/(Griegas!$B$4*SQRT(254-D67))</f>
        <v>71.826489250802368</v>
      </c>
      <c r="H67" s="22">
        <f>(LN(F67/Griegas!$B$6)+(Griegas!$B$5-((Griegas!$B$4^2)/2))*(254-D67))/(Griegas!$B$4*SQRT(254-D67))</f>
        <v>71.57372712398211</v>
      </c>
      <c r="I67" s="23">
        <f>_xlfn.NORM.S.DIST(G67,FALSE)</f>
        <v>0</v>
      </c>
      <c r="J67" s="23">
        <f>_xlfn.NORM.S.DIST(H67,FALSE)</f>
        <v>0</v>
      </c>
      <c r="K67" s="23">
        <f>(1/(SQRT(2*PI())))*(EXP(-0.5*(G67^2)))</f>
        <v>0</v>
      </c>
      <c r="L67" s="23">
        <f>(1/(SQRT(2*PI())))*(EXP(-0.5*(H67^2)))</f>
        <v>0</v>
      </c>
      <c r="M67" s="23">
        <f>_xlfn.NORM.S.DIST(-G67,FALSE)</f>
        <v>0</v>
      </c>
      <c r="N67" s="23">
        <f>_xlfn.NORM.S.DIST(-H67,FALSE)</f>
        <v>0</v>
      </c>
      <c r="O67" s="23">
        <f>(1/(SQRT(2*PI())))*(EXP(-0.5*(-G67^2)))</f>
        <v>0</v>
      </c>
      <c r="P67" s="23">
        <f>(1/(SQRT(2*PI())))*(EXP(-0.5*(-H67^2)))</f>
        <v>0</v>
      </c>
      <c r="Q67" s="24">
        <f>_xlfn.NORM.S.DIST(G67,FALSE)</f>
        <v>0</v>
      </c>
      <c r="R67" s="22">
        <f>Griegas!$B$6*(254-D67)*EXP(-Griegas!$B$5*(254-D67))*J67</f>
        <v>0</v>
      </c>
      <c r="S67" s="22">
        <f>F67*K67*SQRT(254-D67)</f>
        <v>0</v>
      </c>
      <c r="T67" s="22">
        <f>-((0.5*Griegas!$B$4*F67*K67)/(SQRT(254-D67)))-Griegas!$B$5*Griegas!$B$6*EXP(-Griegas!$B$5*(254-D67))*J67</f>
        <v>0</v>
      </c>
      <c r="U67" s="22">
        <f>-F67*(254-D67)*I67</f>
        <v>0</v>
      </c>
      <c r="V67" s="22">
        <f>(1/(F67*Griegas!$B$4*SQRT(254-D67)))*K67</f>
        <v>0</v>
      </c>
      <c r="W67" s="23">
        <f>K67*(H67/Griegas!$B$4)</f>
        <v>0</v>
      </c>
      <c r="X67" s="22">
        <f>F67*K67*SQRT(254-D67)*((G67*H67)/Griegas!$B$4)</f>
        <v>0</v>
      </c>
    </row>
    <row r="68" spans="4:24" x14ac:dyDescent="0.35">
      <c r="D68" s="20">
        <v>66</v>
      </c>
      <c r="E68" s="28">
        <v>44785</v>
      </c>
      <c r="F68" s="22">
        <v>143.550003</v>
      </c>
      <c r="G68" s="21">
        <f>(LN(F68/Griegas!$B$6)+(Griegas!$B$5+((Griegas!$B$4^2)/2))*(254-D68))/(Griegas!$B$4*SQRT(254-D68))</f>
        <v>71.7268291417207</v>
      </c>
      <c r="H68" s="22">
        <f>(LN(F68/Griegas!$B$6)+(Griegas!$B$5-((Griegas!$B$4^2)/2))*(254-D68))/(Griegas!$B$4*SQRT(254-D68))</f>
        <v>71.47473658462448</v>
      </c>
      <c r="I68" s="23">
        <f>_xlfn.NORM.S.DIST(G68,FALSE)</f>
        <v>0</v>
      </c>
      <c r="J68" s="23">
        <f>_xlfn.NORM.S.DIST(H68,FALSE)</f>
        <v>0</v>
      </c>
      <c r="K68" s="23">
        <f>(1/(SQRT(2*PI())))*(EXP(-0.5*(G68^2)))</f>
        <v>0</v>
      </c>
      <c r="L68" s="23">
        <f>(1/(SQRT(2*PI())))*(EXP(-0.5*(H68^2)))</f>
        <v>0</v>
      </c>
      <c r="M68" s="23">
        <f>_xlfn.NORM.S.DIST(-G68,FALSE)</f>
        <v>0</v>
      </c>
      <c r="N68" s="23">
        <f>_xlfn.NORM.S.DIST(-H68,FALSE)</f>
        <v>0</v>
      </c>
      <c r="O68" s="23">
        <f>(1/(SQRT(2*PI())))*(EXP(-0.5*(-G68^2)))</f>
        <v>0</v>
      </c>
      <c r="P68" s="23">
        <f>(1/(SQRT(2*PI())))*(EXP(-0.5*(-H68^2)))</f>
        <v>0</v>
      </c>
      <c r="Q68" s="24">
        <f>_xlfn.NORM.S.DIST(G68,FALSE)</f>
        <v>0</v>
      </c>
      <c r="R68" s="22">
        <f>Griegas!$B$6*(254-D68)*EXP(-Griegas!$B$5*(254-D68))*J68</f>
        <v>0</v>
      </c>
      <c r="S68" s="22">
        <f>F68*K68*SQRT(254-D68)</f>
        <v>0</v>
      </c>
      <c r="T68" s="22">
        <f>-((0.5*Griegas!$B$4*F68*K68)/(SQRT(254-D68)))-Griegas!$B$5*Griegas!$B$6*EXP(-Griegas!$B$5*(254-D68))*J68</f>
        <v>0</v>
      </c>
      <c r="U68" s="22">
        <f>-F68*(254-D68)*I68</f>
        <v>0</v>
      </c>
      <c r="V68" s="22">
        <f>(1/(F68*Griegas!$B$4*SQRT(254-D68)))*K68</f>
        <v>0</v>
      </c>
      <c r="W68" s="23">
        <f>K68*(H68/Griegas!$B$4)</f>
        <v>0</v>
      </c>
      <c r="X68" s="22">
        <f>F68*K68*SQRT(254-D68)*((G68*H68)/Griegas!$B$4)</f>
        <v>0</v>
      </c>
    </row>
    <row r="69" spans="4:24" x14ac:dyDescent="0.35">
      <c r="D69" s="20">
        <v>67</v>
      </c>
      <c r="E69" s="28">
        <v>44788</v>
      </c>
      <c r="F69" s="22">
        <v>143.179993</v>
      </c>
      <c r="G69" s="21">
        <f>(LN(F69/Griegas!$B$6)+(Griegas!$B$5+((Griegas!$B$4^2)/2))*(254-D69))/(Griegas!$B$4*SQRT(254-D69))</f>
        <v>71.53542405111321</v>
      </c>
      <c r="H69" s="22">
        <f>(LN(F69/Griegas!$B$6)+(Griegas!$B$5-((Griegas!$B$4^2)/2))*(254-D69))/(Griegas!$B$4*SQRT(254-D69))</f>
        <v>71.284002846892292</v>
      </c>
      <c r="I69" s="23">
        <f>_xlfn.NORM.S.DIST(G69,FALSE)</f>
        <v>0</v>
      </c>
      <c r="J69" s="23">
        <f>_xlfn.NORM.S.DIST(H69,FALSE)</f>
        <v>0</v>
      </c>
      <c r="K69" s="23">
        <f>(1/(SQRT(2*PI())))*(EXP(-0.5*(G69^2)))</f>
        <v>0</v>
      </c>
      <c r="L69" s="23">
        <f>(1/(SQRT(2*PI())))*(EXP(-0.5*(H69^2)))</f>
        <v>0</v>
      </c>
      <c r="M69" s="23">
        <f>_xlfn.NORM.S.DIST(-G69,FALSE)</f>
        <v>0</v>
      </c>
      <c r="N69" s="23">
        <f>_xlfn.NORM.S.DIST(-H69,FALSE)</f>
        <v>0</v>
      </c>
      <c r="O69" s="23">
        <f>(1/(SQRT(2*PI())))*(EXP(-0.5*(-G69^2)))</f>
        <v>0</v>
      </c>
      <c r="P69" s="23">
        <f>(1/(SQRT(2*PI())))*(EXP(-0.5*(-H69^2)))</f>
        <v>0</v>
      </c>
      <c r="Q69" s="24">
        <f>_xlfn.NORM.S.DIST(G69,FALSE)</f>
        <v>0</v>
      </c>
      <c r="R69" s="22">
        <f>Griegas!$B$6*(254-D69)*EXP(-Griegas!$B$5*(254-D69))*J69</f>
        <v>0</v>
      </c>
      <c r="S69" s="22">
        <f>F69*K69*SQRT(254-D69)</f>
        <v>0</v>
      </c>
      <c r="T69" s="22">
        <f>-((0.5*Griegas!$B$4*F69*K69)/(SQRT(254-D69)))-Griegas!$B$5*Griegas!$B$6*EXP(-Griegas!$B$5*(254-D69))*J69</f>
        <v>0</v>
      </c>
      <c r="U69" s="22">
        <f>-F69*(254-D69)*I69</f>
        <v>0</v>
      </c>
      <c r="V69" s="22">
        <f>(1/(F69*Griegas!$B$4*SQRT(254-D69)))*K69</f>
        <v>0</v>
      </c>
      <c r="W69" s="23">
        <f>K69*(H69/Griegas!$B$4)</f>
        <v>0</v>
      </c>
      <c r="X69" s="22">
        <f>F69*K69*SQRT(254-D69)*((G69*H69)/Griegas!$B$4)</f>
        <v>0</v>
      </c>
    </row>
    <row r="70" spans="4:24" x14ac:dyDescent="0.35">
      <c r="D70" s="20">
        <v>68</v>
      </c>
      <c r="E70" s="28">
        <v>44789</v>
      </c>
      <c r="F70" s="22">
        <v>144.779999</v>
      </c>
      <c r="G70" s="21">
        <f>(LN(F70/Griegas!$B$6)+(Griegas!$B$5+((Griegas!$B$4^2)/2))*(254-D70))/(Griegas!$B$4*SQRT(254-D70))</f>
        <v>71.398116870137216</v>
      </c>
      <c r="H70" s="22">
        <f>(LN(F70/Griegas!$B$6)+(Griegas!$B$5-((Griegas!$B$4^2)/2))*(254-D70))/(Griegas!$B$4*SQRT(254-D70))</f>
        <v>71.147368816265413</v>
      </c>
      <c r="I70" s="23">
        <f>_xlfn.NORM.S.DIST(G70,FALSE)</f>
        <v>0</v>
      </c>
      <c r="J70" s="23">
        <f>_xlfn.NORM.S.DIST(H70,FALSE)</f>
        <v>0</v>
      </c>
      <c r="K70" s="23">
        <f>(1/(SQRT(2*PI())))*(EXP(-0.5*(G70^2)))</f>
        <v>0</v>
      </c>
      <c r="L70" s="23">
        <f>(1/(SQRT(2*PI())))*(EXP(-0.5*(H70^2)))</f>
        <v>0</v>
      </c>
      <c r="M70" s="23">
        <f>_xlfn.NORM.S.DIST(-G70,FALSE)</f>
        <v>0</v>
      </c>
      <c r="N70" s="23">
        <f>_xlfn.NORM.S.DIST(-H70,FALSE)</f>
        <v>0</v>
      </c>
      <c r="O70" s="23">
        <f>(1/(SQRT(2*PI())))*(EXP(-0.5*(-G70^2)))</f>
        <v>0</v>
      </c>
      <c r="P70" s="23">
        <f>(1/(SQRT(2*PI())))*(EXP(-0.5*(-H70^2)))</f>
        <v>0</v>
      </c>
      <c r="Q70" s="24">
        <f>_xlfn.NORM.S.DIST(G70,FALSE)</f>
        <v>0</v>
      </c>
      <c r="R70" s="22">
        <f>Griegas!$B$6*(254-D70)*EXP(-Griegas!$B$5*(254-D70))*J70</f>
        <v>0</v>
      </c>
      <c r="S70" s="22">
        <f>F70*K70*SQRT(254-D70)</f>
        <v>0</v>
      </c>
      <c r="T70" s="22">
        <f>-((0.5*Griegas!$B$4*F70*K70)/(SQRT(254-D70)))-Griegas!$B$5*Griegas!$B$6*EXP(-Griegas!$B$5*(254-D70))*J70</f>
        <v>0</v>
      </c>
      <c r="U70" s="22">
        <f>-F70*(254-D70)*I70</f>
        <v>0</v>
      </c>
      <c r="V70" s="22">
        <f>(1/(F70*Griegas!$B$4*SQRT(254-D70)))*K70</f>
        <v>0</v>
      </c>
      <c r="W70" s="23">
        <f>K70*(H70/Griegas!$B$4)</f>
        <v>0</v>
      </c>
      <c r="X70" s="22">
        <f>F70*K70*SQRT(254-D70)*((G70*H70)/Griegas!$B$4)</f>
        <v>0</v>
      </c>
    </row>
    <row r="71" spans="4:24" x14ac:dyDescent="0.35">
      <c r="D71" s="20">
        <v>69</v>
      </c>
      <c r="E71" s="28">
        <v>44790</v>
      </c>
      <c r="F71" s="22">
        <v>142.10000600000001</v>
      </c>
      <c r="G71" s="21">
        <f>(LN(F71/Griegas!$B$6)+(Griegas!$B$5+((Griegas!$B$4^2)/2))*(254-D71))/(Griegas!$B$4*SQRT(254-D71))</f>
        <v>71.141433356982532</v>
      </c>
      <c r="H71" s="22">
        <f>(LN(F71/Griegas!$B$6)+(Griegas!$B$5-((Griegas!$B$4^2)/2))*(254-D71))/(Griegas!$B$4*SQRT(254-D71))</f>
        <v>70.891360265449066</v>
      </c>
      <c r="I71" s="23">
        <f>_xlfn.NORM.S.DIST(G71,FALSE)</f>
        <v>0</v>
      </c>
      <c r="J71" s="23">
        <f>_xlfn.NORM.S.DIST(H71,FALSE)</f>
        <v>0</v>
      </c>
      <c r="K71" s="23">
        <f>(1/(SQRT(2*PI())))*(EXP(-0.5*(G71^2)))</f>
        <v>0</v>
      </c>
      <c r="L71" s="23">
        <f>(1/(SQRT(2*PI())))*(EXP(-0.5*(H71^2)))</f>
        <v>0</v>
      </c>
      <c r="M71" s="23">
        <f>_xlfn.NORM.S.DIST(-G71,FALSE)</f>
        <v>0</v>
      </c>
      <c r="N71" s="23">
        <f>_xlfn.NORM.S.DIST(-H71,FALSE)</f>
        <v>0</v>
      </c>
      <c r="O71" s="23">
        <f>(1/(SQRT(2*PI())))*(EXP(-0.5*(-G71^2)))</f>
        <v>0</v>
      </c>
      <c r="P71" s="23">
        <f>(1/(SQRT(2*PI())))*(EXP(-0.5*(-H71^2)))</f>
        <v>0</v>
      </c>
      <c r="Q71" s="24">
        <f>_xlfn.NORM.S.DIST(G71,FALSE)</f>
        <v>0</v>
      </c>
      <c r="R71" s="22">
        <f>Griegas!$B$6*(254-D71)*EXP(-Griegas!$B$5*(254-D71))*J71</f>
        <v>0</v>
      </c>
      <c r="S71" s="22">
        <f>F71*K71*SQRT(254-D71)</f>
        <v>0</v>
      </c>
      <c r="T71" s="22">
        <f>-((0.5*Griegas!$B$4*F71*K71)/(SQRT(254-D71)))-Griegas!$B$5*Griegas!$B$6*EXP(-Griegas!$B$5*(254-D71))*J71</f>
        <v>0</v>
      </c>
      <c r="U71" s="22">
        <f>-F71*(254-D71)*I71</f>
        <v>0</v>
      </c>
      <c r="V71" s="22">
        <f>(1/(F71*Griegas!$B$4*SQRT(254-D71)))*K71</f>
        <v>0</v>
      </c>
      <c r="W71" s="23">
        <f>K71*(H71/Griegas!$B$4)</f>
        <v>0</v>
      </c>
      <c r="X71" s="22">
        <f>F71*K71*SQRT(254-D71)*((G71*H71)/Griegas!$B$4)</f>
        <v>0</v>
      </c>
    </row>
    <row r="72" spans="4:24" x14ac:dyDescent="0.35">
      <c r="D72" s="20">
        <v>70</v>
      </c>
      <c r="E72" s="28">
        <v>44791</v>
      </c>
      <c r="F72" s="22">
        <v>142.300003</v>
      </c>
      <c r="G72" s="21">
        <f>(LN(F72/Griegas!$B$6)+(Griegas!$B$5+((Griegas!$B$4^2)/2))*(254-D72))/(Griegas!$B$4*SQRT(254-D72))</f>
        <v>70.964437052991073</v>
      </c>
      <c r="H72" s="22">
        <f>(LN(F72/Griegas!$B$6)+(Griegas!$B$5-((Griegas!$B$4^2)/2))*(254-D72))/(Griegas!$B$4*SQRT(254-D72))</f>
        <v>70.715040750497025</v>
      </c>
      <c r="I72" s="23">
        <f>_xlfn.NORM.S.DIST(G72,FALSE)</f>
        <v>0</v>
      </c>
      <c r="J72" s="23">
        <f>_xlfn.NORM.S.DIST(H72,FALSE)</f>
        <v>0</v>
      </c>
      <c r="K72" s="23">
        <f>(1/(SQRT(2*PI())))*(EXP(-0.5*(G72^2)))</f>
        <v>0</v>
      </c>
      <c r="L72" s="23">
        <f>(1/(SQRT(2*PI())))*(EXP(-0.5*(H72^2)))</f>
        <v>0</v>
      </c>
      <c r="M72" s="23">
        <f>_xlfn.NORM.S.DIST(-G72,FALSE)</f>
        <v>0</v>
      </c>
      <c r="N72" s="23">
        <f>_xlfn.NORM.S.DIST(-H72,FALSE)</f>
        <v>0</v>
      </c>
      <c r="O72" s="23">
        <f>(1/(SQRT(2*PI())))*(EXP(-0.5*(-G72^2)))</f>
        <v>0</v>
      </c>
      <c r="P72" s="23">
        <f>(1/(SQRT(2*PI())))*(EXP(-0.5*(-H72^2)))</f>
        <v>0</v>
      </c>
      <c r="Q72" s="24">
        <f>_xlfn.NORM.S.DIST(G72,FALSE)</f>
        <v>0</v>
      </c>
      <c r="R72" s="22">
        <f>Griegas!$B$6*(254-D72)*EXP(-Griegas!$B$5*(254-D72))*J72</f>
        <v>0</v>
      </c>
      <c r="S72" s="22">
        <f>F72*K72*SQRT(254-D72)</f>
        <v>0</v>
      </c>
      <c r="T72" s="22">
        <f>-((0.5*Griegas!$B$4*F72*K72)/(SQRT(254-D72)))-Griegas!$B$5*Griegas!$B$6*EXP(-Griegas!$B$5*(254-D72))*J72</f>
        <v>0</v>
      </c>
      <c r="U72" s="22">
        <f>-F72*(254-D72)*I72</f>
        <v>0</v>
      </c>
      <c r="V72" s="22">
        <f>(1/(F72*Griegas!$B$4*SQRT(254-D72)))*K72</f>
        <v>0</v>
      </c>
      <c r="W72" s="23">
        <f>K72*(H72/Griegas!$B$4)</f>
        <v>0</v>
      </c>
      <c r="X72" s="22">
        <f>F72*K72*SQRT(254-D72)*((G72*H72)/Griegas!$B$4)</f>
        <v>0</v>
      </c>
    </row>
    <row r="73" spans="4:24" x14ac:dyDescent="0.35">
      <c r="D73" s="20">
        <v>71</v>
      </c>
      <c r="E73" s="28">
        <v>44792</v>
      </c>
      <c r="F73" s="22">
        <v>138.229996</v>
      </c>
      <c r="G73" s="21">
        <f>(LN(F73/Griegas!$B$6)+(Griegas!$B$5+((Griegas!$B$4^2)/2))*(254-D73))/(Griegas!$B$4*SQRT(254-D73))</f>
        <v>70.664674021138225</v>
      </c>
      <c r="H73" s="22">
        <f>(LN(F73/Griegas!$B$6)+(Griegas!$B$5-((Griegas!$B$4^2)/2))*(254-D73))/(Griegas!$B$4*SQRT(254-D73))</f>
        <v>70.415956349296636</v>
      </c>
      <c r="I73" s="23">
        <f>_xlfn.NORM.S.DIST(G73,FALSE)</f>
        <v>0</v>
      </c>
      <c r="J73" s="23">
        <f>_xlfn.NORM.S.DIST(H73,FALSE)</f>
        <v>0</v>
      </c>
      <c r="K73" s="23">
        <f>(1/(SQRT(2*PI())))*(EXP(-0.5*(G73^2)))</f>
        <v>0</v>
      </c>
      <c r="L73" s="23">
        <f>(1/(SQRT(2*PI())))*(EXP(-0.5*(H73^2)))</f>
        <v>0</v>
      </c>
      <c r="M73" s="23">
        <f>_xlfn.NORM.S.DIST(-G73,FALSE)</f>
        <v>0</v>
      </c>
      <c r="N73" s="23">
        <f>_xlfn.NORM.S.DIST(-H73,FALSE)</f>
        <v>0</v>
      </c>
      <c r="O73" s="23">
        <f>(1/(SQRT(2*PI())))*(EXP(-0.5*(-G73^2)))</f>
        <v>0</v>
      </c>
      <c r="P73" s="23">
        <f>(1/(SQRT(2*PI())))*(EXP(-0.5*(-H73^2)))</f>
        <v>0</v>
      </c>
      <c r="Q73" s="24">
        <f>_xlfn.NORM.S.DIST(G73,FALSE)</f>
        <v>0</v>
      </c>
      <c r="R73" s="22">
        <f>Griegas!$B$6*(254-D73)*EXP(-Griegas!$B$5*(254-D73))*J73</f>
        <v>0</v>
      </c>
      <c r="S73" s="22">
        <f>F73*K73*SQRT(254-D73)</f>
        <v>0</v>
      </c>
      <c r="T73" s="22">
        <f>-((0.5*Griegas!$B$4*F73*K73)/(SQRT(254-D73)))-Griegas!$B$5*Griegas!$B$6*EXP(-Griegas!$B$5*(254-D73))*J73</f>
        <v>0</v>
      </c>
      <c r="U73" s="22">
        <f>-F73*(254-D73)*I73</f>
        <v>0</v>
      </c>
      <c r="V73" s="22">
        <f>(1/(F73*Griegas!$B$4*SQRT(254-D73)))*K73</f>
        <v>0</v>
      </c>
      <c r="W73" s="23">
        <f>K73*(H73/Griegas!$B$4)</f>
        <v>0</v>
      </c>
      <c r="X73" s="22">
        <f>F73*K73*SQRT(254-D73)*((G73*H73)/Griegas!$B$4)</f>
        <v>0</v>
      </c>
    </row>
    <row r="74" spans="4:24" x14ac:dyDescent="0.35">
      <c r="D74" s="20">
        <v>72</v>
      </c>
      <c r="E74" s="28">
        <v>44795</v>
      </c>
      <c r="F74" s="22">
        <v>133.220001</v>
      </c>
      <c r="G74" s="21">
        <f>(LN(F74/Griegas!$B$6)+(Griegas!$B$5+((Griegas!$B$4^2)/2))*(254-D74))/(Griegas!$B$4*SQRT(254-D74))</f>
        <v>70.331953638080975</v>
      </c>
      <c r="H74" s="22">
        <f>(LN(F74/Griegas!$B$6)+(Griegas!$B$5-((Griegas!$B$4^2)/2))*(254-D74))/(Griegas!$B$4*SQRT(254-D74))</f>
        <v>70.083916453620873</v>
      </c>
      <c r="I74" s="23">
        <f>_xlfn.NORM.S.DIST(G74,FALSE)</f>
        <v>0</v>
      </c>
      <c r="J74" s="23">
        <f>_xlfn.NORM.S.DIST(H74,FALSE)</f>
        <v>0</v>
      </c>
      <c r="K74" s="23">
        <f>(1/(SQRT(2*PI())))*(EXP(-0.5*(G74^2)))</f>
        <v>0</v>
      </c>
      <c r="L74" s="23">
        <f>(1/(SQRT(2*PI())))*(EXP(-0.5*(H74^2)))</f>
        <v>0</v>
      </c>
      <c r="M74" s="23">
        <f>_xlfn.NORM.S.DIST(-G74,FALSE)</f>
        <v>0</v>
      </c>
      <c r="N74" s="23">
        <f>_xlfn.NORM.S.DIST(-H74,FALSE)</f>
        <v>0</v>
      </c>
      <c r="O74" s="23">
        <f>(1/(SQRT(2*PI())))*(EXP(-0.5*(-G74^2)))</f>
        <v>0</v>
      </c>
      <c r="P74" s="23">
        <f>(1/(SQRT(2*PI())))*(EXP(-0.5*(-H74^2)))</f>
        <v>0</v>
      </c>
      <c r="Q74" s="24">
        <f>_xlfn.NORM.S.DIST(G74,FALSE)</f>
        <v>0</v>
      </c>
      <c r="R74" s="22">
        <f>Griegas!$B$6*(254-D74)*EXP(-Griegas!$B$5*(254-D74))*J74</f>
        <v>0</v>
      </c>
      <c r="S74" s="22">
        <f>F74*K74*SQRT(254-D74)</f>
        <v>0</v>
      </c>
      <c r="T74" s="22">
        <f>-((0.5*Griegas!$B$4*F74*K74)/(SQRT(254-D74)))-Griegas!$B$5*Griegas!$B$6*EXP(-Griegas!$B$5*(254-D74))*J74</f>
        <v>0</v>
      </c>
      <c r="U74" s="22">
        <f>-F74*(254-D74)*I74</f>
        <v>0</v>
      </c>
      <c r="V74" s="22">
        <f>(1/(F74*Griegas!$B$4*SQRT(254-D74)))*K74</f>
        <v>0</v>
      </c>
      <c r="W74" s="23">
        <f>K74*(H74/Griegas!$B$4)</f>
        <v>0</v>
      </c>
      <c r="X74" s="22">
        <f>F74*K74*SQRT(254-D74)*((G74*H74)/Griegas!$B$4)</f>
        <v>0</v>
      </c>
    </row>
    <row r="75" spans="4:24" x14ac:dyDescent="0.35">
      <c r="D75" s="20">
        <v>73</v>
      </c>
      <c r="E75" s="28">
        <v>44796</v>
      </c>
      <c r="F75" s="22">
        <v>133.61999499999999</v>
      </c>
      <c r="G75" s="21">
        <f>(LN(F75/Griegas!$B$6)+(Griegas!$B$5+((Griegas!$B$4^2)/2))*(254-D75))/(Griegas!$B$4*SQRT(254-D75))</f>
        <v>70.159299903632018</v>
      </c>
      <c r="H75" s="22">
        <f>(LN(F75/Griegas!$B$6)+(Griegas!$B$5-((Griegas!$B$4^2)/2))*(254-D75))/(Griegas!$B$4*SQRT(254-D75))</f>
        <v>69.911945078606323</v>
      </c>
      <c r="I75" s="23">
        <f>_xlfn.NORM.S.DIST(G75,FALSE)</f>
        <v>0</v>
      </c>
      <c r="J75" s="23">
        <f>_xlfn.NORM.S.DIST(H75,FALSE)</f>
        <v>0</v>
      </c>
      <c r="K75" s="23">
        <f>(1/(SQRT(2*PI())))*(EXP(-0.5*(G75^2)))</f>
        <v>0</v>
      </c>
      <c r="L75" s="23">
        <f>(1/(SQRT(2*PI())))*(EXP(-0.5*(H75^2)))</f>
        <v>0</v>
      </c>
      <c r="M75" s="23">
        <f>_xlfn.NORM.S.DIST(-G75,FALSE)</f>
        <v>0</v>
      </c>
      <c r="N75" s="23">
        <f>_xlfn.NORM.S.DIST(-H75,FALSE)</f>
        <v>0</v>
      </c>
      <c r="O75" s="23">
        <f>(1/(SQRT(2*PI())))*(EXP(-0.5*(-G75^2)))</f>
        <v>0</v>
      </c>
      <c r="P75" s="23">
        <f>(1/(SQRT(2*PI())))*(EXP(-0.5*(-H75^2)))</f>
        <v>0</v>
      </c>
      <c r="Q75" s="24">
        <f>_xlfn.NORM.S.DIST(G75,FALSE)</f>
        <v>0</v>
      </c>
      <c r="R75" s="22">
        <f>Griegas!$B$6*(254-D75)*EXP(-Griegas!$B$5*(254-D75))*J75</f>
        <v>0</v>
      </c>
      <c r="S75" s="22">
        <f>F75*K75*SQRT(254-D75)</f>
        <v>0</v>
      </c>
      <c r="T75" s="22">
        <f>-((0.5*Griegas!$B$4*F75*K75)/(SQRT(254-D75)))-Griegas!$B$5*Griegas!$B$6*EXP(-Griegas!$B$5*(254-D75))*J75</f>
        <v>0</v>
      </c>
      <c r="U75" s="22">
        <f>-F75*(254-D75)*I75</f>
        <v>0</v>
      </c>
      <c r="V75" s="22">
        <f>(1/(F75*Griegas!$B$4*SQRT(254-D75)))*K75</f>
        <v>0</v>
      </c>
      <c r="W75" s="23">
        <f>K75*(H75/Griegas!$B$4)</f>
        <v>0</v>
      </c>
      <c r="X75" s="22">
        <f>F75*K75*SQRT(254-D75)*((G75*H75)/Griegas!$B$4)</f>
        <v>0</v>
      </c>
    </row>
    <row r="76" spans="4:24" x14ac:dyDescent="0.35">
      <c r="D76" s="20">
        <v>74</v>
      </c>
      <c r="E76" s="28">
        <v>44797</v>
      </c>
      <c r="F76" s="22">
        <v>133.800003</v>
      </c>
      <c r="G76" s="21">
        <f>(LN(F76/Griegas!$B$6)+(Griegas!$B$5+((Griegas!$B$4^2)/2))*(254-D76))/(Griegas!$B$4*SQRT(254-D76))</f>
        <v>69.979530325195512</v>
      </c>
      <c r="H76" s="22">
        <f>(LN(F76/Griegas!$B$6)+(Griegas!$B$5-((Griegas!$B$4^2)/2))*(254-D76))/(Griegas!$B$4*SQRT(254-D76))</f>
        <v>69.73285974719299</v>
      </c>
      <c r="I76" s="23">
        <f>_xlfn.NORM.S.DIST(G76,FALSE)</f>
        <v>0</v>
      </c>
      <c r="J76" s="23">
        <f>_xlfn.NORM.S.DIST(H76,FALSE)</f>
        <v>0</v>
      </c>
      <c r="K76" s="23">
        <f>(1/(SQRT(2*PI())))*(EXP(-0.5*(G76^2)))</f>
        <v>0</v>
      </c>
      <c r="L76" s="23">
        <f>(1/(SQRT(2*PI())))*(EXP(-0.5*(H76^2)))</f>
        <v>0</v>
      </c>
      <c r="M76" s="23">
        <f>_xlfn.NORM.S.DIST(-G76,FALSE)</f>
        <v>0</v>
      </c>
      <c r="N76" s="23">
        <f>_xlfn.NORM.S.DIST(-H76,FALSE)</f>
        <v>0</v>
      </c>
      <c r="O76" s="23">
        <f>(1/(SQRT(2*PI())))*(EXP(-0.5*(-G76^2)))</f>
        <v>0</v>
      </c>
      <c r="P76" s="23">
        <f>(1/(SQRT(2*PI())))*(EXP(-0.5*(-H76^2)))</f>
        <v>0</v>
      </c>
      <c r="Q76" s="24">
        <f>_xlfn.NORM.S.DIST(G76,FALSE)</f>
        <v>0</v>
      </c>
      <c r="R76" s="22">
        <f>Griegas!$B$6*(254-D76)*EXP(-Griegas!$B$5*(254-D76))*J76</f>
        <v>0</v>
      </c>
      <c r="S76" s="22">
        <f>F76*K76*SQRT(254-D76)</f>
        <v>0</v>
      </c>
      <c r="T76" s="22">
        <f>-((0.5*Griegas!$B$4*F76*K76)/(SQRT(254-D76)))-Griegas!$B$5*Griegas!$B$6*EXP(-Griegas!$B$5*(254-D76))*J76</f>
        <v>0</v>
      </c>
      <c r="U76" s="22">
        <f>-F76*(254-D76)*I76</f>
        <v>0</v>
      </c>
      <c r="V76" s="22">
        <f>(1/(F76*Griegas!$B$4*SQRT(254-D76)))*K76</f>
        <v>0</v>
      </c>
      <c r="W76" s="23">
        <f>K76*(H76/Griegas!$B$4)</f>
        <v>0</v>
      </c>
      <c r="X76" s="22">
        <f>F76*K76*SQRT(254-D76)*((G76*H76)/Griegas!$B$4)</f>
        <v>0</v>
      </c>
    </row>
    <row r="77" spans="4:24" x14ac:dyDescent="0.35">
      <c r="D77" s="20">
        <v>75</v>
      </c>
      <c r="E77" s="28">
        <v>44798</v>
      </c>
      <c r="F77" s="22">
        <v>137.279999</v>
      </c>
      <c r="G77" s="21">
        <f>(LN(F77/Griegas!$B$6)+(Griegas!$B$5+((Griegas!$B$4^2)/2))*(254-D77))/(Griegas!$B$4*SQRT(254-D77))</f>
        <v>69.898210232619689</v>
      </c>
      <c r="H77" s="22">
        <f>(LN(F77/Griegas!$B$6)+(Griegas!$B$5-((Griegas!$B$4^2)/2))*(254-D77))/(Griegas!$B$4*SQRT(254-D77))</f>
        <v>69.652225804981057</v>
      </c>
      <c r="I77" s="23">
        <f>_xlfn.NORM.S.DIST(G77,FALSE)</f>
        <v>0</v>
      </c>
      <c r="J77" s="23">
        <f>_xlfn.NORM.S.DIST(H77,FALSE)</f>
        <v>0</v>
      </c>
      <c r="K77" s="23">
        <f>(1/(SQRT(2*PI())))*(EXP(-0.5*(G77^2)))</f>
        <v>0</v>
      </c>
      <c r="L77" s="23">
        <f>(1/(SQRT(2*PI())))*(EXP(-0.5*(H77^2)))</f>
        <v>0</v>
      </c>
      <c r="M77" s="23">
        <f>_xlfn.NORM.S.DIST(-G77,FALSE)</f>
        <v>0</v>
      </c>
      <c r="N77" s="23">
        <f>_xlfn.NORM.S.DIST(-H77,FALSE)</f>
        <v>0</v>
      </c>
      <c r="O77" s="23">
        <f>(1/(SQRT(2*PI())))*(EXP(-0.5*(-G77^2)))</f>
        <v>0</v>
      </c>
      <c r="P77" s="23">
        <f>(1/(SQRT(2*PI())))*(EXP(-0.5*(-H77^2)))</f>
        <v>0</v>
      </c>
      <c r="Q77" s="24">
        <f>_xlfn.NORM.S.DIST(G77,FALSE)</f>
        <v>0</v>
      </c>
      <c r="R77" s="22">
        <f>Griegas!$B$6*(254-D77)*EXP(-Griegas!$B$5*(254-D77))*J77</f>
        <v>0</v>
      </c>
      <c r="S77" s="22">
        <f>F77*K77*SQRT(254-D77)</f>
        <v>0</v>
      </c>
      <c r="T77" s="22">
        <f>-((0.5*Griegas!$B$4*F77*K77)/(SQRT(254-D77)))-Griegas!$B$5*Griegas!$B$6*EXP(-Griegas!$B$5*(254-D77))*J77</f>
        <v>0</v>
      </c>
      <c r="U77" s="22">
        <f>-F77*(254-D77)*I77</f>
        <v>0</v>
      </c>
      <c r="V77" s="22">
        <f>(1/(F77*Griegas!$B$4*SQRT(254-D77)))*K77</f>
        <v>0</v>
      </c>
      <c r="W77" s="23">
        <f>K77*(H77/Griegas!$B$4)</f>
        <v>0</v>
      </c>
      <c r="X77" s="22">
        <f>F77*K77*SQRT(254-D77)*((G77*H77)/Griegas!$B$4)</f>
        <v>0</v>
      </c>
    </row>
    <row r="78" spans="4:24" x14ac:dyDescent="0.35">
      <c r="D78" s="20">
        <v>76</v>
      </c>
      <c r="E78" s="28">
        <v>44799</v>
      </c>
      <c r="F78" s="22">
        <v>130.75</v>
      </c>
      <c r="G78" s="21">
        <f>(LN(F78/Griegas!$B$6)+(Griegas!$B$5+((Griegas!$B$4^2)/2))*(254-D78))/(Griegas!$B$4*SQRT(254-D78))</f>
        <v>69.513626040944203</v>
      </c>
      <c r="H78" s="22">
        <f>(LN(F78/Griegas!$B$6)+(Griegas!$B$5-((Griegas!$B$4^2)/2))*(254-D78))/(Griegas!$B$4*SQRT(254-D78))</f>
        <v>69.268329682982454</v>
      </c>
      <c r="I78" s="23">
        <f>_xlfn.NORM.S.DIST(G78,FALSE)</f>
        <v>0</v>
      </c>
      <c r="J78" s="23">
        <f>_xlfn.NORM.S.DIST(H78,FALSE)</f>
        <v>0</v>
      </c>
      <c r="K78" s="23">
        <f>(1/(SQRT(2*PI())))*(EXP(-0.5*(G78^2)))</f>
        <v>0</v>
      </c>
      <c r="L78" s="23">
        <f>(1/(SQRT(2*PI())))*(EXP(-0.5*(H78^2)))</f>
        <v>0</v>
      </c>
      <c r="M78" s="23">
        <f>_xlfn.NORM.S.DIST(-G78,FALSE)</f>
        <v>0</v>
      </c>
      <c r="N78" s="23">
        <f>_xlfn.NORM.S.DIST(-H78,FALSE)</f>
        <v>0</v>
      </c>
      <c r="O78" s="23">
        <f>(1/(SQRT(2*PI())))*(EXP(-0.5*(-G78^2)))</f>
        <v>0</v>
      </c>
      <c r="P78" s="23">
        <f>(1/(SQRT(2*PI())))*(EXP(-0.5*(-H78^2)))</f>
        <v>0</v>
      </c>
      <c r="Q78" s="24">
        <f>_xlfn.NORM.S.DIST(G78,FALSE)</f>
        <v>0</v>
      </c>
      <c r="R78" s="22">
        <f>Griegas!$B$6*(254-D78)*EXP(-Griegas!$B$5*(254-D78))*J78</f>
        <v>0</v>
      </c>
      <c r="S78" s="22">
        <f>F78*K78*SQRT(254-D78)</f>
        <v>0</v>
      </c>
      <c r="T78" s="22">
        <f>-((0.5*Griegas!$B$4*F78*K78)/(SQRT(254-D78)))-Griegas!$B$5*Griegas!$B$6*EXP(-Griegas!$B$5*(254-D78))*J78</f>
        <v>0</v>
      </c>
      <c r="U78" s="22">
        <f>-F78*(254-D78)*I78</f>
        <v>0</v>
      </c>
      <c r="V78" s="22">
        <f>(1/(F78*Griegas!$B$4*SQRT(254-D78)))*K78</f>
        <v>0</v>
      </c>
      <c r="W78" s="23">
        <f>K78*(H78/Griegas!$B$4)</f>
        <v>0</v>
      </c>
      <c r="X78" s="22">
        <f>F78*K78*SQRT(254-D78)*((G78*H78)/Griegas!$B$4)</f>
        <v>0</v>
      </c>
    </row>
    <row r="79" spans="4:24" x14ac:dyDescent="0.35">
      <c r="D79" s="20">
        <v>77</v>
      </c>
      <c r="E79" s="28">
        <v>44802</v>
      </c>
      <c r="F79" s="22">
        <v>129.78999300000001</v>
      </c>
      <c r="G79" s="21">
        <f>(LN(F79/Griegas!$B$6)+(Griegas!$B$5+((Griegas!$B$4^2)/2))*(254-D79))/(Griegas!$B$4*SQRT(254-D79))</f>
        <v>69.296538262864601</v>
      </c>
      <c r="H79" s="22">
        <f>(LN(F79/Griegas!$B$6)+(Griegas!$B$5-((Griegas!$B$4^2)/2))*(254-D79))/(Griegas!$B$4*SQRT(254-D79))</f>
        <v>69.051931910089579</v>
      </c>
      <c r="I79" s="23">
        <f>_xlfn.NORM.S.DIST(G79,FALSE)</f>
        <v>0</v>
      </c>
      <c r="J79" s="23">
        <f>_xlfn.NORM.S.DIST(H79,FALSE)</f>
        <v>0</v>
      </c>
      <c r="K79" s="23">
        <f>(1/(SQRT(2*PI())))*(EXP(-0.5*(G79^2)))</f>
        <v>0</v>
      </c>
      <c r="L79" s="23">
        <f>(1/(SQRT(2*PI())))*(EXP(-0.5*(H79^2)))</f>
        <v>0</v>
      </c>
      <c r="M79" s="23">
        <f>_xlfn.NORM.S.DIST(-G79,FALSE)</f>
        <v>0</v>
      </c>
      <c r="N79" s="23">
        <f>_xlfn.NORM.S.DIST(-H79,FALSE)</f>
        <v>0</v>
      </c>
      <c r="O79" s="23">
        <f>(1/(SQRT(2*PI())))*(EXP(-0.5*(-G79^2)))</f>
        <v>0</v>
      </c>
      <c r="P79" s="23">
        <f>(1/(SQRT(2*PI())))*(EXP(-0.5*(-H79^2)))</f>
        <v>0</v>
      </c>
      <c r="Q79" s="24">
        <f>_xlfn.NORM.S.DIST(G79,FALSE)</f>
        <v>0</v>
      </c>
      <c r="R79" s="22">
        <f>Griegas!$B$6*(254-D79)*EXP(-Griegas!$B$5*(254-D79))*J79</f>
        <v>0</v>
      </c>
      <c r="S79" s="22">
        <f>F79*K79*SQRT(254-D79)</f>
        <v>0</v>
      </c>
      <c r="T79" s="22">
        <f>-((0.5*Griegas!$B$4*F79*K79)/(SQRT(254-D79)))-Griegas!$B$5*Griegas!$B$6*EXP(-Griegas!$B$5*(254-D79))*J79</f>
        <v>0</v>
      </c>
      <c r="U79" s="22">
        <f>-F79*(254-D79)*I79</f>
        <v>0</v>
      </c>
      <c r="V79" s="22">
        <f>(1/(F79*Griegas!$B$4*SQRT(254-D79)))*K79</f>
        <v>0</v>
      </c>
      <c r="W79" s="23">
        <f>K79*(H79/Griegas!$B$4)</f>
        <v>0</v>
      </c>
      <c r="X79" s="22">
        <f>F79*K79*SQRT(254-D79)*((G79*H79)/Griegas!$B$4)</f>
        <v>0</v>
      </c>
    </row>
    <row r="80" spans="4:24" x14ac:dyDescent="0.35">
      <c r="D80" s="20">
        <v>78</v>
      </c>
      <c r="E80" s="28">
        <v>44803</v>
      </c>
      <c r="F80" s="22">
        <v>128.729996</v>
      </c>
      <c r="G80" s="21">
        <f>(LN(F80/Griegas!$B$6)+(Griegas!$B$5+((Griegas!$B$4^2)/2))*(254-D80))/(Griegas!$B$4*SQRT(254-D80))</f>
        <v>69.075367508393711</v>
      </c>
      <c r="H80" s="22">
        <f>(LN(F80/Griegas!$B$6)+(Griegas!$B$5-((Griegas!$B$4^2)/2))*(254-D80))/(Griegas!$B$4*SQRT(254-D80))</f>
        <v>68.831453112741258</v>
      </c>
      <c r="I80" s="23">
        <f>_xlfn.NORM.S.DIST(G80,FALSE)</f>
        <v>0</v>
      </c>
      <c r="J80" s="23">
        <f>_xlfn.NORM.S.DIST(H80,FALSE)</f>
        <v>0</v>
      </c>
      <c r="K80" s="23">
        <f>(1/(SQRT(2*PI())))*(EXP(-0.5*(G80^2)))</f>
        <v>0</v>
      </c>
      <c r="L80" s="23">
        <f>(1/(SQRT(2*PI())))*(EXP(-0.5*(H80^2)))</f>
        <v>0</v>
      </c>
      <c r="M80" s="23">
        <f>_xlfn.NORM.S.DIST(-G80,FALSE)</f>
        <v>0</v>
      </c>
      <c r="N80" s="23">
        <f>_xlfn.NORM.S.DIST(-H80,FALSE)</f>
        <v>0</v>
      </c>
      <c r="O80" s="23">
        <f>(1/(SQRT(2*PI())))*(EXP(-0.5*(-G80^2)))</f>
        <v>0</v>
      </c>
      <c r="P80" s="23">
        <f>(1/(SQRT(2*PI())))*(EXP(-0.5*(-H80^2)))</f>
        <v>0</v>
      </c>
      <c r="Q80" s="24">
        <f>_xlfn.NORM.S.DIST(G80,FALSE)</f>
        <v>0</v>
      </c>
      <c r="R80" s="22">
        <f>Griegas!$B$6*(254-D80)*EXP(-Griegas!$B$5*(254-D80))*J80</f>
        <v>0</v>
      </c>
      <c r="S80" s="22">
        <f>F80*K80*SQRT(254-D80)</f>
        <v>0</v>
      </c>
      <c r="T80" s="22">
        <f>-((0.5*Griegas!$B$4*F80*K80)/(SQRT(254-D80)))-Griegas!$B$5*Griegas!$B$6*EXP(-Griegas!$B$5*(254-D80))*J80</f>
        <v>0</v>
      </c>
      <c r="U80" s="22">
        <f>-F80*(254-D80)*I80</f>
        <v>0</v>
      </c>
      <c r="V80" s="22">
        <f>(1/(F80*Griegas!$B$4*SQRT(254-D80)))*K80</f>
        <v>0</v>
      </c>
      <c r="W80" s="23">
        <f>K80*(H80/Griegas!$B$4)</f>
        <v>0</v>
      </c>
      <c r="X80" s="22">
        <f>F80*K80*SQRT(254-D80)*((G80*H80)/Griegas!$B$4)</f>
        <v>0</v>
      </c>
    </row>
    <row r="81" spans="4:24" x14ac:dyDescent="0.35">
      <c r="D81" s="20">
        <v>79</v>
      </c>
      <c r="E81" s="28">
        <v>44804</v>
      </c>
      <c r="F81" s="22">
        <v>126.769997</v>
      </c>
      <c r="G81" s="21">
        <f>(LN(F81/Griegas!$B$6)+(Griegas!$B$5+((Griegas!$B$4^2)/2))*(254-D81))/(Griegas!$B$4*SQRT(254-D81))</f>
        <v>68.824130429968136</v>
      </c>
      <c r="H81" s="22">
        <f>(LN(F81/Griegas!$B$6)+(Griegas!$B$5-((Griegas!$B$4^2)/2))*(254-D81))/(Griegas!$B$4*SQRT(254-D81))</f>
        <v>68.580909960033765</v>
      </c>
      <c r="I81" s="23">
        <f>_xlfn.NORM.S.DIST(G81,FALSE)</f>
        <v>0</v>
      </c>
      <c r="J81" s="23">
        <f>_xlfn.NORM.S.DIST(H81,FALSE)</f>
        <v>0</v>
      </c>
      <c r="K81" s="23">
        <f>(1/(SQRT(2*PI())))*(EXP(-0.5*(G81^2)))</f>
        <v>0</v>
      </c>
      <c r="L81" s="23">
        <f>(1/(SQRT(2*PI())))*(EXP(-0.5*(H81^2)))</f>
        <v>0</v>
      </c>
      <c r="M81" s="23">
        <f>_xlfn.NORM.S.DIST(-G81,FALSE)</f>
        <v>0</v>
      </c>
      <c r="N81" s="23">
        <f>_xlfn.NORM.S.DIST(-H81,FALSE)</f>
        <v>0</v>
      </c>
      <c r="O81" s="23">
        <f>(1/(SQRT(2*PI())))*(EXP(-0.5*(-G81^2)))</f>
        <v>0</v>
      </c>
      <c r="P81" s="23">
        <f>(1/(SQRT(2*PI())))*(EXP(-0.5*(-H81^2)))</f>
        <v>0</v>
      </c>
      <c r="Q81" s="24">
        <f>_xlfn.NORM.S.DIST(G81,FALSE)</f>
        <v>0</v>
      </c>
      <c r="R81" s="22">
        <f>Griegas!$B$6*(254-D81)*EXP(-Griegas!$B$5*(254-D81))*J81</f>
        <v>0</v>
      </c>
      <c r="S81" s="22">
        <f>F81*K81*SQRT(254-D81)</f>
        <v>0</v>
      </c>
      <c r="T81" s="22">
        <f>-((0.5*Griegas!$B$4*F81*K81)/(SQRT(254-D81)))-Griegas!$B$5*Griegas!$B$6*EXP(-Griegas!$B$5*(254-D81))*J81</f>
        <v>0</v>
      </c>
      <c r="U81" s="22">
        <f>-F81*(254-D81)*I81</f>
        <v>0</v>
      </c>
      <c r="V81" s="22">
        <f>(1/(F81*Griegas!$B$4*SQRT(254-D81)))*K81</f>
        <v>0</v>
      </c>
      <c r="W81" s="23">
        <f>K81*(H81/Griegas!$B$4)</f>
        <v>0</v>
      </c>
      <c r="X81" s="22">
        <f>F81*K81*SQRT(254-D81)*((G81*H81)/Griegas!$B$4)</f>
        <v>0</v>
      </c>
    </row>
    <row r="82" spans="4:24" x14ac:dyDescent="0.35">
      <c r="D82" s="20">
        <v>80</v>
      </c>
      <c r="E82" s="28">
        <v>44805</v>
      </c>
      <c r="F82" s="22">
        <v>127.82</v>
      </c>
      <c r="G82" s="21">
        <f>(LN(F82/Griegas!$B$6)+(Griegas!$B$5+((Griegas!$B$4^2)/2))*(254-D82))/(Griegas!$B$4*SQRT(254-D82))</f>
        <v>68.669291248998334</v>
      </c>
      <c r="H82" s="22">
        <f>(LN(F82/Griegas!$B$6)+(Griegas!$B$5-((Griegas!$B$4^2)/2))*(254-D82))/(Griegas!$B$4*SQRT(254-D82))</f>
        <v>68.426766690275514</v>
      </c>
      <c r="I82" s="23">
        <f>_xlfn.NORM.S.DIST(G82,FALSE)</f>
        <v>0</v>
      </c>
      <c r="J82" s="23">
        <f>_xlfn.NORM.S.DIST(H82,FALSE)</f>
        <v>0</v>
      </c>
      <c r="K82" s="23">
        <f>(1/(SQRT(2*PI())))*(EXP(-0.5*(G82^2)))</f>
        <v>0</v>
      </c>
      <c r="L82" s="23">
        <f>(1/(SQRT(2*PI())))*(EXP(-0.5*(H82^2)))</f>
        <v>0</v>
      </c>
      <c r="M82" s="23">
        <f>_xlfn.NORM.S.DIST(-G82,FALSE)</f>
        <v>0</v>
      </c>
      <c r="N82" s="23">
        <f>_xlfn.NORM.S.DIST(-H82,FALSE)</f>
        <v>0</v>
      </c>
      <c r="O82" s="23">
        <f>(1/(SQRT(2*PI())))*(EXP(-0.5*(-G82^2)))</f>
        <v>0</v>
      </c>
      <c r="P82" s="23">
        <f>(1/(SQRT(2*PI())))*(EXP(-0.5*(-H82^2)))</f>
        <v>0</v>
      </c>
      <c r="Q82" s="24">
        <f>_xlfn.NORM.S.DIST(G82,FALSE)</f>
        <v>0</v>
      </c>
      <c r="R82" s="22">
        <f>Griegas!$B$6*(254-D82)*EXP(-Griegas!$B$5*(254-D82))*J82</f>
        <v>0</v>
      </c>
      <c r="S82" s="22">
        <f>F82*K82*SQRT(254-D82)</f>
        <v>0</v>
      </c>
      <c r="T82" s="22">
        <f>-((0.5*Griegas!$B$4*F82*K82)/(SQRT(254-D82)))-Griegas!$B$5*Griegas!$B$6*EXP(-Griegas!$B$5*(254-D82))*J82</f>
        <v>0</v>
      </c>
      <c r="U82" s="22">
        <f>-F82*(254-D82)*I82</f>
        <v>0</v>
      </c>
      <c r="V82" s="22">
        <f>(1/(F82*Griegas!$B$4*SQRT(254-D82)))*K82</f>
        <v>0</v>
      </c>
      <c r="W82" s="23">
        <f>K82*(H82/Griegas!$B$4)</f>
        <v>0</v>
      </c>
      <c r="X82" s="22">
        <f>F82*K82*SQRT(254-D82)*((G82*H82)/Griegas!$B$4)</f>
        <v>0</v>
      </c>
    </row>
    <row r="83" spans="4:24" x14ac:dyDescent="0.35">
      <c r="D83" s="20">
        <v>81</v>
      </c>
      <c r="E83" s="28">
        <v>44806</v>
      </c>
      <c r="F83" s="22">
        <v>127.510002</v>
      </c>
      <c r="G83" s="21">
        <f>(LN(F83/Griegas!$B$6)+(Griegas!$B$5+((Griegas!$B$4^2)/2))*(254-D83))/(Griegas!$B$4*SQRT(254-D83))</f>
        <v>68.469977474195161</v>
      </c>
      <c r="H83" s="22">
        <f>(LN(F83/Griegas!$B$6)+(Griegas!$B$5-((Griegas!$B$4^2)/2))*(254-D83))/(Griegas!$B$4*SQRT(254-D83))</f>
        <v>68.228150829318537</v>
      </c>
      <c r="I83" s="23">
        <f>_xlfn.NORM.S.DIST(G83,FALSE)</f>
        <v>0</v>
      </c>
      <c r="J83" s="23">
        <f>_xlfn.NORM.S.DIST(H83,FALSE)</f>
        <v>0</v>
      </c>
      <c r="K83" s="23">
        <f>(1/(SQRT(2*PI())))*(EXP(-0.5*(G83^2)))</f>
        <v>0</v>
      </c>
      <c r="L83" s="23">
        <f>(1/(SQRT(2*PI())))*(EXP(-0.5*(H83^2)))</f>
        <v>0</v>
      </c>
      <c r="M83" s="23">
        <f>_xlfn.NORM.S.DIST(-G83,FALSE)</f>
        <v>0</v>
      </c>
      <c r="N83" s="23">
        <f>_xlfn.NORM.S.DIST(-H83,FALSE)</f>
        <v>0</v>
      </c>
      <c r="O83" s="23">
        <f>(1/(SQRT(2*PI())))*(EXP(-0.5*(-G83^2)))</f>
        <v>0</v>
      </c>
      <c r="P83" s="23">
        <f>(1/(SQRT(2*PI())))*(EXP(-0.5*(-H83^2)))</f>
        <v>0</v>
      </c>
      <c r="Q83" s="24">
        <f>_xlfn.NORM.S.DIST(G83,FALSE)</f>
        <v>0</v>
      </c>
      <c r="R83" s="22">
        <f>Griegas!$B$6*(254-D83)*EXP(-Griegas!$B$5*(254-D83))*J83</f>
        <v>0</v>
      </c>
      <c r="S83" s="22">
        <f>F83*K83*SQRT(254-D83)</f>
        <v>0</v>
      </c>
      <c r="T83" s="22">
        <f>-((0.5*Griegas!$B$4*F83*K83)/(SQRT(254-D83)))-Griegas!$B$5*Griegas!$B$6*EXP(-Griegas!$B$5*(254-D83))*J83</f>
        <v>0</v>
      </c>
      <c r="U83" s="22">
        <f>-F83*(254-D83)*I83</f>
        <v>0</v>
      </c>
      <c r="V83" s="22">
        <f>(1/(F83*Griegas!$B$4*SQRT(254-D83)))*K83</f>
        <v>0</v>
      </c>
      <c r="W83" s="23">
        <f>K83*(H83/Griegas!$B$4)</f>
        <v>0</v>
      </c>
      <c r="X83" s="22">
        <f>F83*K83*SQRT(254-D83)*((G83*H83)/Griegas!$B$4)</f>
        <v>0</v>
      </c>
    </row>
    <row r="84" spans="4:24" x14ac:dyDescent="0.35">
      <c r="D84" s="20">
        <v>82</v>
      </c>
      <c r="E84" s="28">
        <v>44810</v>
      </c>
      <c r="F84" s="22">
        <v>126.110001</v>
      </c>
      <c r="G84" s="21">
        <f>(LN(F84/Griegas!$B$6)+(Griegas!$B$5+((Griegas!$B$4^2)/2))*(254-D84))/(Griegas!$B$4*SQRT(254-D84))</f>
        <v>68.234366010407754</v>
      </c>
      <c r="H84" s="22">
        <f>(LN(F84/Griegas!$B$6)+(Griegas!$B$5-((Griegas!$B$4^2)/2))*(254-D84))/(Griegas!$B$4*SQRT(254-D84))</f>
        <v>67.993239299401083</v>
      </c>
      <c r="I84" s="23">
        <f>_xlfn.NORM.S.DIST(G84,FALSE)</f>
        <v>0</v>
      </c>
      <c r="J84" s="23">
        <f>_xlfn.NORM.S.DIST(H84,FALSE)</f>
        <v>0</v>
      </c>
      <c r="K84" s="23">
        <f>(1/(SQRT(2*PI())))*(EXP(-0.5*(G84^2)))</f>
        <v>0</v>
      </c>
      <c r="L84" s="23">
        <f>(1/(SQRT(2*PI())))*(EXP(-0.5*(H84^2)))</f>
        <v>0</v>
      </c>
      <c r="M84" s="23">
        <f>_xlfn.NORM.S.DIST(-G84,FALSE)</f>
        <v>0</v>
      </c>
      <c r="N84" s="23">
        <f>_xlfn.NORM.S.DIST(-H84,FALSE)</f>
        <v>0</v>
      </c>
      <c r="O84" s="23">
        <f>(1/(SQRT(2*PI())))*(EXP(-0.5*(-G84^2)))</f>
        <v>0</v>
      </c>
      <c r="P84" s="23">
        <f>(1/(SQRT(2*PI())))*(EXP(-0.5*(-H84^2)))</f>
        <v>0</v>
      </c>
      <c r="Q84" s="24">
        <f>_xlfn.NORM.S.DIST(G84,FALSE)</f>
        <v>0</v>
      </c>
      <c r="R84" s="22">
        <f>Griegas!$B$6*(254-D84)*EXP(-Griegas!$B$5*(254-D84))*J84</f>
        <v>0</v>
      </c>
      <c r="S84" s="22">
        <f>F84*K84*SQRT(254-D84)</f>
        <v>0</v>
      </c>
      <c r="T84" s="22">
        <f>-((0.5*Griegas!$B$4*F84*K84)/(SQRT(254-D84)))-Griegas!$B$5*Griegas!$B$6*EXP(-Griegas!$B$5*(254-D84))*J84</f>
        <v>0</v>
      </c>
      <c r="U84" s="22">
        <f>-F84*(254-D84)*I84</f>
        <v>0</v>
      </c>
      <c r="V84" s="22">
        <f>(1/(F84*Griegas!$B$4*SQRT(254-D84)))*K84</f>
        <v>0</v>
      </c>
      <c r="W84" s="23">
        <f>K84*(H84/Griegas!$B$4)</f>
        <v>0</v>
      </c>
      <c r="X84" s="22">
        <f>F84*K84*SQRT(254-D84)*((G84*H84)/Griegas!$B$4)</f>
        <v>0</v>
      </c>
    </row>
    <row r="85" spans="4:24" x14ac:dyDescent="0.35">
      <c r="D85" s="20">
        <v>83</v>
      </c>
      <c r="E85" s="28">
        <v>44811</v>
      </c>
      <c r="F85" s="22">
        <v>129.479996</v>
      </c>
      <c r="G85" s="21">
        <f>(LN(F85/Griegas!$B$6)+(Griegas!$B$5+((Griegas!$B$4^2)/2))*(254-D85))/(Griegas!$B$4*SQRT(254-D85))</f>
        <v>68.153567403666827</v>
      </c>
      <c r="H85" s="22">
        <f>(LN(F85/Griegas!$B$6)+(Griegas!$B$5-((Griegas!$B$4^2)/2))*(254-D85))/(Griegas!$B$4*SQRT(254-D85))</f>
        <v>67.913142664196258</v>
      </c>
      <c r="I85" s="23">
        <f>_xlfn.NORM.S.DIST(G85,FALSE)</f>
        <v>0</v>
      </c>
      <c r="J85" s="23">
        <f>_xlfn.NORM.S.DIST(H85,FALSE)</f>
        <v>0</v>
      </c>
      <c r="K85" s="23">
        <f>(1/(SQRT(2*PI())))*(EXP(-0.5*(G85^2)))</f>
        <v>0</v>
      </c>
      <c r="L85" s="23">
        <f>(1/(SQRT(2*PI())))*(EXP(-0.5*(H85^2)))</f>
        <v>0</v>
      </c>
      <c r="M85" s="23">
        <f>_xlfn.NORM.S.DIST(-G85,FALSE)</f>
        <v>0</v>
      </c>
      <c r="N85" s="23">
        <f>_xlfn.NORM.S.DIST(-H85,FALSE)</f>
        <v>0</v>
      </c>
      <c r="O85" s="23">
        <f>(1/(SQRT(2*PI())))*(EXP(-0.5*(-G85^2)))</f>
        <v>0</v>
      </c>
      <c r="P85" s="23">
        <f>(1/(SQRT(2*PI())))*(EXP(-0.5*(-H85^2)))</f>
        <v>0</v>
      </c>
      <c r="Q85" s="24">
        <f>_xlfn.NORM.S.DIST(G85,FALSE)</f>
        <v>0</v>
      </c>
      <c r="R85" s="22">
        <f>Griegas!$B$6*(254-D85)*EXP(-Griegas!$B$5*(254-D85))*J85</f>
        <v>0</v>
      </c>
      <c r="S85" s="22">
        <f>F85*K85*SQRT(254-D85)</f>
        <v>0</v>
      </c>
      <c r="T85" s="22">
        <f>-((0.5*Griegas!$B$4*F85*K85)/(SQRT(254-D85)))-Griegas!$B$5*Griegas!$B$6*EXP(-Griegas!$B$5*(254-D85))*J85</f>
        <v>0</v>
      </c>
      <c r="U85" s="22">
        <f>-F85*(254-D85)*I85</f>
        <v>0</v>
      </c>
      <c r="V85" s="22">
        <f>(1/(F85*Griegas!$B$4*SQRT(254-D85)))*K85</f>
        <v>0</v>
      </c>
      <c r="W85" s="23">
        <f>K85*(H85/Griegas!$B$4)</f>
        <v>0</v>
      </c>
      <c r="X85" s="22">
        <f>F85*K85*SQRT(254-D85)*((G85*H85)/Griegas!$B$4)</f>
        <v>0</v>
      </c>
    </row>
    <row r="86" spans="4:24" x14ac:dyDescent="0.35">
      <c r="D86" s="20">
        <v>84</v>
      </c>
      <c r="E86" s="28">
        <v>44812</v>
      </c>
      <c r="F86" s="22">
        <v>129.820007</v>
      </c>
      <c r="G86" s="21">
        <f>(LN(F86/Griegas!$B$6)+(Griegas!$B$5+((Griegas!$B$4^2)/2))*(254-D86))/(Griegas!$B$4*SQRT(254-D86))</f>
        <v>67.973808531052526</v>
      </c>
      <c r="H86" s="22">
        <f>(LN(F86/Griegas!$B$6)+(Griegas!$B$5-((Griegas!$B$4^2)/2))*(254-D86))/(Griegas!$B$4*SQRT(254-D86))</f>
        <v>67.734087818684785</v>
      </c>
      <c r="I86" s="23">
        <f>_xlfn.NORM.S.DIST(G86,FALSE)</f>
        <v>0</v>
      </c>
      <c r="J86" s="23">
        <f>_xlfn.NORM.S.DIST(H86,FALSE)</f>
        <v>0</v>
      </c>
      <c r="K86" s="23">
        <f>(1/(SQRT(2*PI())))*(EXP(-0.5*(G86^2)))</f>
        <v>0</v>
      </c>
      <c r="L86" s="23">
        <f>(1/(SQRT(2*PI())))*(EXP(-0.5*(H86^2)))</f>
        <v>0</v>
      </c>
      <c r="M86" s="23">
        <f>_xlfn.NORM.S.DIST(-G86,FALSE)</f>
        <v>0</v>
      </c>
      <c r="N86" s="23">
        <f>_xlfn.NORM.S.DIST(-H86,FALSE)</f>
        <v>0</v>
      </c>
      <c r="O86" s="23">
        <f>(1/(SQRT(2*PI())))*(EXP(-0.5*(-G86^2)))</f>
        <v>0</v>
      </c>
      <c r="P86" s="23">
        <f>(1/(SQRT(2*PI())))*(EXP(-0.5*(-H86^2)))</f>
        <v>0</v>
      </c>
      <c r="Q86" s="24">
        <f>_xlfn.NORM.S.DIST(G86,FALSE)</f>
        <v>0</v>
      </c>
      <c r="R86" s="22">
        <f>Griegas!$B$6*(254-D86)*EXP(-Griegas!$B$5*(254-D86))*J86</f>
        <v>0</v>
      </c>
      <c r="S86" s="22">
        <f>F86*K86*SQRT(254-D86)</f>
        <v>0</v>
      </c>
      <c r="T86" s="22">
        <f>-((0.5*Griegas!$B$4*F86*K86)/(SQRT(254-D86)))-Griegas!$B$5*Griegas!$B$6*EXP(-Griegas!$B$5*(254-D86))*J86</f>
        <v>0</v>
      </c>
      <c r="U86" s="22">
        <f>-F86*(254-D86)*I86</f>
        <v>0</v>
      </c>
      <c r="V86" s="22">
        <f>(1/(F86*Griegas!$B$4*SQRT(254-D86)))*K86</f>
        <v>0</v>
      </c>
      <c r="W86" s="23">
        <f>K86*(H86/Griegas!$B$4)</f>
        <v>0</v>
      </c>
      <c r="X86" s="22">
        <f>F86*K86*SQRT(254-D86)*((G86*H86)/Griegas!$B$4)</f>
        <v>0</v>
      </c>
    </row>
    <row r="87" spans="4:24" x14ac:dyDescent="0.35">
      <c r="D87" s="20">
        <v>85</v>
      </c>
      <c r="E87" s="28">
        <v>44813</v>
      </c>
      <c r="F87" s="22">
        <v>133.270004</v>
      </c>
      <c r="G87" s="21">
        <f>(LN(F87/Griegas!$B$6)+(Griegas!$B$5+((Griegas!$B$4^2)/2))*(254-D87))/(Griegas!$B$4*SQRT(254-D87))</f>
        <v>67.892341519987809</v>
      </c>
      <c r="H87" s="22">
        <f>(LN(F87/Griegas!$B$6)+(Griegas!$B$5-((Griegas!$B$4^2)/2))*(254-D87))/(Griegas!$B$4*SQRT(254-D87))</f>
        <v>67.65332690845392</v>
      </c>
      <c r="I87" s="23">
        <f>_xlfn.NORM.S.DIST(G87,FALSE)</f>
        <v>0</v>
      </c>
      <c r="J87" s="23">
        <f>_xlfn.NORM.S.DIST(H87,FALSE)</f>
        <v>0</v>
      </c>
      <c r="K87" s="23">
        <f>(1/(SQRT(2*PI())))*(EXP(-0.5*(G87^2)))</f>
        <v>0</v>
      </c>
      <c r="L87" s="23">
        <f>(1/(SQRT(2*PI())))*(EXP(-0.5*(H87^2)))</f>
        <v>0</v>
      </c>
      <c r="M87" s="23">
        <f>_xlfn.NORM.S.DIST(-G87,FALSE)</f>
        <v>0</v>
      </c>
      <c r="N87" s="23">
        <f>_xlfn.NORM.S.DIST(-H87,FALSE)</f>
        <v>0</v>
      </c>
      <c r="O87" s="23">
        <f>(1/(SQRT(2*PI())))*(EXP(-0.5*(-G87^2)))</f>
        <v>0</v>
      </c>
      <c r="P87" s="23">
        <f>(1/(SQRT(2*PI())))*(EXP(-0.5*(-H87^2)))</f>
        <v>0</v>
      </c>
      <c r="Q87" s="24">
        <f>_xlfn.NORM.S.DIST(G87,FALSE)</f>
        <v>0</v>
      </c>
      <c r="R87" s="22">
        <f>Griegas!$B$6*(254-D87)*EXP(-Griegas!$B$5*(254-D87))*J87</f>
        <v>0</v>
      </c>
      <c r="S87" s="22">
        <f>F87*K87*SQRT(254-D87)</f>
        <v>0</v>
      </c>
      <c r="T87" s="22">
        <f>-((0.5*Griegas!$B$4*F87*K87)/(SQRT(254-D87)))-Griegas!$B$5*Griegas!$B$6*EXP(-Griegas!$B$5*(254-D87))*J87</f>
        <v>0</v>
      </c>
      <c r="U87" s="22">
        <f>-F87*(254-D87)*I87</f>
        <v>0</v>
      </c>
      <c r="V87" s="22">
        <f>(1/(F87*Griegas!$B$4*SQRT(254-D87)))*K87</f>
        <v>0</v>
      </c>
      <c r="W87" s="23">
        <f>K87*(H87/Griegas!$B$4)</f>
        <v>0</v>
      </c>
      <c r="X87" s="22">
        <f>F87*K87*SQRT(254-D87)*((G87*H87)/Griegas!$B$4)</f>
        <v>0</v>
      </c>
    </row>
    <row r="88" spans="4:24" x14ac:dyDescent="0.35">
      <c r="D88" s="20">
        <v>86</v>
      </c>
      <c r="E88" s="28">
        <v>44816</v>
      </c>
      <c r="F88" s="22">
        <v>136.449997</v>
      </c>
      <c r="G88" s="21">
        <f>(LN(F88/Griegas!$B$6)+(Griegas!$B$5+((Griegas!$B$4^2)/2))*(254-D88))/(Griegas!$B$4*SQRT(254-D88))</f>
        <v>67.799878695690126</v>
      </c>
      <c r="H88" s="22">
        <f>(LN(F88/Griegas!$B$6)+(Griegas!$B$5-((Griegas!$B$4^2)/2))*(254-D88))/(Griegas!$B$4*SQRT(254-D88))</f>
        <v>67.561572277154468</v>
      </c>
      <c r="I88" s="23">
        <f>_xlfn.NORM.S.DIST(G88,FALSE)</f>
        <v>0</v>
      </c>
      <c r="J88" s="23">
        <f>_xlfn.NORM.S.DIST(H88,FALSE)</f>
        <v>0</v>
      </c>
      <c r="K88" s="23">
        <f>(1/(SQRT(2*PI())))*(EXP(-0.5*(G88^2)))</f>
        <v>0</v>
      </c>
      <c r="L88" s="23">
        <f>(1/(SQRT(2*PI())))*(EXP(-0.5*(H88^2)))</f>
        <v>0</v>
      </c>
      <c r="M88" s="23">
        <f>_xlfn.NORM.S.DIST(-G88,FALSE)</f>
        <v>0</v>
      </c>
      <c r="N88" s="23">
        <f>_xlfn.NORM.S.DIST(-H88,FALSE)</f>
        <v>0</v>
      </c>
      <c r="O88" s="23">
        <f>(1/(SQRT(2*PI())))*(EXP(-0.5*(-G88^2)))</f>
        <v>0</v>
      </c>
      <c r="P88" s="23">
        <f>(1/(SQRT(2*PI())))*(EXP(-0.5*(-H88^2)))</f>
        <v>0</v>
      </c>
      <c r="Q88" s="24">
        <f>_xlfn.NORM.S.DIST(G88,FALSE)</f>
        <v>0</v>
      </c>
      <c r="R88" s="22">
        <f>Griegas!$B$6*(254-D88)*EXP(-Griegas!$B$5*(254-D88))*J88</f>
        <v>0</v>
      </c>
      <c r="S88" s="22">
        <f>F88*K88*SQRT(254-D88)</f>
        <v>0</v>
      </c>
      <c r="T88" s="22">
        <f>-((0.5*Griegas!$B$4*F88*K88)/(SQRT(254-D88)))-Griegas!$B$5*Griegas!$B$6*EXP(-Griegas!$B$5*(254-D88))*J88</f>
        <v>0</v>
      </c>
      <c r="U88" s="22">
        <f>-F88*(254-D88)*I88</f>
        <v>0</v>
      </c>
      <c r="V88" s="22">
        <f>(1/(F88*Griegas!$B$4*SQRT(254-D88)))*K88</f>
        <v>0</v>
      </c>
      <c r="W88" s="23">
        <f>K88*(H88/Griegas!$B$4)</f>
        <v>0</v>
      </c>
      <c r="X88" s="22">
        <f>F88*K88*SQRT(254-D88)*((G88*H88)/Griegas!$B$4)</f>
        <v>0</v>
      </c>
    </row>
    <row r="89" spans="4:24" x14ac:dyDescent="0.35">
      <c r="D89" s="20">
        <v>87</v>
      </c>
      <c r="E89" s="28">
        <v>44817</v>
      </c>
      <c r="F89" s="22">
        <v>126.82</v>
      </c>
      <c r="G89" s="21">
        <f>(LN(F89/Griegas!$B$6)+(Griegas!$B$5+((Griegas!$B$4^2)/2))*(254-D89))/(Griegas!$B$4*SQRT(254-D89))</f>
        <v>67.300176224711805</v>
      </c>
      <c r="H89" s="22">
        <f>(LN(F89/Griegas!$B$6)+(Griegas!$B$5-((Griegas!$B$4^2)/2))*(254-D89))/(Griegas!$B$4*SQRT(254-D89))</f>
        <v>67.062580110046838</v>
      </c>
      <c r="I89" s="23">
        <f>_xlfn.NORM.S.DIST(G89,FALSE)</f>
        <v>0</v>
      </c>
      <c r="J89" s="23">
        <f>_xlfn.NORM.S.DIST(H89,FALSE)</f>
        <v>0</v>
      </c>
      <c r="K89" s="23">
        <f>(1/(SQRT(2*PI())))*(EXP(-0.5*(G89^2)))</f>
        <v>0</v>
      </c>
      <c r="L89" s="23">
        <f>(1/(SQRT(2*PI())))*(EXP(-0.5*(H89^2)))</f>
        <v>0</v>
      </c>
      <c r="M89" s="23">
        <f>_xlfn.NORM.S.DIST(-G89,FALSE)</f>
        <v>0</v>
      </c>
      <c r="N89" s="23">
        <f>_xlfn.NORM.S.DIST(-H89,FALSE)</f>
        <v>0</v>
      </c>
      <c r="O89" s="23">
        <f>(1/(SQRT(2*PI())))*(EXP(-0.5*(-G89^2)))</f>
        <v>0</v>
      </c>
      <c r="P89" s="23">
        <f>(1/(SQRT(2*PI())))*(EXP(-0.5*(-H89^2)))</f>
        <v>0</v>
      </c>
      <c r="Q89" s="24">
        <f>_xlfn.NORM.S.DIST(G89,FALSE)</f>
        <v>0</v>
      </c>
      <c r="R89" s="22">
        <f>Griegas!$B$6*(254-D89)*EXP(-Griegas!$B$5*(254-D89))*J89</f>
        <v>0</v>
      </c>
      <c r="S89" s="22">
        <f>F89*K89*SQRT(254-D89)</f>
        <v>0</v>
      </c>
      <c r="T89" s="22">
        <f>-((0.5*Griegas!$B$4*F89*K89)/(SQRT(254-D89)))-Griegas!$B$5*Griegas!$B$6*EXP(-Griegas!$B$5*(254-D89))*J89</f>
        <v>0</v>
      </c>
      <c r="U89" s="22">
        <f>-F89*(254-D89)*I89</f>
        <v>0</v>
      </c>
      <c r="V89" s="22">
        <f>(1/(F89*Griegas!$B$4*SQRT(254-D89)))*K89</f>
        <v>0</v>
      </c>
      <c r="W89" s="23">
        <f>K89*(H89/Griegas!$B$4)</f>
        <v>0</v>
      </c>
      <c r="X89" s="22">
        <f>F89*K89*SQRT(254-D89)*((G89*H89)/Griegas!$B$4)</f>
        <v>0</v>
      </c>
    </row>
    <row r="90" spans="4:24" x14ac:dyDescent="0.35">
      <c r="D90" s="20">
        <v>88</v>
      </c>
      <c r="E90" s="28">
        <v>44818</v>
      </c>
      <c r="F90" s="22">
        <v>128.550003</v>
      </c>
      <c r="G90" s="21">
        <f>(LN(F90/Griegas!$B$6)+(Griegas!$B$5+((Griegas!$B$4^2)/2))*(254-D90))/(Griegas!$B$4*SQRT(254-D90))</f>
        <v>67.164243262301085</v>
      </c>
      <c r="H90" s="22">
        <f>(LN(F90/Griegas!$B$6)+(Griegas!$B$5-((Griegas!$B$4^2)/2))*(254-D90))/(Griegas!$B$4*SQRT(254-D90))</f>
        <v>66.927359581367824</v>
      </c>
      <c r="I90" s="23">
        <f>_xlfn.NORM.S.DIST(G90,FALSE)</f>
        <v>0</v>
      </c>
      <c r="J90" s="23">
        <f>_xlfn.NORM.S.DIST(H90,FALSE)</f>
        <v>0</v>
      </c>
      <c r="K90" s="23">
        <f>(1/(SQRT(2*PI())))*(EXP(-0.5*(G90^2)))</f>
        <v>0</v>
      </c>
      <c r="L90" s="23">
        <f>(1/(SQRT(2*PI())))*(EXP(-0.5*(H90^2)))</f>
        <v>0</v>
      </c>
      <c r="M90" s="23">
        <f>_xlfn.NORM.S.DIST(-G90,FALSE)</f>
        <v>0</v>
      </c>
      <c r="N90" s="23">
        <f>_xlfn.NORM.S.DIST(-H90,FALSE)</f>
        <v>0</v>
      </c>
      <c r="O90" s="23">
        <f>(1/(SQRT(2*PI())))*(EXP(-0.5*(-G90^2)))</f>
        <v>0</v>
      </c>
      <c r="P90" s="23">
        <f>(1/(SQRT(2*PI())))*(EXP(-0.5*(-H90^2)))</f>
        <v>0</v>
      </c>
      <c r="Q90" s="24">
        <f>_xlfn.NORM.S.DIST(G90,FALSE)</f>
        <v>0</v>
      </c>
      <c r="R90" s="22">
        <f>Griegas!$B$6*(254-D90)*EXP(-Griegas!$B$5*(254-D90))*J90</f>
        <v>0</v>
      </c>
      <c r="S90" s="22">
        <f>F90*K90*SQRT(254-D90)</f>
        <v>0</v>
      </c>
      <c r="T90" s="22">
        <f>-((0.5*Griegas!$B$4*F90*K90)/(SQRT(254-D90)))-Griegas!$B$5*Griegas!$B$6*EXP(-Griegas!$B$5*(254-D90))*J90</f>
        <v>0</v>
      </c>
      <c r="U90" s="22">
        <f>-F90*(254-D90)*I90</f>
        <v>0</v>
      </c>
      <c r="V90" s="22">
        <f>(1/(F90*Griegas!$B$4*SQRT(254-D90)))*K90</f>
        <v>0</v>
      </c>
      <c r="W90" s="23">
        <f>K90*(H90/Griegas!$B$4)</f>
        <v>0</v>
      </c>
      <c r="X90" s="22">
        <f>F90*K90*SQRT(254-D90)*((G90*H90)/Griegas!$B$4)</f>
        <v>0</v>
      </c>
    </row>
    <row r="91" spans="4:24" x14ac:dyDescent="0.35">
      <c r="D91" s="20">
        <v>89</v>
      </c>
      <c r="E91" s="28">
        <v>44819</v>
      </c>
      <c r="F91" s="22">
        <v>126.279999</v>
      </c>
      <c r="G91" s="21">
        <f>(LN(F91/Griegas!$B$6)+(Griegas!$B$5+((Griegas!$B$4^2)/2))*(254-D91))/(Griegas!$B$4*SQRT(254-D91))</f>
        <v>66.895290638076403</v>
      </c>
      <c r="H91" s="22">
        <f>(LN(F91/Griegas!$B$6)+(Griegas!$B$5-((Griegas!$B$4^2)/2))*(254-D91))/(Griegas!$B$4*SQRT(254-D91))</f>
        <v>66.659121540010858</v>
      </c>
      <c r="I91" s="23">
        <f>_xlfn.NORM.S.DIST(G91,FALSE)</f>
        <v>0</v>
      </c>
      <c r="J91" s="23">
        <f>_xlfn.NORM.S.DIST(H91,FALSE)</f>
        <v>0</v>
      </c>
      <c r="K91" s="23">
        <f>(1/(SQRT(2*PI())))*(EXP(-0.5*(G91^2)))</f>
        <v>0</v>
      </c>
      <c r="L91" s="23">
        <f>(1/(SQRT(2*PI())))*(EXP(-0.5*(H91^2)))</f>
        <v>0</v>
      </c>
      <c r="M91" s="23">
        <f>_xlfn.NORM.S.DIST(-G91,FALSE)</f>
        <v>0</v>
      </c>
      <c r="N91" s="23">
        <f>_xlfn.NORM.S.DIST(-H91,FALSE)</f>
        <v>0</v>
      </c>
      <c r="O91" s="23">
        <f>(1/(SQRT(2*PI())))*(EXP(-0.5*(-G91^2)))</f>
        <v>0</v>
      </c>
      <c r="P91" s="23">
        <f>(1/(SQRT(2*PI())))*(EXP(-0.5*(-H91^2)))</f>
        <v>0</v>
      </c>
      <c r="Q91" s="24">
        <f>_xlfn.NORM.S.DIST(G91,FALSE)</f>
        <v>0</v>
      </c>
      <c r="R91" s="22">
        <f>Griegas!$B$6*(254-D91)*EXP(-Griegas!$B$5*(254-D91))*J91</f>
        <v>0</v>
      </c>
      <c r="S91" s="22">
        <f>F91*K91*SQRT(254-D91)</f>
        <v>0</v>
      </c>
      <c r="T91" s="22">
        <f>-((0.5*Griegas!$B$4*F91*K91)/(SQRT(254-D91)))-Griegas!$B$5*Griegas!$B$6*EXP(-Griegas!$B$5*(254-D91))*J91</f>
        <v>0</v>
      </c>
      <c r="U91" s="22">
        <f>-F91*(254-D91)*I91</f>
        <v>0</v>
      </c>
      <c r="V91" s="22">
        <f>(1/(F91*Griegas!$B$4*SQRT(254-D91)))*K91</f>
        <v>0</v>
      </c>
      <c r="W91" s="23">
        <f>K91*(H91/Griegas!$B$4)</f>
        <v>0</v>
      </c>
      <c r="X91" s="22">
        <f>F91*K91*SQRT(254-D91)*((G91*H91)/Griegas!$B$4)</f>
        <v>0</v>
      </c>
    </row>
    <row r="92" spans="4:24" x14ac:dyDescent="0.35">
      <c r="D92" s="20">
        <v>90</v>
      </c>
      <c r="E92" s="28">
        <v>44820</v>
      </c>
      <c r="F92" s="22">
        <v>123.529999</v>
      </c>
      <c r="G92" s="21">
        <f>(LN(F92/Griegas!$B$6)+(Griegas!$B$5+((Griegas!$B$4^2)/2))*(254-D92))/(Griegas!$B$4*SQRT(254-D92))</f>
        <v>66.607475572219116</v>
      </c>
      <c r="H92" s="22">
        <f>(LN(F92/Griegas!$B$6)+(Griegas!$B$5-((Griegas!$B$4^2)/2))*(254-D92))/(Griegas!$B$4*SQRT(254-D92))</f>
        <v>66.372023225724774</v>
      </c>
      <c r="I92" s="23">
        <f>_xlfn.NORM.S.DIST(G92,FALSE)</f>
        <v>0</v>
      </c>
      <c r="J92" s="23">
        <f>_xlfn.NORM.S.DIST(H92,FALSE)</f>
        <v>0</v>
      </c>
      <c r="K92" s="23">
        <f>(1/(SQRT(2*PI())))*(EXP(-0.5*(G92^2)))</f>
        <v>0</v>
      </c>
      <c r="L92" s="23">
        <f>(1/(SQRT(2*PI())))*(EXP(-0.5*(H92^2)))</f>
        <v>0</v>
      </c>
      <c r="M92" s="23">
        <f>_xlfn.NORM.S.DIST(-G92,FALSE)</f>
        <v>0</v>
      </c>
      <c r="N92" s="23">
        <f>_xlfn.NORM.S.DIST(-H92,FALSE)</f>
        <v>0</v>
      </c>
      <c r="O92" s="23">
        <f>(1/(SQRT(2*PI())))*(EXP(-0.5*(-G92^2)))</f>
        <v>0</v>
      </c>
      <c r="P92" s="23">
        <f>(1/(SQRT(2*PI())))*(EXP(-0.5*(-H92^2)))</f>
        <v>0</v>
      </c>
      <c r="Q92" s="24">
        <f>_xlfn.NORM.S.DIST(G92,FALSE)</f>
        <v>0</v>
      </c>
      <c r="R92" s="22">
        <f>Griegas!$B$6*(254-D92)*EXP(-Griegas!$B$5*(254-D92))*J92</f>
        <v>0</v>
      </c>
      <c r="S92" s="22">
        <f>F92*K92*SQRT(254-D92)</f>
        <v>0</v>
      </c>
      <c r="T92" s="22">
        <f>-((0.5*Griegas!$B$4*F92*K92)/(SQRT(254-D92)))-Griegas!$B$5*Griegas!$B$6*EXP(-Griegas!$B$5*(254-D92))*J92</f>
        <v>0</v>
      </c>
      <c r="U92" s="22">
        <f>-F92*(254-D92)*I92</f>
        <v>0</v>
      </c>
      <c r="V92" s="22">
        <f>(1/(F92*Griegas!$B$4*SQRT(254-D92)))*K92</f>
        <v>0</v>
      </c>
      <c r="W92" s="23">
        <f>K92*(H92/Griegas!$B$4)</f>
        <v>0</v>
      </c>
      <c r="X92" s="22">
        <f>F92*K92*SQRT(254-D92)*((G92*H92)/Griegas!$B$4)</f>
        <v>0</v>
      </c>
    </row>
    <row r="93" spans="4:24" x14ac:dyDescent="0.35">
      <c r="D93" s="20">
        <v>91</v>
      </c>
      <c r="E93" s="28">
        <v>44823</v>
      </c>
      <c r="F93" s="22">
        <v>124.660004</v>
      </c>
      <c r="G93" s="21">
        <f>(LN(F93/Griegas!$B$6)+(Griegas!$B$5+((Griegas!$B$4^2)/2))*(254-D93))/(Griegas!$B$4*SQRT(254-D93))</f>
        <v>66.45111266823811</v>
      </c>
      <c r="H93" s="22">
        <f>(LN(F93/Griegas!$B$6)+(Griegas!$B$5-((Griegas!$B$4^2)/2))*(254-D93))/(Griegas!$B$4*SQRT(254-D93))</f>
        <v>66.216379261884668</v>
      </c>
      <c r="I93" s="23">
        <f>_xlfn.NORM.S.DIST(G93,FALSE)</f>
        <v>0</v>
      </c>
      <c r="J93" s="23">
        <f>_xlfn.NORM.S.DIST(H93,FALSE)</f>
        <v>0</v>
      </c>
      <c r="K93" s="23">
        <f>(1/(SQRT(2*PI())))*(EXP(-0.5*(G93^2)))</f>
        <v>0</v>
      </c>
      <c r="L93" s="23">
        <f>(1/(SQRT(2*PI())))*(EXP(-0.5*(H93^2)))</f>
        <v>0</v>
      </c>
      <c r="M93" s="23">
        <f>_xlfn.NORM.S.DIST(-G93,FALSE)</f>
        <v>0</v>
      </c>
      <c r="N93" s="23">
        <f>_xlfn.NORM.S.DIST(-H93,FALSE)</f>
        <v>0</v>
      </c>
      <c r="O93" s="23">
        <f>(1/(SQRT(2*PI())))*(EXP(-0.5*(-G93^2)))</f>
        <v>0</v>
      </c>
      <c r="P93" s="23">
        <f>(1/(SQRT(2*PI())))*(EXP(-0.5*(-H93^2)))</f>
        <v>0</v>
      </c>
      <c r="Q93" s="24">
        <f>_xlfn.NORM.S.DIST(G93,FALSE)</f>
        <v>0</v>
      </c>
      <c r="R93" s="22">
        <f>Griegas!$B$6*(254-D93)*EXP(-Griegas!$B$5*(254-D93))*J93</f>
        <v>0</v>
      </c>
      <c r="S93" s="22">
        <f>F93*K93*SQRT(254-D93)</f>
        <v>0</v>
      </c>
      <c r="T93" s="22">
        <f>-((0.5*Griegas!$B$4*F93*K93)/(SQRT(254-D93)))-Griegas!$B$5*Griegas!$B$6*EXP(-Griegas!$B$5*(254-D93))*J93</f>
        <v>0</v>
      </c>
      <c r="U93" s="22">
        <f>-F93*(254-D93)*I93</f>
        <v>0</v>
      </c>
      <c r="V93" s="22">
        <f>(1/(F93*Griegas!$B$4*SQRT(254-D93)))*K93</f>
        <v>0</v>
      </c>
      <c r="W93" s="23">
        <f>K93*(H93/Griegas!$B$4)</f>
        <v>0</v>
      </c>
      <c r="X93" s="22">
        <f>F93*K93*SQRT(254-D93)*((G93*H93)/Griegas!$B$4)</f>
        <v>0</v>
      </c>
    </row>
    <row r="94" spans="4:24" x14ac:dyDescent="0.35">
      <c r="D94" s="20">
        <v>92</v>
      </c>
      <c r="E94" s="28">
        <v>44824</v>
      </c>
      <c r="F94" s="22">
        <v>122.19000200000001</v>
      </c>
      <c r="G94" s="21">
        <f>(LN(F94/Griegas!$B$6)+(Griegas!$B$5+((Griegas!$B$4^2)/2))*(254-D94))/(Griegas!$B$4*SQRT(254-D94))</f>
        <v>66.169981641849304</v>
      </c>
      <c r="H94" s="22">
        <f>(LN(F94/Griegas!$B$6)+(Griegas!$B$5-((Griegas!$B$4^2)/2))*(254-D94))/(Griegas!$B$4*SQRT(254-D94))</f>
        <v>65.935969384377856</v>
      </c>
      <c r="I94" s="23">
        <f>_xlfn.NORM.S.DIST(G94,FALSE)</f>
        <v>0</v>
      </c>
      <c r="J94" s="23">
        <f>_xlfn.NORM.S.DIST(H94,FALSE)</f>
        <v>0</v>
      </c>
      <c r="K94" s="23">
        <f>(1/(SQRT(2*PI())))*(EXP(-0.5*(G94^2)))</f>
        <v>0</v>
      </c>
      <c r="L94" s="23">
        <f>(1/(SQRT(2*PI())))*(EXP(-0.5*(H94^2)))</f>
        <v>0</v>
      </c>
      <c r="M94" s="23">
        <f>_xlfn.NORM.S.DIST(-G94,FALSE)</f>
        <v>0</v>
      </c>
      <c r="N94" s="23">
        <f>_xlfn.NORM.S.DIST(-H94,FALSE)</f>
        <v>0</v>
      </c>
      <c r="O94" s="23">
        <f>(1/(SQRT(2*PI())))*(EXP(-0.5*(-G94^2)))</f>
        <v>0</v>
      </c>
      <c r="P94" s="23">
        <f>(1/(SQRT(2*PI())))*(EXP(-0.5*(-H94^2)))</f>
        <v>0</v>
      </c>
      <c r="Q94" s="24">
        <f>_xlfn.NORM.S.DIST(G94,FALSE)</f>
        <v>0</v>
      </c>
      <c r="R94" s="22">
        <f>Griegas!$B$6*(254-D94)*EXP(-Griegas!$B$5*(254-D94))*J94</f>
        <v>0</v>
      </c>
      <c r="S94" s="22">
        <f>F94*K94*SQRT(254-D94)</f>
        <v>0</v>
      </c>
      <c r="T94" s="22">
        <f>-((0.5*Griegas!$B$4*F94*K94)/(SQRT(254-D94)))-Griegas!$B$5*Griegas!$B$6*EXP(-Griegas!$B$5*(254-D94))*J94</f>
        <v>0</v>
      </c>
      <c r="U94" s="22">
        <f>-F94*(254-D94)*I94</f>
        <v>0</v>
      </c>
      <c r="V94" s="22">
        <f>(1/(F94*Griegas!$B$4*SQRT(254-D94)))*K94</f>
        <v>0</v>
      </c>
      <c r="W94" s="23">
        <f>K94*(H94/Griegas!$B$4)</f>
        <v>0</v>
      </c>
      <c r="X94" s="22">
        <f>F94*K94*SQRT(254-D94)*((G94*H94)/Griegas!$B$4)</f>
        <v>0</v>
      </c>
    </row>
    <row r="95" spans="4:24" x14ac:dyDescent="0.35">
      <c r="D95" s="20">
        <v>93</v>
      </c>
      <c r="E95" s="28">
        <v>44825</v>
      </c>
      <c r="F95" s="22">
        <v>118.540001</v>
      </c>
      <c r="G95" s="21">
        <f>(LN(F95/Griegas!$B$6)+(Griegas!$B$5+((Griegas!$B$4^2)/2))*(254-D95))/(Griegas!$B$4*SQRT(254-D95))</f>
        <v>65.843531186666638</v>
      </c>
      <c r="H95" s="22">
        <f>(LN(F95/Griegas!$B$6)+(Griegas!$B$5-((Griegas!$B$4^2)/2))*(254-D95))/(Griegas!$B$4*SQRT(254-D95))</f>
        <v>65.610242307301391</v>
      </c>
      <c r="I95" s="23">
        <f>_xlfn.NORM.S.DIST(G95,FALSE)</f>
        <v>0</v>
      </c>
      <c r="J95" s="23">
        <f>_xlfn.NORM.S.DIST(H95,FALSE)</f>
        <v>0</v>
      </c>
      <c r="K95" s="23">
        <f>(1/(SQRT(2*PI())))*(EXP(-0.5*(G95^2)))</f>
        <v>0</v>
      </c>
      <c r="L95" s="23">
        <f>(1/(SQRT(2*PI())))*(EXP(-0.5*(H95^2)))</f>
        <v>0</v>
      </c>
      <c r="M95" s="23">
        <f>_xlfn.NORM.S.DIST(-G95,FALSE)</f>
        <v>0</v>
      </c>
      <c r="N95" s="23">
        <f>_xlfn.NORM.S.DIST(-H95,FALSE)</f>
        <v>0</v>
      </c>
      <c r="O95" s="23">
        <f>(1/(SQRT(2*PI())))*(EXP(-0.5*(-G95^2)))</f>
        <v>0</v>
      </c>
      <c r="P95" s="23">
        <f>(1/(SQRT(2*PI())))*(EXP(-0.5*(-H95^2)))</f>
        <v>0</v>
      </c>
      <c r="Q95" s="24">
        <f>_xlfn.NORM.S.DIST(G95,FALSE)</f>
        <v>0</v>
      </c>
      <c r="R95" s="22">
        <f>Griegas!$B$6*(254-D95)*EXP(-Griegas!$B$5*(254-D95))*J95</f>
        <v>0</v>
      </c>
      <c r="S95" s="22">
        <f>F95*K95*SQRT(254-D95)</f>
        <v>0</v>
      </c>
      <c r="T95" s="22">
        <f>-((0.5*Griegas!$B$4*F95*K95)/(SQRT(254-D95)))-Griegas!$B$5*Griegas!$B$6*EXP(-Griegas!$B$5*(254-D95))*J95</f>
        <v>0</v>
      </c>
      <c r="U95" s="22">
        <f>-F95*(254-D95)*I95</f>
        <v>0</v>
      </c>
      <c r="V95" s="22">
        <f>(1/(F95*Griegas!$B$4*SQRT(254-D95)))*K95</f>
        <v>0</v>
      </c>
      <c r="W95" s="23">
        <f>K95*(H95/Griegas!$B$4)</f>
        <v>0</v>
      </c>
      <c r="X95" s="22">
        <f>F95*K95*SQRT(254-D95)*((G95*H95)/Griegas!$B$4)</f>
        <v>0</v>
      </c>
    </row>
    <row r="96" spans="4:24" x14ac:dyDescent="0.35">
      <c r="D96" s="20">
        <v>94</v>
      </c>
      <c r="E96" s="28">
        <v>44826</v>
      </c>
      <c r="F96" s="22">
        <v>117.30999799999999</v>
      </c>
      <c r="G96" s="21">
        <f>(LN(F96/Griegas!$B$6)+(Griegas!$B$5+((Griegas!$B$4^2)/2))*(254-D96))/(Griegas!$B$4*SQRT(254-D96))</f>
        <v>65.601235921001773</v>
      </c>
      <c r="H96" s="22">
        <f>(LN(F96/Griegas!$B$6)+(Griegas!$B$5-((Griegas!$B$4^2)/2))*(254-D96))/(Griegas!$B$4*SQRT(254-D96))</f>
        <v>65.368672669768728</v>
      </c>
      <c r="I96" s="23">
        <f>_xlfn.NORM.S.DIST(G96,FALSE)</f>
        <v>0</v>
      </c>
      <c r="J96" s="23">
        <f>_xlfn.NORM.S.DIST(H96,FALSE)</f>
        <v>0</v>
      </c>
      <c r="K96" s="23">
        <f>(1/(SQRT(2*PI())))*(EXP(-0.5*(G96^2)))</f>
        <v>0</v>
      </c>
      <c r="L96" s="23">
        <f>(1/(SQRT(2*PI())))*(EXP(-0.5*(H96^2)))</f>
        <v>0</v>
      </c>
      <c r="M96" s="23">
        <f>_xlfn.NORM.S.DIST(-G96,FALSE)</f>
        <v>0</v>
      </c>
      <c r="N96" s="23">
        <f>_xlfn.NORM.S.DIST(-H96,FALSE)</f>
        <v>0</v>
      </c>
      <c r="O96" s="23">
        <f>(1/(SQRT(2*PI())))*(EXP(-0.5*(-G96^2)))</f>
        <v>0</v>
      </c>
      <c r="P96" s="23">
        <f>(1/(SQRT(2*PI())))*(EXP(-0.5*(-H96^2)))</f>
        <v>0</v>
      </c>
      <c r="Q96" s="24">
        <f>_xlfn.NORM.S.DIST(G96,FALSE)</f>
        <v>0</v>
      </c>
      <c r="R96" s="22">
        <f>Griegas!$B$6*(254-D96)*EXP(-Griegas!$B$5*(254-D96))*J96</f>
        <v>0</v>
      </c>
      <c r="S96" s="22">
        <f>F96*K96*SQRT(254-D96)</f>
        <v>0</v>
      </c>
      <c r="T96" s="22">
        <f>-((0.5*Griegas!$B$4*F96*K96)/(SQRT(254-D96)))-Griegas!$B$5*Griegas!$B$6*EXP(-Griegas!$B$5*(254-D96))*J96</f>
        <v>0</v>
      </c>
      <c r="U96" s="22">
        <f>-F96*(254-D96)*I96</f>
        <v>0</v>
      </c>
      <c r="V96" s="22">
        <f>(1/(F96*Griegas!$B$4*SQRT(254-D96)))*K96</f>
        <v>0</v>
      </c>
      <c r="W96" s="23">
        <f>K96*(H96/Griegas!$B$4)</f>
        <v>0</v>
      </c>
      <c r="X96" s="22">
        <f>F96*K96*SQRT(254-D96)*((G96*H96)/Griegas!$B$4)</f>
        <v>0</v>
      </c>
    </row>
    <row r="97" spans="4:24" x14ac:dyDescent="0.35">
      <c r="D97" s="20">
        <v>95</v>
      </c>
      <c r="E97" s="28">
        <v>44827</v>
      </c>
      <c r="F97" s="22">
        <v>113.779999</v>
      </c>
      <c r="G97" s="21">
        <f>(LN(F97/Griegas!$B$6)+(Griegas!$B$5+((Griegas!$B$4^2)/2))*(254-D97))/(Griegas!$B$4*SQRT(254-D97))</f>
        <v>65.27126658065059</v>
      </c>
      <c r="H97" s="22">
        <f>(LN(F97/Griegas!$B$6)+(Griegas!$B$5-((Griegas!$B$4^2)/2))*(254-D97))/(Griegas!$B$4*SQRT(254-D97))</f>
        <v>65.039431228702952</v>
      </c>
      <c r="I97" s="23">
        <f>_xlfn.NORM.S.DIST(G97,FALSE)</f>
        <v>0</v>
      </c>
      <c r="J97" s="23">
        <f>_xlfn.NORM.S.DIST(H97,FALSE)</f>
        <v>0</v>
      </c>
      <c r="K97" s="23">
        <f>(1/(SQRT(2*PI())))*(EXP(-0.5*(G97^2)))</f>
        <v>0</v>
      </c>
      <c r="L97" s="23">
        <f>(1/(SQRT(2*PI())))*(EXP(-0.5*(H97^2)))</f>
        <v>0</v>
      </c>
      <c r="M97" s="23">
        <f>_xlfn.NORM.S.DIST(-G97,FALSE)</f>
        <v>0</v>
      </c>
      <c r="N97" s="23">
        <f>_xlfn.NORM.S.DIST(-H97,FALSE)</f>
        <v>0</v>
      </c>
      <c r="O97" s="23">
        <f>(1/(SQRT(2*PI())))*(EXP(-0.5*(-G97^2)))</f>
        <v>0</v>
      </c>
      <c r="P97" s="23">
        <f>(1/(SQRT(2*PI())))*(EXP(-0.5*(-H97^2)))</f>
        <v>0</v>
      </c>
      <c r="Q97" s="24">
        <f>_xlfn.NORM.S.DIST(G97,FALSE)</f>
        <v>0</v>
      </c>
      <c r="R97" s="22">
        <f>Griegas!$B$6*(254-D97)*EXP(-Griegas!$B$5*(254-D97))*J97</f>
        <v>0</v>
      </c>
      <c r="S97" s="22">
        <f>F97*K97*SQRT(254-D97)</f>
        <v>0</v>
      </c>
      <c r="T97" s="22">
        <f>-((0.5*Griegas!$B$4*F97*K97)/(SQRT(254-D97)))-Griegas!$B$5*Griegas!$B$6*EXP(-Griegas!$B$5*(254-D97))*J97</f>
        <v>0</v>
      </c>
      <c r="U97" s="22">
        <f>-F97*(254-D97)*I97</f>
        <v>0</v>
      </c>
      <c r="V97" s="22">
        <f>(1/(F97*Griegas!$B$4*SQRT(254-D97)))*K97</f>
        <v>0</v>
      </c>
      <c r="W97" s="23">
        <f>K97*(H97/Griegas!$B$4)</f>
        <v>0</v>
      </c>
      <c r="X97" s="22">
        <f>F97*K97*SQRT(254-D97)*((G97*H97)/Griegas!$B$4)</f>
        <v>0</v>
      </c>
    </row>
    <row r="98" spans="4:24" x14ac:dyDescent="0.35">
      <c r="D98" s="20">
        <v>96</v>
      </c>
      <c r="E98" s="28">
        <v>44830</v>
      </c>
      <c r="F98" s="22">
        <v>115.150002</v>
      </c>
      <c r="G98" s="21">
        <f>(LN(F98/Griegas!$B$6)+(Griegas!$B$5+((Griegas!$B$4^2)/2))*(254-D98))/(Griegas!$B$4*SQRT(254-D98))</f>
        <v>65.123857618481594</v>
      </c>
      <c r="H98" s="22">
        <f>(LN(F98/Griegas!$B$6)+(Griegas!$B$5-((Griegas!$B$4^2)/2))*(254-D98))/(Griegas!$B$4*SQRT(254-D98))</f>
        <v>64.892752458432568</v>
      </c>
      <c r="I98" s="23">
        <f>_xlfn.NORM.S.DIST(G98,FALSE)</f>
        <v>0</v>
      </c>
      <c r="J98" s="23">
        <f>_xlfn.NORM.S.DIST(H98,FALSE)</f>
        <v>0</v>
      </c>
      <c r="K98" s="23">
        <f>(1/(SQRT(2*PI())))*(EXP(-0.5*(G98^2)))</f>
        <v>0</v>
      </c>
      <c r="L98" s="23">
        <f>(1/(SQRT(2*PI())))*(EXP(-0.5*(H98^2)))</f>
        <v>0</v>
      </c>
      <c r="M98" s="23">
        <f>_xlfn.NORM.S.DIST(-G98,FALSE)</f>
        <v>0</v>
      </c>
      <c r="N98" s="23">
        <f>_xlfn.NORM.S.DIST(-H98,FALSE)</f>
        <v>0</v>
      </c>
      <c r="O98" s="23">
        <f>(1/(SQRT(2*PI())))*(EXP(-0.5*(-G98^2)))</f>
        <v>0</v>
      </c>
      <c r="P98" s="23">
        <f>(1/(SQRT(2*PI())))*(EXP(-0.5*(-H98^2)))</f>
        <v>0</v>
      </c>
      <c r="Q98" s="24">
        <f>_xlfn.NORM.S.DIST(G98,FALSE)</f>
        <v>0</v>
      </c>
      <c r="R98" s="22">
        <f>Griegas!$B$6*(254-D98)*EXP(-Griegas!$B$5*(254-D98))*J98</f>
        <v>0</v>
      </c>
      <c r="S98" s="22">
        <f>F98*K98*SQRT(254-D98)</f>
        <v>0</v>
      </c>
      <c r="T98" s="22">
        <f>-((0.5*Griegas!$B$4*F98*K98)/(SQRT(254-D98)))-Griegas!$B$5*Griegas!$B$6*EXP(-Griegas!$B$5*(254-D98))*J98</f>
        <v>0</v>
      </c>
      <c r="U98" s="22">
        <f>-F98*(254-D98)*I98</f>
        <v>0</v>
      </c>
      <c r="V98" s="22">
        <f>(1/(F98*Griegas!$B$4*SQRT(254-D98)))*K98</f>
        <v>0</v>
      </c>
      <c r="W98" s="23">
        <f>K98*(H98/Griegas!$B$4)</f>
        <v>0</v>
      </c>
      <c r="X98" s="22">
        <f>F98*K98*SQRT(254-D98)*((G98*H98)/Griegas!$B$4)</f>
        <v>0</v>
      </c>
    </row>
    <row r="99" spans="4:24" x14ac:dyDescent="0.35">
      <c r="D99" s="20">
        <v>97</v>
      </c>
      <c r="E99" s="28">
        <v>44831</v>
      </c>
      <c r="F99" s="22">
        <v>114.410004</v>
      </c>
      <c r="G99" s="21">
        <f>(LN(F99/Griegas!$B$6)+(Griegas!$B$5+((Griegas!$B$4^2)/2))*(254-D99))/(Griegas!$B$4*SQRT(254-D99))</f>
        <v>64.896226871885005</v>
      </c>
      <c r="H99" s="22">
        <f>(LN(F99/Griegas!$B$6)+(Griegas!$B$5-((Griegas!$B$4^2)/2))*(254-D99))/(Griegas!$B$4*SQRT(254-D99))</f>
        <v>64.665854218147871</v>
      </c>
      <c r="I99" s="23">
        <f>_xlfn.NORM.S.DIST(G99,FALSE)</f>
        <v>0</v>
      </c>
      <c r="J99" s="23">
        <f>_xlfn.NORM.S.DIST(H99,FALSE)</f>
        <v>0</v>
      </c>
      <c r="K99" s="23">
        <f>(1/(SQRT(2*PI())))*(EXP(-0.5*(G99^2)))</f>
        <v>0</v>
      </c>
      <c r="L99" s="23">
        <f>(1/(SQRT(2*PI())))*(EXP(-0.5*(H99^2)))</f>
        <v>0</v>
      </c>
      <c r="M99" s="23">
        <f>_xlfn.NORM.S.DIST(-G99,FALSE)</f>
        <v>0</v>
      </c>
      <c r="N99" s="23">
        <f>_xlfn.NORM.S.DIST(-H99,FALSE)</f>
        <v>0</v>
      </c>
      <c r="O99" s="23">
        <f>(1/(SQRT(2*PI())))*(EXP(-0.5*(-G99^2)))</f>
        <v>0</v>
      </c>
      <c r="P99" s="23">
        <f>(1/(SQRT(2*PI())))*(EXP(-0.5*(-H99^2)))</f>
        <v>0</v>
      </c>
      <c r="Q99" s="24">
        <f>_xlfn.NORM.S.DIST(G99,FALSE)</f>
        <v>0</v>
      </c>
      <c r="R99" s="22">
        <f>Griegas!$B$6*(254-D99)*EXP(-Griegas!$B$5*(254-D99))*J99</f>
        <v>0</v>
      </c>
      <c r="S99" s="22">
        <f>F99*K99*SQRT(254-D99)</f>
        <v>0</v>
      </c>
      <c r="T99" s="22">
        <f>-((0.5*Griegas!$B$4*F99*K99)/(SQRT(254-D99)))-Griegas!$B$5*Griegas!$B$6*EXP(-Griegas!$B$5*(254-D99))*J99</f>
        <v>0</v>
      </c>
      <c r="U99" s="22">
        <f>-F99*(254-D99)*I99</f>
        <v>0</v>
      </c>
      <c r="V99" s="22">
        <f>(1/(F99*Griegas!$B$4*SQRT(254-D99)))*K99</f>
        <v>0</v>
      </c>
      <c r="W99" s="23">
        <f>K99*(H99/Griegas!$B$4)</f>
        <v>0</v>
      </c>
      <c r="X99" s="22">
        <f>F99*K99*SQRT(254-D99)*((G99*H99)/Griegas!$B$4)</f>
        <v>0</v>
      </c>
    </row>
    <row r="100" spans="4:24" x14ac:dyDescent="0.35">
      <c r="D100" s="20">
        <v>98</v>
      </c>
      <c r="E100" s="28">
        <v>44832</v>
      </c>
      <c r="F100" s="22">
        <v>118.010002</v>
      </c>
      <c r="G100" s="21">
        <f>(LN(F100/Griegas!$B$6)+(Griegas!$B$5+((Griegas!$B$4^2)/2))*(254-D100))/(Griegas!$B$4*SQRT(254-D100))</f>
        <v>64.83078893638168</v>
      </c>
      <c r="H100" s="22">
        <f>(LN(F100/Griegas!$B$6)+(Griegas!$B$5-((Griegas!$B$4^2)/2))*(254-D100))/(Griegas!$B$4*SQRT(254-D100))</f>
        <v>64.601151125517504</v>
      </c>
      <c r="I100" s="23">
        <f>_xlfn.NORM.S.DIST(G100,FALSE)</f>
        <v>0</v>
      </c>
      <c r="J100" s="23">
        <f>_xlfn.NORM.S.DIST(H100,FALSE)</f>
        <v>0</v>
      </c>
      <c r="K100" s="23">
        <f>(1/(SQRT(2*PI())))*(EXP(-0.5*(G100^2)))</f>
        <v>0</v>
      </c>
      <c r="L100" s="23">
        <f>(1/(SQRT(2*PI())))*(EXP(-0.5*(H100^2)))</f>
        <v>0</v>
      </c>
      <c r="M100" s="23">
        <f>_xlfn.NORM.S.DIST(-G100,FALSE)</f>
        <v>0</v>
      </c>
      <c r="N100" s="23">
        <f>_xlfn.NORM.S.DIST(-H100,FALSE)</f>
        <v>0</v>
      </c>
      <c r="O100" s="23">
        <f>(1/(SQRT(2*PI())))*(EXP(-0.5*(-G100^2)))</f>
        <v>0</v>
      </c>
      <c r="P100" s="23">
        <f>(1/(SQRT(2*PI())))*(EXP(-0.5*(-H100^2)))</f>
        <v>0</v>
      </c>
      <c r="Q100" s="24">
        <f>_xlfn.NORM.S.DIST(G100,FALSE)</f>
        <v>0</v>
      </c>
      <c r="R100" s="22">
        <f>Griegas!$B$6*(254-D100)*EXP(-Griegas!$B$5*(254-D100))*J100</f>
        <v>0</v>
      </c>
      <c r="S100" s="22">
        <f>F100*K100*SQRT(254-D100)</f>
        <v>0</v>
      </c>
      <c r="T100" s="22">
        <f>-((0.5*Griegas!$B$4*F100*K100)/(SQRT(254-D100)))-Griegas!$B$5*Griegas!$B$6*EXP(-Griegas!$B$5*(254-D100))*J100</f>
        <v>0</v>
      </c>
      <c r="U100" s="22">
        <f>-F100*(254-D100)*I100</f>
        <v>0</v>
      </c>
      <c r="V100" s="22">
        <f>(1/(F100*Griegas!$B$4*SQRT(254-D100)))*K100</f>
        <v>0</v>
      </c>
      <c r="W100" s="23">
        <f>K100*(H100/Griegas!$B$4)</f>
        <v>0</v>
      </c>
      <c r="X100" s="22">
        <f>F100*K100*SQRT(254-D100)*((G100*H100)/Griegas!$B$4)</f>
        <v>0</v>
      </c>
    </row>
    <row r="101" spans="4:24" x14ac:dyDescent="0.35">
      <c r="D101" s="20">
        <v>99</v>
      </c>
      <c r="E101" s="28">
        <v>44833</v>
      </c>
      <c r="F101" s="22">
        <v>114.800003</v>
      </c>
      <c r="G101" s="21">
        <f>(LN(F101/Griegas!$B$6)+(Griegas!$B$5+((Griegas!$B$4^2)/2))*(254-D101))/(Griegas!$B$4*SQRT(254-D101))</f>
        <v>64.509772292184849</v>
      </c>
      <c r="H101" s="22">
        <f>(LN(F101/Griegas!$B$6)+(Griegas!$B$5-((Griegas!$B$4^2)/2))*(254-D101))/(Griegas!$B$4*SQRT(254-D101))</f>
        <v>64.280871683257999</v>
      </c>
      <c r="I101" s="23">
        <f>_xlfn.NORM.S.DIST(G101,FALSE)</f>
        <v>0</v>
      </c>
      <c r="J101" s="23">
        <f>_xlfn.NORM.S.DIST(H101,FALSE)</f>
        <v>0</v>
      </c>
      <c r="K101" s="23">
        <f>(1/(SQRT(2*PI())))*(EXP(-0.5*(G101^2)))</f>
        <v>0</v>
      </c>
      <c r="L101" s="23">
        <f>(1/(SQRT(2*PI())))*(EXP(-0.5*(H101^2)))</f>
        <v>0</v>
      </c>
      <c r="M101" s="23">
        <f>_xlfn.NORM.S.DIST(-G101,FALSE)</f>
        <v>0</v>
      </c>
      <c r="N101" s="23">
        <f>_xlfn.NORM.S.DIST(-H101,FALSE)</f>
        <v>0</v>
      </c>
      <c r="O101" s="23">
        <f>(1/(SQRT(2*PI())))*(EXP(-0.5*(-G101^2)))</f>
        <v>0</v>
      </c>
      <c r="P101" s="23">
        <f>(1/(SQRT(2*PI())))*(EXP(-0.5*(-H101^2)))</f>
        <v>0</v>
      </c>
      <c r="Q101" s="24">
        <f>_xlfn.NORM.S.DIST(G101,FALSE)</f>
        <v>0</v>
      </c>
      <c r="R101" s="22">
        <f>Griegas!$B$6*(254-D101)*EXP(-Griegas!$B$5*(254-D101))*J101</f>
        <v>0</v>
      </c>
      <c r="S101" s="22">
        <f>F101*K101*SQRT(254-D101)</f>
        <v>0</v>
      </c>
      <c r="T101" s="22">
        <f>-((0.5*Griegas!$B$4*F101*K101)/(SQRT(254-D101)))-Griegas!$B$5*Griegas!$B$6*EXP(-Griegas!$B$5*(254-D101))*J101</f>
        <v>0</v>
      </c>
      <c r="U101" s="22">
        <f>-F101*(254-D101)*I101</f>
        <v>0</v>
      </c>
      <c r="V101" s="22">
        <f>(1/(F101*Griegas!$B$4*SQRT(254-D101)))*K101</f>
        <v>0</v>
      </c>
      <c r="W101" s="23">
        <f>K101*(H101/Griegas!$B$4)</f>
        <v>0</v>
      </c>
      <c r="X101" s="22">
        <f>F101*K101*SQRT(254-D101)*((G101*H101)/Griegas!$B$4)</f>
        <v>0</v>
      </c>
    </row>
    <row r="102" spans="4:24" x14ac:dyDescent="0.35">
      <c r="D102" s="20">
        <v>100</v>
      </c>
      <c r="E102" s="28">
        <v>44834</v>
      </c>
      <c r="F102" s="22">
        <v>113</v>
      </c>
      <c r="G102" s="21">
        <f>(LN(F102/Griegas!$B$6)+(Griegas!$B$5+((Griegas!$B$4^2)/2))*(254-D102))/(Griegas!$B$4*SQRT(254-D102))</f>
        <v>64.238956015353523</v>
      </c>
      <c r="H102" s="22">
        <f>(LN(F102/Griegas!$B$6)+(Griegas!$B$5-((Griegas!$B$4^2)/2))*(254-D102))/(Griegas!$B$4*SQRT(254-D102))</f>
        <v>64.010794990295153</v>
      </c>
      <c r="I102" s="23">
        <f>_xlfn.NORM.S.DIST(G102,FALSE)</f>
        <v>0</v>
      </c>
      <c r="J102" s="23">
        <f>_xlfn.NORM.S.DIST(H102,FALSE)</f>
        <v>0</v>
      </c>
      <c r="K102" s="23">
        <f>(1/(SQRT(2*PI())))*(EXP(-0.5*(G102^2)))</f>
        <v>0</v>
      </c>
      <c r="L102" s="23">
        <f>(1/(SQRT(2*PI())))*(EXP(-0.5*(H102^2)))</f>
        <v>0</v>
      </c>
      <c r="M102" s="23">
        <f>_xlfn.NORM.S.DIST(-G102,FALSE)</f>
        <v>0</v>
      </c>
      <c r="N102" s="23">
        <f>_xlfn.NORM.S.DIST(-H102,FALSE)</f>
        <v>0</v>
      </c>
      <c r="O102" s="23">
        <f>(1/(SQRT(2*PI())))*(EXP(-0.5*(-G102^2)))</f>
        <v>0</v>
      </c>
      <c r="P102" s="23">
        <f>(1/(SQRT(2*PI())))*(EXP(-0.5*(-H102^2)))</f>
        <v>0</v>
      </c>
      <c r="Q102" s="24">
        <f>_xlfn.NORM.S.DIST(G102,FALSE)</f>
        <v>0</v>
      </c>
      <c r="R102" s="22">
        <f>Griegas!$B$6*(254-D102)*EXP(-Griegas!$B$5*(254-D102))*J102</f>
        <v>0</v>
      </c>
      <c r="S102" s="22">
        <f>F102*K102*SQRT(254-D102)</f>
        <v>0</v>
      </c>
      <c r="T102" s="22">
        <f>-((0.5*Griegas!$B$4*F102*K102)/(SQRT(254-D102)))-Griegas!$B$5*Griegas!$B$6*EXP(-Griegas!$B$5*(254-D102))*J102</f>
        <v>0</v>
      </c>
      <c r="U102" s="22">
        <f>-F102*(254-D102)*I102</f>
        <v>0</v>
      </c>
      <c r="V102" s="22">
        <f>(1/(F102*Griegas!$B$4*SQRT(254-D102)))*K102</f>
        <v>0</v>
      </c>
      <c r="W102" s="23">
        <f>K102*(H102/Griegas!$B$4)</f>
        <v>0</v>
      </c>
      <c r="X102" s="22">
        <f>F102*K102*SQRT(254-D102)*((G102*H102)/Griegas!$B$4)</f>
        <v>0</v>
      </c>
    </row>
    <row r="103" spans="4:24" x14ac:dyDescent="0.35">
      <c r="D103" s="20">
        <v>101</v>
      </c>
      <c r="E103" s="28">
        <v>44837</v>
      </c>
      <c r="F103" s="22">
        <v>115.879997</v>
      </c>
      <c r="G103" s="21">
        <f>(LN(F103/Griegas!$B$6)+(Griegas!$B$5+((Griegas!$B$4^2)/2))*(254-D103))/(Griegas!$B$4*SQRT(254-D103))</f>
        <v>64.147211340702754</v>
      </c>
      <c r="H103" s="22">
        <f>(LN(F103/Griegas!$B$6)+(Griegas!$B$5-((Griegas!$B$4^2)/2))*(254-D103))/(Griegas!$B$4*SQRT(254-D103))</f>
        <v>63.919792304682716</v>
      </c>
      <c r="I103" s="23">
        <f>_xlfn.NORM.S.DIST(G103,FALSE)</f>
        <v>0</v>
      </c>
      <c r="J103" s="23">
        <f>_xlfn.NORM.S.DIST(H103,FALSE)</f>
        <v>0</v>
      </c>
      <c r="K103" s="23">
        <f>(1/(SQRT(2*PI())))*(EXP(-0.5*(G103^2)))</f>
        <v>0</v>
      </c>
      <c r="L103" s="23">
        <f>(1/(SQRT(2*PI())))*(EXP(-0.5*(H103^2)))</f>
        <v>0</v>
      </c>
      <c r="M103" s="23">
        <f>_xlfn.NORM.S.DIST(-G103,FALSE)</f>
        <v>0</v>
      </c>
      <c r="N103" s="23">
        <f>_xlfn.NORM.S.DIST(-H103,FALSE)</f>
        <v>0</v>
      </c>
      <c r="O103" s="23">
        <f>(1/(SQRT(2*PI())))*(EXP(-0.5*(-G103^2)))</f>
        <v>0</v>
      </c>
      <c r="P103" s="23">
        <f>(1/(SQRT(2*PI())))*(EXP(-0.5*(-H103^2)))</f>
        <v>0</v>
      </c>
      <c r="Q103" s="24">
        <f>_xlfn.NORM.S.DIST(G103,FALSE)</f>
        <v>0</v>
      </c>
      <c r="R103" s="22">
        <f>Griegas!$B$6*(254-D103)*EXP(-Griegas!$B$5*(254-D103))*J103</f>
        <v>0</v>
      </c>
      <c r="S103" s="22">
        <f>F103*K103*SQRT(254-D103)</f>
        <v>0</v>
      </c>
      <c r="T103" s="22">
        <f>-((0.5*Griegas!$B$4*F103*K103)/(SQRT(254-D103)))-Griegas!$B$5*Griegas!$B$6*EXP(-Griegas!$B$5*(254-D103))*J103</f>
        <v>0</v>
      </c>
      <c r="U103" s="22">
        <f>-F103*(254-D103)*I103</f>
        <v>0</v>
      </c>
      <c r="V103" s="22">
        <f>(1/(F103*Griegas!$B$4*SQRT(254-D103)))*K103</f>
        <v>0</v>
      </c>
      <c r="W103" s="23">
        <f>K103*(H103/Griegas!$B$4)</f>
        <v>0</v>
      </c>
      <c r="X103" s="22">
        <f>F103*K103*SQRT(254-D103)*((G103*H103)/Griegas!$B$4)</f>
        <v>0</v>
      </c>
    </row>
    <row r="104" spans="4:24" x14ac:dyDescent="0.35">
      <c r="D104" s="20">
        <v>102</v>
      </c>
      <c r="E104" s="28">
        <v>44838</v>
      </c>
      <c r="F104" s="22">
        <v>121.089996</v>
      </c>
      <c r="G104" s="21">
        <f>(LN(F104/Griegas!$B$6)+(Griegas!$B$5+((Griegas!$B$4^2)/2))*(254-D104))/(Griegas!$B$4*SQRT(254-D104))</f>
        <v>64.138541660013615</v>
      </c>
      <c r="H104" s="22">
        <f>(LN(F104/Griegas!$B$6)+(Griegas!$B$5-((Griegas!$B$4^2)/2))*(254-D104))/(Griegas!$B$4*SQRT(254-D104))</f>
        <v>63.911867041820742</v>
      </c>
      <c r="I104" s="23">
        <f>_xlfn.NORM.S.DIST(G104,FALSE)</f>
        <v>0</v>
      </c>
      <c r="J104" s="23">
        <f>_xlfn.NORM.S.DIST(H104,FALSE)</f>
        <v>0</v>
      </c>
      <c r="K104" s="23">
        <f>(1/(SQRT(2*PI())))*(EXP(-0.5*(G104^2)))</f>
        <v>0</v>
      </c>
      <c r="L104" s="23">
        <f>(1/(SQRT(2*PI())))*(EXP(-0.5*(H104^2)))</f>
        <v>0</v>
      </c>
      <c r="M104" s="23">
        <f>_xlfn.NORM.S.DIST(-G104,FALSE)</f>
        <v>0</v>
      </c>
      <c r="N104" s="23">
        <f>_xlfn.NORM.S.DIST(-H104,FALSE)</f>
        <v>0</v>
      </c>
      <c r="O104" s="23">
        <f>(1/(SQRT(2*PI())))*(EXP(-0.5*(-G104^2)))</f>
        <v>0</v>
      </c>
      <c r="P104" s="23">
        <f>(1/(SQRT(2*PI())))*(EXP(-0.5*(-H104^2)))</f>
        <v>0</v>
      </c>
      <c r="Q104" s="24">
        <f>_xlfn.NORM.S.DIST(G104,FALSE)</f>
        <v>0</v>
      </c>
      <c r="R104" s="22">
        <f>Griegas!$B$6*(254-D104)*EXP(-Griegas!$B$5*(254-D104))*J104</f>
        <v>0</v>
      </c>
      <c r="S104" s="22">
        <f>F104*K104*SQRT(254-D104)</f>
        <v>0</v>
      </c>
      <c r="T104" s="22">
        <f>-((0.5*Griegas!$B$4*F104*K104)/(SQRT(254-D104)))-Griegas!$B$5*Griegas!$B$6*EXP(-Griegas!$B$5*(254-D104))*J104</f>
        <v>0</v>
      </c>
      <c r="U104" s="22">
        <f>-F104*(254-D104)*I104</f>
        <v>0</v>
      </c>
      <c r="V104" s="22">
        <f>(1/(F104*Griegas!$B$4*SQRT(254-D104)))*K104</f>
        <v>0</v>
      </c>
      <c r="W104" s="23">
        <f>K104*(H104/Griegas!$B$4)</f>
        <v>0</v>
      </c>
      <c r="X104" s="22">
        <f>F104*K104*SQRT(254-D104)*((G104*H104)/Griegas!$B$4)</f>
        <v>0</v>
      </c>
    </row>
    <row r="105" spans="4:24" x14ac:dyDescent="0.35">
      <c r="D105" s="20">
        <v>103</v>
      </c>
      <c r="E105" s="28">
        <v>44839</v>
      </c>
      <c r="F105" s="22">
        <v>120.949997</v>
      </c>
      <c r="G105" s="21">
        <f>(LN(F105/Griegas!$B$6)+(Griegas!$B$5+((Griegas!$B$4^2)/2))*(254-D105))/(Griegas!$B$4*SQRT(254-D105))</f>
        <v>63.930731648577641</v>
      </c>
      <c r="H105" s="22">
        <f>(LN(F105/Griegas!$B$6)+(Griegas!$B$5-((Griegas!$B$4^2)/2))*(254-D105))/(Griegas!$B$4*SQRT(254-D105))</f>
        <v>63.704803901008908</v>
      </c>
      <c r="I105" s="23">
        <f>_xlfn.NORM.S.DIST(G105,FALSE)</f>
        <v>0</v>
      </c>
      <c r="J105" s="23">
        <f>_xlfn.NORM.S.DIST(H105,FALSE)</f>
        <v>0</v>
      </c>
      <c r="K105" s="23">
        <f>(1/(SQRT(2*PI())))*(EXP(-0.5*(G105^2)))</f>
        <v>0</v>
      </c>
      <c r="L105" s="23">
        <f>(1/(SQRT(2*PI())))*(EXP(-0.5*(H105^2)))</f>
        <v>0</v>
      </c>
      <c r="M105" s="23">
        <f>_xlfn.NORM.S.DIST(-G105,FALSE)</f>
        <v>0</v>
      </c>
      <c r="N105" s="23">
        <f>_xlfn.NORM.S.DIST(-H105,FALSE)</f>
        <v>0</v>
      </c>
      <c r="O105" s="23">
        <f>(1/(SQRT(2*PI())))*(EXP(-0.5*(-G105^2)))</f>
        <v>0</v>
      </c>
      <c r="P105" s="23">
        <f>(1/(SQRT(2*PI())))*(EXP(-0.5*(-H105^2)))</f>
        <v>0</v>
      </c>
      <c r="Q105" s="24">
        <f>_xlfn.NORM.S.DIST(G105,FALSE)</f>
        <v>0</v>
      </c>
      <c r="R105" s="22">
        <f>Griegas!$B$6*(254-D105)*EXP(-Griegas!$B$5*(254-D105))*J105</f>
        <v>0</v>
      </c>
      <c r="S105" s="22">
        <f>F105*K105*SQRT(254-D105)</f>
        <v>0</v>
      </c>
      <c r="T105" s="22">
        <f>-((0.5*Griegas!$B$4*F105*K105)/(SQRT(254-D105)))-Griegas!$B$5*Griegas!$B$6*EXP(-Griegas!$B$5*(254-D105))*J105</f>
        <v>0</v>
      </c>
      <c r="U105" s="22">
        <f>-F105*(254-D105)*I105</f>
        <v>0</v>
      </c>
      <c r="V105" s="22">
        <f>(1/(F105*Griegas!$B$4*SQRT(254-D105)))*K105</f>
        <v>0</v>
      </c>
      <c r="W105" s="23">
        <f>K105*(H105/Griegas!$B$4)</f>
        <v>0</v>
      </c>
      <c r="X105" s="22">
        <f>F105*K105*SQRT(254-D105)*((G105*H105)/Griegas!$B$4)</f>
        <v>0</v>
      </c>
    </row>
    <row r="106" spans="4:24" x14ac:dyDescent="0.35">
      <c r="D106" s="20">
        <v>104</v>
      </c>
      <c r="E106" s="28">
        <v>44840</v>
      </c>
      <c r="F106" s="22">
        <v>120.300003</v>
      </c>
      <c r="G106" s="21">
        <f>(LN(F106/Griegas!$B$6)+(Griegas!$B$5+((Griegas!$B$4^2)/2))*(254-D106))/(Griegas!$B$4*SQRT(254-D106))</f>
        <v>63.703451303323554</v>
      </c>
      <c r="H106" s="22">
        <f>(LN(F106/Griegas!$B$6)+(Griegas!$B$5-((Griegas!$B$4^2)/2))*(254-D106))/(Griegas!$B$4*SQRT(254-D106))</f>
        <v>63.478272903582194</v>
      </c>
      <c r="I106" s="23">
        <f>_xlfn.NORM.S.DIST(G106,FALSE)</f>
        <v>0</v>
      </c>
      <c r="J106" s="23">
        <f>_xlfn.NORM.S.DIST(H106,FALSE)</f>
        <v>0</v>
      </c>
      <c r="K106" s="23">
        <f>(1/(SQRT(2*PI())))*(EXP(-0.5*(G106^2)))</f>
        <v>0</v>
      </c>
      <c r="L106" s="23">
        <f>(1/(SQRT(2*PI())))*(EXP(-0.5*(H106^2)))</f>
        <v>0</v>
      </c>
      <c r="M106" s="23">
        <f>_xlfn.NORM.S.DIST(-G106,FALSE)</f>
        <v>0</v>
      </c>
      <c r="N106" s="23">
        <f>_xlfn.NORM.S.DIST(-H106,FALSE)</f>
        <v>0</v>
      </c>
      <c r="O106" s="23">
        <f>(1/(SQRT(2*PI())))*(EXP(-0.5*(-G106^2)))</f>
        <v>0</v>
      </c>
      <c r="P106" s="23">
        <f>(1/(SQRT(2*PI())))*(EXP(-0.5*(-H106^2)))</f>
        <v>0</v>
      </c>
      <c r="Q106" s="24">
        <f>_xlfn.NORM.S.DIST(G106,FALSE)</f>
        <v>0</v>
      </c>
      <c r="R106" s="22">
        <f>Griegas!$B$6*(254-D106)*EXP(-Griegas!$B$5*(254-D106))*J106</f>
        <v>0</v>
      </c>
      <c r="S106" s="22">
        <f>F106*K106*SQRT(254-D106)</f>
        <v>0</v>
      </c>
      <c r="T106" s="22">
        <f>-((0.5*Griegas!$B$4*F106*K106)/(SQRT(254-D106)))-Griegas!$B$5*Griegas!$B$6*EXP(-Griegas!$B$5*(254-D106))*J106</f>
        <v>0</v>
      </c>
      <c r="U106" s="22">
        <f>-F106*(254-D106)*I106</f>
        <v>0</v>
      </c>
      <c r="V106" s="22">
        <f>(1/(F106*Griegas!$B$4*SQRT(254-D106)))*K106</f>
        <v>0</v>
      </c>
      <c r="W106" s="23">
        <f>K106*(H106/Griegas!$B$4)</f>
        <v>0</v>
      </c>
      <c r="X106" s="22">
        <f>F106*K106*SQRT(254-D106)*((G106*H106)/Griegas!$B$4)</f>
        <v>0</v>
      </c>
    </row>
    <row r="107" spans="4:24" x14ac:dyDescent="0.35">
      <c r="D107" s="20">
        <v>105</v>
      </c>
      <c r="E107" s="28">
        <v>44841</v>
      </c>
      <c r="F107" s="22">
        <v>114.55999799999999</v>
      </c>
      <c r="G107" s="21">
        <f>(LN(F107/Griegas!$B$6)+(Griegas!$B$5+((Griegas!$B$4^2)/2))*(254-D107))/(Griegas!$B$4*SQRT(254-D107))</f>
        <v>63.281527305351425</v>
      </c>
      <c r="H107" s="22">
        <f>(LN(F107/Griegas!$B$6)+(Griegas!$B$5-((Griegas!$B$4^2)/2))*(254-D107))/(Griegas!$B$4*SQRT(254-D107))</f>
        <v>63.0571007554544</v>
      </c>
      <c r="I107" s="23">
        <f>_xlfn.NORM.S.DIST(G107,FALSE)</f>
        <v>0</v>
      </c>
      <c r="J107" s="23">
        <f>_xlfn.NORM.S.DIST(H107,FALSE)</f>
        <v>0</v>
      </c>
      <c r="K107" s="23">
        <f>(1/(SQRT(2*PI())))*(EXP(-0.5*(G107^2)))</f>
        <v>0</v>
      </c>
      <c r="L107" s="23">
        <f>(1/(SQRT(2*PI())))*(EXP(-0.5*(H107^2)))</f>
        <v>0</v>
      </c>
      <c r="M107" s="23">
        <f>_xlfn.NORM.S.DIST(-G107,FALSE)</f>
        <v>0</v>
      </c>
      <c r="N107" s="23">
        <f>_xlfn.NORM.S.DIST(-H107,FALSE)</f>
        <v>0</v>
      </c>
      <c r="O107" s="23">
        <f>(1/(SQRT(2*PI())))*(EXP(-0.5*(-G107^2)))</f>
        <v>0</v>
      </c>
      <c r="P107" s="23">
        <f>(1/(SQRT(2*PI())))*(EXP(-0.5*(-H107^2)))</f>
        <v>0</v>
      </c>
      <c r="Q107" s="24">
        <f>_xlfn.NORM.S.DIST(G107,FALSE)</f>
        <v>0</v>
      </c>
      <c r="R107" s="22">
        <f>Griegas!$B$6*(254-D107)*EXP(-Griegas!$B$5*(254-D107))*J107</f>
        <v>0</v>
      </c>
      <c r="S107" s="22">
        <f>F107*K107*SQRT(254-D107)</f>
        <v>0</v>
      </c>
      <c r="T107" s="22">
        <f>-((0.5*Griegas!$B$4*F107*K107)/(SQRT(254-D107)))-Griegas!$B$5*Griegas!$B$6*EXP(-Griegas!$B$5*(254-D107))*J107</f>
        <v>0</v>
      </c>
      <c r="U107" s="22">
        <f>-F107*(254-D107)*I107</f>
        <v>0</v>
      </c>
      <c r="V107" s="22">
        <f>(1/(F107*Griegas!$B$4*SQRT(254-D107)))*K107</f>
        <v>0</v>
      </c>
      <c r="W107" s="23">
        <f>K107*(H107/Griegas!$B$4)</f>
        <v>0</v>
      </c>
      <c r="X107" s="22">
        <f>F107*K107*SQRT(254-D107)*((G107*H107)/Griegas!$B$4)</f>
        <v>0</v>
      </c>
    </row>
    <row r="108" spans="4:24" x14ac:dyDescent="0.35">
      <c r="D108" s="20">
        <v>106</v>
      </c>
      <c r="E108" s="28">
        <v>44844</v>
      </c>
      <c r="F108" s="22">
        <v>113.66999800000001</v>
      </c>
      <c r="G108" s="21">
        <f>(LN(F108/Griegas!$B$6)+(Griegas!$B$5+((Griegas!$B$4^2)/2))*(254-D108))/(Griegas!$B$4*SQRT(254-D108))</f>
        <v>63.041186858032006</v>
      </c>
      <c r="H108" s="22">
        <f>(LN(F108/Griegas!$B$6)+(Griegas!$B$5-((Griegas!$B$4^2)/2))*(254-D108))/(Griegas!$B$4*SQRT(254-D108))</f>
        <v>62.817514685227074</v>
      </c>
      <c r="I108" s="23">
        <f>_xlfn.NORM.S.DIST(G108,FALSE)</f>
        <v>0</v>
      </c>
      <c r="J108" s="23">
        <f>_xlfn.NORM.S.DIST(H108,FALSE)</f>
        <v>0</v>
      </c>
      <c r="K108" s="23">
        <f>(1/(SQRT(2*PI())))*(EXP(-0.5*(G108^2)))</f>
        <v>0</v>
      </c>
      <c r="L108" s="23">
        <f>(1/(SQRT(2*PI())))*(EXP(-0.5*(H108^2)))</f>
        <v>0</v>
      </c>
      <c r="M108" s="23">
        <f>_xlfn.NORM.S.DIST(-G108,FALSE)</f>
        <v>0</v>
      </c>
      <c r="N108" s="23">
        <f>_xlfn.NORM.S.DIST(-H108,FALSE)</f>
        <v>0</v>
      </c>
      <c r="O108" s="23">
        <f>(1/(SQRT(2*PI())))*(EXP(-0.5*(-G108^2)))</f>
        <v>0</v>
      </c>
      <c r="P108" s="23">
        <f>(1/(SQRT(2*PI())))*(EXP(-0.5*(-H108^2)))</f>
        <v>0</v>
      </c>
      <c r="Q108" s="24">
        <f>_xlfn.NORM.S.DIST(G108,FALSE)</f>
        <v>0</v>
      </c>
      <c r="R108" s="22">
        <f>Griegas!$B$6*(254-D108)*EXP(-Griegas!$B$5*(254-D108))*J108</f>
        <v>0</v>
      </c>
      <c r="S108" s="22">
        <f>F108*K108*SQRT(254-D108)</f>
        <v>0</v>
      </c>
      <c r="T108" s="22">
        <f>-((0.5*Griegas!$B$4*F108*K108)/(SQRT(254-D108)))-Griegas!$B$5*Griegas!$B$6*EXP(-Griegas!$B$5*(254-D108))*J108</f>
        <v>0</v>
      </c>
      <c r="U108" s="22">
        <f>-F108*(254-D108)*I108</f>
        <v>0</v>
      </c>
      <c r="V108" s="22">
        <f>(1/(F108*Griegas!$B$4*SQRT(254-D108)))*K108</f>
        <v>0</v>
      </c>
      <c r="W108" s="23">
        <f>K108*(H108/Griegas!$B$4)</f>
        <v>0</v>
      </c>
      <c r="X108" s="22">
        <f>F108*K108*SQRT(254-D108)*((G108*H108)/Griegas!$B$4)</f>
        <v>0</v>
      </c>
    </row>
    <row r="109" spans="4:24" x14ac:dyDescent="0.35">
      <c r="D109" s="20">
        <v>107</v>
      </c>
      <c r="E109" s="28">
        <v>44845</v>
      </c>
      <c r="F109" s="22">
        <v>112.209999</v>
      </c>
      <c r="G109" s="21">
        <f>(LN(F109/Griegas!$B$6)+(Griegas!$B$5+((Griegas!$B$4^2)/2))*(254-D109))/(Griegas!$B$4*SQRT(254-D109))</f>
        <v>62.776933780720206</v>
      </c>
      <c r="H109" s="22">
        <f>(LN(F109/Griegas!$B$6)+(Griegas!$B$5-((Griegas!$B$4^2)/2))*(254-D109))/(Griegas!$B$4*SQRT(254-D109))</f>
        <v>62.55401853791281</v>
      </c>
      <c r="I109" s="23">
        <f>_xlfn.NORM.S.DIST(G109,FALSE)</f>
        <v>0</v>
      </c>
      <c r="J109" s="23">
        <f>_xlfn.NORM.S.DIST(H109,FALSE)</f>
        <v>0</v>
      </c>
      <c r="K109" s="23">
        <f>(1/(SQRT(2*PI())))*(EXP(-0.5*(G109^2)))</f>
        <v>0</v>
      </c>
      <c r="L109" s="23">
        <f>(1/(SQRT(2*PI())))*(EXP(-0.5*(H109^2)))</f>
        <v>0</v>
      </c>
      <c r="M109" s="23">
        <f>_xlfn.NORM.S.DIST(-G109,FALSE)</f>
        <v>0</v>
      </c>
      <c r="N109" s="23">
        <f>_xlfn.NORM.S.DIST(-H109,FALSE)</f>
        <v>0</v>
      </c>
      <c r="O109" s="23">
        <f>(1/(SQRT(2*PI())))*(EXP(-0.5*(-G109^2)))</f>
        <v>0</v>
      </c>
      <c r="P109" s="23">
        <f>(1/(SQRT(2*PI())))*(EXP(-0.5*(-H109^2)))</f>
        <v>0</v>
      </c>
      <c r="Q109" s="24">
        <f>_xlfn.NORM.S.DIST(G109,FALSE)</f>
        <v>0</v>
      </c>
      <c r="R109" s="22">
        <f>Griegas!$B$6*(254-D109)*EXP(-Griegas!$B$5*(254-D109))*J109</f>
        <v>0</v>
      </c>
      <c r="S109" s="22">
        <f>F109*K109*SQRT(254-D109)</f>
        <v>0</v>
      </c>
      <c r="T109" s="22">
        <f>-((0.5*Griegas!$B$4*F109*K109)/(SQRT(254-D109)))-Griegas!$B$5*Griegas!$B$6*EXP(-Griegas!$B$5*(254-D109))*J109</f>
        <v>0</v>
      </c>
      <c r="U109" s="22">
        <f>-F109*(254-D109)*I109</f>
        <v>0</v>
      </c>
      <c r="V109" s="22">
        <f>(1/(F109*Griegas!$B$4*SQRT(254-D109)))*K109</f>
        <v>0</v>
      </c>
      <c r="W109" s="23">
        <f>K109*(H109/Griegas!$B$4)</f>
        <v>0</v>
      </c>
      <c r="X109" s="22">
        <f>F109*K109*SQRT(254-D109)*((G109*H109)/Griegas!$B$4)</f>
        <v>0</v>
      </c>
    </row>
    <row r="110" spans="4:24" x14ac:dyDescent="0.35">
      <c r="D110" s="20">
        <v>108</v>
      </c>
      <c r="E110" s="28">
        <v>44846</v>
      </c>
      <c r="F110" s="22">
        <v>112.900002</v>
      </c>
      <c r="G110" s="21">
        <f>(LN(F110/Griegas!$B$6)+(Griegas!$B$5+((Griegas!$B$4^2)/2))*(254-D110))/(Griegas!$B$4*SQRT(254-D110))</f>
        <v>62.597391321402576</v>
      </c>
      <c r="H110" s="22">
        <f>(LN(F110/Griegas!$B$6)+(Griegas!$B$5-((Griegas!$B$4^2)/2))*(254-D110))/(Griegas!$B$4*SQRT(254-D110))</f>
        <v>62.375235587592989</v>
      </c>
      <c r="I110" s="23">
        <f>_xlfn.NORM.S.DIST(G110,FALSE)</f>
        <v>0</v>
      </c>
      <c r="J110" s="23">
        <f>_xlfn.NORM.S.DIST(H110,FALSE)</f>
        <v>0</v>
      </c>
      <c r="K110" s="23">
        <f>(1/(SQRT(2*PI())))*(EXP(-0.5*(G110^2)))</f>
        <v>0</v>
      </c>
      <c r="L110" s="23">
        <f>(1/(SQRT(2*PI())))*(EXP(-0.5*(H110^2)))</f>
        <v>0</v>
      </c>
      <c r="M110" s="23">
        <f>_xlfn.NORM.S.DIST(-G110,FALSE)</f>
        <v>0</v>
      </c>
      <c r="N110" s="23">
        <f>_xlfn.NORM.S.DIST(-H110,FALSE)</f>
        <v>0</v>
      </c>
      <c r="O110" s="23">
        <f>(1/(SQRT(2*PI())))*(EXP(-0.5*(-G110^2)))</f>
        <v>0</v>
      </c>
      <c r="P110" s="23">
        <f>(1/(SQRT(2*PI())))*(EXP(-0.5*(-H110^2)))</f>
        <v>0</v>
      </c>
      <c r="Q110" s="24">
        <f>_xlfn.NORM.S.DIST(G110,FALSE)</f>
        <v>0</v>
      </c>
      <c r="R110" s="22">
        <f>Griegas!$B$6*(254-D110)*EXP(-Griegas!$B$5*(254-D110))*J110</f>
        <v>0</v>
      </c>
      <c r="S110" s="22">
        <f>F110*K110*SQRT(254-D110)</f>
        <v>0</v>
      </c>
      <c r="T110" s="22">
        <f>-((0.5*Griegas!$B$4*F110*K110)/(SQRT(254-D110)))-Griegas!$B$5*Griegas!$B$6*EXP(-Griegas!$B$5*(254-D110))*J110</f>
        <v>0</v>
      </c>
      <c r="U110" s="22">
        <f>-F110*(254-D110)*I110</f>
        <v>0</v>
      </c>
      <c r="V110" s="22">
        <f>(1/(F110*Griegas!$B$4*SQRT(254-D110)))*K110</f>
        <v>0</v>
      </c>
      <c r="W110" s="23">
        <f>K110*(H110/Griegas!$B$4)</f>
        <v>0</v>
      </c>
      <c r="X110" s="22">
        <f>F110*K110*SQRT(254-D110)*((G110*H110)/Griegas!$B$4)</f>
        <v>0</v>
      </c>
    </row>
    <row r="111" spans="4:24" x14ac:dyDescent="0.35">
      <c r="D111" s="20">
        <v>109</v>
      </c>
      <c r="E111" s="28">
        <v>44847</v>
      </c>
      <c r="F111" s="22">
        <v>112.529999</v>
      </c>
      <c r="G111" s="21">
        <f>(LN(F111/Griegas!$B$6)+(Griegas!$B$5+((Griegas!$B$4^2)/2))*(254-D111))/(Griegas!$B$4*SQRT(254-D111))</f>
        <v>62.374834420252142</v>
      </c>
      <c r="H111" s="22">
        <f>(LN(F111/Griegas!$B$6)+(Griegas!$B$5-((Griegas!$B$4^2)/2))*(254-D111))/(Griegas!$B$4*SQRT(254-D111))</f>
        <v>62.153440800983027</v>
      </c>
      <c r="I111" s="23">
        <f>_xlfn.NORM.S.DIST(G111,FALSE)</f>
        <v>0</v>
      </c>
      <c r="J111" s="23">
        <f>_xlfn.NORM.S.DIST(H111,FALSE)</f>
        <v>0</v>
      </c>
      <c r="K111" s="23">
        <f>(1/(SQRT(2*PI())))*(EXP(-0.5*(G111^2)))</f>
        <v>0</v>
      </c>
      <c r="L111" s="23">
        <f>(1/(SQRT(2*PI())))*(EXP(-0.5*(H111^2)))</f>
        <v>0</v>
      </c>
      <c r="M111" s="23">
        <f>_xlfn.NORM.S.DIST(-G111,FALSE)</f>
        <v>0</v>
      </c>
      <c r="N111" s="23">
        <f>_xlfn.NORM.S.DIST(-H111,FALSE)</f>
        <v>0</v>
      </c>
      <c r="O111" s="23">
        <f>(1/(SQRT(2*PI())))*(EXP(-0.5*(-G111^2)))</f>
        <v>0</v>
      </c>
      <c r="P111" s="23">
        <f>(1/(SQRT(2*PI())))*(EXP(-0.5*(-H111^2)))</f>
        <v>0</v>
      </c>
      <c r="Q111" s="24">
        <f>_xlfn.NORM.S.DIST(G111,FALSE)</f>
        <v>0</v>
      </c>
      <c r="R111" s="22">
        <f>Griegas!$B$6*(254-D111)*EXP(-Griegas!$B$5*(254-D111))*J111</f>
        <v>0</v>
      </c>
      <c r="S111" s="22">
        <f>F111*K111*SQRT(254-D111)</f>
        <v>0</v>
      </c>
      <c r="T111" s="22">
        <f>-((0.5*Griegas!$B$4*F111*K111)/(SQRT(254-D111)))-Griegas!$B$5*Griegas!$B$6*EXP(-Griegas!$B$5*(254-D111))*J111</f>
        <v>0</v>
      </c>
      <c r="U111" s="22">
        <f>-F111*(254-D111)*I111</f>
        <v>0</v>
      </c>
      <c r="V111" s="22">
        <f>(1/(F111*Griegas!$B$4*SQRT(254-D111)))*K111</f>
        <v>0</v>
      </c>
      <c r="W111" s="23">
        <f>K111*(H111/Griegas!$B$4)</f>
        <v>0</v>
      </c>
      <c r="X111" s="22">
        <f>F111*K111*SQRT(254-D111)*((G111*H111)/Griegas!$B$4)</f>
        <v>0</v>
      </c>
    </row>
    <row r="112" spans="4:24" x14ac:dyDescent="0.35">
      <c r="D112" s="20">
        <v>110</v>
      </c>
      <c r="E112" s="28">
        <v>44848</v>
      </c>
      <c r="F112" s="22">
        <v>106.900002</v>
      </c>
      <c r="G112" s="21">
        <f>(LN(F112/Griegas!$B$6)+(Griegas!$B$5+((Griegas!$B$4^2)/2))*(254-D112))/(Griegas!$B$4*SQRT(254-D112))</f>
        <v>61.933725111213157</v>
      </c>
      <c r="H112" s="22">
        <f>(LN(F112/Griegas!$B$6)+(Griegas!$B$5-((Griegas!$B$4^2)/2))*(254-D112))/(Griegas!$B$4*SQRT(254-D112))</f>
        <v>61.71309623902804</v>
      </c>
      <c r="I112" s="23">
        <f>_xlfn.NORM.S.DIST(G112,FALSE)</f>
        <v>0</v>
      </c>
      <c r="J112" s="23">
        <f>_xlfn.NORM.S.DIST(H112,FALSE)</f>
        <v>0</v>
      </c>
      <c r="K112" s="23">
        <f>(1/(SQRT(2*PI())))*(EXP(-0.5*(G112^2)))</f>
        <v>0</v>
      </c>
      <c r="L112" s="23">
        <f>(1/(SQRT(2*PI())))*(EXP(-0.5*(H112^2)))</f>
        <v>0</v>
      </c>
      <c r="M112" s="23">
        <f>_xlfn.NORM.S.DIST(-G112,FALSE)</f>
        <v>0</v>
      </c>
      <c r="N112" s="23">
        <f>_xlfn.NORM.S.DIST(-H112,FALSE)</f>
        <v>0</v>
      </c>
      <c r="O112" s="23">
        <f>(1/(SQRT(2*PI())))*(EXP(-0.5*(-G112^2)))</f>
        <v>0</v>
      </c>
      <c r="P112" s="23">
        <f>(1/(SQRT(2*PI())))*(EXP(-0.5*(-H112^2)))</f>
        <v>0</v>
      </c>
      <c r="Q112" s="24">
        <f>_xlfn.NORM.S.DIST(G112,FALSE)</f>
        <v>0</v>
      </c>
      <c r="R112" s="22">
        <f>Griegas!$B$6*(254-D112)*EXP(-Griegas!$B$5*(254-D112))*J112</f>
        <v>0</v>
      </c>
      <c r="S112" s="22">
        <f>F112*K112*SQRT(254-D112)</f>
        <v>0</v>
      </c>
      <c r="T112" s="22">
        <f>-((0.5*Griegas!$B$4*F112*K112)/(SQRT(254-D112)))-Griegas!$B$5*Griegas!$B$6*EXP(-Griegas!$B$5*(254-D112))*J112</f>
        <v>0</v>
      </c>
      <c r="U112" s="22">
        <f>-F112*(254-D112)*I112</f>
        <v>0</v>
      </c>
      <c r="V112" s="22">
        <f>(1/(F112*Griegas!$B$4*SQRT(254-D112)))*K112</f>
        <v>0</v>
      </c>
      <c r="W112" s="23">
        <f>K112*(H112/Griegas!$B$4)</f>
        <v>0</v>
      </c>
      <c r="X112" s="22">
        <f>F112*K112*SQRT(254-D112)*((G112*H112)/Griegas!$B$4)</f>
        <v>0</v>
      </c>
    </row>
    <row r="113" spans="4:24" x14ac:dyDescent="0.35">
      <c r="D113" s="20">
        <v>111</v>
      </c>
      <c r="E113" s="28">
        <v>44851</v>
      </c>
      <c r="F113" s="22">
        <v>113.790001</v>
      </c>
      <c r="G113" s="21">
        <f>(LN(F113/Griegas!$B$6)+(Griegas!$B$5+((Griegas!$B$4^2)/2))*(254-D113))/(Griegas!$B$4*SQRT(254-D113))</f>
        <v>62.007829873943052</v>
      </c>
      <c r="H113" s="22">
        <f>(LN(F113/Griegas!$B$6)+(Griegas!$B$5-((Griegas!$B$4^2)/2))*(254-D113))/(Griegas!$B$4*SQRT(254-D113))</f>
        <v>61.787968408855889</v>
      </c>
      <c r="I113" s="23">
        <f>_xlfn.NORM.S.DIST(G113,FALSE)</f>
        <v>0</v>
      </c>
      <c r="J113" s="23">
        <f>_xlfn.NORM.S.DIST(H113,FALSE)</f>
        <v>0</v>
      </c>
      <c r="K113" s="23">
        <f>(1/(SQRT(2*PI())))*(EXP(-0.5*(G113^2)))</f>
        <v>0</v>
      </c>
      <c r="L113" s="23">
        <f>(1/(SQRT(2*PI())))*(EXP(-0.5*(H113^2)))</f>
        <v>0</v>
      </c>
      <c r="M113" s="23">
        <f>_xlfn.NORM.S.DIST(-G113,FALSE)</f>
        <v>0</v>
      </c>
      <c r="N113" s="23">
        <f>_xlfn.NORM.S.DIST(-H113,FALSE)</f>
        <v>0</v>
      </c>
      <c r="O113" s="23">
        <f>(1/(SQRT(2*PI())))*(EXP(-0.5*(-G113^2)))</f>
        <v>0</v>
      </c>
      <c r="P113" s="23">
        <f>(1/(SQRT(2*PI())))*(EXP(-0.5*(-H113^2)))</f>
        <v>0</v>
      </c>
      <c r="Q113" s="24">
        <f>_xlfn.NORM.S.DIST(G113,FALSE)</f>
        <v>0</v>
      </c>
      <c r="R113" s="22">
        <f>Griegas!$B$6*(254-D113)*EXP(-Griegas!$B$5*(254-D113))*J113</f>
        <v>0</v>
      </c>
      <c r="S113" s="22">
        <f>F113*K113*SQRT(254-D113)</f>
        <v>0</v>
      </c>
      <c r="T113" s="22">
        <f>-((0.5*Griegas!$B$4*F113*K113)/(SQRT(254-D113)))-Griegas!$B$5*Griegas!$B$6*EXP(-Griegas!$B$5*(254-D113))*J113</f>
        <v>0</v>
      </c>
      <c r="U113" s="22">
        <f>-F113*(254-D113)*I113</f>
        <v>0</v>
      </c>
      <c r="V113" s="22">
        <f>(1/(F113*Griegas!$B$4*SQRT(254-D113)))*K113</f>
        <v>0</v>
      </c>
      <c r="W113" s="23">
        <f>K113*(H113/Griegas!$B$4)</f>
        <v>0</v>
      </c>
      <c r="X113" s="22">
        <f>F113*K113*SQRT(254-D113)*((G113*H113)/Griegas!$B$4)</f>
        <v>0</v>
      </c>
    </row>
    <row r="114" spans="4:24" x14ac:dyDescent="0.35">
      <c r="D114" s="20">
        <v>112</v>
      </c>
      <c r="E114" s="28">
        <v>44852</v>
      </c>
      <c r="F114" s="22">
        <v>116.360001</v>
      </c>
      <c r="G114" s="21">
        <f>(LN(F114/Griegas!$B$6)+(Griegas!$B$5+((Griegas!$B$4^2)/2))*(254-D114))/(Griegas!$B$4*SQRT(254-D114))</f>
        <v>61.900065235750901</v>
      </c>
      <c r="H114" s="22">
        <f>(LN(F114/Griegas!$B$6)+(Griegas!$B$5-((Griegas!$B$4^2)/2))*(254-D114))/(Griegas!$B$4*SQRT(254-D114))</f>
        <v>61.680973865727161</v>
      </c>
      <c r="I114" s="23">
        <f>_xlfn.NORM.S.DIST(G114,FALSE)</f>
        <v>0</v>
      </c>
      <c r="J114" s="23">
        <f>_xlfn.NORM.S.DIST(H114,FALSE)</f>
        <v>0</v>
      </c>
      <c r="K114" s="23">
        <f>(1/(SQRT(2*PI())))*(EXP(-0.5*(G114^2)))</f>
        <v>0</v>
      </c>
      <c r="L114" s="23">
        <f>(1/(SQRT(2*PI())))*(EXP(-0.5*(H114^2)))</f>
        <v>0</v>
      </c>
      <c r="M114" s="23">
        <f>_xlfn.NORM.S.DIST(-G114,FALSE)</f>
        <v>0</v>
      </c>
      <c r="N114" s="23">
        <f>_xlfn.NORM.S.DIST(-H114,FALSE)</f>
        <v>0</v>
      </c>
      <c r="O114" s="23">
        <f>(1/(SQRT(2*PI())))*(EXP(-0.5*(-G114^2)))</f>
        <v>0</v>
      </c>
      <c r="P114" s="23">
        <f>(1/(SQRT(2*PI())))*(EXP(-0.5*(-H114^2)))</f>
        <v>0</v>
      </c>
      <c r="Q114" s="24">
        <f>_xlfn.NORM.S.DIST(G114,FALSE)</f>
        <v>0</v>
      </c>
      <c r="R114" s="22">
        <f>Griegas!$B$6*(254-D114)*EXP(-Griegas!$B$5*(254-D114))*J114</f>
        <v>0</v>
      </c>
      <c r="S114" s="22">
        <f>F114*K114*SQRT(254-D114)</f>
        <v>0</v>
      </c>
      <c r="T114" s="22">
        <f>-((0.5*Griegas!$B$4*F114*K114)/(SQRT(254-D114)))-Griegas!$B$5*Griegas!$B$6*EXP(-Griegas!$B$5*(254-D114))*J114</f>
        <v>0</v>
      </c>
      <c r="U114" s="22">
        <f>-F114*(254-D114)*I114</f>
        <v>0</v>
      </c>
      <c r="V114" s="22">
        <f>(1/(F114*Griegas!$B$4*SQRT(254-D114)))*K114</f>
        <v>0</v>
      </c>
      <c r="W114" s="23">
        <f>K114*(H114/Griegas!$B$4)</f>
        <v>0</v>
      </c>
      <c r="X114" s="22">
        <f>F114*K114*SQRT(254-D114)*((G114*H114)/Griegas!$B$4)</f>
        <v>0</v>
      </c>
    </row>
    <row r="115" spans="4:24" x14ac:dyDescent="0.35">
      <c r="D115" s="20">
        <v>113</v>
      </c>
      <c r="E115" s="28">
        <v>44853</v>
      </c>
      <c r="F115" s="22">
        <v>115.07</v>
      </c>
      <c r="G115" s="21">
        <f>(LN(F115/Griegas!$B$6)+(Griegas!$B$5+((Griegas!$B$4^2)/2))*(254-D115))/(Griegas!$B$4*SQRT(254-D115))</f>
        <v>61.638944339254394</v>
      </c>
      <c r="H115" s="22">
        <f>(LN(F115/Griegas!$B$6)+(Griegas!$B$5-((Griegas!$B$4^2)/2))*(254-D115))/(Griegas!$B$4*SQRT(254-D115))</f>
        <v>61.4206257807041</v>
      </c>
      <c r="I115" s="23">
        <f>_xlfn.NORM.S.DIST(G115,FALSE)</f>
        <v>0</v>
      </c>
      <c r="J115" s="23">
        <f>_xlfn.NORM.S.DIST(H115,FALSE)</f>
        <v>0</v>
      </c>
      <c r="K115" s="23">
        <f>(1/(SQRT(2*PI())))*(EXP(-0.5*(G115^2)))</f>
        <v>0</v>
      </c>
      <c r="L115" s="23">
        <f>(1/(SQRT(2*PI())))*(EXP(-0.5*(H115^2)))</f>
        <v>0</v>
      </c>
      <c r="M115" s="23">
        <f>_xlfn.NORM.S.DIST(-G115,FALSE)</f>
        <v>0</v>
      </c>
      <c r="N115" s="23">
        <f>_xlfn.NORM.S.DIST(-H115,FALSE)</f>
        <v>0</v>
      </c>
      <c r="O115" s="23">
        <f>(1/(SQRT(2*PI())))*(EXP(-0.5*(-G115^2)))</f>
        <v>0</v>
      </c>
      <c r="P115" s="23">
        <f>(1/(SQRT(2*PI())))*(EXP(-0.5*(-H115^2)))</f>
        <v>0</v>
      </c>
      <c r="Q115" s="24">
        <f>_xlfn.NORM.S.DIST(G115,FALSE)</f>
        <v>0</v>
      </c>
      <c r="R115" s="22">
        <f>Griegas!$B$6*(254-D115)*EXP(-Griegas!$B$5*(254-D115))*J115</f>
        <v>0</v>
      </c>
      <c r="S115" s="22">
        <f>F115*K115*SQRT(254-D115)</f>
        <v>0</v>
      </c>
      <c r="T115" s="22">
        <f>-((0.5*Griegas!$B$4*F115*K115)/(SQRT(254-D115)))-Griegas!$B$5*Griegas!$B$6*EXP(-Griegas!$B$5*(254-D115))*J115</f>
        <v>0</v>
      </c>
      <c r="U115" s="22">
        <f>-F115*(254-D115)*I115</f>
        <v>0</v>
      </c>
      <c r="V115" s="22">
        <f>(1/(F115*Griegas!$B$4*SQRT(254-D115)))*K115</f>
        <v>0</v>
      </c>
      <c r="W115" s="23">
        <f>K115*(H115/Griegas!$B$4)</f>
        <v>0</v>
      </c>
      <c r="X115" s="22">
        <f>F115*K115*SQRT(254-D115)*((G115*H115)/Griegas!$B$4)</f>
        <v>0</v>
      </c>
    </row>
    <row r="116" spans="4:24" x14ac:dyDescent="0.35">
      <c r="D116" s="20">
        <v>114</v>
      </c>
      <c r="E116" s="28">
        <v>44854</v>
      </c>
      <c r="F116" s="22">
        <v>115.25</v>
      </c>
      <c r="G116" s="21">
        <f>(LN(F116/Griegas!$B$6)+(Griegas!$B$5+((Griegas!$B$4^2)/2))*(254-D116))/(Griegas!$B$4*SQRT(254-D116))</f>
        <v>61.435173741715943</v>
      </c>
      <c r="H116" s="22">
        <f>(LN(F116/Griegas!$B$6)+(Griegas!$B$5-((Griegas!$B$4^2)/2))*(254-D116))/(Griegas!$B$4*SQRT(254-D116))</f>
        <v>61.21763073999886</v>
      </c>
      <c r="I116" s="23">
        <f>_xlfn.NORM.S.DIST(G116,FALSE)</f>
        <v>0</v>
      </c>
      <c r="J116" s="23">
        <f>_xlfn.NORM.S.DIST(H116,FALSE)</f>
        <v>0</v>
      </c>
      <c r="K116" s="23">
        <f>(1/(SQRT(2*PI())))*(EXP(-0.5*(G116^2)))</f>
        <v>0</v>
      </c>
      <c r="L116" s="23">
        <f>(1/(SQRT(2*PI())))*(EXP(-0.5*(H116^2)))</f>
        <v>0</v>
      </c>
      <c r="M116" s="23">
        <f>_xlfn.NORM.S.DIST(-G116,FALSE)</f>
        <v>0</v>
      </c>
      <c r="N116" s="23">
        <f>_xlfn.NORM.S.DIST(-H116,FALSE)</f>
        <v>0</v>
      </c>
      <c r="O116" s="23">
        <f>(1/(SQRT(2*PI())))*(EXP(-0.5*(-G116^2)))</f>
        <v>0</v>
      </c>
      <c r="P116" s="23">
        <f>(1/(SQRT(2*PI())))*(EXP(-0.5*(-H116^2)))</f>
        <v>0</v>
      </c>
      <c r="Q116" s="24">
        <f>_xlfn.NORM.S.DIST(G116,FALSE)</f>
        <v>0</v>
      </c>
      <c r="R116" s="22">
        <f>Griegas!$B$6*(254-D116)*EXP(-Griegas!$B$5*(254-D116))*J116</f>
        <v>0</v>
      </c>
      <c r="S116" s="22">
        <f>F116*K116*SQRT(254-D116)</f>
        <v>0</v>
      </c>
      <c r="T116" s="22">
        <f>-((0.5*Griegas!$B$4*F116*K116)/(SQRT(254-D116)))-Griegas!$B$5*Griegas!$B$6*EXP(-Griegas!$B$5*(254-D116))*J116</f>
        <v>0</v>
      </c>
      <c r="U116" s="22">
        <f>-F116*(254-D116)*I116</f>
        <v>0</v>
      </c>
      <c r="V116" s="22">
        <f>(1/(F116*Griegas!$B$4*SQRT(254-D116)))*K116</f>
        <v>0</v>
      </c>
      <c r="W116" s="23">
        <f>K116*(H116/Griegas!$B$4)</f>
        <v>0</v>
      </c>
      <c r="X116" s="22">
        <f>F116*K116*SQRT(254-D116)*((G116*H116)/Griegas!$B$4)</f>
        <v>0</v>
      </c>
    </row>
    <row r="117" spans="4:24" x14ac:dyDescent="0.35">
      <c r="D117" s="20">
        <v>115</v>
      </c>
      <c r="E117" s="28">
        <v>44855</v>
      </c>
      <c r="F117" s="22">
        <v>119.32</v>
      </c>
      <c r="G117" s="21">
        <f>(LN(F117/Griegas!$B$6)+(Griegas!$B$5+((Griegas!$B$4^2)/2))*(254-D117))/(Griegas!$B$4*SQRT(254-D117))</f>
        <v>61.383623844801804</v>
      </c>
      <c r="H117" s="22">
        <f>(LN(F117/Griegas!$B$6)+(Griegas!$B$5-((Griegas!$B$4^2)/2))*(254-D117))/(Griegas!$B$4*SQRT(254-D117))</f>
        <v>61.166859174745376</v>
      </c>
      <c r="I117" s="23">
        <f>_xlfn.NORM.S.DIST(G117,FALSE)</f>
        <v>0</v>
      </c>
      <c r="J117" s="23">
        <f>_xlfn.NORM.S.DIST(H117,FALSE)</f>
        <v>0</v>
      </c>
      <c r="K117" s="23">
        <f>(1/(SQRT(2*PI())))*(EXP(-0.5*(G117^2)))</f>
        <v>0</v>
      </c>
      <c r="L117" s="23">
        <f>(1/(SQRT(2*PI())))*(EXP(-0.5*(H117^2)))</f>
        <v>0</v>
      </c>
      <c r="M117" s="23">
        <f>_xlfn.NORM.S.DIST(-G117,FALSE)</f>
        <v>0</v>
      </c>
      <c r="N117" s="23">
        <f>_xlfn.NORM.S.DIST(-H117,FALSE)</f>
        <v>0</v>
      </c>
      <c r="O117" s="23">
        <f>(1/(SQRT(2*PI())))*(EXP(-0.5*(-G117^2)))</f>
        <v>0</v>
      </c>
      <c r="P117" s="23">
        <f>(1/(SQRT(2*PI())))*(EXP(-0.5*(-H117^2)))</f>
        <v>0</v>
      </c>
      <c r="Q117" s="24">
        <f>_xlfn.NORM.S.DIST(G117,FALSE)</f>
        <v>0</v>
      </c>
      <c r="R117" s="22">
        <f>Griegas!$B$6*(254-D117)*EXP(-Griegas!$B$5*(254-D117))*J117</f>
        <v>0</v>
      </c>
      <c r="S117" s="22">
        <f>F117*K117*SQRT(254-D117)</f>
        <v>0</v>
      </c>
      <c r="T117" s="22">
        <f>-((0.5*Griegas!$B$4*F117*K117)/(SQRT(254-D117)))-Griegas!$B$5*Griegas!$B$6*EXP(-Griegas!$B$5*(254-D117))*J117</f>
        <v>0</v>
      </c>
      <c r="U117" s="22">
        <f>-F117*(254-D117)*I117</f>
        <v>0</v>
      </c>
      <c r="V117" s="22">
        <f>(1/(F117*Griegas!$B$4*SQRT(254-D117)))*K117</f>
        <v>0</v>
      </c>
      <c r="W117" s="23">
        <f>K117*(H117/Griegas!$B$4)</f>
        <v>0</v>
      </c>
      <c r="X117" s="22">
        <f>F117*K117*SQRT(254-D117)*((G117*H117)/Griegas!$B$4)</f>
        <v>0</v>
      </c>
    </row>
    <row r="118" spans="4:24" x14ac:dyDescent="0.35">
      <c r="D118" s="20">
        <v>116</v>
      </c>
      <c r="E118" s="28">
        <v>44858</v>
      </c>
      <c r="F118" s="22">
        <v>119.82</v>
      </c>
      <c r="G118" s="21">
        <f>(LN(F118/Griegas!$B$6)+(Griegas!$B$5+((Griegas!$B$4^2)/2))*(254-D118))/(Griegas!$B$4*SQRT(254-D118))</f>
        <v>61.191175054843036</v>
      </c>
      <c r="H118" s="22">
        <f>(LN(F118/Griegas!$B$6)+(Griegas!$B$5-((Griegas!$B$4^2)/2))*(254-D118))/(Griegas!$B$4*SQRT(254-D118))</f>
        <v>60.975191521273288</v>
      </c>
      <c r="I118" s="23">
        <f>_xlfn.NORM.S.DIST(G118,FALSE)</f>
        <v>0</v>
      </c>
      <c r="J118" s="23">
        <f>_xlfn.NORM.S.DIST(H118,FALSE)</f>
        <v>0</v>
      </c>
      <c r="K118" s="23">
        <f>(1/(SQRT(2*PI())))*(EXP(-0.5*(G118^2)))</f>
        <v>0</v>
      </c>
      <c r="L118" s="23">
        <f>(1/(SQRT(2*PI())))*(EXP(-0.5*(H118^2)))</f>
        <v>0</v>
      </c>
      <c r="M118" s="23">
        <f>_xlfn.NORM.S.DIST(-G118,FALSE)</f>
        <v>0</v>
      </c>
      <c r="N118" s="23">
        <f>_xlfn.NORM.S.DIST(-H118,FALSE)</f>
        <v>0</v>
      </c>
      <c r="O118" s="23">
        <f>(1/(SQRT(2*PI())))*(EXP(-0.5*(-G118^2)))</f>
        <v>0</v>
      </c>
      <c r="P118" s="23">
        <f>(1/(SQRT(2*PI())))*(EXP(-0.5*(-H118^2)))</f>
        <v>0</v>
      </c>
      <c r="Q118" s="24">
        <f>_xlfn.NORM.S.DIST(G118,FALSE)</f>
        <v>0</v>
      </c>
      <c r="R118" s="22">
        <f>Griegas!$B$6*(254-D118)*EXP(-Griegas!$B$5*(254-D118))*J118</f>
        <v>0</v>
      </c>
      <c r="S118" s="22">
        <f>F118*K118*SQRT(254-D118)</f>
        <v>0</v>
      </c>
      <c r="T118" s="22">
        <f>-((0.5*Griegas!$B$4*F118*K118)/(SQRT(254-D118)))-Griegas!$B$5*Griegas!$B$6*EXP(-Griegas!$B$5*(254-D118))*J118</f>
        <v>0</v>
      </c>
      <c r="U118" s="22">
        <f>-F118*(254-D118)*I118</f>
        <v>0</v>
      </c>
      <c r="V118" s="22">
        <f>(1/(F118*Griegas!$B$4*SQRT(254-D118)))*K118</f>
        <v>0</v>
      </c>
      <c r="W118" s="23">
        <f>K118*(H118/Griegas!$B$4)</f>
        <v>0</v>
      </c>
      <c r="X118" s="22">
        <f>F118*K118*SQRT(254-D118)*((G118*H118)/Griegas!$B$4)</f>
        <v>0</v>
      </c>
    </row>
    <row r="119" spans="4:24" x14ac:dyDescent="0.35">
      <c r="D119" s="20">
        <v>117</v>
      </c>
      <c r="E119" s="28">
        <v>44859</v>
      </c>
      <c r="F119" s="22">
        <v>120.599998</v>
      </c>
      <c r="G119" s="21">
        <f>(LN(F119/Griegas!$B$6)+(Griegas!$B$5+((Griegas!$B$4^2)/2))*(254-D119))/(Griegas!$B$4*SQRT(254-D119))</f>
        <v>61.008853099661529</v>
      </c>
      <c r="H119" s="22">
        <f>(LN(F119/Griegas!$B$6)+(Griegas!$B$5-((Griegas!$B$4^2)/2))*(254-D119))/(Griegas!$B$4*SQRT(254-D119))</f>
        <v>60.793653537947584</v>
      </c>
      <c r="I119" s="23">
        <f>_xlfn.NORM.S.DIST(G119,FALSE)</f>
        <v>0</v>
      </c>
      <c r="J119" s="23">
        <f>_xlfn.NORM.S.DIST(H119,FALSE)</f>
        <v>0</v>
      </c>
      <c r="K119" s="23">
        <f>(1/(SQRT(2*PI())))*(EXP(-0.5*(G119^2)))</f>
        <v>0</v>
      </c>
      <c r="L119" s="23">
        <f>(1/(SQRT(2*PI())))*(EXP(-0.5*(H119^2)))</f>
        <v>0</v>
      </c>
      <c r="M119" s="23">
        <f>_xlfn.NORM.S.DIST(-G119,FALSE)</f>
        <v>0</v>
      </c>
      <c r="N119" s="23">
        <f>_xlfn.NORM.S.DIST(-H119,FALSE)</f>
        <v>0</v>
      </c>
      <c r="O119" s="23">
        <f>(1/(SQRT(2*PI())))*(EXP(-0.5*(-G119^2)))</f>
        <v>0</v>
      </c>
      <c r="P119" s="23">
        <f>(1/(SQRT(2*PI())))*(EXP(-0.5*(-H119^2)))</f>
        <v>0</v>
      </c>
      <c r="Q119" s="24">
        <f>_xlfn.NORM.S.DIST(G119,FALSE)</f>
        <v>0</v>
      </c>
      <c r="R119" s="22">
        <f>Griegas!$B$6*(254-D119)*EXP(-Griegas!$B$5*(254-D119))*J119</f>
        <v>0</v>
      </c>
      <c r="S119" s="22">
        <f>F119*K119*SQRT(254-D119)</f>
        <v>0</v>
      </c>
      <c r="T119" s="22">
        <f>-((0.5*Griegas!$B$4*F119*K119)/(SQRT(254-D119)))-Griegas!$B$5*Griegas!$B$6*EXP(-Griegas!$B$5*(254-D119))*J119</f>
        <v>0</v>
      </c>
      <c r="U119" s="22">
        <f>-F119*(254-D119)*I119</f>
        <v>0</v>
      </c>
      <c r="V119" s="22">
        <f>(1/(F119*Griegas!$B$4*SQRT(254-D119)))*K119</f>
        <v>0</v>
      </c>
      <c r="W119" s="23">
        <f>K119*(H119/Griegas!$B$4)</f>
        <v>0</v>
      </c>
      <c r="X119" s="22">
        <f>F119*K119*SQRT(254-D119)*((G119*H119)/Griegas!$B$4)</f>
        <v>0</v>
      </c>
    </row>
    <row r="120" spans="4:24" x14ac:dyDescent="0.35">
      <c r="D120" s="20">
        <v>118</v>
      </c>
      <c r="E120" s="28">
        <v>44860</v>
      </c>
      <c r="F120" s="22">
        <v>115.660004</v>
      </c>
      <c r="G120" s="21">
        <f>(LN(F120/Griegas!$B$6)+(Griegas!$B$5+((Griegas!$B$4^2)/2))*(254-D120))/(Griegas!$B$4*SQRT(254-D120))</f>
        <v>60.60068379836607</v>
      </c>
      <c r="H120" s="22">
        <f>(LN(F120/Griegas!$B$6)+(Griegas!$B$5-((Griegas!$B$4^2)/2))*(254-D120))/(Griegas!$B$4*SQRT(254-D120))</f>
        <v>60.386271074978509</v>
      </c>
      <c r="I120" s="23">
        <f>_xlfn.NORM.S.DIST(G120,FALSE)</f>
        <v>0</v>
      </c>
      <c r="J120" s="23">
        <f>_xlfn.NORM.S.DIST(H120,FALSE)</f>
        <v>0</v>
      </c>
      <c r="K120" s="23">
        <f>(1/(SQRT(2*PI())))*(EXP(-0.5*(G120^2)))</f>
        <v>0</v>
      </c>
      <c r="L120" s="23">
        <f>(1/(SQRT(2*PI())))*(EXP(-0.5*(H120^2)))</f>
        <v>0</v>
      </c>
      <c r="M120" s="23">
        <f>_xlfn.NORM.S.DIST(-G120,FALSE)</f>
        <v>0</v>
      </c>
      <c r="N120" s="23">
        <f>_xlfn.NORM.S.DIST(-H120,FALSE)</f>
        <v>0</v>
      </c>
      <c r="O120" s="23">
        <f>(1/(SQRT(2*PI())))*(EXP(-0.5*(-G120^2)))</f>
        <v>0</v>
      </c>
      <c r="P120" s="23">
        <f>(1/(SQRT(2*PI())))*(EXP(-0.5*(-H120^2)))</f>
        <v>0</v>
      </c>
      <c r="Q120" s="24">
        <f>_xlfn.NORM.S.DIST(G120,FALSE)</f>
        <v>0</v>
      </c>
      <c r="R120" s="22">
        <f>Griegas!$B$6*(254-D120)*EXP(-Griegas!$B$5*(254-D120))*J120</f>
        <v>0</v>
      </c>
      <c r="S120" s="22">
        <f>F120*K120*SQRT(254-D120)</f>
        <v>0</v>
      </c>
      <c r="T120" s="22">
        <f>-((0.5*Griegas!$B$4*F120*K120)/(SQRT(254-D120)))-Griegas!$B$5*Griegas!$B$6*EXP(-Griegas!$B$5*(254-D120))*J120</f>
        <v>0</v>
      </c>
      <c r="U120" s="22">
        <f>-F120*(254-D120)*I120</f>
        <v>0</v>
      </c>
      <c r="V120" s="22">
        <f>(1/(F120*Griegas!$B$4*SQRT(254-D120)))*K120</f>
        <v>0</v>
      </c>
      <c r="W120" s="23">
        <f>K120*(H120/Griegas!$B$4)</f>
        <v>0</v>
      </c>
      <c r="X120" s="22">
        <f>F120*K120*SQRT(254-D120)*((G120*H120)/Griegas!$B$4)</f>
        <v>0</v>
      </c>
    </row>
    <row r="121" spans="4:24" x14ac:dyDescent="0.35">
      <c r="D121" s="20">
        <v>119</v>
      </c>
      <c r="E121" s="28">
        <v>44861</v>
      </c>
      <c r="F121" s="22">
        <v>110.959999</v>
      </c>
      <c r="G121" s="21">
        <f>(LN(F121/Griegas!$B$6)+(Griegas!$B$5+((Griegas!$B$4^2)/2))*(254-D121))/(Griegas!$B$4*SQRT(254-D121))</f>
        <v>60.191912409240437</v>
      </c>
      <c r="H121" s="22">
        <f>(LN(F121/Griegas!$B$6)+(Griegas!$B$5-((Griegas!$B$4^2)/2))*(254-D121))/(Griegas!$B$4*SQRT(254-D121))</f>
        <v>59.97828942232406</v>
      </c>
      <c r="I121" s="23">
        <f>_xlfn.NORM.S.DIST(G121,FALSE)</f>
        <v>0</v>
      </c>
      <c r="J121" s="23">
        <f>_xlfn.NORM.S.DIST(H121,FALSE)</f>
        <v>0</v>
      </c>
      <c r="K121" s="23">
        <f>(1/(SQRT(2*PI())))*(EXP(-0.5*(G121^2)))</f>
        <v>0</v>
      </c>
      <c r="L121" s="23">
        <f>(1/(SQRT(2*PI())))*(EXP(-0.5*(H121^2)))</f>
        <v>0</v>
      </c>
      <c r="M121" s="23">
        <f>_xlfn.NORM.S.DIST(-G121,FALSE)</f>
        <v>0</v>
      </c>
      <c r="N121" s="23">
        <f>_xlfn.NORM.S.DIST(-H121,FALSE)</f>
        <v>0</v>
      </c>
      <c r="O121" s="23">
        <f>(1/(SQRT(2*PI())))*(EXP(-0.5*(-G121^2)))</f>
        <v>0</v>
      </c>
      <c r="P121" s="23">
        <f>(1/(SQRT(2*PI())))*(EXP(-0.5*(-H121^2)))</f>
        <v>0</v>
      </c>
      <c r="Q121" s="24">
        <f>_xlfn.NORM.S.DIST(G121,FALSE)</f>
        <v>0</v>
      </c>
      <c r="R121" s="22">
        <f>Griegas!$B$6*(254-D121)*EXP(-Griegas!$B$5*(254-D121))*J121</f>
        <v>0</v>
      </c>
      <c r="S121" s="22">
        <f>F121*K121*SQRT(254-D121)</f>
        <v>0</v>
      </c>
      <c r="T121" s="22">
        <f>-((0.5*Griegas!$B$4*F121*K121)/(SQRT(254-D121)))-Griegas!$B$5*Griegas!$B$6*EXP(-Griegas!$B$5*(254-D121))*J121</f>
        <v>0</v>
      </c>
      <c r="U121" s="22">
        <f>-F121*(254-D121)*I121</f>
        <v>0</v>
      </c>
      <c r="V121" s="22">
        <f>(1/(F121*Griegas!$B$4*SQRT(254-D121)))*K121</f>
        <v>0</v>
      </c>
      <c r="W121" s="23">
        <f>K121*(H121/Griegas!$B$4)</f>
        <v>0</v>
      </c>
      <c r="X121" s="22">
        <f>F121*K121*SQRT(254-D121)*((G121*H121)/Griegas!$B$4)</f>
        <v>0</v>
      </c>
    </row>
    <row r="122" spans="4:24" x14ac:dyDescent="0.35">
      <c r="D122" s="20">
        <v>120</v>
      </c>
      <c r="E122" s="28">
        <v>44862</v>
      </c>
      <c r="F122" s="22">
        <v>103.410004</v>
      </c>
      <c r="G122" s="21">
        <f>(LN(F122/Griegas!$B$6)+(Griegas!$B$5+((Griegas!$B$4^2)/2))*(254-D122))/(Griegas!$B$4*SQRT(254-D122))</f>
        <v>59.644751935224299</v>
      </c>
      <c r="H122" s="22">
        <f>(LN(F122/Griegas!$B$6)+(Griegas!$B$5-((Griegas!$B$4^2)/2))*(254-D122))/(Griegas!$B$4*SQRT(254-D122))</f>
        <v>59.431921615185843</v>
      </c>
      <c r="I122" s="23">
        <f>_xlfn.NORM.S.DIST(G122,FALSE)</f>
        <v>0</v>
      </c>
      <c r="J122" s="23">
        <f>_xlfn.NORM.S.DIST(H122,FALSE)</f>
        <v>0</v>
      </c>
      <c r="K122" s="23">
        <f>(1/(SQRT(2*PI())))*(EXP(-0.5*(G122^2)))</f>
        <v>0</v>
      </c>
      <c r="L122" s="23">
        <f>(1/(SQRT(2*PI())))*(EXP(-0.5*(H122^2)))</f>
        <v>0</v>
      </c>
      <c r="M122" s="23">
        <f>_xlfn.NORM.S.DIST(-G122,FALSE)</f>
        <v>0</v>
      </c>
      <c r="N122" s="23">
        <f>_xlfn.NORM.S.DIST(-H122,FALSE)</f>
        <v>0</v>
      </c>
      <c r="O122" s="23">
        <f>(1/(SQRT(2*PI())))*(EXP(-0.5*(-G122^2)))</f>
        <v>0</v>
      </c>
      <c r="P122" s="23">
        <f>(1/(SQRT(2*PI())))*(EXP(-0.5*(-H122^2)))</f>
        <v>0</v>
      </c>
      <c r="Q122" s="24">
        <f>_xlfn.NORM.S.DIST(G122,FALSE)</f>
        <v>0</v>
      </c>
      <c r="R122" s="22">
        <f>Griegas!$B$6*(254-D122)*EXP(-Griegas!$B$5*(254-D122))*J122</f>
        <v>0</v>
      </c>
      <c r="S122" s="22">
        <f>F122*K122*SQRT(254-D122)</f>
        <v>0</v>
      </c>
      <c r="T122" s="22">
        <f>-((0.5*Griegas!$B$4*F122*K122)/(SQRT(254-D122)))-Griegas!$B$5*Griegas!$B$6*EXP(-Griegas!$B$5*(254-D122))*J122</f>
        <v>0</v>
      </c>
      <c r="U122" s="22">
        <f>-F122*(254-D122)*I122</f>
        <v>0</v>
      </c>
      <c r="V122" s="22">
        <f>(1/(F122*Griegas!$B$4*SQRT(254-D122)))*K122</f>
        <v>0</v>
      </c>
      <c r="W122" s="23">
        <f>K122*(H122/Griegas!$B$4)</f>
        <v>0</v>
      </c>
      <c r="X122" s="22">
        <f>F122*K122*SQRT(254-D122)*((G122*H122)/Griegas!$B$4)</f>
        <v>0</v>
      </c>
    </row>
    <row r="123" spans="4:24" x14ac:dyDescent="0.35">
      <c r="D123" s="20">
        <v>121</v>
      </c>
      <c r="E123" s="28">
        <v>44865</v>
      </c>
      <c r="F123" s="22">
        <v>102.44000200000001</v>
      </c>
      <c r="G123" s="21">
        <f>(LN(F123/Griegas!$B$6)+(Griegas!$B$5+((Griegas!$B$4^2)/2))*(254-D123))/(Griegas!$B$4*SQRT(254-D123))</f>
        <v>59.382220935631381</v>
      </c>
      <c r="H123" s="22">
        <f>(LN(F123/Griegas!$B$6)+(Griegas!$B$5-((Griegas!$B$4^2)/2))*(254-D123))/(Griegas!$B$4*SQRT(254-D123))</f>
        <v>59.170186245742499</v>
      </c>
      <c r="I123" s="23">
        <f>_xlfn.NORM.S.DIST(G123,FALSE)</f>
        <v>0</v>
      </c>
      <c r="J123" s="23">
        <f>_xlfn.NORM.S.DIST(H123,FALSE)</f>
        <v>0</v>
      </c>
      <c r="K123" s="23">
        <f>(1/(SQRT(2*PI())))*(EXP(-0.5*(G123^2)))</f>
        <v>0</v>
      </c>
      <c r="L123" s="23">
        <f>(1/(SQRT(2*PI())))*(EXP(-0.5*(H123^2)))</f>
        <v>0</v>
      </c>
      <c r="M123" s="23">
        <f>_xlfn.NORM.S.DIST(-G123,FALSE)</f>
        <v>0</v>
      </c>
      <c r="N123" s="23">
        <f>_xlfn.NORM.S.DIST(-H123,FALSE)</f>
        <v>0</v>
      </c>
      <c r="O123" s="23">
        <f>(1/(SQRT(2*PI())))*(EXP(-0.5*(-G123^2)))</f>
        <v>0</v>
      </c>
      <c r="P123" s="23">
        <f>(1/(SQRT(2*PI())))*(EXP(-0.5*(-H123^2)))</f>
        <v>0</v>
      </c>
      <c r="Q123" s="24">
        <f>_xlfn.NORM.S.DIST(G123,FALSE)</f>
        <v>0</v>
      </c>
      <c r="R123" s="22">
        <f>Griegas!$B$6*(254-D123)*EXP(-Griegas!$B$5*(254-D123))*J123</f>
        <v>0</v>
      </c>
      <c r="S123" s="22">
        <f>F123*K123*SQRT(254-D123)</f>
        <v>0</v>
      </c>
      <c r="T123" s="22">
        <f>-((0.5*Griegas!$B$4*F123*K123)/(SQRT(254-D123)))-Griegas!$B$5*Griegas!$B$6*EXP(-Griegas!$B$5*(254-D123))*J123</f>
        <v>0</v>
      </c>
      <c r="U123" s="22">
        <f>-F123*(254-D123)*I123</f>
        <v>0</v>
      </c>
      <c r="V123" s="22">
        <f>(1/(F123*Griegas!$B$4*SQRT(254-D123)))*K123</f>
        <v>0</v>
      </c>
      <c r="W123" s="23">
        <f>K123*(H123/Griegas!$B$4)</f>
        <v>0</v>
      </c>
      <c r="X123" s="22">
        <f>F123*K123*SQRT(254-D123)*((G123*H123)/Griegas!$B$4)</f>
        <v>0</v>
      </c>
    </row>
    <row r="124" spans="4:24" x14ac:dyDescent="0.35">
      <c r="D124" s="20">
        <v>122</v>
      </c>
      <c r="E124" s="28">
        <v>44866</v>
      </c>
      <c r="F124" s="22">
        <v>96.790001000000004</v>
      </c>
      <c r="G124" s="21">
        <f>(LN(F124/Griegas!$B$6)+(Griegas!$B$5+((Griegas!$B$4^2)/2))*(254-D124))/(Griegas!$B$4*SQRT(254-D124))</f>
        <v>58.894587519502139</v>
      </c>
      <c r="H124" s="22">
        <f>(LN(F124/Griegas!$B$6)+(Griegas!$B$5-((Griegas!$B$4^2)/2))*(254-D124))/(Griegas!$B$4*SQRT(254-D124))</f>
        <v>58.683351456518402</v>
      </c>
      <c r="I124" s="23">
        <f>_xlfn.NORM.S.DIST(G124,FALSE)</f>
        <v>0</v>
      </c>
      <c r="J124" s="23">
        <f>_xlfn.NORM.S.DIST(H124,FALSE)</f>
        <v>0</v>
      </c>
      <c r="K124" s="23">
        <f>(1/(SQRT(2*PI())))*(EXP(-0.5*(G124^2)))</f>
        <v>0</v>
      </c>
      <c r="L124" s="23">
        <f>(1/(SQRT(2*PI())))*(EXP(-0.5*(H124^2)))</f>
        <v>0</v>
      </c>
      <c r="M124" s="23">
        <f>_xlfn.NORM.S.DIST(-G124,FALSE)</f>
        <v>0</v>
      </c>
      <c r="N124" s="23">
        <f>_xlfn.NORM.S.DIST(-H124,FALSE)</f>
        <v>0</v>
      </c>
      <c r="O124" s="23">
        <f>(1/(SQRT(2*PI())))*(EXP(-0.5*(-G124^2)))</f>
        <v>0</v>
      </c>
      <c r="P124" s="23">
        <f>(1/(SQRT(2*PI())))*(EXP(-0.5*(-H124^2)))</f>
        <v>0</v>
      </c>
      <c r="Q124" s="24">
        <f>_xlfn.NORM.S.DIST(G124,FALSE)</f>
        <v>0</v>
      </c>
      <c r="R124" s="22">
        <f>Griegas!$B$6*(254-D124)*EXP(-Griegas!$B$5*(254-D124))*J124</f>
        <v>0</v>
      </c>
      <c r="S124" s="22">
        <f>F124*K124*SQRT(254-D124)</f>
        <v>0</v>
      </c>
      <c r="T124" s="22">
        <f>-((0.5*Griegas!$B$4*F124*K124)/(SQRT(254-D124)))-Griegas!$B$5*Griegas!$B$6*EXP(-Griegas!$B$5*(254-D124))*J124</f>
        <v>0</v>
      </c>
      <c r="U124" s="22">
        <f>-F124*(254-D124)*I124</f>
        <v>0</v>
      </c>
      <c r="V124" s="22">
        <f>(1/(F124*Griegas!$B$4*SQRT(254-D124)))*K124</f>
        <v>0</v>
      </c>
      <c r="W124" s="23">
        <f>K124*(H124/Griegas!$B$4)</f>
        <v>0</v>
      </c>
      <c r="X124" s="22">
        <f>F124*K124*SQRT(254-D124)*((G124*H124)/Griegas!$B$4)</f>
        <v>0</v>
      </c>
    </row>
    <row r="125" spans="4:24" x14ac:dyDescent="0.35">
      <c r="D125" s="20">
        <v>123</v>
      </c>
      <c r="E125" s="28">
        <v>44867</v>
      </c>
      <c r="F125" s="22">
        <v>92.120002999999997</v>
      </c>
      <c r="G125" s="21">
        <f>(LN(F125/Griegas!$B$6)+(Griegas!$B$5+((Griegas!$B$4^2)/2))*(254-D125))/(Griegas!$B$4*SQRT(254-D125))</f>
        <v>58.438698680580288</v>
      </c>
      <c r="H125" s="22">
        <f>(LN(F125/Griegas!$B$6)+(Griegas!$B$5-((Griegas!$B$4^2)/2))*(254-D125))/(Griegas!$B$4*SQRT(254-D125))</f>
        <v>58.228264275376503</v>
      </c>
      <c r="I125" s="23">
        <f>_xlfn.NORM.S.DIST(G125,FALSE)</f>
        <v>0</v>
      </c>
      <c r="J125" s="23">
        <f>_xlfn.NORM.S.DIST(H125,FALSE)</f>
        <v>0</v>
      </c>
      <c r="K125" s="23">
        <f>(1/(SQRT(2*PI())))*(EXP(-0.5*(G125^2)))</f>
        <v>0</v>
      </c>
      <c r="L125" s="23">
        <f>(1/(SQRT(2*PI())))*(EXP(-0.5*(H125^2)))</f>
        <v>0</v>
      </c>
      <c r="M125" s="23">
        <f>_xlfn.NORM.S.DIST(-G125,FALSE)</f>
        <v>0</v>
      </c>
      <c r="N125" s="23">
        <f>_xlfn.NORM.S.DIST(-H125,FALSE)</f>
        <v>0</v>
      </c>
      <c r="O125" s="23">
        <f>(1/(SQRT(2*PI())))*(EXP(-0.5*(-G125^2)))</f>
        <v>0</v>
      </c>
      <c r="P125" s="23">
        <f>(1/(SQRT(2*PI())))*(EXP(-0.5*(-H125^2)))</f>
        <v>0</v>
      </c>
      <c r="Q125" s="24">
        <f>_xlfn.NORM.S.DIST(G125,FALSE)</f>
        <v>0</v>
      </c>
      <c r="R125" s="22">
        <f>Griegas!$B$6*(254-D125)*EXP(-Griegas!$B$5*(254-D125))*J125</f>
        <v>0</v>
      </c>
      <c r="S125" s="22">
        <f>F125*K125*SQRT(254-D125)</f>
        <v>0</v>
      </c>
      <c r="T125" s="22">
        <f>-((0.5*Griegas!$B$4*F125*K125)/(SQRT(254-D125)))-Griegas!$B$5*Griegas!$B$6*EXP(-Griegas!$B$5*(254-D125))*J125</f>
        <v>0</v>
      </c>
      <c r="U125" s="22">
        <f>-F125*(254-D125)*I125</f>
        <v>0</v>
      </c>
      <c r="V125" s="22">
        <f>(1/(F125*Griegas!$B$4*SQRT(254-D125)))*K125</f>
        <v>0</v>
      </c>
      <c r="W125" s="23">
        <f>K125*(H125/Griegas!$B$4)</f>
        <v>0</v>
      </c>
      <c r="X125" s="22">
        <f>F125*K125*SQRT(254-D125)*((G125*H125)/Griegas!$B$4)</f>
        <v>0</v>
      </c>
    </row>
    <row r="126" spans="4:24" x14ac:dyDescent="0.35">
      <c r="D126" s="20">
        <v>124</v>
      </c>
      <c r="E126" s="28">
        <v>44868</v>
      </c>
      <c r="F126" s="22">
        <v>89.300003000000004</v>
      </c>
      <c r="G126" s="21">
        <f>(LN(F126/Griegas!$B$6)+(Griegas!$B$5+((Griegas!$B$4^2)/2))*(254-D126))/(Griegas!$B$4*SQRT(254-D126))</f>
        <v>58.067758790249478</v>
      </c>
      <c r="H126" s="22">
        <f>(LN(F126/Griegas!$B$6)+(Griegas!$B$5-((Griegas!$B$4^2)/2))*(254-D126))/(Griegas!$B$4*SQRT(254-D126))</f>
        <v>57.858129108472141</v>
      </c>
      <c r="I126" s="23">
        <f>_xlfn.NORM.S.DIST(G126,FALSE)</f>
        <v>0</v>
      </c>
      <c r="J126" s="23">
        <f>_xlfn.NORM.S.DIST(H126,FALSE)</f>
        <v>0</v>
      </c>
      <c r="K126" s="23">
        <f>(1/(SQRT(2*PI())))*(EXP(-0.5*(G126^2)))</f>
        <v>0</v>
      </c>
      <c r="L126" s="23">
        <f>(1/(SQRT(2*PI())))*(EXP(-0.5*(H126^2)))</f>
        <v>0</v>
      </c>
      <c r="M126" s="23">
        <f>_xlfn.NORM.S.DIST(-G126,FALSE)</f>
        <v>0</v>
      </c>
      <c r="N126" s="23">
        <f>_xlfn.NORM.S.DIST(-H126,FALSE)</f>
        <v>0</v>
      </c>
      <c r="O126" s="23">
        <f>(1/(SQRT(2*PI())))*(EXP(-0.5*(-G126^2)))</f>
        <v>0</v>
      </c>
      <c r="P126" s="23">
        <f>(1/(SQRT(2*PI())))*(EXP(-0.5*(-H126^2)))</f>
        <v>0</v>
      </c>
      <c r="Q126" s="24">
        <f>_xlfn.NORM.S.DIST(G126,FALSE)</f>
        <v>0</v>
      </c>
      <c r="R126" s="22">
        <f>Griegas!$B$6*(254-D126)*EXP(-Griegas!$B$5*(254-D126))*J126</f>
        <v>0</v>
      </c>
      <c r="S126" s="22">
        <f>F126*K126*SQRT(254-D126)</f>
        <v>0</v>
      </c>
      <c r="T126" s="22">
        <f>-((0.5*Griegas!$B$4*F126*K126)/(SQRT(254-D126)))-Griegas!$B$5*Griegas!$B$6*EXP(-Griegas!$B$5*(254-D126))*J126</f>
        <v>0</v>
      </c>
      <c r="U126" s="22">
        <f>-F126*(254-D126)*I126</f>
        <v>0</v>
      </c>
      <c r="V126" s="22">
        <f>(1/(F126*Griegas!$B$4*SQRT(254-D126)))*K126</f>
        <v>0</v>
      </c>
      <c r="W126" s="23">
        <f>K126*(H126/Griegas!$B$4)</f>
        <v>0</v>
      </c>
      <c r="X126" s="22">
        <f>F126*K126*SQRT(254-D126)*((G126*H126)/Griegas!$B$4)</f>
        <v>0</v>
      </c>
    </row>
    <row r="127" spans="4:24" x14ac:dyDescent="0.35">
      <c r="D127" s="20">
        <v>125</v>
      </c>
      <c r="E127" s="28">
        <v>44869</v>
      </c>
      <c r="F127" s="22">
        <v>90.980002999999996</v>
      </c>
      <c r="G127" s="21">
        <f>(LN(F127/Griegas!$B$6)+(Griegas!$B$5+((Griegas!$B$4^2)/2))*(254-D127))/(Griegas!$B$4*SQRT(254-D127))</f>
        <v>57.932956606999184</v>
      </c>
      <c r="H127" s="22">
        <f>(LN(F127/Griegas!$B$6)+(Griegas!$B$5-((Griegas!$B$4^2)/2))*(254-D127))/(Griegas!$B$4*SQRT(254-D127))</f>
        <v>57.724134749736422</v>
      </c>
      <c r="I127" s="23">
        <f>_xlfn.NORM.S.DIST(G127,FALSE)</f>
        <v>0</v>
      </c>
      <c r="J127" s="23">
        <f>_xlfn.NORM.S.DIST(H127,FALSE)</f>
        <v>0</v>
      </c>
      <c r="K127" s="23">
        <f>(1/(SQRT(2*PI())))*(EXP(-0.5*(G127^2)))</f>
        <v>0</v>
      </c>
      <c r="L127" s="23">
        <f>(1/(SQRT(2*PI())))*(EXP(-0.5*(H127^2)))</f>
        <v>0</v>
      </c>
      <c r="M127" s="23">
        <f>_xlfn.NORM.S.DIST(-G127,FALSE)</f>
        <v>0</v>
      </c>
      <c r="N127" s="23">
        <f>_xlfn.NORM.S.DIST(-H127,FALSE)</f>
        <v>0</v>
      </c>
      <c r="O127" s="23">
        <f>(1/(SQRT(2*PI())))*(EXP(-0.5*(-G127^2)))</f>
        <v>0</v>
      </c>
      <c r="P127" s="23">
        <f>(1/(SQRT(2*PI())))*(EXP(-0.5*(-H127^2)))</f>
        <v>0</v>
      </c>
      <c r="Q127" s="24">
        <f>_xlfn.NORM.S.DIST(G127,FALSE)</f>
        <v>0</v>
      </c>
      <c r="R127" s="22">
        <f>Griegas!$B$6*(254-D127)*EXP(-Griegas!$B$5*(254-D127))*J127</f>
        <v>0</v>
      </c>
      <c r="S127" s="22">
        <f>F127*K127*SQRT(254-D127)</f>
        <v>0</v>
      </c>
      <c r="T127" s="22">
        <f>-((0.5*Griegas!$B$4*F127*K127)/(SQRT(254-D127)))-Griegas!$B$5*Griegas!$B$6*EXP(-Griegas!$B$5*(254-D127))*J127</f>
        <v>0</v>
      </c>
      <c r="U127" s="22">
        <f>-F127*(254-D127)*I127</f>
        <v>0</v>
      </c>
      <c r="V127" s="22">
        <f>(1/(F127*Griegas!$B$4*SQRT(254-D127)))*K127</f>
        <v>0</v>
      </c>
      <c r="W127" s="23">
        <f>K127*(H127/Griegas!$B$4)</f>
        <v>0</v>
      </c>
      <c r="X127" s="22">
        <f>F127*K127*SQRT(254-D127)*((G127*H127)/Griegas!$B$4)</f>
        <v>0</v>
      </c>
    </row>
    <row r="128" spans="4:24" x14ac:dyDescent="0.35">
      <c r="D128" s="20">
        <v>126</v>
      </c>
      <c r="E128" s="28">
        <v>44872</v>
      </c>
      <c r="F128" s="22">
        <v>90.529999000000004</v>
      </c>
      <c r="G128" s="21">
        <f>(LN(F128/Griegas!$B$6)+(Griegas!$B$5+((Griegas!$B$4^2)/2))*(254-D128))/(Griegas!$B$4*SQRT(254-D128))</f>
        <v>57.684539510165393</v>
      </c>
      <c r="H128" s="22">
        <f>(LN(F128/Griegas!$B$6)+(Griegas!$B$5-((Griegas!$B$4^2)/2))*(254-D128))/(Griegas!$B$4*SQRT(254-D128))</f>
        <v>57.476528614635207</v>
      </c>
      <c r="I128" s="23">
        <f>_xlfn.NORM.S.DIST(G128,FALSE)</f>
        <v>0</v>
      </c>
      <c r="J128" s="23">
        <f>_xlfn.NORM.S.DIST(H128,FALSE)</f>
        <v>0</v>
      </c>
      <c r="K128" s="23">
        <f>(1/(SQRT(2*PI())))*(EXP(-0.5*(G128^2)))</f>
        <v>0</v>
      </c>
      <c r="L128" s="23">
        <f>(1/(SQRT(2*PI())))*(EXP(-0.5*(H128^2)))</f>
        <v>0</v>
      </c>
      <c r="M128" s="23">
        <f>_xlfn.NORM.S.DIST(-G128,FALSE)</f>
        <v>0</v>
      </c>
      <c r="N128" s="23">
        <f>_xlfn.NORM.S.DIST(-H128,FALSE)</f>
        <v>0</v>
      </c>
      <c r="O128" s="23">
        <f>(1/(SQRT(2*PI())))*(EXP(-0.5*(-G128^2)))</f>
        <v>0</v>
      </c>
      <c r="P128" s="23">
        <f>(1/(SQRT(2*PI())))*(EXP(-0.5*(-H128^2)))</f>
        <v>0</v>
      </c>
      <c r="Q128" s="24">
        <f>_xlfn.NORM.S.DIST(G128,FALSE)</f>
        <v>0</v>
      </c>
      <c r="R128" s="22">
        <f>Griegas!$B$6*(254-D128)*EXP(-Griegas!$B$5*(254-D128))*J128</f>
        <v>0</v>
      </c>
      <c r="S128" s="22">
        <f>F128*K128*SQRT(254-D128)</f>
        <v>0</v>
      </c>
      <c r="T128" s="22">
        <f>-((0.5*Griegas!$B$4*F128*K128)/(SQRT(254-D128)))-Griegas!$B$5*Griegas!$B$6*EXP(-Griegas!$B$5*(254-D128))*J128</f>
        <v>0</v>
      </c>
      <c r="U128" s="22">
        <f>-F128*(254-D128)*I128</f>
        <v>0</v>
      </c>
      <c r="V128" s="22">
        <f>(1/(F128*Griegas!$B$4*SQRT(254-D128)))*K128</f>
        <v>0</v>
      </c>
      <c r="W128" s="23">
        <f>K128*(H128/Griegas!$B$4)</f>
        <v>0</v>
      </c>
      <c r="X128" s="22">
        <f>F128*K128*SQRT(254-D128)*((G128*H128)/Griegas!$B$4)</f>
        <v>0</v>
      </c>
    </row>
    <row r="129" spans="4:24" x14ac:dyDescent="0.35">
      <c r="D129" s="20">
        <v>127</v>
      </c>
      <c r="E129" s="28">
        <v>44873</v>
      </c>
      <c r="F129" s="22">
        <v>89.980002999999996</v>
      </c>
      <c r="G129" s="21">
        <f>(LN(F129/Griegas!$B$6)+(Griegas!$B$5+((Griegas!$B$4^2)/2))*(254-D129))/(Griegas!$B$4*SQRT(254-D129))</f>
        <v>57.429578058458517</v>
      </c>
      <c r="H129" s="22">
        <f>(LN(F129/Griegas!$B$6)+(Griegas!$B$5-((Griegas!$B$4^2)/2))*(254-D129))/(Griegas!$B$4*SQRT(254-D129))</f>
        <v>57.222381298715831</v>
      </c>
      <c r="I129" s="23">
        <f>_xlfn.NORM.S.DIST(G129,FALSE)</f>
        <v>0</v>
      </c>
      <c r="J129" s="23">
        <f>_xlfn.NORM.S.DIST(H129,FALSE)</f>
        <v>0</v>
      </c>
      <c r="K129" s="23">
        <f>(1/(SQRT(2*PI())))*(EXP(-0.5*(G129^2)))</f>
        <v>0</v>
      </c>
      <c r="L129" s="23">
        <f>(1/(SQRT(2*PI())))*(EXP(-0.5*(H129^2)))</f>
        <v>0</v>
      </c>
      <c r="M129" s="23">
        <f>_xlfn.NORM.S.DIST(-G129,FALSE)</f>
        <v>0</v>
      </c>
      <c r="N129" s="23">
        <f>_xlfn.NORM.S.DIST(-H129,FALSE)</f>
        <v>0</v>
      </c>
      <c r="O129" s="23">
        <f>(1/(SQRT(2*PI())))*(EXP(-0.5*(-G129^2)))</f>
        <v>0</v>
      </c>
      <c r="P129" s="23">
        <f>(1/(SQRT(2*PI())))*(EXP(-0.5*(-H129^2)))</f>
        <v>0</v>
      </c>
      <c r="Q129" s="24">
        <f>_xlfn.NORM.S.DIST(G129,FALSE)</f>
        <v>0</v>
      </c>
      <c r="R129" s="22">
        <f>Griegas!$B$6*(254-D129)*EXP(-Griegas!$B$5*(254-D129))*J129</f>
        <v>0</v>
      </c>
      <c r="S129" s="22">
        <f>F129*K129*SQRT(254-D129)</f>
        <v>0</v>
      </c>
      <c r="T129" s="22">
        <f>-((0.5*Griegas!$B$4*F129*K129)/(SQRT(254-D129)))-Griegas!$B$5*Griegas!$B$6*EXP(-Griegas!$B$5*(254-D129))*J129</f>
        <v>0</v>
      </c>
      <c r="U129" s="22">
        <f>-F129*(254-D129)*I129</f>
        <v>0</v>
      </c>
      <c r="V129" s="22">
        <f>(1/(F129*Griegas!$B$4*SQRT(254-D129)))*K129</f>
        <v>0</v>
      </c>
      <c r="W129" s="23">
        <f>K129*(H129/Griegas!$B$4)</f>
        <v>0</v>
      </c>
      <c r="X129" s="22">
        <f>F129*K129*SQRT(254-D129)*((G129*H129)/Griegas!$B$4)</f>
        <v>0</v>
      </c>
    </row>
    <row r="130" spans="4:24" x14ac:dyDescent="0.35">
      <c r="D130" s="20">
        <v>128</v>
      </c>
      <c r="E130" s="28">
        <v>44874</v>
      </c>
      <c r="F130" s="22">
        <v>86.139999000000003</v>
      </c>
      <c r="G130" s="21">
        <f>(LN(F130/Griegas!$B$6)+(Griegas!$B$5+((Griegas!$B$4^2)/2))*(254-D130))/(Griegas!$B$4*SQRT(254-D130))</f>
        <v>56.991694812110218</v>
      </c>
      <c r="H130" s="22">
        <f>(LN(F130/Griegas!$B$6)+(Griegas!$B$5-((Griegas!$B$4^2)/2))*(254-D130))/(Griegas!$B$4*SQRT(254-D130))</f>
        <v>56.785315399773445</v>
      </c>
      <c r="I130" s="23">
        <f>_xlfn.NORM.S.DIST(G130,FALSE)</f>
        <v>0</v>
      </c>
      <c r="J130" s="23">
        <f>_xlfn.NORM.S.DIST(H130,FALSE)</f>
        <v>0</v>
      </c>
      <c r="K130" s="23">
        <f>(1/(SQRT(2*PI())))*(EXP(-0.5*(G130^2)))</f>
        <v>0</v>
      </c>
      <c r="L130" s="23">
        <f>(1/(SQRT(2*PI())))*(EXP(-0.5*(H130^2)))</f>
        <v>0</v>
      </c>
      <c r="M130" s="23">
        <f>_xlfn.NORM.S.DIST(-G130,FALSE)</f>
        <v>0</v>
      </c>
      <c r="N130" s="23">
        <f>_xlfn.NORM.S.DIST(-H130,FALSE)</f>
        <v>0</v>
      </c>
      <c r="O130" s="23">
        <f>(1/(SQRT(2*PI())))*(EXP(-0.5*(-G130^2)))</f>
        <v>0</v>
      </c>
      <c r="P130" s="23">
        <f>(1/(SQRT(2*PI())))*(EXP(-0.5*(-H130^2)))</f>
        <v>0</v>
      </c>
      <c r="Q130" s="24">
        <f>_xlfn.NORM.S.DIST(G130,FALSE)</f>
        <v>0</v>
      </c>
      <c r="R130" s="22">
        <f>Griegas!$B$6*(254-D130)*EXP(-Griegas!$B$5*(254-D130))*J130</f>
        <v>0</v>
      </c>
      <c r="S130" s="22">
        <f>F130*K130*SQRT(254-D130)</f>
        <v>0</v>
      </c>
      <c r="T130" s="22">
        <f>-((0.5*Griegas!$B$4*F130*K130)/(SQRT(254-D130)))-Griegas!$B$5*Griegas!$B$6*EXP(-Griegas!$B$5*(254-D130))*J130</f>
        <v>0</v>
      </c>
      <c r="U130" s="22">
        <f>-F130*(254-D130)*I130</f>
        <v>0</v>
      </c>
      <c r="V130" s="22">
        <f>(1/(F130*Griegas!$B$4*SQRT(254-D130)))*K130</f>
        <v>0</v>
      </c>
      <c r="W130" s="23">
        <f>K130*(H130/Griegas!$B$4)</f>
        <v>0</v>
      </c>
      <c r="X130" s="22">
        <f>F130*K130*SQRT(254-D130)*((G130*H130)/Griegas!$B$4)</f>
        <v>0</v>
      </c>
    </row>
    <row r="131" spans="4:24" x14ac:dyDescent="0.35">
      <c r="D131" s="20">
        <v>129</v>
      </c>
      <c r="E131" s="28">
        <v>44875</v>
      </c>
      <c r="F131" s="22">
        <v>96.629997000000003</v>
      </c>
      <c r="G131" s="21">
        <f>(LN(F131/Griegas!$B$6)+(Griegas!$B$5+((Griegas!$B$4^2)/2))*(254-D131))/(Griegas!$B$4*SQRT(254-D131))</f>
        <v>57.322433101500252</v>
      </c>
      <c r="H131" s="22">
        <f>(LN(F131/Griegas!$B$6)+(Griegas!$B$5-((Griegas!$B$4^2)/2))*(254-D131))/(Griegas!$B$4*SQRT(254-D131))</f>
        <v>57.116874286498152</v>
      </c>
      <c r="I131" s="23">
        <f>_xlfn.NORM.S.DIST(G131,FALSE)</f>
        <v>0</v>
      </c>
      <c r="J131" s="23">
        <f>_xlfn.NORM.S.DIST(H131,FALSE)</f>
        <v>0</v>
      </c>
      <c r="K131" s="23">
        <f>(1/(SQRT(2*PI())))*(EXP(-0.5*(G131^2)))</f>
        <v>0</v>
      </c>
      <c r="L131" s="23">
        <f>(1/(SQRT(2*PI())))*(EXP(-0.5*(H131^2)))</f>
        <v>0</v>
      </c>
      <c r="M131" s="23">
        <f>_xlfn.NORM.S.DIST(-G131,FALSE)</f>
        <v>0</v>
      </c>
      <c r="N131" s="23">
        <f>_xlfn.NORM.S.DIST(-H131,FALSE)</f>
        <v>0</v>
      </c>
      <c r="O131" s="23">
        <f>(1/(SQRT(2*PI())))*(EXP(-0.5*(-G131^2)))</f>
        <v>0</v>
      </c>
      <c r="P131" s="23">
        <f>(1/(SQRT(2*PI())))*(EXP(-0.5*(-H131^2)))</f>
        <v>0</v>
      </c>
      <c r="Q131" s="24">
        <f>_xlfn.NORM.S.DIST(G131,FALSE)</f>
        <v>0</v>
      </c>
      <c r="R131" s="22">
        <f>Griegas!$B$6*(254-D131)*EXP(-Griegas!$B$5*(254-D131))*J131</f>
        <v>0</v>
      </c>
      <c r="S131" s="22">
        <f>F131*K131*SQRT(254-D131)</f>
        <v>0</v>
      </c>
      <c r="T131" s="22">
        <f>-((0.5*Griegas!$B$4*F131*K131)/(SQRT(254-D131)))-Griegas!$B$5*Griegas!$B$6*EXP(-Griegas!$B$5*(254-D131))*J131</f>
        <v>0</v>
      </c>
      <c r="U131" s="22">
        <f>-F131*(254-D131)*I131</f>
        <v>0</v>
      </c>
      <c r="V131" s="22">
        <f>(1/(F131*Griegas!$B$4*SQRT(254-D131)))*K131</f>
        <v>0</v>
      </c>
      <c r="W131" s="23">
        <f>K131*(H131/Griegas!$B$4)</f>
        <v>0</v>
      </c>
      <c r="X131" s="22">
        <f>F131*K131*SQRT(254-D131)*((G131*H131)/Griegas!$B$4)</f>
        <v>0</v>
      </c>
    </row>
    <row r="132" spans="4:24" x14ac:dyDescent="0.35">
      <c r="D132" s="20">
        <v>130</v>
      </c>
      <c r="E132" s="28">
        <v>44876</v>
      </c>
      <c r="F132" s="22">
        <v>100.790001</v>
      </c>
      <c r="G132" s="21">
        <f>(LN(F132/Griegas!$B$6)+(Griegas!$B$5+((Griegas!$B$4^2)/2))*(254-D132))/(Griegas!$B$4*SQRT(254-D132))</f>
        <v>57.301336007918046</v>
      </c>
      <c r="H132" s="22">
        <f>(LN(F132/Griegas!$B$6)+(Griegas!$B$5-((Griegas!$B$4^2)/2))*(254-D132))/(Griegas!$B$4*SQRT(254-D132))</f>
        <v>57.096601079257425</v>
      </c>
      <c r="I132" s="23">
        <f>_xlfn.NORM.S.DIST(G132,FALSE)</f>
        <v>0</v>
      </c>
      <c r="J132" s="23">
        <f>_xlfn.NORM.S.DIST(H132,FALSE)</f>
        <v>0</v>
      </c>
      <c r="K132" s="23">
        <f>(1/(SQRT(2*PI())))*(EXP(-0.5*(G132^2)))</f>
        <v>0</v>
      </c>
      <c r="L132" s="23">
        <f>(1/(SQRT(2*PI())))*(EXP(-0.5*(H132^2)))</f>
        <v>0</v>
      </c>
      <c r="M132" s="23">
        <f>_xlfn.NORM.S.DIST(-G132,FALSE)</f>
        <v>0</v>
      </c>
      <c r="N132" s="23">
        <f>_xlfn.NORM.S.DIST(-H132,FALSE)</f>
        <v>0</v>
      </c>
      <c r="O132" s="23">
        <f>(1/(SQRT(2*PI())))*(EXP(-0.5*(-G132^2)))</f>
        <v>0</v>
      </c>
      <c r="P132" s="23">
        <f>(1/(SQRT(2*PI())))*(EXP(-0.5*(-H132^2)))</f>
        <v>0</v>
      </c>
      <c r="Q132" s="24">
        <f>_xlfn.NORM.S.DIST(G132,FALSE)</f>
        <v>0</v>
      </c>
      <c r="R132" s="22">
        <f>Griegas!$B$6*(254-D132)*EXP(-Griegas!$B$5*(254-D132))*J132</f>
        <v>0</v>
      </c>
      <c r="S132" s="22">
        <f>F132*K132*SQRT(254-D132)</f>
        <v>0</v>
      </c>
      <c r="T132" s="22">
        <f>-((0.5*Griegas!$B$4*F132*K132)/(SQRT(254-D132)))-Griegas!$B$5*Griegas!$B$6*EXP(-Griegas!$B$5*(254-D132))*J132</f>
        <v>0</v>
      </c>
      <c r="U132" s="22">
        <f>-F132*(254-D132)*I132</f>
        <v>0</v>
      </c>
      <c r="V132" s="22">
        <f>(1/(F132*Griegas!$B$4*SQRT(254-D132)))*K132</f>
        <v>0</v>
      </c>
      <c r="W132" s="23">
        <f>K132*(H132/Griegas!$B$4)</f>
        <v>0</v>
      </c>
      <c r="X132" s="22">
        <f>F132*K132*SQRT(254-D132)*((G132*H132)/Griegas!$B$4)</f>
        <v>0</v>
      </c>
    </row>
    <row r="133" spans="4:24" x14ac:dyDescent="0.35">
      <c r="D133" s="20">
        <v>131</v>
      </c>
      <c r="E133" s="28">
        <v>44879</v>
      </c>
      <c r="F133" s="22">
        <v>98.489998</v>
      </c>
      <c r="G133" s="21">
        <f>(LN(F133/Griegas!$B$6)+(Griegas!$B$5+((Griegas!$B$4^2)/2))*(254-D133))/(Griegas!$B$4*SQRT(254-D133))</f>
        <v>56.96108388516987</v>
      </c>
      <c r="H133" s="22">
        <f>(LN(F133/Griegas!$B$6)+(Griegas!$B$5-((Griegas!$B$4^2)/2))*(254-D133))/(Griegas!$B$4*SQRT(254-D133))</f>
        <v>56.757176171725121</v>
      </c>
      <c r="I133" s="23">
        <f>_xlfn.NORM.S.DIST(G133,FALSE)</f>
        <v>0</v>
      </c>
      <c r="J133" s="23">
        <f>_xlfn.NORM.S.DIST(H133,FALSE)</f>
        <v>0</v>
      </c>
      <c r="K133" s="23">
        <f>(1/(SQRT(2*PI())))*(EXP(-0.5*(G133^2)))</f>
        <v>0</v>
      </c>
      <c r="L133" s="23">
        <f>(1/(SQRT(2*PI())))*(EXP(-0.5*(H133^2)))</f>
        <v>0</v>
      </c>
      <c r="M133" s="23">
        <f>_xlfn.NORM.S.DIST(-G133,FALSE)</f>
        <v>0</v>
      </c>
      <c r="N133" s="23">
        <f>_xlfn.NORM.S.DIST(-H133,FALSE)</f>
        <v>0</v>
      </c>
      <c r="O133" s="23">
        <f>(1/(SQRT(2*PI())))*(EXP(-0.5*(-G133^2)))</f>
        <v>0</v>
      </c>
      <c r="P133" s="23">
        <f>(1/(SQRT(2*PI())))*(EXP(-0.5*(-H133^2)))</f>
        <v>0</v>
      </c>
      <c r="Q133" s="24">
        <f>_xlfn.NORM.S.DIST(G133,FALSE)</f>
        <v>0</v>
      </c>
      <c r="R133" s="22">
        <f>Griegas!$B$6*(254-D133)*EXP(-Griegas!$B$5*(254-D133))*J133</f>
        <v>0</v>
      </c>
      <c r="S133" s="22">
        <f>F133*K133*SQRT(254-D133)</f>
        <v>0</v>
      </c>
      <c r="T133" s="22">
        <f>-((0.5*Griegas!$B$4*F133*K133)/(SQRT(254-D133)))-Griegas!$B$5*Griegas!$B$6*EXP(-Griegas!$B$5*(254-D133))*J133</f>
        <v>0</v>
      </c>
      <c r="U133" s="22">
        <f>-F133*(254-D133)*I133</f>
        <v>0</v>
      </c>
      <c r="V133" s="22">
        <f>(1/(F133*Griegas!$B$4*SQRT(254-D133)))*K133</f>
        <v>0</v>
      </c>
      <c r="W133" s="23">
        <f>K133*(H133/Griegas!$B$4)</f>
        <v>0</v>
      </c>
      <c r="X133" s="22">
        <f>F133*K133*SQRT(254-D133)*((G133*H133)/Griegas!$B$4)</f>
        <v>0</v>
      </c>
    </row>
    <row r="134" spans="4:24" x14ac:dyDescent="0.35">
      <c r="D134" s="20">
        <v>132</v>
      </c>
      <c r="E134" s="28">
        <v>44880</v>
      </c>
      <c r="F134" s="22">
        <v>98.940002000000007</v>
      </c>
      <c r="G134" s="21">
        <f>(LN(F134/Griegas!$B$6)+(Griegas!$B$5+((Griegas!$B$4^2)/2))*(254-D134))/(Griegas!$B$4*SQRT(254-D134))</f>
        <v>56.755118888746061</v>
      </c>
      <c r="H134" s="22">
        <f>(LN(F134/Griegas!$B$6)+(Griegas!$B$5-((Griegas!$B$4^2)/2))*(254-D134))/(Griegas!$B$4*SQRT(254-D134))</f>
        <v>56.552041760071106</v>
      </c>
      <c r="I134" s="23">
        <f>_xlfn.NORM.S.DIST(G134,FALSE)</f>
        <v>0</v>
      </c>
      <c r="J134" s="23">
        <f>_xlfn.NORM.S.DIST(H134,FALSE)</f>
        <v>0</v>
      </c>
      <c r="K134" s="23">
        <f>(1/(SQRT(2*PI())))*(EXP(-0.5*(G134^2)))</f>
        <v>0</v>
      </c>
      <c r="L134" s="23">
        <f>(1/(SQRT(2*PI())))*(EXP(-0.5*(H134^2)))</f>
        <v>0</v>
      </c>
      <c r="M134" s="23">
        <f>_xlfn.NORM.S.DIST(-G134,FALSE)</f>
        <v>0</v>
      </c>
      <c r="N134" s="23">
        <f>_xlfn.NORM.S.DIST(-H134,FALSE)</f>
        <v>0</v>
      </c>
      <c r="O134" s="23">
        <f>(1/(SQRT(2*PI())))*(EXP(-0.5*(-G134^2)))</f>
        <v>0</v>
      </c>
      <c r="P134" s="23">
        <f>(1/(SQRT(2*PI())))*(EXP(-0.5*(-H134^2)))</f>
        <v>0</v>
      </c>
      <c r="Q134" s="24">
        <f>_xlfn.NORM.S.DIST(G134,FALSE)</f>
        <v>0</v>
      </c>
      <c r="R134" s="22">
        <f>Griegas!$B$6*(254-D134)*EXP(-Griegas!$B$5*(254-D134))*J134</f>
        <v>0</v>
      </c>
      <c r="S134" s="22">
        <f>F134*K134*SQRT(254-D134)</f>
        <v>0</v>
      </c>
      <c r="T134" s="22">
        <f>-((0.5*Griegas!$B$4*F134*K134)/(SQRT(254-D134)))-Griegas!$B$5*Griegas!$B$6*EXP(-Griegas!$B$5*(254-D134))*J134</f>
        <v>0</v>
      </c>
      <c r="U134" s="22">
        <f>-F134*(254-D134)*I134</f>
        <v>0</v>
      </c>
      <c r="V134" s="22">
        <f>(1/(F134*Griegas!$B$4*SQRT(254-D134)))*K134</f>
        <v>0</v>
      </c>
      <c r="W134" s="23">
        <f>K134*(H134/Griegas!$B$4)</f>
        <v>0</v>
      </c>
      <c r="X134" s="22">
        <f>F134*K134*SQRT(254-D134)*((G134*H134)/Griegas!$B$4)</f>
        <v>0</v>
      </c>
    </row>
    <row r="135" spans="4:24" x14ac:dyDescent="0.35">
      <c r="D135" s="20">
        <v>133</v>
      </c>
      <c r="E135" s="28">
        <v>44881</v>
      </c>
      <c r="F135" s="22">
        <v>97.120002999999997</v>
      </c>
      <c r="G135" s="21">
        <f>(LN(F135/Griegas!$B$6)+(Griegas!$B$5+((Griegas!$B$4^2)/2))*(254-D135))/(Griegas!$B$4*SQRT(254-D135))</f>
        <v>56.434073872799367</v>
      </c>
      <c r="H135" s="22">
        <f>(LN(F135/Griegas!$B$6)+(Griegas!$B$5-((Griegas!$B$4^2)/2))*(254-D135))/(Griegas!$B$4*SQRT(254-D135))</f>
        <v>56.231830739963009</v>
      </c>
      <c r="I135" s="23">
        <f>_xlfn.NORM.S.DIST(G135,FALSE)</f>
        <v>0</v>
      </c>
      <c r="J135" s="23">
        <f>_xlfn.NORM.S.DIST(H135,FALSE)</f>
        <v>0</v>
      </c>
      <c r="K135" s="23">
        <f>(1/(SQRT(2*PI())))*(EXP(-0.5*(G135^2)))</f>
        <v>0</v>
      </c>
      <c r="L135" s="23">
        <f>(1/(SQRT(2*PI())))*(EXP(-0.5*(H135^2)))</f>
        <v>0</v>
      </c>
      <c r="M135" s="23">
        <f>_xlfn.NORM.S.DIST(-G135,FALSE)</f>
        <v>0</v>
      </c>
      <c r="N135" s="23">
        <f>_xlfn.NORM.S.DIST(-H135,FALSE)</f>
        <v>0</v>
      </c>
      <c r="O135" s="23">
        <f>(1/(SQRT(2*PI())))*(EXP(-0.5*(-G135^2)))</f>
        <v>0</v>
      </c>
      <c r="P135" s="23">
        <f>(1/(SQRT(2*PI())))*(EXP(-0.5*(-H135^2)))</f>
        <v>0</v>
      </c>
      <c r="Q135" s="24">
        <f>_xlfn.NORM.S.DIST(G135,FALSE)</f>
        <v>0</v>
      </c>
      <c r="R135" s="22">
        <f>Griegas!$B$6*(254-D135)*EXP(-Griegas!$B$5*(254-D135))*J135</f>
        <v>0</v>
      </c>
      <c r="S135" s="22">
        <f>F135*K135*SQRT(254-D135)</f>
        <v>0</v>
      </c>
      <c r="T135" s="22">
        <f>-((0.5*Griegas!$B$4*F135*K135)/(SQRT(254-D135)))-Griegas!$B$5*Griegas!$B$6*EXP(-Griegas!$B$5*(254-D135))*J135</f>
        <v>0</v>
      </c>
      <c r="U135" s="22">
        <f>-F135*(254-D135)*I135</f>
        <v>0</v>
      </c>
      <c r="V135" s="22">
        <f>(1/(F135*Griegas!$B$4*SQRT(254-D135)))*K135</f>
        <v>0</v>
      </c>
      <c r="W135" s="23">
        <f>K135*(H135/Griegas!$B$4)</f>
        <v>0</v>
      </c>
      <c r="X135" s="22">
        <f>F135*K135*SQRT(254-D135)*((G135*H135)/Griegas!$B$4)</f>
        <v>0</v>
      </c>
    </row>
    <row r="136" spans="4:24" x14ac:dyDescent="0.35">
      <c r="D136" s="20">
        <v>134</v>
      </c>
      <c r="E136" s="28">
        <v>44882</v>
      </c>
      <c r="F136" s="22">
        <v>94.849997999999999</v>
      </c>
      <c r="G136" s="21">
        <f>(LN(F136/Griegas!$B$6)+(Griegas!$B$5+((Griegas!$B$4^2)/2))*(254-D136))/(Griegas!$B$4*SQRT(254-D136))</f>
        <v>56.0860875498769</v>
      </c>
      <c r="H136" s="22">
        <f>(LN(F136/Griegas!$B$6)+(Griegas!$B$5-((Griegas!$B$4^2)/2))*(254-D136))/(Griegas!$B$4*SQRT(254-D136))</f>
        <v>55.884681866322374</v>
      </c>
      <c r="I136" s="23">
        <f>_xlfn.NORM.S.DIST(G136,FALSE)</f>
        <v>0</v>
      </c>
      <c r="J136" s="23">
        <f>_xlfn.NORM.S.DIST(H136,FALSE)</f>
        <v>0</v>
      </c>
      <c r="K136" s="23">
        <f>(1/(SQRT(2*PI())))*(EXP(-0.5*(G136^2)))</f>
        <v>0</v>
      </c>
      <c r="L136" s="23">
        <f>(1/(SQRT(2*PI())))*(EXP(-0.5*(H136^2)))</f>
        <v>0</v>
      </c>
      <c r="M136" s="23">
        <f>_xlfn.NORM.S.DIST(-G136,FALSE)</f>
        <v>0</v>
      </c>
      <c r="N136" s="23">
        <f>_xlfn.NORM.S.DIST(-H136,FALSE)</f>
        <v>0</v>
      </c>
      <c r="O136" s="23">
        <f>(1/(SQRT(2*PI())))*(EXP(-0.5*(-G136^2)))</f>
        <v>0</v>
      </c>
      <c r="P136" s="23">
        <f>(1/(SQRT(2*PI())))*(EXP(-0.5*(-H136^2)))</f>
        <v>0</v>
      </c>
      <c r="Q136" s="24">
        <f>_xlfn.NORM.S.DIST(G136,FALSE)</f>
        <v>0</v>
      </c>
      <c r="R136" s="22">
        <f>Griegas!$B$6*(254-D136)*EXP(-Griegas!$B$5*(254-D136))*J136</f>
        <v>0</v>
      </c>
      <c r="S136" s="22">
        <f>F136*K136*SQRT(254-D136)</f>
        <v>0</v>
      </c>
      <c r="T136" s="22">
        <f>-((0.5*Griegas!$B$4*F136*K136)/(SQRT(254-D136)))-Griegas!$B$5*Griegas!$B$6*EXP(-Griegas!$B$5*(254-D136))*J136</f>
        <v>0</v>
      </c>
      <c r="U136" s="22">
        <f>-F136*(254-D136)*I136</f>
        <v>0</v>
      </c>
      <c r="V136" s="22">
        <f>(1/(F136*Griegas!$B$4*SQRT(254-D136)))*K136</f>
        <v>0</v>
      </c>
      <c r="W136" s="23">
        <f>K136*(H136/Griegas!$B$4)</f>
        <v>0</v>
      </c>
      <c r="X136" s="22">
        <f>F136*K136*SQRT(254-D136)*((G136*H136)/Griegas!$B$4)</f>
        <v>0</v>
      </c>
    </row>
    <row r="137" spans="4:24" x14ac:dyDescent="0.35">
      <c r="D137" s="20">
        <v>135</v>
      </c>
      <c r="E137" s="28">
        <v>44883</v>
      </c>
      <c r="F137" s="22">
        <v>94.139999000000003</v>
      </c>
      <c r="G137" s="21">
        <f>(LN(F137/Griegas!$B$6)+(Griegas!$B$5+((Griegas!$B$4^2)/2))*(254-D137))/(Griegas!$B$4*SQRT(254-D137))</f>
        <v>55.816624954047185</v>
      </c>
      <c r="H137" s="22">
        <f>(LN(F137/Griegas!$B$6)+(Griegas!$B$5-((Griegas!$B$4^2)/2))*(254-D137))/(Griegas!$B$4*SQRT(254-D137))</f>
        <v>55.616060216476832</v>
      </c>
      <c r="I137" s="23">
        <f>_xlfn.NORM.S.DIST(G137,FALSE)</f>
        <v>0</v>
      </c>
      <c r="J137" s="23">
        <f>_xlfn.NORM.S.DIST(H137,FALSE)</f>
        <v>0</v>
      </c>
      <c r="K137" s="23">
        <f>(1/(SQRT(2*PI())))*(EXP(-0.5*(G137^2)))</f>
        <v>0</v>
      </c>
      <c r="L137" s="23">
        <f>(1/(SQRT(2*PI())))*(EXP(-0.5*(H137^2)))</f>
        <v>0</v>
      </c>
      <c r="M137" s="23">
        <f>_xlfn.NORM.S.DIST(-G137,FALSE)</f>
        <v>0</v>
      </c>
      <c r="N137" s="23">
        <f>_xlfn.NORM.S.DIST(-H137,FALSE)</f>
        <v>0</v>
      </c>
      <c r="O137" s="23">
        <f>(1/(SQRT(2*PI())))*(EXP(-0.5*(-G137^2)))</f>
        <v>0</v>
      </c>
      <c r="P137" s="23">
        <f>(1/(SQRT(2*PI())))*(EXP(-0.5*(-H137^2)))</f>
        <v>0</v>
      </c>
      <c r="Q137" s="24">
        <f>_xlfn.NORM.S.DIST(G137,FALSE)</f>
        <v>0</v>
      </c>
      <c r="R137" s="22">
        <f>Griegas!$B$6*(254-D137)*EXP(-Griegas!$B$5*(254-D137))*J137</f>
        <v>0</v>
      </c>
      <c r="S137" s="22">
        <f>F137*K137*SQRT(254-D137)</f>
        <v>0</v>
      </c>
      <c r="T137" s="22">
        <f>-((0.5*Griegas!$B$4*F137*K137)/(SQRT(254-D137)))-Griegas!$B$5*Griegas!$B$6*EXP(-Griegas!$B$5*(254-D137))*J137</f>
        <v>0</v>
      </c>
      <c r="U137" s="22">
        <f>-F137*(254-D137)*I137</f>
        <v>0</v>
      </c>
      <c r="V137" s="22">
        <f>(1/(F137*Griegas!$B$4*SQRT(254-D137)))*K137</f>
        <v>0</v>
      </c>
      <c r="W137" s="23">
        <f>K137*(H137/Griegas!$B$4)</f>
        <v>0</v>
      </c>
      <c r="X137" s="22">
        <f>F137*K137*SQRT(254-D137)*((G137*H137)/Griegas!$B$4)</f>
        <v>0</v>
      </c>
    </row>
    <row r="138" spans="4:24" x14ac:dyDescent="0.35">
      <c r="D138" s="20">
        <v>136</v>
      </c>
      <c r="E138" s="28">
        <v>44886</v>
      </c>
      <c r="F138" s="22">
        <v>92.459998999999996</v>
      </c>
      <c r="G138" s="21">
        <f>(LN(F138/Griegas!$B$6)+(Griegas!$B$5+((Griegas!$B$4^2)/2))*(254-D138))/(Griegas!$B$4*SQRT(254-D138))</f>
        <v>55.493338125588181</v>
      </c>
      <c r="H138" s="22">
        <f>(LN(F138/Griegas!$B$6)+(Griegas!$B$5-((Griegas!$B$4^2)/2))*(254-D138))/(Griegas!$B$4*SQRT(254-D138))</f>
        <v>55.29361787487418</v>
      </c>
      <c r="I138" s="23">
        <f>_xlfn.NORM.S.DIST(G138,FALSE)</f>
        <v>0</v>
      </c>
      <c r="J138" s="23">
        <f>_xlfn.NORM.S.DIST(H138,FALSE)</f>
        <v>0</v>
      </c>
      <c r="K138" s="23">
        <f>(1/(SQRT(2*PI())))*(EXP(-0.5*(G138^2)))</f>
        <v>0</v>
      </c>
      <c r="L138" s="23">
        <f>(1/(SQRT(2*PI())))*(EXP(-0.5*(H138^2)))</f>
        <v>0</v>
      </c>
      <c r="M138" s="23">
        <f>_xlfn.NORM.S.DIST(-G138,FALSE)</f>
        <v>0</v>
      </c>
      <c r="N138" s="23">
        <f>_xlfn.NORM.S.DIST(-H138,FALSE)</f>
        <v>0</v>
      </c>
      <c r="O138" s="23">
        <f>(1/(SQRT(2*PI())))*(EXP(-0.5*(-G138^2)))</f>
        <v>0</v>
      </c>
      <c r="P138" s="23">
        <f>(1/(SQRT(2*PI())))*(EXP(-0.5*(-H138^2)))</f>
        <v>0</v>
      </c>
      <c r="Q138" s="24">
        <f>_xlfn.NORM.S.DIST(G138,FALSE)</f>
        <v>0</v>
      </c>
      <c r="R138" s="22">
        <f>Griegas!$B$6*(254-D138)*EXP(-Griegas!$B$5*(254-D138))*J138</f>
        <v>0</v>
      </c>
      <c r="S138" s="22">
        <f>F138*K138*SQRT(254-D138)</f>
        <v>0</v>
      </c>
      <c r="T138" s="22">
        <f>-((0.5*Griegas!$B$4*F138*K138)/(SQRT(254-D138)))-Griegas!$B$5*Griegas!$B$6*EXP(-Griegas!$B$5*(254-D138))*J138</f>
        <v>0</v>
      </c>
      <c r="U138" s="22">
        <f>-F138*(254-D138)*I138</f>
        <v>0</v>
      </c>
      <c r="V138" s="22">
        <f>(1/(F138*Griegas!$B$4*SQRT(254-D138)))*K138</f>
        <v>0</v>
      </c>
      <c r="W138" s="23">
        <f>K138*(H138/Griegas!$B$4)</f>
        <v>0</v>
      </c>
      <c r="X138" s="22">
        <f>F138*K138*SQRT(254-D138)*((G138*H138)/Griegas!$B$4)</f>
        <v>0</v>
      </c>
    </row>
    <row r="139" spans="4:24" x14ac:dyDescent="0.35">
      <c r="D139" s="20">
        <v>137</v>
      </c>
      <c r="E139" s="28">
        <v>44887</v>
      </c>
      <c r="F139" s="22">
        <v>93.199996999999996</v>
      </c>
      <c r="G139" s="21">
        <f>(LN(F139/Griegas!$B$6)+(Griegas!$B$5+((Griegas!$B$4^2)/2))*(254-D139))/(Griegas!$B$4*SQRT(254-D139))</f>
        <v>55.298929631818446</v>
      </c>
      <c r="H139" s="22">
        <f>(LN(F139/Griegas!$B$6)+(Griegas!$B$5-((Griegas!$B$4^2)/2))*(254-D139))/(Griegas!$B$4*SQRT(254-D139))</f>
        <v>55.100057453940636</v>
      </c>
      <c r="I139" s="23">
        <f>_xlfn.NORM.S.DIST(G139,FALSE)</f>
        <v>0</v>
      </c>
      <c r="J139" s="23">
        <f>_xlfn.NORM.S.DIST(H139,FALSE)</f>
        <v>0</v>
      </c>
      <c r="K139" s="23">
        <f>(1/(SQRT(2*PI())))*(EXP(-0.5*(G139^2)))</f>
        <v>0</v>
      </c>
      <c r="L139" s="23">
        <f>(1/(SQRT(2*PI())))*(EXP(-0.5*(H139^2)))</f>
        <v>0</v>
      </c>
      <c r="M139" s="23">
        <f>_xlfn.NORM.S.DIST(-G139,FALSE)</f>
        <v>0</v>
      </c>
      <c r="N139" s="23">
        <f>_xlfn.NORM.S.DIST(-H139,FALSE)</f>
        <v>0</v>
      </c>
      <c r="O139" s="23">
        <f>(1/(SQRT(2*PI())))*(EXP(-0.5*(-G139^2)))</f>
        <v>0</v>
      </c>
      <c r="P139" s="23">
        <f>(1/(SQRT(2*PI())))*(EXP(-0.5*(-H139^2)))</f>
        <v>0</v>
      </c>
      <c r="Q139" s="24">
        <f>_xlfn.NORM.S.DIST(G139,FALSE)</f>
        <v>0</v>
      </c>
      <c r="R139" s="22">
        <f>Griegas!$B$6*(254-D139)*EXP(-Griegas!$B$5*(254-D139))*J139</f>
        <v>0</v>
      </c>
      <c r="S139" s="22">
        <f>F139*K139*SQRT(254-D139)</f>
        <v>0</v>
      </c>
      <c r="T139" s="22">
        <f>-((0.5*Griegas!$B$4*F139*K139)/(SQRT(254-D139)))-Griegas!$B$5*Griegas!$B$6*EXP(-Griegas!$B$5*(254-D139))*J139</f>
        <v>0</v>
      </c>
      <c r="U139" s="22">
        <f>-F139*(254-D139)*I139</f>
        <v>0</v>
      </c>
      <c r="V139" s="22">
        <f>(1/(F139*Griegas!$B$4*SQRT(254-D139)))*K139</f>
        <v>0</v>
      </c>
      <c r="W139" s="23">
        <f>K139*(H139/Griegas!$B$4)</f>
        <v>0</v>
      </c>
      <c r="X139" s="22">
        <f>F139*K139*SQRT(254-D139)*((G139*H139)/Griegas!$B$4)</f>
        <v>0</v>
      </c>
    </row>
    <row r="140" spans="4:24" x14ac:dyDescent="0.35">
      <c r="D140" s="20">
        <v>138</v>
      </c>
      <c r="E140" s="28">
        <v>44888</v>
      </c>
      <c r="F140" s="22">
        <v>94.129997000000003</v>
      </c>
      <c r="G140" s="21">
        <f>(LN(F140/Griegas!$B$6)+(Griegas!$B$5+((Griegas!$B$4^2)/2))*(254-D140))/(Griegas!$B$4*SQRT(254-D140))</f>
        <v>55.113752001100117</v>
      </c>
      <c r="H140" s="22">
        <f>(LN(F140/Griegas!$B$6)+(Griegas!$B$5-((Griegas!$B$4^2)/2))*(254-D140))/(Griegas!$B$4*SQRT(254-D140))</f>
        <v>54.915731528111941</v>
      </c>
      <c r="I140" s="23">
        <f>_xlfn.NORM.S.DIST(G140,FALSE)</f>
        <v>0</v>
      </c>
      <c r="J140" s="23">
        <f>_xlfn.NORM.S.DIST(H140,FALSE)</f>
        <v>0</v>
      </c>
      <c r="K140" s="23">
        <f>(1/(SQRT(2*PI())))*(EXP(-0.5*(G140^2)))</f>
        <v>0</v>
      </c>
      <c r="L140" s="23">
        <f>(1/(SQRT(2*PI())))*(EXP(-0.5*(H140^2)))</f>
        <v>0</v>
      </c>
      <c r="M140" s="23">
        <f>_xlfn.NORM.S.DIST(-G140,FALSE)</f>
        <v>0</v>
      </c>
      <c r="N140" s="23">
        <f>_xlfn.NORM.S.DIST(-H140,FALSE)</f>
        <v>0</v>
      </c>
      <c r="O140" s="23">
        <f>(1/(SQRT(2*PI())))*(EXP(-0.5*(-G140^2)))</f>
        <v>0</v>
      </c>
      <c r="P140" s="23">
        <f>(1/(SQRT(2*PI())))*(EXP(-0.5*(-H140^2)))</f>
        <v>0</v>
      </c>
      <c r="Q140" s="24">
        <f>_xlfn.NORM.S.DIST(G140,FALSE)</f>
        <v>0</v>
      </c>
      <c r="R140" s="22">
        <f>Griegas!$B$6*(254-D140)*EXP(-Griegas!$B$5*(254-D140))*J140</f>
        <v>0</v>
      </c>
      <c r="S140" s="22">
        <f>F140*K140*SQRT(254-D140)</f>
        <v>0</v>
      </c>
      <c r="T140" s="22">
        <f>-((0.5*Griegas!$B$4*F140*K140)/(SQRT(254-D140)))-Griegas!$B$5*Griegas!$B$6*EXP(-Griegas!$B$5*(254-D140))*J140</f>
        <v>0</v>
      </c>
      <c r="U140" s="22">
        <f>-F140*(254-D140)*I140</f>
        <v>0</v>
      </c>
      <c r="V140" s="22">
        <f>(1/(F140*Griegas!$B$4*SQRT(254-D140)))*K140</f>
        <v>0</v>
      </c>
      <c r="W140" s="23">
        <f>K140*(H140/Griegas!$B$4)</f>
        <v>0</v>
      </c>
      <c r="X140" s="22">
        <f>F140*K140*SQRT(254-D140)*((G140*H140)/Griegas!$B$4)</f>
        <v>0</v>
      </c>
    </row>
    <row r="141" spans="4:24" x14ac:dyDescent="0.35">
      <c r="D141" s="20">
        <v>139</v>
      </c>
      <c r="E141" s="28">
        <v>44890</v>
      </c>
      <c r="F141" s="22">
        <v>93.410004000000001</v>
      </c>
      <c r="G141" s="21">
        <f>(LN(F141/Griegas!$B$6)+(Griegas!$B$5+((Griegas!$B$4^2)/2))*(254-D141))/(Griegas!$B$4*SQRT(254-D141))</f>
        <v>54.838696625238171</v>
      </c>
      <c r="H141" s="22">
        <f>(LN(F141/Griegas!$B$6)+(Griegas!$B$5-((Griegas!$B$4^2)/2))*(254-D141))/(Griegas!$B$4*SQRT(254-D141))</f>
        <v>54.641531536261802</v>
      </c>
      <c r="I141" s="23">
        <f>_xlfn.NORM.S.DIST(G141,FALSE)</f>
        <v>0</v>
      </c>
      <c r="J141" s="23">
        <f>_xlfn.NORM.S.DIST(H141,FALSE)</f>
        <v>0</v>
      </c>
      <c r="K141" s="23">
        <f>(1/(SQRT(2*PI())))*(EXP(-0.5*(G141^2)))</f>
        <v>0</v>
      </c>
      <c r="L141" s="23">
        <f>(1/(SQRT(2*PI())))*(EXP(-0.5*(H141^2)))</f>
        <v>0</v>
      </c>
      <c r="M141" s="23">
        <f>_xlfn.NORM.S.DIST(-G141,FALSE)</f>
        <v>0</v>
      </c>
      <c r="N141" s="23">
        <f>_xlfn.NORM.S.DIST(-H141,FALSE)</f>
        <v>0</v>
      </c>
      <c r="O141" s="23">
        <f>(1/(SQRT(2*PI())))*(EXP(-0.5*(-G141^2)))</f>
        <v>0</v>
      </c>
      <c r="P141" s="23">
        <f>(1/(SQRT(2*PI())))*(EXP(-0.5*(-H141^2)))</f>
        <v>0</v>
      </c>
      <c r="Q141" s="24">
        <f>_xlfn.NORM.S.DIST(G141,FALSE)</f>
        <v>0</v>
      </c>
      <c r="R141" s="22">
        <f>Griegas!$B$6*(254-D141)*EXP(-Griegas!$B$5*(254-D141))*J141</f>
        <v>0</v>
      </c>
      <c r="S141" s="22">
        <f>F141*K141*SQRT(254-D141)</f>
        <v>0</v>
      </c>
      <c r="T141" s="22">
        <f>-((0.5*Griegas!$B$4*F141*K141)/(SQRT(254-D141)))-Griegas!$B$5*Griegas!$B$6*EXP(-Griegas!$B$5*(254-D141))*J141</f>
        <v>0</v>
      </c>
      <c r="U141" s="22">
        <f>-F141*(254-D141)*I141</f>
        <v>0</v>
      </c>
      <c r="V141" s="22">
        <f>(1/(F141*Griegas!$B$4*SQRT(254-D141)))*K141</f>
        <v>0</v>
      </c>
      <c r="W141" s="23">
        <f>K141*(H141/Griegas!$B$4)</f>
        <v>0</v>
      </c>
      <c r="X141" s="22">
        <f>F141*K141*SQRT(254-D141)*((G141*H141)/Griegas!$B$4)</f>
        <v>0</v>
      </c>
    </row>
    <row r="142" spans="4:24" x14ac:dyDescent="0.35">
      <c r="D142" s="20">
        <v>140</v>
      </c>
      <c r="E142" s="28">
        <v>44893</v>
      </c>
      <c r="F142" s="22">
        <v>93.949996999999996</v>
      </c>
      <c r="G142" s="21">
        <f>(LN(F142/Griegas!$B$6)+(Griegas!$B$5+((Griegas!$B$4^2)/2))*(254-D142))/(Griegas!$B$4*SQRT(254-D142))</f>
        <v>54.630757823771376</v>
      </c>
      <c r="H142" s="22">
        <f>(LN(F142/Griegas!$B$6)+(Griegas!$B$5-((Griegas!$B$4^2)/2))*(254-D142))/(Griegas!$B$4*SQRT(254-D142))</f>
        <v>54.434451846023215</v>
      </c>
      <c r="I142" s="23">
        <f>_xlfn.NORM.S.DIST(G142,FALSE)</f>
        <v>0</v>
      </c>
      <c r="J142" s="23">
        <f>_xlfn.NORM.S.DIST(H142,FALSE)</f>
        <v>0</v>
      </c>
      <c r="K142" s="23">
        <f>(1/(SQRT(2*PI())))*(EXP(-0.5*(G142^2)))</f>
        <v>0</v>
      </c>
      <c r="L142" s="23">
        <f>(1/(SQRT(2*PI())))*(EXP(-0.5*(H142^2)))</f>
        <v>0</v>
      </c>
      <c r="M142" s="23">
        <f>_xlfn.NORM.S.DIST(-G142,FALSE)</f>
        <v>0</v>
      </c>
      <c r="N142" s="23">
        <f>_xlfn.NORM.S.DIST(-H142,FALSE)</f>
        <v>0</v>
      </c>
      <c r="O142" s="23">
        <f>(1/(SQRT(2*PI())))*(EXP(-0.5*(-G142^2)))</f>
        <v>0</v>
      </c>
      <c r="P142" s="23">
        <f>(1/(SQRT(2*PI())))*(EXP(-0.5*(-H142^2)))</f>
        <v>0</v>
      </c>
      <c r="Q142" s="24">
        <f>_xlfn.NORM.S.DIST(G142,FALSE)</f>
        <v>0</v>
      </c>
      <c r="R142" s="22">
        <f>Griegas!$B$6*(254-D142)*EXP(-Griegas!$B$5*(254-D142))*J142</f>
        <v>0</v>
      </c>
      <c r="S142" s="22">
        <f>F142*K142*SQRT(254-D142)</f>
        <v>0</v>
      </c>
      <c r="T142" s="22">
        <f>-((0.5*Griegas!$B$4*F142*K142)/(SQRT(254-D142)))-Griegas!$B$5*Griegas!$B$6*EXP(-Griegas!$B$5*(254-D142))*J142</f>
        <v>0</v>
      </c>
      <c r="U142" s="22">
        <f>-F142*(254-D142)*I142</f>
        <v>0</v>
      </c>
      <c r="V142" s="22">
        <f>(1/(F142*Griegas!$B$4*SQRT(254-D142)))*K142</f>
        <v>0</v>
      </c>
      <c r="W142" s="23">
        <f>K142*(H142/Griegas!$B$4)</f>
        <v>0</v>
      </c>
      <c r="X142" s="22">
        <f>F142*K142*SQRT(254-D142)*((G142*H142)/Griegas!$B$4)</f>
        <v>0</v>
      </c>
    </row>
    <row r="143" spans="4:24" x14ac:dyDescent="0.35">
      <c r="D143" s="20">
        <v>141</v>
      </c>
      <c r="E143" s="28">
        <v>44894</v>
      </c>
      <c r="F143" s="22">
        <v>92.419998000000007</v>
      </c>
      <c r="G143" s="21">
        <f>(LN(F143/Griegas!$B$6)+(Griegas!$B$5+((Griegas!$B$4^2)/2))*(254-D143))/(Griegas!$B$4*SQRT(254-D143))</f>
        <v>54.308538594831447</v>
      </c>
      <c r="H143" s="22">
        <f>(LN(F143/Griegas!$B$6)+(Griegas!$B$5-((Griegas!$B$4^2)/2))*(254-D143))/(Griegas!$B$4*SQRT(254-D143))</f>
        <v>54.113095504679187</v>
      </c>
      <c r="I143" s="23">
        <f>_xlfn.NORM.S.DIST(G143,FALSE)</f>
        <v>0</v>
      </c>
      <c r="J143" s="23">
        <f>_xlfn.NORM.S.DIST(H143,FALSE)</f>
        <v>0</v>
      </c>
      <c r="K143" s="23">
        <f>(1/(SQRT(2*PI())))*(EXP(-0.5*(G143^2)))</f>
        <v>0</v>
      </c>
      <c r="L143" s="23">
        <f>(1/(SQRT(2*PI())))*(EXP(-0.5*(H143^2)))</f>
        <v>0</v>
      </c>
      <c r="M143" s="23">
        <f>_xlfn.NORM.S.DIST(-G143,FALSE)</f>
        <v>0</v>
      </c>
      <c r="N143" s="23">
        <f>_xlfn.NORM.S.DIST(-H143,FALSE)</f>
        <v>0</v>
      </c>
      <c r="O143" s="23">
        <f>(1/(SQRT(2*PI())))*(EXP(-0.5*(-G143^2)))</f>
        <v>0</v>
      </c>
      <c r="P143" s="23">
        <f>(1/(SQRT(2*PI())))*(EXP(-0.5*(-H143^2)))</f>
        <v>0</v>
      </c>
      <c r="Q143" s="24">
        <f>_xlfn.NORM.S.DIST(G143,FALSE)</f>
        <v>0</v>
      </c>
      <c r="R143" s="22">
        <f>Griegas!$B$6*(254-D143)*EXP(-Griegas!$B$5*(254-D143))*J143</f>
        <v>0</v>
      </c>
      <c r="S143" s="22">
        <f>F143*K143*SQRT(254-D143)</f>
        <v>0</v>
      </c>
      <c r="T143" s="22">
        <f>-((0.5*Griegas!$B$4*F143*K143)/(SQRT(254-D143)))-Griegas!$B$5*Griegas!$B$6*EXP(-Griegas!$B$5*(254-D143))*J143</f>
        <v>0</v>
      </c>
      <c r="U143" s="22">
        <f>-F143*(254-D143)*I143</f>
        <v>0</v>
      </c>
      <c r="V143" s="22">
        <f>(1/(F143*Griegas!$B$4*SQRT(254-D143)))*K143</f>
        <v>0</v>
      </c>
      <c r="W143" s="23">
        <f>K143*(H143/Griegas!$B$4)</f>
        <v>0</v>
      </c>
      <c r="X143" s="22">
        <f>F143*K143*SQRT(254-D143)*((G143*H143)/Griegas!$B$4)</f>
        <v>0</v>
      </c>
    </row>
    <row r="144" spans="4:24" x14ac:dyDescent="0.35">
      <c r="D144" s="20">
        <v>142</v>
      </c>
      <c r="E144" s="28">
        <v>44895</v>
      </c>
      <c r="F144" s="22">
        <v>96.540001000000004</v>
      </c>
      <c r="G144" s="21">
        <f>(LN(F144/Griegas!$B$6)+(Griegas!$B$5+((Griegas!$B$4^2)/2))*(254-D144))/(Griegas!$B$4*SQRT(254-D144))</f>
        <v>54.293056878088663</v>
      </c>
      <c r="H144" s="22">
        <f>(LN(F144/Griegas!$B$6)+(Griegas!$B$5-((Griegas!$B$4^2)/2))*(254-D144))/(Griegas!$B$4*SQRT(254-D144))</f>
        <v>54.098480502141172</v>
      </c>
      <c r="I144" s="23">
        <f>_xlfn.NORM.S.DIST(G144,FALSE)</f>
        <v>0</v>
      </c>
      <c r="J144" s="23">
        <f>_xlfn.NORM.S.DIST(H144,FALSE)</f>
        <v>0</v>
      </c>
      <c r="K144" s="23">
        <f>(1/(SQRT(2*PI())))*(EXP(-0.5*(G144^2)))</f>
        <v>0</v>
      </c>
      <c r="L144" s="23">
        <f>(1/(SQRT(2*PI())))*(EXP(-0.5*(H144^2)))</f>
        <v>0</v>
      </c>
      <c r="M144" s="23">
        <f>_xlfn.NORM.S.DIST(-G144,FALSE)</f>
        <v>0</v>
      </c>
      <c r="N144" s="23">
        <f>_xlfn.NORM.S.DIST(-H144,FALSE)</f>
        <v>0</v>
      </c>
      <c r="O144" s="23">
        <f>(1/(SQRT(2*PI())))*(EXP(-0.5*(-G144^2)))</f>
        <v>0</v>
      </c>
      <c r="P144" s="23">
        <f>(1/(SQRT(2*PI())))*(EXP(-0.5*(-H144^2)))</f>
        <v>0</v>
      </c>
      <c r="Q144" s="24">
        <f>_xlfn.NORM.S.DIST(G144,FALSE)</f>
        <v>0</v>
      </c>
      <c r="R144" s="22">
        <f>Griegas!$B$6*(254-D144)*EXP(-Griegas!$B$5*(254-D144))*J144</f>
        <v>0</v>
      </c>
      <c r="S144" s="22">
        <f>F144*K144*SQRT(254-D144)</f>
        <v>0</v>
      </c>
      <c r="T144" s="22">
        <f>-((0.5*Griegas!$B$4*F144*K144)/(SQRT(254-D144)))-Griegas!$B$5*Griegas!$B$6*EXP(-Griegas!$B$5*(254-D144))*J144</f>
        <v>0</v>
      </c>
      <c r="U144" s="22">
        <f>-F144*(254-D144)*I144</f>
        <v>0</v>
      </c>
      <c r="V144" s="22">
        <f>(1/(F144*Griegas!$B$4*SQRT(254-D144)))*K144</f>
        <v>0</v>
      </c>
      <c r="W144" s="23">
        <f>K144*(H144/Griegas!$B$4)</f>
        <v>0</v>
      </c>
      <c r="X144" s="22">
        <f>F144*K144*SQRT(254-D144)*((G144*H144)/Griegas!$B$4)</f>
        <v>0</v>
      </c>
    </row>
    <row r="145" spans="4:24" x14ac:dyDescent="0.35">
      <c r="D145" s="20">
        <v>143</v>
      </c>
      <c r="E145" s="28">
        <v>44896</v>
      </c>
      <c r="F145" s="22">
        <v>95.5</v>
      </c>
      <c r="G145" s="21">
        <f>(LN(F145/Griegas!$B$6)+(Griegas!$B$5+((Griegas!$B$4^2)/2))*(254-D145))/(Griegas!$B$4*SQRT(254-D145))</f>
        <v>53.9974513660745</v>
      </c>
      <c r="H145" s="22">
        <f>(LN(F145/Griegas!$B$6)+(Griegas!$B$5-((Griegas!$B$4^2)/2))*(254-D145))/(Griegas!$B$4*SQRT(254-D145))</f>
        <v>53.803745582305773</v>
      </c>
      <c r="I145" s="23">
        <f>_xlfn.NORM.S.DIST(G145,FALSE)</f>
        <v>0</v>
      </c>
      <c r="J145" s="23">
        <f>_xlfn.NORM.S.DIST(H145,FALSE)</f>
        <v>0</v>
      </c>
      <c r="K145" s="23">
        <f>(1/(SQRT(2*PI())))*(EXP(-0.5*(G145^2)))</f>
        <v>0</v>
      </c>
      <c r="L145" s="23">
        <f>(1/(SQRT(2*PI())))*(EXP(-0.5*(H145^2)))</f>
        <v>0</v>
      </c>
      <c r="M145" s="23">
        <f>_xlfn.NORM.S.DIST(-G145,FALSE)</f>
        <v>0</v>
      </c>
      <c r="N145" s="23">
        <f>_xlfn.NORM.S.DIST(-H145,FALSE)</f>
        <v>0</v>
      </c>
      <c r="O145" s="23">
        <f>(1/(SQRT(2*PI())))*(EXP(-0.5*(-G145^2)))</f>
        <v>0</v>
      </c>
      <c r="P145" s="23">
        <f>(1/(SQRT(2*PI())))*(EXP(-0.5*(-H145^2)))</f>
        <v>0</v>
      </c>
      <c r="Q145" s="24">
        <f>_xlfn.NORM.S.DIST(G145,FALSE)</f>
        <v>0</v>
      </c>
      <c r="R145" s="22">
        <f>Griegas!$B$6*(254-D145)*EXP(-Griegas!$B$5*(254-D145))*J145</f>
        <v>0</v>
      </c>
      <c r="S145" s="22">
        <f>F145*K145*SQRT(254-D145)</f>
        <v>0</v>
      </c>
      <c r="T145" s="22">
        <f>-((0.5*Griegas!$B$4*F145*K145)/(SQRT(254-D145)))-Griegas!$B$5*Griegas!$B$6*EXP(-Griegas!$B$5*(254-D145))*J145</f>
        <v>0</v>
      </c>
      <c r="U145" s="22">
        <f>-F145*(254-D145)*I145</f>
        <v>0</v>
      </c>
      <c r="V145" s="22">
        <f>(1/(F145*Griegas!$B$4*SQRT(254-D145)))*K145</f>
        <v>0</v>
      </c>
      <c r="W145" s="23">
        <f>K145*(H145/Griegas!$B$4)</f>
        <v>0</v>
      </c>
      <c r="X145" s="22">
        <f>F145*K145*SQRT(254-D145)*((G145*H145)/Griegas!$B$4)</f>
        <v>0</v>
      </c>
    </row>
    <row r="146" spans="4:24" x14ac:dyDescent="0.35">
      <c r="D146" s="20">
        <v>144</v>
      </c>
      <c r="E146" s="28">
        <v>44897</v>
      </c>
      <c r="F146" s="22">
        <v>94.129997000000003</v>
      </c>
      <c r="G146" s="21">
        <f>(LN(F146/Griegas!$B$6)+(Griegas!$B$5+((Griegas!$B$4^2)/2))*(254-D146))/(Griegas!$B$4*SQRT(254-D146))</f>
        <v>53.681507298312908</v>
      </c>
      <c r="H146" s="22">
        <f>(LN(F146/Griegas!$B$6)+(Griegas!$B$5-((Griegas!$B$4^2)/2))*(254-D146))/(Griegas!$B$4*SQRT(254-D146))</f>
        <v>53.488676037221609</v>
      </c>
      <c r="I146" s="23">
        <f>_xlfn.NORM.S.DIST(G146,FALSE)</f>
        <v>0</v>
      </c>
      <c r="J146" s="23">
        <f>_xlfn.NORM.S.DIST(H146,FALSE)</f>
        <v>0</v>
      </c>
      <c r="K146" s="23">
        <f>(1/(SQRT(2*PI())))*(EXP(-0.5*(G146^2)))</f>
        <v>0</v>
      </c>
      <c r="L146" s="23">
        <f>(1/(SQRT(2*PI())))*(EXP(-0.5*(H146^2)))</f>
        <v>0</v>
      </c>
      <c r="M146" s="23">
        <f>_xlfn.NORM.S.DIST(-G146,FALSE)</f>
        <v>0</v>
      </c>
      <c r="N146" s="23">
        <f>_xlfn.NORM.S.DIST(-H146,FALSE)</f>
        <v>0</v>
      </c>
      <c r="O146" s="23">
        <f>(1/(SQRT(2*PI())))*(EXP(-0.5*(-G146^2)))</f>
        <v>0</v>
      </c>
      <c r="P146" s="23">
        <f>(1/(SQRT(2*PI())))*(EXP(-0.5*(-H146^2)))</f>
        <v>0</v>
      </c>
      <c r="Q146" s="24">
        <f>_xlfn.NORM.S.DIST(G146,FALSE)</f>
        <v>0</v>
      </c>
      <c r="R146" s="22">
        <f>Griegas!$B$6*(254-D146)*EXP(-Griegas!$B$5*(254-D146))*J146</f>
        <v>0</v>
      </c>
      <c r="S146" s="22">
        <f>F146*K146*SQRT(254-D146)</f>
        <v>0</v>
      </c>
      <c r="T146" s="22">
        <f>-((0.5*Griegas!$B$4*F146*K146)/(SQRT(254-D146)))-Griegas!$B$5*Griegas!$B$6*EXP(-Griegas!$B$5*(254-D146))*J146</f>
        <v>0</v>
      </c>
      <c r="U146" s="22">
        <f>-F146*(254-D146)*I146</f>
        <v>0</v>
      </c>
      <c r="V146" s="22">
        <f>(1/(F146*Griegas!$B$4*SQRT(254-D146)))*K146</f>
        <v>0</v>
      </c>
      <c r="W146" s="23">
        <f>K146*(H146/Griegas!$B$4)</f>
        <v>0</v>
      </c>
      <c r="X146" s="22">
        <f>F146*K146*SQRT(254-D146)*((G146*H146)/Griegas!$B$4)</f>
        <v>0</v>
      </c>
    </row>
    <row r="147" spans="4:24" x14ac:dyDescent="0.35">
      <c r="D147" s="20">
        <v>145</v>
      </c>
      <c r="E147" s="28">
        <v>44900</v>
      </c>
      <c r="F147" s="22">
        <v>91.010002</v>
      </c>
      <c r="G147" s="21">
        <f>(LN(F147/Griegas!$B$6)+(Griegas!$B$5+((Griegas!$B$4^2)/2))*(254-D147))/(Griegas!$B$4*SQRT(254-D147))</f>
        <v>53.263465879698707</v>
      </c>
      <c r="H147" s="22">
        <f>(LN(F147/Griegas!$B$6)+(Griegas!$B$5-((Griegas!$B$4^2)/2))*(254-D147))/(Griegas!$B$4*SQRT(254-D147))</f>
        <v>53.071513125504715</v>
      </c>
      <c r="I147" s="23">
        <f>_xlfn.NORM.S.DIST(G147,FALSE)</f>
        <v>0</v>
      </c>
      <c r="J147" s="23">
        <f>_xlfn.NORM.S.DIST(H147,FALSE)</f>
        <v>0</v>
      </c>
      <c r="K147" s="23">
        <f>(1/(SQRT(2*PI())))*(EXP(-0.5*(G147^2)))</f>
        <v>0</v>
      </c>
      <c r="L147" s="23">
        <f>(1/(SQRT(2*PI())))*(EXP(-0.5*(H147^2)))</f>
        <v>0</v>
      </c>
      <c r="M147" s="23">
        <f>_xlfn.NORM.S.DIST(-G147,FALSE)</f>
        <v>0</v>
      </c>
      <c r="N147" s="23">
        <f>_xlfn.NORM.S.DIST(-H147,FALSE)</f>
        <v>0</v>
      </c>
      <c r="O147" s="23">
        <f>(1/(SQRT(2*PI())))*(EXP(-0.5*(-G147^2)))</f>
        <v>0</v>
      </c>
      <c r="P147" s="23">
        <f>(1/(SQRT(2*PI())))*(EXP(-0.5*(-H147^2)))</f>
        <v>0</v>
      </c>
      <c r="Q147" s="24">
        <f>_xlfn.NORM.S.DIST(G147,FALSE)</f>
        <v>0</v>
      </c>
      <c r="R147" s="22">
        <f>Griegas!$B$6*(254-D147)*EXP(-Griegas!$B$5*(254-D147))*J147</f>
        <v>0</v>
      </c>
      <c r="S147" s="22">
        <f>F147*K147*SQRT(254-D147)</f>
        <v>0</v>
      </c>
      <c r="T147" s="22">
        <f>-((0.5*Griegas!$B$4*F147*K147)/(SQRT(254-D147)))-Griegas!$B$5*Griegas!$B$6*EXP(-Griegas!$B$5*(254-D147))*J147</f>
        <v>0</v>
      </c>
      <c r="U147" s="22">
        <f>-F147*(254-D147)*I147</f>
        <v>0</v>
      </c>
      <c r="V147" s="22">
        <f>(1/(F147*Griegas!$B$4*SQRT(254-D147)))*K147</f>
        <v>0</v>
      </c>
      <c r="W147" s="23">
        <f>K147*(H147/Griegas!$B$4)</f>
        <v>0</v>
      </c>
      <c r="X147" s="22">
        <f>F147*K147*SQRT(254-D147)*((G147*H147)/Griegas!$B$4)</f>
        <v>0</v>
      </c>
    </row>
    <row r="148" spans="4:24" x14ac:dyDescent="0.35">
      <c r="D148" s="20">
        <v>146</v>
      </c>
      <c r="E148" s="28">
        <v>44901</v>
      </c>
      <c r="F148" s="22">
        <v>88.25</v>
      </c>
      <c r="G148" s="21">
        <f>(LN(F148/Griegas!$B$6)+(Griegas!$B$5+((Griegas!$B$4^2)/2))*(254-D148))/(Griegas!$B$4*SQRT(254-D148))</f>
        <v>52.857936049520134</v>
      </c>
      <c r="H148" s="22">
        <f>(LN(F148/Griegas!$B$6)+(Griegas!$B$5-((Griegas!$B$4^2)/2))*(254-D148))/(Griegas!$B$4*SQRT(254-D148))</f>
        <v>52.666865841399499</v>
      </c>
      <c r="I148" s="23">
        <f>_xlfn.NORM.S.DIST(G148,FALSE)</f>
        <v>0</v>
      </c>
      <c r="J148" s="23">
        <f>_xlfn.NORM.S.DIST(H148,FALSE)</f>
        <v>0</v>
      </c>
      <c r="K148" s="23">
        <f>(1/(SQRT(2*PI())))*(EXP(-0.5*(G148^2)))</f>
        <v>0</v>
      </c>
      <c r="L148" s="23">
        <f>(1/(SQRT(2*PI())))*(EXP(-0.5*(H148^2)))</f>
        <v>0</v>
      </c>
      <c r="M148" s="23">
        <f>_xlfn.NORM.S.DIST(-G148,FALSE)</f>
        <v>0</v>
      </c>
      <c r="N148" s="23">
        <f>_xlfn.NORM.S.DIST(-H148,FALSE)</f>
        <v>0</v>
      </c>
      <c r="O148" s="23">
        <f>(1/(SQRT(2*PI())))*(EXP(-0.5*(-G148^2)))</f>
        <v>0</v>
      </c>
      <c r="P148" s="23">
        <f>(1/(SQRT(2*PI())))*(EXP(-0.5*(-H148^2)))</f>
        <v>0</v>
      </c>
      <c r="Q148" s="24">
        <f>_xlfn.NORM.S.DIST(G148,FALSE)</f>
        <v>0</v>
      </c>
      <c r="R148" s="22">
        <f>Griegas!$B$6*(254-D148)*EXP(-Griegas!$B$5*(254-D148))*J148</f>
        <v>0</v>
      </c>
      <c r="S148" s="22">
        <f>F148*K148*SQRT(254-D148)</f>
        <v>0</v>
      </c>
      <c r="T148" s="22">
        <f>-((0.5*Griegas!$B$4*F148*K148)/(SQRT(254-D148)))-Griegas!$B$5*Griegas!$B$6*EXP(-Griegas!$B$5*(254-D148))*J148</f>
        <v>0</v>
      </c>
      <c r="U148" s="22">
        <f>-F148*(254-D148)*I148</f>
        <v>0</v>
      </c>
      <c r="V148" s="22">
        <f>(1/(F148*Griegas!$B$4*SQRT(254-D148)))*K148</f>
        <v>0</v>
      </c>
      <c r="W148" s="23">
        <f>K148*(H148/Griegas!$B$4)</f>
        <v>0</v>
      </c>
      <c r="X148" s="22">
        <f>F148*K148*SQRT(254-D148)*((G148*H148)/Griegas!$B$4)</f>
        <v>0</v>
      </c>
    </row>
    <row r="149" spans="4:24" x14ac:dyDescent="0.35">
      <c r="D149" s="20">
        <v>147</v>
      </c>
      <c r="E149" s="28">
        <v>44902</v>
      </c>
      <c r="F149" s="22">
        <v>88.459998999999996</v>
      </c>
      <c r="G149" s="21">
        <f>(LN(F149/Griegas!$B$6)+(Griegas!$B$5+((Griegas!$B$4^2)/2))*(254-D149))/(Griegas!$B$4*SQRT(254-D149))</f>
        <v>52.624195502215933</v>
      </c>
      <c r="H149" s="22">
        <f>(LN(F149/Griegas!$B$6)+(Griegas!$B$5-((Griegas!$B$4^2)/2))*(254-D149))/(Griegas!$B$4*SQRT(254-D149))</f>
        <v>52.434011935576081</v>
      </c>
      <c r="I149" s="23">
        <f>_xlfn.NORM.S.DIST(G149,FALSE)</f>
        <v>0</v>
      </c>
      <c r="J149" s="23">
        <f>_xlfn.NORM.S.DIST(H149,FALSE)</f>
        <v>0</v>
      </c>
      <c r="K149" s="23">
        <f>(1/(SQRT(2*PI())))*(EXP(-0.5*(G149^2)))</f>
        <v>0</v>
      </c>
      <c r="L149" s="23">
        <f>(1/(SQRT(2*PI())))*(EXP(-0.5*(H149^2)))</f>
        <v>0</v>
      </c>
      <c r="M149" s="23">
        <f>_xlfn.NORM.S.DIST(-G149,FALSE)</f>
        <v>0</v>
      </c>
      <c r="N149" s="23">
        <f>_xlfn.NORM.S.DIST(-H149,FALSE)</f>
        <v>0</v>
      </c>
      <c r="O149" s="23">
        <f>(1/(SQRT(2*PI())))*(EXP(-0.5*(-G149^2)))</f>
        <v>0</v>
      </c>
      <c r="P149" s="23">
        <f>(1/(SQRT(2*PI())))*(EXP(-0.5*(-H149^2)))</f>
        <v>0</v>
      </c>
      <c r="Q149" s="24">
        <f>_xlfn.NORM.S.DIST(G149,FALSE)</f>
        <v>0</v>
      </c>
      <c r="R149" s="22">
        <f>Griegas!$B$6*(254-D149)*EXP(-Griegas!$B$5*(254-D149))*J149</f>
        <v>0</v>
      </c>
      <c r="S149" s="22">
        <f>F149*K149*SQRT(254-D149)</f>
        <v>0</v>
      </c>
      <c r="T149" s="22">
        <f>-((0.5*Griegas!$B$4*F149*K149)/(SQRT(254-D149)))-Griegas!$B$5*Griegas!$B$6*EXP(-Griegas!$B$5*(254-D149))*J149</f>
        <v>0</v>
      </c>
      <c r="U149" s="22">
        <f>-F149*(254-D149)*I149</f>
        <v>0</v>
      </c>
      <c r="V149" s="22">
        <f>(1/(F149*Griegas!$B$4*SQRT(254-D149)))*K149</f>
        <v>0</v>
      </c>
      <c r="W149" s="23">
        <f>K149*(H149/Griegas!$B$4)</f>
        <v>0</v>
      </c>
      <c r="X149" s="22">
        <f>F149*K149*SQRT(254-D149)*((G149*H149)/Griegas!$B$4)</f>
        <v>0</v>
      </c>
    </row>
    <row r="150" spans="4:24" x14ac:dyDescent="0.35">
      <c r="D150" s="20">
        <v>148</v>
      </c>
      <c r="E150" s="28">
        <v>44903</v>
      </c>
      <c r="F150" s="22">
        <v>90.349997999999999</v>
      </c>
      <c r="G150" s="21">
        <f>(LN(F150/Griegas!$B$6)+(Griegas!$B$5+((Griegas!$B$4^2)/2))*(254-D150))/(Griegas!$B$4*SQRT(254-D150))</f>
        <v>52.48854034578639</v>
      </c>
      <c r="H150" s="22">
        <f>(LN(F150/Griegas!$B$6)+(Griegas!$B$5-((Griegas!$B$4^2)/2))*(254-D150))/(Griegas!$B$4*SQRT(254-D150))</f>
        <v>52.299247573582967</v>
      </c>
      <c r="I150" s="23">
        <f>_xlfn.NORM.S.DIST(G150,FALSE)</f>
        <v>0</v>
      </c>
      <c r="J150" s="23">
        <f>_xlfn.NORM.S.DIST(H150,FALSE)</f>
        <v>0</v>
      </c>
      <c r="K150" s="23">
        <f>(1/(SQRT(2*PI())))*(EXP(-0.5*(G150^2)))</f>
        <v>0</v>
      </c>
      <c r="L150" s="23">
        <f>(1/(SQRT(2*PI())))*(EXP(-0.5*(H150^2)))</f>
        <v>0</v>
      </c>
      <c r="M150" s="23">
        <f>_xlfn.NORM.S.DIST(-G150,FALSE)</f>
        <v>0</v>
      </c>
      <c r="N150" s="23">
        <f>_xlfn.NORM.S.DIST(-H150,FALSE)</f>
        <v>0</v>
      </c>
      <c r="O150" s="23">
        <f>(1/(SQRT(2*PI())))*(EXP(-0.5*(-G150^2)))</f>
        <v>0</v>
      </c>
      <c r="P150" s="23">
        <f>(1/(SQRT(2*PI())))*(EXP(-0.5*(-H150^2)))</f>
        <v>0</v>
      </c>
      <c r="Q150" s="24">
        <f>_xlfn.NORM.S.DIST(G150,FALSE)</f>
        <v>0</v>
      </c>
      <c r="R150" s="22">
        <f>Griegas!$B$6*(254-D150)*EXP(-Griegas!$B$5*(254-D150))*J150</f>
        <v>0</v>
      </c>
      <c r="S150" s="22">
        <f>F150*K150*SQRT(254-D150)</f>
        <v>0</v>
      </c>
      <c r="T150" s="22">
        <f>-((0.5*Griegas!$B$4*F150*K150)/(SQRT(254-D150)))-Griegas!$B$5*Griegas!$B$6*EXP(-Griegas!$B$5*(254-D150))*J150</f>
        <v>0</v>
      </c>
      <c r="U150" s="22">
        <f>-F150*(254-D150)*I150</f>
        <v>0</v>
      </c>
      <c r="V150" s="22">
        <f>(1/(F150*Griegas!$B$4*SQRT(254-D150)))*K150</f>
        <v>0</v>
      </c>
      <c r="W150" s="23">
        <f>K150*(H150/Griegas!$B$4)</f>
        <v>0</v>
      </c>
      <c r="X150" s="22">
        <f>F150*K150*SQRT(254-D150)*((G150*H150)/Griegas!$B$4)</f>
        <v>0</v>
      </c>
    </row>
    <row r="151" spans="4:24" x14ac:dyDescent="0.35">
      <c r="D151" s="20">
        <v>149</v>
      </c>
      <c r="E151" s="28">
        <v>44904</v>
      </c>
      <c r="F151" s="22">
        <v>89.089995999999999</v>
      </c>
      <c r="G151" s="21">
        <f>(LN(F151/Griegas!$B$6)+(Griegas!$B$5+((Griegas!$B$4^2)/2))*(254-D151))/(Griegas!$B$4*SQRT(254-D151))</f>
        <v>52.166016427269717</v>
      </c>
      <c r="H151" s="22">
        <f>(LN(F151/Griegas!$B$6)+(Griegas!$B$5-((Griegas!$B$4^2)/2))*(254-D151))/(Griegas!$B$4*SQRT(254-D151))</f>
        <v>51.97761866136721</v>
      </c>
      <c r="I151" s="23">
        <f>_xlfn.NORM.S.DIST(G151,FALSE)</f>
        <v>0</v>
      </c>
      <c r="J151" s="23">
        <f>_xlfn.NORM.S.DIST(H151,FALSE)</f>
        <v>0</v>
      </c>
      <c r="K151" s="23">
        <f>(1/(SQRT(2*PI())))*(EXP(-0.5*(G151^2)))</f>
        <v>0</v>
      </c>
      <c r="L151" s="23">
        <f>(1/(SQRT(2*PI())))*(EXP(-0.5*(H151^2)))</f>
        <v>0</v>
      </c>
      <c r="M151" s="23">
        <f>_xlfn.NORM.S.DIST(-G151,FALSE)</f>
        <v>0</v>
      </c>
      <c r="N151" s="23">
        <f>_xlfn.NORM.S.DIST(-H151,FALSE)</f>
        <v>0</v>
      </c>
      <c r="O151" s="23">
        <f>(1/(SQRT(2*PI())))*(EXP(-0.5*(-G151^2)))</f>
        <v>0</v>
      </c>
      <c r="P151" s="23">
        <f>(1/(SQRT(2*PI())))*(EXP(-0.5*(-H151^2)))</f>
        <v>0</v>
      </c>
      <c r="Q151" s="24">
        <f>_xlfn.NORM.S.DIST(G151,FALSE)</f>
        <v>0</v>
      </c>
      <c r="R151" s="22">
        <f>Griegas!$B$6*(254-D151)*EXP(-Griegas!$B$5*(254-D151))*J151</f>
        <v>0</v>
      </c>
      <c r="S151" s="22">
        <f>F151*K151*SQRT(254-D151)</f>
        <v>0</v>
      </c>
      <c r="T151" s="22">
        <f>-((0.5*Griegas!$B$4*F151*K151)/(SQRT(254-D151)))-Griegas!$B$5*Griegas!$B$6*EXP(-Griegas!$B$5*(254-D151))*J151</f>
        <v>0</v>
      </c>
      <c r="U151" s="22">
        <f>-F151*(254-D151)*I151</f>
        <v>0</v>
      </c>
      <c r="V151" s="22">
        <f>(1/(F151*Griegas!$B$4*SQRT(254-D151)))*K151</f>
        <v>0</v>
      </c>
      <c r="W151" s="23">
        <f>K151*(H151/Griegas!$B$4)</f>
        <v>0</v>
      </c>
      <c r="X151" s="22">
        <f>F151*K151*SQRT(254-D151)*((G151*H151)/Griegas!$B$4)</f>
        <v>0</v>
      </c>
    </row>
    <row r="152" spans="4:24" x14ac:dyDescent="0.35">
      <c r="D152" s="20">
        <v>150</v>
      </c>
      <c r="E152" s="28">
        <v>44907</v>
      </c>
      <c r="F152" s="22">
        <v>90.550003000000004</v>
      </c>
      <c r="G152" s="21">
        <f>(LN(F152/Griegas!$B$6)+(Griegas!$B$5+((Griegas!$B$4^2)/2))*(254-D152))/(Griegas!$B$4*SQRT(254-D152))</f>
        <v>52.003191266442848</v>
      </c>
      <c r="H152" s="22">
        <f>(LN(F152/Griegas!$B$6)+(Griegas!$B$5-((Griegas!$B$4^2)/2))*(254-D152))/(Griegas!$B$4*SQRT(254-D152))</f>
        <v>51.815692779020537</v>
      </c>
      <c r="I152" s="23">
        <f>_xlfn.NORM.S.DIST(G152,FALSE)</f>
        <v>0</v>
      </c>
      <c r="J152" s="23">
        <f>_xlfn.NORM.S.DIST(H152,FALSE)</f>
        <v>0</v>
      </c>
      <c r="K152" s="23">
        <f>(1/(SQRT(2*PI())))*(EXP(-0.5*(G152^2)))</f>
        <v>0</v>
      </c>
      <c r="L152" s="23">
        <f>(1/(SQRT(2*PI())))*(EXP(-0.5*(H152^2)))</f>
        <v>0</v>
      </c>
      <c r="M152" s="23">
        <f>_xlfn.NORM.S.DIST(-G152,FALSE)</f>
        <v>0</v>
      </c>
      <c r="N152" s="23">
        <f>_xlfn.NORM.S.DIST(-H152,FALSE)</f>
        <v>0</v>
      </c>
      <c r="O152" s="23">
        <f>(1/(SQRT(2*PI())))*(EXP(-0.5*(-G152^2)))</f>
        <v>0</v>
      </c>
      <c r="P152" s="23">
        <f>(1/(SQRT(2*PI())))*(EXP(-0.5*(-H152^2)))</f>
        <v>0</v>
      </c>
      <c r="Q152" s="24">
        <f>_xlfn.NORM.S.DIST(G152,FALSE)</f>
        <v>0</v>
      </c>
      <c r="R152" s="22">
        <f>Griegas!$B$6*(254-D152)*EXP(-Griegas!$B$5*(254-D152))*J152</f>
        <v>0</v>
      </c>
      <c r="S152" s="22">
        <f>F152*K152*SQRT(254-D152)</f>
        <v>0</v>
      </c>
      <c r="T152" s="22">
        <f>-((0.5*Griegas!$B$4*F152*K152)/(SQRT(254-D152)))-Griegas!$B$5*Griegas!$B$6*EXP(-Griegas!$B$5*(254-D152))*J152</f>
        <v>0</v>
      </c>
      <c r="U152" s="22">
        <f>-F152*(254-D152)*I152</f>
        <v>0</v>
      </c>
      <c r="V152" s="22">
        <f>(1/(F152*Griegas!$B$4*SQRT(254-D152)))*K152</f>
        <v>0</v>
      </c>
      <c r="W152" s="23">
        <f>K152*(H152/Griegas!$B$4)</f>
        <v>0</v>
      </c>
      <c r="X152" s="22">
        <f>F152*K152*SQRT(254-D152)*((G152*H152)/Griegas!$B$4)</f>
        <v>0</v>
      </c>
    </row>
    <row r="153" spans="4:24" x14ac:dyDescent="0.35">
      <c r="D153" s="20">
        <v>151</v>
      </c>
      <c r="E153" s="28">
        <v>44908</v>
      </c>
      <c r="F153" s="22">
        <v>92.489998</v>
      </c>
      <c r="G153" s="21">
        <f>(LN(F153/Griegas!$B$6)+(Griegas!$B$5+((Griegas!$B$4^2)/2))*(254-D153))/(Griegas!$B$4*SQRT(254-D153))</f>
        <v>51.866491940824709</v>
      </c>
      <c r="H153" s="22">
        <f>(LN(F153/Griegas!$B$6)+(Griegas!$B$5-((Griegas!$B$4^2)/2))*(254-D153))/(Griegas!$B$4*SQRT(254-D153))</f>
        <v>51.67989706583009</v>
      </c>
      <c r="I153" s="23">
        <f>_xlfn.NORM.S.DIST(G153,FALSE)</f>
        <v>0</v>
      </c>
      <c r="J153" s="23">
        <f>_xlfn.NORM.S.DIST(H153,FALSE)</f>
        <v>0</v>
      </c>
      <c r="K153" s="23">
        <f>(1/(SQRT(2*PI())))*(EXP(-0.5*(G153^2)))</f>
        <v>0</v>
      </c>
      <c r="L153" s="23">
        <f>(1/(SQRT(2*PI())))*(EXP(-0.5*(H153^2)))</f>
        <v>0</v>
      </c>
      <c r="M153" s="23">
        <f>_xlfn.NORM.S.DIST(-G153,FALSE)</f>
        <v>0</v>
      </c>
      <c r="N153" s="23">
        <f>_xlfn.NORM.S.DIST(-H153,FALSE)</f>
        <v>0</v>
      </c>
      <c r="O153" s="23">
        <f>(1/(SQRT(2*PI())))*(EXP(-0.5*(-G153^2)))</f>
        <v>0</v>
      </c>
      <c r="P153" s="23">
        <f>(1/(SQRT(2*PI())))*(EXP(-0.5*(-H153^2)))</f>
        <v>0</v>
      </c>
      <c r="Q153" s="24">
        <f>_xlfn.NORM.S.DIST(G153,FALSE)</f>
        <v>0</v>
      </c>
      <c r="R153" s="22">
        <f>Griegas!$B$6*(254-D153)*EXP(-Griegas!$B$5*(254-D153))*J153</f>
        <v>0</v>
      </c>
      <c r="S153" s="22">
        <f>F153*K153*SQRT(254-D153)</f>
        <v>0</v>
      </c>
      <c r="T153" s="22">
        <f>-((0.5*Griegas!$B$4*F153*K153)/(SQRT(254-D153)))-Griegas!$B$5*Griegas!$B$6*EXP(-Griegas!$B$5*(254-D153))*J153</f>
        <v>0</v>
      </c>
      <c r="U153" s="22">
        <f>-F153*(254-D153)*I153</f>
        <v>0</v>
      </c>
      <c r="V153" s="22">
        <f>(1/(F153*Griegas!$B$4*SQRT(254-D153)))*K153</f>
        <v>0</v>
      </c>
      <c r="W153" s="23">
        <f>K153*(H153/Griegas!$B$4)</f>
        <v>0</v>
      </c>
      <c r="X153" s="22">
        <f>F153*K153*SQRT(254-D153)*((G153*H153)/Griegas!$B$4)</f>
        <v>0</v>
      </c>
    </row>
    <row r="154" spans="4:24" x14ac:dyDescent="0.35">
      <c r="D154" s="20">
        <v>152</v>
      </c>
      <c r="E154" s="28">
        <v>44909</v>
      </c>
      <c r="F154" s="22">
        <v>91.580001999999993</v>
      </c>
      <c r="G154" s="21">
        <f>(LN(F154/Griegas!$B$6)+(Griegas!$B$5+((Griegas!$B$4^2)/2))*(254-D154))/(Griegas!$B$4*SQRT(254-D154))</f>
        <v>51.562276994180145</v>
      </c>
      <c r="H154" s="22">
        <f>(LN(F154/Griegas!$B$6)+(Griegas!$B$5-((Griegas!$B$4^2)/2))*(254-D154))/(Griegas!$B$4*SQRT(254-D154))</f>
        <v>51.376590128831907</v>
      </c>
      <c r="I154" s="23">
        <f>_xlfn.NORM.S.DIST(G154,FALSE)</f>
        <v>0</v>
      </c>
      <c r="J154" s="23">
        <f>_xlfn.NORM.S.DIST(H154,FALSE)</f>
        <v>0</v>
      </c>
      <c r="K154" s="23">
        <f>(1/(SQRT(2*PI())))*(EXP(-0.5*(G154^2)))</f>
        <v>0</v>
      </c>
      <c r="L154" s="23">
        <f>(1/(SQRT(2*PI())))*(EXP(-0.5*(H154^2)))</f>
        <v>0</v>
      </c>
      <c r="M154" s="23">
        <f>_xlfn.NORM.S.DIST(-G154,FALSE)</f>
        <v>0</v>
      </c>
      <c r="N154" s="23">
        <f>_xlfn.NORM.S.DIST(-H154,FALSE)</f>
        <v>0</v>
      </c>
      <c r="O154" s="23">
        <f>(1/(SQRT(2*PI())))*(EXP(-0.5*(-G154^2)))</f>
        <v>0</v>
      </c>
      <c r="P154" s="23">
        <f>(1/(SQRT(2*PI())))*(EXP(-0.5*(-H154^2)))</f>
        <v>0</v>
      </c>
      <c r="Q154" s="24">
        <f>_xlfn.NORM.S.DIST(G154,FALSE)</f>
        <v>0</v>
      </c>
      <c r="R154" s="22">
        <f>Griegas!$B$6*(254-D154)*EXP(-Griegas!$B$5*(254-D154))*J154</f>
        <v>0</v>
      </c>
      <c r="S154" s="22">
        <f>F154*K154*SQRT(254-D154)</f>
        <v>0</v>
      </c>
      <c r="T154" s="22">
        <f>-((0.5*Griegas!$B$4*F154*K154)/(SQRT(254-D154)))-Griegas!$B$5*Griegas!$B$6*EXP(-Griegas!$B$5*(254-D154))*J154</f>
        <v>0</v>
      </c>
      <c r="U154" s="22">
        <f>-F154*(254-D154)*I154</f>
        <v>0</v>
      </c>
      <c r="V154" s="22">
        <f>(1/(F154*Griegas!$B$4*SQRT(254-D154)))*K154</f>
        <v>0</v>
      </c>
      <c r="W154" s="23">
        <f>K154*(H154/Griegas!$B$4)</f>
        <v>0</v>
      </c>
      <c r="X154" s="22">
        <f>F154*K154*SQRT(254-D154)*((G154*H154)/Griegas!$B$4)</f>
        <v>0</v>
      </c>
    </row>
    <row r="155" spans="4:24" x14ac:dyDescent="0.35">
      <c r="D155" s="20">
        <v>153</v>
      </c>
      <c r="E155" s="28">
        <v>44910</v>
      </c>
      <c r="F155" s="22">
        <v>88.449996999999996</v>
      </c>
      <c r="G155" s="21">
        <f>(LN(F155/Griegas!$B$6)+(Griegas!$B$5+((Griegas!$B$4^2)/2))*(254-D155))/(Griegas!$B$4*SQRT(254-D155))</f>
        <v>51.121616155518311</v>
      </c>
      <c r="H155" s="22">
        <f>(LN(F155/Griegas!$B$6)+(Griegas!$B$5-((Griegas!$B$4^2)/2))*(254-D155))/(Griegas!$B$4*SQRT(254-D155))</f>
        <v>50.936841761860919</v>
      </c>
      <c r="I155" s="23">
        <f>_xlfn.NORM.S.DIST(G155,FALSE)</f>
        <v>0</v>
      </c>
      <c r="J155" s="23">
        <f>_xlfn.NORM.S.DIST(H155,FALSE)</f>
        <v>0</v>
      </c>
      <c r="K155" s="23">
        <f>(1/(SQRT(2*PI())))*(EXP(-0.5*(G155^2)))</f>
        <v>0</v>
      </c>
      <c r="L155" s="23">
        <f>(1/(SQRT(2*PI())))*(EXP(-0.5*(H155^2)))</f>
        <v>0</v>
      </c>
      <c r="M155" s="23">
        <f>_xlfn.NORM.S.DIST(-G155,FALSE)</f>
        <v>0</v>
      </c>
      <c r="N155" s="23">
        <f>_xlfn.NORM.S.DIST(-H155,FALSE)</f>
        <v>0</v>
      </c>
      <c r="O155" s="23">
        <f>(1/(SQRT(2*PI())))*(EXP(-0.5*(-G155^2)))</f>
        <v>0</v>
      </c>
      <c r="P155" s="23">
        <f>(1/(SQRT(2*PI())))*(EXP(-0.5*(-H155^2)))</f>
        <v>0</v>
      </c>
      <c r="Q155" s="24">
        <f>_xlfn.NORM.S.DIST(G155,FALSE)</f>
        <v>0</v>
      </c>
      <c r="R155" s="22">
        <f>Griegas!$B$6*(254-D155)*EXP(-Griegas!$B$5*(254-D155))*J155</f>
        <v>0</v>
      </c>
      <c r="S155" s="22">
        <f>F155*K155*SQRT(254-D155)</f>
        <v>0</v>
      </c>
      <c r="T155" s="22">
        <f>-((0.5*Griegas!$B$4*F155*K155)/(SQRT(254-D155)))-Griegas!$B$5*Griegas!$B$6*EXP(-Griegas!$B$5*(254-D155))*J155</f>
        <v>0</v>
      </c>
      <c r="U155" s="22">
        <f>-F155*(254-D155)*I155</f>
        <v>0</v>
      </c>
      <c r="V155" s="22">
        <f>(1/(F155*Griegas!$B$4*SQRT(254-D155)))*K155</f>
        <v>0</v>
      </c>
      <c r="W155" s="23">
        <f>K155*(H155/Griegas!$B$4)</f>
        <v>0</v>
      </c>
      <c r="X155" s="22">
        <f>F155*K155*SQRT(254-D155)*((G155*H155)/Griegas!$B$4)</f>
        <v>0</v>
      </c>
    </row>
    <row r="156" spans="4:24" x14ac:dyDescent="0.35">
      <c r="D156" s="20">
        <v>154</v>
      </c>
      <c r="E156" s="28">
        <v>44911</v>
      </c>
      <c r="F156" s="22">
        <v>87.860000999999997</v>
      </c>
      <c r="G156" s="21">
        <f>(LN(F156/Griegas!$B$6)+(Griegas!$B$5+((Griegas!$B$4^2)/2))*(254-D156))/(Griegas!$B$4*SQRT(254-D156))</f>
        <v>50.83057199343417</v>
      </c>
      <c r="H156" s="22">
        <f>(LN(F156/Griegas!$B$6)+(Griegas!$B$5-((Griegas!$B$4^2)/2))*(254-D156))/(Griegas!$B$4*SQRT(254-D156))</f>
        <v>50.646714599946577</v>
      </c>
      <c r="I156" s="23">
        <f>_xlfn.NORM.S.DIST(G156,FALSE)</f>
        <v>0</v>
      </c>
      <c r="J156" s="23">
        <f>_xlfn.NORM.S.DIST(H156,FALSE)</f>
        <v>0</v>
      </c>
      <c r="K156" s="23">
        <f>(1/(SQRT(2*PI())))*(EXP(-0.5*(G156^2)))</f>
        <v>0</v>
      </c>
      <c r="L156" s="23">
        <f>(1/(SQRT(2*PI())))*(EXP(-0.5*(H156^2)))</f>
        <v>0</v>
      </c>
      <c r="M156" s="23">
        <f>_xlfn.NORM.S.DIST(-G156,FALSE)</f>
        <v>0</v>
      </c>
      <c r="N156" s="23">
        <f>_xlfn.NORM.S.DIST(-H156,FALSE)</f>
        <v>0</v>
      </c>
      <c r="O156" s="23">
        <f>(1/(SQRT(2*PI())))*(EXP(-0.5*(-G156^2)))</f>
        <v>0</v>
      </c>
      <c r="P156" s="23">
        <f>(1/(SQRT(2*PI())))*(EXP(-0.5*(-H156^2)))</f>
        <v>0</v>
      </c>
      <c r="Q156" s="24">
        <f>_xlfn.NORM.S.DIST(G156,FALSE)</f>
        <v>0</v>
      </c>
      <c r="R156" s="22">
        <f>Griegas!$B$6*(254-D156)*EXP(-Griegas!$B$5*(254-D156))*J156</f>
        <v>0</v>
      </c>
      <c r="S156" s="22">
        <f>F156*K156*SQRT(254-D156)</f>
        <v>0</v>
      </c>
      <c r="T156" s="22">
        <f>-((0.5*Griegas!$B$4*F156*K156)/(SQRT(254-D156)))-Griegas!$B$5*Griegas!$B$6*EXP(-Griegas!$B$5*(254-D156))*J156</f>
        <v>0</v>
      </c>
      <c r="U156" s="22">
        <f>-F156*(254-D156)*I156</f>
        <v>0</v>
      </c>
      <c r="V156" s="22">
        <f>(1/(F156*Griegas!$B$4*SQRT(254-D156)))*K156</f>
        <v>0</v>
      </c>
      <c r="W156" s="23">
        <f>K156*(H156/Griegas!$B$4)</f>
        <v>0</v>
      </c>
      <c r="X156" s="22">
        <f>F156*K156*SQRT(254-D156)*((G156*H156)/Griegas!$B$4)</f>
        <v>0</v>
      </c>
    </row>
    <row r="157" spans="4:24" x14ac:dyDescent="0.35">
      <c r="D157" s="20">
        <v>155</v>
      </c>
      <c r="E157" s="28">
        <v>44914</v>
      </c>
      <c r="F157" s="22">
        <v>84.919998000000007</v>
      </c>
      <c r="G157" s="21">
        <f>(LN(F157/Griegas!$B$6)+(Griegas!$B$5+((Griegas!$B$4^2)/2))*(254-D157))/(Griegas!$B$4*SQRT(254-D157))</f>
        <v>50.388415984649832</v>
      </c>
      <c r="H157" s="22">
        <f>(LN(F157/Griegas!$B$6)+(Griegas!$B$5-((Griegas!$B$4^2)/2))*(254-D157))/(Griegas!$B$4*SQRT(254-D157))</f>
        <v>50.205480187910503</v>
      </c>
      <c r="I157" s="23">
        <f>_xlfn.NORM.S.DIST(G157,FALSE)</f>
        <v>0</v>
      </c>
      <c r="J157" s="23">
        <f>_xlfn.NORM.S.DIST(H157,FALSE)</f>
        <v>0</v>
      </c>
      <c r="K157" s="23">
        <f>(1/(SQRT(2*PI())))*(EXP(-0.5*(G157^2)))</f>
        <v>0</v>
      </c>
      <c r="L157" s="23">
        <f>(1/(SQRT(2*PI())))*(EXP(-0.5*(H157^2)))</f>
        <v>0</v>
      </c>
      <c r="M157" s="23">
        <f>_xlfn.NORM.S.DIST(-G157,FALSE)</f>
        <v>0</v>
      </c>
      <c r="N157" s="23">
        <f>_xlfn.NORM.S.DIST(-H157,FALSE)</f>
        <v>0</v>
      </c>
      <c r="O157" s="23">
        <f>(1/(SQRT(2*PI())))*(EXP(-0.5*(-G157^2)))</f>
        <v>0</v>
      </c>
      <c r="P157" s="23">
        <f>(1/(SQRT(2*PI())))*(EXP(-0.5*(-H157^2)))</f>
        <v>0</v>
      </c>
      <c r="Q157" s="24">
        <f>_xlfn.NORM.S.DIST(G157,FALSE)</f>
        <v>0</v>
      </c>
      <c r="R157" s="22">
        <f>Griegas!$B$6*(254-D157)*EXP(-Griegas!$B$5*(254-D157))*J157</f>
        <v>0</v>
      </c>
      <c r="S157" s="22">
        <f>F157*K157*SQRT(254-D157)</f>
        <v>0</v>
      </c>
      <c r="T157" s="22">
        <f>-((0.5*Griegas!$B$4*F157*K157)/(SQRT(254-D157)))-Griegas!$B$5*Griegas!$B$6*EXP(-Griegas!$B$5*(254-D157))*J157</f>
        <v>0</v>
      </c>
      <c r="U157" s="22">
        <f>-F157*(254-D157)*I157</f>
        <v>0</v>
      </c>
      <c r="V157" s="22">
        <f>(1/(F157*Griegas!$B$4*SQRT(254-D157)))*K157</f>
        <v>0</v>
      </c>
      <c r="W157" s="23">
        <f>K157*(H157/Griegas!$B$4)</f>
        <v>0</v>
      </c>
      <c r="X157" s="22">
        <f>F157*K157*SQRT(254-D157)*((G157*H157)/Griegas!$B$4)</f>
        <v>0</v>
      </c>
    </row>
    <row r="158" spans="4:24" x14ac:dyDescent="0.35">
      <c r="D158" s="20">
        <v>156</v>
      </c>
      <c r="E158" s="28">
        <v>44915</v>
      </c>
      <c r="F158" s="22">
        <v>85.190002000000007</v>
      </c>
      <c r="G158" s="21">
        <f>(LN(F158/Griegas!$B$6)+(Griegas!$B$5+((Griegas!$B$4^2)/2))*(254-D158))/(Griegas!$B$4*SQRT(254-D158))</f>
        <v>50.147499946250207</v>
      </c>
      <c r="H158" s="22">
        <f>(LN(F158/Griegas!$B$6)+(Griegas!$B$5-((Griegas!$B$4^2)/2))*(254-D158))/(Griegas!$B$4*SQRT(254-D158))</f>
        <v>49.965490412661296</v>
      </c>
      <c r="I158" s="23">
        <f>_xlfn.NORM.S.DIST(G158,FALSE)</f>
        <v>0</v>
      </c>
      <c r="J158" s="23">
        <f>_xlfn.NORM.S.DIST(H158,FALSE)</f>
        <v>0</v>
      </c>
      <c r="K158" s="23">
        <f>(1/(SQRT(2*PI())))*(EXP(-0.5*(G158^2)))</f>
        <v>0</v>
      </c>
      <c r="L158" s="23">
        <f>(1/(SQRT(2*PI())))*(EXP(-0.5*(H158^2)))</f>
        <v>0</v>
      </c>
      <c r="M158" s="23">
        <f>_xlfn.NORM.S.DIST(-G158,FALSE)</f>
        <v>0</v>
      </c>
      <c r="N158" s="23">
        <f>_xlfn.NORM.S.DIST(-H158,FALSE)</f>
        <v>0</v>
      </c>
      <c r="O158" s="23">
        <f>(1/(SQRT(2*PI())))*(EXP(-0.5*(-G158^2)))</f>
        <v>0</v>
      </c>
      <c r="P158" s="23">
        <f>(1/(SQRT(2*PI())))*(EXP(-0.5*(-H158^2)))</f>
        <v>0</v>
      </c>
      <c r="Q158" s="24">
        <f>_xlfn.NORM.S.DIST(G158,FALSE)</f>
        <v>0</v>
      </c>
      <c r="R158" s="22">
        <f>Griegas!$B$6*(254-D158)*EXP(-Griegas!$B$5*(254-D158))*J158</f>
        <v>0</v>
      </c>
      <c r="S158" s="22">
        <f>F158*K158*SQRT(254-D158)</f>
        <v>0</v>
      </c>
      <c r="T158" s="22">
        <f>-((0.5*Griegas!$B$4*F158*K158)/(SQRT(254-D158)))-Griegas!$B$5*Griegas!$B$6*EXP(-Griegas!$B$5*(254-D158))*J158</f>
        <v>0</v>
      </c>
      <c r="U158" s="22">
        <f>-F158*(254-D158)*I158</f>
        <v>0</v>
      </c>
      <c r="V158" s="22">
        <f>(1/(F158*Griegas!$B$4*SQRT(254-D158)))*K158</f>
        <v>0</v>
      </c>
      <c r="W158" s="23">
        <f>K158*(H158/Griegas!$B$4)</f>
        <v>0</v>
      </c>
      <c r="X158" s="22">
        <f>F158*K158*SQRT(254-D158)*((G158*H158)/Griegas!$B$4)</f>
        <v>0</v>
      </c>
    </row>
    <row r="159" spans="4:24" x14ac:dyDescent="0.35">
      <c r="D159" s="20">
        <v>157</v>
      </c>
      <c r="E159" s="28">
        <v>44916</v>
      </c>
      <c r="F159" s="22">
        <v>86.769997000000004</v>
      </c>
      <c r="G159" s="21">
        <f>(LN(F159/Griegas!$B$6)+(Griegas!$B$5+((Griegas!$B$4^2)/2))*(254-D159))/(Griegas!$B$4*SQRT(254-D159))</f>
        <v>49.9893795541917</v>
      </c>
      <c r="H159" s="22">
        <f>(LN(F159/Griegas!$B$6)+(Griegas!$B$5-((Griegas!$B$4^2)/2))*(254-D159))/(Griegas!$B$4*SQRT(254-D159))</f>
        <v>49.808301021764869</v>
      </c>
      <c r="I159" s="23">
        <f>_xlfn.NORM.S.DIST(G159,FALSE)</f>
        <v>0</v>
      </c>
      <c r="J159" s="23">
        <f>_xlfn.NORM.S.DIST(H159,FALSE)</f>
        <v>0</v>
      </c>
      <c r="K159" s="23">
        <f>(1/(SQRT(2*PI())))*(EXP(-0.5*(G159^2)))</f>
        <v>0</v>
      </c>
      <c r="L159" s="23">
        <f>(1/(SQRT(2*PI())))*(EXP(-0.5*(H159^2)))</f>
        <v>0</v>
      </c>
      <c r="M159" s="23">
        <f>_xlfn.NORM.S.DIST(-G159,FALSE)</f>
        <v>0</v>
      </c>
      <c r="N159" s="23">
        <f>_xlfn.NORM.S.DIST(-H159,FALSE)</f>
        <v>0</v>
      </c>
      <c r="O159" s="23">
        <f>(1/(SQRT(2*PI())))*(EXP(-0.5*(-G159^2)))</f>
        <v>0</v>
      </c>
      <c r="P159" s="23">
        <f>(1/(SQRT(2*PI())))*(EXP(-0.5*(-H159^2)))</f>
        <v>0</v>
      </c>
      <c r="Q159" s="24">
        <f>_xlfn.NORM.S.DIST(G159,FALSE)</f>
        <v>0</v>
      </c>
      <c r="R159" s="22">
        <f>Griegas!$B$6*(254-D159)*EXP(-Griegas!$B$5*(254-D159))*J159</f>
        <v>0</v>
      </c>
      <c r="S159" s="22">
        <f>F159*K159*SQRT(254-D159)</f>
        <v>0</v>
      </c>
      <c r="T159" s="22">
        <f>-((0.5*Griegas!$B$4*F159*K159)/(SQRT(254-D159)))-Griegas!$B$5*Griegas!$B$6*EXP(-Griegas!$B$5*(254-D159))*J159</f>
        <v>0</v>
      </c>
      <c r="U159" s="22">
        <f>-F159*(254-D159)*I159</f>
        <v>0</v>
      </c>
      <c r="V159" s="22">
        <f>(1/(F159*Griegas!$B$4*SQRT(254-D159)))*K159</f>
        <v>0</v>
      </c>
      <c r="W159" s="23">
        <f>K159*(H159/Griegas!$B$4)</f>
        <v>0</v>
      </c>
      <c r="X159" s="22">
        <f>F159*K159*SQRT(254-D159)*((G159*H159)/Griegas!$B$4)</f>
        <v>0</v>
      </c>
    </row>
    <row r="160" spans="4:24" x14ac:dyDescent="0.35">
      <c r="D160" s="20">
        <v>158</v>
      </c>
      <c r="E160" s="28">
        <v>44917</v>
      </c>
      <c r="F160" s="22">
        <v>83.790001000000004</v>
      </c>
      <c r="G160" s="21">
        <f>(LN(F160/Griegas!$B$6)+(Griegas!$B$5+((Griegas!$B$4^2)/2))*(254-D160))/(Griegas!$B$4*SQRT(254-D160))</f>
        <v>49.534945720883769</v>
      </c>
      <c r="H160" s="22">
        <f>(LN(F160/Griegas!$B$6)+(Griegas!$B$5-((Griegas!$B$4^2)/2))*(254-D160))/(Griegas!$B$4*SQRT(254-D160))</f>
        <v>49.35480300109068</v>
      </c>
      <c r="I160" s="23">
        <f>_xlfn.NORM.S.DIST(G160,FALSE)</f>
        <v>0</v>
      </c>
      <c r="J160" s="23">
        <f>_xlfn.NORM.S.DIST(H160,FALSE)</f>
        <v>0</v>
      </c>
      <c r="K160" s="23">
        <f>(1/(SQRT(2*PI())))*(EXP(-0.5*(G160^2)))</f>
        <v>0</v>
      </c>
      <c r="L160" s="23">
        <f>(1/(SQRT(2*PI())))*(EXP(-0.5*(H160^2)))</f>
        <v>0</v>
      </c>
      <c r="M160" s="23">
        <f>_xlfn.NORM.S.DIST(-G160,FALSE)</f>
        <v>0</v>
      </c>
      <c r="N160" s="23">
        <f>_xlfn.NORM.S.DIST(-H160,FALSE)</f>
        <v>0</v>
      </c>
      <c r="O160" s="23">
        <f>(1/(SQRT(2*PI())))*(EXP(-0.5*(-G160^2)))</f>
        <v>0</v>
      </c>
      <c r="P160" s="23">
        <f>(1/(SQRT(2*PI())))*(EXP(-0.5*(-H160^2)))</f>
        <v>0</v>
      </c>
      <c r="Q160" s="24">
        <f>_xlfn.NORM.S.DIST(G160,FALSE)</f>
        <v>0</v>
      </c>
      <c r="R160" s="22">
        <f>Griegas!$B$6*(254-D160)*EXP(-Griegas!$B$5*(254-D160))*J160</f>
        <v>0</v>
      </c>
      <c r="S160" s="22">
        <f>F160*K160*SQRT(254-D160)</f>
        <v>0</v>
      </c>
      <c r="T160" s="22">
        <f>-((0.5*Griegas!$B$4*F160*K160)/(SQRT(254-D160)))-Griegas!$B$5*Griegas!$B$6*EXP(-Griegas!$B$5*(254-D160))*J160</f>
        <v>0</v>
      </c>
      <c r="U160" s="22">
        <f>-F160*(254-D160)*I160</f>
        <v>0</v>
      </c>
      <c r="V160" s="22">
        <f>(1/(F160*Griegas!$B$4*SQRT(254-D160)))*K160</f>
        <v>0</v>
      </c>
      <c r="W160" s="23">
        <f>K160*(H160/Griegas!$B$4)</f>
        <v>0</v>
      </c>
      <c r="X160" s="22">
        <f>F160*K160*SQRT(254-D160)*((G160*H160)/Griegas!$B$4)</f>
        <v>0</v>
      </c>
    </row>
    <row r="161" spans="4:24" x14ac:dyDescent="0.35">
      <c r="D161" s="20">
        <v>159</v>
      </c>
      <c r="E161" s="28">
        <v>44918</v>
      </c>
      <c r="F161" s="22">
        <v>85.25</v>
      </c>
      <c r="G161" s="21">
        <f>(LN(F161/Griegas!$B$6)+(Griegas!$B$5+((Griegas!$B$4^2)/2))*(254-D161))/(Griegas!$B$4*SQRT(254-D161))</f>
        <v>49.368516338795878</v>
      </c>
      <c r="H161" s="22">
        <f>(LN(F161/Griegas!$B$6)+(Griegas!$B$5-((Griegas!$B$4^2)/2))*(254-D161))/(Griegas!$B$4*SQRT(254-D161))</f>
        <v>49.189314318486254</v>
      </c>
      <c r="I161" s="23">
        <f>_xlfn.NORM.S.DIST(G161,FALSE)</f>
        <v>0</v>
      </c>
      <c r="J161" s="23">
        <f>_xlfn.NORM.S.DIST(H161,FALSE)</f>
        <v>0</v>
      </c>
      <c r="K161" s="23">
        <f>(1/(SQRT(2*PI())))*(EXP(-0.5*(G161^2)))</f>
        <v>0</v>
      </c>
      <c r="L161" s="23">
        <f>(1/(SQRT(2*PI())))*(EXP(-0.5*(H161^2)))</f>
        <v>0</v>
      </c>
      <c r="M161" s="23">
        <f>_xlfn.NORM.S.DIST(-G161,FALSE)</f>
        <v>0</v>
      </c>
      <c r="N161" s="23">
        <f>_xlfn.NORM.S.DIST(-H161,FALSE)</f>
        <v>0</v>
      </c>
      <c r="O161" s="23">
        <f>(1/(SQRT(2*PI())))*(EXP(-0.5*(-G161^2)))</f>
        <v>0</v>
      </c>
      <c r="P161" s="23">
        <f>(1/(SQRT(2*PI())))*(EXP(-0.5*(-H161^2)))</f>
        <v>0</v>
      </c>
      <c r="Q161" s="24">
        <f>_xlfn.NORM.S.DIST(G161,FALSE)</f>
        <v>0</v>
      </c>
      <c r="R161" s="22">
        <f>Griegas!$B$6*(254-D161)*EXP(-Griegas!$B$5*(254-D161))*J161</f>
        <v>0</v>
      </c>
      <c r="S161" s="22">
        <f>F161*K161*SQRT(254-D161)</f>
        <v>0</v>
      </c>
      <c r="T161" s="22">
        <f>-((0.5*Griegas!$B$4*F161*K161)/(SQRT(254-D161)))-Griegas!$B$5*Griegas!$B$6*EXP(-Griegas!$B$5*(254-D161))*J161</f>
        <v>0</v>
      </c>
      <c r="U161" s="22">
        <f>-F161*(254-D161)*I161</f>
        <v>0</v>
      </c>
      <c r="V161" s="22">
        <f>(1/(F161*Griegas!$B$4*SQRT(254-D161)))*K161</f>
        <v>0</v>
      </c>
      <c r="W161" s="23">
        <f>K161*(H161/Griegas!$B$4)</f>
        <v>0</v>
      </c>
      <c r="X161" s="22">
        <f>F161*K161*SQRT(254-D161)*((G161*H161)/Griegas!$B$4)</f>
        <v>0</v>
      </c>
    </row>
    <row r="162" spans="4:24" x14ac:dyDescent="0.35">
      <c r="D162" s="20">
        <v>160</v>
      </c>
      <c r="E162" s="28">
        <v>44922</v>
      </c>
      <c r="F162" s="22">
        <v>83.040001000000004</v>
      </c>
      <c r="G162" s="21">
        <f>(LN(F162/Griegas!$B$6)+(Griegas!$B$5+((Griegas!$B$4^2)/2))*(254-D162))/(Griegas!$B$4*SQRT(254-D162))</f>
        <v>48.957444962566129</v>
      </c>
      <c r="H162" s="22">
        <f>(LN(F162/Griegas!$B$6)+(Griegas!$B$5-((Griegas!$B$4^2)/2))*(254-D162))/(Griegas!$B$4*SQRT(254-D162))</f>
        <v>48.779188605956747</v>
      </c>
      <c r="I162" s="23">
        <f>_xlfn.NORM.S.DIST(G162,FALSE)</f>
        <v>0</v>
      </c>
      <c r="J162" s="23">
        <f>_xlfn.NORM.S.DIST(H162,FALSE)</f>
        <v>0</v>
      </c>
      <c r="K162" s="23">
        <f>(1/(SQRT(2*PI())))*(EXP(-0.5*(G162^2)))</f>
        <v>0</v>
      </c>
      <c r="L162" s="23">
        <f>(1/(SQRT(2*PI())))*(EXP(-0.5*(H162^2)))</f>
        <v>0</v>
      </c>
      <c r="M162" s="23">
        <f>_xlfn.NORM.S.DIST(-G162,FALSE)</f>
        <v>0</v>
      </c>
      <c r="N162" s="23">
        <f>_xlfn.NORM.S.DIST(-H162,FALSE)</f>
        <v>0</v>
      </c>
      <c r="O162" s="23">
        <f>(1/(SQRT(2*PI())))*(EXP(-0.5*(-G162^2)))</f>
        <v>0</v>
      </c>
      <c r="P162" s="23">
        <f>(1/(SQRT(2*PI())))*(EXP(-0.5*(-H162^2)))</f>
        <v>0</v>
      </c>
      <c r="Q162" s="24">
        <f>_xlfn.NORM.S.DIST(G162,FALSE)</f>
        <v>0</v>
      </c>
      <c r="R162" s="22">
        <f>Griegas!$B$6*(254-D162)*EXP(-Griegas!$B$5*(254-D162))*J162</f>
        <v>0</v>
      </c>
      <c r="S162" s="22">
        <f>F162*K162*SQRT(254-D162)</f>
        <v>0</v>
      </c>
      <c r="T162" s="22">
        <f>-((0.5*Griegas!$B$4*F162*K162)/(SQRT(254-D162)))-Griegas!$B$5*Griegas!$B$6*EXP(-Griegas!$B$5*(254-D162))*J162</f>
        <v>0</v>
      </c>
      <c r="U162" s="22">
        <f>-F162*(254-D162)*I162</f>
        <v>0</v>
      </c>
      <c r="V162" s="22">
        <f>(1/(F162*Griegas!$B$4*SQRT(254-D162)))*K162</f>
        <v>0</v>
      </c>
      <c r="W162" s="23">
        <f>K162*(H162/Griegas!$B$4)</f>
        <v>0</v>
      </c>
      <c r="X162" s="22">
        <f>F162*K162*SQRT(254-D162)*((G162*H162)/Griegas!$B$4)</f>
        <v>0</v>
      </c>
    </row>
    <row r="163" spans="4:24" x14ac:dyDescent="0.35">
      <c r="D163" s="20">
        <v>161</v>
      </c>
      <c r="E163" s="28">
        <v>44923</v>
      </c>
      <c r="F163" s="22">
        <v>81.819999999999993</v>
      </c>
      <c r="G163" s="21">
        <f>(LN(F163/Griegas!$B$6)+(Griegas!$B$5+((Griegas!$B$4^2)/2))*(254-D163))/(Griegas!$B$4*SQRT(254-D163))</f>
        <v>48.608031779444893</v>
      </c>
      <c r="H163" s="22">
        <f>(LN(F163/Griegas!$B$6)+(Griegas!$B$5-((Griegas!$B$4^2)/2))*(254-D163))/(Griegas!$B$4*SQRT(254-D163))</f>
        <v>48.430726130182805</v>
      </c>
      <c r="I163" s="23">
        <f>_xlfn.NORM.S.DIST(G163,FALSE)</f>
        <v>0</v>
      </c>
      <c r="J163" s="23">
        <f>_xlfn.NORM.S.DIST(H163,FALSE)</f>
        <v>0</v>
      </c>
      <c r="K163" s="23">
        <f>(1/(SQRT(2*PI())))*(EXP(-0.5*(G163^2)))</f>
        <v>0</v>
      </c>
      <c r="L163" s="23">
        <f>(1/(SQRT(2*PI())))*(EXP(-0.5*(H163^2)))</f>
        <v>0</v>
      </c>
      <c r="M163" s="23">
        <f>_xlfn.NORM.S.DIST(-G163,FALSE)</f>
        <v>0</v>
      </c>
      <c r="N163" s="23">
        <f>_xlfn.NORM.S.DIST(-H163,FALSE)</f>
        <v>0</v>
      </c>
      <c r="O163" s="23">
        <f>(1/(SQRT(2*PI())))*(EXP(-0.5*(-G163^2)))</f>
        <v>0</v>
      </c>
      <c r="P163" s="23">
        <f>(1/(SQRT(2*PI())))*(EXP(-0.5*(-H163^2)))</f>
        <v>0</v>
      </c>
      <c r="Q163" s="24">
        <f>_xlfn.NORM.S.DIST(G163,FALSE)</f>
        <v>0</v>
      </c>
      <c r="R163" s="22">
        <f>Griegas!$B$6*(254-D163)*EXP(-Griegas!$B$5*(254-D163))*J163</f>
        <v>0</v>
      </c>
      <c r="S163" s="22">
        <f>F163*K163*SQRT(254-D163)</f>
        <v>0</v>
      </c>
      <c r="T163" s="22">
        <f>-((0.5*Griegas!$B$4*F163*K163)/(SQRT(254-D163)))-Griegas!$B$5*Griegas!$B$6*EXP(-Griegas!$B$5*(254-D163))*J163</f>
        <v>0</v>
      </c>
      <c r="U163" s="22">
        <f>-F163*(254-D163)*I163</f>
        <v>0</v>
      </c>
      <c r="V163" s="22">
        <f>(1/(F163*Griegas!$B$4*SQRT(254-D163)))*K163</f>
        <v>0</v>
      </c>
      <c r="W163" s="23">
        <f>K163*(H163/Griegas!$B$4)</f>
        <v>0</v>
      </c>
      <c r="X163" s="22">
        <f>F163*K163*SQRT(254-D163)*((G163*H163)/Griegas!$B$4)</f>
        <v>0</v>
      </c>
    </row>
    <row r="164" spans="4:24" x14ac:dyDescent="0.35">
      <c r="D164" s="20">
        <v>162</v>
      </c>
      <c r="E164" s="28">
        <v>44924</v>
      </c>
      <c r="F164" s="22">
        <v>84.18</v>
      </c>
      <c r="G164" s="21">
        <f>(LN(F164/Griegas!$B$6)+(Griegas!$B$5+((Griegas!$B$4^2)/2))*(254-D164))/(Griegas!$B$4*SQRT(254-D164))</f>
        <v>48.501427617628011</v>
      </c>
      <c r="H164" s="22">
        <f>(LN(F164/Griegas!$B$6)+(Griegas!$B$5-((Griegas!$B$4^2)/2))*(254-D164))/(Griegas!$B$4*SQRT(254-D164))</f>
        <v>48.325077800931616</v>
      </c>
      <c r="I164" s="23">
        <f>_xlfn.NORM.S.DIST(G164,FALSE)</f>
        <v>0</v>
      </c>
      <c r="J164" s="23">
        <f>_xlfn.NORM.S.DIST(H164,FALSE)</f>
        <v>0</v>
      </c>
      <c r="K164" s="23">
        <f>(1/(SQRT(2*PI())))*(EXP(-0.5*(G164^2)))</f>
        <v>0</v>
      </c>
      <c r="L164" s="23">
        <f>(1/(SQRT(2*PI())))*(EXP(-0.5*(H164^2)))</f>
        <v>0</v>
      </c>
      <c r="M164" s="23">
        <f>_xlfn.NORM.S.DIST(-G164,FALSE)</f>
        <v>0</v>
      </c>
      <c r="N164" s="23">
        <f>_xlfn.NORM.S.DIST(-H164,FALSE)</f>
        <v>0</v>
      </c>
      <c r="O164" s="23">
        <f>(1/(SQRT(2*PI())))*(EXP(-0.5*(-G164^2)))</f>
        <v>0</v>
      </c>
      <c r="P164" s="23">
        <f>(1/(SQRT(2*PI())))*(EXP(-0.5*(-H164^2)))</f>
        <v>0</v>
      </c>
      <c r="Q164" s="24">
        <f>_xlfn.NORM.S.DIST(G164,FALSE)</f>
        <v>0</v>
      </c>
      <c r="R164" s="22">
        <f>Griegas!$B$6*(254-D164)*EXP(-Griegas!$B$5*(254-D164))*J164</f>
        <v>0</v>
      </c>
      <c r="S164" s="22">
        <f>F164*K164*SQRT(254-D164)</f>
        <v>0</v>
      </c>
      <c r="T164" s="22">
        <f>-((0.5*Griegas!$B$4*F164*K164)/(SQRT(254-D164)))-Griegas!$B$5*Griegas!$B$6*EXP(-Griegas!$B$5*(254-D164))*J164</f>
        <v>0</v>
      </c>
      <c r="U164" s="22">
        <f>-F164*(254-D164)*I164</f>
        <v>0</v>
      </c>
      <c r="V164" s="22">
        <f>(1/(F164*Griegas!$B$4*SQRT(254-D164)))*K164</f>
        <v>0</v>
      </c>
      <c r="W164" s="23">
        <f>K164*(H164/Griegas!$B$4)</f>
        <v>0</v>
      </c>
      <c r="X164" s="22">
        <f>F164*K164*SQRT(254-D164)*((G164*H164)/Griegas!$B$4)</f>
        <v>0</v>
      </c>
    </row>
    <row r="165" spans="4:24" x14ac:dyDescent="0.35">
      <c r="D165" s="20">
        <v>163</v>
      </c>
      <c r="E165" s="28">
        <v>44925</v>
      </c>
      <c r="F165" s="22">
        <v>84</v>
      </c>
      <c r="G165" s="21">
        <f>(LN(F165/Griegas!$B$6)+(Griegas!$B$5+((Griegas!$B$4^2)/2))*(254-D165))/(Griegas!$B$4*SQRT(254-D165))</f>
        <v>48.220764896264846</v>
      </c>
      <c r="H165" s="22">
        <f>(LN(F165/Griegas!$B$6)+(Griegas!$B$5-((Griegas!$B$4^2)/2))*(254-D165))/(Griegas!$B$4*SQRT(254-D165))</f>
        <v>48.045376121146688</v>
      </c>
      <c r="I165" s="23">
        <f>_xlfn.NORM.S.DIST(G165,FALSE)</f>
        <v>0</v>
      </c>
      <c r="J165" s="23">
        <f>_xlfn.NORM.S.DIST(H165,FALSE)</f>
        <v>0</v>
      </c>
      <c r="K165" s="23">
        <f>(1/(SQRT(2*PI())))*(EXP(-0.5*(G165^2)))</f>
        <v>0</v>
      </c>
      <c r="L165" s="23">
        <f>(1/(SQRT(2*PI())))*(EXP(-0.5*(H165^2)))</f>
        <v>0</v>
      </c>
      <c r="M165" s="23">
        <f>_xlfn.NORM.S.DIST(-G165,FALSE)</f>
        <v>0</v>
      </c>
      <c r="N165" s="23">
        <f>_xlfn.NORM.S.DIST(-H165,FALSE)</f>
        <v>0</v>
      </c>
      <c r="O165" s="23">
        <f>(1/(SQRT(2*PI())))*(EXP(-0.5*(-G165^2)))</f>
        <v>0</v>
      </c>
      <c r="P165" s="23">
        <f>(1/(SQRT(2*PI())))*(EXP(-0.5*(-H165^2)))</f>
        <v>0</v>
      </c>
      <c r="Q165" s="24">
        <f>_xlfn.NORM.S.DIST(G165,FALSE)</f>
        <v>0</v>
      </c>
      <c r="R165" s="22">
        <f>Griegas!$B$6*(254-D165)*EXP(-Griegas!$B$5*(254-D165))*J165</f>
        <v>0</v>
      </c>
      <c r="S165" s="22">
        <f>F165*K165*SQRT(254-D165)</f>
        <v>0</v>
      </c>
      <c r="T165" s="22">
        <f>-((0.5*Griegas!$B$4*F165*K165)/(SQRT(254-D165)))-Griegas!$B$5*Griegas!$B$6*EXP(-Griegas!$B$5*(254-D165))*J165</f>
        <v>0</v>
      </c>
      <c r="U165" s="22">
        <f>-F165*(254-D165)*I165</f>
        <v>0</v>
      </c>
      <c r="V165" s="22">
        <f>(1/(F165*Griegas!$B$4*SQRT(254-D165)))*K165</f>
        <v>0</v>
      </c>
      <c r="W165" s="23">
        <f>K165*(H165/Griegas!$B$4)</f>
        <v>0</v>
      </c>
      <c r="X165" s="22">
        <f>F165*K165*SQRT(254-D165)*((G165*H165)/Griegas!$B$4)</f>
        <v>0</v>
      </c>
    </row>
    <row r="166" spans="4:24" x14ac:dyDescent="0.35">
      <c r="D166" s="20">
        <v>164</v>
      </c>
      <c r="E166" s="28">
        <v>44929</v>
      </c>
      <c r="F166" s="22">
        <v>85.82</v>
      </c>
      <c r="G166" s="21">
        <f>(LN(F166/Griegas!$B$6)+(Griegas!$B$5+((Griegas!$B$4^2)/2))*(254-D166))/(Griegas!$B$4*SQRT(254-D166))</f>
        <v>48.073629929136665</v>
      </c>
      <c r="H166" s="22">
        <f>(LN(F166/Griegas!$B$6)+(Griegas!$B$5-((Griegas!$B$4^2)/2))*(254-D166))/(Griegas!$B$4*SQRT(254-D166))</f>
        <v>47.899207490711881</v>
      </c>
      <c r="I166" s="23">
        <f>_xlfn.NORM.S.DIST(G166,FALSE)</f>
        <v>0</v>
      </c>
      <c r="J166" s="23">
        <f>_xlfn.NORM.S.DIST(H166,FALSE)</f>
        <v>0</v>
      </c>
      <c r="K166" s="23">
        <f>(1/(SQRT(2*PI())))*(EXP(-0.5*(G166^2)))</f>
        <v>0</v>
      </c>
      <c r="L166" s="23">
        <f>(1/(SQRT(2*PI())))*(EXP(-0.5*(H166^2)))</f>
        <v>0</v>
      </c>
      <c r="M166" s="23">
        <f>_xlfn.NORM.S.DIST(-G166,FALSE)</f>
        <v>0</v>
      </c>
      <c r="N166" s="23">
        <f>_xlfn.NORM.S.DIST(-H166,FALSE)</f>
        <v>0</v>
      </c>
      <c r="O166" s="23">
        <f>(1/(SQRT(2*PI())))*(EXP(-0.5*(-G166^2)))</f>
        <v>0</v>
      </c>
      <c r="P166" s="23">
        <f>(1/(SQRT(2*PI())))*(EXP(-0.5*(-H166^2)))</f>
        <v>0</v>
      </c>
      <c r="Q166" s="24">
        <f>_xlfn.NORM.S.DIST(G166,FALSE)</f>
        <v>0</v>
      </c>
      <c r="R166" s="22">
        <f>Griegas!$B$6*(254-D166)*EXP(-Griegas!$B$5*(254-D166))*J166</f>
        <v>0</v>
      </c>
      <c r="S166" s="22">
        <f>F166*K166*SQRT(254-D166)</f>
        <v>0</v>
      </c>
      <c r="T166" s="22">
        <f>-((0.5*Griegas!$B$4*F166*K166)/(SQRT(254-D166)))-Griegas!$B$5*Griegas!$B$6*EXP(-Griegas!$B$5*(254-D166))*J166</f>
        <v>0</v>
      </c>
      <c r="U166" s="22">
        <f>-F166*(254-D166)*I166</f>
        <v>0</v>
      </c>
      <c r="V166" s="22">
        <f>(1/(F166*Griegas!$B$4*SQRT(254-D166)))*K166</f>
        <v>0</v>
      </c>
      <c r="W166" s="23">
        <f>K166*(H166/Griegas!$B$4)</f>
        <v>0</v>
      </c>
      <c r="X166" s="22">
        <f>F166*K166*SQRT(254-D166)*((G166*H166)/Griegas!$B$4)</f>
        <v>0</v>
      </c>
    </row>
    <row r="167" spans="4:24" x14ac:dyDescent="0.35">
      <c r="D167" s="20">
        <v>165</v>
      </c>
      <c r="E167" s="28">
        <v>44930</v>
      </c>
      <c r="F167" s="22">
        <v>85.139999000000003</v>
      </c>
      <c r="G167" s="21">
        <f>(LN(F167/Griegas!$B$6)+(Griegas!$B$5+((Griegas!$B$4^2)/2))*(254-D167))/(Griegas!$B$4*SQRT(254-D167))</f>
        <v>47.75689775350908</v>
      </c>
      <c r="H167" s="22">
        <f>(LN(F167/Griegas!$B$6)+(Griegas!$B$5-((Griegas!$B$4^2)/2))*(254-D167))/(Griegas!$B$4*SQRT(254-D167))</f>
        <v>47.583447035393966</v>
      </c>
      <c r="I167" s="23">
        <f>_xlfn.NORM.S.DIST(G167,FALSE)</f>
        <v>0</v>
      </c>
      <c r="J167" s="23">
        <f>_xlfn.NORM.S.DIST(H167,FALSE)</f>
        <v>0</v>
      </c>
      <c r="K167" s="23">
        <f>(1/(SQRT(2*PI())))*(EXP(-0.5*(G167^2)))</f>
        <v>0</v>
      </c>
      <c r="L167" s="23">
        <f>(1/(SQRT(2*PI())))*(EXP(-0.5*(H167^2)))</f>
        <v>0</v>
      </c>
      <c r="M167" s="23">
        <f>_xlfn.NORM.S.DIST(-G167,FALSE)</f>
        <v>0</v>
      </c>
      <c r="N167" s="23">
        <f>_xlfn.NORM.S.DIST(-H167,FALSE)</f>
        <v>0</v>
      </c>
      <c r="O167" s="23">
        <f>(1/(SQRT(2*PI())))*(EXP(-0.5*(-G167^2)))</f>
        <v>0</v>
      </c>
      <c r="P167" s="23">
        <f>(1/(SQRT(2*PI())))*(EXP(-0.5*(-H167^2)))</f>
        <v>0</v>
      </c>
      <c r="Q167" s="24">
        <f>_xlfn.NORM.S.DIST(G167,FALSE)</f>
        <v>0</v>
      </c>
      <c r="R167" s="22">
        <f>Griegas!$B$6*(254-D167)*EXP(-Griegas!$B$5*(254-D167))*J167</f>
        <v>0</v>
      </c>
      <c r="S167" s="22">
        <f>F167*K167*SQRT(254-D167)</f>
        <v>0</v>
      </c>
      <c r="T167" s="22">
        <f>-((0.5*Griegas!$B$4*F167*K167)/(SQRT(254-D167)))-Griegas!$B$5*Griegas!$B$6*EXP(-Griegas!$B$5*(254-D167))*J167</f>
        <v>0</v>
      </c>
      <c r="U167" s="22">
        <f>-F167*(254-D167)*I167</f>
        <v>0</v>
      </c>
      <c r="V167" s="22">
        <f>(1/(F167*Griegas!$B$4*SQRT(254-D167)))*K167</f>
        <v>0</v>
      </c>
      <c r="W167" s="23">
        <f>K167*(H167/Griegas!$B$4)</f>
        <v>0</v>
      </c>
      <c r="X167" s="22">
        <f>F167*K167*SQRT(254-D167)*((G167*H167)/Griegas!$B$4)</f>
        <v>0</v>
      </c>
    </row>
    <row r="168" spans="4:24" x14ac:dyDescent="0.35">
      <c r="D168" s="20">
        <v>166</v>
      </c>
      <c r="E168" s="28">
        <v>44931</v>
      </c>
      <c r="F168" s="22">
        <v>83.120002999999997</v>
      </c>
      <c r="G168" s="21">
        <f>(LN(F168/Griegas!$B$6)+(Griegas!$B$5+((Griegas!$B$4^2)/2))*(254-D168))/(Griegas!$B$4*SQRT(254-D168))</f>
        <v>47.345007386051265</v>
      </c>
      <c r="H168" s="22">
        <f>(LN(F168/Griegas!$B$6)+(Griegas!$B$5-((Griegas!$B$4^2)/2))*(254-D168))/(Griegas!$B$4*SQRT(254-D168))</f>
        <v>47.172533862856397</v>
      </c>
      <c r="I168" s="23">
        <f>_xlfn.NORM.S.DIST(G168,FALSE)</f>
        <v>0</v>
      </c>
      <c r="J168" s="23">
        <f>_xlfn.NORM.S.DIST(H168,FALSE)</f>
        <v>0</v>
      </c>
      <c r="K168" s="23">
        <f>(1/(SQRT(2*PI())))*(EXP(-0.5*(G168^2)))</f>
        <v>0</v>
      </c>
      <c r="L168" s="23">
        <f>(1/(SQRT(2*PI())))*(EXP(-0.5*(H168^2)))</f>
        <v>0</v>
      </c>
      <c r="M168" s="23">
        <f>_xlfn.NORM.S.DIST(-G168,FALSE)</f>
        <v>0</v>
      </c>
      <c r="N168" s="23">
        <f>_xlfn.NORM.S.DIST(-H168,FALSE)</f>
        <v>0</v>
      </c>
      <c r="O168" s="23">
        <f>(1/(SQRT(2*PI())))*(EXP(-0.5*(-G168^2)))</f>
        <v>0</v>
      </c>
      <c r="P168" s="23">
        <f>(1/(SQRT(2*PI())))*(EXP(-0.5*(-H168^2)))</f>
        <v>0</v>
      </c>
      <c r="Q168" s="24">
        <f>_xlfn.NORM.S.DIST(G168,FALSE)</f>
        <v>0</v>
      </c>
      <c r="R168" s="22">
        <f>Griegas!$B$6*(254-D168)*EXP(-Griegas!$B$5*(254-D168))*J168</f>
        <v>0</v>
      </c>
      <c r="S168" s="22">
        <f>F168*K168*SQRT(254-D168)</f>
        <v>0</v>
      </c>
      <c r="T168" s="22">
        <f>-((0.5*Griegas!$B$4*F168*K168)/(SQRT(254-D168)))-Griegas!$B$5*Griegas!$B$6*EXP(-Griegas!$B$5*(254-D168))*J168</f>
        <v>0</v>
      </c>
      <c r="U168" s="22">
        <f>-F168*(254-D168)*I168</f>
        <v>0</v>
      </c>
      <c r="V168" s="22">
        <f>(1/(F168*Griegas!$B$4*SQRT(254-D168)))*K168</f>
        <v>0</v>
      </c>
      <c r="W168" s="23">
        <f>K168*(H168/Griegas!$B$4)</f>
        <v>0</v>
      </c>
      <c r="X168" s="22">
        <f>F168*K168*SQRT(254-D168)*((G168*H168)/Griegas!$B$4)</f>
        <v>0</v>
      </c>
    </row>
    <row r="169" spans="4:24" x14ac:dyDescent="0.35">
      <c r="D169" s="20">
        <v>167</v>
      </c>
      <c r="E169" s="28">
        <v>44932</v>
      </c>
      <c r="F169" s="22">
        <v>86.080001999999993</v>
      </c>
      <c r="G169" s="21">
        <f>(LN(F169/Griegas!$B$6)+(Griegas!$B$5+((Griegas!$B$4^2)/2))*(254-D169))/(Griegas!$B$4*SQRT(254-D169))</f>
        <v>47.274007927359293</v>
      </c>
      <c r="H169" s="22">
        <f>(LN(F169/Griegas!$B$6)+(Griegas!$B$5-((Griegas!$B$4^2)/2))*(254-D169))/(Griegas!$B$4*SQRT(254-D169))</f>
        <v>47.102517167282116</v>
      </c>
      <c r="I169" s="23">
        <f>_xlfn.NORM.S.DIST(G169,FALSE)</f>
        <v>0</v>
      </c>
      <c r="J169" s="23">
        <f>_xlfn.NORM.S.DIST(H169,FALSE)</f>
        <v>0</v>
      </c>
      <c r="K169" s="23">
        <f>(1/(SQRT(2*PI())))*(EXP(-0.5*(G169^2)))</f>
        <v>0</v>
      </c>
      <c r="L169" s="23">
        <f>(1/(SQRT(2*PI())))*(EXP(-0.5*(H169^2)))</f>
        <v>0</v>
      </c>
      <c r="M169" s="23">
        <f>_xlfn.NORM.S.DIST(-G169,FALSE)</f>
        <v>0</v>
      </c>
      <c r="N169" s="23">
        <f>_xlfn.NORM.S.DIST(-H169,FALSE)</f>
        <v>0</v>
      </c>
      <c r="O169" s="23">
        <f>(1/(SQRT(2*PI())))*(EXP(-0.5*(-G169^2)))</f>
        <v>0</v>
      </c>
      <c r="P169" s="23">
        <f>(1/(SQRT(2*PI())))*(EXP(-0.5*(-H169^2)))</f>
        <v>0</v>
      </c>
      <c r="Q169" s="24">
        <f>_xlfn.NORM.S.DIST(G169,FALSE)</f>
        <v>0</v>
      </c>
      <c r="R169" s="22">
        <f>Griegas!$B$6*(254-D169)*EXP(-Griegas!$B$5*(254-D169))*J169</f>
        <v>0</v>
      </c>
      <c r="S169" s="22">
        <f>F169*K169*SQRT(254-D169)</f>
        <v>0</v>
      </c>
      <c r="T169" s="22">
        <f>-((0.5*Griegas!$B$4*F169*K169)/(SQRT(254-D169)))-Griegas!$B$5*Griegas!$B$6*EXP(-Griegas!$B$5*(254-D169))*J169</f>
        <v>0</v>
      </c>
      <c r="U169" s="22">
        <f>-F169*(254-D169)*I169</f>
        <v>0</v>
      </c>
      <c r="V169" s="22">
        <f>(1/(F169*Griegas!$B$4*SQRT(254-D169)))*K169</f>
        <v>0</v>
      </c>
      <c r="W169" s="23">
        <f>K169*(H169/Griegas!$B$4)</f>
        <v>0</v>
      </c>
      <c r="X169" s="22">
        <f>F169*K169*SQRT(254-D169)*((G169*H169)/Griegas!$B$4)</f>
        <v>0</v>
      </c>
    </row>
    <row r="170" spans="4:24" x14ac:dyDescent="0.35">
      <c r="D170" s="20">
        <v>168</v>
      </c>
      <c r="E170" s="28">
        <v>44935</v>
      </c>
      <c r="F170" s="22">
        <v>87.360000999999997</v>
      </c>
      <c r="G170" s="21">
        <f>(LN(F170/Griegas!$B$6)+(Griegas!$B$5+((Griegas!$B$4^2)/2))*(254-D170))/(Griegas!$B$4*SQRT(254-D170))</f>
        <v>47.085100969054558</v>
      </c>
      <c r="H170" s="22">
        <f>(LN(F170/Griegas!$B$6)+(Griegas!$B$5-((Griegas!$B$4^2)/2))*(254-D170))/(Griegas!$B$4*SQRT(254-D170))</f>
        <v>46.914598636576528</v>
      </c>
      <c r="I170" s="23">
        <f>_xlfn.NORM.S.DIST(G170,FALSE)</f>
        <v>0</v>
      </c>
      <c r="J170" s="23">
        <f>_xlfn.NORM.S.DIST(H170,FALSE)</f>
        <v>0</v>
      </c>
      <c r="K170" s="23">
        <f>(1/(SQRT(2*PI())))*(EXP(-0.5*(G170^2)))</f>
        <v>0</v>
      </c>
      <c r="L170" s="23">
        <f>(1/(SQRT(2*PI())))*(EXP(-0.5*(H170^2)))</f>
        <v>0</v>
      </c>
      <c r="M170" s="23">
        <f>_xlfn.NORM.S.DIST(-G170,FALSE)</f>
        <v>0</v>
      </c>
      <c r="N170" s="23">
        <f>_xlfn.NORM.S.DIST(-H170,FALSE)</f>
        <v>0</v>
      </c>
      <c r="O170" s="23">
        <f>(1/(SQRT(2*PI())))*(EXP(-0.5*(-G170^2)))</f>
        <v>0</v>
      </c>
      <c r="P170" s="23">
        <f>(1/(SQRT(2*PI())))*(EXP(-0.5*(-H170^2)))</f>
        <v>0</v>
      </c>
      <c r="Q170" s="24">
        <f>_xlfn.NORM.S.DIST(G170,FALSE)</f>
        <v>0</v>
      </c>
      <c r="R170" s="22">
        <f>Griegas!$B$6*(254-D170)*EXP(-Griegas!$B$5*(254-D170))*J170</f>
        <v>0</v>
      </c>
      <c r="S170" s="22">
        <f>F170*K170*SQRT(254-D170)</f>
        <v>0</v>
      </c>
      <c r="T170" s="22">
        <f>-((0.5*Griegas!$B$4*F170*K170)/(SQRT(254-D170)))-Griegas!$B$5*Griegas!$B$6*EXP(-Griegas!$B$5*(254-D170))*J170</f>
        <v>0</v>
      </c>
      <c r="U170" s="22">
        <f>-F170*(254-D170)*I170</f>
        <v>0</v>
      </c>
      <c r="V170" s="22">
        <f>(1/(F170*Griegas!$B$4*SQRT(254-D170)))*K170</f>
        <v>0</v>
      </c>
      <c r="W170" s="23">
        <f>K170*(H170/Griegas!$B$4)</f>
        <v>0</v>
      </c>
      <c r="X170" s="22">
        <f>F170*K170*SQRT(254-D170)*((G170*H170)/Griegas!$B$4)</f>
        <v>0</v>
      </c>
    </row>
    <row r="171" spans="4:24" x14ac:dyDescent="0.35">
      <c r="D171" s="20">
        <v>169</v>
      </c>
      <c r="E171" s="28">
        <v>44936</v>
      </c>
      <c r="F171" s="22">
        <v>89.870002999999997</v>
      </c>
      <c r="G171" s="21">
        <f>(LN(F171/Griegas!$B$6)+(Griegas!$B$5+((Griegas!$B$4^2)/2))*(254-D171))/(Griegas!$B$4*SQRT(254-D171))</f>
        <v>46.975618725301096</v>
      </c>
      <c r="H171" s="22">
        <f>(LN(F171/Griegas!$B$6)+(Griegas!$B$5-((Griegas!$B$4^2)/2))*(254-D171))/(Griegas!$B$4*SQRT(254-D171))</f>
        <v>46.806110583995</v>
      </c>
      <c r="I171" s="23">
        <f>_xlfn.NORM.S.DIST(G171,FALSE)</f>
        <v>0</v>
      </c>
      <c r="J171" s="23">
        <f>_xlfn.NORM.S.DIST(H171,FALSE)</f>
        <v>0</v>
      </c>
      <c r="K171" s="23">
        <f>(1/(SQRT(2*PI())))*(EXP(-0.5*(G171^2)))</f>
        <v>0</v>
      </c>
      <c r="L171" s="23">
        <f>(1/(SQRT(2*PI())))*(EXP(-0.5*(H171^2)))</f>
        <v>0</v>
      </c>
      <c r="M171" s="23">
        <f>_xlfn.NORM.S.DIST(-G171,FALSE)</f>
        <v>0</v>
      </c>
      <c r="N171" s="23">
        <f>_xlfn.NORM.S.DIST(-H171,FALSE)</f>
        <v>0</v>
      </c>
      <c r="O171" s="23">
        <f>(1/(SQRT(2*PI())))*(EXP(-0.5*(-G171^2)))</f>
        <v>0</v>
      </c>
      <c r="P171" s="23">
        <f>(1/(SQRT(2*PI())))*(EXP(-0.5*(-H171^2)))</f>
        <v>0</v>
      </c>
      <c r="Q171" s="24">
        <f>_xlfn.NORM.S.DIST(G171,FALSE)</f>
        <v>0</v>
      </c>
      <c r="R171" s="22">
        <f>Griegas!$B$6*(254-D171)*EXP(-Griegas!$B$5*(254-D171))*J171</f>
        <v>0</v>
      </c>
      <c r="S171" s="22">
        <f>F171*K171*SQRT(254-D171)</f>
        <v>0</v>
      </c>
      <c r="T171" s="22">
        <f>-((0.5*Griegas!$B$4*F171*K171)/(SQRT(254-D171)))-Griegas!$B$5*Griegas!$B$6*EXP(-Griegas!$B$5*(254-D171))*J171</f>
        <v>0</v>
      </c>
      <c r="U171" s="22">
        <f>-F171*(254-D171)*I171</f>
        <v>0</v>
      </c>
      <c r="V171" s="22">
        <f>(1/(F171*Griegas!$B$4*SQRT(254-D171)))*K171</f>
        <v>0</v>
      </c>
      <c r="W171" s="23">
        <f>K171*(H171/Griegas!$B$4)</f>
        <v>0</v>
      </c>
      <c r="X171" s="22">
        <f>F171*K171*SQRT(254-D171)*((G171*H171)/Griegas!$B$4)</f>
        <v>0</v>
      </c>
    </row>
    <row r="172" spans="4:24" x14ac:dyDescent="0.35">
      <c r="D172" s="20">
        <v>170</v>
      </c>
      <c r="E172" s="28">
        <v>44937</v>
      </c>
      <c r="F172" s="22">
        <v>95.089995999999999</v>
      </c>
      <c r="G172" s="21">
        <f>(LN(F172/Griegas!$B$6)+(Griegas!$B$5+((Griegas!$B$4^2)/2))*(254-D172))/(Griegas!$B$4*SQRT(254-D172))</f>
        <v>47.033428559888783</v>
      </c>
      <c r="H172" s="22">
        <f>(LN(F172/Griegas!$B$6)+(Griegas!$B$5-((Griegas!$B$4^2)/2))*(254-D172))/(Griegas!$B$4*SQRT(254-D172))</f>
        <v>46.864920475341947</v>
      </c>
      <c r="I172" s="23">
        <f>_xlfn.NORM.S.DIST(G172,FALSE)</f>
        <v>0</v>
      </c>
      <c r="J172" s="23">
        <f>_xlfn.NORM.S.DIST(H172,FALSE)</f>
        <v>0</v>
      </c>
      <c r="K172" s="23">
        <f>(1/(SQRT(2*PI())))*(EXP(-0.5*(G172^2)))</f>
        <v>0</v>
      </c>
      <c r="L172" s="23">
        <f>(1/(SQRT(2*PI())))*(EXP(-0.5*(H172^2)))</f>
        <v>0</v>
      </c>
      <c r="M172" s="23">
        <f>_xlfn.NORM.S.DIST(-G172,FALSE)</f>
        <v>0</v>
      </c>
      <c r="N172" s="23">
        <f>_xlfn.NORM.S.DIST(-H172,FALSE)</f>
        <v>0</v>
      </c>
      <c r="O172" s="23">
        <f>(1/(SQRT(2*PI())))*(EXP(-0.5*(-G172^2)))</f>
        <v>0</v>
      </c>
      <c r="P172" s="23">
        <f>(1/(SQRT(2*PI())))*(EXP(-0.5*(-H172^2)))</f>
        <v>0</v>
      </c>
      <c r="Q172" s="24">
        <f>_xlfn.NORM.S.DIST(G172,FALSE)</f>
        <v>0</v>
      </c>
      <c r="R172" s="22">
        <f>Griegas!$B$6*(254-D172)*EXP(-Griegas!$B$5*(254-D172))*J172</f>
        <v>0</v>
      </c>
      <c r="S172" s="22">
        <f>F172*K172*SQRT(254-D172)</f>
        <v>0</v>
      </c>
      <c r="T172" s="22">
        <f>-((0.5*Griegas!$B$4*F172*K172)/(SQRT(254-D172)))-Griegas!$B$5*Griegas!$B$6*EXP(-Griegas!$B$5*(254-D172))*J172</f>
        <v>0</v>
      </c>
      <c r="U172" s="22">
        <f>-F172*(254-D172)*I172</f>
        <v>0</v>
      </c>
      <c r="V172" s="22">
        <f>(1/(F172*Griegas!$B$4*SQRT(254-D172)))*K172</f>
        <v>0</v>
      </c>
      <c r="W172" s="23">
        <f>K172*(H172/Griegas!$B$4)</f>
        <v>0</v>
      </c>
      <c r="X172" s="22">
        <f>F172*K172*SQRT(254-D172)*((G172*H172)/Griegas!$B$4)</f>
        <v>0</v>
      </c>
    </row>
    <row r="173" spans="4:24" x14ac:dyDescent="0.35">
      <c r="D173" s="20">
        <v>171</v>
      </c>
      <c r="E173" s="28">
        <v>44938</v>
      </c>
      <c r="F173" s="22">
        <v>95.269997000000004</v>
      </c>
      <c r="G173" s="21">
        <f>(LN(F173/Griegas!$B$6)+(Griegas!$B$5+((Griegas!$B$4^2)/2))*(254-D173))/(Griegas!$B$4*SQRT(254-D173))</f>
        <v>46.767829839317152</v>
      </c>
      <c r="H173" s="22">
        <f>(LN(F173/Griegas!$B$6)+(Griegas!$B$5-((Griegas!$B$4^2)/2))*(254-D173))/(Griegas!$B$4*SQRT(254-D173))</f>
        <v>46.600327782176812</v>
      </c>
      <c r="I173" s="23">
        <f>_xlfn.NORM.S.DIST(G173,FALSE)</f>
        <v>0</v>
      </c>
      <c r="J173" s="23">
        <f>_xlfn.NORM.S.DIST(H173,FALSE)</f>
        <v>0</v>
      </c>
      <c r="K173" s="23">
        <f>(1/(SQRT(2*PI())))*(EXP(-0.5*(G173^2)))</f>
        <v>0</v>
      </c>
      <c r="L173" s="23">
        <f>(1/(SQRT(2*PI())))*(EXP(-0.5*(H173^2)))</f>
        <v>0</v>
      </c>
      <c r="M173" s="23">
        <f>_xlfn.NORM.S.DIST(-G173,FALSE)</f>
        <v>0</v>
      </c>
      <c r="N173" s="23">
        <f>_xlfn.NORM.S.DIST(-H173,FALSE)</f>
        <v>0</v>
      </c>
      <c r="O173" s="23">
        <f>(1/(SQRT(2*PI())))*(EXP(-0.5*(-G173^2)))</f>
        <v>0</v>
      </c>
      <c r="P173" s="23">
        <f>(1/(SQRT(2*PI())))*(EXP(-0.5*(-H173^2)))</f>
        <v>0</v>
      </c>
      <c r="Q173" s="24">
        <f>_xlfn.NORM.S.DIST(G173,FALSE)</f>
        <v>0</v>
      </c>
      <c r="R173" s="22">
        <f>Griegas!$B$6*(254-D173)*EXP(-Griegas!$B$5*(254-D173))*J173</f>
        <v>0</v>
      </c>
      <c r="S173" s="22">
        <f>F173*K173*SQRT(254-D173)</f>
        <v>0</v>
      </c>
      <c r="T173" s="22">
        <f>-((0.5*Griegas!$B$4*F173*K173)/(SQRT(254-D173)))-Griegas!$B$5*Griegas!$B$6*EXP(-Griegas!$B$5*(254-D173))*J173</f>
        <v>0</v>
      </c>
      <c r="U173" s="22">
        <f>-F173*(254-D173)*I173</f>
        <v>0</v>
      </c>
      <c r="V173" s="22">
        <f>(1/(F173*Griegas!$B$4*SQRT(254-D173)))*K173</f>
        <v>0</v>
      </c>
      <c r="W173" s="23">
        <f>K173*(H173/Griegas!$B$4)</f>
        <v>0</v>
      </c>
      <c r="X173" s="22">
        <f>F173*K173*SQRT(254-D173)*((G173*H173)/Griegas!$B$4)</f>
        <v>0</v>
      </c>
    </row>
    <row r="174" spans="4:24" x14ac:dyDescent="0.35">
      <c r="D174" s="20">
        <v>172</v>
      </c>
      <c r="E174" s="28">
        <v>44939</v>
      </c>
      <c r="F174" s="22">
        <v>98.120002999999997</v>
      </c>
      <c r="G174" s="21">
        <f>(LN(F174/Griegas!$B$6)+(Griegas!$B$5+((Griegas!$B$4^2)/2))*(254-D174))/(Griegas!$B$4*SQRT(254-D174))</f>
        <v>46.666405792451435</v>
      </c>
      <c r="H174" s="22">
        <f>(LN(F174/Griegas!$B$6)+(Griegas!$B$5-((Griegas!$B$4^2)/2))*(254-D174))/(Griegas!$B$4*SQRT(254-D174))</f>
        <v>46.499915841599012</v>
      </c>
      <c r="I174" s="23">
        <f>_xlfn.NORM.S.DIST(G174,FALSE)</f>
        <v>0</v>
      </c>
      <c r="J174" s="23">
        <f>_xlfn.NORM.S.DIST(H174,FALSE)</f>
        <v>0</v>
      </c>
      <c r="K174" s="23">
        <f>(1/(SQRT(2*PI())))*(EXP(-0.5*(G174^2)))</f>
        <v>0</v>
      </c>
      <c r="L174" s="23">
        <f>(1/(SQRT(2*PI())))*(EXP(-0.5*(H174^2)))</f>
        <v>0</v>
      </c>
      <c r="M174" s="23">
        <f>_xlfn.NORM.S.DIST(-G174,FALSE)</f>
        <v>0</v>
      </c>
      <c r="N174" s="23">
        <f>_xlfn.NORM.S.DIST(-H174,FALSE)</f>
        <v>0</v>
      </c>
      <c r="O174" s="23">
        <f>(1/(SQRT(2*PI())))*(EXP(-0.5*(-G174^2)))</f>
        <v>0</v>
      </c>
      <c r="P174" s="23">
        <f>(1/(SQRT(2*PI())))*(EXP(-0.5*(-H174^2)))</f>
        <v>0</v>
      </c>
      <c r="Q174" s="24">
        <f>_xlfn.NORM.S.DIST(G174,FALSE)</f>
        <v>0</v>
      </c>
      <c r="R174" s="22">
        <f>Griegas!$B$6*(254-D174)*EXP(-Griegas!$B$5*(254-D174))*J174</f>
        <v>0</v>
      </c>
      <c r="S174" s="22">
        <f>F174*K174*SQRT(254-D174)</f>
        <v>0</v>
      </c>
      <c r="T174" s="22">
        <f>-((0.5*Griegas!$B$4*F174*K174)/(SQRT(254-D174)))-Griegas!$B$5*Griegas!$B$6*EXP(-Griegas!$B$5*(254-D174))*J174</f>
        <v>0</v>
      </c>
      <c r="U174" s="22">
        <f>-F174*(254-D174)*I174</f>
        <v>0</v>
      </c>
      <c r="V174" s="22">
        <f>(1/(F174*Griegas!$B$4*SQRT(254-D174)))*K174</f>
        <v>0</v>
      </c>
      <c r="W174" s="23">
        <f>K174*(H174/Griegas!$B$4)</f>
        <v>0</v>
      </c>
      <c r="X174" s="22">
        <f>F174*K174*SQRT(254-D174)*((G174*H174)/Griegas!$B$4)</f>
        <v>0</v>
      </c>
    </row>
    <row r="175" spans="4:24" x14ac:dyDescent="0.35">
      <c r="D175" s="20">
        <v>173</v>
      </c>
      <c r="E175" s="28">
        <v>44943</v>
      </c>
      <c r="F175" s="22">
        <v>96.050003000000004</v>
      </c>
      <c r="G175" s="21">
        <f>(LN(F175/Griegas!$B$6)+(Griegas!$B$5+((Griegas!$B$4^2)/2))*(254-D175))/(Griegas!$B$4*SQRT(254-D175))</f>
        <v>46.258490024759624</v>
      </c>
      <c r="H175" s="22">
        <f>(LN(F175/Griegas!$B$6)+(Griegas!$B$5-((Griegas!$B$4^2)/2))*(254-D175))/(Griegas!$B$4*SQRT(254-D175))</f>
        <v>46.09301837062079</v>
      </c>
      <c r="I175" s="23">
        <f>_xlfn.NORM.S.DIST(G175,FALSE)</f>
        <v>0</v>
      </c>
      <c r="J175" s="23">
        <f>_xlfn.NORM.S.DIST(H175,FALSE)</f>
        <v>0</v>
      </c>
      <c r="K175" s="23">
        <f>(1/(SQRT(2*PI())))*(EXP(-0.5*(G175^2)))</f>
        <v>0</v>
      </c>
      <c r="L175" s="23">
        <f>(1/(SQRT(2*PI())))*(EXP(-0.5*(H175^2)))</f>
        <v>0</v>
      </c>
      <c r="M175" s="23">
        <f>_xlfn.NORM.S.DIST(-G175,FALSE)</f>
        <v>0</v>
      </c>
      <c r="N175" s="23">
        <f>_xlfn.NORM.S.DIST(-H175,FALSE)</f>
        <v>0</v>
      </c>
      <c r="O175" s="23">
        <f>(1/(SQRT(2*PI())))*(EXP(-0.5*(-G175^2)))</f>
        <v>0</v>
      </c>
      <c r="P175" s="23">
        <f>(1/(SQRT(2*PI())))*(EXP(-0.5*(-H175^2)))</f>
        <v>0</v>
      </c>
      <c r="Q175" s="24">
        <f>_xlfn.NORM.S.DIST(G175,FALSE)</f>
        <v>0</v>
      </c>
      <c r="R175" s="22">
        <f>Griegas!$B$6*(254-D175)*EXP(-Griegas!$B$5*(254-D175))*J175</f>
        <v>0</v>
      </c>
      <c r="S175" s="22">
        <f>F175*K175*SQRT(254-D175)</f>
        <v>0</v>
      </c>
      <c r="T175" s="22">
        <f>-((0.5*Griegas!$B$4*F175*K175)/(SQRT(254-D175)))-Griegas!$B$5*Griegas!$B$6*EXP(-Griegas!$B$5*(254-D175))*J175</f>
        <v>0</v>
      </c>
      <c r="U175" s="22">
        <f>-F175*(254-D175)*I175</f>
        <v>0</v>
      </c>
      <c r="V175" s="22">
        <f>(1/(F175*Griegas!$B$4*SQRT(254-D175)))*K175</f>
        <v>0</v>
      </c>
      <c r="W175" s="23">
        <f>K175*(H175/Griegas!$B$4)</f>
        <v>0</v>
      </c>
      <c r="X175" s="22">
        <f>F175*K175*SQRT(254-D175)*((G175*H175)/Griegas!$B$4)</f>
        <v>0</v>
      </c>
    </row>
    <row r="176" spans="4:24" x14ac:dyDescent="0.35">
      <c r="D176" s="20">
        <v>174</v>
      </c>
      <c r="E176" s="28">
        <v>44944</v>
      </c>
      <c r="F176" s="22">
        <v>95.459998999999996</v>
      </c>
      <c r="G176" s="21">
        <f>(LN(F176/Griegas!$B$6)+(Griegas!$B$5+((Griegas!$B$4^2)/2))*(254-D176))/(Griegas!$B$4*SQRT(254-D176))</f>
        <v>45.939472529873619</v>
      </c>
      <c r="H176" s="22">
        <f>(LN(F176/Griegas!$B$6)+(Griegas!$B$5-((Griegas!$B$4^2)/2))*(254-D176))/(Griegas!$B$4*SQRT(254-D176))</f>
        <v>45.775025477871935</v>
      </c>
      <c r="I176" s="23">
        <f>_xlfn.NORM.S.DIST(G176,FALSE)</f>
        <v>0</v>
      </c>
      <c r="J176" s="23">
        <f>_xlfn.NORM.S.DIST(H176,FALSE)</f>
        <v>0</v>
      </c>
      <c r="K176" s="23">
        <f>(1/(SQRT(2*PI())))*(EXP(-0.5*(G176^2)))</f>
        <v>0</v>
      </c>
      <c r="L176" s="23">
        <f>(1/(SQRT(2*PI())))*(EXP(-0.5*(H176^2)))</f>
        <v>0</v>
      </c>
      <c r="M176" s="23">
        <f>_xlfn.NORM.S.DIST(-G176,FALSE)</f>
        <v>0</v>
      </c>
      <c r="N176" s="23">
        <f>_xlfn.NORM.S.DIST(-H176,FALSE)</f>
        <v>0</v>
      </c>
      <c r="O176" s="23">
        <f>(1/(SQRT(2*PI())))*(EXP(-0.5*(-G176^2)))</f>
        <v>0</v>
      </c>
      <c r="P176" s="23">
        <f>(1/(SQRT(2*PI())))*(EXP(-0.5*(-H176^2)))</f>
        <v>0</v>
      </c>
      <c r="Q176" s="24">
        <f>_xlfn.NORM.S.DIST(G176,FALSE)</f>
        <v>0</v>
      </c>
      <c r="R176" s="22">
        <f>Griegas!$B$6*(254-D176)*EXP(-Griegas!$B$5*(254-D176))*J176</f>
        <v>0</v>
      </c>
      <c r="S176" s="22">
        <f>F176*K176*SQRT(254-D176)</f>
        <v>0</v>
      </c>
      <c r="T176" s="22">
        <f>-((0.5*Griegas!$B$4*F176*K176)/(SQRT(254-D176)))-Griegas!$B$5*Griegas!$B$6*EXP(-Griegas!$B$5*(254-D176))*J176</f>
        <v>0</v>
      </c>
      <c r="U176" s="22">
        <f>-F176*(254-D176)*I176</f>
        <v>0</v>
      </c>
      <c r="V176" s="22">
        <f>(1/(F176*Griegas!$B$4*SQRT(254-D176)))*K176</f>
        <v>0</v>
      </c>
      <c r="W176" s="23">
        <f>K176*(H176/Griegas!$B$4)</f>
        <v>0</v>
      </c>
      <c r="X176" s="22">
        <f>F176*K176*SQRT(254-D176)*((G176*H176)/Griegas!$B$4)</f>
        <v>0</v>
      </c>
    </row>
    <row r="177" spans="4:24" x14ac:dyDescent="0.35">
      <c r="D177" s="20">
        <v>175</v>
      </c>
      <c r="E177" s="28">
        <v>44945</v>
      </c>
      <c r="F177" s="22">
        <v>93.68</v>
      </c>
      <c r="G177" s="21">
        <f>(LN(F177/Griegas!$B$6)+(Griegas!$B$5+((Griegas!$B$4^2)/2))*(254-D177))/(Griegas!$B$4*SQRT(254-D177))</f>
        <v>45.540771127642202</v>
      </c>
      <c r="H177" s="22">
        <f>(LN(F177/Griegas!$B$6)+(Griegas!$B$5-((Griegas!$B$4^2)/2))*(254-D177))/(Griegas!$B$4*SQRT(254-D177))</f>
        <v>45.377355101804334</v>
      </c>
      <c r="I177" s="23">
        <f>_xlfn.NORM.S.DIST(G177,FALSE)</f>
        <v>0</v>
      </c>
      <c r="J177" s="23">
        <f>_xlfn.NORM.S.DIST(H177,FALSE)</f>
        <v>0</v>
      </c>
      <c r="K177" s="23">
        <f>(1/(SQRT(2*PI())))*(EXP(-0.5*(G177^2)))</f>
        <v>0</v>
      </c>
      <c r="L177" s="23">
        <f>(1/(SQRT(2*PI())))*(EXP(-0.5*(H177^2)))</f>
        <v>0</v>
      </c>
      <c r="M177" s="23">
        <f>_xlfn.NORM.S.DIST(-G177,FALSE)</f>
        <v>0</v>
      </c>
      <c r="N177" s="23">
        <f>_xlfn.NORM.S.DIST(-H177,FALSE)</f>
        <v>0</v>
      </c>
      <c r="O177" s="23">
        <f>(1/(SQRT(2*PI())))*(EXP(-0.5*(-G177^2)))</f>
        <v>0</v>
      </c>
      <c r="P177" s="23">
        <f>(1/(SQRT(2*PI())))*(EXP(-0.5*(-H177^2)))</f>
        <v>0</v>
      </c>
      <c r="Q177" s="24">
        <f>_xlfn.NORM.S.DIST(G177,FALSE)</f>
        <v>0</v>
      </c>
      <c r="R177" s="22">
        <f>Griegas!$B$6*(254-D177)*EXP(-Griegas!$B$5*(254-D177))*J177</f>
        <v>0</v>
      </c>
      <c r="S177" s="22">
        <f>F177*K177*SQRT(254-D177)</f>
        <v>0</v>
      </c>
      <c r="T177" s="22">
        <f>-((0.5*Griegas!$B$4*F177*K177)/(SQRT(254-D177)))-Griegas!$B$5*Griegas!$B$6*EXP(-Griegas!$B$5*(254-D177))*J177</f>
        <v>0</v>
      </c>
      <c r="U177" s="22">
        <f>-F177*(254-D177)*I177</f>
        <v>0</v>
      </c>
      <c r="V177" s="22">
        <f>(1/(F177*Griegas!$B$4*SQRT(254-D177)))*K177</f>
        <v>0</v>
      </c>
      <c r="W177" s="23">
        <f>K177*(H177/Griegas!$B$4)</f>
        <v>0</v>
      </c>
      <c r="X177" s="22">
        <f>F177*K177*SQRT(254-D177)*((G177*H177)/Griegas!$B$4)</f>
        <v>0</v>
      </c>
    </row>
    <row r="178" spans="4:24" x14ac:dyDescent="0.35">
      <c r="D178" s="20">
        <v>176</v>
      </c>
      <c r="E178" s="28">
        <v>44946</v>
      </c>
      <c r="F178" s="22">
        <v>97.25</v>
      </c>
      <c r="G178" s="21">
        <f>(LN(F178/Griegas!$B$6)+(Griegas!$B$5+((Griegas!$B$4^2)/2))*(254-D178))/(Griegas!$B$4*SQRT(254-D178))</f>
        <v>45.485072251731232</v>
      </c>
      <c r="H178" s="22">
        <f>(LN(F178/Griegas!$B$6)+(Griegas!$B$5-((Griegas!$B$4^2)/2))*(254-D178))/(Griegas!$B$4*SQRT(254-D178))</f>
        <v>45.322693798452342</v>
      </c>
      <c r="I178" s="23">
        <f>_xlfn.NORM.S.DIST(G178,FALSE)</f>
        <v>0</v>
      </c>
      <c r="J178" s="23">
        <f>_xlfn.NORM.S.DIST(H178,FALSE)</f>
        <v>0</v>
      </c>
      <c r="K178" s="23">
        <f>(1/(SQRT(2*PI())))*(EXP(-0.5*(G178^2)))</f>
        <v>0</v>
      </c>
      <c r="L178" s="23">
        <f>(1/(SQRT(2*PI())))*(EXP(-0.5*(H178^2)))</f>
        <v>0</v>
      </c>
      <c r="M178" s="23">
        <f>_xlfn.NORM.S.DIST(-G178,FALSE)</f>
        <v>0</v>
      </c>
      <c r="N178" s="23">
        <f>_xlfn.NORM.S.DIST(-H178,FALSE)</f>
        <v>0</v>
      </c>
      <c r="O178" s="23">
        <f>(1/(SQRT(2*PI())))*(EXP(-0.5*(-G178^2)))</f>
        <v>0</v>
      </c>
      <c r="P178" s="23">
        <f>(1/(SQRT(2*PI())))*(EXP(-0.5*(-H178^2)))</f>
        <v>0</v>
      </c>
      <c r="Q178" s="24">
        <f>_xlfn.NORM.S.DIST(G178,FALSE)</f>
        <v>0</v>
      </c>
      <c r="R178" s="22">
        <f>Griegas!$B$6*(254-D178)*EXP(-Griegas!$B$5*(254-D178))*J178</f>
        <v>0</v>
      </c>
      <c r="S178" s="22">
        <f>F178*K178*SQRT(254-D178)</f>
        <v>0</v>
      </c>
      <c r="T178" s="22">
        <f>-((0.5*Griegas!$B$4*F178*K178)/(SQRT(254-D178)))-Griegas!$B$5*Griegas!$B$6*EXP(-Griegas!$B$5*(254-D178))*J178</f>
        <v>0</v>
      </c>
      <c r="U178" s="22">
        <f>-F178*(254-D178)*I178</f>
        <v>0</v>
      </c>
      <c r="V178" s="22">
        <f>(1/(F178*Griegas!$B$4*SQRT(254-D178)))*K178</f>
        <v>0</v>
      </c>
      <c r="W178" s="23">
        <f>K178*(H178/Griegas!$B$4)</f>
        <v>0</v>
      </c>
      <c r="X178" s="22">
        <f>F178*K178*SQRT(254-D178)*((G178*H178)/Griegas!$B$4)</f>
        <v>0</v>
      </c>
    </row>
    <row r="179" spans="4:24" x14ac:dyDescent="0.35">
      <c r="D179" s="20">
        <v>177</v>
      </c>
      <c r="E179" s="28">
        <v>44949</v>
      </c>
      <c r="F179" s="22">
        <v>97.519997000000004</v>
      </c>
      <c r="G179" s="21">
        <f>(LN(F179/Griegas!$B$6)+(Griegas!$B$5+((Griegas!$B$4^2)/2))*(254-D179))/(Griegas!$B$4*SQRT(254-D179))</f>
        <v>45.215901983411854</v>
      </c>
      <c r="H179" s="22">
        <f>(LN(F179/Griegas!$B$6)+(Griegas!$B$5-((Griegas!$B$4^2)/2))*(254-D179))/(Griegas!$B$4*SQRT(254-D179))</f>
        <v>45.054567775390609</v>
      </c>
      <c r="I179" s="23">
        <f>_xlfn.NORM.S.DIST(G179,FALSE)</f>
        <v>0</v>
      </c>
      <c r="J179" s="23">
        <f>_xlfn.NORM.S.DIST(H179,FALSE)</f>
        <v>0</v>
      </c>
      <c r="K179" s="23">
        <f>(1/(SQRT(2*PI())))*(EXP(-0.5*(G179^2)))</f>
        <v>0</v>
      </c>
      <c r="L179" s="23">
        <f>(1/(SQRT(2*PI())))*(EXP(-0.5*(H179^2)))</f>
        <v>0</v>
      </c>
      <c r="M179" s="23">
        <f>_xlfn.NORM.S.DIST(-G179,FALSE)</f>
        <v>0</v>
      </c>
      <c r="N179" s="23">
        <f>_xlfn.NORM.S.DIST(-H179,FALSE)</f>
        <v>0</v>
      </c>
      <c r="O179" s="23">
        <f>(1/(SQRT(2*PI())))*(EXP(-0.5*(-G179^2)))</f>
        <v>0</v>
      </c>
      <c r="P179" s="23">
        <f>(1/(SQRT(2*PI())))*(EXP(-0.5*(-H179^2)))</f>
        <v>0</v>
      </c>
      <c r="Q179" s="24">
        <f>_xlfn.NORM.S.DIST(G179,FALSE)</f>
        <v>0</v>
      </c>
      <c r="R179" s="22">
        <f>Griegas!$B$6*(254-D179)*EXP(-Griegas!$B$5*(254-D179))*J179</f>
        <v>0</v>
      </c>
      <c r="S179" s="22">
        <f>F179*K179*SQRT(254-D179)</f>
        <v>0</v>
      </c>
      <c r="T179" s="22">
        <f>-((0.5*Griegas!$B$4*F179*K179)/(SQRT(254-D179)))-Griegas!$B$5*Griegas!$B$6*EXP(-Griegas!$B$5*(254-D179))*J179</f>
        <v>0</v>
      </c>
      <c r="U179" s="22">
        <f>-F179*(254-D179)*I179</f>
        <v>0</v>
      </c>
      <c r="V179" s="22">
        <f>(1/(F179*Griegas!$B$4*SQRT(254-D179)))*K179</f>
        <v>0</v>
      </c>
      <c r="W179" s="23">
        <f>K179*(H179/Griegas!$B$4)</f>
        <v>0</v>
      </c>
      <c r="X179" s="22">
        <f>F179*K179*SQRT(254-D179)*((G179*H179)/Griegas!$B$4)</f>
        <v>0</v>
      </c>
    </row>
    <row r="180" spans="4:24" x14ac:dyDescent="0.35">
      <c r="D180" s="20">
        <v>178</v>
      </c>
      <c r="E180" s="28">
        <v>44950</v>
      </c>
      <c r="F180" s="22">
        <v>96.32</v>
      </c>
      <c r="G180" s="21">
        <f>(LN(F180/Griegas!$B$6)+(Griegas!$B$5+((Griegas!$B$4^2)/2))*(254-D180))/(Griegas!$B$4*SQRT(254-D180))</f>
        <v>44.850587326044945</v>
      </c>
      <c r="H180" s="22">
        <f>(LN(F180/Griegas!$B$6)+(Griegas!$B$5-((Griegas!$B$4^2)/2))*(254-D180))/(Griegas!$B$4*SQRT(254-D180))</f>
        <v>44.690304166397894</v>
      </c>
      <c r="I180" s="23">
        <f>_xlfn.NORM.S.DIST(G180,FALSE)</f>
        <v>0</v>
      </c>
      <c r="J180" s="23">
        <f>_xlfn.NORM.S.DIST(H180,FALSE)</f>
        <v>0</v>
      </c>
      <c r="K180" s="23">
        <f>(1/(SQRT(2*PI())))*(EXP(-0.5*(G180^2)))</f>
        <v>0</v>
      </c>
      <c r="L180" s="23">
        <f>(1/(SQRT(2*PI())))*(EXP(-0.5*(H180^2)))</f>
        <v>0</v>
      </c>
      <c r="M180" s="23">
        <f>_xlfn.NORM.S.DIST(-G180,FALSE)</f>
        <v>0</v>
      </c>
      <c r="N180" s="23">
        <f>_xlfn.NORM.S.DIST(-H180,FALSE)</f>
        <v>0</v>
      </c>
      <c r="O180" s="23">
        <f>(1/(SQRT(2*PI())))*(EXP(-0.5*(-G180^2)))</f>
        <v>0</v>
      </c>
      <c r="P180" s="23">
        <f>(1/(SQRT(2*PI())))*(EXP(-0.5*(-H180^2)))</f>
        <v>0</v>
      </c>
      <c r="Q180" s="24">
        <f>_xlfn.NORM.S.DIST(G180,FALSE)</f>
        <v>0</v>
      </c>
      <c r="R180" s="22">
        <f>Griegas!$B$6*(254-D180)*EXP(-Griegas!$B$5*(254-D180))*J180</f>
        <v>0</v>
      </c>
      <c r="S180" s="22">
        <f>F180*K180*SQRT(254-D180)</f>
        <v>0</v>
      </c>
      <c r="T180" s="22">
        <f>-((0.5*Griegas!$B$4*F180*K180)/(SQRT(254-D180)))-Griegas!$B$5*Griegas!$B$6*EXP(-Griegas!$B$5*(254-D180))*J180</f>
        <v>0</v>
      </c>
      <c r="U180" s="22">
        <f>-F180*(254-D180)*I180</f>
        <v>0</v>
      </c>
      <c r="V180" s="22">
        <f>(1/(F180*Griegas!$B$4*SQRT(254-D180)))*K180</f>
        <v>0</v>
      </c>
      <c r="W180" s="23">
        <f>K180*(H180/Griegas!$B$4)</f>
        <v>0</v>
      </c>
      <c r="X180" s="22">
        <f>F180*K180*SQRT(254-D180)*((G180*H180)/Griegas!$B$4)</f>
        <v>0</v>
      </c>
    </row>
    <row r="181" spans="4:24" x14ac:dyDescent="0.35">
      <c r="D181" s="20">
        <v>179</v>
      </c>
      <c r="E181" s="28">
        <v>44951</v>
      </c>
      <c r="F181" s="22">
        <v>97.18</v>
      </c>
      <c r="G181" s="21">
        <f>(LN(F181/Griegas!$B$6)+(Griegas!$B$5+((Griegas!$B$4^2)/2))*(254-D181))/(Griegas!$B$4*SQRT(254-D181))</f>
        <v>44.615975149474828</v>
      </c>
      <c r="H181" s="22">
        <f>(LN(F181/Griegas!$B$6)+(Griegas!$B$5-((Griegas!$B$4^2)/2))*(254-D181))/(Griegas!$B$4*SQRT(254-D181))</f>
        <v>44.456749976040982</v>
      </c>
      <c r="I181" s="23">
        <f>_xlfn.NORM.S.DIST(G181,FALSE)</f>
        <v>0</v>
      </c>
      <c r="J181" s="23">
        <f>_xlfn.NORM.S.DIST(H181,FALSE)</f>
        <v>0</v>
      </c>
      <c r="K181" s="23">
        <f>(1/(SQRT(2*PI())))*(EXP(-0.5*(G181^2)))</f>
        <v>0</v>
      </c>
      <c r="L181" s="23">
        <f>(1/(SQRT(2*PI())))*(EXP(-0.5*(H181^2)))</f>
        <v>0</v>
      </c>
      <c r="M181" s="23">
        <f>_xlfn.NORM.S.DIST(-G181,FALSE)</f>
        <v>0</v>
      </c>
      <c r="N181" s="23">
        <f>_xlfn.NORM.S.DIST(-H181,FALSE)</f>
        <v>0</v>
      </c>
      <c r="O181" s="23">
        <f>(1/(SQRT(2*PI())))*(EXP(-0.5*(-G181^2)))</f>
        <v>0</v>
      </c>
      <c r="P181" s="23">
        <f>(1/(SQRT(2*PI())))*(EXP(-0.5*(-H181^2)))</f>
        <v>0</v>
      </c>
      <c r="Q181" s="24">
        <f>_xlfn.NORM.S.DIST(G181,FALSE)</f>
        <v>0</v>
      </c>
      <c r="R181" s="22">
        <f>Griegas!$B$6*(254-D181)*EXP(-Griegas!$B$5*(254-D181))*J181</f>
        <v>0</v>
      </c>
      <c r="S181" s="22">
        <f>F181*K181*SQRT(254-D181)</f>
        <v>0</v>
      </c>
      <c r="T181" s="22">
        <f>-((0.5*Griegas!$B$4*F181*K181)/(SQRT(254-D181)))-Griegas!$B$5*Griegas!$B$6*EXP(-Griegas!$B$5*(254-D181))*J181</f>
        <v>0</v>
      </c>
      <c r="U181" s="22">
        <f>-F181*(254-D181)*I181</f>
        <v>0</v>
      </c>
      <c r="V181" s="22">
        <f>(1/(F181*Griegas!$B$4*SQRT(254-D181)))*K181</f>
        <v>0</v>
      </c>
      <c r="W181" s="23">
        <f>K181*(H181/Griegas!$B$4)</f>
        <v>0</v>
      </c>
      <c r="X181" s="22">
        <f>F181*K181*SQRT(254-D181)*((G181*H181)/Griegas!$B$4)</f>
        <v>0</v>
      </c>
    </row>
    <row r="182" spans="4:24" x14ac:dyDescent="0.35">
      <c r="D182" s="20">
        <v>180</v>
      </c>
      <c r="E182" s="28">
        <v>44952</v>
      </c>
      <c r="F182" s="22">
        <v>99.220000999999996</v>
      </c>
      <c r="G182" s="21">
        <f>(LN(F182/Griegas!$B$6)+(Griegas!$B$5+((Griegas!$B$4^2)/2))*(254-D182))/(Griegas!$B$4*SQRT(254-D182))</f>
        <v>44.455360123974195</v>
      </c>
      <c r="H182" s="22">
        <f>(LN(F182/Griegas!$B$6)+(Griegas!$B$5-((Griegas!$B$4^2)/2))*(254-D182))/(Griegas!$B$4*SQRT(254-D182))</f>
        <v>44.297200013821097</v>
      </c>
      <c r="I182" s="23">
        <f>_xlfn.NORM.S.DIST(G182,FALSE)</f>
        <v>0</v>
      </c>
      <c r="J182" s="23">
        <f>_xlfn.NORM.S.DIST(H182,FALSE)</f>
        <v>0</v>
      </c>
      <c r="K182" s="23">
        <f>(1/(SQRT(2*PI())))*(EXP(-0.5*(G182^2)))</f>
        <v>0</v>
      </c>
      <c r="L182" s="23">
        <f>(1/(SQRT(2*PI())))*(EXP(-0.5*(H182^2)))</f>
        <v>0</v>
      </c>
      <c r="M182" s="23">
        <f>_xlfn.NORM.S.DIST(-G182,FALSE)</f>
        <v>0</v>
      </c>
      <c r="N182" s="23">
        <f>_xlfn.NORM.S.DIST(-H182,FALSE)</f>
        <v>0</v>
      </c>
      <c r="O182" s="23">
        <f>(1/(SQRT(2*PI())))*(EXP(-0.5*(-G182^2)))</f>
        <v>0</v>
      </c>
      <c r="P182" s="23">
        <f>(1/(SQRT(2*PI())))*(EXP(-0.5*(-H182^2)))</f>
        <v>0</v>
      </c>
      <c r="Q182" s="24">
        <f>_xlfn.NORM.S.DIST(G182,FALSE)</f>
        <v>0</v>
      </c>
      <c r="R182" s="22">
        <f>Griegas!$B$6*(254-D182)*EXP(-Griegas!$B$5*(254-D182))*J182</f>
        <v>0</v>
      </c>
      <c r="S182" s="22">
        <f>F182*K182*SQRT(254-D182)</f>
        <v>0</v>
      </c>
      <c r="T182" s="22">
        <f>-((0.5*Griegas!$B$4*F182*K182)/(SQRT(254-D182)))-Griegas!$B$5*Griegas!$B$6*EXP(-Griegas!$B$5*(254-D182))*J182</f>
        <v>0</v>
      </c>
      <c r="U182" s="22">
        <f>-F182*(254-D182)*I182</f>
        <v>0</v>
      </c>
      <c r="V182" s="22">
        <f>(1/(F182*Griegas!$B$4*SQRT(254-D182)))*K182</f>
        <v>0</v>
      </c>
      <c r="W182" s="23">
        <f>K182*(H182/Griegas!$B$4)</f>
        <v>0</v>
      </c>
      <c r="X182" s="22">
        <f>F182*K182*SQRT(254-D182)*((G182*H182)/Griegas!$B$4)</f>
        <v>0</v>
      </c>
    </row>
    <row r="183" spans="4:24" x14ac:dyDescent="0.35">
      <c r="D183" s="20">
        <v>181</v>
      </c>
      <c r="E183" s="28">
        <v>44953</v>
      </c>
      <c r="F183" s="22">
        <v>102.239998</v>
      </c>
      <c r="G183" s="21">
        <f>(LN(F183/Griegas!$B$6)+(Griegas!$B$5+((Griegas!$B$4^2)/2))*(254-D183))/(Griegas!$B$4*SQRT(254-D183))</f>
        <v>44.353224416191587</v>
      </c>
      <c r="H183" s="22">
        <f>(LN(F183/Griegas!$B$6)+(Griegas!$B$5-((Griegas!$B$4^2)/2))*(254-D183))/(Griegas!$B$4*SQRT(254-D183))</f>
        <v>44.19613659033535</v>
      </c>
      <c r="I183" s="23">
        <f>_xlfn.NORM.S.DIST(G183,FALSE)</f>
        <v>0</v>
      </c>
      <c r="J183" s="23">
        <f>_xlfn.NORM.S.DIST(H183,FALSE)</f>
        <v>0</v>
      </c>
      <c r="K183" s="23">
        <f>(1/(SQRT(2*PI())))*(EXP(-0.5*(G183^2)))</f>
        <v>0</v>
      </c>
      <c r="L183" s="23">
        <f>(1/(SQRT(2*PI())))*(EXP(-0.5*(H183^2)))</f>
        <v>0</v>
      </c>
      <c r="M183" s="23">
        <f>_xlfn.NORM.S.DIST(-G183,FALSE)</f>
        <v>0</v>
      </c>
      <c r="N183" s="23">
        <f>_xlfn.NORM.S.DIST(-H183,FALSE)</f>
        <v>0</v>
      </c>
      <c r="O183" s="23">
        <f>(1/(SQRT(2*PI())))*(EXP(-0.5*(-G183^2)))</f>
        <v>0</v>
      </c>
      <c r="P183" s="23">
        <f>(1/(SQRT(2*PI())))*(EXP(-0.5*(-H183^2)))</f>
        <v>0</v>
      </c>
      <c r="Q183" s="24">
        <f>_xlfn.NORM.S.DIST(G183,FALSE)</f>
        <v>0</v>
      </c>
      <c r="R183" s="22">
        <f>Griegas!$B$6*(254-D183)*EXP(-Griegas!$B$5*(254-D183))*J183</f>
        <v>0</v>
      </c>
      <c r="S183" s="22">
        <f>F183*K183*SQRT(254-D183)</f>
        <v>0</v>
      </c>
      <c r="T183" s="22">
        <f>-((0.5*Griegas!$B$4*F183*K183)/(SQRT(254-D183)))-Griegas!$B$5*Griegas!$B$6*EXP(-Griegas!$B$5*(254-D183))*J183</f>
        <v>0</v>
      </c>
      <c r="U183" s="22">
        <f>-F183*(254-D183)*I183</f>
        <v>0</v>
      </c>
      <c r="V183" s="22">
        <f>(1/(F183*Griegas!$B$4*SQRT(254-D183)))*K183</f>
        <v>0</v>
      </c>
      <c r="W183" s="23">
        <f>K183*(H183/Griegas!$B$4)</f>
        <v>0</v>
      </c>
      <c r="X183" s="22">
        <f>F183*K183*SQRT(254-D183)*((G183*H183)/Griegas!$B$4)</f>
        <v>0</v>
      </c>
    </row>
    <row r="184" spans="4:24" x14ac:dyDescent="0.35">
      <c r="D184" s="20">
        <v>182</v>
      </c>
      <c r="E184" s="28">
        <v>44956</v>
      </c>
      <c r="F184" s="22">
        <v>100.550003</v>
      </c>
      <c r="G184" s="21">
        <f>(LN(F184/Griegas!$B$6)+(Griegas!$B$5+((Griegas!$B$4^2)/2))*(254-D184))/(Griegas!$B$4*SQRT(254-D184))</f>
        <v>43.952744788021469</v>
      </c>
      <c r="H184" s="22">
        <f>(LN(F184/Griegas!$B$6)+(Griegas!$B$5-((Griegas!$B$4^2)/2))*(254-D184))/(Griegas!$B$4*SQRT(254-D184))</f>
        <v>43.796736616373835</v>
      </c>
      <c r="I184" s="23">
        <f>_xlfn.NORM.S.DIST(G184,FALSE)</f>
        <v>0</v>
      </c>
      <c r="J184" s="23">
        <f>_xlfn.NORM.S.DIST(H184,FALSE)</f>
        <v>0</v>
      </c>
      <c r="K184" s="23">
        <f>(1/(SQRT(2*PI())))*(EXP(-0.5*(G184^2)))</f>
        <v>0</v>
      </c>
      <c r="L184" s="23">
        <f>(1/(SQRT(2*PI())))*(EXP(-0.5*(H184^2)))</f>
        <v>0</v>
      </c>
      <c r="M184" s="23">
        <f>_xlfn.NORM.S.DIST(-G184,FALSE)</f>
        <v>0</v>
      </c>
      <c r="N184" s="23">
        <f>_xlfn.NORM.S.DIST(-H184,FALSE)</f>
        <v>0</v>
      </c>
      <c r="O184" s="23">
        <f>(1/(SQRT(2*PI())))*(EXP(-0.5*(-G184^2)))</f>
        <v>0</v>
      </c>
      <c r="P184" s="23">
        <f>(1/(SQRT(2*PI())))*(EXP(-0.5*(-H184^2)))</f>
        <v>0</v>
      </c>
      <c r="Q184" s="24">
        <f>_xlfn.NORM.S.DIST(G184,FALSE)</f>
        <v>0</v>
      </c>
      <c r="R184" s="22">
        <f>Griegas!$B$6*(254-D184)*EXP(-Griegas!$B$5*(254-D184))*J184</f>
        <v>0</v>
      </c>
      <c r="S184" s="22">
        <f>F184*K184*SQRT(254-D184)</f>
        <v>0</v>
      </c>
      <c r="T184" s="22">
        <f>-((0.5*Griegas!$B$4*F184*K184)/(SQRT(254-D184)))-Griegas!$B$5*Griegas!$B$6*EXP(-Griegas!$B$5*(254-D184))*J184</f>
        <v>0</v>
      </c>
      <c r="U184" s="22">
        <f>-F184*(254-D184)*I184</f>
        <v>0</v>
      </c>
      <c r="V184" s="22">
        <f>(1/(F184*Griegas!$B$4*SQRT(254-D184)))*K184</f>
        <v>0</v>
      </c>
      <c r="W184" s="23">
        <f>K184*(H184/Griegas!$B$4)</f>
        <v>0</v>
      </c>
      <c r="X184" s="22">
        <f>F184*K184*SQRT(254-D184)*((G184*H184)/Griegas!$B$4)</f>
        <v>0</v>
      </c>
    </row>
    <row r="185" spans="4:24" x14ac:dyDescent="0.35">
      <c r="D185" s="20">
        <v>183</v>
      </c>
      <c r="E185" s="28">
        <v>44957</v>
      </c>
      <c r="F185" s="22">
        <v>103.129997</v>
      </c>
      <c r="G185" s="21">
        <f>(LN(F185/Griegas!$B$6)+(Griegas!$B$5+((Griegas!$B$4^2)/2))*(254-D185))/(Griegas!$B$4*SQRT(254-D185))</f>
        <v>43.819923566265608</v>
      </c>
      <c r="H185" s="22">
        <f>(LN(F185/Griegas!$B$6)+(Griegas!$B$5-((Griegas!$B$4^2)/2))*(254-D185))/(Griegas!$B$4*SQRT(254-D185))</f>
        <v>43.665002572822367</v>
      </c>
      <c r="I185" s="23">
        <f>_xlfn.NORM.S.DIST(G185,FALSE)</f>
        <v>0</v>
      </c>
      <c r="J185" s="23">
        <f>_xlfn.NORM.S.DIST(H185,FALSE)</f>
        <v>0</v>
      </c>
      <c r="K185" s="23">
        <f>(1/(SQRT(2*PI())))*(EXP(-0.5*(G185^2)))</f>
        <v>0</v>
      </c>
      <c r="L185" s="23">
        <f>(1/(SQRT(2*PI())))*(EXP(-0.5*(H185^2)))</f>
        <v>0</v>
      </c>
      <c r="M185" s="23">
        <f>_xlfn.NORM.S.DIST(-G185,FALSE)</f>
        <v>0</v>
      </c>
      <c r="N185" s="23">
        <f>_xlfn.NORM.S.DIST(-H185,FALSE)</f>
        <v>0</v>
      </c>
      <c r="O185" s="23">
        <f>(1/(SQRT(2*PI())))*(EXP(-0.5*(-G185^2)))</f>
        <v>0</v>
      </c>
      <c r="P185" s="23">
        <f>(1/(SQRT(2*PI())))*(EXP(-0.5*(-H185^2)))</f>
        <v>0</v>
      </c>
      <c r="Q185" s="24">
        <f>_xlfn.NORM.S.DIST(G185,FALSE)</f>
        <v>0</v>
      </c>
      <c r="R185" s="22">
        <f>Griegas!$B$6*(254-D185)*EXP(-Griegas!$B$5*(254-D185))*J185</f>
        <v>0</v>
      </c>
      <c r="S185" s="22">
        <f>F185*K185*SQRT(254-D185)</f>
        <v>0</v>
      </c>
      <c r="T185" s="22">
        <f>-((0.5*Griegas!$B$4*F185*K185)/(SQRT(254-D185)))-Griegas!$B$5*Griegas!$B$6*EXP(-Griegas!$B$5*(254-D185))*J185</f>
        <v>0</v>
      </c>
      <c r="U185" s="22">
        <f>-F185*(254-D185)*I185</f>
        <v>0</v>
      </c>
      <c r="V185" s="22">
        <f>(1/(F185*Griegas!$B$4*SQRT(254-D185)))*K185</f>
        <v>0</v>
      </c>
      <c r="W185" s="23">
        <f>K185*(H185/Griegas!$B$4)</f>
        <v>0</v>
      </c>
      <c r="X185" s="22">
        <f>F185*K185*SQRT(254-D185)*((G185*H185)/Griegas!$B$4)</f>
        <v>0</v>
      </c>
    </row>
    <row r="186" spans="4:24" x14ac:dyDescent="0.35">
      <c r="D186" s="20">
        <v>184</v>
      </c>
      <c r="E186" s="28">
        <v>44958</v>
      </c>
      <c r="F186" s="22">
        <v>105.150002</v>
      </c>
      <c r="G186" s="21">
        <f>(LN(F186/Griegas!$B$6)+(Griegas!$B$5+((Griegas!$B$4^2)/2))*(254-D186))/(Griegas!$B$4*SQRT(254-D186))</f>
        <v>43.64880806434433</v>
      </c>
      <c r="H186" s="22">
        <f>(LN(F186/Griegas!$B$6)+(Griegas!$B$5-((Griegas!$B$4^2)/2))*(254-D186))/(Griegas!$B$4*SQRT(254-D186))</f>
        <v>43.494981932630502</v>
      </c>
      <c r="I186" s="23">
        <f>_xlfn.NORM.S.DIST(G186,FALSE)</f>
        <v>0</v>
      </c>
      <c r="J186" s="23">
        <f>_xlfn.NORM.S.DIST(H186,FALSE)</f>
        <v>0</v>
      </c>
      <c r="K186" s="23">
        <f>(1/(SQRT(2*PI())))*(EXP(-0.5*(G186^2)))</f>
        <v>0</v>
      </c>
      <c r="L186" s="23">
        <f>(1/(SQRT(2*PI())))*(EXP(-0.5*(H186^2)))</f>
        <v>0</v>
      </c>
      <c r="M186" s="23">
        <f>_xlfn.NORM.S.DIST(-G186,FALSE)</f>
        <v>0</v>
      </c>
      <c r="N186" s="23">
        <f>_xlfn.NORM.S.DIST(-H186,FALSE)</f>
        <v>0</v>
      </c>
      <c r="O186" s="23">
        <f>(1/(SQRT(2*PI())))*(EXP(-0.5*(-G186^2)))</f>
        <v>0</v>
      </c>
      <c r="P186" s="23">
        <f>(1/(SQRT(2*PI())))*(EXP(-0.5*(-H186^2)))</f>
        <v>0</v>
      </c>
      <c r="Q186" s="24">
        <f>_xlfn.NORM.S.DIST(G186,FALSE)</f>
        <v>0</v>
      </c>
      <c r="R186" s="22">
        <f>Griegas!$B$6*(254-D186)*EXP(-Griegas!$B$5*(254-D186))*J186</f>
        <v>0</v>
      </c>
      <c r="S186" s="22">
        <f>F186*K186*SQRT(254-D186)</f>
        <v>0</v>
      </c>
      <c r="T186" s="22">
        <f>-((0.5*Griegas!$B$4*F186*K186)/(SQRT(254-D186)))-Griegas!$B$5*Griegas!$B$6*EXP(-Griegas!$B$5*(254-D186))*J186</f>
        <v>0</v>
      </c>
      <c r="U186" s="22">
        <f>-F186*(254-D186)*I186</f>
        <v>0</v>
      </c>
      <c r="V186" s="22">
        <f>(1/(F186*Griegas!$B$4*SQRT(254-D186)))*K186</f>
        <v>0</v>
      </c>
      <c r="W186" s="23">
        <f>K186*(H186/Griegas!$B$4)</f>
        <v>0</v>
      </c>
      <c r="X186" s="22">
        <f>F186*K186*SQRT(254-D186)*((G186*H186)/Griegas!$B$4)</f>
        <v>0</v>
      </c>
    </row>
    <row r="187" spans="4:24" x14ac:dyDescent="0.35">
      <c r="D187" s="20">
        <v>185</v>
      </c>
      <c r="E187" s="28">
        <v>44959</v>
      </c>
      <c r="F187" s="22">
        <v>112.910004</v>
      </c>
      <c r="G187" s="21">
        <f>(LN(F187/Griegas!$B$6)+(Griegas!$B$5+((Griegas!$B$4^2)/2))*(254-D187))/(Griegas!$B$4*SQRT(254-D187))</f>
        <v>43.816684997256836</v>
      </c>
      <c r="H187" s="22">
        <f>(LN(F187/Griegas!$B$6)+(Griegas!$B$5-((Griegas!$B$4^2)/2))*(254-D187))/(Griegas!$B$4*SQRT(254-D187))</f>
        <v>43.663961576045033</v>
      </c>
      <c r="I187" s="23">
        <f>_xlfn.NORM.S.DIST(G187,FALSE)</f>
        <v>0</v>
      </c>
      <c r="J187" s="23">
        <f>_xlfn.NORM.S.DIST(H187,FALSE)</f>
        <v>0</v>
      </c>
      <c r="K187" s="23">
        <f>(1/(SQRT(2*PI())))*(EXP(-0.5*(G187^2)))</f>
        <v>0</v>
      </c>
      <c r="L187" s="23">
        <f>(1/(SQRT(2*PI())))*(EXP(-0.5*(H187^2)))</f>
        <v>0</v>
      </c>
      <c r="M187" s="23">
        <f>_xlfn.NORM.S.DIST(-G187,FALSE)</f>
        <v>0</v>
      </c>
      <c r="N187" s="23">
        <f>_xlfn.NORM.S.DIST(-H187,FALSE)</f>
        <v>0</v>
      </c>
      <c r="O187" s="23">
        <f>(1/(SQRT(2*PI())))*(EXP(-0.5*(-G187^2)))</f>
        <v>0</v>
      </c>
      <c r="P187" s="23">
        <f>(1/(SQRT(2*PI())))*(EXP(-0.5*(-H187^2)))</f>
        <v>0</v>
      </c>
      <c r="Q187" s="24">
        <f>_xlfn.NORM.S.DIST(G187,FALSE)</f>
        <v>0</v>
      </c>
      <c r="R187" s="22">
        <f>Griegas!$B$6*(254-D187)*EXP(-Griegas!$B$5*(254-D187))*J187</f>
        <v>0</v>
      </c>
      <c r="S187" s="22">
        <f>F187*K187*SQRT(254-D187)</f>
        <v>0</v>
      </c>
      <c r="T187" s="22">
        <f>-((0.5*Griegas!$B$4*F187*K187)/(SQRT(254-D187)))-Griegas!$B$5*Griegas!$B$6*EXP(-Griegas!$B$5*(254-D187))*J187</f>
        <v>0</v>
      </c>
      <c r="U187" s="22">
        <f>-F187*(254-D187)*I187</f>
        <v>0</v>
      </c>
      <c r="V187" s="22">
        <f>(1/(F187*Griegas!$B$4*SQRT(254-D187)))*K187</f>
        <v>0</v>
      </c>
      <c r="W187" s="23">
        <f>K187*(H187/Griegas!$B$4)</f>
        <v>0</v>
      </c>
      <c r="X187" s="22">
        <f>F187*K187*SQRT(254-D187)*((G187*H187)/Griegas!$B$4)</f>
        <v>0</v>
      </c>
    </row>
    <row r="188" spans="4:24" x14ac:dyDescent="0.35">
      <c r="D188" s="20">
        <v>186</v>
      </c>
      <c r="E188" s="28">
        <v>44960</v>
      </c>
      <c r="F188" s="22">
        <v>103.389999</v>
      </c>
      <c r="G188" s="21">
        <f>(LN(F188/Griegas!$B$6)+(Griegas!$B$5+((Griegas!$B$4^2)/2))*(254-D188))/(Griegas!$B$4*SQRT(254-D188))</f>
        <v>42.938719404577085</v>
      </c>
      <c r="H188" s="22">
        <f>(LN(F188/Griegas!$B$6)+(Griegas!$B$5-((Griegas!$B$4^2)/2))*(254-D188))/(Griegas!$B$4*SQRT(254-D188))</f>
        <v>42.787106713897067</v>
      </c>
      <c r="I188" s="23">
        <f>_xlfn.NORM.S.DIST(G188,FALSE)</f>
        <v>0</v>
      </c>
      <c r="J188" s="23">
        <f>_xlfn.NORM.S.DIST(H188,FALSE)</f>
        <v>0</v>
      </c>
      <c r="K188" s="23">
        <f>(1/(SQRT(2*PI())))*(EXP(-0.5*(G188^2)))</f>
        <v>0</v>
      </c>
      <c r="L188" s="23">
        <f>(1/(SQRT(2*PI())))*(EXP(-0.5*(H188^2)))</f>
        <v>0</v>
      </c>
      <c r="M188" s="23">
        <f>_xlfn.NORM.S.DIST(-G188,FALSE)</f>
        <v>0</v>
      </c>
      <c r="N188" s="23">
        <f>_xlfn.NORM.S.DIST(-H188,FALSE)</f>
        <v>0</v>
      </c>
      <c r="O188" s="23">
        <f>(1/(SQRT(2*PI())))*(EXP(-0.5*(-G188^2)))</f>
        <v>0</v>
      </c>
      <c r="P188" s="23">
        <f>(1/(SQRT(2*PI())))*(EXP(-0.5*(-H188^2)))</f>
        <v>0</v>
      </c>
      <c r="Q188" s="24">
        <f>_xlfn.NORM.S.DIST(G188,FALSE)</f>
        <v>0</v>
      </c>
      <c r="R188" s="22">
        <f>Griegas!$B$6*(254-D188)*EXP(-Griegas!$B$5*(254-D188))*J188</f>
        <v>0</v>
      </c>
      <c r="S188" s="22">
        <f>F188*K188*SQRT(254-D188)</f>
        <v>0</v>
      </c>
      <c r="T188" s="22">
        <f>-((0.5*Griegas!$B$4*F188*K188)/(SQRT(254-D188)))-Griegas!$B$5*Griegas!$B$6*EXP(-Griegas!$B$5*(254-D188))*J188</f>
        <v>0</v>
      </c>
      <c r="U188" s="22">
        <f>-F188*(254-D188)*I188</f>
        <v>0</v>
      </c>
      <c r="V188" s="22">
        <f>(1/(F188*Griegas!$B$4*SQRT(254-D188)))*K188</f>
        <v>0</v>
      </c>
      <c r="W188" s="23">
        <f>K188*(H188/Griegas!$B$4)</f>
        <v>0</v>
      </c>
      <c r="X188" s="22">
        <f>F188*K188*SQRT(254-D188)*((G188*H188)/Griegas!$B$4)</f>
        <v>0</v>
      </c>
    </row>
    <row r="189" spans="4:24" x14ac:dyDescent="0.35">
      <c r="D189" s="20">
        <v>187</v>
      </c>
      <c r="E189" s="28">
        <v>44963</v>
      </c>
      <c r="F189" s="22">
        <v>102.18</v>
      </c>
      <c r="G189" s="21">
        <f>(LN(F189/Griegas!$B$6)+(Griegas!$B$5+((Griegas!$B$4^2)/2))*(254-D189))/(Griegas!$B$4*SQRT(254-D189))</f>
        <v>42.557153121447314</v>
      </c>
      <c r="H189" s="22">
        <f>(LN(F189/Griegas!$B$6)+(Griegas!$B$5-((Griegas!$B$4^2)/2))*(254-D189))/(Griegas!$B$4*SQRT(254-D189))</f>
        <v>42.406659358906019</v>
      </c>
      <c r="I189" s="23">
        <f>_xlfn.NORM.S.DIST(G189,FALSE)</f>
        <v>0</v>
      </c>
      <c r="J189" s="23">
        <f>_xlfn.NORM.S.DIST(H189,FALSE)</f>
        <v>0</v>
      </c>
      <c r="K189" s="23">
        <f>(1/(SQRT(2*PI())))*(EXP(-0.5*(G189^2)))</f>
        <v>0</v>
      </c>
      <c r="L189" s="23">
        <f>(1/(SQRT(2*PI())))*(EXP(-0.5*(H189^2)))</f>
        <v>0</v>
      </c>
      <c r="M189" s="23">
        <f>_xlfn.NORM.S.DIST(-G189,FALSE)</f>
        <v>0</v>
      </c>
      <c r="N189" s="23">
        <f>_xlfn.NORM.S.DIST(-H189,FALSE)</f>
        <v>0</v>
      </c>
      <c r="O189" s="23">
        <f>(1/(SQRT(2*PI())))*(EXP(-0.5*(-G189^2)))</f>
        <v>0</v>
      </c>
      <c r="P189" s="23">
        <f>(1/(SQRT(2*PI())))*(EXP(-0.5*(-H189^2)))</f>
        <v>0</v>
      </c>
      <c r="Q189" s="24">
        <f>_xlfn.NORM.S.DIST(G189,FALSE)</f>
        <v>0</v>
      </c>
      <c r="R189" s="22">
        <f>Griegas!$B$6*(254-D189)*EXP(-Griegas!$B$5*(254-D189))*J189</f>
        <v>0</v>
      </c>
      <c r="S189" s="22">
        <f>F189*K189*SQRT(254-D189)</f>
        <v>0</v>
      </c>
      <c r="T189" s="22">
        <f>-((0.5*Griegas!$B$4*F189*K189)/(SQRT(254-D189)))-Griegas!$B$5*Griegas!$B$6*EXP(-Griegas!$B$5*(254-D189))*J189</f>
        <v>0</v>
      </c>
      <c r="U189" s="22">
        <f>-F189*(254-D189)*I189</f>
        <v>0</v>
      </c>
      <c r="V189" s="22">
        <f>(1/(F189*Griegas!$B$4*SQRT(254-D189)))*K189</f>
        <v>0</v>
      </c>
      <c r="W189" s="23">
        <f>K189*(H189/Griegas!$B$4)</f>
        <v>0</v>
      </c>
      <c r="X189" s="22">
        <f>F189*K189*SQRT(254-D189)*((G189*H189)/Griegas!$B$4)</f>
        <v>0</v>
      </c>
    </row>
    <row r="190" spans="4:24" x14ac:dyDescent="0.35">
      <c r="D190" s="20">
        <v>188</v>
      </c>
      <c r="E190" s="28">
        <v>44964</v>
      </c>
      <c r="F190" s="22">
        <v>102.110001</v>
      </c>
      <c r="G190" s="21">
        <f>(LN(F190/Griegas!$B$6)+(Griegas!$B$5+((Griegas!$B$4^2)/2))*(254-D190))/(Griegas!$B$4*SQRT(254-D190))</f>
        <v>42.24646352872557</v>
      </c>
      <c r="H190" s="22">
        <f>(LN(F190/Griegas!$B$6)+(Griegas!$B$5-((Griegas!$B$4^2)/2))*(254-D190))/(Griegas!$B$4*SQRT(254-D190))</f>
        <v>42.097097076158626</v>
      </c>
      <c r="I190" s="23">
        <f>_xlfn.NORM.S.DIST(G190,FALSE)</f>
        <v>0</v>
      </c>
      <c r="J190" s="23">
        <f>_xlfn.NORM.S.DIST(H190,FALSE)</f>
        <v>0</v>
      </c>
      <c r="K190" s="23">
        <f>(1/(SQRT(2*PI())))*(EXP(-0.5*(G190^2)))</f>
        <v>0</v>
      </c>
      <c r="L190" s="23">
        <f>(1/(SQRT(2*PI())))*(EXP(-0.5*(H190^2)))</f>
        <v>0</v>
      </c>
      <c r="M190" s="23">
        <f>_xlfn.NORM.S.DIST(-G190,FALSE)</f>
        <v>0</v>
      </c>
      <c r="N190" s="23">
        <f>_xlfn.NORM.S.DIST(-H190,FALSE)</f>
        <v>0</v>
      </c>
      <c r="O190" s="23">
        <f>(1/(SQRT(2*PI())))*(EXP(-0.5*(-G190^2)))</f>
        <v>0</v>
      </c>
      <c r="P190" s="23">
        <f>(1/(SQRT(2*PI())))*(EXP(-0.5*(-H190^2)))</f>
        <v>0</v>
      </c>
      <c r="Q190" s="24">
        <f>_xlfn.NORM.S.DIST(G190,FALSE)</f>
        <v>0</v>
      </c>
      <c r="R190" s="22">
        <f>Griegas!$B$6*(254-D190)*EXP(-Griegas!$B$5*(254-D190))*J190</f>
        <v>0</v>
      </c>
      <c r="S190" s="22">
        <f>F190*K190*SQRT(254-D190)</f>
        <v>0</v>
      </c>
      <c r="T190" s="22">
        <f>-((0.5*Griegas!$B$4*F190*K190)/(SQRT(254-D190)))-Griegas!$B$5*Griegas!$B$6*EXP(-Griegas!$B$5*(254-D190))*J190</f>
        <v>0</v>
      </c>
      <c r="U190" s="22">
        <f>-F190*(254-D190)*I190</f>
        <v>0</v>
      </c>
      <c r="V190" s="22">
        <f>(1/(F190*Griegas!$B$4*SQRT(254-D190)))*K190</f>
        <v>0</v>
      </c>
      <c r="W190" s="23">
        <f>K190*(H190/Griegas!$B$4)</f>
        <v>0</v>
      </c>
      <c r="X190" s="22">
        <f>F190*K190*SQRT(254-D190)*((G190*H190)/Griegas!$B$4)</f>
        <v>0</v>
      </c>
    </row>
    <row r="191" spans="4:24" x14ac:dyDescent="0.35">
      <c r="D191" s="20">
        <v>189</v>
      </c>
      <c r="E191" s="28">
        <v>44965</v>
      </c>
      <c r="F191" s="22">
        <v>100.050003</v>
      </c>
      <c r="G191" s="21">
        <f>(LN(F191/Griegas!$B$6)+(Griegas!$B$5+((Griegas!$B$4^2)/2))*(254-D191))/(Griegas!$B$4*SQRT(254-D191))</f>
        <v>41.800604378858594</v>
      </c>
      <c r="H191" s="22">
        <f>(LN(F191/Griegas!$B$6)+(Griegas!$B$5-((Griegas!$B$4^2)/2))*(254-D191))/(Griegas!$B$4*SQRT(254-D191))</f>
        <v>41.652373809335856</v>
      </c>
      <c r="I191" s="23">
        <f>_xlfn.NORM.S.DIST(G191,FALSE)</f>
        <v>0</v>
      </c>
      <c r="J191" s="23">
        <f>_xlfn.NORM.S.DIST(H191,FALSE)</f>
        <v>0</v>
      </c>
      <c r="K191" s="23">
        <f>(1/(SQRT(2*PI())))*(EXP(-0.5*(G191^2)))</f>
        <v>0</v>
      </c>
      <c r="L191" s="23">
        <f>(1/(SQRT(2*PI())))*(EXP(-0.5*(H191^2)))</f>
        <v>0</v>
      </c>
      <c r="M191" s="23">
        <f>_xlfn.NORM.S.DIST(-G191,FALSE)</f>
        <v>0</v>
      </c>
      <c r="N191" s="23">
        <f>_xlfn.NORM.S.DIST(-H191,FALSE)</f>
        <v>0</v>
      </c>
      <c r="O191" s="23">
        <f>(1/(SQRT(2*PI())))*(EXP(-0.5*(-G191^2)))</f>
        <v>0</v>
      </c>
      <c r="P191" s="23">
        <f>(1/(SQRT(2*PI())))*(EXP(-0.5*(-H191^2)))</f>
        <v>0</v>
      </c>
      <c r="Q191" s="24">
        <f>_xlfn.NORM.S.DIST(G191,FALSE)</f>
        <v>0</v>
      </c>
      <c r="R191" s="22">
        <f>Griegas!$B$6*(254-D191)*EXP(-Griegas!$B$5*(254-D191))*J191</f>
        <v>0</v>
      </c>
      <c r="S191" s="22">
        <f>F191*K191*SQRT(254-D191)</f>
        <v>0</v>
      </c>
      <c r="T191" s="22">
        <f>-((0.5*Griegas!$B$4*F191*K191)/(SQRT(254-D191)))-Griegas!$B$5*Griegas!$B$6*EXP(-Griegas!$B$5*(254-D191))*J191</f>
        <v>0</v>
      </c>
      <c r="U191" s="22">
        <f>-F191*(254-D191)*I191</f>
        <v>0</v>
      </c>
      <c r="V191" s="22">
        <f>(1/(F191*Griegas!$B$4*SQRT(254-D191)))*K191</f>
        <v>0</v>
      </c>
      <c r="W191" s="23">
        <f>K191*(H191/Griegas!$B$4)</f>
        <v>0</v>
      </c>
      <c r="X191" s="22">
        <f>F191*K191*SQRT(254-D191)*((G191*H191)/Griegas!$B$4)</f>
        <v>0</v>
      </c>
    </row>
    <row r="192" spans="4:24" x14ac:dyDescent="0.35">
      <c r="D192" s="20">
        <v>190</v>
      </c>
      <c r="E192" s="28">
        <v>44966</v>
      </c>
      <c r="F192" s="22">
        <v>98.239998</v>
      </c>
      <c r="G192" s="21">
        <f>(LN(F192/Griegas!$B$6)+(Griegas!$B$5+((Griegas!$B$4^2)/2))*(254-D192))/(Griegas!$B$4*SQRT(254-D192))</f>
        <v>41.364765213691271</v>
      </c>
      <c r="H192" s="22">
        <f>(LN(F192/Griegas!$B$6)+(Griegas!$B$5-((Griegas!$B$4^2)/2))*(254-D192))/(Griegas!$B$4*SQRT(254-D192))</f>
        <v>41.217679298901189</v>
      </c>
      <c r="I192" s="23">
        <f>_xlfn.NORM.S.DIST(G192,FALSE)</f>
        <v>0</v>
      </c>
      <c r="J192" s="23">
        <f>_xlfn.NORM.S.DIST(H192,FALSE)</f>
        <v>0</v>
      </c>
      <c r="K192" s="23">
        <f>(1/(SQRT(2*PI())))*(EXP(-0.5*(G192^2)))</f>
        <v>0</v>
      </c>
      <c r="L192" s="23">
        <f>(1/(SQRT(2*PI())))*(EXP(-0.5*(H192^2)))</f>
        <v>0</v>
      </c>
      <c r="M192" s="23">
        <f>_xlfn.NORM.S.DIST(-G192,FALSE)</f>
        <v>0</v>
      </c>
      <c r="N192" s="23">
        <f>_xlfn.NORM.S.DIST(-H192,FALSE)</f>
        <v>0</v>
      </c>
      <c r="O192" s="23">
        <f>(1/(SQRT(2*PI())))*(EXP(-0.5*(-G192^2)))</f>
        <v>0</v>
      </c>
      <c r="P192" s="23">
        <f>(1/(SQRT(2*PI())))*(EXP(-0.5*(-H192^2)))</f>
        <v>0</v>
      </c>
      <c r="Q192" s="24">
        <f>_xlfn.NORM.S.DIST(G192,FALSE)</f>
        <v>0</v>
      </c>
      <c r="R192" s="22">
        <f>Griegas!$B$6*(254-D192)*EXP(-Griegas!$B$5*(254-D192))*J192</f>
        <v>0</v>
      </c>
      <c r="S192" s="22">
        <f>F192*K192*SQRT(254-D192)</f>
        <v>0</v>
      </c>
      <c r="T192" s="22">
        <f>-((0.5*Griegas!$B$4*F192*K192)/(SQRT(254-D192)))-Griegas!$B$5*Griegas!$B$6*EXP(-Griegas!$B$5*(254-D192))*J192</f>
        <v>0</v>
      </c>
      <c r="U192" s="22">
        <f>-F192*(254-D192)*I192</f>
        <v>0</v>
      </c>
      <c r="V192" s="22">
        <f>(1/(F192*Griegas!$B$4*SQRT(254-D192)))*K192</f>
        <v>0</v>
      </c>
      <c r="W192" s="23">
        <f>K192*(H192/Griegas!$B$4)</f>
        <v>0</v>
      </c>
      <c r="X192" s="22">
        <f>F192*K192*SQRT(254-D192)*((G192*H192)/Griegas!$B$4)</f>
        <v>0</v>
      </c>
    </row>
    <row r="193" spans="4:24" x14ac:dyDescent="0.35">
      <c r="D193" s="20">
        <v>191</v>
      </c>
      <c r="E193" s="28">
        <v>44967</v>
      </c>
      <c r="F193" s="22">
        <v>97.610000999999997</v>
      </c>
      <c r="G193" s="21">
        <f>(LN(F193/Griegas!$B$6)+(Griegas!$B$5+((Griegas!$B$4^2)/2))*(254-D193))/(Griegas!$B$4*SQRT(254-D193))</f>
        <v>41.005625003333066</v>
      </c>
      <c r="H193" s="22">
        <f>(LN(F193/Griegas!$B$6)+(Griegas!$B$5-((Griegas!$B$4^2)/2))*(254-D193))/(Griegas!$B$4*SQRT(254-D193))</f>
        <v>40.859692721372447</v>
      </c>
      <c r="I193" s="23">
        <f>_xlfn.NORM.S.DIST(G193,FALSE)</f>
        <v>0</v>
      </c>
      <c r="J193" s="23">
        <f>_xlfn.NORM.S.DIST(H193,FALSE)</f>
        <v>0</v>
      </c>
      <c r="K193" s="23">
        <f>(1/(SQRT(2*PI())))*(EXP(-0.5*(G193^2)))</f>
        <v>0</v>
      </c>
      <c r="L193" s="23">
        <f>(1/(SQRT(2*PI())))*(EXP(-0.5*(H193^2)))</f>
        <v>0</v>
      </c>
      <c r="M193" s="23">
        <f>_xlfn.NORM.S.DIST(-G193,FALSE)</f>
        <v>0</v>
      </c>
      <c r="N193" s="23">
        <f>_xlfn.NORM.S.DIST(-H193,FALSE)</f>
        <v>0</v>
      </c>
      <c r="O193" s="23">
        <f>(1/(SQRT(2*PI())))*(EXP(-0.5*(-G193^2)))</f>
        <v>0</v>
      </c>
      <c r="P193" s="23">
        <f>(1/(SQRT(2*PI())))*(EXP(-0.5*(-H193^2)))</f>
        <v>0</v>
      </c>
      <c r="Q193" s="24">
        <f>_xlfn.NORM.S.DIST(G193,FALSE)</f>
        <v>0</v>
      </c>
      <c r="R193" s="22">
        <f>Griegas!$B$6*(254-D193)*EXP(-Griegas!$B$5*(254-D193))*J193</f>
        <v>0</v>
      </c>
      <c r="S193" s="22">
        <f>F193*K193*SQRT(254-D193)</f>
        <v>0</v>
      </c>
      <c r="T193" s="22">
        <f>-((0.5*Griegas!$B$4*F193*K193)/(SQRT(254-D193)))-Griegas!$B$5*Griegas!$B$6*EXP(-Griegas!$B$5*(254-D193))*J193</f>
        <v>0</v>
      </c>
      <c r="U193" s="22">
        <f>-F193*(254-D193)*I193</f>
        <v>0</v>
      </c>
      <c r="V193" s="22">
        <f>(1/(F193*Griegas!$B$4*SQRT(254-D193)))*K193</f>
        <v>0</v>
      </c>
      <c r="W193" s="23">
        <f>K193*(H193/Griegas!$B$4)</f>
        <v>0</v>
      </c>
      <c r="X193" s="22">
        <f>F193*K193*SQRT(254-D193)*((G193*H193)/Griegas!$B$4)</f>
        <v>0</v>
      </c>
    </row>
    <row r="194" spans="4:24" x14ac:dyDescent="0.35">
      <c r="D194" s="20">
        <v>192</v>
      </c>
      <c r="E194" s="28">
        <v>44970</v>
      </c>
      <c r="F194" s="22">
        <v>99.540001000000004</v>
      </c>
      <c r="G194" s="21">
        <f>(LN(F194/Griegas!$B$6)+(Griegas!$B$5+((Griegas!$B$4^2)/2))*(254-D194))/(Griegas!$B$4*SQRT(254-D194))</f>
        <v>40.82302847528571</v>
      </c>
      <c r="H194" s="22">
        <f>(LN(F194/Griegas!$B$6)+(Griegas!$B$5-((Griegas!$B$4^2)/2))*(254-D194))/(Griegas!$B$4*SQRT(254-D194))</f>
        <v>40.678259018884042</v>
      </c>
      <c r="I194" s="23">
        <f>_xlfn.NORM.S.DIST(G194,FALSE)</f>
        <v>0</v>
      </c>
      <c r="J194" s="23">
        <f>_xlfn.NORM.S.DIST(H194,FALSE)</f>
        <v>0</v>
      </c>
      <c r="K194" s="23">
        <f>(1/(SQRT(2*PI())))*(EXP(-0.5*(G194^2)))</f>
        <v>0</v>
      </c>
      <c r="L194" s="23">
        <f>(1/(SQRT(2*PI())))*(EXP(-0.5*(H194^2)))</f>
        <v>0</v>
      </c>
      <c r="M194" s="23">
        <f>_xlfn.NORM.S.DIST(-G194,FALSE)</f>
        <v>0</v>
      </c>
      <c r="N194" s="23">
        <f>_xlfn.NORM.S.DIST(-H194,FALSE)</f>
        <v>0</v>
      </c>
      <c r="O194" s="23">
        <f>(1/(SQRT(2*PI())))*(EXP(-0.5*(-G194^2)))</f>
        <v>0</v>
      </c>
      <c r="P194" s="23">
        <f>(1/(SQRT(2*PI())))*(EXP(-0.5*(-H194^2)))</f>
        <v>0</v>
      </c>
      <c r="Q194" s="24">
        <f>_xlfn.NORM.S.DIST(G194,FALSE)</f>
        <v>0</v>
      </c>
      <c r="R194" s="22">
        <f>Griegas!$B$6*(254-D194)*EXP(-Griegas!$B$5*(254-D194))*J194</f>
        <v>0</v>
      </c>
      <c r="S194" s="22">
        <f>F194*K194*SQRT(254-D194)</f>
        <v>0</v>
      </c>
      <c r="T194" s="22">
        <f>-((0.5*Griegas!$B$4*F194*K194)/(SQRT(254-D194)))-Griegas!$B$5*Griegas!$B$6*EXP(-Griegas!$B$5*(254-D194))*J194</f>
        <v>0</v>
      </c>
      <c r="U194" s="22">
        <f>-F194*(254-D194)*I194</f>
        <v>0</v>
      </c>
      <c r="V194" s="22">
        <f>(1/(F194*Griegas!$B$4*SQRT(254-D194)))*K194</f>
        <v>0</v>
      </c>
      <c r="W194" s="23">
        <f>K194*(H194/Griegas!$B$4)</f>
        <v>0</v>
      </c>
      <c r="X194" s="22">
        <f>F194*K194*SQRT(254-D194)*((G194*H194)/Griegas!$B$4)</f>
        <v>0</v>
      </c>
    </row>
    <row r="195" spans="4:24" x14ac:dyDescent="0.35">
      <c r="D195" s="20">
        <v>193</v>
      </c>
      <c r="E195" s="28">
        <v>44971</v>
      </c>
      <c r="F195" s="22">
        <v>99.699996999999996</v>
      </c>
      <c r="G195" s="21">
        <f>(LN(F195/Griegas!$B$6)+(Griegas!$B$5+((Griegas!$B$4^2)/2))*(254-D195))/(Griegas!$B$4*SQRT(254-D195))</f>
        <v>40.514973065331503</v>
      </c>
      <c r="H195" s="22">
        <f>(LN(F195/Griegas!$B$6)+(Griegas!$B$5-((Griegas!$B$4^2)/2))*(254-D195))/(Griegas!$B$4*SQRT(254-D195))</f>
        <v>40.37137585054154</v>
      </c>
      <c r="I195" s="23">
        <f>_xlfn.NORM.S.DIST(G195,FALSE)</f>
        <v>0</v>
      </c>
      <c r="J195" s="23">
        <f>_xlfn.NORM.S.DIST(H195,FALSE)</f>
        <v>0</v>
      </c>
      <c r="K195" s="23">
        <f>(1/(SQRT(2*PI())))*(EXP(-0.5*(G195^2)))</f>
        <v>0</v>
      </c>
      <c r="L195" s="23">
        <f>(1/(SQRT(2*PI())))*(EXP(-0.5*(H195^2)))</f>
        <v>0</v>
      </c>
      <c r="M195" s="23">
        <f>_xlfn.NORM.S.DIST(-G195,FALSE)</f>
        <v>0</v>
      </c>
      <c r="N195" s="23">
        <f>_xlfn.NORM.S.DIST(-H195,FALSE)</f>
        <v>0</v>
      </c>
      <c r="O195" s="23">
        <f>(1/(SQRT(2*PI())))*(EXP(-0.5*(-G195^2)))</f>
        <v>0</v>
      </c>
      <c r="P195" s="23">
        <f>(1/(SQRT(2*PI())))*(EXP(-0.5*(-H195^2)))</f>
        <v>0</v>
      </c>
      <c r="Q195" s="24">
        <f>_xlfn.NORM.S.DIST(G195,FALSE)</f>
        <v>0</v>
      </c>
      <c r="R195" s="22">
        <f>Griegas!$B$6*(254-D195)*EXP(-Griegas!$B$5*(254-D195))*J195</f>
        <v>0</v>
      </c>
      <c r="S195" s="22">
        <f>F195*K195*SQRT(254-D195)</f>
        <v>0</v>
      </c>
      <c r="T195" s="22">
        <f>-((0.5*Griegas!$B$4*F195*K195)/(SQRT(254-D195)))-Griegas!$B$5*Griegas!$B$6*EXP(-Griegas!$B$5*(254-D195))*J195</f>
        <v>0</v>
      </c>
      <c r="U195" s="22">
        <f>-F195*(254-D195)*I195</f>
        <v>0</v>
      </c>
      <c r="V195" s="22">
        <f>(1/(F195*Griegas!$B$4*SQRT(254-D195)))*K195</f>
        <v>0</v>
      </c>
      <c r="W195" s="23">
        <f>K195*(H195/Griegas!$B$4)</f>
        <v>0</v>
      </c>
      <c r="X195" s="22">
        <f>F195*K195*SQRT(254-D195)*((G195*H195)/Griegas!$B$4)</f>
        <v>0</v>
      </c>
    </row>
    <row r="196" spans="4:24" x14ac:dyDescent="0.35">
      <c r="D196" s="20">
        <v>194</v>
      </c>
      <c r="E196" s="28">
        <v>44972</v>
      </c>
      <c r="F196" s="22">
        <v>101.160004</v>
      </c>
      <c r="G196" s="21">
        <f>(LN(F196/Griegas!$B$6)+(Griegas!$B$5+((Griegas!$B$4^2)/2))*(254-D196))/(Griegas!$B$4*SQRT(254-D196))</f>
        <v>40.295373441373762</v>
      </c>
      <c r="H196" s="22">
        <f>(LN(F196/Griegas!$B$6)+(Griegas!$B$5-((Griegas!$B$4^2)/2))*(254-D196))/(Griegas!$B$4*SQRT(254-D196))</f>
        <v>40.152958116762846</v>
      </c>
      <c r="I196" s="23">
        <f>_xlfn.NORM.S.DIST(G196,FALSE)</f>
        <v>0</v>
      </c>
      <c r="J196" s="23">
        <f>_xlfn.NORM.S.DIST(H196,FALSE)</f>
        <v>0</v>
      </c>
      <c r="K196" s="23">
        <f>(1/(SQRT(2*PI())))*(EXP(-0.5*(G196^2)))</f>
        <v>0</v>
      </c>
      <c r="L196" s="23">
        <f>(1/(SQRT(2*PI())))*(EXP(-0.5*(H196^2)))</f>
        <v>0</v>
      </c>
      <c r="M196" s="23">
        <f>_xlfn.NORM.S.DIST(-G196,FALSE)</f>
        <v>0</v>
      </c>
      <c r="N196" s="23">
        <f>_xlfn.NORM.S.DIST(-H196,FALSE)</f>
        <v>0</v>
      </c>
      <c r="O196" s="23">
        <f>(1/(SQRT(2*PI())))*(EXP(-0.5*(-G196^2)))</f>
        <v>0</v>
      </c>
      <c r="P196" s="23">
        <f>(1/(SQRT(2*PI())))*(EXP(-0.5*(-H196^2)))</f>
        <v>0</v>
      </c>
      <c r="Q196" s="24">
        <f>_xlfn.NORM.S.DIST(G196,FALSE)</f>
        <v>0</v>
      </c>
      <c r="R196" s="22">
        <f>Griegas!$B$6*(254-D196)*EXP(-Griegas!$B$5*(254-D196))*J196</f>
        <v>0</v>
      </c>
      <c r="S196" s="22">
        <f>F196*K196*SQRT(254-D196)</f>
        <v>0</v>
      </c>
      <c r="T196" s="22">
        <f>-((0.5*Griegas!$B$4*F196*K196)/(SQRT(254-D196)))-Griegas!$B$5*Griegas!$B$6*EXP(-Griegas!$B$5*(254-D196))*J196</f>
        <v>0</v>
      </c>
      <c r="U196" s="22">
        <f>-F196*(254-D196)*I196</f>
        <v>0</v>
      </c>
      <c r="V196" s="22">
        <f>(1/(F196*Griegas!$B$4*SQRT(254-D196)))*K196</f>
        <v>0</v>
      </c>
      <c r="W196" s="23">
        <f>K196*(H196/Griegas!$B$4)</f>
        <v>0</v>
      </c>
      <c r="X196" s="22">
        <f>F196*K196*SQRT(254-D196)*((G196*H196)/Griegas!$B$4)</f>
        <v>0</v>
      </c>
    </row>
    <row r="197" spans="4:24" x14ac:dyDescent="0.35">
      <c r="D197" s="20">
        <v>195</v>
      </c>
      <c r="E197" s="28">
        <v>44973</v>
      </c>
      <c r="F197" s="22">
        <v>98.150002000000001</v>
      </c>
      <c r="G197" s="21">
        <f>(LN(F197/Griegas!$B$6)+(Griegas!$B$5+((Griegas!$B$4^2)/2))*(254-D197))/(Griegas!$B$4*SQRT(254-D197))</f>
        <v>39.758071563930372</v>
      </c>
      <c r="H197" s="22">
        <f>(LN(F197/Griegas!$B$6)+(Griegas!$B$5-((Griegas!$B$4^2)/2))*(254-D197))/(Griegas!$B$4*SQRT(254-D197))</f>
        <v>39.616848020310222</v>
      </c>
      <c r="I197" s="23">
        <f>_xlfn.NORM.S.DIST(G197,FALSE)</f>
        <v>0</v>
      </c>
      <c r="J197" s="23">
        <f>_xlfn.NORM.S.DIST(H197,FALSE)</f>
        <v>0</v>
      </c>
      <c r="K197" s="23">
        <f>(1/(SQRT(2*PI())))*(EXP(-0.5*(G197^2)))</f>
        <v>0</v>
      </c>
      <c r="L197" s="23">
        <f>(1/(SQRT(2*PI())))*(EXP(-0.5*(H197^2)))</f>
        <v>0</v>
      </c>
      <c r="M197" s="23">
        <f>_xlfn.NORM.S.DIST(-G197,FALSE)</f>
        <v>0</v>
      </c>
      <c r="N197" s="23">
        <f>_xlfn.NORM.S.DIST(-H197,FALSE)</f>
        <v>0</v>
      </c>
      <c r="O197" s="23">
        <f>(1/(SQRT(2*PI())))*(EXP(-0.5*(-G197^2)))</f>
        <v>0</v>
      </c>
      <c r="P197" s="23">
        <f>(1/(SQRT(2*PI())))*(EXP(-0.5*(-H197^2)))</f>
        <v>0</v>
      </c>
      <c r="Q197" s="24">
        <f>_xlfn.NORM.S.DIST(G197,FALSE)</f>
        <v>0</v>
      </c>
      <c r="R197" s="22">
        <f>Griegas!$B$6*(254-D197)*EXP(-Griegas!$B$5*(254-D197))*J197</f>
        <v>0</v>
      </c>
      <c r="S197" s="22">
        <f>F197*K197*SQRT(254-D197)</f>
        <v>0</v>
      </c>
      <c r="T197" s="22">
        <f>-((0.5*Griegas!$B$4*F197*K197)/(SQRT(254-D197)))-Griegas!$B$5*Griegas!$B$6*EXP(-Griegas!$B$5*(254-D197))*J197</f>
        <v>0</v>
      </c>
      <c r="U197" s="22">
        <f>-F197*(254-D197)*I197</f>
        <v>0</v>
      </c>
      <c r="V197" s="22">
        <f>(1/(F197*Griegas!$B$4*SQRT(254-D197)))*K197</f>
        <v>0</v>
      </c>
      <c r="W197" s="23">
        <f>K197*(H197/Griegas!$B$4)</f>
        <v>0</v>
      </c>
      <c r="X197" s="22">
        <f>F197*K197*SQRT(254-D197)*((G197*H197)/Griegas!$B$4)</f>
        <v>0</v>
      </c>
    </row>
    <row r="198" spans="4:24" x14ac:dyDescent="0.35">
      <c r="D198" s="20">
        <v>196</v>
      </c>
      <c r="E198" s="28">
        <v>44974</v>
      </c>
      <c r="F198" s="22">
        <v>97.199996999999996</v>
      </c>
      <c r="G198" s="21">
        <f>(LN(F198/Griegas!$B$6)+(Griegas!$B$5+((Griegas!$B$4^2)/2))*(254-D198))/(Griegas!$B$4*SQRT(254-D198))</f>
        <v>39.360729487913233</v>
      </c>
      <c r="H198" s="22">
        <f>(LN(F198/Griegas!$B$6)+(Griegas!$B$5-((Griegas!$B$4^2)/2))*(254-D198))/(Griegas!$B$4*SQRT(254-D198))</f>
        <v>39.220707868649534</v>
      </c>
      <c r="I198" s="23">
        <f>_xlfn.NORM.S.DIST(G198,FALSE)</f>
        <v>0</v>
      </c>
      <c r="J198" s="23">
        <f>_xlfn.NORM.S.DIST(H198,FALSE)</f>
        <v>0</v>
      </c>
      <c r="K198" s="23">
        <f>(1/(SQRT(2*PI())))*(EXP(-0.5*(G198^2)))</f>
        <v>0</v>
      </c>
      <c r="L198" s="23">
        <f>(1/(SQRT(2*PI())))*(EXP(-0.5*(H198^2)))</f>
        <v>0</v>
      </c>
      <c r="M198" s="23">
        <f>_xlfn.NORM.S.DIST(-G198,FALSE)</f>
        <v>0</v>
      </c>
      <c r="N198" s="23">
        <f>_xlfn.NORM.S.DIST(-H198,FALSE)</f>
        <v>0</v>
      </c>
      <c r="O198" s="23">
        <f>(1/(SQRT(2*PI())))*(EXP(-0.5*(-G198^2)))</f>
        <v>0</v>
      </c>
      <c r="P198" s="23">
        <f>(1/(SQRT(2*PI())))*(EXP(-0.5*(-H198^2)))</f>
        <v>0</v>
      </c>
      <c r="Q198" s="24">
        <f>_xlfn.NORM.S.DIST(G198,FALSE)</f>
        <v>0</v>
      </c>
      <c r="R198" s="22">
        <f>Griegas!$B$6*(254-D198)*EXP(-Griegas!$B$5*(254-D198))*J198</f>
        <v>0</v>
      </c>
      <c r="S198" s="22">
        <f>F198*K198*SQRT(254-D198)</f>
        <v>0</v>
      </c>
      <c r="T198" s="22">
        <f>-((0.5*Griegas!$B$4*F198*K198)/(SQRT(254-D198)))-Griegas!$B$5*Griegas!$B$6*EXP(-Griegas!$B$5*(254-D198))*J198</f>
        <v>0</v>
      </c>
      <c r="U198" s="22">
        <f>-F198*(254-D198)*I198</f>
        <v>0</v>
      </c>
      <c r="V198" s="22">
        <f>(1/(F198*Griegas!$B$4*SQRT(254-D198)))*K198</f>
        <v>0</v>
      </c>
      <c r="W198" s="23">
        <f>K198*(H198/Griegas!$B$4)</f>
        <v>0</v>
      </c>
      <c r="X198" s="22">
        <f>F198*K198*SQRT(254-D198)*((G198*H198)/Griegas!$B$4)</f>
        <v>0</v>
      </c>
    </row>
    <row r="199" spans="4:24" x14ac:dyDescent="0.35">
      <c r="D199" s="20">
        <v>197</v>
      </c>
      <c r="E199" s="28">
        <v>44978</v>
      </c>
      <c r="F199" s="22">
        <v>94.580001999999993</v>
      </c>
      <c r="G199" s="21">
        <f>(LN(F199/Griegas!$B$6)+(Griegas!$B$5+((Griegas!$B$4^2)/2))*(254-D199))/(Griegas!$B$4*SQRT(254-D199))</f>
        <v>38.83264669599783</v>
      </c>
      <c r="H199" s="22">
        <f>(LN(F199/Griegas!$B$6)+(Griegas!$B$5-((Griegas!$B$4^2)/2))*(254-D199))/(Griegas!$B$4*SQRT(254-D199))</f>
        <v>38.693837407944656</v>
      </c>
      <c r="I199" s="23">
        <f>_xlfn.NORM.S.DIST(G199,FALSE)</f>
        <v>0</v>
      </c>
      <c r="J199" s="23">
        <f>_xlfn.NORM.S.DIST(H199,FALSE)</f>
        <v>0</v>
      </c>
      <c r="K199" s="23">
        <f>(1/(SQRT(2*PI())))*(EXP(-0.5*(G199^2)))</f>
        <v>0</v>
      </c>
      <c r="L199" s="23">
        <f>(1/(SQRT(2*PI())))*(EXP(-0.5*(H199^2)))</f>
        <v>0</v>
      </c>
      <c r="M199" s="23">
        <f>_xlfn.NORM.S.DIST(-G199,FALSE)</f>
        <v>0</v>
      </c>
      <c r="N199" s="23">
        <f>_xlfn.NORM.S.DIST(-H199,FALSE)</f>
        <v>0</v>
      </c>
      <c r="O199" s="23">
        <f>(1/(SQRT(2*PI())))*(EXP(-0.5*(-G199^2)))</f>
        <v>0</v>
      </c>
      <c r="P199" s="23">
        <f>(1/(SQRT(2*PI())))*(EXP(-0.5*(-H199^2)))</f>
        <v>0</v>
      </c>
      <c r="Q199" s="24">
        <f>_xlfn.NORM.S.DIST(G199,FALSE)</f>
        <v>0</v>
      </c>
      <c r="R199" s="22">
        <f>Griegas!$B$6*(254-D199)*EXP(-Griegas!$B$5*(254-D199))*J199</f>
        <v>0</v>
      </c>
      <c r="S199" s="22">
        <f>F199*K199*SQRT(254-D199)</f>
        <v>0</v>
      </c>
      <c r="T199" s="22">
        <f>-((0.5*Griegas!$B$4*F199*K199)/(SQRT(254-D199)))-Griegas!$B$5*Griegas!$B$6*EXP(-Griegas!$B$5*(254-D199))*J199</f>
        <v>0</v>
      </c>
      <c r="U199" s="22">
        <f>-F199*(254-D199)*I199</f>
        <v>0</v>
      </c>
      <c r="V199" s="22">
        <f>(1/(F199*Griegas!$B$4*SQRT(254-D199)))*K199</f>
        <v>0</v>
      </c>
      <c r="W199" s="23">
        <f>K199*(H199/Griegas!$B$4)</f>
        <v>0</v>
      </c>
      <c r="X199" s="22">
        <f>F199*K199*SQRT(254-D199)*((G199*H199)/Griegas!$B$4)</f>
        <v>0</v>
      </c>
    </row>
    <row r="200" spans="4:24" x14ac:dyDescent="0.35">
      <c r="D200" s="20">
        <v>198</v>
      </c>
      <c r="E200" s="28">
        <v>44979</v>
      </c>
      <c r="F200" s="22">
        <v>95.790001000000004</v>
      </c>
      <c r="G200" s="21">
        <f>(LN(F200/Griegas!$B$6)+(Griegas!$B$5+((Griegas!$B$4^2)/2))*(254-D200))/(Griegas!$B$4*SQRT(254-D200))</f>
        <v>38.58922612592032</v>
      </c>
      <c r="H200" s="22">
        <f>(LN(F200/Griegas!$B$6)+(Griegas!$B$5-((Griegas!$B$4^2)/2))*(254-D200))/(Griegas!$B$4*SQRT(254-D200))</f>
        <v>38.451639851029142</v>
      </c>
      <c r="I200" s="23">
        <f>_xlfn.NORM.S.DIST(G200,FALSE)</f>
        <v>0</v>
      </c>
      <c r="J200" s="23">
        <f>_xlfn.NORM.S.DIST(H200,FALSE)</f>
        <v>0</v>
      </c>
      <c r="K200" s="23">
        <f>(1/(SQRT(2*PI())))*(EXP(-0.5*(G200^2)))</f>
        <v>0</v>
      </c>
      <c r="L200" s="23">
        <f>(1/(SQRT(2*PI())))*(EXP(-0.5*(H200^2)))</f>
        <v>0</v>
      </c>
      <c r="M200" s="23">
        <f>_xlfn.NORM.S.DIST(-G200,FALSE)</f>
        <v>0</v>
      </c>
      <c r="N200" s="23">
        <f>_xlfn.NORM.S.DIST(-H200,FALSE)</f>
        <v>0</v>
      </c>
      <c r="O200" s="23">
        <f>(1/(SQRT(2*PI())))*(EXP(-0.5*(-G200^2)))</f>
        <v>0</v>
      </c>
      <c r="P200" s="23">
        <f>(1/(SQRT(2*PI())))*(EXP(-0.5*(-H200^2)))</f>
        <v>0</v>
      </c>
      <c r="Q200" s="24">
        <f>_xlfn.NORM.S.DIST(G200,FALSE)</f>
        <v>0</v>
      </c>
      <c r="R200" s="22">
        <f>Griegas!$B$6*(254-D200)*EXP(-Griegas!$B$5*(254-D200))*J200</f>
        <v>0</v>
      </c>
      <c r="S200" s="22">
        <f>F200*K200*SQRT(254-D200)</f>
        <v>0</v>
      </c>
      <c r="T200" s="22">
        <f>-((0.5*Griegas!$B$4*F200*K200)/(SQRT(254-D200)))-Griegas!$B$5*Griegas!$B$6*EXP(-Griegas!$B$5*(254-D200))*J200</f>
        <v>0</v>
      </c>
      <c r="U200" s="22">
        <f>-F200*(254-D200)*I200</f>
        <v>0</v>
      </c>
      <c r="V200" s="22">
        <f>(1/(F200*Griegas!$B$4*SQRT(254-D200)))*K200</f>
        <v>0</v>
      </c>
      <c r="W200" s="23">
        <f>K200*(H200/Griegas!$B$4)</f>
        <v>0</v>
      </c>
      <c r="X200" s="22">
        <f>F200*K200*SQRT(254-D200)*((G200*H200)/Griegas!$B$4)</f>
        <v>0</v>
      </c>
    </row>
    <row r="201" spans="4:24" x14ac:dyDescent="0.35">
      <c r="D201" s="20">
        <v>199</v>
      </c>
      <c r="E201" s="28">
        <v>44980</v>
      </c>
      <c r="F201" s="22">
        <v>95.82</v>
      </c>
      <c r="G201" s="21">
        <f>(LN(F201/Griegas!$B$6)+(Griegas!$B$5+((Griegas!$B$4^2)/2))*(254-D201))/(Griegas!$B$4*SQRT(254-D201))</f>
        <v>38.253589247733053</v>
      </c>
      <c r="H201" s="22">
        <f>(LN(F201/Griegas!$B$6)+(Griegas!$B$5-((Griegas!$B$4^2)/2))*(254-D201))/(Griegas!$B$4*SQRT(254-D201))</f>
        <v>38.117236955390645</v>
      </c>
      <c r="I201" s="23">
        <f>_xlfn.NORM.S.DIST(G201,FALSE)</f>
        <v>0</v>
      </c>
      <c r="J201" s="23">
        <f>_xlfn.NORM.S.DIST(H201,FALSE)</f>
        <v>0</v>
      </c>
      <c r="K201" s="23">
        <f>(1/(SQRT(2*PI())))*(EXP(-0.5*(G201^2)))</f>
        <v>0</v>
      </c>
      <c r="L201" s="23">
        <f>(1/(SQRT(2*PI())))*(EXP(-0.5*(H201^2)))</f>
        <v>0</v>
      </c>
      <c r="M201" s="23">
        <f>_xlfn.NORM.S.DIST(-G201,FALSE)</f>
        <v>0</v>
      </c>
      <c r="N201" s="23">
        <f>_xlfn.NORM.S.DIST(-H201,FALSE)</f>
        <v>0</v>
      </c>
      <c r="O201" s="23">
        <f>(1/(SQRT(2*PI())))*(EXP(-0.5*(-G201^2)))</f>
        <v>0</v>
      </c>
      <c r="P201" s="23">
        <f>(1/(SQRT(2*PI())))*(EXP(-0.5*(-H201^2)))</f>
        <v>0</v>
      </c>
      <c r="Q201" s="24">
        <f>_xlfn.NORM.S.DIST(G201,FALSE)</f>
        <v>0</v>
      </c>
      <c r="R201" s="22">
        <f>Griegas!$B$6*(254-D201)*EXP(-Griegas!$B$5*(254-D201))*J201</f>
        <v>0</v>
      </c>
      <c r="S201" s="22">
        <f>F201*K201*SQRT(254-D201)</f>
        <v>0</v>
      </c>
      <c r="T201" s="22">
        <f>-((0.5*Griegas!$B$4*F201*K201)/(SQRT(254-D201)))-Griegas!$B$5*Griegas!$B$6*EXP(-Griegas!$B$5*(254-D201))*J201</f>
        <v>0</v>
      </c>
      <c r="U201" s="22">
        <f>-F201*(254-D201)*I201</f>
        <v>0</v>
      </c>
      <c r="V201" s="22">
        <f>(1/(F201*Griegas!$B$4*SQRT(254-D201)))*K201</f>
        <v>0</v>
      </c>
      <c r="W201" s="23">
        <f>K201*(H201/Griegas!$B$4)</f>
        <v>0</v>
      </c>
      <c r="X201" s="22">
        <f>F201*K201*SQRT(254-D201)*((G201*H201)/Griegas!$B$4)</f>
        <v>0</v>
      </c>
    </row>
    <row r="202" spans="4:24" x14ac:dyDescent="0.35">
      <c r="D202" s="20">
        <v>200</v>
      </c>
      <c r="E202" s="28">
        <v>44981</v>
      </c>
      <c r="F202" s="22">
        <v>93.5</v>
      </c>
      <c r="G202" s="21">
        <f>(LN(F202/Griegas!$B$6)+(Griegas!$B$5+((Griegas!$B$4^2)/2))*(254-D202))/(Griegas!$B$4*SQRT(254-D202))</f>
        <v>37.731255010710285</v>
      </c>
      <c r="H202" s="22">
        <f>(LN(F202/Griegas!$B$6)+(Griegas!$B$5-((Griegas!$B$4^2)/2))*(254-D202))/(Griegas!$B$4*SQRT(254-D202))</f>
        <v>37.596147970865459</v>
      </c>
      <c r="I202" s="23">
        <f>_xlfn.NORM.S.DIST(G202,FALSE)</f>
        <v>0</v>
      </c>
      <c r="J202" s="23">
        <f>_xlfn.NORM.S.DIST(H202,FALSE)</f>
        <v>4.6743914603362744E-308</v>
      </c>
      <c r="K202" s="23">
        <f>(1/(SQRT(2*PI())))*(EXP(-0.5*(G202^2)))</f>
        <v>0</v>
      </c>
      <c r="L202" s="23">
        <f>(1/(SQRT(2*PI())))*(EXP(-0.5*(H202^2)))</f>
        <v>4.6743914603362744E-308</v>
      </c>
      <c r="M202" s="23">
        <f>_xlfn.NORM.S.DIST(-G202,FALSE)</f>
        <v>0</v>
      </c>
      <c r="N202" s="23">
        <f>_xlfn.NORM.S.DIST(-H202,FALSE)</f>
        <v>4.6743914603362744E-308</v>
      </c>
      <c r="O202" s="23">
        <f>(1/(SQRT(2*PI())))*(EXP(-0.5*(-G202^2)))</f>
        <v>0</v>
      </c>
      <c r="P202" s="23">
        <f>(1/(SQRT(2*PI())))*(EXP(-0.5*(-H202^2)))</f>
        <v>4.6743914603362744E-308</v>
      </c>
      <c r="Q202" s="24">
        <f>_xlfn.NORM.S.DIST(G202,FALSE)</f>
        <v>0</v>
      </c>
      <c r="R202" s="22">
        <f>Griegas!$B$6*(254-D202)*EXP(-Griegas!$B$5*(254-D202))*J202</f>
        <v>1.4553451139374959E-306</v>
      </c>
      <c r="S202" s="22">
        <f>F202*K202*SQRT(254-D202)</f>
        <v>0</v>
      </c>
      <c r="T202" s="22">
        <f>-((0.5*Griegas!$B$4*F202*K202)/(SQRT(254-D202)))-Griegas!$B$5*Griegas!$B$6*EXP(-Griegas!$B$5*(254-D202))*J202</f>
        <v>0</v>
      </c>
      <c r="U202" s="22">
        <f>-F202*(254-D202)*I202</f>
        <v>0</v>
      </c>
      <c r="V202" s="22">
        <f>(1/(F202*Griegas!$B$4*SQRT(254-D202)))*K202</f>
        <v>0</v>
      </c>
      <c r="W202" s="23">
        <f>K202*(H202/Griegas!$B$4)</f>
        <v>0</v>
      </c>
      <c r="X202" s="22">
        <f>F202*K202*SQRT(254-D202)*((G202*H202)/Griegas!$B$4)</f>
        <v>0</v>
      </c>
    </row>
    <row r="203" spans="4:24" x14ac:dyDescent="0.35">
      <c r="D203" s="20">
        <v>201</v>
      </c>
      <c r="E203" s="28">
        <v>44984</v>
      </c>
      <c r="F203" s="22">
        <v>93.760002</v>
      </c>
      <c r="G203" s="21">
        <f>(LN(F203/Griegas!$B$6)+(Griegas!$B$5+((Griegas!$B$4^2)/2))*(254-D203))/(Griegas!$B$4*SQRT(254-D203))</f>
        <v>37.406283765318491</v>
      </c>
      <c r="H203" s="22">
        <f>(LN(F203/Griegas!$B$6)+(Griegas!$B$5-((Griegas!$B$4^2)/2))*(254-D203))/(Griegas!$B$4*SQRT(254-D203))</f>
        <v>37.272433562463846</v>
      </c>
      <c r="I203" s="23">
        <f>_xlfn.NORM.S.DIST(G203,FALSE)</f>
        <v>5.7804542190904246E-305</v>
      </c>
      <c r="J203" s="23">
        <f>_xlfn.NORM.S.DIST(H203,FALSE)</f>
        <v>8.5607928613213734E-303</v>
      </c>
      <c r="K203" s="23">
        <f>(1/(SQRT(2*PI())))*(EXP(-0.5*(G203^2)))</f>
        <v>5.7804542190904246E-305</v>
      </c>
      <c r="L203" s="23">
        <f>(1/(SQRT(2*PI())))*(EXP(-0.5*(H203^2)))</f>
        <v>8.5607928613213734E-303</v>
      </c>
      <c r="M203" s="23">
        <f>_xlfn.NORM.S.DIST(-G203,FALSE)</f>
        <v>5.7804542190904246E-305</v>
      </c>
      <c r="N203" s="23">
        <f>_xlfn.NORM.S.DIST(-H203,FALSE)</f>
        <v>8.5607928613213734E-303</v>
      </c>
      <c r="O203" s="23">
        <f>(1/(SQRT(2*PI())))*(EXP(-0.5*(-G203^2)))</f>
        <v>5.7804542190904246E-305</v>
      </c>
      <c r="P203" s="23">
        <f>(1/(SQRT(2*PI())))*(EXP(-0.5*(-H203^2)))</f>
        <v>8.5607928613213734E-303</v>
      </c>
      <c r="Q203" s="24">
        <f>_xlfn.NORM.S.DIST(G203,FALSE)</f>
        <v>5.7804542190904246E-305</v>
      </c>
      <c r="R203" s="22">
        <f>Griegas!$B$6*(254-D203)*EXP(-Griegas!$B$5*(254-D203))*J203</f>
        <v>2.872469615457365E-301</v>
      </c>
      <c r="S203" s="22">
        <f>F203*K203*SQRT(254-D203)</f>
        <v>3.945640463046448E-302</v>
      </c>
      <c r="T203" s="22">
        <f>-((0.5*Griegas!$B$4*F203*K203)/(SQRT(254-D203)))-Griegas!$B$5*Griegas!$B$6*EXP(-Griegas!$B$5*(254-D203))*J203</f>
        <v>-5.1373921263928678E-304</v>
      </c>
      <c r="U203" s="22">
        <f>-F203*(254-D203)*I203</f>
        <v>-2.8724696154569812E-301</v>
      </c>
      <c r="V203" s="22">
        <f>(1/(F203*Griegas!$B$4*SQRT(254-D203)))*K203</f>
        <v>4.6060147490344632E-306</v>
      </c>
      <c r="W203" s="23">
        <f>K203*(H203/Griegas!$B$4)</f>
        <v>1.1718408041961292E-301</v>
      </c>
      <c r="X203" s="22">
        <f>F203*K203*SQRT(254-D203)*((G203*H203)/Griegas!$B$4)</f>
        <v>2.9920491487968011E-297</v>
      </c>
    </row>
    <row r="204" spans="4:24" x14ac:dyDescent="0.35">
      <c r="D204" s="20">
        <v>202</v>
      </c>
      <c r="E204" s="28">
        <v>44985</v>
      </c>
      <c r="F204" s="22">
        <v>94.230002999999996</v>
      </c>
      <c r="G204" s="21">
        <f>(LN(F204/Griegas!$B$6)+(Griegas!$B$5+((Griegas!$B$4^2)/2))*(254-D204))/(Griegas!$B$4*SQRT(254-D204))</f>
        <v>37.095253301177202</v>
      </c>
      <c r="H204" s="22">
        <f>(LN(F204/Griegas!$B$6)+(Griegas!$B$5-((Griegas!$B$4^2)/2))*(254-D204))/(Griegas!$B$4*SQRT(254-D204))</f>
        <v>36.962671849258662</v>
      </c>
      <c r="I204" s="23">
        <f>_xlfn.NORM.S.DIST(G204,FALSE)</f>
        <v>6.2194446970249745E-300</v>
      </c>
      <c r="J204" s="23">
        <f>_xlfn.NORM.S.DIST(H204,FALSE)</f>
        <v>8.4305672655048397E-298</v>
      </c>
      <c r="K204" s="23">
        <f>(1/(SQRT(2*PI())))*(EXP(-0.5*(G204^2)))</f>
        <v>6.2194446970249745E-300</v>
      </c>
      <c r="L204" s="23">
        <f>(1/(SQRT(2*PI())))*(EXP(-0.5*(H204^2)))</f>
        <v>8.4305672655048397E-298</v>
      </c>
      <c r="M204" s="23">
        <f>_xlfn.NORM.S.DIST(-G204,FALSE)</f>
        <v>6.2194446970249745E-300</v>
      </c>
      <c r="N204" s="23">
        <f>_xlfn.NORM.S.DIST(-H204,FALSE)</f>
        <v>8.4305672655048397E-298</v>
      </c>
      <c r="O204" s="23">
        <f>(1/(SQRT(2*PI())))*(EXP(-0.5*(-G204^2)))</f>
        <v>6.2194446970249745E-300</v>
      </c>
      <c r="P204" s="23">
        <f>(1/(SQRT(2*PI())))*(EXP(-0.5*(-H204^2)))</f>
        <v>8.4305672655048397E-298</v>
      </c>
      <c r="Q204" s="24">
        <f>_xlfn.NORM.S.DIST(G204,FALSE)</f>
        <v>6.2194446970249745E-300</v>
      </c>
      <c r="R204" s="22">
        <f>Griegas!$B$6*(254-D204)*EXP(-Griegas!$B$5*(254-D204))*J204</f>
        <v>3.0475031207866129E-296</v>
      </c>
      <c r="S204" s="22">
        <f>F204*K204*SQRT(254-D204)</f>
        <v>4.2261264477435714E-297</v>
      </c>
      <c r="T204" s="22">
        <f>-((0.5*Griegas!$B$4*F204*K204)/(SQRT(254-D204)))-Griegas!$B$5*Griegas!$B$6*EXP(-Griegas!$B$5*(254-D204))*J204</f>
        <v>-5.5559626537671143E-299</v>
      </c>
      <c r="U204" s="22">
        <f>-F204*(254-D204)*I204</f>
        <v>-3.0475031207867868E-296</v>
      </c>
      <c r="V204" s="22">
        <f>(1/(F204*Griegas!$B$4*SQRT(254-D204)))*K204</f>
        <v>4.9782836132920275E-301</v>
      </c>
      <c r="W204" s="23">
        <f>K204*(H204/Griegas!$B$4)</f>
        <v>1.2503565348121412E-296</v>
      </c>
      <c r="X204" s="22">
        <f>F204*K204*SQRT(254-D204)*((G204*H204)/Griegas!$B$4)</f>
        <v>3.1516870406360331E-292</v>
      </c>
    </row>
    <row r="205" spans="4:24" x14ac:dyDescent="0.35">
      <c r="D205" s="20">
        <v>203</v>
      </c>
      <c r="E205" s="28">
        <v>44986</v>
      </c>
      <c r="F205" s="22">
        <v>92.169998000000007</v>
      </c>
      <c r="G205" s="21">
        <f>(LN(F205/Griegas!$B$6)+(Griegas!$B$5+((Griegas!$B$4^2)/2))*(254-D205))/(Griegas!$B$4*SQRT(254-D205))</f>
        <v>36.575217176292512</v>
      </c>
      <c r="H205" s="22">
        <f>(LN(F205/Griegas!$B$6)+(Griegas!$B$5-((Griegas!$B$4^2)/2))*(254-D205))/(Griegas!$B$4*SQRT(254-D205))</f>
        <v>36.4439167346275</v>
      </c>
      <c r="I205" s="23">
        <f>_xlfn.NORM.S.DIST(G205,FALSE)</f>
        <v>1.2970179976171296E-291</v>
      </c>
      <c r="J205" s="23">
        <f>_xlfn.NORM.S.DIST(H205,FALSE)</f>
        <v>1.5661491909604835E-289</v>
      </c>
      <c r="K205" s="23">
        <f>(1/(SQRT(2*PI())))*(EXP(-0.5*(G205^2)))</f>
        <v>1.2970179976171296E-291</v>
      </c>
      <c r="L205" s="23">
        <f>(1/(SQRT(2*PI())))*(EXP(-0.5*(H205^2)))</f>
        <v>1.5661491909604835E-289</v>
      </c>
      <c r="M205" s="23">
        <f>_xlfn.NORM.S.DIST(-G205,FALSE)</f>
        <v>1.2970179976171296E-291</v>
      </c>
      <c r="N205" s="23">
        <f>_xlfn.NORM.S.DIST(-H205,FALSE)</f>
        <v>1.5661491909604835E-289</v>
      </c>
      <c r="O205" s="23">
        <f>(1/(SQRT(2*PI())))*(EXP(-0.5*(-G205^2)))</f>
        <v>1.2970179976171296E-291</v>
      </c>
      <c r="P205" s="23">
        <f>(1/(SQRT(2*PI())))*(EXP(-0.5*(-H205^2)))</f>
        <v>1.5661491909604835E-289</v>
      </c>
      <c r="Q205" s="24">
        <f>_xlfn.NORM.S.DIST(G205,FALSE)</f>
        <v>1.2970179976171296E-291</v>
      </c>
      <c r="R205" s="22">
        <f>Griegas!$B$6*(254-D205)*EXP(-Griegas!$B$5*(254-D205))*J205</f>
        <v>6.0968534585631373E-288</v>
      </c>
      <c r="S205" s="22">
        <f>F205*K205*SQRT(254-D205)</f>
        <v>8.5373024732631675E-289</v>
      </c>
      <c r="T205" s="22">
        <f>-((0.5*Griegas!$B$4*F205*K205)/(SQRT(254-D205)))-Griegas!$B$5*Griegas!$B$6*EXP(-Griegas!$B$5*(254-D205))*J205</f>
        <v>-1.1334726791322683E-290</v>
      </c>
      <c r="U205" s="22">
        <f>-F205*(254-D205)*I205</f>
        <v>-6.0968534585630768E-288</v>
      </c>
      <c r="V205" s="22">
        <f>(1/(F205*Griegas!$B$4*SQRT(254-D205)))*K205</f>
        <v>1.0717419679781819E-292</v>
      </c>
      <c r="W205" s="23">
        <f>K205*(H205/Griegas!$B$4)</f>
        <v>2.5709282075545291E-288</v>
      </c>
      <c r="X205" s="22">
        <f>F205*K205*SQRT(254-D205)*((G205*H205)/Griegas!$B$4)</f>
        <v>6.1894424464669165E-284</v>
      </c>
    </row>
    <row r="206" spans="4:24" x14ac:dyDescent="0.35">
      <c r="D206" s="20">
        <v>204</v>
      </c>
      <c r="E206" s="28">
        <v>44987</v>
      </c>
      <c r="F206" s="22">
        <v>92.129997000000003</v>
      </c>
      <c r="G206" s="21">
        <f>(LN(F206/Griegas!$B$6)+(Griegas!$B$5+((Griegas!$B$4^2)/2))*(254-D206))/(Griegas!$B$4*SQRT(254-D206))</f>
        <v>36.215115801708023</v>
      </c>
      <c r="H206" s="22">
        <f>(LN(F206/Griegas!$B$6)+(Griegas!$B$5-((Griegas!$B$4^2)/2))*(254-D206))/(Griegas!$B$4*SQRT(254-D206))</f>
        <v>36.085108992001665</v>
      </c>
      <c r="I206" s="23">
        <f>_xlfn.NORM.S.DIST(G206,FALSE)</f>
        <v>6.3795132256848873E-286</v>
      </c>
      <c r="J206" s="23">
        <f>_xlfn.NORM.S.DIST(H206,FALSE)</f>
        <v>7.0124167195942179E-284</v>
      </c>
      <c r="K206" s="23">
        <f>(1/(SQRT(2*PI())))*(EXP(-0.5*(G206^2)))</f>
        <v>6.3795132256848873E-286</v>
      </c>
      <c r="L206" s="23">
        <f>(1/(SQRT(2*PI())))*(EXP(-0.5*(H206^2)))</f>
        <v>7.0124167195942179E-284</v>
      </c>
      <c r="M206" s="23">
        <f>_xlfn.NORM.S.DIST(-G206,FALSE)</f>
        <v>6.3795132256848873E-286</v>
      </c>
      <c r="N206" s="23">
        <f>_xlfn.NORM.S.DIST(-H206,FALSE)</f>
        <v>7.0124167195942179E-284</v>
      </c>
      <c r="O206" s="23">
        <f>(1/(SQRT(2*PI())))*(EXP(-0.5*(-G206^2)))</f>
        <v>6.3795132256848873E-286</v>
      </c>
      <c r="P206" s="23">
        <f>(1/(SQRT(2*PI())))*(EXP(-0.5*(-H206^2)))</f>
        <v>7.0124167195942179E-284</v>
      </c>
      <c r="Q206" s="24">
        <f>_xlfn.NORM.S.DIST(G206,FALSE)</f>
        <v>6.3795132256848873E-286</v>
      </c>
      <c r="R206" s="22">
        <f>Griegas!$B$6*(254-D206)*EXP(-Griegas!$B$5*(254-D206))*J206</f>
        <v>2.9387226717183222E-282</v>
      </c>
      <c r="S206" s="22">
        <f>F206*K206*SQRT(254-D206)</f>
        <v>4.1559814583983704E-283</v>
      </c>
      <c r="T206" s="22">
        <f>-((0.5*Griegas!$B$4*F206*K206)/(SQRT(254-D206)))-Griegas!$B$5*Griegas!$B$6*EXP(-Griegas!$B$5*(254-D206))*J206</f>
        <v>-5.5734324469438567E-285</v>
      </c>
      <c r="U206" s="22">
        <f>-F206*(254-D206)*I206</f>
        <v>-2.9387226717190451E-282</v>
      </c>
      <c r="V206" s="22">
        <f>(1/(F206*Griegas!$B$4*SQRT(254-D206)))*K206</f>
        <v>5.3262357346015643E-287</v>
      </c>
      <c r="W206" s="23">
        <f>K206*(H206/Griegas!$B$4)</f>
        <v>1.2520868793904822E-282</v>
      </c>
      <c r="X206" s="22">
        <f>F206*K206*SQRT(254-D206)*((G206*H206)/Griegas!$B$4)</f>
        <v>2.9539993950239279E-278</v>
      </c>
    </row>
    <row r="207" spans="4:24" x14ac:dyDescent="0.35">
      <c r="D207" s="20">
        <v>205</v>
      </c>
      <c r="E207" s="28">
        <v>44988</v>
      </c>
      <c r="F207" s="22">
        <v>94.900002000000001</v>
      </c>
      <c r="G207" s="21">
        <f>(LN(F207/Griegas!$B$6)+(Griegas!$B$5+((Griegas!$B$4^2)/2))*(254-D207))/(Griegas!$B$4*SQRT(254-D207))</f>
        <v>36.084942182620956</v>
      </c>
      <c r="H207" s="22">
        <f>(LN(F207/Griegas!$B$6)+(Griegas!$B$5-((Griegas!$B$4^2)/2))*(254-D207))/(Griegas!$B$4*SQRT(254-D207))</f>
        <v>35.95624200717964</v>
      </c>
      <c r="I207" s="23">
        <f>_xlfn.NORM.S.DIST(G207,FALSE)</f>
        <v>7.0547539982092117E-284</v>
      </c>
      <c r="J207" s="23">
        <f>_xlfn.NORM.S.DIST(H207,FALSE)</f>
        <v>7.2745943472978897E-282</v>
      </c>
      <c r="K207" s="23">
        <f>(1/(SQRT(2*PI())))*(EXP(-0.5*(G207^2)))</f>
        <v>7.0547539982092117E-284</v>
      </c>
      <c r="L207" s="23">
        <f>(1/(SQRT(2*PI())))*(EXP(-0.5*(H207^2)))</f>
        <v>7.2745943472978897E-282</v>
      </c>
      <c r="M207" s="23">
        <f>_xlfn.NORM.S.DIST(-G207,FALSE)</f>
        <v>7.0547539982092117E-284</v>
      </c>
      <c r="N207" s="23">
        <f>_xlfn.NORM.S.DIST(-H207,FALSE)</f>
        <v>7.2745943472978897E-282</v>
      </c>
      <c r="O207" s="23">
        <f>(1/(SQRT(2*PI())))*(EXP(-0.5*(-G207^2)))</f>
        <v>7.0547539982092117E-284</v>
      </c>
      <c r="P207" s="23">
        <f>(1/(SQRT(2*PI())))*(EXP(-0.5*(-H207^2)))</f>
        <v>7.2745943472978897E-282</v>
      </c>
      <c r="Q207" s="24">
        <f>_xlfn.NORM.S.DIST(G207,FALSE)</f>
        <v>7.0547539982092117E-284</v>
      </c>
      <c r="R207" s="22">
        <f>Griegas!$B$6*(254-D207)*EXP(-Griegas!$B$5*(254-D207))*J207</f>
        <v>3.2805312258434246E-280</v>
      </c>
      <c r="S207" s="22">
        <f>F207*K207*SQRT(254-D207)</f>
        <v>4.686473179776935E-281</v>
      </c>
      <c r="T207" s="22">
        <f>-((0.5*Griegas!$B$4*F207*K207)/(SQRT(254-D207)))-Griegas!$B$5*Griegas!$B$6*EXP(-Griegas!$B$5*(254-D207))*J207</f>
        <v>-6.3495461408491458E-283</v>
      </c>
      <c r="U207" s="22">
        <f>-F207*(254-D207)*I207</f>
        <v>-3.2805312258438547E-280</v>
      </c>
      <c r="V207" s="22">
        <f>(1/(F207*Griegas!$B$4*SQRT(254-D207)))*K207</f>
        <v>5.7761240782981201E-285</v>
      </c>
      <c r="W207" s="23">
        <f>K207*(H207/Griegas!$B$4)</f>
        <v>1.3796695213012384E-280</v>
      </c>
      <c r="X207" s="22">
        <f>F207*K207*SQRT(254-D207)*((G207*H207)/Griegas!$B$4)</f>
        <v>3.3072372103899907E-276</v>
      </c>
    </row>
    <row r="208" spans="4:24" x14ac:dyDescent="0.35">
      <c r="D208" s="20">
        <v>206</v>
      </c>
      <c r="E208" s="28">
        <v>44991</v>
      </c>
      <c r="F208" s="22">
        <v>93.75</v>
      </c>
      <c r="G208" s="21">
        <f>(LN(F208/Griegas!$B$6)+(Griegas!$B$5+((Griegas!$B$4^2)/2))*(254-D208))/(Griegas!$B$4*SQRT(254-D208))</f>
        <v>35.627610061705909</v>
      </c>
      <c r="H208" s="22">
        <f>(LN(F208/Griegas!$B$6)+(Griegas!$B$5-((Griegas!$B$4^2)/2))*(254-D208))/(Griegas!$B$4*SQRT(254-D208))</f>
        <v>35.500229922958823</v>
      </c>
      <c r="I208" s="23">
        <f>_xlfn.NORM.S.DIST(G208,FALSE)</f>
        <v>9.3355796717253878E-277</v>
      </c>
      <c r="J208" s="23">
        <f>_xlfn.NORM.S.DIST(H208,FALSE)</f>
        <v>8.6607363574432403E-275</v>
      </c>
      <c r="K208" s="23">
        <f>(1/(SQRT(2*PI())))*(EXP(-0.5*(G208^2)))</f>
        <v>9.3355796717253878E-277</v>
      </c>
      <c r="L208" s="23">
        <f>(1/(SQRT(2*PI())))*(EXP(-0.5*(H208^2)))</f>
        <v>8.6607363574432403E-275</v>
      </c>
      <c r="M208" s="23">
        <f>_xlfn.NORM.S.DIST(-G208,FALSE)</f>
        <v>9.3355796717253878E-277</v>
      </c>
      <c r="N208" s="23">
        <f>_xlfn.NORM.S.DIST(-H208,FALSE)</f>
        <v>8.6607363574432403E-275</v>
      </c>
      <c r="O208" s="23">
        <f>(1/(SQRT(2*PI())))*(EXP(-0.5*(-G208^2)))</f>
        <v>9.3355796717253878E-277</v>
      </c>
      <c r="P208" s="23">
        <f>(1/(SQRT(2*PI())))*(EXP(-0.5*(-H208^2)))</f>
        <v>8.6607363574432403E-275</v>
      </c>
      <c r="Q208" s="24">
        <f>_xlfn.NORM.S.DIST(G208,FALSE)</f>
        <v>9.3355796717253878E-277</v>
      </c>
      <c r="R208" s="22">
        <f>Griegas!$B$6*(254-D208)*EXP(-Griegas!$B$5*(254-D208))*J208</f>
        <v>4.2010108522768699E-273</v>
      </c>
      <c r="S208" s="22">
        <f>F208*K208*SQRT(254-D208)</f>
        <v>6.0636368660758315E-274</v>
      </c>
      <c r="T208" s="22">
        <f>-((0.5*Griegas!$B$4*F208*K208)/(SQRT(254-D208)))-Griegas!$B$5*Griegas!$B$6*EXP(-Griegas!$B$5*(254-D208))*J208</f>
        <v>-8.3017465254558566E-276</v>
      </c>
      <c r="U208" s="22">
        <f>-F208*(254-D208)*I208</f>
        <v>-4.2010108522764242E-273</v>
      </c>
      <c r="V208" s="22">
        <f>(1/(F208*Griegas!$B$4*SQRT(254-D208)))*K208</f>
        <v>7.8175073035619224E-278</v>
      </c>
      <c r="W208" s="23">
        <f>K208*(H208/Griegas!$B$4)</f>
        <v>1.8025667530890242E-273</v>
      </c>
      <c r="X208" s="22">
        <f>F208*K208*SQRT(254-D208)*((G208*H208)/Griegas!$B$4)</f>
        <v>4.1712857525418967E-269</v>
      </c>
    </row>
    <row r="209" spans="4:24" x14ac:dyDescent="0.35">
      <c r="D209" s="20">
        <v>207</v>
      </c>
      <c r="E209" s="28">
        <v>44992</v>
      </c>
      <c r="F209" s="22">
        <v>93.550003000000004</v>
      </c>
      <c r="G209" s="21">
        <f>(LN(F209/Griegas!$B$6)+(Griegas!$B$5+((Griegas!$B$4^2)/2))*(254-D209))/(Griegas!$B$4*SQRT(254-D209))</f>
        <v>35.244340166407866</v>
      </c>
      <c r="H209" s="22">
        <f>(LN(F209/Griegas!$B$6)+(Griegas!$B$5-((Griegas!$B$4^2)/2))*(254-D209))/(Griegas!$B$4*SQRT(254-D209))</f>
        <v>35.118293887859764</v>
      </c>
      <c r="I209" s="23">
        <f>_xlfn.NORM.S.DIST(G209,FALSE)</f>
        <v>7.3880570585513848E-271</v>
      </c>
      <c r="J209" s="23">
        <f>_xlfn.NORM.S.DIST(H209,FALSE)</f>
        <v>6.228706489442534E-269</v>
      </c>
      <c r="K209" s="23">
        <f>(1/(SQRT(2*PI())))*(EXP(-0.5*(G209^2)))</f>
        <v>7.3880570585513848E-271</v>
      </c>
      <c r="L209" s="23">
        <f>(1/(SQRT(2*PI())))*(EXP(-0.5*(H209^2)))</f>
        <v>6.228706489442534E-269</v>
      </c>
      <c r="M209" s="23">
        <f>_xlfn.NORM.S.DIST(-G209,FALSE)</f>
        <v>7.3880570585513848E-271</v>
      </c>
      <c r="N209" s="23">
        <f>_xlfn.NORM.S.DIST(-H209,FALSE)</f>
        <v>6.228706489442534E-269</v>
      </c>
      <c r="O209" s="23">
        <f>(1/(SQRT(2*PI())))*(EXP(-0.5*(-G209^2)))</f>
        <v>7.3880570585513848E-271</v>
      </c>
      <c r="P209" s="23">
        <f>(1/(SQRT(2*PI())))*(EXP(-0.5*(-H209^2)))</f>
        <v>6.228706489442534E-269</v>
      </c>
      <c r="Q209" s="24">
        <f>_xlfn.NORM.S.DIST(G209,FALSE)</f>
        <v>7.3880570585513848E-271</v>
      </c>
      <c r="R209" s="22">
        <f>Griegas!$B$6*(254-D209)*EXP(-Griegas!$B$5*(254-D209))*J209</f>
        <v>3.2484179719611822E-267</v>
      </c>
      <c r="S209" s="22">
        <f>F209*K209*SQRT(254-D209)</f>
        <v>4.7383045986166559E-268</v>
      </c>
      <c r="T209" s="22">
        <f>-((0.5*Griegas!$B$4*F209*K209)/(SQRT(254-D209)))-Griegas!$B$5*Griegas!$B$6*EXP(-Griegas!$B$5*(254-D209))*J209</f>
        <v>-6.5568497828997194E-270</v>
      </c>
      <c r="U209" s="22">
        <f>-F209*(254-D209)*I209</f>
        <v>-3.2484179719607703E-267</v>
      </c>
      <c r="V209" s="22">
        <f>(1/(F209*Griegas!$B$4*SQRT(254-D209)))*K209</f>
        <v>6.2655097079575584E-272</v>
      </c>
      <c r="W209" s="23">
        <f>K209*(H209/Griegas!$B$4)</f>
        <v>1.411180448720899E-267</v>
      </c>
      <c r="X209" s="22">
        <f>F209*K209*SQRT(254-D209)*((G209*H209)/Griegas!$B$4)</f>
        <v>3.1898089323534147E-263</v>
      </c>
    </row>
    <row r="210" spans="4:24" x14ac:dyDescent="0.35">
      <c r="D210" s="20">
        <v>208</v>
      </c>
      <c r="E210" s="28">
        <v>44993</v>
      </c>
      <c r="F210" s="22">
        <v>93.919998000000007</v>
      </c>
      <c r="G210" s="21">
        <f>(LN(F210/Griegas!$B$6)+(Griegas!$B$5+((Griegas!$B$4^2)/2))*(254-D210))/(Griegas!$B$4*SQRT(254-D210))</f>
        <v>34.905639813915336</v>
      </c>
      <c r="H210" s="22">
        <f>(LN(F210/Griegas!$B$6)+(Griegas!$B$5-((Griegas!$B$4^2)/2))*(254-D210))/(Griegas!$B$4*SQRT(254-D210))</f>
        <v>34.780941662668305</v>
      </c>
      <c r="I210" s="23">
        <f>_xlfn.NORM.S.DIST(G210,FALSE)</f>
        <v>1.0663756980226852E-265</v>
      </c>
      <c r="J210" s="23">
        <f>_xlfn.NORM.S.DIST(H210,FALSE)</f>
        <v>8.2200356517573873E-264</v>
      </c>
      <c r="K210" s="23">
        <f>(1/(SQRT(2*PI())))*(EXP(-0.5*(G210^2)))</f>
        <v>1.0663756980226852E-265</v>
      </c>
      <c r="L210" s="23">
        <f>(1/(SQRT(2*PI())))*(EXP(-0.5*(H210^2)))</f>
        <v>8.2200356517573873E-264</v>
      </c>
      <c r="M210" s="23">
        <f>_xlfn.NORM.S.DIST(-G210,FALSE)</f>
        <v>1.0663756980226852E-265</v>
      </c>
      <c r="N210" s="23">
        <f>_xlfn.NORM.S.DIST(-H210,FALSE)</f>
        <v>8.2200356517573873E-264</v>
      </c>
      <c r="O210" s="23">
        <f>(1/(SQRT(2*PI())))*(EXP(-0.5*(-G210^2)))</f>
        <v>1.0663756980226852E-265</v>
      </c>
      <c r="P210" s="23">
        <f>(1/(SQRT(2*PI())))*(EXP(-0.5*(-H210^2)))</f>
        <v>8.2200356517573873E-264</v>
      </c>
      <c r="Q210" s="24">
        <f>_xlfn.NORM.S.DIST(G210,FALSE)</f>
        <v>1.0663756980226852E-265</v>
      </c>
      <c r="R210" s="22">
        <f>Griegas!$B$6*(254-D210)*EXP(-Griegas!$B$5*(254-D210))*J210</f>
        <v>4.6070841575763026E-262</v>
      </c>
      <c r="S210" s="22">
        <f>F210*K210*SQRT(254-D210)</f>
        <v>6.7927750036306528E-263</v>
      </c>
      <c r="T210" s="22">
        <f>-((0.5*Griegas!$B$4*F210*K210)/(SQRT(254-D210)))-Griegas!$B$5*Griegas!$B$6*EXP(-Griegas!$B$5*(254-D210))*J210</f>
        <v>-9.5028934728419499E-265</v>
      </c>
      <c r="U210" s="22">
        <f>-F210*(254-D210)*I210</f>
        <v>-4.6070841575748032E-262</v>
      </c>
      <c r="V210" s="22">
        <f>(1/(F210*Griegas!$B$4*SQRT(254-D210)))*K210</f>
        <v>9.1052557708413015E-267</v>
      </c>
      <c r="W210" s="23">
        <f>K210*(H210/Griegas!$B$4)</f>
        <v>2.0172999431712242E-262</v>
      </c>
      <c r="X210" s="22">
        <f>F210*K210*SQRT(254-D210)*((G210*H210)/Griegas!$B$4)</f>
        <v>4.485419530532916E-258</v>
      </c>
    </row>
    <row r="211" spans="4:24" x14ac:dyDescent="0.35">
      <c r="D211" s="20">
        <v>209</v>
      </c>
      <c r="E211" s="28">
        <v>44994</v>
      </c>
      <c r="F211" s="22">
        <v>92.25</v>
      </c>
      <c r="G211" s="21">
        <f>(LN(F211/Griegas!$B$6)+(Griegas!$B$5+((Griegas!$B$4^2)/2))*(254-D211))/(Griegas!$B$4*SQRT(254-D211))</f>
        <v>34.386194903357385</v>
      </c>
      <c r="H211" s="22">
        <f>(LN(F211/Griegas!$B$6)+(Griegas!$B$5-((Griegas!$B$4^2)/2))*(254-D211))/(Griegas!$B$4*SQRT(254-D211))</f>
        <v>34.262859614356124</v>
      </c>
      <c r="I211" s="23">
        <f>_xlfn.NORM.S.DIST(G211,FALSE)</f>
        <v>6.9783708951187696E-258</v>
      </c>
      <c r="J211" s="23">
        <f>_xlfn.NORM.S.DIST(H211,FALSE)</f>
        <v>4.8117978936070837E-256</v>
      </c>
      <c r="K211" s="23">
        <f>(1/(SQRT(2*PI())))*(EXP(-0.5*(G211^2)))</f>
        <v>6.9783708951187696E-258</v>
      </c>
      <c r="L211" s="23">
        <f>(1/(SQRT(2*PI())))*(EXP(-0.5*(H211^2)))</f>
        <v>4.8117978936070837E-256</v>
      </c>
      <c r="M211" s="23">
        <f>_xlfn.NORM.S.DIST(-G211,FALSE)</f>
        <v>6.9783708951187696E-258</v>
      </c>
      <c r="N211" s="23">
        <f>_xlfn.NORM.S.DIST(-H211,FALSE)</f>
        <v>4.8117978936070837E-256</v>
      </c>
      <c r="O211" s="23">
        <f>(1/(SQRT(2*PI())))*(EXP(-0.5*(-G211^2)))</f>
        <v>6.9783708951187696E-258</v>
      </c>
      <c r="P211" s="23">
        <f>(1/(SQRT(2*PI())))*(EXP(-0.5*(-H211^2)))</f>
        <v>4.8117978936070837E-256</v>
      </c>
      <c r="Q211" s="24">
        <f>_xlfn.NORM.S.DIST(G211,FALSE)</f>
        <v>6.9783708951187696E-258</v>
      </c>
      <c r="R211" s="22">
        <f>Griegas!$B$6*(254-D211)*EXP(-Griegas!$B$5*(254-D211))*J211</f>
        <v>2.8968962178365183E-254</v>
      </c>
      <c r="S211" s="22">
        <f>F211*K211*SQRT(254-D211)</f>
        <v>4.3184379112291569E-255</v>
      </c>
      <c r="T211" s="22">
        <f>-((0.5*Griegas!$B$4*F211*K211)/(SQRT(254-D211)))-Griegas!$B$5*Griegas!$B$6*EXP(-Griegas!$B$5*(254-D211))*J211</f>
        <v>-6.1090899350858741E-257</v>
      </c>
      <c r="U211" s="22">
        <f>-F211*(254-D211)*I211</f>
        <v>-2.8968962178361791E-254</v>
      </c>
      <c r="V211" s="22">
        <f>(1/(F211*Griegas!$B$4*SQRT(254-D211)))*K211</f>
        <v>6.1333862821114204E-259</v>
      </c>
      <c r="W211" s="23">
        <f>K211*(H211/Griegas!$B$4)</f>
        <v>1.3004586749593542E-254</v>
      </c>
      <c r="X211" s="22">
        <f>F211*K211*SQRT(254-D211)*((G211*H211)/Griegas!$B$4)</f>
        <v>2.7672812993247164E-250</v>
      </c>
    </row>
    <row r="212" spans="4:24" x14ac:dyDescent="0.35">
      <c r="D212" s="20">
        <v>210</v>
      </c>
      <c r="E212" s="28">
        <v>44995</v>
      </c>
      <c r="F212" s="22">
        <v>90.730002999999996</v>
      </c>
      <c r="G212" s="21">
        <f>(LN(F212/Griegas!$B$6)+(Griegas!$B$5+((Griegas!$B$4^2)/2))*(254-D212))/(Griegas!$B$4*SQRT(254-D212))</f>
        <v>33.870249218953603</v>
      </c>
      <c r="H212" s="22">
        <f>(LN(F212/Griegas!$B$6)+(Griegas!$B$5-((Griegas!$B$4^2)/2))*(254-D212))/(Griegas!$B$4*SQRT(254-D212))</f>
        <v>33.748292021127376</v>
      </c>
      <c r="I212" s="23">
        <f>_xlfn.NORM.S.DIST(G212,FALSE)</f>
        <v>3.0970301565715628E-250</v>
      </c>
      <c r="J212" s="23">
        <f>_xlfn.NORM.S.DIST(H212,FALSE)</f>
        <v>1.9127793811061424E-248</v>
      </c>
      <c r="K212" s="23">
        <f>(1/(SQRT(2*PI())))*(EXP(-0.5*(G212^2)))</f>
        <v>3.0970301565715628E-250</v>
      </c>
      <c r="L212" s="23">
        <f>(1/(SQRT(2*PI())))*(EXP(-0.5*(H212^2)))</f>
        <v>1.9127793811061424E-248</v>
      </c>
      <c r="M212" s="23">
        <f>_xlfn.NORM.S.DIST(-G212,FALSE)</f>
        <v>3.0970301565715628E-250</v>
      </c>
      <c r="N212" s="23">
        <f>_xlfn.NORM.S.DIST(-H212,FALSE)</f>
        <v>1.9127793811061424E-248</v>
      </c>
      <c r="O212" s="23">
        <f>(1/(SQRT(2*PI())))*(EXP(-0.5*(-G212^2)))</f>
        <v>3.0970301565715628E-250</v>
      </c>
      <c r="P212" s="23">
        <f>(1/(SQRT(2*PI())))*(EXP(-0.5*(-H212^2)))</f>
        <v>1.9127793811061424E-248</v>
      </c>
      <c r="Q212" s="24">
        <f>_xlfn.NORM.S.DIST(G212,FALSE)</f>
        <v>3.0970301565715628E-250</v>
      </c>
      <c r="R212" s="22">
        <f>Griegas!$B$6*(254-D212)*EXP(-Griegas!$B$5*(254-D212))*J212</f>
        <v>1.2363716437463102E-246</v>
      </c>
      <c r="S212" s="22">
        <f>F212*K212*SQRT(254-D212)</f>
        <v>1.8639003835184487E-247</v>
      </c>
      <c r="T212" s="22">
        <f>-((0.5*Griegas!$B$4*F212*K212)/(SQRT(254-D212)))-Griegas!$B$5*Griegas!$B$6*EXP(-Griegas!$B$5*(254-D212))*J212</f>
        <v>-2.6670018458447793E-249</v>
      </c>
      <c r="U212" s="22">
        <f>-F212*(254-D212)*I212</f>
        <v>-1.2363716437460447E-246</v>
      </c>
      <c r="V212" s="22">
        <f>(1/(F212*Griegas!$B$4*SQRT(254-D212)))*K212</f>
        <v>2.7988980001520131E-251</v>
      </c>
      <c r="W212" s="23">
        <f>K212*(H212/Griegas!$B$4)</f>
        <v>5.6848123504625293E-247</v>
      </c>
      <c r="X212" s="22">
        <f>F212*K212*SQRT(254-D212)*((G212*H212)/Griegas!$B$4)</f>
        <v>1.1588088127675336E-242</v>
      </c>
    </row>
    <row r="213" spans="4:24" x14ac:dyDescent="0.35">
      <c r="D213" s="20">
        <v>211</v>
      </c>
      <c r="E213" s="28">
        <v>44998</v>
      </c>
      <c r="F213" s="22">
        <v>92.43</v>
      </c>
      <c r="G213" s="21">
        <f>(LN(F213/Griegas!$B$6)+(Griegas!$B$5+((Griegas!$B$4^2)/2))*(254-D213))/(Griegas!$B$4*SQRT(254-D213))</f>
        <v>33.638643827984644</v>
      </c>
      <c r="H213" s="22">
        <f>(LN(F213/Griegas!$B$6)+(Griegas!$B$5-((Griegas!$B$4^2)/2))*(254-D213))/(Griegas!$B$4*SQRT(254-D213))</f>
        <v>33.518080472481316</v>
      </c>
      <c r="I213" s="23">
        <f>_xlfn.NORM.S.DIST(G213,FALSE)</f>
        <v>7.6936871605474621E-247</v>
      </c>
      <c r="J213" s="23">
        <f>_xlfn.NORM.S.DIST(H213,FALSE)</f>
        <v>4.4085682217343961E-245</v>
      </c>
      <c r="K213" s="23">
        <f>(1/(SQRT(2*PI())))*(EXP(-0.5*(G213^2)))</f>
        <v>7.6936871605474621E-247</v>
      </c>
      <c r="L213" s="23">
        <f>(1/(SQRT(2*PI())))*(EXP(-0.5*(H213^2)))</f>
        <v>4.4085682217343961E-245</v>
      </c>
      <c r="M213" s="23">
        <f>_xlfn.NORM.S.DIST(-G213,FALSE)</f>
        <v>7.6936871605474621E-247</v>
      </c>
      <c r="N213" s="23">
        <f>_xlfn.NORM.S.DIST(-H213,FALSE)</f>
        <v>4.4085682217343961E-245</v>
      </c>
      <c r="O213" s="23">
        <f>(1/(SQRT(2*PI())))*(EXP(-0.5*(-G213^2)))</f>
        <v>7.6936871605474621E-247</v>
      </c>
      <c r="P213" s="23">
        <f>(1/(SQRT(2*PI())))*(EXP(-0.5*(-H213^2)))</f>
        <v>4.4085682217343961E-245</v>
      </c>
      <c r="Q213" s="24">
        <f>_xlfn.NORM.S.DIST(G213,FALSE)</f>
        <v>7.6936871605474621E-247</v>
      </c>
      <c r="R213" s="22">
        <f>Griegas!$B$6*(254-D213)*EXP(-Griegas!$B$5*(254-D213))*J213</f>
        <v>3.0578482682721017E-243</v>
      </c>
      <c r="S213" s="22">
        <f>F213*K213*SQRT(254-D213)</f>
        <v>4.6631748920557632E-244</v>
      </c>
      <c r="T213" s="22">
        <f>-((0.5*Griegas!$B$4*F213*K213)/(SQRT(254-D213)))-Griegas!$B$5*Griegas!$B$6*EXP(-Griegas!$B$5*(254-D213))*J213</f>
        <v>-6.7506833872901535E-246</v>
      </c>
      <c r="U213" s="22">
        <f>-F213*(254-D213)*I213</f>
        <v>-3.0578482682724285E-243</v>
      </c>
      <c r="V213" s="22">
        <f>(1/(F213*Griegas!$B$4*SQRT(254-D213)))*K213</f>
        <v>6.9040868091303224E-248</v>
      </c>
      <c r="W213" s="23">
        <f>K213*(H213/Griegas!$B$4)</f>
        <v>1.4025958950338338E-243</v>
      </c>
      <c r="X213" s="22">
        <f>F213*K213*SQRT(254-D213)*((G213*H213)/Griegas!$B$4)</f>
        <v>2.8596851678560611E-239</v>
      </c>
    </row>
    <row r="214" spans="4:24" x14ac:dyDescent="0.35">
      <c r="D214" s="20">
        <v>212</v>
      </c>
      <c r="E214" s="28">
        <v>44999</v>
      </c>
      <c r="F214" s="22">
        <v>94.879997000000003</v>
      </c>
      <c r="G214" s="21">
        <f>(LN(F214/Griegas!$B$6)+(Griegas!$B$5+((Griegas!$B$4^2)/2))*(254-D214))/(Griegas!$B$4*SQRT(254-D214))</f>
        <v>33.469955919584407</v>
      </c>
      <c r="H214" s="22">
        <f>(LN(F214/Griegas!$B$6)+(Griegas!$B$5-((Griegas!$B$4^2)/2))*(254-D214))/(Griegas!$B$4*SQRT(254-D214))</f>
        <v>33.350802710316579</v>
      </c>
      <c r="I214" s="23">
        <f>_xlfn.NORM.S.DIST(G214,FALSE)</f>
        <v>2.2096840198873357E-244</v>
      </c>
      <c r="J214" s="23">
        <f>_xlfn.NORM.S.DIST(H214,FALSE)</f>
        <v>1.1836859544729338E-242</v>
      </c>
      <c r="K214" s="23">
        <f>(1/(SQRT(2*PI())))*(EXP(-0.5*(G214^2)))</f>
        <v>2.2096840198873357E-244</v>
      </c>
      <c r="L214" s="23">
        <f>(1/(SQRT(2*PI())))*(EXP(-0.5*(H214^2)))</f>
        <v>1.1836859544729338E-242</v>
      </c>
      <c r="M214" s="23">
        <f>_xlfn.NORM.S.DIST(-G214,FALSE)</f>
        <v>2.2096840198873357E-244</v>
      </c>
      <c r="N214" s="23">
        <f>_xlfn.NORM.S.DIST(-H214,FALSE)</f>
        <v>1.1836859544729338E-242</v>
      </c>
      <c r="O214" s="23">
        <f>(1/(SQRT(2*PI())))*(EXP(-0.5*(-G214^2)))</f>
        <v>2.2096840198873357E-244</v>
      </c>
      <c r="P214" s="23">
        <f>(1/(SQRT(2*PI())))*(EXP(-0.5*(-H214^2)))</f>
        <v>1.1836859544729338E-242</v>
      </c>
      <c r="Q214" s="24">
        <f>_xlfn.NORM.S.DIST(G214,FALSE)</f>
        <v>2.2096840198873357E-244</v>
      </c>
      <c r="R214" s="22">
        <f>Griegas!$B$6*(254-D214)*EXP(-Griegas!$B$5*(254-D214))*J214</f>
        <v>8.8055021534699849E-241</v>
      </c>
      <c r="S214" s="22">
        <f>F214*K214*SQRT(254-D214)</f>
        <v>1.3587184803788433E-241</v>
      </c>
      <c r="T214" s="22">
        <f>-((0.5*Griegas!$B$4*F214*K214)/(SQRT(254-D214)))-Griegas!$B$5*Griegas!$B$6*EXP(-Griegas!$B$5*(254-D214))*J214</f>
        <v>-1.9905862378525703E-243</v>
      </c>
      <c r="U214" s="22">
        <f>-F214*(254-D214)*I214</f>
        <v>-8.8055021534700515E-241</v>
      </c>
      <c r="V214" s="22">
        <f>(1/(F214*Griegas!$B$4*SQRT(254-D214)))*K214</f>
        <v>1.9545634286737256E-245</v>
      </c>
      <c r="W214" s="23">
        <f>K214*(H214/Griegas!$B$4)</f>
        <v>4.0082552244151435E-241</v>
      </c>
      <c r="X214" s="22">
        <f>F214*K214*SQRT(254-D214)*((G214*H214)/Griegas!$B$4)</f>
        <v>8.249161670671073E-237</v>
      </c>
    </row>
    <row r="215" spans="4:24" x14ac:dyDescent="0.35">
      <c r="D215" s="20">
        <v>213</v>
      </c>
      <c r="E215" s="28">
        <v>45000</v>
      </c>
      <c r="F215" s="22">
        <v>96.199996999999996</v>
      </c>
      <c r="G215" s="21">
        <f>(LN(F215/Griegas!$B$6)+(Griegas!$B$5+((Griegas!$B$4^2)/2))*(254-D215))/(Griegas!$B$4*SQRT(254-D215))</f>
        <v>33.197143523522733</v>
      </c>
      <c r="H215" s="22">
        <f>(LN(F215/Griegas!$B$6)+(Griegas!$B$5-((Griegas!$B$4^2)/2))*(254-D215))/(Griegas!$B$4*SQRT(254-D215))</f>
        <v>33.079417350275563</v>
      </c>
      <c r="I215" s="23">
        <f>_xlfn.NORM.S.DIST(G215,FALSE)</f>
        <v>1.9666168367614687E-240</v>
      </c>
      <c r="J215" s="23">
        <f>_xlfn.NORM.S.DIST(H215,FALSE)</f>
        <v>9.7276522330615604E-239</v>
      </c>
      <c r="K215" s="23">
        <f>(1/(SQRT(2*PI())))*(EXP(-0.5*(G215^2)))</f>
        <v>1.9666168367614687E-240</v>
      </c>
      <c r="L215" s="23">
        <f>(1/(SQRT(2*PI())))*(EXP(-0.5*(H215^2)))</f>
        <v>9.7276522330615604E-239</v>
      </c>
      <c r="M215" s="23">
        <f>_xlfn.NORM.S.DIST(-G215,FALSE)</f>
        <v>1.9666168367614687E-240</v>
      </c>
      <c r="N215" s="23">
        <f>_xlfn.NORM.S.DIST(-H215,FALSE)</f>
        <v>9.7276522330615604E-239</v>
      </c>
      <c r="O215" s="23">
        <f>(1/(SQRT(2*PI())))*(EXP(-0.5*(-G215^2)))</f>
        <v>1.9666168367614687E-240</v>
      </c>
      <c r="P215" s="23">
        <f>(1/(SQRT(2*PI())))*(EXP(-0.5*(-H215^2)))</f>
        <v>9.7276522330615604E-239</v>
      </c>
      <c r="Q215" s="24">
        <f>_xlfn.NORM.S.DIST(G215,FALSE)</f>
        <v>1.9666168367614687E-240</v>
      </c>
      <c r="R215" s="22">
        <f>Griegas!$B$6*(254-D215)*EXP(-Griegas!$B$5*(254-D215))*J215</f>
        <v>7.7567298856614858E-237</v>
      </c>
      <c r="S215" s="22">
        <f>F215*K215*SQRT(254-D215)</f>
        <v>1.2113976861974107E-237</v>
      </c>
      <c r="T215" s="22">
        <f>-((0.5*Griegas!$B$4*F215*K215)/(SQRT(254-D215)))-Griegas!$B$5*Griegas!$B$6*EXP(-Griegas!$B$5*(254-D215))*J215</f>
        <v>-1.7965926305120964E-239</v>
      </c>
      <c r="U215" s="22">
        <f>-F215*(254-D215)*I215</f>
        <v>-7.7567298856607143E-237</v>
      </c>
      <c r="V215" s="22">
        <f>(1/(F215*Griegas!$B$4*SQRT(254-D215)))*K215</f>
        <v>1.7364875231044298E-241</v>
      </c>
      <c r="W215" s="23">
        <f>K215*(H215/Griegas!$B$4)</f>
        <v>3.5383150972223143E-237</v>
      </c>
      <c r="X215" s="22">
        <f>F215*K215*SQRT(254-D215)*((G215*H215)/Griegas!$B$4)</f>
        <v>7.2354277035566648E-233</v>
      </c>
    </row>
    <row r="216" spans="4:24" x14ac:dyDescent="0.35">
      <c r="D216" s="20">
        <v>214</v>
      </c>
      <c r="E216" s="28">
        <v>45001</v>
      </c>
      <c r="F216" s="22">
        <v>100.040001</v>
      </c>
      <c r="G216" s="21">
        <f>(LN(F216/Griegas!$B$6)+(Griegas!$B$5+((Griegas!$B$4^2)/2))*(254-D216))/(Griegas!$B$4*SQRT(254-D216))</f>
        <v>33.140378145577898</v>
      </c>
      <c r="H216" s="22">
        <f>(LN(F216/Griegas!$B$6)+(Griegas!$B$5-((Griegas!$B$4^2)/2))*(254-D216))/(Griegas!$B$4*SQRT(254-D216))</f>
        <v>33.024096519961368</v>
      </c>
      <c r="I216" s="23">
        <f>_xlfn.NORM.S.DIST(G216,FALSE)</f>
        <v>1.2924851996971755E-239</v>
      </c>
      <c r="J216" s="23">
        <f>_xlfn.NORM.S.DIST(H216,FALSE)</f>
        <v>6.0547199173814051E-238</v>
      </c>
      <c r="K216" s="23">
        <f>(1/(SQRT(2*PI())))*(EXP(-0.5*(G216^2)))</f>
        <v>1.2924851996971755E-239</v>
      </c>
      <c r="L216" s="23">
        <f>(1/(SQRT(2*PI())))*(EXP(-0.5*(H216^2)))</f>
        <v>6.0547199173814051E-238</v>
      </c>
      <c r="M216" s="23">
        <f>_xlfn.NORM.S.DIST(-G216,FALSE)</f>
        <v>1.2924851996971755E-239</v>
      </c>
      <c r="N216" s="23">
        <f>_xlfn.NORM.S.DIST(-H216,FALSE)</f>
        <v>6.0547199173814051E-238</v>
      </c>
      <c r="O216" s="23">
        <f>(1/(SQRT(2*PI())))*(EXP(-0.5*(-G216^2)))</f>
        <v>1.2924851996971755E-239</v>
      </c>
      <c r="P216" s="23">
        <f>(1/(SQRT(2*PI())))*(EXP(-0.5*(-H216^2)))</f>
        <v>6.0547199173814051E-238</v>
      </c>
      <c r="Q216" s="24">
        <f>_xlfn.NORM.S.DIST(G216,FALSE)</f>
        <v>1.2924851996971755E-239</v>
      </c>
      <c r="R216" s="22">
        <f>Griegas!$B$6*(254-D216)*EXP(-Griegas!$B$5*(254-D216))*J216</f>
        <v>5.1720088268089771E-236</v>
      </c>
      <c r="S216" s="22">
        <f>F216*K216*SQRT(254-D216)</f>
        <v>8.1776639856037121E-237</v>
      </c>
      <c r="T216" s="22">
        <f>-((0.5*Griegas!$B$4*F216*K216)/(SQRT(254-D216)))-Griegas!$B$5*Griegas!$B$6*EXP(-Griegas!$B$5*(254-D216))*J216</f>
        <v>-1.2281053602616482E-238</v>
      </c>
      <c r="U216" s="22">
        <f>-F216*(254-D216)*I216</f>
        <v>-5.1720088268076257E-236</v>
      </c>
      <c r="V216" s="22">
        <f>(1/(F216*Griegas!$B$4*SQRT(254-D216)))*K216</f>
        <v>1.1110684018801083E-240</v>
      </c>
      <c r="W216" s="23">
        <f>K216*(H216/Griegas!$B$4)</f>
        <v>2.3215360109138115E-236</v>
      </c>
      <c r="X216" s="22">
        <f>F216*K216*SQRT(254-D216)*((G216*H216)/Griegas!$B$4)</f>
        <v>4.8678430519627352E-232</v>
      </c>
    </row>
    <row r="217" spans="4:24" x14ac:dyDescent="0.35">
      <c r="D217" s="20">
        <v>215</v>
      </c>
      <c r="E217" s="28">
        <v>45002</v>
      </c>
      <c r="F217" s="22">
        <v>98.949996999999996</v>
      </c>
      <c r="G217" s="21">
        <f>(LN(F217/Griegas!$B$6)+(Griegas!$B$5+((Griegas!$B$4^2)/2))*(254-D217))/(Griegas!$B$4*SQRT(254-D217))</f>
        <v>32.651113864612014</v>
      </c>
      <c r="H217" s="22">
        <f>(LN(F217/Griegas!$B$6)+(Griegas!$B$5-((Griegas!$B$4^2)/2))*(254-D217))/(Griegas!$B$4*SQRT(254-D217))</f>
        <v>32.536294959179926</v>
      </c>
      <c r="I217" s="23">
        <f>_xlfn.NORM.S.DIST(G217,FALSE)</f>
        <v>1.2626147150992027E-232</v>
      </c>
      <c r="J217" s="23">
        <f>_xlfn.NORM.S.DIST(H217,FALSE)</f>
        <v>5.3279849740130403E-231</v>
      </c>
      <c r="K217" s="23">
        <f>(1/(SQRT(2*PI())))*(EXP(-0.5*(G217^2)))</f>
        <v>1.2626147150992027E-232</v>
      </c>
      <c r="L217" s="23">
        <f>(1/(SQRT(2*PI())))*(EXP(-0.5*(H217^2)))</f>
        <v>5.3279849740130403E-231</v>
      </c>
      <c r="M217" s="23">
        <f>_xlfn.NORM.S.DIST(-G217,FALSE)</f>
        <v>1.2626147150992027E-232</v>
      </c>
      <c r="N217" s="23">
        <f>_xlfn.NORM.S.DIST(-H217,FALSE)</f>
        <v>5.3279849740130403E-231</v>
      </c>
      <c r="O217" s="23">
        <f>(1/(SQRT(2*PI())))*(EXP(-0.5*(-G217^2)))</f>
        <v>1.2626147150992027E-232</v>
      </c>
      <c r="P217" s="23">
        <f>(1/(SQRT(2*PI())))*(EXP(-0.5*(-H217^2)))</f>
        <v>5.3279849740130403E-231</v>
      </c>
      <c r="Q217" s="24">
        <f>_xlfn.NORM.S.DIST(G217,FALSE)</f>
        <v>1.2626147150992027E-232</v>
      </c>
      <c r="R217" s="22">
        <f>Griegas!$B$6*(254-D217)*EXP(-Griegas!$B$5*(254-D217))*J217</f>
        <v>4.8724931685791145E-229</v>
      </c>
      <c r="S217" s="22">
        <f>F217*K217*SQRT(254-D217)</f>
        <v>7.8022333551223933E-230</v>
      </c>
      <c r="T217" s="22">
        <f>-((0.5*Griegas!$B$4*F217*K217)/(SQRT(254-D217)))-Griegas!$B$5*Griegas!$B$6*EXP(-Griegas!$B$5*(254-D217))*J217</f>
        <v>-1.1868822965793436E-231</v>
      </c>
      <c r="U217" s="22">
        <f>-F217*(254-D217)*I217</f>
        <v>-4.8724931685776558E-229</v>
      </c>
      <c r="V217" s="22">
        <f>(1/(F217*Griegas!$B$4*SQRT(254-D217)))*K217</f>
        <v>1.1113264700697469E-233</v>
      </c>
      <c r="W217" s="23">
        <f>K217*(H217/Griegas!$B$4)</f>
        <v>2.2343841610611944E-229</v>
      </c>
      <c r="X217" s="22">
        <f>F217*K217*SQRT(254-D217)*((G217*H217)/Griegas!$B$4)</f>
        <v>4.5082078868454624E-225</v>
      </c>
    </row>
    <row r="218" spans="4:24" x14ac:dyDescent="0.35">
      <c r="D218" s="20">
        <v>216</v>
      </c>
      <c r="E218" s="28">
        <v>45005</v>
      </c>
      <c r="F218" s="22">
        <v>97.709998999999996</v>
      </c>
      <c r="G218" s="21">
        <f>(LN(F218/Griegas!$B$6)+(Griegas!$B$5+((Griegas!$B$4^2)/2))*(254-D218))/(Griegas!$B$4*SQRT(254-D218))</f>
        <v>32.139972486900035</v>
      </c>
      <c r="H218" s="22">
        <f>(LN(F218/Griegas!$B$6)+(Griegas!$B$5-((Griegas!$B$4^2)/2))*(254-D218))/(Griegas!$B$4*SQRT(254-D218))</f>
        <v>32.026635177803598</v>
      </c>
      <c r="I218" s="23">
        <f>_xlfn.NORM.S.DIST(G218,FALSE)</f>
        <v>1.96166119179177E-225</v>
      </c>
      <c r="J218" s="23">
        <f>_xlfn.NORM.S.DIST(H218,FALSE)</f>
        <v>7.4442497698795413E-224</v>
      </c>
      <c r="K218" s="23">
        <f>(1/(SQRT(2*PI())))*(EXP(-0.5*(G218^2)))</f>
        <v>1.96166119179177E-225</v>
      </c>
      <c r="L218" s="23">
        <f>(1/(SQRT(2*PI())))*(EXP(-0.5*(H218^2)))</f>
        <v>7.4442497698795413E-224</v>
      </c>
      <c r="M218" s="23">
        <f>_xlfn.NORM.S.DIST(-G218,FALSE)</f>
        <v>1.96166119179177E-225</v>
      </c>
      <c r="N218" s="23">
        <f>_xlfn.NORM.S.DIST(-H218,FALSE)</f>
        <v>7.4442497698795413E-224</v>
      </c>
      <c r="O218" s="23">
        <f>(1/(SQRT(2*PI())))*(EXP(-0.5*(-G218^2)))</f>
        <v>1.96166119179177E-225</v>
      </c>
      <c r="P218" s="23">
        <f>(1/(SQRT(2*PI())))*(EXP(-0.5*(-H218^2)))</f>
        <v>7.4442497698795413E-224</v>
      </c>
      <c r="Q218" s="24">
        <f>_xlfn.NORM.S.DIST(G218,FALSE)</f>
        <v>1.96166119179177E-225</v>
      </c>
      <c r="R218" s="22">
        <f>Griegas!$B$6*(254-D218)*EXP(-Griegas!$B$5*(254-D218))*J218</f>
        <v>7.283608697357267E-222</v>
      </c>
      <c r="S218" s="22">
        <f>F218*K218*SQRT(254-D218)</f>
        <v>1.1815573538454529E-222</v>
      </c>
      <c r="T218" s="22">
        <f>-((0.5*Griegas!$B$4*F218*K218)/(SQRT(254-D218)))-Griegas!$B$5*Griegas!$B$6*EXP(-Griegas!$B$5*(254-D218))*J218</f>
        <v>-1.8212601760337533E-224</v>
      </c>
      <c r="U218" s="22">
        <f>-F218*(254-D218)*I218</f>
        <v>-7.28360869735588E-222</v>
      </c>
      <c r="V218" s="22">
        <f>(1/(F218*Griegas!$B$4*SQRT(254-D218)))*K218</f>
        <v>1.771381457757576E-226</v>
      </c>
      <c r="W218" s="23">
        <f>K218*(H218/Griegas!$B$4)</f>
        <v>3.4170726637766719E-222</v>
      </c>
      <c r="X218" s="22">
        <f>F218*K218*SQRT(254-D218)*((G218*H218)/Griegas!$B$4)</f>
        <v>6.615010257167311E-218</v>
      </c>
    </row>
    <row r="219" spans="4:24" x14ac:dyDescent="0.35">
      <c r="D219" s="20">
        <v>217</v>
      </c>
      <c r="E219" s="28">
        <v>45006</v>
      </c>
      <c r="F219" s="22">
        <v>100.610001</v>
      </c>
      <c r="G219" s="21">
        <f>(LN(F219/Griegas!$B$6)+(Griegas!$B$5+((Griegas!$B$4^2)/2))*(254-D219))/(Griegas!$B$4*SQRT(254-D219))</f>
        <v>31.995123083770654</v>
      </c>
      <c r="H219" s="22">
        <f>(LN(F219/Griegas!$B$6)+(Griegas!$B$5-((Griegas!$B$4^2)/2))*(254-D219))/(Griegas!$B$4*SQRT(254-D219))</f>
        <v>31.883286997368188</v>
      </c>
      <c r="I219" s="23">
        <f>_xlfn.NORM.S.DIST(G219,FALSE)</f>
        <v>2.0412995342840594E-223</v>
      </c>
      <c r="J219" s="23">
        <f>_xlfn.NORM.S.DIST(H219,FALSE)</f>
        <v>7.2641931661356481E-222</v>
      </c>
      <c r="K219" s="23">
        <f>(1/(SQRT(2*PI())))*(EXP(-0.5*(G219^2)))</f>
        <v>2.0412995342840594E-223</v>
      </c>
      <c r="L219" s="23">
        <f>(1/(SQRT(2*PI())))*(EXP(-0.5*(H219^2)))</f>
        <v>7.2641931661356481E-222</v>
      </c>
      <c r="M219" s="23">
        <f>_xlfn.NORM.S.DIST(-G219,FALSE)</f>
        <v>2.0412995342840594E-223</v>
      </c>
      <c r="N219" s="23">
        <f>_xlfn.NORM.S.DIST(-H219,FALSE)</f>
        <v>7.2641931661356481E-222</v>
      </c>
      <c r="O219" s="23">
        <f>(1/(SQRT(2*PI())))*(EXP(-0.5*(-G219^2)))</f>
        <v>2.0412995342840594E-223</v>
      </c>
      <c r="P219" s="23">
        <f>(1/(SQRT(2*PI())))*(EXP(-0.5*(-H219^2)))</f>
        <v>7.2641931661356481E-222</v>
      </c>
      <c r="Q219" s="24">
        <f>_xlfn.NORM.S.DIST(G219,FALSE)</f>
        <v>2.0412995342840594E-223</v>
      </c>
      <c r="R219" s="22">
        <f>Griegas!$B$6*(254-D219)*EXP(-Griegas!$B$5*(254-D219))*J219</f>
        <v>7.5988804828678195E-220</v>
      </c>
      <c r="S219" s="22">
        <f>F219*K219*SQRT(254-D219)</f>
        <v>1.2492482560379259E-220</v>
      </c>
      <c r="T219" s="22">
        <f>-((0.5*Griegas!$B$4*F219*K219)/(SQRT(254-D219)))-Griegas!$B$5*Griegas!$B$6*EXP(-Griegas!$B$5*(254-D219))*J219</f>
        <v>-1.9518586217924981E-222</v>
      </c>
      <c r="U219" s="22">
        <f>-F219*(254-D219)*I219</f>
        <v>-7.5988804828678934E-220</v>
      </c>
      <c r="V219" s="22">
        <f>(1/(F219*Griegas!$B$4*SQRT(254-D219)))*K219</f>
        <v>1.814193565291504E-224</v>
      </c>
      <c r="W219" s="23">
        <f>K219*(H219/Griegas!$B$4)</f>
        <v>3.5398815171152004E-220</v>
      </c>
      <c r="X219" s="22">
        <f>F219*K219*SQRT(254-D219)*((G219*H219)/Griegas!$B$4)</f>
        <v>6.9312972911773146E-216</v>
      </c>
    </row>
    <row r="220" spans="4:24" x14ac:dyDescent="0.35">
      <c r="D220" s="20">
        <v>218</v>
      </c>
      <c r="E220" s="28">
        <v>45007</v>
      </c>
      <c r="F220" s="22">
        <v>98.699996999999996</v>
      </c>
      <c r="G220" s="21">
        <f>(LN(F220/Griegas!$B$6)+(Griegas!$B$5+((Griegas!$B$4^2)/2))*(254-D220))/(Griegas!$B$4*SQRT(254-D220))</f>
        <v>31.413351753722541</v>
      </c>
      <c r="H220" s="22">
        <f>(LN(F220/Griegas!$B$6)+(Griegas!$B$5-((Griegas!$B$4^2)/2))*(254-D220))/(Griegas!$B$4*SQRT(254-D220))</f>
        <v>31.303037317629983</v>
      </c>
      <c r="I220" s="23">
        <f>_xlfn.NORM.S.DIST(G220,FALSE)</f>
        <v>2.0907487574344261E-215</v>
      </c>
      <c r="J220" s="23">
        <f>_xlfn.NORM.S.DIST(H220,FALSE)</f>
        <v>6.6472199395347972E-214</v>
      </c>
      <c r="K220" s="23">
        <f>(1/(SQRT(2*PI())))*(EXP(-0.5*(G220^2)))</f>
        <v>2.0907487574344261E-215</v>
      </c>
      <c r="L220" s="23">
        <f>(1/(SQRT(2*PI())))*(EXP(-0.5*(H220^2)))</f>
        <v>6.6472199395347972E-214</v>
      </c>
      <c r="M220" s="23">
        <f>_xlfn.NORM.S.DIST(-G220,FALSE)</f>
        <v>2.0907487574344261E-215</v>
      </c>
      <c r="N220" s="23">
        <f>_xlfn.NORM.S.DIST(-H220,FALSE)</f>
        <v>6.6472199395347972E-214</v>
      </c>
      <c r="O220" s="23">
        <f>(1/(SQRT(2*PI())))*(EXP(-0.5*(-G220^2)))</f>
        <v>2.0907487574344261E-215</v>
      </c>
      <c r="P220" s="23">
        <f>(1/(SQRT(2*PI())))*(EXP(-0.5*(-H220^2)))</f>
        <v>6.6472199395347972E-214</v>
      </c>
      <c r="Q220" s="24">
        <f>_xlfn.NORM.S.DIST(G220,FALSE)</f>
        <v>2.0907487574344261E-215</v>
      </c>
      <c r="R220" s="22">
        <f>Griegas!$B$6*(254-D220)*EXP(-Griegas!$B$5*(254-D220))*J220</f>
        <v>7.4288482591150398E-212</v>
      </c>
      <c r="S220" s="22">
        <f>F220*K220*SQRT(254-D220)</f>
        <v>1.2381413765191895E-212</v>
      </c>
      <c r="T220" s="22">
        <f>-((0.5*Griegas!$B$4*F220*K220)/(SQRT(254-D220)))-Griegas!$B$5*Griegas!$B$6*EXP(-Griegas!$B$5*(254-D220))*J220</f>
        <v>-1.9616192073037371E-214</v>
      </c>
      <c r="U220" s="22">
        <f>-F220*(254-D220)*I220</f>
        <v>-7.4288482591151358E-212</v>
      </c>
      <c r="V220" s="22">
        <f>(1/(F220*Griegas!$B$4*SQRT(254-D220)))*K220</f>
        <v>1.9202260566375415E-216</v>
      </c>
      <c r="W220" s="23">
        <f>K220*(H220/Griegas!$B$4)</f>
        <v>3.5596494181874077E-212</v>
      </c>
      <c r="X220" s="22">
        <f>F220*K220*SQRT(254-D220)*((G220*H220)/Griegas!$B$4)</f>
        <v>6.6220109512814589E-208</v>
      </c>
    </row>
    <row r="221" spans="4:24" x14ac:dyDescent="0.35">
      <c r="D221" s="20">
        <v>219</v>
      </c>
      <c r="E221" s="28">
        <v>45008</v>
      </c>
      <c r="F221" s="22">
        <v>98.709998999999996</v>
      </c>
      <c r="G221" s="21">
        <f>(LN(F221/Griegas!$B$6)+(Griegas!$B$5+((Griegas!$B$4^2)/2))*(254-D221))/(Griegas!$B$4*SQRT(254-D221))</f>
        <v>30.998479152761465</v>
      </c>
      <c r="H221" s="22">
        <f>(LN(F221/Griegas!$B$6)+(Griegas!$B$5-((Griegas!$B$4^2)/2))*(254-D221))/(Griegas!$B$4*SQRT(254-D221))</f>
        <v>30.889707651902924</v>
      </c>
      <c r="I221" s="23">
        <f>_xlfn.NORM.S.DIST(G221,FALSE)</f>
        <v>8.7677139332849676E-210</v>
      </c>
      <c r="J221" s="23">
        <f>_xlfn.NORM.S.DIST(H221,FALSE)</f>
        <v>2.5389266158845792E-208</v>
      </c>
      <c r="K221" s="23">
        <f>(1/(SQRT(2*PI())))*(EXP(-0.5*(G221^2)))</f>
        <v>8.7677139332849676E-210</v>
      </c>
      <c r="L221" s="23">
        <f>(1/(SQRT(2*PI())))*(EXP(-0.5*(H221^2)))</f>
        <v>2.5389266158845792E-208</v>
      </c>
      <c r="M221" s="23">
        <f>_xlfn.NORM.S.DIST(-G221,FALSE)</f>
        <v>8.7677139332849676E-210</v>
      </c>
      <c r="N221" s="23">
        <f>_xlfn.NORM.S.DIST(-H221,FALSE)</f>
        <v>2.5389266158845792E-208</v>
      </c>
      <c r="O221" s="23">
        <f>(1/(SQRT(2*PI())))*(EXP(-0.5*(-G221^2)))</f>
        <v>8.7677139332849676E-210</v>
      </c>
      <c r="P221" s="23">
        <f>(1/(SQRT(2*PI())))*(EXP(-0.5*(-H221^2)))</f>
        <v>2.5389266158845792E-208</v>
      </c>
      <c r="Q221" s="24">
        <f>_xlfn.NORM.S.DIST(G221,FALSE)</f>
        <v>8.7677139332849676E-210</v>
      </c>
      <c r="R221" s="22">
        <f>Griegas!$B$6*(254-D221)*EXP(-Griegas!$B$5*(254-D221))*J221</f>
        <v>3.0291136175542272E-206</v>
      </c>
      <c r="S221" s="22">
        <f>F221*K221*SQRT(254-D221)</f>
        <v>5.120136523863633E-207</v>
      </c>
      <c r="T221" s="22">
        <f>-((0.5*Griegas!$B$4*F221*K221)/(SQRT(254-D221)))-Griegas!$B$5*Griegas!$B$6*EXP(-Griegas!$B$5*(254-D221))*J221</f>
        <v>-8.2289139266683134E-209</v>
      </c>
      <c r="U221" s="22">
        <f>-F221*(254-D221)*I221</f>
        <v>-3.0291136175539583E-206</v>
      </c>
      <c r="V221" s="22">
        <f>(1/(F221*Griegas!$B$4*SQRT(254-D221)))*K221</f>
        <v>8.166013676102285E-211</v>
      </c>
      <c r="W221" s="23">
        <f>K221*(H221/Griegas!$B$4)</f>
        <v>1.4730553666472843E-206</v>
      </c>
      <c r="X221" s="22">
        <f>F221*K221*SQRT(254-D221)*((G221*H221)/Griegas!$B$4)</f>
        <v>2.6665800606056273E-202</v>
      </c>
    </row>
    <row r="222" spans="4:24" x14ac:dyDescent="0.35">
      <c r="D222" s="20">
        <v>220</v>
      </c>
      <c r="E222" s="28">
        <v>45009</v>
      </c>
      <c r="F222" s="22">
        <v>98.129997000000003</v>
      </c>
      <c r="G222" s="21">
        <f>(LN(F222/Griegas!$B$6)+(Griegas!$B$5+((Griegas!$B$4^2)/2))*(254-D222))/(Griegas!$B$4*SQRT(254-D222))</f>
        <v>30.522083638151514</v>
      </c>
      <c r="H222" s="22">
        <f>(LN(F222/Griegas!$B$6)+(Griegas!$B$5-((Griegas!$B$4^2)/2))*(254-D222))/(Griegas!$B$4*SQRT(254-D222))</f>
        <v>30.414877276457727</v>
      </c>
      <c r="I222" s="23">
        <f>_xlfn.NORM.S.DIST(G222,FALSE)</f>
        <v>2.0279806361390127E-203</v>
      </c>
      <c r="J222" s="23">
        <f>_xlfn.NORM.S.DIST(H222,FALSE)</f>
        <v>5.3167934177102237E-202</v>
      </c>
      <c r="K222" s="23">
        <f>(1/(SQRT(2*PI())))*(EXP(-0.5*(G222^2)))</f>
        <v>2.0279806361390127E-203</v>
      </c>
      <c r="L222" s="23">
        <f>(1/(SQRT(2*PI())))*(EXP(-0.5*(H222^2)))</f>
        <v>5.3167934177102237E-202</v>
      </c>
      <c r="M222" s="23">
        <f>_xlfn.NORM.S.DIST(-G222,FALSE)</f>
        <v>2.0279806361390127E-203</v>
      </c>
      <c r="N222" s="23">
        <f>_xlfn.NORM.S.DIST(-H222,FALSE)</f>
        <v>5.3167934177102237E-202</v>
      </c>
      <c r="O222" s="23">
        <f>(1/(SQRT(2*PI())))*(EXP(-0.5*(-G222^2)))</f>
        <v>2.0279806361390127E-203</v>
      </c>
      <c r="P222" s="23">
        <f>(1/(SQRT(2*PI())))*(EXP(-0.5*(-H222^2)))</f>
        <v>5.3167934177102237E-202</v>
      </c>
      <c r="Q222" s="24">
        <f>_xlfn.NORM.S.DIST(G222,FALSE)</f>
        <v>2.0279806361390127E-203</v>
      </c>
      <c r="R222" s="22">
        <f>Griegas!$B$6*(254-D222)*EXP(-Griegas!$B$5*(254-D222))*J222</f>
        <v>6.7661949471735578E-200</v>
      </c>
      <c r="S222" s="22">
        <f>F222*K222*SQRT(254-D222)</f>
        <v>1.1603928602385448E-200</v>
      </c>
      <c r="T222" s="22">
        <f>-((0.5*Griegas!$B$4*F222*K222)/(SQRT(254-D222)))-Griegas!$B$5*Griegas!$B$6*EXP(-Griegas!$B$5*(254-D222))*J222</f>
        <v>-1.892623362058864E-202</v>
      </c>
      <c r="U222" s="22">
        <f>-F222*(254-D222)*I222</f>
        <v>-6.7661949471728999E-200</v>
      </c>
      <c r="V222" s="22">
        <f>(1/(F222*Griegas!$B$4*SQRT(254-D222)))*K222</f>
        <v>1.9277089374203896E-204</v>
      </c>
      <c r="W222" s="23">
        <f>K222*(H222/Griegas!$B$4)</f>
        <v>3.354816523674975E-200</v>
      </c>
      <c r="X222" s="22">
        <f>F222*K222*SQRT(254-D222)*((G222*H222)/Griegas!$B$4)</f>
        <v>5.8590094109548168E-196</v>
      </c>
    </row>
    <row r="223" spans="4:24" x14ac:dyDescent="0.35">
      <c r="D223" s="20">
        <v>221</v>
      </c>
      <c r="E223" s="28">
        <v>45012</v>
      </c>
      <c r="F223" s="22">
        <v>98.040001000000004</v>
      </c>
      <c r="G223" s="21">
        <f>(LN(F223/Griegas!$B$6)+(Griegas!$B$5+((Griegas!$B$4^2)/2))*(254-D223))/(Griegas!$B$4*SQRT(254-D223))</f>
        <v>30.085275662908931</v>
      </c>
      <c r="H223" s="22">
        <f>(LN(F223/Griegas!$B$6)+(Griegas!$B$5-((Griegas!$B$4^2)/2))*(254-D223))/(Griegas!$B$4*SQRT(254-D223))</f>
        <v>29.979657631417062</v>
      </c>
      <c r="I223" s="23">
        <f>_xlfn.NORM.S.DIST(G223,FALSE)</f>
        <v>1.1370292386080289E-197</v>
      </c>
      <c r="J223" s="23">
        <f>_xlfn.NORM.S.DIST(H223,FALSE)</f>
        <v>2.7123186110727135E-196</v>
      </c>
      <c r="K223" s="23">
        <f>(1/(SQRT(2*PI())))*(EXP(-0.5*(G223^2)))</f>
        <v>1.1370292386080289E-197</v>
      </c>
      <c r="L223" s="23">
        <f>(1/(SQRT(2*PI())))*(EXP(-0.5*(H223^2)))</f>
        <v>2.7123186110727135E-196</v>
      </c>
      <c r="M223" s="23">
        <f>_xlfn.NORM.S.DIST(-G223,FALSE)</f>
        <v>1.1370292386080289E-197</v>
      </c>
      <c r="N223" s="23">
        <f>_xlfn.NORM.S.DIST(-H223,FALSE)</f>
        <v>2.7123186110727135E-196</v>
      </c>
      <c r="O223" s="23">
        <f>(1/(SQRT(2*PI())))*(EXP(-0.5*(-G223^2)))</f>
        <v>1.1370292386080289E-197</v>
      </c>
      <c r="P223" s="23">
        <f>(1/(SQRT(2*PI())))*(EXP(-0.5*(-H223^2)))</f>
        <v>2.7123186110727135E-196</v>
      </c>
      <c r="Q223" s="24">
        <f>_xlfn.NORM.S.DIST(G223,FALSE)</f>
        <v>1.1370292386080289E-197</v>
      </c>
      <c r="R223" s="22">
        <f>Griegas!$B$6*(254-D223)*EXP(-Griegas!$B$5*(254-D223))*J223</f>
        <v>3.6786534737752405E-194</v>
      </c>
      <c r="S223" s="22">
        <f>F223*K223*SQRT(254-D223)</f>
        <v>6.4037137378808816E-195</v>
      </c>
      <c r="T223" s="22">
        <f>-((0.5*Griegas!$B$4*F223*K223)/(SQRT(254-D223)))-Griegas!$B$5*Griegas!$B$6*EXP(-Griegas!$B$5*(254-D223))*J223</f>
        <v>-1.0604295012336401E-196</v>
      </c>
      <c r="U223" s="22">
        <f>-F223*(254-D223)*I223</f>
        <v>-3.6786534737752928E-194</v>
      </c>
      <c r="V223" s="22">
        <f>(1/(F223*Griegas!$B$4*SQRT(254-D223)))*K223</f>
        <v>1.0980705823471384E-198</v>
      </c>
      <c r="W223" s="23">
        <f>K223*(H223/Griegas!$B$4)</f>
        <v>1.8540319017781999E-194</v>
      </c>
      <c r="X223" s="22">
        <f>F223*K223*SQRT(254-D223)*((G223*H223)/Griegas!$B$4)</f>
        <v>3.1414595697346148E-190</v>
      </c>
    </row>
    <row r="224" spans="4:24" x14ac:dyDescent="0.35">
      <c r="D224" s="20">
        <v>222</v>
      </c>
      <c r="E224" s="28">
        <v>45013</v>
      </c>
      <c r="F224" s="22">
        <v>97.239998</v>
      </c>
      <c r="G224" s="21">
        <f>(LN(F224/Griegas!$B$6)+(Griegas!$B$5+((Griegas!$B$4^2)/2))*(254-D224))/(Griegas!$B$4*SQRT(254-D224))</f>
        <v>29.572083035572323</v>
      </c>
      <c r="H224" s="22">
        <f>(LN(F224/Griegas!$B$6)+(Griegas!$B$5-((Griegas!$B$4^2)/2))*(254-D224))/(Griegas!$B$4*SQRT(254-D224))</f>
        <v>29.468077587807233</v>
      </c>
      <c r="I224" s="23">
        <f>_xlfn.NORM.S.DIST(G224,FALSE)</f>
        <v>5.0569659926390153E-191</v>
      </c>
      <c r="J224" s="23">
        <f>_xlfn.NORM.S.DIST(H224,FALSE)</f>
        <v>1.0896381647183333E-189</v>
      </c>
      <c r="K224" s="23">
        <f>(1/(SQRT(2*PI())))*(EXP(-0.5*(G224^2)))</f>
        <v>5.0569659926390153E-191</v>
      </c>
      <c r="L224" s="23">
        <f>(1/(SQRT(2*PI())))*(EXP(-0.5*(H224^2)))</f>
        <v>1.0896381647183333E-189</v>
      </c>
      <c r="M224" s="23">
        <f>_xlfn.NORM.S.DIST(-G224,FALSE)</f>
        <v>5.0569659926390153E-191</v>
      </c>
      <c r="N224" s="23">
        <f>_xlfn.NORM.S.DIST(-H224,FALSE)</f>
        <v>1.0896381647183333E-189</v>
      </c>
      <c r="O224" s="23">
        <f>(1/(SQRT(2*PI())))*(EXP(-0.5*(-G224^2)))</f>
        <v>5.0569659926390153E-191</v>
      </c>
      <c r="P224" s="23">
        <f>(1/(SQRT(2*PI())))*(EXP(-0.5*(-H224^2)))</f>
        <v>1.0896381647183333E-189</v>
      </c>
      <c r="Q224" s="24">
        <f>_xlfn.NORM.S.DIST(G224,FALSE)</f>
        <v>5.0569659926390153E-191</v>
      </c>
      <c r="R224" s="22">
        <f>Griegas!$B$6*(254-D224)*EXP(-Griegas!$B$5*(254-D224))*J224</f>
        <v>1.5735659616328195E-187</v>
      </c>
      <c r="S224" s="22">
        <f>F224*K224*SQRT(254-D224)</f>
        <v>2.7816979052874118E-188</v>
      </c>
      <c r="T224" s="22">
        <f>-((0.5*Griegas!$B$4*F224*K224)/(SQRT(254-D224)))-Griegas!$B$5*Griegas!$B$6*EXP(-Griegas!$B$5*(254-D224))*J224</f>
        <v>-4.6790221075174377E-190</v>
      </c>
      <c r="U224" s="22">
        <f>-F224*(254-D224)*I224</f>
        <v>-1.5735659616329146E-187</v>
      </c>
      <c r="V224" s="22">
        <f>(1/(F224*Griegas!$B$4*SQRT(254-D224)))*K224</f>
        <v>5.0002187437926348E-192</v>
      </c>
      <c r="W224" s="23">
        <f>K224*(H224/Griegas!$B$4)</f>
        <v>8.1051440686305957E-188</v>
      </c>
      <c r="X224" s="22">
        <f>F224*K224*SQRT(254-D224)*((G224*H224)/Griegas!$B$4)</f>
        <v>1.3184467263052227E-183</v>
      </c>
    </row>
    <row r="225" spans="4:24" x14ac:dyDescent="0.35">
      <c r="D225" s="20">
        <v>223</v>
      </c>
      <c r="E225" s="28">
        <v>45014</v>
      </c>
      <c r="F225" s="22">
        <v>100.25</v>
      </c>
      <c r="G225" s="21">
        <f>(LN(F225/Griegas!$B$6)+(Griegas!$B$5+((Griegas!$B$4^2)/2))*(254-D225))/(Griegas!$B$4*SQRT(254-D225))</f>
        <v>29.427770625258656</v>
      </c>
      <c r="H225" s="22">
        <f>(LN(F225/Griegas!$B$6)+(Griegas!$B$5-((Griegas!$B$4^2)/2))*(254-D225))/(Griegas!$B$4*SQRT(254-D225))</f>
        <v>29.325403160928346</v>
      </c>
      <c r="I225" s="23">
        <f>_xlfn.NORM.S.DIST(G225,FALSE)</f>
        <v>3.5708442636567562E-189</v>
      </c>
      <c r="J225" s="23">
        <f>_xlfn.NORM.S.DIST(H225,FALSE)</f>
        <v>7.224107335481373E-188</v>
      </c>
      <c r="K225" s="23">
        <f>(1/(SQRT(2*PI())))*(EXP(-0.5*(G225^2)))</f>
        <v>3.5708442636567562E-189</v>
      </c>
      <c r="L225" s="23">
        <f>(1/(SQRT(2*PI())))*(EXP(-0.5*(H225^2)))</f>
        <v>7.224107335481373E-188</v>
      </c>
      <c r="M225" s="23">
        <f>_xlfn.NORM.S.DIST(-G225,FALSE)</f>
        <v>3.5708442636567562E-189</v>
      </c>
      <c r="N225" s="23">
        <f>_xlfn.NORM.S.DIST(-H225,FALSE)</f>
        <v>7.224107335481373E-188</v>
      </c>
      <c r="O225" s="23">
        <f>(1/(SQRT(2*PI())))*(EXP(-0.5*(-G225^2)))</f>
        <v>3.5708442636567562E-189</v>
      </c>
      <c r="P225" s="23">
        <f>(1/(SQRT(2*PI())))*(EXP(-0.5*(-H225^2)))</f>
        <v>7.224107335481373E-188</v>
      </c>
      <c r="Q225" s="24">
        <f>_xlfn.NORM.S.DIST(G225,FALSE)</f>
        <v>3.5708442636567562E-189</v>
      </c>
      <c r="R225" s="22">
        <f>Griegas!$B$6*(254-D225)*EXP(-Griegas!$B$5*(254-D225))*J225</f>
        <v>1.1097291260380361E-185</v>
      </c>
      <c r="S225" s="22">
        <f>F225*K225*SQRT(254-D225)</f>
        <v>1.9931323484995109E-186</v>
      </c>
      <c r="T225" s="22">
        <f>-((0.5*Griegas!$B$4*F225*K225)/(SQRT(254-D225)))-Griegas!$B$5*Griegas!$B$6*EXP(-Griegas!$B$5*(254-D225))*J225</f>
        <v>-3.407172174664863E-188</v>
      </c>
      <c r="U225" s="22">
        <f>-F225*(254-D225)*I225</f>
        <v>-1.1097291260379283E-185</v>
      </c>
      <c r="V225" s="22">
        <f>(1/(F225*Griegas!$B$4*SQRT(254-D225)))*K225</f>
        <v>3.4795620253186395E-190</v>
      </c>
      <c r="W225" s="23">
        <f>K225*(H225/Griegas!$B$4)</f>
        <v>5.6955255195481677E-186</v>
      </c>
      <c r="X225" s="22">
        <f>F225*K225*SQRT(254-D225)*((G225*H225)/Griegas!$B$4)</f>
        <v>9.3552714329653194E-182</v>
      </c>
    </row>
    <row r="226" spans="4:24" x14ac:dyDescent="0.35">
      <c r="D226" s="20">
        <v>224</v>
      </c>
      <c r="E226" s="28">
        <v>45015</v>
      </c>
      <c r="F226" s="22">
        <v>102</v>
      </c>
      <c r="G226" s="21">
        <f>(LN(F226/Griegas!$B$6)+(Griegas!$B$5+((Griegas!$B$4^2)/2))*(254-D226))/(Griegas!$B$4*SQRT(254-D226))</f>
        <v>29.155637915634259</v>
      </c>
      <c r="H226" s="22">
        <f>(LN(F226/Griegas!$B$6)+(Griegas!$B$5-((Griegas!$B$4^2)/2))*(254-D226))/(Griegas!$B$4*SQRT(254-D226))</f>
        <v>29.054935073856996</v>
      </c>
      <c r="I226" s="23">
        <f>_xlfn.NORM.S.DIST(G226,FALSE)</f>
        <v>1.0342665590432799E-185</v>
      </c>
      <c r="J226" s="23">
        <f>_xlfn.NORM.S.DIST(H226,FALSE)</f>
        <v>1.9388451351843419E-184</v>
      </c>
      <c r="K226" s="23">
        <f>(1/(SQRT(2*PI())))*(EXP(-0.5*(G226^2)))</f>
        <v>1.0342665590432799E-185</v>
      </c>
      <c r="L226" s="23">
        <f>(1/(SQRT(2*PI())))*(EXP(-0.5*(H226^2)))</f>
        <v>1.9388451351843419E-184</v>
      </c>
      <c r="M226" s="23">
        <f>_xlfn.NORM.S.DIST(-G226,FALSE)</f>
        <v>1.0342665590432799E-185</v>
      </c>
      <c r="N226" s="23">
        <f>_xlfn.NORM.S.DIST(-H226,FALSE)</f>
        <v>1.9388451351843419E-184</v>
      </c>
      <c r="O226" s="23">
        <f>(1/(SQRT(2*PI())))*(EXP(-0.5*(-G226^2)))</f>
        <v>1.0342665590432799E-185</v>
      </c>
      <c r="P226" s="23">
        <f>(1/(SQRT(2*PI())))*(EXP(-0.5*(-H226^2)))</f>
        <v>1.9388451351843419E-184</v>
      </c>
      <c r="Q226" s="24">
        <f>_xlfn.NORM.S.DIST(G226,FALSE)</f>
        <v>1.0342665590432799E-185</v>
      </c>
      <c r="R226" s="22">
        <f>Griegas!$B$6*(254-D226)*EXP(-Griegas!$B$5*(254-D226))*J226</f>
        <v>3.1648556706726149E-182</v>
      </c>
      <c r="S226" s="22">
        <f>F226*K226*SQRT(254-D226)</f>
        <v>5.7782094735847825E-183</v>
      </c>
      <c r="T226" s="22">
        <f>-((0.5*Griegas!$B$4*F226*K226)/(SQRT(254-D226)))-Griegas!$B$5*Griegas!$B$6*EXP(-Griegas!$B$5*(254-D226))*J226</f>
        <v>-1.0043751541554058E-184</v>
      </c>
      <c r="U226" s="22">
        <f>-F226*(254-D226)*I226</f>
        <v>-3.1648556706724363E-182</v>
      </c>
      <c r="V226" s="22">
        <f>(1/(F226*Griegas!$B$4*SQRT(254-D226)))*K226</f>
        <v>1.0069098395795326E-186</v>
      </c>
      <c r="W226" s="23">
        <f>K226*(H226/Griegas!$B$4)</f>
        <v>1.6344486970055368E-182</v>
      </c>
      <c r="X226" s="22">
        <f>F226*K226*SQRT(254-D226)*((G226*H226)/Griegas!$B$4)</f>
        <v>2.6622855836540927E-178</v>
      </c>
    </row>
    <row r="227" spans="4:24" x14ac:dyDescent="0.35">
      <c r="D227" s="20">
        <v>225</v>
      </c>
      <c r="E227" s="28">
        <v>45016</v>
      </c>
      <c r="F227" s="22">
        <v>103.290001</v>
      </c>
      <c r="G227" s="21">
        <f>(LN(F227/Griegas!$B$6)+(Griegas!$B$5+((Griegas!$B$4^2)/2))*(254-D227))/(Griegas!$B$4*SQRT(254-D227))</f>
        <v>28.834664378904222</v>
      </c>
      <c r="H227" s="22">
        <f>(LN(F227/Griegas!$B$6)+(Griegas!$B$5-((Griegas!$B$4^2)/2))*(254-D227))/(Griegas!$B$4*SQRT(254-D227))</f>
        <v>28.735654142410134</v>
      </c>
      <c r="I227" s="23">
        <f>_xlfn.NORM.S.DIST(G227,FALSE)</f>
        <v>1.1388606999672263E-181</v>
      </c>
      <c r="J227" s="23">
        <f>_xlfn.NORM.S.DIST(H227,FALSE)</f>
        <v>1.968887592920425E-180</v>
      </c>
      <c r="K227" s="23">
        <f>(1/(SQRT(2*PI())))*(EXP(-0.5*(G227^2)))</f>
        <v>1.1388606999672263E-181</v>
      </c>
      <c r="L227" s="23">
        <f>(1/(SQRT(2*PI())))*(EXP(-0.5*(H227^2)))</f>
        <v>1.968887592920425E-180</v>
      </c>
      <c r="M227" s="23">
        <f>_xlfn.NORM.S.DIST(-G227,FALSE)</f>
        <v>1.1388606999672263E-181</v>
      </c>
      <c r="N227" s="23">
        <f>_xlfn.NORM.S.DIST(-H227,FALSE)</f>
        <v>1.968887592920425E-180</v>
      </c>
      <c r="O227" s="23">
        <f>(1/(SQRT(2*PI())))*(EXP(-0.5*(-G227^2)))</f>
        <v>1.1388606999672263E-181</v>
      </c>
      <c r="P227" s="23">
        <f>(1/(SQRT(2*PI())))*(EXP(-0.5*(-H227^2)))</f>
        <v>1.968887592920425E-180</v>
      </c>
      <c r="Q227" s="24">
        <f>_xlfn.NORM.S.DIST(G227,FALSE)</f>
        <v>1.1388606999672263E-181</v>
      </c>
      <c r="R227" s="22">
        <f>Griegas!$B$6*(254-D227)*EXP(-Griegas!$B$5*(254-D227))*J227</f>
        <v>3.4113547623157577E-178</v>
      </c>
      <c r="S227" s="22">
        <f>F227*K227*SQRT(254-D227)</f>
        <v>6.3347267623012688E-179</v>
      </c>
      <c r="T227" s="22">
        <f>-((0.5*Griegas!$B$4*F227*K227)/(SQRT(254-D227)))-Griegas!$B$5*Griegas!$B$6*EXP(-Griegas!$B$5*(254-D227))*J227</f>
        <v>-1.1202709096748195E-180</v>
      </c>
      <c r="U227" s="22">
        <f>-F227*(254-D227)*I227</f>
        <v>-3.4113547623157895E-178</v>
      </c>
      <c r="V227" s="22">
        <f>(1/(F227*Griegas!$B$4*SQRT(254-D227)))*K227</f>
        <v>1.1136077046377952E-182</v>
      </c>
      <c r="W227" s="23">
        <f>K227*(H227/Griegas!$B$4)</f>
        <v>1.7799614456542773E-178</v>
      </c>
      <c r="X227" s="22">
        <f>F227*K227*SQRT(254-D227)*((G227*H227)/Griegas!$B$4)</f>
        <v>2.8548465980284699E-174</v>
      </c>
    </row>
    <row r="228" spans="4:24" x14ac:dyDescent="0.35">
      <c r="D228" s="20">
        <v>226</v>
      </c>
      <c r="E228" s="28">
        <v>45019</v>
      </c>
      <c r="F228" s="22">
        <v>102.410004</v>
      </c>
      <c r="G228" s="21">
        <f>(LN(F228/Griegas!$B$6)+(Griegas!$B$5+((Griegas!$B$4^2)/2))*(254-D228))/(Griegas!$B$4*SQRT(254-D228))</f>
        <v>28.294024271537086</v>
      </c>
      <c r="H228" s="22">
        <f>(LN(F228/Griegas!$B$6)+(Griegas!$B$5-((Griegas!$B$4^2)/2))*(254-D228))/(Griegas!$B$4*SQRT(254-D228))</f>
        <v>28.196736083563341</v>
      </c>
      <c r="I228" s="23">
        <f>_xlfn.NORM.S.DIST(G228,FALSE)</f>
        <v>5.7982027659192295E-175</v>
      </c>
      <c r="J228" s="23">
        <f>_xlfn.NORM.S.DIST(H228,FALSE)</f>
        <v>9.051267151926358E-174</v>
      </c>
      <c r="K228" s="23">
        <f>(1/(SQRT(2*PI())))*(EXP(-0.5*(G228^2)))</f>
        <v>5.7982027659192295E-175</v>
      </c>
      <c r="L228" s="23">
        <f>(1/(SQRT(2*PI())))*(EXP(-0.5*(H228^2)))</f>
        <v>9.051267151926358E-174</v>
      </c>
      <c r="M228" s="23">
        <f>_xlfn.NORM.S.DIST(-G228,FALSE)</f>
        <v>5.7982027659192295E-175</v>
      </c>
      <c r="N228" s="23">
        <f>_xlfn.NORM.S.DIST(-H228,FALSE)</f>
        <v>9.051267151926358E-174</v>
      </c>
      <c r="O228" s="23">
        <f>(1/(SQRT(2*PI())))*(EXP(-0.5*(-G228^2)))</f>
        <v>5.7982027659192295E-175</v>
      </c>
      <c r="P228" s="23">
        <f>(1/(SQRT(2*PI())))*(EXP(-0.5*(-H228^2)))</f>
        <v>9.051267151926358E-174</v>
      </c>
      <c r="Q228" s="24">
        <f>_xlfn.NORM.S.DIST(G228,FALSE)</f>
        <v>5.7982027659192295E-175</v>
      </c>
      <c r="R228" s="22">
        <f>Griegas!$B$6*(254-D228)*EXP(-Griegas!$B$5*(254-D228))*J228</f>
        <v>1.6626231116617254E-171</v>
      </c>
      <c r="S228" s="22">
        <f>F228*K228*SQRT(254-D228)</f>
        <v>3.1420623410608391E-172</v>
      </c>
      <c r="T228" s="22">
        <f>-((0.5*Griegas!$B$4*F228*K228)/(SQRT(254-D228)))-Griegas!$B$5*Griegas!$B$6*EXP(-Griegas!$B$5*(254-D228))*J228</f>
        <v>-5.6567596149826423E-174</v>
      </c>
      <c r="U228" s="22">
        <f>-F228*(254-D228)*I228</f>
        <v>-1.6626231116616783E-171</v>
      </c>
      <c r="V228" s="22">
        <f>(1/(F228*Griegas!$B$4*SQRT(254-D228)))*K228</f>
        <v>5.8195700625742361E-176</v>
      </c>
      <c r="W228" s="23">
        <f>K228*(H228/Griegas!$B$4)</f>
        <v>8.8922392539323758E-172</v>
      </c>
      <c r="X228" s="22">
        <f>F228*K228*SQRT(254-D228)*((G228*H228)/Griegas!$B$4)</f>
        <v>1.3634124636825448E-167</v>
      </c>
    </row>
    <row r="229" spans="4:24" x14ac:dyDescent="0.35">
      <c r="D229" s="20">
        <v>227</v>
      </c>
      <c r="E229" s="28">
        <v>45020</v>
      </c>
      <c r="F229" s="22">
        <v>103.949997</v>
      </c>
      <c r="G229" s="21">
        <f>(LN(F229/Griegas!$B$6)+(Griegas!$B$5+((Griegas!$B$4^2)/2))*(254-D229))/(Griegas!$B$4*SQRT(254-D229))</f>
        <v>27.988701592945358</v>
      </c>
      <c r="H229" s="22">
        <f>(LN(F229/Griegas!$B$6)+(Griegas!$B$5-((Griegas!$B$4^2)/2))*(254-D229))/(Griegas!$B$4*SQRT(254-D229))</f>
        <v>27.893166488885043</v>
      </c>
      <c r="I229" s="23">
        <f>_xlfn.NORM.S.DIST(G229,FALSE)</f>
        <v>3.124905176806759E-171</v>
      </c>
      <c r="J229" s="23">
        <f>_xlfn.NORM.S.DIST(H229,FALSE)</f>
        <v>4.509376463171617E-170</v>
      </c>
      <c r="K229" s="23">
        <f>(1/(SQRT(2*PI())))*(EXP(-0.5*(G229^2)))</f>
        <v>3.124905176806759E-171</v>
      </c>
      <c r="L229" s="23">
        <f>(1/(SQRT(2*PI())))*(EXP(-0.5*(H229^2)))</f>
        <v>4.509376463171617E-170</v>
      </c>
      <c r="M229" s="23">
        <f>_xlfn.NORM.S.DIST(-G229,FALSE)</f>
        <v>3.124905176806759E-171</v>
      </c>
      <c r="N229" s="23">
        <f>_xlfn.NORM.S.DIST(-H229,FALSE)</f>
        <v>4.509376463171617E-170</v>
      </c>
      <c r="O229" s="23">
        <f>(1/(SQRT(2*PI())))*(EXP(-0.5*(-G229^2)))</f>
        <v>3.124905176806759E-171</v>
      </c>
      <c r="P229" s="23">
        <f>(1/(SQRT(2*PI())))*(EXP(-0.5*(-H229^2)))</f>
        <v>4.509376463171617E-170</v>
      </c>
      <c r="Q229" s="24">
        <f>_xlfn.NORM.S.DIST(G229,FALSE)</f>
        <v>3.124905176806759E-171</v>
      </c>
      <c r="R229" s="22">
        <f>Griegas!$B$6*(254-D229)*EXP(-Griegas!$B$5*(254-D229))*J229</f>
        <v>8.770514861368004E-168</v>
      </c>
      <c r="S229" s="22">
        <f>F229*K229*SQRT(254-D229)</f>
        <v>1.6878863720473548E-168</v>
      </c>
      <c r="T229" s="22">
        <f>-((0.5*Griegas!$B$4*F229*K229)/(SQRT(254-D229)))-Griegas!$B$5*Griegas!$B$6*EXP(-Griegas!$B$5*(254-D229))*J229</f>
        <v>-3.0955553594803534E-170</v>
      </c>
      <c r="U229" s="22">
        <f>-F229*(254-D229)*I229</f>
        <v>-8.7705148613673714E-168</v>
      </c>
      <c r="V229" s="22">
        <f>(1/(F229*Griegas!$B$4*SQRT(254-D229)))*K229</f>
        <v>3.146656825861644E-172</v>
      </c>
      <c r="W229" s="23">
        <f>K229*(H229/Griegas!$B$4)</f>
        <v>4.7408210627400729E-168</v>
      </c>
      <c r="X229" s="22">
        <f>F229*K229*SQRT(254-D229)*((G229*H229)/Griegas!$B$4)</f>
        <v>7.1670870391231266E-164</v>
      </c>
    </row>
    <row r="230" spans="4:24" x14ac:dyDescent="0.35">
      <c r="D230" s="20">
        <v>228</v>
      </c>
      <c r="E230" s="28">
        <v>45021</v>
      </c>
      <c r="F230" s="22">
        <v>101.099998</v>
      </c>
      <c r="G230" s="21">
        <f>(LN(F230/Griegas!$B$6)+(Griegas!$B$5+((Griegas!$B$4^2)/2))*(254-D230))/(Griegas!$B$4*SQRT(254-D230))</f>
        <v>27.22589670049074</v>
      </c>
      <c r="H230" s="22">
        <f>(LN(F230/Griegas!$B$6)+(Griegas!$B$5-((Griegas!$B$4^2)/2))*(254-D230))/(Griegas!$B$4*SQRT(254-D230))</f>
        <v>27.132147456779581</v>
      </c>
      <c r="I230" s="23">
        <f>_xlfn.NORM.S.DIST(G230,FALSE)</f>
        <v>4.3715645207369596E-162</v>
      </c>
      <c r="J230" s="23">
        <f>_xlfn.NORM.S.DIST(H230,FALSE)</f>
        <v>5.5875931482101259E-161</v>
      </c>
      <c r="K230" s="23">
        <f>(1/(SQRT(2*PI())))*(EXP(-0.5*(G230^2)))</f>
        <v>4.3715645207369596E-162</v>
      </c>
      <c r="L230" s="23">
        <f>(1/(SQRT(2*PI())))*(EXP(-0.5*(H230^2)))</f>
        <v>5.5875931482101259E-161</v>
      </c>
      <c r="M230" s="23">
        <f>_xlfn.NORM.S.DIST(-G230,FALSE)</f>
        <v>4.3715645207369596E-162</v>
      </c>
      <c r="N230" s="23">
        <f>_xlfn.NORM.S.DIST(-H230,FALSE)</f>
        <v>5.5875931482101259E-161</v>
      </c>
      <c r="O230" s="23">
        <f>(1/(SQRT(2*PI())))*(EXP(-0.5*(-G230^2)))</f>
        <v>4.3715645207369596E-162</v>
      </c>
      <c r="P230" s="23">
        <f>(1/(SQRT(2*PI())))*(EXP(-0.5*(-H230^2)))</f>
        <v>5.5875931482101259E-161</v>
      </c>
      <c r="Q230" s="24">
        <f>_xlfn.NORM.S.DIST(G230,FALSE)</f>
        <v>4.3715645207369596E-162</v>
      </c>
      <c r="R230" s="22">
        <f>Griegas!$B$6*(254-D230)*EXP(-Griegas!$B$5*(254-D230))*J230</f>
        <v>1.149109427188848E-158</v>
      </c>
      <c r="S230" s="22">
        <f>F230*K230*SQRT(254-D230)</f>
        <v>2.2535889971111634E-159</v>
      </c>
      <c r="T230" s="22">
        <f>-((0.5*Griegas!$B$4*F230*K230)/(SQRT(254-D230)))-Griegas!$B$5*Griegas!$B$6*EXP(-Griegas!$B$5*(254-D230))*J230</f>
        <v>-4.2132657264316615E-161</v>
      </c>
      <c r="U230" s="22">
        <f>-F230*(254-D230)*I230</f>
        <v>-1.1491094271887817E-158</v>
      </c>
      <c r="V230" s="22">
        <f>(1/(F230*Griegas!$B$4*SQRT(254-D230)))*K230</f>
        <v>4.6123045151516821E-163</v>
      </c>
      <c r="W230" s="23">
        <f>K230*(H230/Griegas!$B$4)</f>
        <v>6.4511919234546054E-159</v>
      </c>
      <c r="X230" s="22">
        <f>F230*K230*SQRT(254-D230)*((G230*H230)/Griegas!$B$4)</f>
        <v>9.0544062373573346E-155</v>
      </c>
    </row>
    <row r="231" spans="4:24" x14ac:dyDescent="0.35">
      <c r="D231" s="20">
        <v>229</v>
      </c>
      <c r="E231" s="28">
        <v>45022</v>
      </c>
      <c r="F231" s="22">
        <v>102.05999799999999</v>
      </c>
      <c r="G231" s="21">
        <f>(LN(F231/Griegas!$B$6)+(Griegas!$B$5+((Griegas!$B$4^2)/2))*(254-D231))/(Griegas!$B$4*SQRT(254-D231))</f>
        <v>26.848651697274068</v>
      </c>
      <c r="H231" s="22">
        <f>(LN(F231/Griegas!$B$6)+(Griegas!$B$5-((Griegas!$B$4^2)/2))*(254-D231))/(Griegas!$B$4*SQRT(254-D231))</f>
        <v>26.756723000530272</v>
      </c>
      <c r="I231" s="23">
        <f>_xlfn.NORM.S.DIST(G231,FALSE)</f>
        <v>1.1757098420611426E-157</v>
      </c>
      <c r="J231" s="23">
        <f>_xlfn.NORM.S.DIST(H231,FALSE)</f>
        <v>1.381573559832269E-156</v>
      </c>
      <c r="K231" s="23">
        <f>(1/(SQRT(2*PI())))*(EXP(-0.5*(G231^2)))</f>
        <v>1.1757098420611426E-157</v>
      </c>
      <c r="L231" s="23">
        <f>(1/(SQRT(2*PI())))*(EXP(-0.5*(H231^2)))</f>
        <v>1.381573559832269E-156</v>
      </c>
      <c r="M231" s="23">
        <f>_xlfn.NORM.S.DIST(-G231,FALSE)</f>
        <v>1.1757098420611426E-157</v>
      </c>
      <c r="N231" s="23">
        <f>_xlfn.NORM.S.DIST(-H231,FALSE)</f>
        <v>1.381573559832269E-156</v>
      </c>
      <c r="O231" s="23">
        <f>(1/(SQRT(2*PI())))*(EXP(-0.5*(-G231^2)))</f>
        <v>1.1757098420611426E-157</v>
      </c>
      <c r="P231" s="23">
        <f>(1/(SQRT(2*PI())))*(EXP(-0.5*(-H231^2)))</f>
        <v>1.381573559832269E-156</v>
      </c>
      <c r="Q231" s="24">
        <f>_xlfn.NORM.S.DIST(G231,FALSE)</f>
        <v>1.1757098420611426E-157</v>
      </c>
      <c r="R231" s="22">
        <f>Griegas!$B$6*(254-D231)*EXP(-Griegas!$B$5*(254-D231))*J231</f>
        <v>2.9998236032332561E-154</v>
      </c>
      <c r="S231" s="22">
        <f>F231*K231*SQRT(254-D231)</f>
        <v>5.9996472064670269E-155</v>
      </c>
      <c r="T231" s="22">
        <f>-((0.5*Griegas!$B$4*F231*K231)/(SQRT(254-D231)))-Griegas!$B$5*Griegas!$B$6*EXP(-Griegas!$B$5*(254-D231))*J231</f>
        <v>-1.1443243653458965E-156</v>
      </c>
      <c r="U231" s="22">
        <f>-F231*(254-D231)*I231</f>
        <v>-2.9998236032335131E-154</v>
      </c>
      <c r="V231" s="22">
        <f>(1/(F231*Griegas!$B$4*SQRT(254-D231)))*K231</f>
        <v>1.2531224052258912E-158</v>
      </c>
      <c r="W231" s="23">
        <f>K231*(H231/Griegas!$B$4)</f>
        <v>1.7110077531447804E-154</v>
      </c>
      <c r="X231" s="22">
        <f>F231*K231*SQRT(254-D231)*((G231*H231)/Griegas!$B$4)</f>
        <v>2.3442289135897192E-150</v>
      </c>
    </row>
    <row r="232" spans="4:24" x14ac:dyDescent="0.35">
      <c r="D232" s="20">
        <v>230</v>
      </c>
      <c r="E232" s="28">
        <v>45026</v>
      </c>
      <c r="F232" s="22">
        <v>102.16999800000001</v>
      </c>
      <c r="G232" s="21">
        <f>(LN(F232/Griegas!$B$6)+(Griegas!$B$5+((Griegas!$B$4^2)/2))*(254-D232))/(Griegas!$B$4*SQRT(254-D232))</f>
        <v>26.374003507993692</v>
      </c>
      <c r="H232" s="22">
        <f>(LN(F232/Griegas!$B$6)+(Griegas!$B$5-((Griegas!$B$4^2)/2))*(254-D232))/(Griegas!$B$4*SQRT(254-D232))</f>
        <v>26.283932148097144</v>
      </c>
      <c r="I232" s="23">
        <f>_xlfn.NORM.S.DIST(G232,FALSE)</f>
        <v>3.5965141405063193E-152</v>
      </c>
      <c r="J232" s="23">
        <f>_xlfn.NORM.S.DIST(H232,FALSE)</f>
        <v>3.853053404356198E-151</v>
      </c>
      <c r="K232" s="23">
        <f>(1/(SQRT(2*PI())))*(EXP(-0.5*(G232^2)))</f>
        <v>3.5965141405063193E-152</v>
      </c>
      <c r="L232" s="23">
        <f>(1/(SQRT(2*PI())))*(EXP(-0.5*(H232^2)))</f>
        <v>3.853053404356198E-151</v>
      </c>
      <c r="M232" s="23">
        <f>_xlfn.NORM.S.DIST(-G232,FALSE)</f>
        <v>3.5965141405063193E-152</v>
      </c>
      <c r="N232" s="23">
        <f>_xlfn.NORM.S.DIST(-H232,FALSE)</f>
        <v>3.853053404356198E-151</v>
      </c>
      <c r="O232" s="23">
        <f>(1/(SQRT(2*PI())))*(EXP(-0.5*(-G232^2)))</f>
        <v>3.5965141405063193E-152</v>
      </c>
      <c r="P232" s="23">
        <f>(1/(SQRT(2*PI())))*(EXP(-0.5*(-H232^2)))</f>
        <v>3.853053404356198E-151</v>
      </c>
      <c r="Q232" s="24">
        <f>_xlfn.NORM.S.DIST(G232,FALSE)</f>
        <v>3.5965141405063193E-152</v>
      </c>
      <c r="R232" s="22">
        <f>Griegas!$B$6*(254-D232)*EXP(-Griegas!$B$5*(254-D232))*J232</f>
        <v>8.8189402210208023E-149</v>
      </c>
      <c r="S232" s="22">
        <f>F232*K232*SQRT(254-D232)</f>
        <v>1.8001586344672203E-149</v>
      </c>
      <c r="T232" s="22">
        <f>-((0.5*Griegas!$B$4*F232*K232)/(SQRT(254-D232)))-Griegas!$B$5*Griegas!$B$6*EXP(-Griegas!$B$5*(254-D232))*J232</f>
        <v>-3.5056714549411988E-151</v>
      </c>
      <c r="U232" s="22">
        <f>-F232*(254-D232)*I232</f>
        <v>-8.8189402210200573E-149</v>
      </c>
      <c r="V232" s="22">
        <f>(1/(F232*Griegas!$B$4*SQRT(254-D232)))*K232</f>
        <v>3.9081539896678335E-153</v>
      </c>
      <c r="W232" s="23">
        <f>K232*(H232/Griegas!$B$4)</f>
        <v>5.1415138573209572E-149</v>
      </c>
      <c r="X232" s="22">
        <f>F232*K232*SQRT(254-D232)*((G232*H232)/Griegas!$B$4)</f>
        <v>6.7872848480403953E-145</v>
      </c>
    </row>
    <row r="233" spans="4:24" x14ac:dyDescent="0.35">
      <c r="D233" s="20">
        <v>231</v>
      </c>
      <c r="E233" s="28">
        <v>45027</v>
      </c>
      <c r="F233" s="22">
        <v>99.919998000000007</v>
      </c>
      <c r="G233" s="21">
        <f>(LN(F233/Griegas!$B$6)+(Griegas!$B$5+((Griegas!$B$4^2)/2))*(254-D233))/(Griegas!$B$4*SQRT(254-D233))</f>
        <v>25.626085266407234</v>
      </c>
      <c r="H233" s="22">
        <f>(LN(F233/Griegas!$B$6)+(Griegas!$B$5-((Griegas!$B$4^2)/2))*(254-D233))/(Griegas!$B$4*SQRT(254-D233))</f>
        <v>25.537910358059037</v>
      </c>
      <c r="I233" s="23">
        <f>_xlfn.NORM.S.DIST(G233,FALSE)</f>
        <v>1.0026101248169151E-143</v>
      </c>
      <c r="J233" s="23">
        <f>_xlfn.NORM.S.DIST(H233,FALSE)</f>
        <v>9.5667834067039418E-143</v>
      </c>
      <c r="K233" s="23">
        <f>(1/(SQRT(2*PI())))*(EXP(-0.5*(G233^2)))</f>
        <v>1.0026101248169151E-143</v>
      </c>
      <c r="L233" s="23">
        <f>(1/(SQRT(2*PI())))*(EXP(-0.5*(H233^2)))</f>
        <v>9.5667834067039418E-143</v>
      </c>
      <c r="M233" s="23">
        <f>_xlfn.NORM.S.DIST(-G233,FALSE)</f>
        <v>1.0026101248169151E-143</v>
      </c>
      <c r="N233" s="23">
        <f>_xlfn.NORM.S.DIST(-H233,FALSE)</f>
        <v>9.5667834067039418E-143</v>
      </c>
      <c r="O233" s="23">
        <f>(1/(SQRT(2*PI())))*(EXP(-0.5*(-G233^2)))</f>
        <v>1.0026101248169151E-143</v>
      </c>
      <c r="P233" s="23">
        <f>(1/(SQRT(2*PI())))*(EXP(-0.5*(-H233^2)))</f>
        <v>9.5667834067039418E-143</v>
      </c>
      <c r="Q233" s="24">
        <f>_xlfn.NORM.S.DIST(G233,FALSE)</f>
        <v>1.0026101248169151E-143</v>
      </c>
      <c r="R233" s="22">
        <f>Griegas!$B$6*(254-D233)*EXP(-Griegas!$B$5*(254-D233))*J233</f>
        <v>2.304158438329374E-140</v>
      </c>
      <c r="S233" s="22">
        <f>F233*K233*SQRT(254-D233)</f>
        <v>4.8045024666287253E-141</v>
      </c>
      <c r="T233" s="22">
        <f>-((0.5*Griegas!$B$4*F233*K233)/(SQRT(254-D233)))-Griegas!$B$5*Griegas!$B$6*EXP(-Griegas!$B$5*(254-D233))*J233</f>
        <v>-9.5616807876017101E-143</v>
      </c>
      <c r="U233" s="22">
        <f>-F233*(254-D233)*I233</f>
        <v>-2.3041584383291759E-140</v>
      </c>
      <c r="V233" s="22">
        <f>(1/(F233*Griegas!$B$4*SQRT(254-D233)))*K233</f>
        <v>1.1379800602944173E-144</v>
      </c>
      <c r="W233" s="23">
        <f>K233*(H233/Griegas!$B$4)</f>
        <v>1.392631920096475E-140</v>
      </c>
      <c r="X233" s="22">
        <f>F233*K233*SQRT(254-D233)*((G233*H233)/Griegas!$B$4)</f>
        <v>1.7101529221924514E-136</v>
      </c>
    </row>
    <row r="234" spans="4:24" x14ac:dyDescent="0.35">
      <c r="D234" s="20">
        <v>232</v>
      </c>
      <c r="E234" s="28">
        <v>45028</v>
      </c>
      <c r="F234" s="22">
        <v>97.830001999999993</v>
      </c>
      <c r="G234" s="21">
        <f>(LN(F234/Griegas!$B$6)+(Griegas!$B$5+((Griegas!$B$4^2)/2))*(254-D234))/(Griegas!$B$4*SQRT(254-D234))</f>
        <v>24.87040002552779</v>
      </c>
      <c r="H234" s="22">
        <f>(LN(F234/Griegas!$B$6)+(Griegas!$B$5-((Griegas!$B$4^2)/2))*(254-D234))/(Griegas!$B$4*SQRT(254-D234))</f>
        <v>24.78416326393036</v>
      </c>
      <c r="I234" s="23">
        <f>_xlfn.NORM.S.DIST(G234,FALSE)</f>
        <v>1.9379879701669917E-135</v>
      </c>
      <c r="J234" s="23">
        <f>_xlfn.NORM.S.DIST(H234,FALSE)</f>
        <v>1.6488689721080506E-134</v>
      </c>
      <c r="K234" s="23">
        <f>(1/(SQRT(2*PI())))*(EXP(-0.5*(G234^2)))</f>
        <v>1.9379879701669917E-135</v>
      </c>
      <c r="L234" s="23">
        <f>(1/(SQRT(2*PI())))*(EXP(-0.5*(H234^2)))</f>
        <v>1.6488689721080506E-134</v>
      </c>
      <c r="M234" s="23">
        <f>_xlfn.NORM.S.DIST(-G234,FALSE)</f>
        <v>1.9379879701669917E-135</v>
      </c>
      <c r="N234" s="23">
        <f>_xlfn.NORM.S.DIST(-H234,FALSE)</f>
        <v>1.6488689721080506E-134</v>
      </c>
      <c r="O234" s="23">
        <f>(1/(SQRT(2*PI())))*(EXP(-0.5*(-G234^2)))</f>
        <v>1.9379879701669917E-135</v>
      </c>
      <c r="P234" s="23">
        <f>(1/(SQRT(2*PI())))*(EXP(-0.5*(-H234^2)))</f>
        <v>1.6488689721080506E-134</v>
      </c>
      <c r="Q234" s="24">
        <f>_xlfn.NORM.S.DIST(G234,FALSE)</f>
        <v>1.9379879701669917E-135</v>
      </c>
      <c r="R234" s="22">
        <f>Griegas!$B$6*(254-D234)*EXP(-Griegas!$B$5*(254-D234))*J234</f>
        <v>4.1710540739432309E-132</v>
      </c>
      <c r="S234" s="22">
        <f>F234*K234*SQRT(254-D234)</f>
        <v>8.8927171652265189E-133</v>
      </c>
      <c r="T234" s="22">
        <f>-((0.5*Griegas!$B$4*F234*K234)/(SQRT(254-D234)))-Griegas!$B$5*Griegas!$B$6*EXP(-Griegas!$B$5*(254-D234))*J234</f>
        <v>-1.8103763198312623E-134</v>
      </c>
      <c r="U234" s="22">
        <f>-F234*(254-D234)*I234</f>
        <v>-4.1710540739430795E-132</v>
      </c>
      <c r="V234" s="22">
        <f>(1/(F234*Griegas!$B$4*SQRT(254-D234)))*K234</f>
        <v>2.29713529741307E-136</v>
      </c>
      <c r="W234" s="23">
        <f>K234*(H234/Griegas!$B$4)</f>
        <v>2.6124274550531742E-132</v>
      </c>
      <c r="X234" s="22">
        <f>F234*K234*SQRT(254-D234)*((G234*H234)/Griegas!$B$4)</f>
        <v>2.9813324887911661E-128</v>
      </c>
    </row>
    <row r="235" spans="4:24" x14ac:dyDescent="0.35">
      <c r="D235" s="20">
        <v>233</v>
      </c>
      <c r="E235" s="28">
        <v>45029</v>
      </c>
      <c r="F235" s="22">
        <v>102.400002</v>
      </c>
      <c r="G235" s="21">
        <f>(LN(F235/Griegas!$B$6)+(Griegas!$B$5+((Griegas!$B$4^2)/2))*(254-D235))/(Griegas!$B$4*SQRT(254-D235))</f>
        <v>24.885473972722419</v>
      </c>
      <c r="H235" s="22">
        <f>(LN(F235/Griegas!$B$6)+(Griegas!$B$5-((Griegas!$B$4^2)/2))*(254-D235))/(Griegas!$B$4*SQRT(254-D235))</f>
        <v>24.801219930448998</v>
      </c>
      <c r="I235" s="23">
        <f>_xlfn.NORM.S.DIST(G235,FALSE)</f>
        <v>1.3319467548315111E-135</v>
      </c>
      <c r="J235" s="23">
        <f>_xlfn.NORM.S.DIST(H235,FALSE)</f>
        <v>1.0802677301993532E-134</v>
      </c>
      <c r="K235" s="23">
        <f>(1/(SQRT(2*PI())))*(EXP(-0.5*(G235^2)))</f>
        <v>1.3319467548315111E-135</v>
      </c>
      <c r="L235" s="23">
        <f>(1/(SQRT(2*PI())))*(EXP(-0.5*(H235^2)))</f>
        <v>1.0802677301993532E-134</v>
      </c>
      <c r="M235" s="23">
        <f>_xlfn.NORM.S.DIST(-G235,FALSE)</f>
        <v>1.3319467548315111E-135</v>
      </c>
      <c r="N235" s="23">
        <f>_xlfn.NORM.S.DIST(-H235,FALSE)</f>
        <v>1.0802677301993532E-134</v>
      </c>
      <c r="O235" s="23">
        <f>(1/(SQRT(2*PI())))*(EXP(-0.5*(-G235^2)))</f>
        <v>1.3319467548315111E-135</v>
      </c>
      <c r="P235" s="23">
        <f>(1/(SQRT(2*PI())))*(EXP(-0.5*(-H235^2)))</f>
        <v>1.0802677301993532E-134</v>
      </c>
      <c r="Q235" s="24">
        <f>_xlfn.NORM.S.DIST(G235,FALSE)</f>
        <v>1.3319467548315111E-135</v>
      </c>
      <c r="R235" s="22">
        <f>Griegas!$B$6*(254-D235)*EXP(-Griegas!$B$5*(254-D235))*J235</f>
        <v>2.8642183575315693E-132</v>
      </c>
      <c r="S235" s="22">
        <f>F235*K235*SQRT(254-D235)</f>
        <v>6.2502368715571124E-133</v>
      </c>
      <c r="T235" s="22">
        <f>-((0.5*Griegas!$B$4*F235*K235)/(SQRT(254-D235)))-Griegas!$B$5*Griegas!$B$6*EXP(-Griegas!$B$5*(254-D235))*J235</f>
        <v>-1.3029935688783209E-134</v>
      </c>
      <c r="U235" s="22">
        <f>-F235*(254-D235)*I235</f>
        <v>-2.8642183575314455E-132</v>
      </c>
      <c r="V235" s="22">
        <f>(1/(F235*Griegas!$B$4*SQRT(254-D235)))*K235</f>
        <v>1.5438181863597359E-136</v>
      </c>
      <c r="W235" s="23">
        <f>K235*(H235/Griegas!$B$4)</f>
        <v>1.7967134079083045E-132</v>
      </c>
      <c r="X235" s="22">
        <f>F235*K235*SQRT(254-D235)*((G235*H235)/Griegas!$B$4)</f>
        <v>2.0981393939628393E-128</v>
      </c>
    </row>
    <row r="236" spans="4:24" x14ac:dyDescent="0.35">
      <c r="D236" s="20">
        <v>234</v>
      </c>
      <c r="E236" s="28">
        <v>45030</v>
      </c>
      <c r="F236" s="22">
        <v>102.510002</v>
      </c>
      <c r="G236" s="21">
        <f>(LN(F236/Griegas!$B$6)+(Griegas!$B$5+((Griegas!$B$4^2)/2))*(254-D236))/(Griegas!$B$4*SQRT(254-D236))</f>
        <v>24.373547338195632</v>
      </c>
      <c r="H236" s="22">
        <f>(LN(F236/Griegas!$B$6)+(Griegas!$B$5-((Griegas!$B$4^2)/2))*(254-D236))/(Griegas!$B$4*SQRT(254-D236))</f>
        <v>24.291323812194793</v>
      </c>
      <c r="I236" s="23">
        <f>_xlfn.NORM.S.DIST(G236,FALSE)</f>
        <v>3.9837302631178678E-130</v>
      </c>
      <c r="J236" s="23">
        <f>_xlfn.NORM.S.DIST(H236,FALSE)</f>
        <v>2.9456579024628255E-129</v>
      </c>
      <c r="K236" s="23">
        <f>(1/(SQRT(2*PI())))*(EXP(-0.5*(G236^2)))</f>
        <v>3.9837302631178678E-130</v>
      </c>
      <c r="L236" s="23">
        <f>(1/(SQRT(2*PI())))*(EXP(-0.5*(H236^2)))</f>
        <v>2.9456579024628255E-129</v>
      </c>
      <c r="M236" s="23">
        <f>_xlfn.NORM.S.DIST(-G236,FALSE)</f>
        <v>3.9837302631178678E-130</v>
      </c>
      <c r="N236" s="23">
        <f>_xlfn.NORM.S.DIST(-H236,FALSE)</f>
        <v>2.9456579024628255E-129</v>
      </c>
      <c r="O236" s="23">
        <f>(1/(SQRT(2*PI())))*(EXP(-0.5*(-G236^2)))</f>
        <v>3.9837302631178678E-130</v>
      </c>
      <c r="P236" s="23">
        <f>(1/(SQRT(2*PI())))*(EXP(-0.5*(-H236^2)))</f>
        <v>2.9456579024628255E-129</v>
      </c>
      <c r="Q236" s="24">
        <f>_xlfn.NORM.S.DIST(G236,FALSE)</f>
        <v>3.9837302631178678E-130</v>
      </c>
      <c r="R236" s="22">
        <f>Griegas!$B$6*(254-D236)*EXP(-Griegas!$B$5*(254-D236))*J236</f>
        <v>8.1674439447931396E-127</v>
      </c>
      <c r="S236" s="22">
        <f>F236*K236*SQRT(254-D236)</f>
        <v>1.8262959862977224E-127</v>
      </c>
      <c r="T236" s="22">
        <f>-((0.5*Griegas!$B$4*F236*K236)/(SQRT(254-D236)))-Griegas!$B$5*Griegas!$B$6*EXP(-Griegas!$B$5*(254-D236))*J236</f>
        <v>-3.903343377072826E-129</v>
      </c>
      <c r="U236" s="22">
        <f>-F236*(254-D236)*I236</f>
        <v>-8.1674439447934643E-127</v>
      </c>
      <c r="V236" s="22">
        <f>(1/(F236*Griegas!$B$4*SQRT(254-D236)))*K236</f>
        <v>4.7263685752254958E-131</v>
      </c>
      <c r="W236" s="23">
        <f>K236*(H236/Griegas!$B$4)</f>
        <v>5.2633228376732832E-127</v>
      </c>
      <c r="X236" s="22">
        <f>F236*K236*SQRT(254-D236)*((G236*H236)/Griegas!$B$4)</f>
        <v>5.881119314017152E-123</v>
      </c>
    </row>
    <row r="237" spans="4:24" x14ac:dyDescent="0.35">
      <c r="D237" s="20">
        <v>235</v>
      </c>
      <c r="E237" s="28">
        <v>45033</v>
      </c>
      <c r="F237" s="22">
        <v>102.739998</v>
      </c>
      <c r="G237" s="21">
        <f>(LN(F237/Griegas!$B$6)+(Griegas!$B$5+((Griegas!$B$4^2)/2))*(254-D237))/(Griegas!$B$4*SQRT(254-D237))</f>
        <v>23.865560471948044</v>
      </c>
      <c r="H237" s="22">
        <f>(LN(F237/Griegas!$B$6)+(Griegas!$B$5-((Griegas!$B$4^2)/2))*(254-D237))/(Griegas!$B$4*SQRT(254-D237))</f>
        <v>23.785418892124518</v>
      </c>
      <c r="I237" s="23">
        <f>_xlfn.NORM.S.DIST(G237,FALSE)</f>
        <v>8.345394008735897E-125</v>
      </c>
      <c r="J237" s="23">
        <f>_xlfn.NORM.S.DIST(H237,FALSE)</f>
        <v>5.632408009723516E-124</v>
      </c>
      <c r="K237" s="23">
        <f>(1/(SQRT(2*PI())))*(EXP(-0.5*(G237^2)))</f>
        <v>8.345394008735897E-125</v>
      </c>
      <c r="L237" s="23">
        <f>(1/(SQRT(2*PI())))*(EXP(-0.5*(H237^2)))</f>
        <v>5.632408009723516E-124</v>
      </c>
      <c r="M237" s="23">
        <f>_xlfn.NORM.S.DIST(-G237,FALSE)</f>
        <v>8.345394008735897E-125</v>
      </c>
      <c r="N237" s="23">
        <f>_xlfn.NORM.S.DIST(-H237,FALSE)</f>
        <v>5.632408009723516E-124</v>
      </c>
      <c r="O237" s="23">
        <f>(1/(SQRT(2*PI())))*(EXP(-0.5*(-G237^2)))</f>
        <v>8.345394008735897E-125</v>
      </c>
      <c r="P237" s="23">
        <f>(1/(SQRT(2*PI())))*(EXP(-0.5*(-H237^2)))</f>
        <v>5.632408009723516E-124</v>
      </c>
      <c r="Q237" s="24">
        <f>_xlfn.NORM.S.DIST(G237,FALSE)</f>
        <v>8.345394008735897E-125</v>
      </c>
      <c r="R237" s="22">
        <f>Griegas!$B$6*(254-D237)*EXP(-Griegas!$B$5*(254-D237))*J237</f>
        <v>1.6290709511568663E-121</v>
      </c>
      <c r="S237" s="22">
        <f>F237*K237*SQRT(254-D237)</f>
        <v>3.7373450778685195E-122</v>
      </c>
      <c r="T237" s="22">
        <f>-((0.5*Griegas!$B$4*F237*K237)/(SQRT(254-D237)))-Griegas!$B$5*Griegas!$B$6*EXP(-Griegas!$B$5*(254-D237))*J237</f>
        <v>-8.1999188756275642E-124</v>
      </c>
      <c r="U237" s="22">
        <f>-F237*(254-D237)*I237</f>
        <v>-1.6290709511568023E-121</v>
      </c>
      <c r="V237" s="22">
        <f>(1/(F237*Griegas!$B$4*SQRT(254-D237)))*K237</f>
        <v>1.0135598379315507E-125</v>
      </c>
      <c r="W237" s="23">
        <f>K237*(H237/Griegas!$B$4)</f>
        <v>1.0796339954150309E-121</v>
      </c>
      <c r="X237" s="22">
        <f>F237*K237*SQRT(254-D237)*((G237*H237)/Griegas!$B$4)</f>
        <v>1.1538903532163017E-117</v>
      </c>
    </row>
    <row r="238" spans="4:24" x14ac:dyDescent="0.35">
      <c r="D238" s="20">
        <v>236</v>
      </c>
      <c r="E238" s="28">
        <v>45034</v>
      </c>
      <c r="F238" s="22">
        <v>102.300003</v>
      </c>
      <c r="G238" s="21">
        <f>(LN(F238/Griegas!$B$6)+(Griegas!$B$5+((Griegas!$B$4^2)/2))*(254-D238))/(Griegas!$B$4*SQRT(254-D238))</f>
        <v>23.263339120965188</v>
      </c>
      <c r="H238" s="22">
        <f>(LN(F238/Griegas!$B$6)+(Griegas!$B$5-((Griegas!$B$4^2)/2))*(254-D238))/(Griegas!$B$4*SQRT(254-D238))</f>
        <v>23.185335035141367</v>
      </c>
      <c r="I238" s="23">
        <f>_xlfn.NORM.S.DIST(G238,FALSE)</f>
        <v>1.2148600823213554E-118</v>
      </c>
      <c r="J238" s="23">
        <f>_xlfn.NORM.S.DIST(H238,FALSE)</f>
        <v>7.4351748309034798E-118</v>
      </c>
      <c r="K238" s="23">
        <f>(1/(SQRT(2*PI())))*(EXP(-0.5*(G238^2)))</f>
        <v>1.2148600823213554E-118</v>
      </c>
      <c r="L238" s="23">
        <f>(1/(SQRT(2*PI())))*(EXP(-0.5*(H238^2)))</f>
        <v>7.4351748309034798E-118</v>
      </c>
      <c r="M238" s="23">
        <f>_xlfn.NORM.S.DIST(-G238,FALSE)</f>
        <v>1.2148600823213554E-118</v>
      </c>
      <c r="N238" s="23">
        <f>_xlfn.NORM.S.DIST(-H238,FALSE)</f>
        <v>7.4351748309034798E-118</v>
      </c>
      <c r="O238" s="23">
        <f>(1/(SQRT(2*PI())))*(EXP(-0.5*(-G238^2)))</f>
        <v>1.2148600823213554E-118</v>
      </c>
      <c r="P238" s="23">
        <f>(1/(SQRT(2*PI())))*(EXP(-0.5*(-H238^2)))</f>
        <v>7.4351748309034798E-118</v>
      </c>
      <c r="Q238" s="24">
        <f>_xlfn.NORM.S.DIST(G238,FALSE)</f>
        <v>1.2148600823213554E-118</v>
      </c>
      <c r="R238" s="22">
        <f>Griegas!$B$6*(254-D238)*EXP(-Griegas!$B$5*(254-D238))*J238</f>
        <v>2.2370434211890939E-115</v>
      </c>
      <c r="S238" s="22">
        <f>F238*K238*SQRT(254-D238)</f>
        <v>5.272761909771625E-116</v>
      </c>
      <c r="T238" s="22">
        <f>-((0.5*Griegas!$B$4*F238*K238)/(SQRT(254-D238)))-Griegas!$B$5*Griegas!$B$6*EXP(-Griegas!$B$5*(254-D238))*J238</f>
        <v>-1.1892890558227294E-117</v>
      </c>
      <c r="U238" s="22">
        <f>-F238*(254-D238)*I238</f>
        <v>-2.2370434211889884E-115</v>
      </c>
      <c r="V238" s="22">
        <f>(1/(F238*Griegas!$B$4*SQRT(254-D238)))*K238</f>
        <v>1.5224157365165431E-119</v>
      </c>
      <c r="W238" s="23">
        <f>K238*(H238/Griegas!$B$4)</f>
        <v>1.5319992030312311E-115</v>
      </c>
      <c r="X238" s="22">
        <f>F238*K238*SQRT(254-D238)*((G238*H238)/Griegas!$B$4)</f>
        <v>1.5468296567037429E-111</v>
      </c>
    </row>
    <row r="239" spans="4:24" x14ac:dyDescent="0.35">
      <c r="D239" s="20">
        <v>237</v>
      </c>
      <c r="E239" s="28">
        <v>45035</v>
      </c>
      <c r="F239" s="22">
        <v>104.300003</v>
      </c>
      <c r="G239" s="21">
        <f>(LN(F239/Griegas!$B$6)+(Griegas!$B$5+((Griegas!$B$4^2)/2))*(254-D239))/(Griegas!$B$4*SQRT(254-D239))</f>
        <v>22.957191341377712</v>
      </c>
      <c r="H239" s="22">
        <f>(LN(F239/Griegas!$B$6)+(Griegas!$B$5-((Griegas!$B$4^2)/2))*(254-D239))/(Griegas!$B$4*SQRT(254-D239))</f>
        <v>22.881384996037699</v>
      </c>
      <c r="I239" s="23">
        <f>_xlfn.NORM.S.DIST(G239,FALSE)</f>
        <v>1.436242055571518E-115</v>
      </c>
      <c r="J239" s="23">
        <f>_xlfn.NORM.S.DIST(H239,FALSE)</f>
        <v>8.1617409069514558E-115</v>
      </c>
      <c r="K239" s="23">
        <f>(1/(SQRT(2*PI())))*(EXP(-0.5*(G239^2)))</f>
        <v>1.436242055571518E-115</v>
      </c>
      <c r="L239" s="23">
        <f>(1/(SQRT(2*PI())))*(EXP(-0.5*(H239^2)))</f>
        <v>8.1617409069514558E-115</v>
      </c>
      <c r="M239" s="23">
        <f>_xlfn.NORM.S.DIST(-G239,FALSE)</f>
        <v>1.436242055571518E-115</v>
      </c>
      <c r="N239" s="23">
        <f>_xlfn.NORM.S.DIST(-H239,FALSE)</f>
        <v>8.1617409069514558E-115</v>
      </c>
      <c r="O239" s="23">
        <f>(1/(SQRT(2*PI())))*(EXP(-0.5*(-G239^2)))</f>
        <v>1.436242055571518E-115</v>
      </c>
      <c r="P239" s="23">
        <f>(1/(SQRT(2*PI())))*(EXP(-0.5*(-H239^2)))</f>
        <v>8.1617409069514558E-115</v>
      </c>
      <c r="Q239" s="24">
        <f>_xlfn.NORM.S.DIST(G239,FALSE)</f>
        <v>1.436242055571518E-115</v>
      </c>
      <c r="R239" s="22">
        <f>Griegas!$B$6*(254-D239)*EXP(-Griegas!$B$5*(254-D239))*J239</f>
        <v>2.5466008619822733E-112</v>
      </c>
      <c r="S239" s="22">
        <f>F239*K239*SQRT(254-D239)</f>
        <v>6.1764143177891806E-113</v>
      </c>
      <c r="T239" s="22">
        <f>-((0.5*Griegas!$B$4*F239*K239)/(SQRT(254-D239)))-Griegas!$B$5*Griegas!$B$6*EXP(-Griegas!$B$5*(254-D239))*J239</f>
        <v>-1.4344402804106659E-114</v>
      </c>
      <c r="U239" s="22">
        <f>-F239*(254-D239)*I239</f>
        <v>-2.5466008619822036E-112</v>
      </c>
      <c r="V239" s="22">
        <f>(1/(F239*Griegas!$B$4*SQRT(254-D239)))*K239</f>
        <v>1.8165098573902342E-116</v>
      </c>
      <c r="W239" s="23">
        <f>K239*(H239/Griegas!$B$4)</f>
        <v>1.787429202473119E-112</v>
      </c>
      <c r="X239" s="22">
        <f>F239*K239*SQRT(254-D239)*((G239*H239)/Griegas!$B$4)</f>
        <v>1.7646410776151092E-108</v>
      </c>
    </row>
    <row r="240" spans="4:24" x14ac:dyDescent="0.35">
      <c r="D240" s="20">
        <v>238</v>
      </c>
      <c r="E240" s="28">
        <v>45036</v>
      </c>
      <c r="F240" s="22">
        <v>103.80999799999999</v>
      </c>
      <c r="G240" s="21">
        <f>(LN(F240/Griegas!$B$6)+(Griegas!$B$5+((Griegas!$B$4^2)/2))*(254-D240))/(Griegas!$B$4*SQRT(254-D240))</f>
        <v>22.32566262252676</v>
      </c>
      <c r="H240" s="22">
        <f>(LN(F240/Griegas!$B$6)+(Griegas!$B$5-((Griegas!$B$4^2)/2))*(254-D240))/(Griegas!$B$4*SQRT(254-D240))</f>
        <v>22.252119665131723</v>
      </c>
      <c r="I240" s="23">
        <f>_xlfn.NORM.S.DIST(G240,FALSE)</f>
        <v>2.3285152569915188E-109</v>
      </c>
      <c r="J240" s="23">
        <f>_xlfn.NORM.S.DIST(H240,FALSE)</f>
        <v>1.1994183302452578E-108</v>
      </c>
      <c r="K240" s="23">
        <f>(1/(SQRT(2*PI())))*(EXP(-0.5*(G240^2)))</f>
        <v>2.3285152569915188E-109</v>
      </c>
      <c r="L240" s="23">
        <f>(1/(SQRT(2*PI())))*(EXP(-0.5*(H240^2)))</f>
        <v>1.1994183302452578E-108</v>
      </c>
      <c r="M240" s="23">
        <f>_xlfn.NORM.S.DIST(-G240,FALSE)</f>
        <v>2.3285152569915188E-109</v>
      </c>
      <c r="N240" s="23">
        <f>_xlfn.NORM.S.DIST(-H240,FALSE)</f>
        <v>1.1994183302452578E-108</v>
      </c>
      <c r="O240" s="23">
        <f>(1/(SQRT(2*PI())))*(EXP(-0.5*(-G240^2)))</f>
        <v>2.3285152569915188E-109</v>
      </c>
      <c r="P240" s="23">
        <f>(1/(SQRT(2*PI())))*(EXP(-0.5*(-H240^2)))</f>
        <v>1.1994183302452578E-108</v>
      </c>
      <c r="Q240" s="24">
        <f>_xlfn.NORM.S.DIST(G240,FALSE)</f>
        <v>2.3285152569915188E-109</v>
      </c>
      <c r="R240" s="22">
        <f>Griegas!$B$6*(254-D240)*EXP(-Griegas!$B$5*(254-D240))*J240</f>
        <v>3.8675706267400247E-106</v>
      </c>
      <c r="S240" s="22">
        <f>F240*K240*SQRT(254-D240)</f>
        <v>9.6689265668503607E-107</v>
      </c>
      <c r="T240" s="22">
        <f>-((0.5*Griegas!$B$4*F240*K240)/(SQRT(254-D240)))-Griegas!$B$5*Griegas!$B$6*EXP(-Griegas!$B$5*(254-D240))*J240</f>
        <v>-2.3163270788831348E-108</v>
      </c>
      <c r="U240" s="22">
        <f>-F240*(254-D240)*I240</f>
        <v>-3.8675706267401443E-106</v>
      </c>
      <c r="V240" s="22">
        <f>(1/(F240*Griegas!$B$4*SQRT(254-D240)))*K240</f>
        <v>3.0499928058929666E-110</v>
      </c>
      <c r="W240" s="23">
        <f>K240*(H240/Griegas!$B$4)</f>
        <v>2.818184200145052E-106</v>
      </c>
      <c r="X240" s="22">
        <f>F240*K240*SQRT(254-D240)*((G240*H240)/Griegas!$B$4)</f>
        <v>2.6125999084914057E-102</v>
      </c>
    </row>
    <row r="241" spans="4:24" x14ac:dyDescent="0.35">
      <c r="D241" s="20">
        <v>239</v>
      </c>
      <c r="E241" s="28">
        <v>45037</v>
      </c>
      <c r="F241" s="22">
        <v>106.959999</v>
      </c>
      <c r="G241" s="21">
        <f>(LN(F241/Griegas!$B$6)+(Griegas!$B$5+((Griegas!$B$4^2)/2))*(254-D241))/(Griegas!$B$4*SQRT(254-D241))</f>
        <v>22.1618211651754</v>
      </c>
      <c r="H241" s="22">
        <f>(LN(F241/Griegas!$B$6)+(Griegas!$B$5-((Griegas!$B$4^2)/2))*(254-D241))/(Griegas!$B$4*SQRT(254-D241))</f>
        <v>22.090613502869942</v>
      </c>
      <c r="I241" s="23">
        <f>_xlfn.NORM.S.DIST(G241,FALSE)</f>
        <v>8.9092746669719275E-108</v>
      </c>
      <c r="J241" s="23">
        <f>_xlfn.NORM.S.DIST(H241,FALSE)</f>
        <v>4.3062349057093179E-107</v>
      </c>
      <c r="K241" s="23">
        <f>(1/(SQRT(2*PI())))*(EXP(-0.5*(G241^2)))</f>
        <v>8.9092746669719275E-108</v>
      </c>
      <c r="L241" s="23">
        <f>(1/(SQRT(2*PI())))*(EXP(-0.5*(H241^2)))</f>
        <v>4.3062349057093179E-107</v>
      </c>
      <c r="M241" s="23">
        <f>_xlfn.NORM.S.DIST(-G241,FALSE)</f>
        <v>8.9092746669719275E-108</v>
      </c>
      <c r="N241" s="23">
        <f>_xlfn.NORM.S.DIST(-H241,FALSE)</f>
        <v>4.3062349057093179E-107</v>
      </c>
      <c r="O241" s="23">
        <f>(1/(SQRT(2*PI())))*(EXP(-0.5*(-G241^2)))</f>
        <v>8.9092746669719275E-108</v>
      </c>
      <c r="P241" s="23">
        <f>(1/(SQRT(2*PI())))*(EXP(-0.5*(-H241^2)))</f>
        <v>4.3062349057093179E-107</v>
      </c>
      <c r="Q241" s="24">
        <f>_xlfn.NORM.S.DIST(G241,FALSE)</f>
        <v>8.9092746669719275E-108</v>
      </c>
      <c r="R241" s="22">
        <f>Griegas!$B$6*(254-D241)*EXP(-Griegas!$B$5*(254-D241))*J241</f>
        <v>1.4294040142050825E-104</v>
      </c>
      <c r="S241" s="22">
        <f>F241*K241*SQRT(254-D241)</f>
        <v>3.6907052946788289E-105</v>
      </c>
      <c r="T241" s="22">
        <f>-((0.5*Griegas!$B$4*F241*K241)/(SQRT(254-D241)))-Griegas!$B$5*Griegas!$B$6*EXP(-Griegas!$B$5*(254-D241))*J241</f>
        <v>-9.1387502906694475E-107</v>
      </c>
      <c r="U241" s="22">
        <f>-F241*(254-D241)*I241</f>
        <v>-1.4294040142050642E-104</v>
      </c>
      <c r="V241" s="22">
        <f>(1/(F241*Griegas!$B$4*SQRT(254-D241)))*K241</f>
        <v>1.1697531665646646E-108</v>
      </c>
      <c r="W241" s="23">
        <f>K241*(H241/Griegas!$B$4)</f>
        <v>1.0704565072182552E-104</v>
      </c>
      <c r="X241" s="22">
        <f>F241*K241*SQRT(254-D241)*((G241*H241)/Griegas!$B$4)</f>
        <v>9.8274646947079747E-101</v>
      </c>
    </row>
    <row r="242" spans="4:24" x14ac:dyDescent="0.35">
      <c r="D242" s="20">
        <v>240</v>
      </c>
      <c r="E242" s="28">
        <v>45040</v>
      </c>
      <c r="F242" s="22">
        <v>106.209999</v>
      </c>
      <c r="G242" s="21">
        <f>(LN(F242/Griegas!$B$6)+(Griegas!$B$5+((Griegas!$B$4^2)/2))*(254-D242))/(Griegas!$B$4*SQRT(254-D242))</f>
        <v>21.475374593578309</v>
      </c>
      <c r="H242" s="22">
        <f>(LN(F242/Griegas!$B$6)+(Griegas!$B$5-((Griegas!$B$4^2)/2))*(254-D242))/(Griegas!$B$4*SQRT(254-D242))</f>
        <v>21.40658145613272</v>
      </c>
      <c r="I242" s="23">
        <f>_xlfn.NORM.S.DIST(G242,FALSE)</f>
        <v>2.8470941906916676E-101</v>
      </c>
      <c r="J242" s="23">
        <f>_xlfn.NORM.S.DIST(H242,FALSE)</f>
        <v>1.2444652843499902E-100</v>
      </c>
      <c r="K242" s="23">
        <f>(1/(SQRT(2*PI())))*(EXP(-0.5*(G242^2)))</f>
        <v>2.8470941906916676E-101</v>
      </c>
      <c r="L242" s="23">
        <f>(1/(SQRT(2*PI())))*(EXP(-0.5*(H242^2)))</f>
        <v>1.2444652843499902E-100</v>
      </c>
      <c r="M242" s="23">
        <f>_xlfn.NORM.S.DIST(-G242,FALSE)</f>
        <v>2.8470941906916676E-101</v>
      </c>
      <c r="N242" s="23">
        <f>_xlfn.NORM.S.DIST(-H242,FALSE)</f>
        <v>1.2444652843499902E-100</v>
      </c>
      <c r="O242" s="23">
        <f>(1/(SQRT(2*PI())))*(EXP(-0.5*(-G242^2)))</f>
        <v>2.8470941906916676E-101</v>
      </c>
      <c r="P242" s="23">
        <f>(1/(SQRT(2*PI())))*(EXP(-0.5*(-H242^2)))</f>
        <v>1.2444652843499902E-100</v>
      </c>
      <c r="Q242" s="24">
        <f>_xlfn.NORM.S.DIST(G242,FALSE)</f>
        <v>2.8470941906916676E-101</v>
      </c>
      <c r="R242" s="22">
        <f>Griegas!$B$6*(254-D242)*EXP(-Griegas!$B$5*(254-D242))*J242</f>
        <v>4.2334581960478564E-98</v>
      </c>
      <c r="S242" s="22">
        <f>F242*K242*SQRT(254-D242)</f>
        <v>1.1314392950600533E-98</v>
      </c>
      <c r="T242" s="22">
        <f>-((0.5*Griegas!$B$4*F242*K242)/(SQRT(254-D242)))-Griegas!$B$5*Griegas!$B$6*EXP(-Griegas!$B$5*(254-D242))*J242</f>
        <v>-2.9024678605035002E-100</v>
      </c>
      <c r="U242" s="22">
        <f>-F242*(254-D242)*I242</f>
        <v>-4.2334581960477492E-98</v>
      </c>
      <c r="V242" s="22">
        <f>(1/(F242*Griegas!$B$4*SQRT(254-D242)))*K242</f>
        <v>3.8966492355435956E-102</v>
      </c>
      <c r="W242" s="23">
        <f>K242*(H242/Griegas!$B$4)</f>
        <v>3.3148818521912944E-98</v>
      </c>
      <c r="X242" s="22">
        <f>F242*K242*SQRT(254-D242)*((G242*H242)/Griegas!$B$4)</f>
        <v>2.8290343754624955E-94</v>
      </c>
    </row>
    <row r="243" spans="4:24" x14ac:dyDescent="0.35">
      <c r="D243" s="20">
        <v>241</v>
      </c>
      <c r="E243" s="28">
        <v>45041</v>
      </c>
      <c r="F243" s="22">
        <v>102.57</v>
      </c>
      <c r="G243" s="21">
        <f>(LN(F243/Griegas!$B$6)+(Griegas!$B$5+((Griegas!$B$4^2)/2))*(254-D243))/(Griegas!$B$4*SQRT(254-D243))</f>
        <v>20.34657483424521</v>
      </c>
      <c r="H243" s="22">
        <f>(LN(F243/Griegas!$B$6)+(Griegas!$B$5-((Griegas!$B$4^2)/2))*(254-D243))/(Griegas!$B$4*SQRT(254-D243))</f>
        <v>20.28028410828594</v>
      </c>
      <c r="I243" s="23">
        <f>_xlfn.NORM.S.DIST(G243,FALSE)</f>
        <v>5.0771556150645257E-91</v>
      </c>
      <c r="J243" s="23">
        <f>_xlfn.NORM.S.DIST(H243,FALSE)</f>
        <v>1.9518118204031709E-90</v>
      </c>
      <c r="K243" s="23">
        <f>(1/(SQRT(2*PI())))*(EXP(-0.5*(G243^2)))</f>
        <v>5.0771556150645257E-91</v>
      </c>
      <c r="L243" s="23">
        <f>(1/(SQRT(2*PI())))*(EXP(-0.5*(H243^2)))</f>
        <v>1.9518118204031709E-90</v>
      </c>
      <c r="M243" s="23">
        <f>_xlfn.NORM.S.DIST(-G243,FALSE)</f>
        <v>5.0771556150645257E-91</v>
      </c>
      <c r="N243" s="23">
        <f>_xlfn.NORM.S.DIST(-H243,FALSE)</f>
        <v>1.9518118204031709E-90</v>
      </c>
      <c r="O243" s="23">
        <f>(1/(SQRT(2*PI())))*(EXP(-0.5*(-G243^2)))</f>
        <v>5.0771556150645257E-91</v>
      </c>
      <c r="P243" s="23">
        <f>(1/(SQRT(2*PI())))*(EXP(-0.5*(-H243^2)))</f>
        <v>1.9518118204031709E-90</v>
      </c>
      <c r="Q243" s="24">
        <f>_xlfn.NORM.S.DIST(G243,FALSE)</f>
        <v>5.0771556150645257E-91</v>
      </c>
      <c r="R243" s="22">
        <f>Griegas!$B$6*(254-D243)*EXP(-Griegas!$B$5*(254-D243))*J243</f>
        <v>6.7699300686832823E-88</v>
      </c>
      <c r="S243" s="22">
        <f>F243*K243*SQRT(254-D243)</f>
        <v>1.8776407687648216E-88</v>
      </c>
      <c r="T243" s="22">
        <f>-((0.5*Griegas!$B$4*F243*K243)/(SQRT(254-D243)))-Griegas!$B$5*Griegas!$B$6*EXP(-Griegas!$B$5*(254-D243))*J243</f>
        <v>-5.0033449680044061E-90</v>
      </c>
      <c r="U243" s="22">
        <f>-F243*(254-D243)*I243</f>
        <v>-6.7699300686831886E-88</v>
      </c>
      <c r="V243" s="22">
        <f>(1/(F243*Griegas!$B$4*SQRT(254-D243)))*K243</f>
        <v>7.467020509110641E-92</v>
      </c>
      <c r="W243" s="23">
        <f>K243*(H243/Griegas!$B$4)</f>
        <v>5.600327317945635E-88</v>
      </c>
      <c r="X243" s="22">
        <f>F243*K243*SQRT(254-D243)*((G243*H243)/Griegas!$B$4)</f>
        <v>4.2140215515760656E-84</v>
      </c>
    </row>
    <row r="244" spans="4:24" x14ac:dyDescent="0.35">
      <c r="D244" s="20">
        <v>242</v>
      </c>
      <c r="E244" s="28">
        <v>45042</v>
      </c>
      <c r="F244" s="22">
        <v>104.980003</v>
      </c>
      <c r="G244" s="21">
        <f>(LN(F244/Griegas!$B$6)+(Griegas!$B$5+((Griegas!$B$4^2)/2))*(254-D244))/(Griegas!$B$4*SQRT(254-D244))</f>
        <v>20.070902830473461</v>
      </c>
      <c r="H244" s="22">
        <f>(LN(F244/Griegas!$B$6)+(Griegas!$B$5-((Griegas!$B$4^2)/2))*(254-D244))/(Griegas!$B$4*SQRT(254-D244))</f>
        <v>20.007212761099922</v>
      </c>
      <c r="I244" s="23">
        <f>_xlfn.NORM.S.DIST(G244,FALSE)</f>
        <v>1.333729875843252E-88</v>
      </c>
      <c r="J244" s="23">
        <f>_xlfn.NORM.S.DIST(H244,FALSE)</f>
        <v>4.7791772884919483E-88</v>
      </c>
      <c r="K244" s="23">
        <f>(1/(SQRT(2*PI())))*(EXP(-0.5*(G244^2)))</f>
        <v>1.333729875843252E-88</v>
      </c>
      <c r="L244" s="23">
        <f>(1/(SQRT(2*PI())))*(EXP(-0.5*(H244^2)))</f>
        <v>4.7791772884919483E-88</v>
      </c>
      <c r="M244" s="23">
        <f>_xlfn.NORM.S.DIST(-G244,FALSE)</f>
        <v>1.333729875843252E-88</v>
      </c>
      <c r="N244" s="23">
        <f>_xlfn.NORM.S.DIST(-H244,FALSE)</f>
        <v>4.7791772884919483E-88</v>
      </c>
      <c r="O244" s="23">
        <f>(1/(SQRT(2*PI())))*(EXP(-0.5*(-G244^2)))</f>
        <v>1.333729875843252E-88</v>
      </c>
      <c r="P244" s="23">
        <f>(1/(SQRT(2*PI())))*(EXP(-0.5*(-H244^2)))</f>
        <v>4.7791772884919483E-88</v>
      </c>
      <c r="Q244" s="24">
        <f>_xlfn.NORM.S.DIST(G244,FALSE)</f>
        <v>1.333729875843252E-88</v>
      </c>
      <c r="R244" s="22">
        <f>Griegas!$B$6*(254-D244)*EXP(-Griegas!$B$5*(254-D244))*J244</f>
        <v>1.6801795964064903E-85</v>
      </c>
      <c r="S244" s="22">
        <f>F244*K244*SQRT(254-D244)</f>
        <v>4.8502607113612514E-86</v>
      </c>
      <c r="T244" s="22">
        <f>-((0.5*Griegas!$B$4*F244*K244)/(SQRT(254-D244)))-Griegas!$B$5*Griegas!$B$6*EXP(-Griegas!$B$5*(254-D244))*J244</f>
        <v>-1.3466800503528962E-87</v>
      </c>
      <c r="U244" s="22">
        <f>-F244*(254-D244)*I244</f>
        <v>-1.6801795964065706E-85</v>
      </c>
      <c r="V244" s="22">
        <f>(1/(F244*Griegas!$B$4*SQRT(254-D244)))*K244</f>
        <v>1.9947550664045639E-89</v>
      </c>
      <c r="W244" s="23">
        <f>K244*(H244/Griegas!$B$4)</f>
        <v>1.4513540568403202E-85</v>
      </c>
      <c r="X244" s="22">
        <f>F244*K244*SQRT(254-D244)*((G244*H244)/Griegas!$B$4)</f>
        <v>1.05934515209984E-81</v>
      </c>
    </row>
    <row r="245" spans="4:24" x14ac:dyDescent="0.35">
      <c r="D245" s="20">
        <v>243</v>
      </c>
      <c r="E245" s="28">
        <v>45043</v>
      </c>
      <c r="F245" s="22">
        <v>109.82</v>
      </c>
      <c r="G245" s="21">
        <f>(LN(F245/Griegas!$B$6)+(Griegas!$B$5+((Griegas!$B$4^2)/2))*(254-D245))/(Griegas!$B$4*SQRT(254-D245))</f>
        <v>20.165985740315332</v>
      </c>
      <c r="H245" s="22">
        <f>(LN(F245/Griegas!$B$6)+(Griegas!$B$5-((Griegas!$B$4^2)/2))*(254-D245))/(Griegas!$B$4*SQRT(254-D245))</f>
        <v>20.105007141402222</v>
      </c>
      <c r="I245" s="23">
        <f>_xlfn.NORM.S.DIST(G245,FALSE)</f>
        <v>1.9692333488081217E-89</v>
      </c>
      <c r="J245" s="23">
        <f>_xlfn.NORM.S.DIST(H245,FALSE)</f>
        <v>6.7226247451268538E-89</v>
      </c>
      <c r="K245" s="23">
        <f>(1/(SQRT(2*PI())))*(EXP(-0.5*(G245^2)))</f>
        <v>1.9692333488081217E-89</v>
      </c>
      <c r="L245" s="23">
        <f>(1/(SQRT(2*PI())))*(EXP(-0.5*(H245^2)))</f>
        <v>6.7226247451268538E-89</v>
      </c>
      <c r="M245" s="23">
        <f>_xlfn.NORM.S.DIST(-G245,FALSE)</f>
        <v>1.9692333488081217E-89</v>
      </c>
      <c r="N245" s="23">
        <f>_xlfn.NORM.S.DIST(-H245,FALSE)</f>
        <v>6.7226247451268538E-89</v>
      </c>
      <c r="O245" s="23">
        <f>(1/(SQRT(2*PI())))*(EXP(-0.5*(-G245^2)))</f>
        <v>1.9692333488081217E-89</v>
      </c>
      <c r="P245" s="23">
        <f>(1/(SQRT(2*PI())))*(EXP(-0.5*(-H245^2)))</f>
        <v>6.7226247451268538E-89</v>
      </c>
      <c r="Q245" s="24">
        <f>_xlfn.NORM.S.DIST(G245,FALSE)</f>
        <v>1.9692333488081217E-89</v>
      </c>
      <c r="R245" s="22">
        <f>Griegas!$B$6*(254-D245)*EXP(-Griegas!$B$5*(254-D245))*J245</f>
        <v>2.3788732700272131E-86</v>
      </c>
      <c r="S245" s="22">
        <f>F245*K245*SQRT(254-D245)</f>
        <v>7.172572782259985E-87</v>
      </c>
      <c r="T245" s="22">
        <f>-((0.5*Griegas!$B$4*F245*K245)/(SQRT(254-D245)))-Griegas!$B$5*Griegas!$B$6*EXP(-Griegas!$B$5*(254-D245))*J245</f>
        <v>-2.082577073085584E-88</v>
      </c>
      <c r="U245" s="22">
        <f>-F245*(254-D245)*I245</f>
        <v>-2.378873270027187E-86</v>
      </c>
      <c r="V245" s="22">
        <f>(1/(F245*Griegas!$B$4*SQRT(254-D245)))*K245</f>
        <v>2.9406158992889054E-90</v>
      </c>
      <c r="W245" s="23">
        <f>K245*(H245/Griegas!$B$4)</f>
        <v>2.1533782128563239E-86</v>
      </c>
      <c r="X245" s="22">
        <f>F245*K245*SQRT(254-D245)*((G245*H245)/Griegas!$B$4)</f>
        <v>1.5816761005907073E-82</v>
      </c>
    </row>
    <row r="246" spans="4:24" x14ac:dyDescent="0.35">
      <c r="D246" s="20">
        <v>244</v>
      </c>
      <c r="E246" s="28">
        <v>45044</v>
      </c>
      <c r="F246" s="22">
        <v>105.449997</v>
      </c>
      <c r="G246" s="21">
        <f>(LN(F246/Griegas!$B$6)+(Griegas!$B$5+((Griegas!$B$4^2)/2))*(254-D246))/(Griegas!$B$4*SQRT(254-D246))</f>
        <v>18.840317238377157</v>
      </c>
      <c r="H246" s="22">
        <f>(LN(F246/Griegas!$B$6)+(Griegas!$B$5-((Griegas!$B$4^2)/2))*(254-D246))/(Griegas!$B$4*SQRT(254-D246))</f>
        <v>18.782176425568892</v>
      </c>
      <c r="I246" s="23">
        <f>_xlfn.NORM.S.DIST(G246,FALSE)</f>
        <v>3.3331636531829708E-78</v>
      </c>
      <c r="J246" s="23">
        <f>_xlfn.NORM.S.DIST(H246,FALSE)</f>
        <v>9.9505027718987907E-78</v>
      </c>
      <c r="K246" s="23">
        <f>(1/(SQRT(2*PI())))*(EXP(-0.5*(G246^2)))</f>
        <v>3.3331636531829708E-78</v>
      </c>
      <c r="L246" s="23">
        <f>(1/(SQRT(2*PI())))*(EXP(-0.5*(H246^2)))</f>
        <v>9.9505027718987907E-78</v>
      </c>
      <c r="M246" s="23">
        <f>_xlfn.NORM.S.DIST(-G246,FALSE)</f>
        <v>3.3331636531829708E-78</v>
      </c>
      <c r="N246" s="23">
        <f>_xlfn.NORM.S.DIST(-H246,FALSE)</f>
        <v>9.9505027718987907E-78</v>
      </c>
      <c r="O246" s="23">
        <f>(1/(SQRT(2*PI())))*(EXP(-0.5*(-G246^2)))</f>
        <v>3.3331636531829708E-78</v>
      </c>
      <c r="P246" s="23">
        <f>(1/(SQRT(2*PI())))*(EXP(-0.5*(-H246^2)))</f>
        <v>9.9505027718987907E-78</v>
      </c>
      <c r="Q246" s="24">
        <f>_xlfn.NORM.S.DIST(G246,FALSE)</f>
        <v>3.3331636531829708E-78</v>
      </c>
      <c r="R246" s="22">
        <f>Griegas!$B$6*(254-D246)*EXP(-Griegas!$B$5*(254-D246))*J246</f>
        <v>3.5148209722867385E-75</v>
      </c>
      <c r="S246" s="22">
        <f>F246*K246*SQRT(254-D246)</f>
        <v>1.1114839840153005E-75</v>
      </c>
      <c r="T246" s="22">
        <f>-((0.5*Griegas!$B$4*F246*K246)/(SQRT(254-D246)))-Griegas!$B$5*Griegas!$B$6*EXP(-Griegas!$B$5*(254-D246))*J246</f>
        <v>-3.3894978478401745E-77</v>
      </c>
      <c r="U246" s="22">
        <f>-F246*(254-D246)*I246</f>
        <v>-3.5148209722865328E-75</v>
      </c>
      <c r="V246" s="22">
        <f>(1/(F246*Griegas!$B$4*SQRT(254-D246)))*K246</f>
        <v>5.436619853351609E-79</v>
      </c>
      <c r="W246" s="23">
        <f>K246*(H246/Griegas!$B$4)</f>
        <v>3.4050340104271632E-75</v>
      </c>
      <c r="X246" s="22">
        <f>F246*K246*SQRT(254-D246)*((G246*H246)/Griegas!$B$4)</f>
        <v>2.1392238760047689E-71</v>
      </c>
    </row>
    <row r="247" spans="4:24" x14ac:dyDescent="0.35">
      <c r="D247" s="20">
        <v>245</v>
      </c>
      <c r="E247" s="28">
        <v>45047</v>
      </c>
      <c r="F247" s="22">
        <v>102.050003</v>
      </c>
      <c r="G247" s="21">
        <f>(LN(F247/Griegas!$B$6)+(Griegas!$B$5+((Griegas!$B$4^2)/2))*(254-D247))/(Griegas!$B$4*SQRT(254-D247))</f>
        <v>17.566531042296937</v>
      </c>
      <c r="H247" s="22">
        <f>(LN(F247/Griegas!$B$6)+(Griegas!$B$5-((Griegas!$B$4^2)/2))*(254-D247))/(Griegas!$B$4*SQRT(254-D247))</f>
        <v>17.511373824250654</v>
      </c>
      <c r="I247" s="23">
        <f>_xlfn.NORM.S.DIST(G247,FALSE)</f>
        <v>3.9170599529475182E-68</v>
      </c>
      <c r="J247" s="23">
        <f>_xlfn.NORM.S.DIST(H247,FALSE)</f>
        <v>1.0306153912590906E-67</v>
      </c>
      <c r="K247" s="23">
        <f>(1/(SQRT(2*PI())))*(EXP(-0.5*(G247^2)))</f>
        <v>3.9170599529475182E-68</v>
      </c>
      <c r="L247" s="23">
        <f>(1/(SQRT(2*PI())))*(EXP(-0.5*(H247^2)))</f>
        <v>1.0306153912590906E-67</v>
      </c>
      <c r="M247" s="23">
        <f>_xlfn.NORM.S.DIST(-G247,FALSE)</f>
        <v>3.9170599529475182E-68</v>
      </c>
      <c r="N247" s="23">
        <f>_xlfn.NORM.S.DIST(-H247,FALSE)</f>
        <v>1.0306153912590906E-67</v>
      </c>
      <c r="O247" s="23">
        <f>(1/(SQRT(2*PI())))*(EXP(-0.5*(-G247^2)))</f>
        <v>3.9170599529475182E-68</v>
      </c>
      <c r="P247" s="23">
        <f>(1/(SQRT(2*PI())))*(EXP(-0.5*(-H247^2)))</f>
        <v>1.0306153912590906E-67</v>
      </c>
      <c r="Q247" s="24">
        <f>_xlfn.NORM.S.DIST(G247,FALSE)</f>
        <v>3.9170599529475182E-68</v>
      </c>
      <c r="R247" s="22">
        <f>Griegas!$B$6*(254-D247)*EXP(-Griegas!$B$5*(254-D247))*J247</f>
        <v>3.5976238195454516E-65</v>
      </c>
      <c r="S247" s="22">
        <f>F247*K247*SQRT(254-D247)</f>
        <v>1.1992079398484224E-65</v>
      </c>
      <c r="T247" s="22">
        <f>-((0.5*Griegas!$B$4*F247*K247)/(SQRT(254-D247)))-Griegas!$B$5*Griegas!$B$6*EXP(-Griegas!$B$5*(254-D247))*J247</f>
        <v>-3.8611172718573317E-67</v>
      </c>
      <c r="U247" s="22">
        <f>-F247*(254-D247)*I247</f>
        <v>-3.5976238195452673E-65</v>
      </c>
      <c r="V247" s="22">
        <f>(1/(F247*Griegas!$B$4*SQRT(254-D247)))*K247</f>
        <v>6.9589680615018396E-69</v>
      </c>
      <c r="W247" s="23">
        <f>K247*(H247/Griegas!$B$4)</f>
        <v>3.7307774154152986E-65</v>
      </c>
      <c r="X247" s="22">
        <f>F247*K247*SQRT(254-D247)*((G247*H247)/Griegas!$B$4)</f>
        <v>2.0064097200040037E-61</v>
      </c>
    </row>
    <row r="248" spans="4:24" x14ac:dyDescent="0.35">
      <c r="D248" s="20">
        <v>246</v>
      </c>
      <c r="E248" s="28">
        <v>45048</v>
      </c>
      <c r="F248" s="22">
        <v>103.629997</v>
      </c>
      <c r="G248" s="21">
        <f>(LN(F248/Griegas!$B$6)+(Griegas!$B$5+((Griegas!$B$4^2)/2))*(254-D248))/(Griegas!$B$4*SQRT(254-D248))</f>
        <v>17.125804518548051</v>
      </c>
      <c r="H248" s="22">
        <f>(LN(F248/Griegas!$B$6)+(Griegas!$B$5-((Griegas!$B$4^2)/2))*(254-D248))/(Griegas!$B$4*SQRT(254-D248))</f>
        <v>17.073801794665506</v>
      </c>
      <c r="I248" s="23">
        <f>_xlfn.NORM.S.DIST(G248,FALSE)</f>
        <v>8.1866297697464948E-65</v>
      </c>
      <c r="J248" s="23">
        <f>_xlfn.NORM.S.DIST(H248,FALSE)</f>
        <v>1.9920286800071381E-64</v>
      </c>
      <c r="K248" s="23">
        <f>(1/(SQRT(2*PI())))*(EXP(-0.5*(G248^2)))</f>
        <v>8.1866297697464948E-65</v>
      </c>
      <c r="L248" s="23">
        <f>(1/(SQRT(2*PI())))*(EXP(-0.5*(H248^2)))</f>
        <v>1.9920286800071381E-64</v>
      </c>
      <c r="M248" s="23">
        <f>_xlfn.NORM.S.DIST(-G248,FALSE)</f>
        <v>8.1866297697464948E-65</v>
      </c>
      <c r="N248" s="23">
        <f>_xlfn.NORM.S.DIST(-H248,FALSE)</f>
        <v>1.9920286800071381E-64</v>
      </c>
      <c r="O248" s="23">
        <f>(1/(SQRT(2*PI())))*(EXP(-0.5*(-G248^2)))</f>
        <v>8.1866297697464948E-65</v>
      </c>
      <c r="P248" s="23">
        <f>(1/(SQRT(2*PI())))*(EXP(-0.5*(-H248^2)))</f>
        <v>1.9920286800071381E-64</v>
      </c>
      <c r="Q248" s="24">
        <f>_xlfn.NORM.S.DIST(G248,FALSE)</f>
        <v>8.1866297697464948E-65</v>
      </c>
      <c r="R248" s="22">
        <f>Griegas!$B$6*(254-D248)*EXP(-Griegas!$B$5*(254-D248))*J248</f>
        <v>6.7870433478312503E-62</v>
      </c>
      <c r="S248" s="22">
        <f>F248*K248*SQRT(254-D248)</f>
        <v>2.399582187729358E-62</v>
      </c>
      <c r="T248" s="22">
        <f>-((0.5*Griegas!$B$4*F248*K248)/(SQRT(254-D248)))-Griegas!$B$5*Griegas!$B$6*EXP(-Griegas!$B$5*(254-D248))*J248</f>
        <v>-8.210419321750908E-64</v>
      </c>
      <c r="U248" s="22">
        <f>-F248*(254-D248)*I248</f>
        <v>-6.7870433478315198E-62</v>
      </c>
      <c r="V248" s="22">
        <f>(1/(F248*Griegas!$B$4*SQRT(254-D248)))*K248</f>
        <v>1.5191252151203405E-65</v>
      </c>
      <c r="W248" s="23">
        <f>K248*(H248/Griegas!$B$4)</f>
        <v>7.6024625065941605E-62</v>
      </c>
      <c r="X248" s="22">
        <f>F248*K248*SQRT(254-D248)*((G248*H248)/Griegas!$B$4)</f>
        <v>3.8162406086419179E-58</v>
      </c>
    </row>
    <row r="249" spans="4:24" x14ac:dyDescent="0.35">
      <c r="D249" s="20">
        <v>247</v>
      </c>
      <c r="E249" s="28">
        <v>45049</v>
      </c>
      <c r="F249" s="22">
        <v>103.650002</v>
      </c>
      <c r="G249" s="21">
        <f>(LN(F249/Griegas!$B$6)+(Griegas!$B$5+((Griegas!$B$4^2)/2))*(254-D249))/(Griegas!$B$4*SQRT(254-D249))</f>
        <v>16.386061025705317</v>
      </c>
      <c r="H249" s="22">
        <f>(LN(F249/Griegas!$B$6)+(Griegas!$B$5-((Griegas!$B$4^2)/2))*(254-D249))/(Griegas!$B$4*SQRT(254-D249))</f>
        <v>16.33741693171844</v>
      </c>
      <c r="I249" s="23">
        <f>_xlfn.NORM.S.DIST(G249,FALSE)</f>
        <v>1.9779955518273946E-59</v>
      </c>
      <c r="J249" s="23">
        <f>_xlfn.NORM.S.DIST(H249,FALSE)</f>
        <v>4.3841069858027463E-59</v>
      </c>
      <c r="K249" s="23">
        <f>(1/(SQRT(2*PI())))*(EXP(-0.5*(G249^2)))</f>
        <v>1.9779955518273946E-59</v>
      </c>
      <c r="L249" s="23">
        <f>(1/(SQRT(2*PI())))*(EXP(-0.5*(H249^2)))</f>
        <v>4.3841069858027463E-59</v>
      </c>
      <c r="M249" s="23">
        <f>_xlfn.NORM.S.DIST(-G249,FALSE)</f>
        <v>1.9779955518273946E-59</v>
      </c>
      <c r="N249" s="23">
        <f>_xlfn.NORM.S.DIST(-H249,FALSE)</f>
        <v>4.3841069858027463E-59</v>
      </c>
      <c r="O249" s="23">
        <f>(1/(SQRT(2*PI())))*(EXP(-0.5*(-G249^2)))</f>
        <v>1.9779955518273946E-59</v>
      </c>
      <c r="P249" s="23">
        <f>(1/(SQRT(2*PI())))*(EXP(-0.5*(-H249^2)))</f>
        <v>4.3841069858027463E-59</v>
      </c>
      <c r="Q249" s="24">
        <f>_xlfn.NORM.S.DIST(G249,FALSE)</f>
        <v>1.9779955518273946E-59</v>
      </c>
      <c r="R249" s="22">
        <f>Griegas!$B$6*(254-D249)*EXP(-Griegas!$B$5*(254-D249))*J249</f>
        <v>1.435134700320377E-56</v>
      </c>
      <c r="S249" s="22">
        <f>F249*K249*SQRT(254-D249)</f>
        <v>5.4242993070381888E-57</v>
      </c>
      <c r="T249" s="22">
        <f>-((0.5*Griegas!$B$4*F249*K249)/(SQRT(254-D249)))-Griegas!$B$5*Griegas!$B$6*EXP(-Griegas!$B$5*(254-D249))*J249</f>
        <v>-1.9887271557044465E-58</v>
      </c>
      <c r="U249" s="22">
        <f>-F249*(254-D249)*I249</f>
        <v>-1.4351347003203039E-56</v>
      </c>
      <c r="V249" s="22">
        <f>(1/(F249*Griegas!$B$4*SQRT(254-D249)))*K249</f>
        <v>3.9230683694314639E-60</v>
      </c>
      <c r="W249" s="23">
        <f>K249*(H249/Griegas!$B$4)</f>
        <v>1.7576305965345009E-56</v>
      </c>
      <c r="X249" s="22">
        <f>F249*K249*SQRT(254-D249)*((G249*H249)/Griegas!$B$4)</f>
        <v>7.8980614221933964E-53</v>
      </c>
    </row>
    <row r="250" spans="4:24" x14ac:dyDescent="0.35">
      <c r="D250" s="20">
        <v>248</v>
      </c>
      <c r="E250" s="28">
        <v>45050</v>
      </c>
      <c r="F250" s="22">
        <v>104</v>
      </c>
      <c r="G250" s="21">
        <f>(LN(F250/Griegas!$B$6)+(Griegas!$B$5+((Griegas!$B$4^2)/2))*(254-D250))/(Griegas!$B$4*SQRT(254-D250))</f>
        <v>15.693328476859508</v>
      </c>
      <c r="H250" s="22">
        <f>(LN(F250/Griegas!$B$6)+(Griegas!$B$5-((Griegas!$B$4^2)/2))*(254-D250))/(Griegas!$B$4*SQRT(254-D250))</f>
        <v>15.648292796911234</v>
      </c>
      <c r="I250" s="23">
        <f>_xlfn.NORM.S.DIST(G250,FALSE)</f>
        <v>1.3236289211132183E-54</v>
      </c>
      <c r="J250" s="23">
        <f>_xlfn.NORM.S.DIST(H250,FALSE)</f>
        <v>2.6808201117073584E-54</v>
      </c>
      <c r="K250" s="23">
        <f>(1/(SQRT(2*PI())))*(EXP(-0.5*(G250^2)))</f>
        <v>1.3236289211132183E-54</v>
      </c>
      <c r="L250" s="23">
        <f>(1/(SQRT(2*PI())))*(EXP(-0.5*(H250^2)))</f>
        <v>2.6808201117073584E-54</v>
      </c>
      <c r="M250" s="23">
        <f>_xlfn.NORM.S.DIST(-G250,FALSE)</f>
        <v>1.3236289211132183E-54</v>
      </c>
      <c r="N250" s="23">
        <f>_xlfn.NORM.S.DIST(-H250,FALSE)</f>
        <v>2.6808201117073584E-54</v>
      </c>
      <c r="O250" s="23">
        <f>(1/(SQRT(2*PI())))*(EXP(-0.5*(-G250^2)))</f>
        <v>1.3236289211132183E-54</v>
      </c>
      <c r="P250" s="23">
        <f>(1/(SQRT(2*PI())))*(EXP(-0.5*(-H250^2)))</f>
        <v>2.6808201117073584E-54</v>
      </c>
      <c r="Q250" s="24">
        <f>_xlfn.NORM.S.DIST(G250,FALSE)</f>
        <v>1.3236289211132183E-54</v>
      </c>
      <c r="R250" s="22">
        <f>Griegas!$B$6*(254-D250)*EXP(-Griegas!$B$5*(254-D250))*J250</f>
        <v>8.259444467746721E-52</v>
      </c>
      <c r="S250" s="22">
        <f>F250*K250*SQRT(254-D250)</f>
        <v>3.371904084138712E-52</v>
      </c>
      <c r="T250" s="22">
        <f>-((0.5*Griegas!$B$4*F250*K250)/(SQRT(254-D250)))-Griegas!$B$5*Griegas!$B$6*EXP(-Griegas!$B$5*(254-D250))*J250</f>
        <v>-1.3391363644735272E-53</v>
      </c>
      <c r="U250" s="22">
        <f>-F250*(254-D250)*I250</f>
        <v>-8.2594444677464821E-52</v>
      </c>
      <c r="V250" s="22">
        <f>(1/(F250*Griegas!$B$4*SQRT(254-D250)))*K250</f>
        <v>2.8260262039273192E-55</v>
      </c>
      <c r="W250" s="23">
        <f>K250*(H250/Griegas!$B$4)</f>
        <v>1.1265542559449178E-51</v>
      </c>
      <c r="X250" s="22">
        <f>F250*K250*SQRT(254-D250)*((G250*H250)/Griegas!$B$4)</f>
        <v>4.5037693615515785E-48</v>
      </c>
    </row>
    <row r="251" spans="4:24" x14ac:dyDescent="0.35">
      <c r="D251" s="20">
        <v>249</v>
      </c>
      <c r="E251" s="28">
        <v>45051</v>
      </c>
      <c r="F251" s="22">
        <v>105.660004</v>
      </c>
      <c r="G251" s="21">
        <f>(LN(F251/Griegas!$B$6)+(Griegas!$B$5+((Griegas!$B$4^2)/2))*(254-D251))/(Griegas!$B$4*SQRT(254-D251))</f>
        <v>15.297296642000784</v>
      </c>
      <c r="H251" s="22">
        <f>(LN(F251/Griegas!$B$6)+(Griegas!$B$5-((Griegas!$B$4^2)/2))*(254-D251))/(Griegas!$B$4*SQRT(254-D251))</f>
        <v>15.256184879000365</v>
      </c>
      <c r="I251" s="23">
        <f>_xlfn.NORM.S.DIST(G251,FALSE)</f>
        <v>6.1217256504209428E-52</v>
      </c>
      <c r="J251" s="23">
        <f>_xlfn.NORM.S.DIST(H251,FALSE)</f>
        <v>1.1471867929460602E-51</v>
      </c>
      <c r="K251" s="23">
        <f>(1/(SQRT(2*PI())))*(EXP(-0.5*(G251^2)))</f>
        <v>6.1217256504209428E-52</v>
      </c>
      <c r="L251" s="23">
        <f>(1/(SQRT(2*PI())))*(EXP(-0.5*(H251^2)))</f>
        <v>1.1471867929460602E-51</v>
      </c>
      <c r="M251" s="23">
        <f>_xlfn.NORM.S.DIST(-G251,FALSE)</f>
        <v>6.1217256504209428E-52</v>
      </c>
      <c r="N251" s="23">
        <f>_xlfn.NORM.S.DIST(-H251,FALSE)</f>
        <v>1.1471867929460602E-51</v>
      </c>
      <c r="O251" s="23">
        <f>(1/(SQRT(2*PI())))*(EXP(-0.5*(-G251^2)))</f>
        <v>6.1217256504209428E-52</v>
      </c>
      <c r="P251" s="23">
        <f>(1/(SQRT(2*PI())))*(EXP(-0.5*(-H251^2)))</f>
        <v>1.1471867929460602E-51</v>
      </c>
      <c r="Q251" s="24">
        <f>_xlfn.NORM.S.DIST(G251,FALSE)</f>
        <v>6.1217256504209428E-52</v>
      </c>
      <c r="R251" s="22">
        <f>Griegas!$B$6*(254-D251)*EXP(-Griegas!$B$5*(254-D251))*J251</f>
        <v>3.2341077835518678E-49</v>
      </c>
      <c r="S251" s="22">
        <f>F251*K251*SQRT(254-D251)</f>
        <v>1.4463369701166437E-49</v>
      </c>
      <c r="T251" s="22">
        <f>-((0.5*Griegas!$B$4*F251*K251)/(SQRT(254-D251)))-Griegas!$B$5*Griegas!$B$6*EXP(-Griegas!$B$5*(254-D251))*J251</f>
        <v>-6.3154734145263905E-51</v>
      </c>
      <c r="U251" s="22">
        <f>-F251*(254-D251)*I251</f>
        <v>-3.2341077835518971E-49</v>
      </c>
      <c r="V251" s="22">
        <f>(1/(F251*Griegas!$B$4*SQRT(254-D251)))*K251</f>
        <v>1.4092795131992461E-52</v>
      </c>
      <c r="W251" s="23">
        <f>K251*(H251/Griegas!$B$4)</f>
        <v>5.0797075129665767E-49</v>
      </c>
      <c r="X251" s="22">
        <f>F251*K251*SQRT(254-D251)*((G251*H251)/Griegas!$B$4)</f>
        <v>1.8358999923203954E-45</v>
      </c>
    </row>
    <row r="252" spans="4:24" x14ac:dyDescent="0.35">
      <c r="E252" s="28"/>
      <c r="F252" s="22"/>
      <c r="G252" s="22"/>
      <c r="H252" s="22"/>
      <c r="I252" s="23"/>
      <c r="J252" s="23"/>
      <c r="K252" s="23"/>
      <c r="L252" s="23"/>
      <c r="M252" s="23"/>
      <c r="N252" s="23"/>
      <c r="O252" s="23"/>
      <c r="P252" s="23"/>
      <c r="Q252" s="24"/>
      <c r="R252" s="23"/>
      <c r="S252" s="22"/>
      <c r="T252" s="23"/>
      <c r="U252" s="23"/>
      <c r="V252" s="23"/>
      <c r="W252" s="23"/>
      <c r="X252" s="23"/>
    </row>
    <row r="253" spans="4:24" x14ac:dyDescent="0.35">
      <c r="E253" s="28"/>
      <c r="F253" s="22"/>
      <c r="G253" s="22"/>
      <c r="H253" s="22"/>
      <c r="I253" s="23"/>
      <c r="J253" s="23"/>
      <c r="K253" s="23"/>
      <c r="L253" s="23"/>
      <c r="M253" s="23"/>
      <c r="N253" s="23"/>
      <c r="O253" s="23"/>
      <c r="P253" s="23"/>
      <c r="Q253" s="24"/>
      <c r="R253" s="23"/>
      <c r="S253" s="22"/>
      <c r="T253" s="23"/>
      <c r="U253" s="23"/>
      <c r="V253" s="23"/>
      <c r="W253" s="23"/>
      <c r="X253" s="23"/>
    </row>
    <row r="254" spans="4:24" x14ac:dyDescent="0.35">
      <c r="E254" s="28"/>
      <c r="F254" s="22"/>
      <c r="G254" s="22"/>
      <c r="H254" s="22"/>
      <c r="I254" s="23"/>
      <c r="J254" s="23"/>
      <c r="K254" s="23"/>
      <c r="L254" s="23"/>
      <c r="M254" s="23"/>
      <c r="N254" s="23"/>
      <c r="O254" s="23"/>
      <c r="P254" s="23"/>
      <c r="Q254" s="24"/>
      <c r="R254" s="23"/>
      <c r="S254" s="22"/>
      <c r="T254" s="23"/>
      <c r="U254" s="23"/>
      <c r="V254" s="23"/>
      <c r="W254" s="23"/>
      <c r="X254" s="23"/>
    </row>
    <row r="255" spans="4:24" x14ac:dyDescent="0.35">
      <c r="E255" s="28"/>
      <c r="F255" s="22"/>
      <c r="G255" s="22"/>
      <c r="H255" s="22"/>
      <c r="I255" s="23"/>
      <c r="J255" s="23"/>
      <c r="K255" s="23"/>
      <c r="L255" s="23"/>
      <c r="M255" s="23"/>
      <c r="N255" s="23"/>
      <c r="O255" s="23"/>
      <c r="P255" s="23"/>
      <c r="Q255" s="24"/>
      <c r="R255" s="23"/>
      <c r="S255" s="22"/>
      <c r="T255" s="23"/>
      <c r="U255" s="23"/>
      <c r="V255" s="23"/>
      <c r="W255" s="23"/>
      <c r="X255" s="23"/>
    </row>
    <row r="256" spans="4:24" x14ac:dyDescent="0.35">
      <c r="E256" s="28"/>
      <c r="F256" s="22"/>
      <c r="G256" s="22"/>
      <c r="H256" s="22"/>
      <c r="I256" s="23"/>
      <c r="J256" s="23"/>
      <c r="K256" s="23"/>
      <c r="L256" s="23"/>
      <c r="M256" s="23"/>
      <c r="N256" s="23"/>
      <c r="O256" s="23"/>
      <c r="P256" s="23"/>
      <c r="Q256" s="24"/>
      <c r="R256" s="23"/>
      <c r="S256" s="22"/>
      <c r="T256" s="23"/>
      <c r="U256" s="23"/>
      <c r="V256" s="23"/>
      <c r="W256" s="23"/>
      <c r="X256" s="23"/>
    </row>
    <row r="257" spans="5:24" x14ac:dyDescent="0.35">
      <c r="E257" s="28"/>
      <c r="F257" s="22"/>
      <c r="G257" s="22"/>
      <c r="H257" s="22"/>
      <c r="I257" s="23"/>
      <c r="J257" s="23"/>
      <c r="K257" s="23"/>
      <c r="L257" s="23"/>
      <c r="M257" s="23"/>
      <c r="N257" s="23"/>
      <c r="O257" s="23"/>
      <c r="P257" s="23"/>
      <c r="Q257" s="24"/>
      <c r="R257" s="23"/>
      <c r="S257" s="22"/>
      <c r="T257" s="23"/>
      <c r="U257" s="23"/>
      <c r="V257" s="23"/>
      <c r="W257" s="23"/>
      <c r="X257" s="23"/>
    </row>
    <row r="258" spans="5:24" x14ac:dyDescent="0.35">
      <c r="E258" s="28"/>
      <c r="F258" s="22"/>
      <c r="G258" s="22"/>
      <c r="H258" s="22"/>
      <c r="I258" s="23"/>
      <c r="J258" s="23"/>
      <c r="K258" s="23"/>
      <c r="L258" s="23"/>
      <c r="M258" s="23"/>
      <c r="N258" s="23"/>
      <c r="O258" s="23"/>
      <c r="P258" s="23"/>
      <c r="Q258" s="24"/>
      <c r="R258" s="23"/>
      <c r="S258" s="22"/>
      <c r="T258" s="23"/>
      <c r="U258" s="23"/>
      <c r="V258" s="23"/>
      <c r="W258" s="23"/>
      <c r="X258" s="23"/>
    </row>
    <row r="259" spans="5:24" x14ac:dyDescent="0.35">
      <c r="E259" s="28"/>
      <c r="F259" s="22"/>
      <c r="G259" s="22"/>
      <c r="H259" s="22"/>
      <c r="I259" s="23"/>
      <c r="J259" s="23"/>
      <c r="K259" s="23"/>
      <c r="L259" s="23"/>
      <c r="M259" s="23"/>
      <c r="N259" s="23"/>
      <c r="O259" s="23"/>
      <c r="P259" s="23"/>
      <c r="Q259" s="24"/>
      <c r="R259" s="23"/>
      <c r="S259" s="22"/>
      <c r="T259" s="23"/>
      <c r="U259" s="23"/>
      <c r="V259" s="23"/>
      <c r="W259" s="23"/>
      <c r="X259" s="23"/>
    </row>
    <row r="260" spans="5:24" x14ac:dyDescent="0.35">
      <c r="E260" s="28"/>
      <c r="F260" s="22"/>
      <c r="G260" s="22"/>
      <c r="H260" s="22"/>
      <c r="I260" s="23"/>
      <c r="J260" s="23"/>
      <c r="K260" s="23"/>
      <c r="L260" s="23"/>
      <c r="M260" s="23"/>
      <c r="N260" s="23"/>
      <c r="O260" s="23"/>
      <c r="P260" s="23"/>
      <c r="Q260" s="24"/>
      <c r="R260" s="23"/>
      <c r="S260" s="22"/>
      <c r="T260" s="23"/>
      <c r="U260" s="23"/>
      <c r="V260" s="23"/>
      <c r="W260" s="23"/>
      <c r="X260" s="23"/>
    </row>
    <row r="261" spans="5:24" x14ac:dyDescent="0.35">
      <c r="E261" s="28"/>
      <c r="F261" s="22"/>
      <c r="G261" s="22"/>
      <c r="H261" s="22"/>
      <c r="I261" s="23"/>
      <c r="J261" s="23"/>
      <c r="K261" s="23"/>
      <c r="L261" s="23"/>
      <c r="M261" s="23"/>
      <c r="N261" s="23"/>
      <c r="O261" s="23"/>
      <c r="P261" s="23"/>
      <c r="Q261" s="24"/>
      <c r="R261" s="23"/>
      <c r="S261" s="22"/>
      <c r="T261" s="23"/>
      <c r="U261" s="23"/>
      <c r="V261" s="23"/>
      <c r="W261" s="23"/>
      <c r="X261" s="23"/>
    </row>
    <row r="262" spans="5:24" x14ac:dyDescent="0.35">
      <c r="E262" s="28"/>
      <c r="F262" s="22"/>
      <c r="G262" s="22"/>
      <c r="H262" s="22"/>
      <c r="I262" s="23"/>
      <c r="J262" s="23"/>
      <c r="K262" s="23"/>
      <c r="L262" s="23"/>
      <c r="M262" s="23"/>
      <c r="N262" s="23"/>
      <c r="O262" s="23"/>
      <c r="P262" s="23"/>
      <c r="Q262" s="24"/>
      <c r="R262" s="23"/>
      <c r="S262" s="22"/>
      <c r="T262" s="23"/>
      <c r="U262" s="23"/>
      <c r="V262" s="23"/>
      <c r="W262" s="23"/>
      <c r="X262" s="23"/>
    </row>
    <row r="263" spans="5:24" x14ac:dyDescent="0.35">
      <c r="E263" s="28"/>
      <c r="F263" s="22"/>
      <c r="G263" s="22"/>
      <c r="H263" s="22"/>
      <c r="I263" s="23"/>
      <c r="J263" s="23"/>
      <c r="K263" s="23"/>
      <c r="L263" s="23"/>
      <c r="M263" s="23"/>
      <c r="N263" s="23"/>
      <c r="O263" s="23"/>
      <c r="P263" s="23"/>
      <c r="Q263" s="24"/>
      <c r="R263" s="23"/>
      <c r="S263" s="22"/>
      <c r="T263" s="23"/>
      <c r="U263" s="23"/>
      <c r="V263" s="23"/>
      <c r="W263" s="23"/>
      <c r="X263" s="23"/>
    </row>
    <row r="264" spans="5:24" x14ac:dyDescent="0.35">
      <c r="E264" s="28"/>
      <c r="F264" s="22"/>
      <c r="G264" s="22"/>
      <c r="H264" s="22"/>
      <c r="I264" s="23"/>
      <c r="J264" s="23"/>
      <c r="K264" s="23"/>
      <c r="L264" s="23"/>
      <c r="M264" s="23"/>
      <c r="N264" s="23"/>
      <c r="O264" s="23"/>
      <c r="P264" s="23"/>
      <c r="Q264" s="24"/>
      <c r="R264" s="23"/>
      <c r="S264" s="22"/>
      <c r="T264" s="23"/>
      <c r="U264" s="23"/>
      <c r="V264" s="23"/>
      <c r="W264" s="23"/>
      <c r="X264" s="23"/>
    </row>
    <row r="265" spans="5:24" x14ac:dyDescent="0.35">
      <c r="E265" s="28"/>
      <c r="F265" s="22"/>
      <c r="G265" s="22"/>
      <c r="H265" s="22"/>
      <c r="I265" s="23"/>
      <c r="J265" s="23"/>
      <c r="K265" s="23"/>
      <c r="L265" s="23"/>
      <c r="M265" s="23"/>
      <c r="N265" s="23"/>
      <c r="O265" s="23"/>
      <c r="P265" s="23"/>
      <c r="Q265" s="24"/>
      <c r="R265" s="23"/>
      <c r="S265" s="22"/>
      <c r="T265" s="23"/>
      <c r="U265" s="23"/>
      <c r="V265" s="23"/>
      <c r="W265" s="23"/>
      <c r="X265" s="23"/>
    </row>
    <row r="266" spans="5:24" x14ac:dyDescent="0.35">
      <c r="E266" s="28"/>
      <c r="F266" s="22"/>
      <c r="G266" s="22"/>
      <c r="H266" s="22"/>
      <c r="I266" s="23"/>
      <c r="J266" s="23"/>
      <c r="K266" s="23"/>
      <c r="L266" s="23"/>
      <c r="M266" s="23"/>
      <c r="N266" s="23"/>
      <c r="O266" s="23"/>
      <c r="P266" s="23"/>
      <c r="Q266" s="24"/>
      <c r="R266" s="23"/>
      <c r="S266" s="22"/>
      <c r="T266" s="23"/>
      <c r="U266" s="23"/>
      <c r="V266" s="23"/>
      <c r="W266" s="23"/>
      <c r="X266" s="23"/>
    </row>
    <row r="267" spans="5:24" x14ac:dyDescent="0.35">
      <c r="E267" s="28"/>
      <c r="F267" s="22"/>
      <c r="G267" s="22"/>
      <c r="H267" s="22"/>
      <c r="I267" s="23"/>
      <c r="J267" s="23"/>
      <c r="K267" s="23"/>
      <c r="L267" s="23"/>
      <c r="M267" s="23"/>
      <c r="N267" s="23"/>
      <c r="O267" s="23"/>
      <c r="P267" s="23"/>
      <c r="Q267" s="24"/>
      <c r="R267" s="23"/>
      <c r="S267" s="22"/>
      <c r="T267" s="23"/>
      <c r="U267" s="23"/>
      <c r="V267" s="23"/>
      <c r="W267" s="23"/>
      <c r="X267" s="23"/>
    </row>
    <row r="268" spans="5:24" x14ac:dyDescent="0.35">
      <c r="E268" s="28"/>
      <c r="F268" s="22"/>
      <c r="G268" s="22"/>
      <c r="H268" s="22"/>
      <c r="I268" s="23"/>
      <c r="J268" s="23"/>
      <c r="K268" s="23"/>
      <c r="L268" s="23"/>
      <c r="M268" s="23"/>
      <c r="N268" s="23"/>
      <c r="O268" s="23"/>
      <c r="P268" s="23"/>
      <c r="Q268" s="24"/>
      <c r="R268" s="23"/>
      <c r="S268" s="22"/>
      <c r="T268" s="23"/>
      <c r="U268" s="23"/>
      <c r="V268" s="23"/>
      <c r="W268" s="23"/>
      <c r="X268" s="23"/>
    </row>
    <row r="269" spans="5:24" x14ac:dyDescent="0.35">
      <c r="E269" s="28"/>
      <c r="F269" s="22"/>
      <c r="G269" s="22"/>
      <c r="H269" s="22"/>
      <c r="I269" s="23"/>
      <c r="J269" s="23"/>
      <c r="K269" s="23"/>
      <c r="L269" s="23"/>
      <c r="M269" s="23"/>
      <c r="N269" s="23"/>
      <c r="O269" s="23"/>
      <c r="P269" s="23"/>
      <c r="Q269" s="24"/>
      <c r="R269" s="23"/>
      <c r="S269" s="22"/>
      <c r="T269" s="23"/>
      <c r="U269" s="23"/>
      <c r="V269" s="23"/>
      <c r="W269" s="23"/>
      <c r="X269" s="23"/>
    </row>
    <row r="270" spans="5:24" x14ac:dyDescent="0.35">
      <c r="E270" s="28"/>
      <c r="F270" s="22"/>
      <c r="G270" s="22"/>
      <c r="H270" s="22"/>
      <c r="I270" s="23"/>
      <c r="J270" s="23"/>
      <c r="K270" s="23"/>
      <c r="L270" s="23"/>
      <c r="M270" s="23"/>
      <c r="N270" s="23"/>
      <c r="O270" s="23"/>
      <c r="P270" s="23"/>
      <c r="Q270" s="24"/>
      <c r="R270" s="23"/>
      <c r="S270" s="22"/>
      <c r="T270" s="23"/>
      <c r="U270" s="23"/>
      <c r="V270" s="23"/>
      <c r="W270" s="23"/>
      <c r="X270" s="23"/>
    </row>
    <row r="271" spans="5:24" x14ac:dyDescent="0.35">
      <c r="E271" s="28"/>
      <c r="F271" s="22"/>
      <c r="G271" s="22"/>
      <c r="H271" s="22"/>
      <c r="I271" s="23"/>
      <c r="J271" s="23"/>
      <c r="K271" s="23"/>
      <c r="L271" s="23"/>
      <c r="M271" s="23"/>
      <c r="N271" s="23"/>
      <c r="O271" s="23"/>
      <c r="P271" s="23"/>
      <c r="Q271" s="24"/>
      <c r="R271" s="23"/>
      <c r="S271" s="22"/>
      <c r="T271" s="23"/>
      <c r="U271" s="23"/>
      <c r="V271" s="23"/>
      <c r="W271" s="23"/>
      <c r="X271" s="23"/>
    </row>
    <row r="272" spans="5:24" x14ac:dyDescent="0.35">
      <c r="E272" s="28"/>
      <c r="F272" s="22"/>
      <c r="G272" s="22"/>
      <c r="H272" s="22"/>
      <c r="I272" s="23"/>
      <c r="J272" s="23"/>
      <c r="K272" s="23"/>
      <c r="L272" s="23"/>
      <c r="M272" s="23"/>
      <c r="N272" s="23"/>
      <c r="O272" s="23"/>
      <c r="P272" s="23"/>
      <c r="Q272" s="24"/>
      <c r="R272" s="23"/>
      <c r="S272" s="22"/>
      <c r="T272" s="23"/>
      <c r="U272" s="23"/>
      <c r="V272" s="23"/>
      <c r="W272" s="23"/>
      <c r="X272" s="23"/>
    </row>
    <row r="273" spans="5:24" x14ac:dyDescent="0.35">
      <c r="E273" s="28"/>
      <c r="F273" s="22"/>
      <c r="G273" s="22"/>
      <c r="H273" s="22"/>
      <c r="I273" s="23"/>
      <c r="J273" s="23"/>
      <c r="K273" s="23"/>
      <c r="L273" s="23"/>
      <c r="M273" s="23"/>
      <c r="N273" s="23"/>
      <c r="O273" s="23"/>
      <c r="P273" s="23"/>
      <c r="Q273" s="24"/>
      <c r="R273" s="23"/>
      <c r="S273" s="22"/>
      <c r="T273" s="23"/>
      <c r="U273" s="23"/>
      <c r="V273" s="23"/>
      <c r="W273" s="23"/>
      <c r="X273" s="23"/>
    </row>
    <row r="274" spans="5:24" x14ac:dyDescent="0.35">
      <c r="E274" s="28"/>
      <c r="F274" s="22"/>
      <c r="G274" s="22"/>
      <c r="H274" s="22"/>
      <c r="I274" s="23"/>
      <c r="J274" s="23"/>
      <c r="K274" s="23"/>
      <c r="L274" s="23"/>
      <c r="M274" s="23"/>
      <c r="N274" s="23"/>
      <c r="O274" s="23"/>
      <c r="P274" s="23"/>
      <c r="Q274" s="24"/>
      <c r="R274" s="23"/>
      <c r="S274" s="22"/>
      <c r="T274" s="23"/>
      <c r="U274" s="23"/>
      <c r="V274" s="23"/>
      <c r="W274" s="23"/>
      <c r="X274" s="23"/>
    </row>
    <row r="275" spans="5:24" x14ac:dyDescent="0.35">
      <c r="E275" s="28"/>
      <c r="F275" s="22"/>
      <c r="G275" s="22"/>
      <c r="H275" s="22"/>
      <c r="I275" s="23"/>
      <c r="J275" s="23"/>
      <c r="K275" s="23"/>
      <c r="L275" s="23"/>
      <c r="M275" s="23"/>
      <c r="N275" s="23"/>
      <c r="O275" s="23"/>
      <c r="P275" s="23"/>
      <c r="Q275" s="24"/>
      <c r="R275" s="23"/>
      <c r="S275" s="22"/>
      <c r="T275" s="23"/>
      <c r="U275" s="23"/>
      <c r="V275" s="23"/>
      <c r="W275" s="23"/>
      <c r="X275" s="23"/>
    </row>
    <row r="276" spans="5:24" x14ac:dyDescent="0.35">
      <c r="E276" s="28"/>
      <c r="F276" s="22"/>
      <c r="G276" s="22"/>
      <c r="H276" s="22"/>
      <c r="I276" s="23"/>
      <c r="J276" s="23"/>
      <c r="K276" s="23"/>
      <c r="L276" s="23"/>
      <c r="M276" s="23"/>
      <c r="N276" s="23"/>
      <c r="O276" s="23"/>
      <c r="P276" s="23"/>
      <c r="Q276" s="24"/>
      <c r="R276" s="23"/>
      <c r="S276" s="22"/>
      <c r="T276" s="23"/>
      <c r="U276" s="23"/>
      <c r="V276" s="23"/>
      <c r="W276" s="23"/>
      <c r="X276" s="23"/>
    </row>
    <row r="277" spans="5:24" x14ac:dyDescent="0.35">
      <c r="E277" s="28"/>
      <c r="F277" s="22"/>
      <c r="G277" s="22"/>
      <c r="H277" s="22"/>
      <c r="I277" s="23"/>
      <c r="J277" s="23"/>
      <c r="K277" s="23"/>
      <c r="L277" s="23"/>
      <c r="M277" s="23"/>
      <c r="N277" s="23"/>
      <c r="O277" s="23"/>
      <c r="P277" s="23"/>
      <c r="Q277" s="24"/>
      <c r="R277" s="23"/>
      <c r="S277" s="22"/>
      <c r="T277" s="23"/>
      <c r="U277" s="23"/>
      <c r="V277" s="23"/>
      <c r="W277" s="23"/>
      <c r="X277" s="23"/>
    </row>
    <row r="278" spans="5:24" x14ac:dyDescent="0.35">
      <c r="E278" s="28"/>
      <c r="F278" s="22"/>
      <c r="G278" s="22"/>
      <c r="H278" s="22"/>
      <c r="I278" s="23"/>
      <c r="J278" s="23"/>
      <c r="K278" s="23"/>
      <c r="L278" s="23"/>
      <c r="M278" s="23"/>
      <c r="N278" s="23"/>
      <c r="O278" s="23"/>
      <c r="P278" s="23"/>
      <c r="Q278" s="24"/>
      <c r="R278" s="23"/>
      <c r="S278" s="22"/>
      <c r="T278" s="23"/>
      <c r="U278" s="23"/>
      <c r="V278" s="23"/>
      <c r="W278" s="23"/>
      <c r="X278" s="23"/>
    </row>
    <row r="279" spans="5:24" x14ac:dyDescent="0.35">
      <c r="E279" s="28"/>
      <c r="F279" s="22"/>
      <c r="G279" s="22"/>
      <c r="H279" s="22"/>
      <c r="I279" s="23"/>
      <c r="J279" s="23"/>
      <c r="K279" s="23"/>
      <c r="L279" s="23"/>
      <c r="M279" s="23"/>
      <c r="N279" s="23"/>
      <c r="O279" s="23"/>
      <c r="P279" s="23"/>
      <c r="Q279" s="24"/>
      <c r="R279" s="23"/>
      <c r="S279" s="22"/>
      <c r="T279" s="23"/>
      <c r="U279" s="23"/>
      <c r="V279" s="23"/>
      <c r="W279" s="23"/>
      <c r="X279" s="23"/>
    </row>
    <row r="280" spans="5:24" x14ac:dyDescent="0.35">
      <c r="E280" s="28"/>
      <c r="F280" s="22"/>
      <c r="G280" s="22"/>
      <c r="H280" s="22"/>
      <c r="I280" s="23"/>
      <c r="J280" s="23"/>
      <c r="K280" s="23"/>
      <c r="L280" s="23"/>
      <c r="M280" s="23"/>
      <c r="N280" s="23"/>
      <c r="O280" s="23"/>
      <c r="P280" s="23"/>
      <c r="Q280" s="24"/>
      <c r="R280" s="23"/>
      <c r="S280" s="22"/>
      <c r="T280" s="23"/>
      <c r="U280" s="23"/>
      <c r="V280" s="23"/>
      <c r="W280" s="23"/>
      <c r="X280" s="23"/>
    </row>
    <row r="281" spans="5:24" x14ac:dyDescent="0.35">
      <c r="E281" s="28"/>
      <c r="F281" s="22"/>
      <c r="G281" s="22"/>
      <c r="H281" s="22"/>
      <c r="I281" s="23"/>
      <c r="J281" s="23"/>
      <c r="K281" s="23"/>
      <c r="L281" s="23"/>
      <c r="M281" s="23"/>
      <c r="N281" s="23"/>
      <c r="O281" s="23"/>
      <c r="P281" s="23"/>
      <c r="Q281" s="24"/>
      <c r="R281" s="23"/>
      <c r="S281" s="22"/>
      <c r="T281" s="23"/>
      <c r="U281" s="23"/>
      <c r="V281" s="23"/>
      <c r="W281" s="23"/>
      <c r="X281" s="23"/>
    </row>
    <row r="282" spans="5:24" x14ac:dyDescent="0.35">
      <c r="E282" s="28"/>
      <c r="F282" s="22"/>
      <c r="G282" s="22"/>
      <c r="H282" s="22"/>
      <c r="I282" s="23"/>
      <c r="J282" s="23"/>
      <c r="K282" s="23"/>
      <c r="L282" s="23"/>
      <c r="M282" s="23"/>
      <c r="N282" s="23"/>
      <c r="O282" s="23"/>
      <c r="P282" s="23"/>
      <c r="Q282" s="24"/>
      <c r="R282" s="23"/>
      <c r="S282" s="22"/>
      <c r="T282" s="23"/>
      <c r="U282" s="23"/>
      <c r="V282" s="23"/>
      <c r="W282" s="23"/>
      <c r="X282" s="23"/>
    </row>
    <row r="283" spans="5:24" x14ac:dyDescent="0.35">
      <c r="E283" s="28"/>
      <c r="F283" s="22"/>
      <c r="G283" s="22"/>
      <c r="H283" s="22"/>
      <c r="I283" s="23"/>
      <c r="J283" s="23"/>
      <c r="K283" s="23"/>
      <c r="L283" s="23"/>
      <c r="M283" s="23"/>
      <c r="N283" s="23"/>
      <c r="O283" s="23"/>
      <c r="P283" s="23"/>
      <c r="Q283" s="24"/>
      <c r="R283" s="23"/>
      <c r="S283" s="22"/>
      <c r="T283" s="23"/>
      <c r="U283" s="23"/>
      <c r="V283" s="23"/>
      <c r="W283" s="23"/>
      <c r="X283" s="23"/>
    </row>
    <row r="284" spans="5:24" x14ac:dyDescent="0.35">
      <c r="E284" s="28"/>
      <c r="F284" s="22"/>
      <c r="G284" s="22"/>
      <c r="H284" s="22"/>
      <c r="I284" s="23"/>
      <c r="J284" s="23"/>
      <c r="K284" s="23"/>
      <c r="L284" s="23"/>
      <c r="M284" s="23"/>
      <c r="N284" s="23"/>
      <c r="O284" s="23"/>
      <c r="P284" s="23"/>
      <c r="Q284" s="24"/>
      <c r="R284" s="23"/>
      <c r="S284" s="22"/>
      <c r="T284" s="23"/>
      <c r="U284" s="23"/>
      <c r="V284" s="23"/>
      <c r="W284" s="23"/>
      <c r="X284" s="23"/>
    </row>
    <row r="285" spans="5:24" x14ac:dyDescent="0.35">
      <c r="E285" s="28"/>
      <c r="F285" s="22"/>
      <c r="G285" s="22"/>
      <c r="H285" s="22"/>
      <c r="I285" s="23"/>
      <c r="J285" s="23"/>
      <c r="K285" s="23"/>
      <c r="L285" s="23"/>
      <c r="M285" s="23"/>
      <c r="N285" s="23"/>
      <c r="O285" s="23"/>
      <c r="P285" s="23"/>
      <c r="Q285" s="24"/>
      <c r="R285" s="23"/>
      <c r="S285" s="22"/>
      <c r="T285" s="23"/>
      <c r="U285" s="23"/>
      <c r="V285" s="23"/>
      <c r="W285" s="23"/>
      <c r="X285" s="23"/>
    </row>
    <row r="286" spans="5:24" x14ac:dyDescent="0.35">
      <c r="E286" s="28"/>
      <c r="F286" s="22"/>
      <c r="G286" s="22"/>
      <c r="H286" s="22"/>
      <c r="I286" s="23"/>
      <c r="J286" s="23"/>
      <c r="K286" s="23"/>
      <c r="L286" s="23"/>
      <c r="M286" s="23"/>
      <c r="N286" s="23"/>
      <c r="O286" s="23"/>
      <c r="P286" s="23"/>
      <c r="Q286" s="24"/>
      <c r="R286" s="23"/>
      <c r="S286" s="22"/>
      <c r="T286" s="23"/>
      <c r="U286" s="23"/>
      <c r="V286" s="23"/>
      <c r="W286" s="23"/>
      <c r="X286" s="23"/>
    </row>
    <row r="287" spans="5:24" x14ac:dyDescent="0.35">
      <c r="E287" s="28"/>
      <c r="F287" s="22"/>
      <c r="G287" s="22"/>
      <c r="H287" s="22"/>
      <c r="I287" s="23"/>
      <c r="J287" s="23"/>
      <c r="K287" s="23"/>
      <c r="L287" s="23"/>
      <c r="M287" s="23"/>
      <c r="N287" s="23"/>
      <c r="O287" s="23"/>
      <c r="P287" s="23"/>
      <c r="Q287" s="24"/>
      <c r="R287" s="23"/>
      <c r="S287" s="22"/>
      <c r="T287" s="23"/>
      <c r="U287" s="23"/>
      <c r="V287" s="23"/>
      <c r="W287" s="23"/>
      <c r="X287" s="23"/>
    </row>
    <row r="288" spans="5:24" x14ac:dyDescent="0.35">
      <c r="E288" s="28"/>
      <c r="F288" s="22"/>
      <c r="G288" s="22"/>
      <c r="H288" s="22"/>
      <c r="I288" s="23"/>
      <c r="J288" s="23"/>
      <c r="K288" s="23"/>
      <c r="L288" s="23"/>
      <c r="M288" s="23"/>
      <c r="N288" s="23"/>
      <c r="O288" s="23"/>
      <c r="P288" s="23"/>
      <c r="Q288" s="24"/>
      <c r="R288" s="23"/>
      <c r="S288" s="22"/>
      <c r="T288" s="23"/>
      <c r="U288" s="23"/>
      <c r="V288" s="23"/>
      <c r="W288" s="23"/>
      <c r="X288" s="23"/>
    </row>
    <row r="289" spans="5:24" x14ac:dyDescent="0.35">
      <c r="E289" s="28"/>
      <c r="F289" s="22"/>
      <c r="G289" s="22"/>
      <c r="H289" s="22"/>
      <c r="I289" s="23"/>
      <c r="J289" s="23"/>
      <c r="K289" s="23"/>
      <c r="L289" s="23"/>
      <c r="M289" s="23"/>
      <c r="N289" s="23"/>
      <c r="O289" s="23"/>
      <c r="P289" s="23"/>
      <c r="Q289" s="24"/>
      <c r="R289" s="23"/>
      <c r="S289" s="22"/>
      <c r="T289" s="23"/>
      <c r="U289" s="23"/>
      <c r="V289" s="23"/>
      <c r="W289" s="23"/>
      <c r="X289" s="23"/>
    </row>
    <row r="290" spans="5:24" x14ac:dyDescent="0.35">
      <c r="E290" s="28"/>
      <c r="F290" s="22"/>
      <c r="G290" s="22"/>
      <c r="H290" s="22"/>
      <c r="I290" s="23"/>
      <c r="J290" s="23"/>
      <c r="K290" s="23"/>
      <c r="L290" s="23"/>
      <c r="M290" s="23"/>
      <c r="N290" s="23"/>
      <c r="O290" s="23"/>
      <c r="P290" s="23"/>
      <c r="Q290" s="24"/>
      <c r="R290" s="23"/>
      <c r="S290" s="22"/>
      <c r="T290" s="23"/>
      <c r="U290" s="23"/>
      <c r="V290" s="23"/>
      <c r="W290" s="23"/>
      <c r="X290" s="23"/>
    </row>
    <row r="291" spans="5:24" x14ac:dyDescent="0.35">
      <c r="E291" s="28"/>
      <c r="F291" s="22"/>
      <c r="G291" s="22"/>
      <c r="H291" s="22"/>
      <c r="I291" s="23"/>
      <c r="J291" s="23"/>
      <c r="K291" s="23"/>
      <c r="L291" s="23"/>
      <c r="M291" s="23"/>
      <c r="N291" s="23"/>
      <c r="O291" s="23"/>
      <c r="P291" s="23"/>
      <c r="Q291" s="24"/>
      <c r="R291" s="23"/>
      <c r="S291" s="22"/>
      <c r="T291" s="23"/>
      <c r="U291" s="23"/>
      <c r="V291" s="23"/>
      <c r="W291" s="23"/>
      <c r="X291" s="23"/>
    </row>
    <row r="292" spans="5:24" x14ac:dyDescent="0.35">
      <c r="E292" s="28"/>
      <c r="F292" s="22"/>
      <c r="G292" s="22"/>
      <c r="H292" s="22"/>
      <c r="I292" s="23"/>
      <c r="J292" s="23"/>
      <c r="K292" s="23"/>
      <c r="L292" s="23"/>
      <c r="M292" s="23"/>
      <c r="N292" s="23"/>
      <c r="O292" s="23"/>
      <c r="P292" s="23"/>
      <c r="Q292" s="24"/>
      <c r="R292" s="23"/>
      <c r="S292" s="22"/>
      <c r="T292" s="23"/>
      <c r="U292" s="23"/>
      <c r="V292" s="23"/>
      <c r="W292" s="23"/>
      <c r="X292" s="23"/>
    </row>
    <row r="293" spans="5:24" x14ac:dyDescent="0.35">
      <c r="E293" s="28"/>
      <c r="F293" s="22"/>
      <c r="G293" s="22"/>
      <c r="H293" s="22"/>
      <c r="I293" s="23"/>
      <c r="J293" s="23"/>
      <c r="K293" s="23"/>
      <c r="L293" s="23"/>
      <c r="M293" s="23"/>
      <c r="N293" s="23"/>
      <c r="O293" s="23"/>
      <c r="P293" s="23"/>
      <c r="Q293" s="24"/>
      <c r="R293" s="23"/>
      <c r="S293" s="22"/>
      <c r="T293" s="23"/>
      <c r="U293" s="23"/>
      <c r="V293" s="23"/>
      <c r="W293" s="23"/>
      <c r="X293" s="23"/>
    </row>
    <row r="294" spans="5:24" x14ac:dyDescent="0.35">
      <c r="E294" s="28"/>
      <c r="F294" s="22"/>
      <c r="G294" s="22"/>
      <c r="H294" s="22"/>
      <c r="I294" s="23"/>
      <c r="J294" s="23"/>
      <c r="K294" s="23"/>
      <c r="L294" s="23"/>
      <c r="M294" s="23"/>
      <c r="N294" s="23"/>
      <c r="O294" s="23"/>
      <c r="P294" s="23"/>
      <c r="Q294" s="24"/>
      <c r="R294" s="23"/>
      <c r="S294" s="22"/>
      <c r="T294" s="23"/>
      <c r="U294" s="23"/>
      <c r="V294" s="23"/>
      <c r="W294" s="23"/>
      <c r="X294" s="23"/>
    </row>
    <row r="295" spans="5:24" x14ac:dyDescent="0.35">
      <c r="E295" s="28"/>
      <c r="F295" s="22"/>
      <c r="G295" s="22"/>
      <c r="H295" s="22"/>
      <c r="I295" s="23"/>
      <c r="J295" s="23"/>
      <c r="K295" s="23"/>
      <c r="L295" s="23"/>
      <c r="M295" s="23"/>
      <c r="N295" s="23"/>
      <c r="O295" s="23"/>
      <c r="P295" s="23"/>
      <c r="Q295" s="24"/>
      <c r="R295" s="23"/>
      <c r="S295" s="22"/>
      <c r="T295" s="23"/>
      <c r="U295" s="23"/>
      <c r="V295" s="23"/>
      <c r="W295" s="23"/>
      <c r="X295" s="23"/>
    </row>
    <row r="296" spans="5:24" x14ac:dyDescent="0.35">
      <c r="E296" s="28"/>
      <c r="F296" s="22"/>
      <c r="G296" s="22"/>
      <c r="H296" s="22"/>
      <c r="I296" s="23"/>
      <c r="J296" s="23"/>
      <c r="K296" s="23"/>
      <c r="L296" s="23"/>
      <c r="M296" s="23"/>
      <c r="N296" s="23"/>
      <c r="O296" s="23"/>
      <c r="P296" s="23"/>
      <c r="Q296" s="24"/>
      <c r="R296" s="23"/>
      <c r="S296" s="22"/>
      <c r="T296" s="23"/>
      <c r="U296" s="23"/>
      <c r="V296" s="23"/>
      <c r="W296" s="23"/>
      <c r="X296" s="23"/>
    </row>
    <row r="297" spans="5:24" x14ac:dyDescent="0.35">
      <c r="E297" s="28"/>
      <c r="F297" s="22"/>
      <c r="G297" s="22"/>
      <c r="H297" s="22"/>
      <c r="I297" s="23"/>
      <c r="J297" s="23"/>
      <c r="K297" s="23"/>
      <c r="L297" s="23"/>
      <c r="M297" s="23"/>
      <c r="N297" s="23"/>
      <c r="O297" s="23"/>
      <c r="P297" s="23"/>
      <c r="Q297" s="24"/>
      <c r="R297" s="23"/>
      <c r="S297" s="22"/>
      <c r="T297" s="23"/>
      <c r="U297" s="23"/>
      <c r="V297" s="23"/>
      <c r="W297" s="23"/>
      <c r="X297" s="23"/>
    </row>
    <row r="298" spans="5:24" x14ac:dyDescent="0.35">
      <c r="E298" s="28"/>
      <c r="F298" s="22"/>
      <c r="G298" s="22"/>
      <c r="H298" s="22"/>
      <c r="I298" s="23"/>
      <c r="J298" s="23"/>
      <c r="K298" s="23"/>
      <c r="L298" s="23"/>
      <c r="M298" s="23"/>
      <c r="N298" s="23"/>
      <c r="O298" s="23"/>
      <c r="P298" s="23"/>
      <c r="Q298" s="24"/>
      <c r="R298" s="23"/>
      <c r="S298" s="22"/>
      <c r="T298" s="23"/>
      <c r="U298" s="23"/>
      <c r="V298" s="23"/>
      <c r="W298" s="23"/>
      <c r="X298" s="23"/>
    </row>
    <row r="299" spans="5:24" x14ac:dyDescent="0.35">
      <c r="E299" s="28"/>
      <c r="F299" s="22"/>
      <c r="G299" s="22"/>
      <c r="H299" s="22"/>
      <c r="I299" s="23"/>
      <c r="J299" s="23"/>
      <c r="K299" s="23"/>
      <c r="L299" s="23"/>
      <c r="M299" s="23"/>
      <c r="N299" s="23"/>
      <c r="O299" s="23"/>
      <c r="P299" s="23"/>
      <c r="Q299" s="24"/>
      <c r="R299" s="23"/>
      <c r="S299" s="22"/>
      <c r="T299" s="23"/>
      <c r="U299" s="23"/>
      <c r="V299" s="23"/>
      <c r="W299" s="23"/>
      <c r="X299" s="23"/>
    </row>
    <row r="300" spans="5:24" x14ac:dyDescent="0.35">
      <c r="E300" s="28"/>
      <c r="F300" s="22"/>
      <c r="G300" s="22"/>
      <c r="H300" s="22"/>
      <c r="I300" s="23"/>
      <c r="J300" s="23"/>
      <c r="K300" s="23"/>
      <c r="L300" s="23"/>
      <c r="M300" s="23"/>
      <c r="N300" s="23"/>
      <c r="O300" s="23"/>
      <c r="P300" s="23"/>
      <c r="Q300" s="24"/>
      <c r="R300" s="23"/>
      <c r="S300" s="22"/>
      <c r="T300" s="23"/>
      <c r="U300" s="23"/>
      <c r="V300" s="23"/>
      <c r="W300" s="23"/>
      <c r="X300" s="23"/>
    </row>
    <row r="301" spans="5:24" x14ac:dyDescent="0.35">
      <c r="E301" s="28"/>
      <c r="F301" s="22"/>
      <c r="G301" s="22"/>
      <c r="H301" s="22"/>
      <c r="I301" s="23"/>
      <c r="J301" s="23"/>
      <c r="K301" s="23"/>
      <c r="L301" s="23"/>
      <c r="M301" s="23"/>
      <c r="N301" s="23"/>
      <c r="O301" s="23"/>
      <c r="P301" s="23"/>
      <c r="Q301" s="24"/>
      <c r="R301" s="23"/>
      <c r="S301" s="22"/>
      <c r="T301" s="23"/>
      <c r="U301" s="23"/>
      <c r="V301" s="23"/>
      <c r="W301" s="23"/>
      <c r="X301" s="23"/>
    </row>
    <row r="302" spans="5:24" x14ac:dyDescent="0.35">
      <c r="E302" s="28"/>
      <c r="F302" s="22"/>
      <c r="G302" s="22"/>
      <c r="H302" s="22"/>
      <c r="I302" s="23"/>
      <c r="J302" s="23"/>
      <c r="K302" s="23"/>
      <c r="L302" s="23"/>
      <c r="M302" s="23"/>
      <c r="N302" s="23"/>
      <c r="O302" s="23"/>
      <c r="P302" s="23"/>
      <c r="Q302" s="24"/>
      <c r="R302" s="23"/>
      <c r="S302" s="22"/>
      <c r="T302" s="23"/>
      <c r="U302" s="23"/>
      <c r="V302" s="23"/>
      <c r="W302" s="23"/>
      <c r="X302" s="23"/>
    </row>
    <row r="303" spans="5:24" x14ac:dyDescent="0.35">
      <c r="E303" s="28"/>
      <c r="F303" s="22"/>
      <c r="G303" s="22"/>
      <c r="H303" s="22"/>
      <c r="I303" s="23"/>
      <c r="J303" s="23"/>
      <c r="K303" s="23"/>
      <c r="L303" s="23"/>
      <c r="M303" s="23"/>
      <c r="N303" s="23"/>
      <c r="O303" s="23"/>
      <c r="P303" s="23"/>
      <c r="Q303" s="24"/>
      <c r="R303" s="23"/>
      <c r="S303" s="22"/>
      <c r="T303" s="23"/>
      <c r="U303" s="23"/>
      <c r="V303" s="23"/>
      <c r="W303" s="23"/>
      <c r="X303" s="23"/>
    </row>
    <row r="304" spans="5:24" x14ac:dyDescent="0.35">
      <c r="E304" s="28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4"/>
      <c r="R304" s="23"/>
      <c r="S304" s="22"/>
      <c r="T304" s="23"/>
      <c r="U304" s="23"/>
      <c r="V304" s="23"/>
      <c r="W304" s="23"/>
      <c r="X304" s="23"/>
    </row>
    <row r="305" spans="5:24" x14ac:dyDescent="0.35">
      <c r="E305" s="28"/>
      <c r="F305" s="22"/>
      <c r="G305" s="22"/>
      <c r="H305" s="22"/>
      <c r="I305" s="23"/>
      <c r="J305" s="23"/>
      <c r="K305" s="23"/>
      <c r="L305" s="23"/>
      <c r="M305" s="23"/>
      <c r="N305" s="23"/>
      <c r="O305" s="23"/>
      <c r="P305" s="23"/>
      <c r="Q305" s="24"/>
      <c r="R305" s="23"/>
      <c r="S305" s="22"/>
      <c r="T305" s="23"/>
      <c r="U305" s="23"/>
      <c r="V305" s="23"/>
      <c r="W305" s="23"/>
      <c r="X305" s="23"/>
    </row>
    <row r="306" spans="5:24" x14ac:dyDescent="0.35">
      <c r="E306" s="28"/>
      <c r="F306" s="22"/>
      <c r="G306" s="22"/>
      <c r="H306" s="22"/>
      <c r="I306" s="23"/>
      <c r="J306" s="23"/>
      <c r="K306" s="23"/>
      <c r="L306" s="23"/>
      <c r="M306" s="23"/>
      <c r="N306" s="23"/>
      <c r="O306" s="23"/>
      <c r="P306" s="23"/>
      <c r="Q306" s="24"/>
      <c r="R306" s="23"/>
      <c r="S306" s="22"/>
      <c r="T306" s="23"/>
      <c r="U306" s="23"/>
      <c r="V306" s="23"/>
      <c r="W306" s="23"/>
      <c r="X306" s="23"/>
    </row>
    <row r="307" spans="5:24" x14ac:dyDescent="0.35">
      <c r="E307" s="28"/>
      <c r="F307" s="22"/>
      <c r="G307" s="22"/>
      <c r="H307" s="22"/>
      <c r="I307" s="23"/>
      <c r="J307" s="23"/>
      <c r="K307" s="23"/>
      <c r="L307" s="23"/>
      <c r="M307" s="23"/>
      <c r="N307" s="23"/>
      <c r="O307" s="23"/>
      <c r="P307" s="23"/>
      <c r="Q307" s="24"/>
      <c r="R307" s="23"/>
      <c r="S307" s="22"/>
      <c r="T307" s="23"/>
      <c r="U307" s="23"/>
      <c r="V307" s="23"/>
      <c r="W307" s="23"/>
      <c r="X307" s="23"/>
    </row>
    <row r="308" spans="5:24" x14ac:dyDescent="0.35">
      <c r="E308" s="28"/>
      <c r="F308" s="22"/>
      <c r="G308" s="22"/>
      <c r="H308" s="22"/>
      <c r="I308" s="23"/>
      <c r="J308" s="23"/>
      <c r="K308" s="23"/>
      <c r="L308" s="23"/>
      <c r="M308" s="23"/>
      <c r="N308" s="23"/>
      <c r="O308" s="23"/>
      <c r="P308" s="23"/>
      <c r="Q308" s="24"/>
      <c r="R308" s="23"/>
      <c r="S308" s="22"/>
      <c r="T308" s="23"/>
      <c r="U308" s="23"/>
      <c r="V308" s="23"/>
      <c r="W308" s="23"/>
      <c r="X308" s="23"/>
    </row>
    <row r="309" spans="5:24" x14ac:dyDescent="0.35">
      <c r="E309" s="28"/>
      <c r="F309" s="22"/>
      <c r="G309" s="22"/>
      <c r="H309" s="22"/>
      <c r="I309" s="23"/>
      <c r="J309" s="23"/>
      <c r="K309" s="23"/>
      <c r="L309" s="23"/>
      <c r="M309" s="23"/>
      <c r="N309" s="23"/>
      <c r="O309" s="23"/>
      <c r="P309" s="23"/>
      <c r="Q309" s="24"/>
      <c r="R309" s="23"/>
      <c r="S309" s="22"/>
      <c r="T309" s="23"/>
      <c r="U309" s="23"/>
      <c r="V309" s="23"/>
      <c r="W309" s="23"/>
      <c r="X309" s="23"/>
    </row>
    <row r="310" spans="5:24" x14ac:dyDescent="0.35">
      <c r="E310" s="28"/>
      <c r="F310" s="22"/>
      <c r="G310" s="22"/>
      <c r="H310" s="22"/>
      <c r="I310" s="23"/>
      <c r="J310" s="23"/>
      <c r="K310" s="23"/>
      <c r="L310" s="23"/>
      <c r="M310" s="23"/>
      <c r="N310" s="23"/>
      <c r="O310" s="23"/>
      <c r="P310" s="23"/>
      <c r="Q310" s="24"/>
      <c r="R310" s="23"/>
      <c r="S310" s="22"/>
      <c r="T310" s="23"/>
      <c r="U310" s="23"/>
      <c r="V310" s="23"/>
      <c r="W310" s="23"/>
      <c r="X310" s="23"/>
    </row>
    <row r="311" spans="5:24" x14ac:dyDescent="0.35">
      <c r="E311" s="28"/>
      <c r="F311" s="22"/>
      <c r="G311" s="22"/>
      <c r="H311" s="22"/>
      <c r="I311" s="23"/>
      <c r="J311" s="23"/>
      <c r="K311" s="23"/>
      <c r="L311" s="23"/>
      <c r="M311" s="23"/>
      <c r="N311" s="23"/>
      <c r="O311" s="23"/>
      <c r="P311" s="23"/>
      <c r="Q311" s="24"/>
      <c r="R311" s="23"/>
      <c r="S311" s="22"/>
      <c r="T311" s="23"/>
      <c r="U311" s="23"/>
      <c r="V311" s="23"/>
      <c r="W311" s="23"/>
      <c r="X311" s="23"/>
    </row>
    <row r="312" spans="5:24" x14ac:dyDescent="0.35">
      <c r="E312" s="28"/>
      <c r="F312" s="22"/>
      <c r="G312" s="22"/>
      <c r="H312" s="22"/>
      <c r="I312" s="23"/>
      <c r="J312" s="23"/>
      <c r="K312" s="23"/>
      <c r="L312" s="23"/>
      <c r="M312" s="23"/>
      <c r="N312" s="23"/>
      <c r="O312" s="23"/>
      <c r="P312" s="23"/>
      <c r="Q312" s="24"/>
      <c r="R312" s="23"/>
      <c r="S312" s="22"/>
      <c r="T312" s="23"/>
      <c r="U312" s="23"/>
      <c r="V312" s="23"/>
      <c r="W312" s="23"/>
      <c r="X312" s="23"/>
    </row>
    <row r="313" spans="5:24" x14ac:dyDescent="0.35">
      <c r="E313" s="28"/>
      <c r="F313" s="22"/>
      <c r="G313" s="22"/>
      <c r="H313" s="22"/>
      <c r="I313" s="23"/>
      <c r="J313" s="23"/>
      <c r="K313" s="23"/>
      <c r="L313" s="23"/>
      <c r="M313" s="23"/>
      <c r="N313" s="23"/>
      <c r="O313" s="23"/>
      <c r="P313" s="23"/>
      <c r="Q313" s="24"/>
      <c r="R313" s="23"/>
      <c r="S313" s="22"/>
      <c r="T313" s="23"/>
      <c r="U313" s="23"/>
      <c r="V313" s="23"/>
      <c r="W313" s="23"/>
      <c r="X313" s="23"/>
    </row>
    <row r="314" spans="5:24" x14ac:dyDescent="0.35">
      <c r="E314" s="28"/>
      <c r="F314" s="22"/>
      <c r="G314" s="22"/>
      <c r="H314" s="22"/>
      <c r="I314" s="23"/>
      <c r="J314" s="23"/>
      <c r="K314" s="23"/>
      <c r="L314" s="23"/>
      <c r="M314" s="23"/>
      <c r="N314" s="23"/>
      <c r="O314" s="23"/>
      <c r="P314" s="23"/>
      <c r="Q314" s="24"/>
      <c r="R314" s="23"/>
      <c r="S314" s="22"/>
      <c r="T314" s="23"/>
      <c r="U314" s="23"/>
      <c r="V314" s="23"/>
      <c r="W314" s="23"/>
      <c r="X314" s="23"/>
    </row>
    <row r="315" spans="5:24" x14ac:dyDescent="0.35">
      <c r="E315" s="28"/>
      <c r="F315" s="22"/>
      <c r="G315" s="22"/>
      <c r="H315" s="22"/>
      <c r="I315" s="23"/>
      <c r="J315" s="23"/>
      <c r="K315" s="23"/>
      <c r="L315" s="23"/>
      <c r="M315" s="23"/>
      <c r="N315" s="23"/>
      <c r="O315" s="23"/>
      <c r="P315" s="23"/>
      <c r="Q315" s="24"/>
      <c r="R315" s="23"/>
      <c r="S315" s="22"/>
      <c r="T315" s="23"/>
      <c r="U315" s="23"/>
      <c r="V315" s="23"/>
      <c r="W315" s="23"/>
      <c r="X315" s="23"/>
    </row>
    <row r="316" spans="5:24" x14ac:dyDescent="0.35">
      <c r="E316" s="28"/>
      <c r="F316" s="22"/>
      <c r="G316" s="22"/>
      <c r="H316" s="22"/>
      <c r="I316" s="23"/>
      <c r="J316" s="23"/>
      <c r="K316" s="23"/>
      <c r="L316" s="23"/>
      <c r="M316" s="23"/>
      <c r="N316" s="23"/>
      <c r="O316" s="23"/>
      <c r="P316" s="23"/>
      <c r="Q316" s="24"/>
      <c r="R316" s="23"/>
      <c r="S316" s="22"/>
      <c r="T316" s="23"/>
      <c r="U316" s="23"/>
      <c r="V316" s="23"/>
      <c r="W316" s="23"/>
      <c r="X316" s="23"/>
    </row>
    <row r="317" spans="5:24" x14ac:dyDescent="0.35">
      <c r="E317" s="28"/>
      <c r="F317" s="22"/>
      <c r="G317" s="22"/>
      <c r="H317" s="22"/>
      <c r="I317" s="23"/>
      <c r="J317" s="23"/>
      <c r="K317" s="23"/>
      <c r="L317" s="23"/>
      <c r="M317" s="23"/>
      <c r="N317" s="23"/>
      <c r="O317" s="23"/>
      <c r="P317" s="23"/>
      <c r="Q317" s="24"/>
      <c r="R317" s="23"/>
      <c r="S317" s="22"/>
      <c r="T317" s="23"/>
      <c r="U317" s="23"/>
      <c r="V317" s="23"/>
      <c r="W317" s="23"/>
      <c r="X317" s="23"/>
    </row>
    <row r="318" spans="5:24" x14ac:dyDescent="0.35">
      <c r="E318" s="28"/>
      <c r="F318" s="22"/>
      <c r="G318" s="22"/>
      <c r="H318" s="22"/>
      <c r="I318" s="23"/>
      <c r="J318" s="23"/>
      <c r="K318" s="23"/>
      <c r="L318" s="23"/>
      <c r="M318" s="23"/>
      <c r="N318" s="23"/>
      <c r="O318" s="23"/>
      <c r="P318" s="23"/>
      <c r="Q318" s="24"/>
      <c r="R318" s="23"/>
      <c r="S318" s="22"/>
      <c r="T318" s="23"/>
      <c r="U318" s="23"/>
      <c r="V318" s="23"/>
      <c r="W318" s="23"/>
      <c r="X318" s="23"/>
    </row>
    <row r="319" spans="5:24" x14ac:dyDescent="0.35">
      <c r="E319" s="28"/>
      <c r="F319" s="22"/>
      <c r="G319" s="22"/>
      <c r="H319" s="22"/>
      <c r="I319" s="23"/>
      <c r="J319" s="23"/>
      <c r="K319" s="23"/>
      <c r="L319" s="23"/>
      <c r="M319" s="23"/>
      <c r="N319" s="23"/>
      <c r="O319" s="23"/>
      <c r="P319" s="23"/>
      <c r="Q319" s="24"/>
      <c r="R319" s="23"/>
      <c r="S319" s="22"/>
      <c r="T319" s="23"/>
      <c r="U319" s="23"/>
      <c r="V319" s="23"/>
      <c r="W319" s="23"/>
      <c r="X319" s="23"/>
    </row>
    <row r="320" spans="5:24" x14ac:dyDescent="0.35">
      <c r="E320" s="28"/>
      <c r="F320" s="22"/>
      <c r="G320" s="22"/>
      <c r="H320" s="22"/>
      <c r="I320" s="23"/>
      <c r="J320" s="23"/>
      <c r="K320" s="23"/>
      <c r="L320" s="23"/>
      <c r="M320" s="23"/>
      <c r="N320" s="23"/>
      <c r="O320" s="23"/>
      <c r="P320" s="23"/>
      <c r="Q320" s="24"/>
      <c r="R320" s="23"/>
      <c r="S320" s="22"/>
      <c r="T320" s="23"/>
      <c r="U320" s="23"/>
      <c r="V320" s="23"/>
      <c r="W320" s="23"/>
      <c r="X320" s="23"/>
    </row>
    <row r="321" spans="5:24" x14ac:dyDescent="0.35">
      <c r="E321" s="28"/>
      <c r="F321" s="22"/>
      <c r="G321" s="22"/>
      <c r="H321" s="22"/>
      <c r="I321" s="23"/>
      <c r="J321" s="23"/>
      <c r="K321" s="23"/>
      <c r="L321" s="23"/>
      <c r="M321" s="23"/>
      <c r="N321" s="23"/>
      <c r="O321" s="23"/>
      <c r="P321" s="23"/>
      <c r="Q321" s="24"/>
      <c r="R321" s="23"/>
      <c r="S321" s="22"/>
      <c r="T321" s="23"/>
      <c r="U321" s="23"/>
      <c r="V321" s="23"/>
      <c r="W321" s="23"/>
      <c r="X321" s="23"/>
    </row>
    <row r="322" spans="5:24" x14ac:dyDescent="0.35">
      <c r="E322" s="28"/>
      <c r="F322" s="22"/>
      <c r="G322" s="22"/>
      <c r="H322" s="22"/>
      <c r="I322" s="23"/>
      <c r="J322" s="23"/>
      <c r="K322" s="23"/>
      <c r="L322" s="23"/>
      <c r="M322" s="23"/>
      <c r="N322" s="23"/>
      <c r="O322" s="23"/>
      <c r="P322" s="23"/>
      <c r="Q322" s="24"/>
      <c r="R322" s="23"/>
      <c r="S322" s="22"/>
      <c r="T322" s="23"/>
      <c r="U322" s="23"/>
      <c r="V322" s="23"/>
      <c r="W322" s="23"/>
      <c r="X322" s="23"/>
    </row>
    <row r="323" spans="5:24" x14ac:dyDescent="0.35">
      <c r="E323" s="28"/>
      <c r="F323" s="22"/>
      <c r="G323" s="22"/>
      <c r="H323" s="22"/>
      <c r="I323" s="23"/>
      <c r="J323" s="23"/>
      <c r="K323" s="23"/>
      <c r="L323" s="23"/>
      <c r="M323" s="23"/>
      <c r="N323" s="23"/>
      <c r="O323" s="23"/>
      <c r="P323" s="23"/>
      <c r="Q323" s="24"/>
      <c r="R323" s="23"/>
      <c r="S323" s="22"/>
      <c r="T323" s="23"/>
      <c r="U323" s="23"/>
      <c r="V323" s="23"/>
      <c r="W323" s="23"/>
      <c r="X323" s="23"/>
    </row>
    <row r="324" spans="5:24" x14ac:dyDescent="0.35">
      <c r="E324" s="28"/>
      <c r="F324" s="22"/>
      <c r="G324" s="22"/>
      <c r="H324" s="22"/>
      <c r="I324" s="23"/>
      <c r="J324" s="23"/>
      <c r="K324" s="23"/>
      <c r="L324" s="23"/>
      <c r="M324" s="23"/>
      <c r="N324" s="23"/>
      <c r="O324" s="23"/>
      <c r="P324" s="23"/>
      <c r="Q324" s="24"/>
      <c r="R324" s="23"/>
      <c r="S324" s="22"/>
      <c r="T324" s="23"/>
      <c r="U324" s="23"/>
      <c r="V324" s="23"/>
      <c r="W324" s="23"/>
      <c r="X324" s="23"/>
    </row>
    <row r="325" spans="5:24" x14ac:dyDescent="0.35">
      <c r="E325" s="28"/>
      <c r="F325" s="22"/>
      <c r="G325" s="22"/>
      <c r="H325" s="22"/>
      <c r="I325" s="23"/>
      <c r="J325" s="23"/>
      <c r="K325" s="23"/>
      <c r="L325" s="23"/>
      <c r="M325" s="23"/>
      <c r="N325" s="23"/>
      <c r="O325" s="23"/>
      <c r="P325" s="23"/>
      <c r="Q325" s="24"/>
      <c r="R325" s="23"/>
      <c r="S325" s="22"/>
      <c r="T325" s="23"/>
      <c r="U325" s="23"/>
      <c r="V325" s="23"/>
      <c r="W325" s="23"/>
      <c r="X325" s="23"/>
    </row>
    <row r="326" spans="5:24" x14ac:dyDescent="0.35">
      <c r="E326" s="28"/>
      <c r="F326" s="22"/>
      <c r="G326" s="22"/>
      <c r="H326" s="22"/>
      <c r="I326" s="23"/>
      <c r="J326" s="23"/>
      <c r="K326" s="23"/>
      <c r="L326" s="23"/>
      <c r="M326" s="23"/>
      <c r="N326" s="23"/>
      <c r="O326" s="23"/>
      <c r="P326" s="23"/>
      <c r="Q326" s="24"/>
      <c r="R326" s="23"/>
      <c r="S326" s="22"/>
      <c r="T326" s="23"/>
      <c r="U326" s="23"/>
      <c r="V326" s="23"/>
      <c r="W326" s="23"/>
      <c r="X326" s="23"/>
    </row>
    <row r="327" spans="5:24" x14ac:dyDescent="0.35">
      <c r="E327" s="28"/>
      <c r="F327" s="22"/>
      <c r="G327" s="22"/>
      <c r="H327" s="22"/>
      <c r="I327" s="23"/>
      <c r="J327" s="23"/>
      <c r="K327" s="23"/>
      <c r="L327" s="23"/>
      <c r="M327" s="23"/>
      <c r="N327" s="23"/>
      <c r="O327" s="23"/>
      <c r="P327" s="23"/>
      <c r="Q327" s="24"/>
      <c r="R327" s="23"/>
      <c r="S327" s="22"/>
      <c r="T327" s="23"/>
      <c r="U327" s="23"/>
      <c r="V327" s="23"/>
      <c r="W327" s="23"/>
      <c r="X327" s="23"/>
    </row>
    <row r="328" spans="5:24" x14ac:dyDescent="0.35">
      <c r="E328" s="28"/>
      <c r="F328" s="22"/>
      <c r="G328" s="22"/>
      <c r="H328" s="22"/>
      <c r="I328" s="23"/>
      <c r="J328" s="23"/>
      <c r="K328" s="23"/>
      <c r="L328" s="23"/>
      <c r="M328" s="23"/>
      <c r="N328" s="23"/>
      <c r="O328" s="23"/>
      <c r="P328" s="23"/>
      <c r="Q328" s="24"/>
      <c r="R328" s="23"/>
      <c r="S328" s="22"/>
      <c r="T328" s="23"/>
      <c r="U328" s="23"/>
      <c r="V328" s="23"/>
      <c r="W328" s="23"/>
      <c r="X328" s="23"/>
    </row>
    <row r="329" spans="5:24" x14ac:dyDescent="0.35">
      <c r="E329" s="28"/>
      <c r="F329" s="22"/>
      <c r="G329" s="22"/>
      <c r="H329" s="22"/>
      <c r="I329" s="23"/>
      <c r="J329" s="23"/>
      <c r="K329" s="23"/>
      <c r="L329" s="23"/>
      <c r="M329" s="23"/>
      <c r="N329" s="23"/>
      <c r="O329" s="23"/>
      <c r="P329" s="23"/>
      <c r="Q329" s="24"/>
      <c r="R329" s="23"/>
      <c r="S329" s="22"/>
      <c r="T329" s="23"/>
      <c r="U329" s="23"/>
      <c r="V329" s="23"/>
      <c r="W329" s="23"/>
      <c r="X329" s="23"/>
    </row>
    <row r="330" spans="5:24" x14ac:dyDescent="0.35">
      <c r="E330" s="28"/>
      <c r="F330" s="22"/>
      <c r="G330" s="22"/>
      <c r="H330" s="22"/>
      <c r="I330" s="23"/>
      <c r="J330" s="23"/>
      <c r="K330" s="23"/>
      <c r="L330" s="23"/>
      <c r="M330" s="23"/>
      <c r="N330" s="23"/>
      <c r="O330" s="23"/>
      <c r="P330" s="23"/>
      <c r="Q330" s="24"/>
      <c r="R330" s="23"/>
      <c r="S330" s="22"/>
      <c r="T330" s="23"/>
      <c r="U330" s="23"/>
      <c r="V330" s="23"/>
      <c r="W330" s="23"/>
      <c r="X330" s="23"/>
    </row>
    <row r="331" spans="5:24" x14ac:dyDescent="0.35">
      <c r="E331" s="28"/>
      <c r="F331" s="22"/>
      <c r="G331" s="22"/>
      <c r="H331" s="22"/>
      <c r="I331" s="23"/>
      <c r="J331" s="23"/>
      <c r="K331" s="23"/>
      <c r="L331" s="23"/>
      <c r="M331" s="23"/>
      <c r="N331" s="23"/>
      <c r="O331" s="23"/>
      <c r="P331" s="23"/>
      <c r="Q331" s="24"/>
      <c r="R331" s="23"/>
      <c r="S331" s="22"/>
      <c r="T331" s="23"/>
      <c r="U331" s="23"/>
      <c r="V331" s="23"/>
      <c r="W331" s="23"/>
      <c r="X331" s="23"/>
    </row>
    <row r="332" spans="5:24" x14ac:dyDescent="0.35">
      <c r="E332" s="28"/>
      <c r="F332" s="22"/>
      <c r="G332" s="22"/>
      <c r="H332" s="22"/>
      <c r="I332" s="23"/>
      <c r="J332" s="23"/>
      <c r="K332" s="23"/>
      <c r="L332" s="23"/>
      <c r="M332" s="23"/>
      <c r="N332" s="23"/>
      <c r="O332" s="23"/>
      <c r="P332" s="23"/>
      <c r="Q332" s="24"/>
      <c r="R332" s="23"/>
      <c r="S332" s="22"/>
      <c r="T332" s="23"/>
      <c r="U332" s="23"/>
      <c r="V332" s="23"/>
      <c r="W332" s="23"/>
      <c r="X332" s="23"/>
    </row>
    <row r="333" spans="5:24" x14ac:dyDescent="0.35">
      <c r="E333" s="28"/>
      <c r="F333" s="22"/>
      <c r="G333" s="22"/>
      <c r="H333" s="22"/>
      <c r="I333" s="23"/>
      <c r="J333" s="23"/>
      <c r="K333" s="23"/>
      <c r="L333" s="23"/>
      <c r="M333" s="23"/>
      <c r="N333" s="23"/>
      <c r="O333" s="23"/>
      <c r="P333" s="23"/>
      <c r="Q333" s="24"/>
      <c r="R333" s="23"/>
      <c r="S333" s="22"/>
      <c r="T333" s="23"/>
      <c r="U333" s="23"/>
      <c r="V333" s="23"/>
      <c r="W333" s="23"/>
      <c r="X333" s="23"/>
    </row>
    <row r="334" spans="5:24" x14ac:dyDescent="0.35">
      <c r="E334" s="28"/>
      <c r="F334" s="22"/>
      <c r="G334" s="22"/>
      <c r="H334" s="22"/>
      <c r="I334" s="23"/>
      <c r="J334" s="23"/>
      <c r="K334" s="23"/>
      <c r="L334" s="23"/>
      <c r="M334" s="23"/>
      <c r="N334" s="23"/>
      <c r="O334" s="23"/>
      <c r="P334" s="23"/>
      <c r="Q334" s="24"/>
      <c r="R334" s="23"/>
      <c r="S334" s="22"/>
      <c r="T334" s="23"/>
      <c r="U334" s="23"/>
      <c r="V334" s="23"/>
      <c r="W334" s="23"/>
      <c r="X334" s="23"/>
    </row>
    <row r="335" spans="5:24" x14ac:dyDescent="0.35">
      <c r="E335" s="28"/>
      <c r="F335" s="22"/>
      <c r="G335" s="22"/>
      <c r="H335" s="22"/>
      <c r="I335" s="23"/>
      <c r="J335" s="23"/>
      <c r="K335" s="23"/>
      <c r="L335" s="23"/>
      <c r="M335" s="23"/>
      <c r="N335" s="23"/>
      <c r="O335" s="23"/>
      <c r="P335" s="23"/>
      <c r="Q335" s="24"/>
      <c r="R335" s="23"/>
      <c r="S335" s="22"/>
      <c r="T335" s="23"/>
      <c r="U335" s="23"/>
      <c r="V335" s="23"/>
      <c r="W335" s="23"/>
      <c r="X335" s="23"/>
    </row>
    <row r="336" spans="5:24" x14ac:dyDescent="0.35">
      <c r="E336" s="28"/>
      <c r="F336" s="22"/>
      <c r="G336" s="22"/>
      <c r="H336" s="22"/>
      <c r="I336" s="23"/>
      <c r="J336" s="23"/>
      <c r="K336" s="23"/>
      <c r="L336" s="23"/>
      <c r="M336" s="23"/>
      <c r="N336" s="23"/>
      <c r="O336" s="23"/>
      <c r="P336" s="23"/>
      <c r="Q336" s="24"/>
      <c r="R336" s="23"/>
      <c r="S336" s="22"/>
      <c r="T336" s="23"/>
      <c r="U336" s="23"/>
      <c r="V336" s="23"/>
      <c r="W336" s="23"/>
      <c r="X336" s="23"/>
    </row>
    <row r="337" spans="5:24" x14ac:dyDescent="0.35">
      <c r="E337" s="28"/>
      <c r="F337" s="22"/>
      <c r="G337" s="22"/>
      <c r="H337" s="22"/>
      <c r="I337" s="23"/>
      <c r="J337" s="23"/>
      <c r="K337" s="23"/>
      <c r="L337" s="23"/>
      <c r="M337" s="23"/>
      <c r="N337" s="23"/>
      <c r="O337" s="23"/>
      <c r="P337" s="23"/>
      <c r="Q337" s="24"/>
      <c r="R337" s="23"/>
      <c r="S337" s="22"/>
      <c r="T337" s="23"/>
      <c r="U337" s="23"/>
      <c r="V337" s="23"/>
      <c r="W337" s="23"/>
      <c r="X337" s="23"/>
    </row>
    <row r="338" spans="5:24" x14ac:dyDescent="0.35">
      <c r="E338" s="28"/>
      <c r="F338" s="22"/>
      <c r="G338" s="22"/>
      <c r="H338" s="22"/>
      <c r="I338" s="23"/>
      <c r="J338" s="23"/>
      <c r="K338" s="23"/>
      <c r="L338" s="23"/>
      <c r="M338" s="23"/>
      <c r="N338" s="23"/>
      <c r="O338" s="23"/>
      <c r="P338" s="23"/>
      <c r="Q338" s="24"/>
      <c r="R338" s="23"/>
      <c r="S338" s="22"/>
      <c r="T338" s="23"/>
      <c r="U338" s="23"/>
      <c r="V338" s="23"/>
      <c r="W338" s="23"/>
      <c r="X338" s="23"/>
    </row>
    <row r="339" spans="5:24" x14ac:dyDescent="0.35">
      <c r="E339" s="28"/>
      <c r="F339" s="22"/>
      <c r="G339" s="22"/>
      <c r="H339" s="22"/>
      <c r="I339" s="23"/>
      <c r="J339" s="23"/>
      <c r="K339" s="23"/>
      <c r="L339" s="23"/>
      <c r="M339" s="23"/>
      <c r="N339" s="23"/>
      <c r="O339" s="23"/>
      <c r="P339" s="23"/>
      <c r="Q339" s="24"/>
      <c r="R339" s="23"/>
      <c r="S339" s="22"/>
      <c r="T339" s="23"/>
      <c r="U339" s="23"/>
      <c r="V339" s="23"/>
      <c r="W339" s="23"/>
      <c r="X339" s="23"/>
    </row>
    <row r="340" spans="5:24" x14ac:dyDescent="0.35">
      <c r="E340" s="28"/>
      <c r="F340" s="22"/>
      <c r="G340" s="22"/>
      <c r="H340" s="22"/>
      <c r="I340" s="23"/>
      <c r="J340" s="23"/>
      <c r="K340" s="23"/>
      <c r="L340" s="23"/>
      <c r="M340" s="23"/>
      <c r="N340" s="23"/>
      <c r="O340" s="23"/>
      <c r="P340" s="23"/>
      <c r="Q340" s="24"/>
      <c r="R340" s="23"/>
      <c r="S340" s="22"/>
      <c r="T340" s="23"/>
      <c r="U340" s="23"/>
      <c r="V340" s="23"/>
      <c r="W340" s="23"/>
      <c r="X340" s="23"/>
    </row>
    <row r="341" spans="5:24" x14ac:dyDescent="0.35">
      <c r="E341" s="28"/>
      <c r="F341" s="22"/>
      <c r="G341" s="22"/>
      <c r="H341" s="22"/>
      <c r="I341" s="23"/>
      <c r="J341" s="23"/>
      <c r="K341" s="23"/>
      <c r="L341" s="23"/>
      <c r="M341" s="23"/>
      <c r="N341" s="23"/>
      <c r="O341" s="23"/>
      <c r="P341" s="23"/>
      <c r="Q341" s="24"/>
      <c r="R341" s="23"/>
      <c r="S341" s="22"/>
      <c r="T341" s="23"/>
      <c r="U341" s="23"/>
      <c r="V341" s="23"/>
      <c r="W341" s="23"/>
      <c r="X341" s="23"/>
    </row>
    <row r="342" spans="5:24" x14ac:dyDescent="0.35">
      <c r="E342" s="28"/>
      <c r="F342" s="22"/>
      <c r="G342" s="22"/>
      <c r="H342" s="22"/>
      <c r="I342" s="23"/>
      <c r="J342" s="23"/>
      <c r="K342" s="23"/>
      <c r="L342" s="23"/>
      <c r="M342" s="23"/>
      <c r="N342" s="23"/>
      <c r="O342" s="23"/>
      <c r="P342" s="23"/>
      <c r="Q342" s="24"/>
      <c r="R342" s="23"/>
      <c r="S342" s="22"/>
      <c r="T342" s="23"/>
      <c r="U342" s="23"/>
      <c r="V342" s="23"/>
      <c r="W342" s="23"/>
      <c r="X342" s="23"/>
    </row>
    <row r="343" spans="5:24" x14ac:dyDescent="0.35">
      <c r="E343" s="28"/>
      <c r="F343" s="22"/>
      <c r="G343" s="22"/>
      <c r="H343" s="22"/>
      <c r="I343" s="23"/>
      <c r="J343" s="23"/>
      <c r="K343" s="23"/>
      <c r="L343" s="23"/>
      <c r="M343" s="23"/>
      <c r="N343" s="23"/>
      <c r="O343" s="23"/>
      <c r="P343" s="23"/>
      <c r="Q343" s="24"/>
      <c r="R343" s="23"/>
      <c r="S343" s="22"/>
      <c r="T343" s="23"/>
      <c r="U343" s="23"/>
      <c r="V343" s="23"/>
      <c r="W343" s="23"/>
      <c r="X343" s="23"/>
    </row>
    <row r="344" spans="5:24" x14ac:dyDescent="0.35">
      <c r="E344" s="28"/>
      <c r="F344" s="22"/>
      <c r="G344" s="22"/>
      <c r="H344" s="22"/>
      <c r="I344" s="23"/>
      <c r="J344" s="23"/>
      <c r="K344" s="23"/>
      <c r="L344" s="23"/>
      <c r="M344" s="23"/>
      <c r="N344" s="23"/>
      <c r="O344" s="23"/>
      <c r="P344" s="23"/>
      <c r="Q344" s="24"/>
      <c r="R344" s="23"/>
      <c r="S344" s="22"/>
      <c r="T344" s="23"/>
      <c r="U344" s="23"/>
      <c r="V344" s="23"/>
      <c r="W344" s="23"/>
      <c r="X344" s="23"/>
    </row>
    <row r="345" spans="5:24" x14ac:dyDescent="0.35">
      <c r="E345" s="28"/>
      <c r="F345" s="22"/>
      <c r="G345" s="22"/>
      <c r="H345" s="22"/>
      <c r="I345" s="23"/>
      <c r="J345" s="23"/>
      <c r="K345" s="23"/>
      <c r="L345" s="23"/>
      <c r="M345" s="23"/>
      <c r="N345" s="23"/>
      <c r="O345" s="23"/>
      <c r="P345" s="23"/>
      <c r="Q345" s="24"/>
      <c r="R345" s="23"/>
      <c r="S345" s="22"/>
      <c r="T345" s="23"/>
      <c r="U345" s="23"/>
      <c r="V345" s="23"/>
      <c r="W345" s="23"/>
      <c r="X345" s="23"/>
    </row>
    <row r="346" spans="5:24" x14ac:dyDescent="0.35">
      <c r="E346" s="28"/>
      <c r="F346" s="22"/>
      <c r="G346" s="22"/>
      <c r="H346" s="22"/>
      <c r="I346" s="23"/>
      <c r="J346" s="23"/>
      <c r="K346" s="23"/>
      <c r="L346" s="23"/>
      <c r="M346" s="23"/>
      <c r="N346" s="23"/>
      <c r="O346" s="23"/>
      <c r="P346" s="23"/>
      <c r="Q346" s="24"/>
      <c r="R346" s="23"/>
      <c r="S346" s="22"/>
      <c r="T346" s="23"/>
      <c r="U346" s="23"/>
      <c r="V346" s="23"/>
      <c r="W346" s="23"/>
      <c r="X346" s="23"/>
    </row>
    <row r="347" spans="5:24" x14ac:dyDescent="0.35">
      <c r="E347" s="28"/>
      <c r="F347" s="22"/>
      <c r="G347" s="22"/>
      <c r="H347" s="22"/>
      <c r="I347" s="23"/>
      <c r="J347" s="23"/>
      <c r="K347" s="23"/>
      <c r="L347" s="23"/>
      <c r="M347" s="23"/>
      <c r="N347" s="23"/>
      <c r="O347" s="23"/>
      <c r="P347" s="23"/>
      <c r="Q347" s="24"/>
      <c r="R347" s="23"/>
      <c r="S347" s="22"/>
      <c r="T347" s="23"/>
      <c r="U347" s="23"/>
      <c r="V347" s="23"/>
      <c r="W347" s="23"/>
      <c r="X347" s="23"/>
    </row>
    <row r="348" spans="5:24" x14ac:dyDescent="0.35">
      <c r="E348" s="28"/>
      <c r="F348" s="22"/>
      <c r="G348" s="22"/>
      <c r="H348" s="22"/>
      <c r="I348" s="23"/>
      <c r="J348" s="23"/>
      <c r="K348" s="23"/>
      <c r="L348" s="23"/>
      <c r="M348" s="23"/>
      <c r="N348" s="23"/>
      <c r="O348" s="23"/>
      <c r="P348" s="23"/>
      <c r="Q348" s="24"/>
      <c r="R348" s="23"/>
      <c r="S348" s="22"/>
      <c r="T348" s="23"/>
      <c r="U348" s="23"/>
      <c r="V348" s="23"/>
      <c r="W348" s="23"/>
      <c r="X348" s="23"/>
    </row>
    <row r="349" spans="5:24" x14ac:dyDescent="0.35">
      <c r="E349" s="28"/>
      <c r="F349" s="22"/>
      <c r="G349" s="22"/>
      <c r="H349" s="22"/>
      <c r="I349" s="23"/>
      <c r="J349" s="23"/>
      <c r="K349" s="23"/>
      <c r="L349" s="23"/>
      <c r="M349" s="23"/>
      <c r="N349" s="23"/>
      <c r="O349" s="23"/>
      <c r="P349" s="23"/>
      <c r="Q349" s="24"/>
      <c r="R349" s="23"/>
      <c r="S349" s="22"/>
      <c r="T349" s="23"/>
      <c r="U349" s="23"/>
      <c r="V349" s="23"/>
      <c r="W349" s="23"/>
      <c r="X349" s="23"/>
    </row>
    <row r="350" spans="5:24" x14ac:dyDescent="0.35">
      <c r="E350" s="28"/>
      <c r="F350" s="22"/>
      <c r="G350" s="22"/>
      <c r="H350" s="22"/>
      <c r="I350" s="23"/>
      <c r="J350" s="23"/>
      <c r="K350" s="23"/>
      <c r="L350" s="23"/>
      <c r="M350" s="23"/>
      <c r="N350" s="23"/>
      <c r="O350" s="23"/>
      <c r="P350" s="23"/>
      <c r="Q350" s="24"/>
      <c r="R350" s="23"/>
      <c r="S350" s="22"/>
      <c r="T350" s="23"/>
      <c r="U350" s="23"/>
      <c r="V350" s="23"/>
      <c r="W350" s="23"/>
      <c r="X350" s="23"/>
    </row>
    <row r="351" spans="5:24" x14ac:dyDescent="0.35">
      <c r="E351" s="28"/>
      <c r="F351" s="22"/>
      <c r="G351" s="22"/>
      <c r="H351" s="22"/>
      <c r="I351" s="23"/>
      <c r="J351" s="23"/>
      <c r="K351" s="23"/>
      <c r="L351" s="23"/>
      <c r="M351" s="23"/>
      <c r="N351" s="23"/>
      <c r="O351" s="23"/>
      <c r="P351" s="23"/>
      <c r="Q351" s="24"/>
      <c r="R351" s="23"/>
      <c r="S351" s="22"/>
      <c r="T351" s="23"/>
      <c r="U351" s="23"/>
      <c r="V351" s="23"/>
      <c r="W351" s="23"/>
      <c r="X351" s="23"/>
    </row>
    <row r="352" spans="5:24" x14ac:dyDescent="0.35">
      <c r="E352" s="28"/>
      <c r="F352" s="22"/>
      <c r="G352" s="22"/>
      <c r="H352" s="22"/>
      <c r="I352" s="23"/>
      <c r="J352" s="23"/>
      <c r="K352" s="23"/>
      <c r="L352" s="23"/>
      <c r="M352" s="23"/>
      <c r="N352" s="23"/>
      <c r="O352" s="23"/>
      <c r="P352" s="23"/>
      <c r="Q352" s="24"/>
      <c r="R352" s="23"/>
      <c r="S352" s="22"/>
      <c r="T352" s="23"/>
      <c r="U352" s="23"/>
      <c r="V352" s="23"/>
      <c r="W352" s="23"/>
      <c r="X352" s="23"/>
    </row>
    <row r="353" spans="5:24" x14ac:dyDescent="0.35">
      <c r="E353" s="28"/>
      <c r="F353" s="22"/>
      <c r="G353" s="22"/>
      <c r="H353" s="22"/>
      <c r="I353" s="23"/>
      <c r="J353" s="23"/>
      <c r="K353" s="23"/>
      <c r="L353" s="23"/>
      <c r="M353" s="23"/>
      <c r="N353" s="23"/>
      <c r="O353" s="23"/>
      <c r="P353" s="23"/>
      <c r="Q353" s="24"/>
      <c r="R353" s="23"/>
      <c r="S353" s="22"/>
      <c r="T353" s="23"/>
      <c r="U353" s="23"/>
      <c r="V353" s="23"/>
      <c r="W353" s="23"/>
      <c r="X353" s="23"/>
    </row>
    <row r="354" spans="5:24" x14ac:dyDescent="0.35">
      <c r="E354" s="28"/>
      <c r="F354" s="22"/>
      <c r="G354" s="22"/>
      <c r="H354" s="22"/>
      <c r="I354" s="23"/>
      <c r="J354" s="23"/>
      <c r="K354" s="23"/>
      <c r="L354" s="23"/>
      <c r="M354" s="23"/>
      <c r="N354" s="23"/>
      <c r="O354" s="23"/>
      <c r="P354" s="23"/>
      <c r="Q354" s="24"/>
      <c r="R354" s="23"/>
      <c r="S354" s="22"/>
      <c r="T354" s="23"/>
      <c r="U354" s="23"/>
      <c r="V354" s="23"/>
      <c r="W354" s="23"/>
      <c r="X354" s="23"/>
    </row>
    <row r="355" spans="5:24" x14ac:dyDescent="0.35">
      <c r="E355" s="28"/>
      <c r="F355" s="22"/>
      <c r="G355" s="22"/>
      <c r="H355" s="22"/>
      <c r="I355" s="23"/>
      <c r="J355" s="23"/>
      <c r="K355" s="23"/>
      <c r="L355" s="23"/>
      <c r="M355" s="23"/>
      <c r="N355" s="23"/>
      <c r="O355" s="23"/>
      <c r="P355" s="23"/>
      <c r="Q355" s="24"/>
      <c r="R355" s="23"/>
      <c r="S355" s="22"/>
      <c r="T355" s="23"/>
      <c r="U355" s="23"/>
      <c r="V355" s="23"/>
      <c r="W355" s="23"/>
      <c r="X355" s="23"/>
    </row>
    <row r="356" spans="5:24" x14ac:dyDescent="0.35">
      <c r="E356" s="28"/>
      <c r="F356" s="22"/>
      <c r="G356" s="22"/>
      <c r="H356" s="22"/>
      <c r="I356" s="23"/>
      <c r="J356" s="23"/>
      <c r="K356" s="23"/>
      <c r="L356" s="23"/>
      <c r="M356" s="23"/>
      <c r="N356" s="23"/>
      <c r="O356" s="23"/>
      <c r="P356" s="23"/>
      <c r="Q356" s="24"/>
      <c r="R356" s="23"/>
      <c r="S356" s="22"/>
      <c r="T356" s="23"/>
      <c r="U356" s="23"/>
      <c r="V356" s="23"/>
      <c r="W356" s="23"/>
      <c r="X356" s="23"/>
    </row>
    <row r="357" spans="5:24" x14ac:dyDescent="0.35">
      <c r="E357" s="28"/>
      <c r="F357" s="22"/>
      <c r="G357" s="22"/>
      <c r="H357" s="22"/>
      <c r="I357" s="23"/>
      <c r="J357" s="23"/>
      <c r="K357" s="23"/>
      <c r="L357" s="23"/>
      <c r="M357" s="23"/>
      <c r="N357" s="23"/>
      <c r="O357" s="23"/>
      <c r="P357" s="23"/>
      <c r="Q357" s="24"/>
      <c r="R357" s="23"/>
      <c r="S357" s="22"/>
      <c r="T357" s="23"/>
      <c r="U357" s="23"/>
      <c r="V357" s="23"/>
      <c r="W357" s="23"/>
      <c r="X357" s="23"/>
    </row>
    <row r="358" spans="5:24" x14ac:dyDescent="0.35">
      <c r="E358" s="28"/>
      <c r="F358" s="22"/>
      <c r="G358" s="22"/>
      <c r="H358" s="22"/>
      <c r="I358" s="23"/>
      <c r="J358" s="23"/>
      <c r="K358" s="23"/>
      <c r="L358" s="23"/>
      <c r="M358" s="23"/>
      <c r="N358" s="23"/>
      <c r="O358" s="23"/>
      <c r="P358" s="23"/>
      <c r="Q358" s="24"/>
      <c r="R358" s="23"/>
      <c r="S358" s="22"/>
      <c r="T358" s="23"/>
      <c r="U358" s="23"/>
      <c r="V358" s="23"/>
      <c r="W358" s="23"/>
      <c r="X358" s="23"/>
    </row>
    <row r="359" spans="5:24" x14ac:dyDescent="0.35">
      <c r="E359" s="28"/>
      <c r="F359" s="22"/>
      <c r="G359" s="22"/>
      <c r="H359" s="22"/>
      <c r="I359" s="23"/>
      <c r="J359" s="23"/>
      <c r="K359" s="23"/>
      <c r="L359" s="23"/>
      <c r="M359" s="23"/>
      <c r="N359" s="23"/>
      <c r="O359" s="23"/>
      <c r="P359" s="23"/>
      <c r="Q359" s="24"/>
      <c r="R359" s="23"/>
      <c r="S359" s="22"/>
      <c r="T359" s="23"/>
      <c r="U359" s="23"/>
      <c r="V359" s="23"/>
      <c r="W359" s="23"/>
      <c r="X359" s="23"/>
    </row>
    <row r="360" spans="5:24" x14ac:dyDescent="0.35">
      <c r="E360" s="28"/>
      <c r="F360" s="22"/>
      <c r="G360" s="22"/>
      <c r="H360" s="22"/>
      <c r="I360" s="23"/>
      <c r="J360" s="23"/>
      <c r="K360" s="23"/>
      <c r="L360" s="23"/>
      <c r="M360" s="23"/>
      <c r="N360" s="23"/>
      <c r="O360" s="23"/>
      <c r="P360" s="23"/>
      <c r="Q360" s="24"/>
      <c r="R360" s="23"/>
      <c r="S360" s="22"/>
      <c r="T360" s="23"/>
      <c r="U360" s="23"/>
      <c r="V360" s="23"/>
      <c r="W360" s="23"/>
      <c r="X360" s="23"/>
    </row>
    <row r="361" spans="5:24" x14ac:dyDescent="0.35">
      <c r="E361" s="28"/>
      <c r="F361" s="22"/>
      <c r="G361" s="22"/>
      <c r="H361" s="22"/>
      <c r="I361" s="23"/>
      <c r="J361" s="23"/>
      <c r="K361" s="23"/>
      <c r="L361" s="23"/>
      <c r="M361" s="23"/>
      <c r="N361" s="23"/>
      <c r="O361" s="23"/>
      <c r="P361" s="23"/>
      <c r="Q361" s="24"/>
      <c r="R361" s="23"/>
      <c r="S361" s="22"/>
      <c r="T361" s="23"/>
      <c r="U361" s="23"/>
      <c r="V361" s="23"/>
      <c r="W361" s="23"/>
      <c r="X361" s="23"/>
    </row>
    <row r="362" spans="5:24" x14ac:dyDescent="0.35">
      <c r="E362" s="28"/>
      <c r="F362" s="22"/>
      <c r="G362" s="22"/>
      <c r="H362" s="22"/>
      <c r="I362" s="23"/>
      <c r="J362" s="23"/>
      <c r="K362" s="23"/>
      <c r="L362" s="23"/>
      <c r="M362" s="23"/>
      <c r="N362" s="23"/>
      <c r="O362" s="23"/>
      <c r="P362" s="23"/>
      <c r="Q362" s="24"/>
      <c r="R362" s="23"/>
      <c r="S362" s="22"/>
      <c r="T362" s="23"/>
      <c r="U362" s="23"/>
      <c r="V362" s="23"/>
      <c r="W362" s="23"/>
      <c r="X362" s="23"/>
    </row>
    <row r="363" spans="5:24" x14ac:dyDescent="0.35">
      <c r="E363" s="28"/>
      <c r="F363" s="22"/>
      <c r="G363" s="22"/>
      <c r="H363" s="22"/>
      <c r="I363" s="23"/>
      <c r="J363" s="23"/>
      <c r="K363" s="23"/>
      <c r="L363" s="23"/>
      <c r="M363" s="23"/>
      <c r="N363" s="23"/>
      <c r="O363" s="23"/>
      <c r="P363" s="23"/>
      <c r="Q363" s="24"/>
      <c r="R363" s="23"/>
      <c r="S363" s="22"/>
      <c r="T363" s="23"/>
      <c r="U363" s="23"/>
      <c r="V363" s="23"/>
      <c r="W363" s="23"/>
      <c r="X363" s="23"/>
    </row>
    <row r="364" spans="5:24" x14ac:dyDescent="0.35">
      <c r="E364" s="28"/>
      <c r="F364" s="22"/>
      <c r="G364" s="22"/>
      <c r="H364" s="22"/>
      <c r="I364" s="23"/>
      <c r="J364" s="23"/>
      <c r="K364" s="23"/>
      <c r="L364" s="23"/>
      <c r="M364" s="23"/>
      <c r="N364" s="23"/>
      <c r="O364" s="23"/>
      <c r="P364" s="23"/>
      <c r="Q364" s="24"/>
      <c r="R364" s="23"/>
      <c r="S364" s="22"/>
      <c r="T364" s="23"/>
      <c r="U364" s="23"/>
      <c r="V364" s="23"/>
      <c r="W364" s="23"/>
      <c r="X364" s="23"/>
    </row>
    <row r="365" spans="5:24" x14ac:dyDescent="0.35">
      <c r="E365" s="28"/>
      <c r="F365" s="22"/>
      <c r="G365" s="22"/>
      <c r="H365" s="22"/>
      <c r="I365" s="23"/>
      <c r="J365" s="23"/>
      <c r="K365" s="23"/>
      <c r="L365" s="23"/>
      <c r="M365" s="23"/>
      <c r="N365" s="23"/>
      <c r="O365" s="23"/>
      <c r="P365" s="23"/>
      <c r="Q365" s="24"/>
      <c r="R365" s="23"/>
      <c r="S365" s="22"/>
      <c r="T365" s="23"/>
      <c r="U365" s="23"/>
      <c r="V365" s="23"/>
      <c r="W365" s="23"/>
      <c r="X365" s="23"/>
    </row>
    <row r="366" spans="5:24" x14ac:dyDescent="0.35">
      <c r="E366" s="28"/>
      <c r="F366" s="22"/>
      <c r="G366" s="22"/>
      <c r="H366" s="22"/>
      <c r="I366" s="23"/>
      <c r="J366" s="23"/>
      <c r="K366" s="23"/>
      <c r="L366" s="23"/>
      <c r="M366" s="23"/>
      <c r="N366" s="23"/>
      <c r="O366" s="23"/>
      <c r="P366" s="23"/>
      <c r="Q366" s="24"/>
      <c r="R366" s="23"/>
      <c r="S366" s="22"/>
      <c r="T366" s="23"/>
      <c r="U366" s="23"/>
      <c r="V366" s="23"/>
      <c r="W366" s="23"/>
      <c r="X366" s="23"/>
    </row>
    <row r="367" spans="5:24" x14ac:dyDescent="0.35">
      <c r="E367" s="28"/>
      <c r="F367" s="22"/>
      <c r="G367" s="22"/>
      <c r="H367" s="22"/>
      <c r="I367" s="23"/>
      <c r="J367" s="23"/>
      <c r="K367" s="23"/>
      <c r="L367" s="23"/>
      <c r="M367" s="23"/>
      <c r="N367" s="23"/>
      <c r="O367" s="23"/>
      <c r="P367" s="23"/>
      <c r="Q367" s="24"/>
      <c r="R367" s="23"/>
      <c r="S367" s="22"/>
      <c r="T367" s="23"/>
      <c r="U367" s="23"/>
      <c r="V367" s="23"/>
      <c r="W367" s="23"/>
      <c r="X367" s="23"/>
    </row>
    <row r="368" spans="5:24" x14ac:dyDescent="0.35">
      <c r="E368" s="28"/>
      <c r="F368" s="22"/>
      <c r="G368" s="22"/>
      <c r="H368" s="22"/>
      <c r="I368" s="23"/>
      <c r="J368" s="23"/>
      <c r="K368" s="23"/>
      <c r="L368" s="23"/>
      <c r="M368" s="23"/>
      <c r="N368" s="23"/>
      <c r="O368" s="23"/>
      <c r="P368" s="23"/>
      <c r="Q368" s="24"/>
      <c r="R368" s="23"/>
      <c r="S368" s="22"/>
      <c r="T368" s="23"/>
      <c r="U368" s="23"/>
      <c r="V368" s="23"/>
      <c r="W368" s="23"/>
      <c r="X368" s="23"/>
    </row>
    <row r="369" spans="5:24" x14ac:dyDescent="0.35">
      <c r="E369" s="28"/>
      <c r="F369" s="22"/>
      <c r="G369" s="22"/>
      <c r="H369" s="22"/>
      <c r="I369" s="23"/>
      <c r="J369" s="23"/>
      <c r="K369" s="23"/>
      <c r="L369" s="23"/>
      <c r="M369" s="23"/>
      <c r="N369" s="23"/>
      <c r="O369" s="23"/>
      <c r="P369" s="23"/>
      <c r="Q369" s="24"/>
      <c r="R369" s="23"/>
      <c r="S369" s="22"/>
      <c r="T369" s="23"/>
      <c r="U369" s="23"/>
      <c r="V369" s="23"/>
      <c r="W369" s="23"/>
      <c r="X369" s="23"/>
    </row>
    <row r="370" spans="5:24" x14ac:dyDescent="0.35">
      <c r="E370" s="28"/>
      <c r="F370" s="22"/>
      <c r="G370" s="22"/>
      <c r="H370" s="22"/>
      <c r="I370" s="23"/>
      <c r="J370" s="23"/>
      <c r="K370" s="23"/>
      <c r="L370" s="23"/>
      <c r="M370" s="23"/>
      <c r="N370" s="23"/>
      <c r="O370" s="23"/>
      <c r="P370" s="23"/>
      <c r="Q370" s="24"/>
      <c r="R370" s="23"/>
      <c r="S370" s="22"/>
      <c r="T370" s="23"/>
      <c r="U370" s="23"/>
      <c r="V370" s="23"/>
      <c r="W370" s="23"/>
      <c r="X370" s="23"/>
    </row>
    <row r="371" spans="5:24" x14ac:dyDescent="0.35">
      <c r="E371" s="28"/>
      <c r="F371" s="22"/>
      <c r="G371" s="22"/>
      <c r="H371" s="22"/>
      <c r="I371" s="23"/>
      <c r="J371" s="23"/>
      <c r="K371" s="23"/>
      <c r="L371" s="23"/>
      <c r="M371" s="23"/>
      <c r="N371" s="23"/>
      <c r="O371" s="23"/>
      <c r="P371" s="23"/>
      <c r="Q371" s="24"/>
      <c r="R371" s="23"/>
      <c r="S371" s="22"/>
      <c r="T371" s="23"/>
      <c r="U371" s="23"/>
      <c r="V371" s="23"/>
      <c r="W371" s="23"/>
      <c r="X371" s="23"/>
    </row>
    <row r="372" spans="5:24" x14ac:dyDescent="0.35">
      <c r="E372" s="28"/>
      <c r="F372" s="22"/>
      <c r="G372" s="22"/>
      <c r="H372" s="22"/>
      <c r="I372" s="23"/>
      <c r="J372" s="23"/>
      <c r="K372" s="23"/>
      <c r="L372" s="23"/>
      <c r="M372" s="23"/>
      <c r="N372" s="23"/>
      <c r="O372" s="23"/>
      <c r="P372" s="23"/>
      <c r="Q372" s="24"/>
      <c r="R372" s="23"/>
      <c r="S372" s="22"/>
      <c r="T372" s="23"/>
      <c r="U372" s="23"/>
      <c r="V372" s="23"/>
      <c r="W372" s="23"/>
      <c r="X372" s="23"/>
    </row>
    <row r="373" spans="5:24" x14ac:dyDescent="0.35">
      <c r="E373" s="28"/>
      <c r="F373" s="22"/>
      <c r="G373" s="22"/>
      <c r="H373" s="22"/>
      <c r="I373" s="23"/>
      <c r="J373" s="23"/>
      <c r="K373" s="23"/>
      <c r="L373" s="23"/>
      <c r="M373" s="23"/>
      <c r="N373" s="23"/>
      <c r="O373" s="23"/>
      <c r="P373" s="23"/>
      <c r="Q373" s="24"/>
      <c r="R373" s="23"/>
      <c r="S373" s="22"/>
      <c r="T373" s="23"/>
      <c r="U373" s="23"/>
      <c r="V373" s="23"/>
      <c r="W373" s="23"/>
      <c r="X373" s="23"/>
    </row>
    <row r="374" spans="5:24" x14ac:dyDescent="0.35">
      <c r="E374" s="28"/>
      <c r="F374" s="22"/>
      <c r="G374" s="22"/>
      <c r="H374" s="22"/>
      <c r="I374" s="23"/>
      <c r="J374" s="23"/>
      <c r="K374" s="23"/>
      <c r="L374" s="23"/>
      <c r="M374" s="23"/>
      <c r="N374" s="23"/>
      <c r="O374" s="23"/>
      <c r="P374" s="23"/>
      <c r="Q374" s="24"/>
      <c r="R374" s="23"/>
      <c r="S374" s="22"/>
      <c r="T374" s="23"/>
      <c r="U374" s="23"/>
      <c r="V374" s="23"/>
      <c r="W374" s="23"/>
      <c r="X374" s="23"/>
    </row>
    <row r="375" spans="5:24" x14ac:dyDescent="0.35">
      <c r="E375" s="28"/>
      <c r="F375" s="22"/>
      <c r="G375" s="22"/>
      <c r="H375" s="22"/>
      <c r="I375" s="23"/>
      <c r="J375" s="23"/>
      <c r="K375" s="23"/>
      <c r="L375" s="23"/>
      <c r="M375" s="23"/>
      <c r="N375" s="23"/>
      <c r="O375" s="23"/>
      <c r="P375" s="23"/>
      <c r="Q375" s="24"/>
      <c r="R375" s="23"/>
      <c r="S375" s="22"/>
      <c r="T375" s="23"/>
      <c r="U375" s="23"/>
      <c r="V375" s="23"/>
      <c r="W375" s="23"/>
      <c r="X375" s="23"/>
    </row>
    <row r="376" spans="5:24" x14ac:dyDescent="0.35">
      <c r="E376" s="28"/>
      <c r="F376" s="22"/>
      <c r="G376" s="22"/>
      <c r="H376" s="22"/>
      <c r="I376" s="23"/>
      <c r="J376" s="23"/>
      <c r="K376" s="23"/>
      <c r="L376" s="23"/>
      <c r="M376" s="23"/>
      <c r="N376" s="23"/>
      <c r="O376" s="23"/>
      <c r="P376" s="23"/>
      <c r="Q376" s="24"/>
      <c r="R376" s="23"/>
      <c r="S376" s="22"/>
      <c r="T376" s="23"/>
      <c r="U376" s="23"/>
      <c r="V376" s="23"/>
      <c r="W376" s="23"/>
      <c r="X376" s="23"/>
    </row>
    <row r="377" spans="5:24" x14ac:dyDescent="0.35">
      <c r="E377" s="28"/>
      <c r="F377" s="22"/>
      <c r="G377" s="22"/>
      <c r="H377" s="22"/>
      <c r="I377" s="23"/>
      <c r="J377" s="23"/>
      <c r="K377" s="23"/>
      <c r="L377" s="23"/>
      <c r="M377" s="23"/>
      <c r="N377" s="23"/>
      <c r="O377" s="23"/>
      <c r="P377" s="23"/>
      <c r="Q377" s="24"/>
      <c r="R377" s="23"/>
      <c r="S377" s="22"/>
      <c r="T377" s="23"/>
      <c r="U377" s="23"/>
      <c r="V377" s="23"/>
      <c r="W377" s="23"/>
      <c r="X377" s="23"/>
    </row>
    <row r="378" spans="5:24" x14ac:dyDescent="0.35">
      <c r="E378" s="28"/>
      <c r="F378" s="22"/>
      <c r="G378" s="22"/>
      <c r="H378" s="22"/>
      <c r="I378" s="23"/>
      <c r="J378" s="23"/>
      <c r="K378" s="23"/>
      <c r="L378" s="23"/>
      <c r="M378" s="23"/>
      <c r="N378" s="23"/>
      <c r="O378" s="23"/>
      <c r="P378" s="23"/>
      <c r="Q378" s="24"/>
      <c r="R378" s="23"/>
      <c r="S378" s="22"/>
      <c r="T378" s="23"/>
      <c r="U378" s="23"/>
      <c r="V378" s="23"/>
      <c r="W378" s="23"/>
      <c r="X378" s="23"/>
    </row>
    <row r="379" spans="5:24" x14ac:dyDescent="0.35">
      <c r="E379" s="28"/>
      <c r="F379" s="22"/>
      <c r="G379" s="22"/>
      <c r="H379" s="22"/>
      <c r="I379" s="23"/>
      <c r="J379" s="23"/>
      <c r="K379" s="23"/>
      <c r="L379" s="23"/>
      <c r="M379" s="23"/>
      <c r="N379" s="23"/>
      <c r="O379" s="23"/>
      <c r="P379" s="23"/>
      <c r="Q379" s="24"/>
      <c r="R379" s="23"/>
      <c r="S379" s="22"/>
      <c r="T379" s="23"/>
      <c r="U379" s="23"/>
      <c r="V379" s="23"/>
      <c r="W379" s="23"/>
      <c r="X379" s="23"/>
    </row>
    <row r="380" spans="5:24" x14ac:dyDescent="0.35">
      <c r="E380" s="28"/>
      <c r="F380" s="22"/>
      <c r="G380" s="22"/>
      <c r="H380" s="22"/>
      <c r="I380" s="23"/>
      <c r="J380" s="23"/>
      <c r="K380" s="23"/>
      <c r="L380" s="23"/>
      <c r="M380" s="23"/>
      <c r="N380" s="23"/>
      <c r="O380" s="23"/>
      <c r="P380" s="23"/>
      <c r="Q380" s="24"/>
      <c r="R380" s="23"/>
      <c r="S380" s="22"/>
      <c r="T380" s="23"/>
      <c r="U380" s="23"/>
      <c r="V380" s="23"/>
      <c r="W380" s="23"/>
      <c r="X380" s="23"/>
    </row>
    <row r="381" spans="5:24" x14ac:dyDescent="0.35">
      <c r="E381" s="28"/>
      <c r="F381" s="22"/>
      <c r="G381" s="22"/>
      <c r="H381" s="22"/>
      <c r="I381" s="23"/>
      <c r="J381" s="23"/>
      <c r="K381" s="23"/>
      <c r="L381" s="23"/>
      <c r="M381" s="23"/>
      <c r="N381" s="23"/>
      <c r="O381" s="23"/>
      <c r="P381" s="23"/>
      <c r="Q381" s="24"/>
      <c r="R381" s="23"/>
      <c r="S381" s="22"/>
      <c r="T381" s="23"/>
      <c r="U381" s="23"/>
      <c r="V381" s="23"/>
      <c r="W381" s="23"/>
      <c r="X381" s="23"/>
    </row>
    <row r="382" spans="5:24" x14ac:dyDescent="0.35">
      <c r="E382" s="28"/>
      <c r="F382" s="22"/>
      <c r="G382" s="22"/>
      <c r="H382" s="22"/>
      <c r="I382" s="23"/>
      <c r="J382" s="23"/>
      <c r="K382" s="23"/>
      <c r="L382" s="23"/>
      <c r="M382" s="23"/>
      <c r="N382" s="23"/>
      <c r="O382" s="23"/>
      <c r="P382" s="23"/>
      <c r="Q382" s="24"/>
      <c r="R382" s="23"/>
      <c r="S382" s="22"/>
      <c r="T382" s="23"/>
      <c r="U382" s="23"/>
      <c r="V382" s="23"/>
      <c r="W382" s="23"/>
      <c r="X382" s="23"/>
    </row>
    <row r="383" spans="5:24" x14ac:dyDescent="0.35">
      <c r="E383" s="28"/>
      <c r="F383" s="22"/>
      <c r="G383" s="22"/>
      <c r="H383" s="22"/>
      <c r="I383" s="23"/>
      <c r="J383" s="23"/>
      <c r="K383" s="23"/>
      <c r="L383" s="23"/>
      <c r="M383" s="23"/>
      <c r="N383" s="23"/>
      <c r="O383" s="23"/>
      <c r="P383" s="23"/>
      <c r="Q383" s="24"/>
      <c r="R383" s="23"/>
      <c r="S383" s="22"/>
      <c r="T383" s="23"/>
      <c r="U383" s="23"/>
      <c r="V383" s="23"/>
      <c r="W383" s="23"/>
      <c r="X383" s="23"/>
    </row>
    <row r="384" spans="5:24" x14ac:dyDescent="0.35">
      <c r="E384" s="28"/>
      <c r="F384" s="22"/>
      <c r="G384" s="22"/>
      <c r="H384" s="22"/>
      <c r="I384" s="23"/>
      <c r="J384" s="23"/>
      <c r="K384" s="23"/>
      <c r="L384" s="23"/>
      <c r="M384" s="23"/>
      <c r="N384" s="23"/>
      <c r="O384" s="23"/>
      <c r="P384" s="23"/>
      <c r="Q384" s="24"/>
      <c r="R384" s="23"/>
      <c r="S384" s="22"/>
      <c r="T384" s="23"/>
      <c r="U384" s="23"/>
      <c r="V384" s="23"/>
      <c r="W384" s="23"/>
      <c r="X384" s="23"/>
    </row>
    <row r="385" spans="5:24" x14ac:dyDescent="0.35">
      <c r="E385" s="28"/>
      <c r="F385" s="22"/>
      <c r="G385" s="22"/>
      <c r="H385" s="22"/>
      <c r="I385" s="23"/>
      <c r="J385" s="23"/>
      <c r="K385" s="23"/>
      <c r="L385" s="23"/>
      <c r="M385" s="23"/>
      <c r="N385" s="23"/>
      <c r="O385" s="23"/>
      <c r="P385" s="23"/>
      <c r="Q385" s="24"/>
      <c r="R385" s="23"/>
      <c r="S385" s="22"/>
      <c r="T385" s="23"/>
      <c r="U385" s="23"/>
      <c r="V385" s="23"/>
      <c r="W385" s="23"/>
      <c r="X385" s="23"/>
    </row>
    <row r="386" spans="5:24" x14ac:dyDescent="0.35">
      <c r="E386" s="28"/>
      <c r="F386" s="22"/>
      <c r="G386" s="22"/>
      <c r="H386" s="22"/>
      <c r="I386" s="23"/>
      <c r="J386" s="23"/>
      <c r="K386" s="23"/>
      <c r="L386" s="23"/>
      <c r="M386" s="23"/>
      <c r="N386" s="23"/>
      <c r="O386" s="23"/>
      <c r="P386" s="23"/>
      <c r="Q386" s="24"/>
      <c r="R386" s="23"/>
      <c r="S386" s="22"/>
      <c r="T386" s="23"/>
      <c r="U386" s="23"/>
      <c r="V386" s="23"/>
      <c r="W386" s="23"/>
      <c r="X386" s="23"/>
    </row>
    <row r="387" spans="5:24" x14ac:dyDescent="0.35">
      <c r="E387" s="28"/>
      <c r="F387" s="22"/>
      <c r="G387" s="22"/>
      <c r="H387" s="22"/>
      <c r="I387" s="23"/>
      <c r="J387" s="23"/>
      <c r="K387" s="23"/>
      <c r="L387" s="23"/>
      <c r="M387" s="23"/>
      <c r="N387" s="23"/>
      <c r="O387" s="23"/>
      <c r="P387" s="23"/>
      <c r="Q387" s="24"/>
      <c r="R387" s="23"/>
      <c r="S387" s="22"/>
      <c r="T387" s="23"/>
      <c r="U387" s="23"/>
      <c r="V387" s="23"/>
      <c r="W387" s="23"/>
      <c r="X387" s="23"/>
    </row>
    <row r="388" spans="5:24" x14ac:dyDescent="0.35">
      <c r="E388" s="28"/>
      <c r="F388" s="22"/>
      <c r="G388" s="22"/>
      <c r="H388" s="22"/>
      <c r="I388" s="23"/>
      <c r="J388" s="23"/>
      <c r="K388" s="23"/>
      <c r="L388" s="23"/>
      <c r="M388" s="23"/>
      <c r="N388" s="23"/>
      <c r="O388" s="23"/>
      <c r="P388" s="23"/>
      <c r="Q388" s="24"/>
      <c r="R388" s="23"/>
      <c r="S388" s="22"/>
      <c r="T388" s="23"/>
      <c r="U388" s="23"/>
      <c r="V388" s="23"/>
      <c r="W388" s="23"/>
      <c r="X388" s="23"/>
    </row>
    <row r="389" spans="5:24" x14ac:dyDescent="0.35">
      <c r="E389" s="28"/>
      <c r="F389" s="22"/>
      <c r="G389" s="22"/>
      <c r="H389" s="22"/>
      <c r="I389" s="23"/>
      <c r="J389" s="23"/>
      <c r="K389" s="23"/>
      <c r="L389" s="23"/>
      <c r="M389" s="23"/>
      <c r="N389" s="23"/>
      <c r="O389" s="23"/>
      <c r="P389" s="23"/>
      <c r="Q389" s="24"/>
      <c r="R389" s="23"/>
      <c r="S389" s="22"/>
      <c r="T389" s="23"/>
      <c r="U389" s="23"/>
      <c r="V389" s="23"/>
      <c r="W389" s="23"/>
      <c r="X389" s="23"/>
    </row>
    <row r="390" spans="5:24" x14ac:dyDescent="0.35">
      <c r="E390" s="28"/>
      <c r="F390" s="22"/>
      <c r="G390" s="22"/>
      <c r="H390" s="22"/>
      <c r="I390" s="23"/>
      <c r="J390" s="23"/>
      <c r="K390" s="23"/>
      <c r="L390" s="23"/>
      <c r="M390" s="23"/>
      <c r="N390" s="23"/>
      <c r="O390" s="23"/>
      <c r="P390" s="23"/>
      <c r="Q390" s="24"/>
      <c r="R390" s="23"/>
      <c r="S390" s="22"/>
      <c r="T390" s="23"/>
      <c r="U390" s="23"/>
      <c r="V390" s="23"/>
      <c r="W390" s="23"/>
      <c r="X390" s="23"/>
    </row>
    <row r="391" spans="5:24" x14ac:dyDescent="0.35">
      <c r="E391" s="28"/>
      <c r="F391" s="22"/>
      <c r="G391" s="22"/>
      <c r="H391" s="22"/>
      <c r="I391" s="23"/>
      <c r="J391" s="23"/>
      <c r="K391" s="23"/>
      <c r="L391" s="23"/>
      <c r="M391" s="23"/>
      <c r="N391" s="23"/>
      <c r="O391" s="23"/>
      <c r="P391" s="23"/>
      <c r="Q391" s="24"/>
      <c r="R391" s="23"/>
      <c r="S391" s="22"/>
      <c r="T391" s="23"/>
      <c r="U391" s="23"/>
      <c r="V391" s="23"/>
      <c r="W391" s="23"/>
      <c r="X391" s="23"/>
    </row>
    <row r="392" spans="5:24" x14ac:dyDescent="0.35">
      <c r="E392" s="28"/>
      <c r="F392" s="22"/>
      <c r="G392" s="22"/>
      <c r="H392" s="22"/>
      <c r="I392" s="23"/>
      <c r="J392" s="23"/>
      <c r="K392" s="23"/>
      <c r="L392" s="23"/>
      <c r="M392" s="23"/>
      <c r="N392" s="23"/>
      <c r="O392" s="23"/>
      <c r="P392" s="23"/>
      <c r="Q392" s="24"/>
      <c r="R392" s="23"/>
      <c r="S392" s="22"/>
      <c r="T392" s="23"/>
      <c r="U392" s="23"/>
      <c r="V392" s="23"/>
      <c r="W392" s="23"/>
      <c r="X392" s="23"/>
    </row>
    <row r="393" spans="5:24" x14ac:dyDescent="0.35">
      <c r="E393" s="28"/>
      <c r="F393" s="22"/>
      <c r="G393" s="22"/>
      <c r="H393" s="22"/>
      <c r="I393" s="23"/>
      <c r="J393" s="23"/>
      <c r="K393" s="23"/>
      <c r="L393" s="23"/>
      <c r="M393" s="23"/>
      <c r="N393" s="23"/>
      <c r="O393" s="23"/>
      <c r="P393" s="23"/>
      <c r="Q393" s="24"/>
      <c r="R393" s="23"/>
      <c r="S393" s="22"/>
      <c r="T393" s="23"/>
      <c r="U393" s="23"/>
      <c r="V393" s="23"/>
      <c r="W393" s="23"/>
      <c r="X393" s="23"/>
    </row>
    <row r="394" spans="5:24" x14ac:dyDescent="0.35">
      <c r="E394" s="28"/>
      <c r="F394" s="22"/>
      <c r="G394" s="22"/>
      <c r="H394" s="22"/>
      <c r="I394" s="23"/>
      <c r="J394" s="23"/>
      <c r="K394" s="23"/>
      <c r="L394" s="23"/>
      <c r="M394" s="23"/>
      <c r="N394" s="23"/>
      <c r="O394" s="23"/>
      <c r="P394" s="23"/>
      <c r="Q394" s="24"/>
      <c r="R394" s="23"/>
      <c r="S394" s="22"/>
      <c r="T394" s="23"/>
      <c r="U394" s="23"/>
      <c r="V394" s="23"/>
      <c r="W394" s="23"/>
      <c r="X394" s="23"/>
    </row>
    <row r="395" spans="5:24" x14ac:dyDescent="0.35">
      <c r="E395" s="28"/>
      <c r="F395" s="22"/>
      <c r="G395" s="22"/>
      <c r="H395" s="22"/>
      <c r="I395" s="23"/>
      <c r="J395" s="23"/>
      <c r="K395" s="23"/>
      <c r="L395" s="23"/>
      <c r="M395" s="23"/>
      <c r="N395" s="23"/>
      <c r="O395" s="23"/>
      <c r="P395" s="23"/>
      <c r="Q395" s="24"/>
      <c r="R395" s="23"/>
      <c r="S395" s="22"/>
      <c r="T395" s="23"/>
      <c r="U395" s="23"/>
      <c r="V395" s="23"/>
      <c r="W395" s="23"/>
      <c r="X395" s="23"/>
    </row>
    <row r="396" spans="5:24" x14ac:dyDescent="0.35">
      <c r="E396" s="28"/>
      <c r="F396" s="22"/>
      <c r="G396" s="22"/>
      <c r="H396" s="22"/>
      <c r="I396" s="23"/>
      <c r="J396" s="23"/>
      <c r="K396" s="23"/>
      <c r="L396" s="23"/>
      <c r="M396" s="23"/>
      <c r="N396" s="23"/>
      <c r="O396" s="23"/>
      <c r="P396" s="23"/>
      <c r="Q396" s="24"/>
      <c r="R396" s="23"/>
      <c r="S396" s="22"/>
      <c r="T396" s="23"/>
      <c r="U396" s="23"/>
      <c r="V396" s="23"/>
      <c r="W396" s="23"/>
      <c r="X396" s="23"/>
    </row>
    <row r="397" spans="5:24" x14ac:dyDescent="0.35">
      <c r="E397" s="28"/>
      <c r="F397" s="22"/>
      <c r="G397" s="22"/>
      <c r="H397" s="22"/>
      <c r="I397" s="23"/>
      <c r="J397" s="23"/>
      <c r="K397" s="23"/>
      <c r="L397" s="23"/>
      <c r="M397" s="23"/>
      <c r="N397" s="23"/>
      <c r="O397" s="23"/>
      <c r="P397" s="23"/>
      <c r="Q397" s="24"/>
      <c r="R397" s="23"/>
      <c r="S397" s="22"/>
      <c r="T397" s="23"/>
      <c r="U397" s="23"/>
      <c r="V397" s="23"/>
      <c r="W397" s="23"/>
      <c r="X397" s="23"/>
    </row>
    <row r="398" spans="5:24" x14ac:dyDescent="0.35">
      <c r="E398" s="28"/>
      <c r="F398" s="22"/>
      <c r="G398" s="22"/>
      <c r="H398" s="22"/>
      <c r="I398" s="23"/>
      <c r="J398" s="23"/>
      <c r="K398" s="23"/>
      <c r="L398" s="23"/>
      <c r="M398" s="23"/>
      <c r="N398" s="23"/>
      <c r="O398" s="23"/>
      <c r="P398" s="23"/>
      <c r="Q398" s="24"/>
      <c r="R398" s="23"/>
      <c r="S398" s="22"/>
      <c r="T398" s="23"/>
      <c r="U398" s="23"/>
      <c r="V398" s="23"/>
      <c r="W398" s="23"/>
      <c r="X398" s="23"/>
    </row>
    <row r="399" spans="5:24" x14ac:dyDescent="0.35">
      <c r="E399" s="28"/>
      <c r="F399" s="22"/>
      <c r="G399" s="22"/>
      <c r="H399" s="22"/>
      <c r="I399" s="23"/>
      <c r="J399" s="23"/>
      <c r="K399" s="23"/>
      <c r="L399" s="23"/>
      <c r="M399" s="23"/>
      <c r="N399" s="23"/>
      <c r="O399" s="23"/>
      <c r="P399" s="23"/>
      <c r="Q399" s="24"/>
      <c r="R399" s="23"/>
      <c r="S399" s="22"/>
      <c r="T399" s="23"/>
      <c r="U399" s="23"/>
      <c r="V399" s="23"/>
      <c r="W399" s="23"/>
      <c r="X399" s="23"/>
    </row>
    <row r="400" spans="5:24" x14ac:dyDescent="0.35">
      <c r="E400" s="28"/>
      <c r="F400" s="22"/>
      <c r="G400" s="22"/>
      <c r="H400" s="22"/>
      <c r="I400" s="23"/>
      <c r="J400" s="23"/>
      <c r="K400" s="23"/>
      <c r="L400" s="23"/>
      <c r="M400" s="23"/>
      <c r="N400" s="23"/>
      <c r="O400" s="23"/>
      <c r="P400" s="23"/>
      <c r="Q400" s="24"/>
      <c r="R400" s="23"/>
      <c r="S400" s="22"/>
      <c r="T400" s="23"/>
      <c r="U400" s="23"/>
      <c r="V400" s="23"/>
      <c r="W400" s="23"/>
      <c r="X400" s="23"/>
    </row>
    <row r="401" spans="5:24" x14ac:dyDescent="0.35">
      <c r="E401" s="28"/>
      <c r="F401" s="22"/>
      <c r="G401" s="22"/>
      <c r="H401" s="22"/>
      <c r="I401" s="23"/>
      <c r="J401" s="23"/>
      <c r="K401" s="23"/>
      <c r="L401" s="23"/>
      <c r="M401" s="23"/>
      <c r="N401" s="23"/>
      <c r="O401" s="23"/>
      <c r="P401" s="23"/>
      <c r="Q401" s="24"/>
      <c r="R401" s="23"/>
      <c r="S401" s="22"/>
      <c r="T401" s="23"/>
      <c r="U401" s="23"/>
      <c r="V401" s="23"/>
      <c r="W401" s="23"/>
      <c r="X401" s="23"/>
    </row>
    <row r="402" spans="5:24" x14ac:dyDescent="0.35">
      <c r="E402" s="28"/>
      <c r="F402" s="22"/>
      <c r="G402" s="22"/>
      <c r="H402" s="22"/>
      <c r="I402" s="23"/>
      <c r="J402" s="23"/>
      <c r="K402" s="23"/>
      <c r="L402" s="23"/>
      <c r="M402" s="23"/>
      <c r="N402" s="23"/>
      <c r="O402" s="23"/>
      <c r="P402" s="23"/>
      <c r="Q402" s="24"/>
      <c r="R402" s="23"/>
      <c r="S402" s="22"/>
      <c r="T402" s="23"/>
      <c r="U402" s="23"/>
      <c r="V402" s="23"/>
      <c r="W402" s="23"/>
      <c r="X402" s="23"/>
    </row>
    <row r="403" spans="5:24" x14ac:dyDescent="0.35">
      <c r="E403" s="28"/>
      <c r="F403" s="22"/>
      <c r="G403" s="22"/>
      <c r="H403" s="22"/>
      <c r="I403" s="23"/>
      <c r="J403" s="23"/>
      <c r="K403" s="23"/>
      <c r="L403" s="23"/>
      <c r="M403" s="23"/>
      <c r="N403" s="23"/>
      <c r="O403" s="23"/>
      <c r="P403" s="23"/>
      <c r="Q403" s="24"/>
      <c r="R403" s="23"/>
      <c r="S403" s="22"/>
      <c r="T403" s="23"/>
      <c r="U403" s="23"/>
      <c r="V403" s="23"/>
      <c r="W403" s="23"/>
      <c r="X403" s="23"/>
    </row>
    <row r="404" spans="5:24" x14ac:dyDescent="0.35">
      <c r="E404" s="28"/>
      <c r="F404" s="22"/>
      <c r="G404" s="22"/>
      <c r="H404" s="22"/>
      <c r="I404" s="23"/>
      <c r="J404" s="23"/>
      <c r="K404" s="23"/>
      <c r="L404" s="23"/>
      <c r="M404" s="23"/>
      <c r="N404" s="23"/>
      <c r="O404" s="23"/>
      <c r="P404" s="23"/>
      <c r="Q404" s="24"/>
      <c r="R404" s="23"/>
      <c r="S404" s="22"/>
      <c r="T404" s="23"/>
      <c r="U404" s="23"/>
      <c r="V404" s="23"/>
      <c r="W404" s="23"/>
      <c r="X404" s="23"/>
    </row>
    <row r="405" spans="5:24" x14ac:dyDescent="0.35">
      <c r="E405" s="28"/>
      <c r="F405" s="22"/>
      <c r="G405" s="22"/>
      <c r="H405" s="22"/>
      <c r="I405" s="23"/>
      <c r="J405" s="23"/>
      <c r="K405" s="23"/>
      <c r="L405" s="23"/>
      <c r="M405" s="23"/>
      <c r="N405" s="23"/>
      <c r="O405" s="23"/>
      <c r="P405" s="23"/>
      <c r="Q405" s="24"/>
      <c r="R405" s="23"/>
      <c r="S405" s="22"/>
      <c r="T405" s="23"/>
      <c r="U405" s="23"/>
      <c r="V405" s="23"/>
      <c r="W405" s="23"/>
      <c r="X405" s="23"/>
    </row>
    <row r="406" spans="5:24" x14ac:dyDescent="0.35">
      <c r="E406" s="28"/>
      <c r="F406" s="22"/>
      <c r="G406" s="22"/>
      <c r="H406" s="22"/>
      <c r="I406" s="23"/>
      <c r="J406" s="23"/>
      <c r="K406" s="23"/>
      <c r="L406" s="23"/>
      <c r="M406" s="23"/>
      <c r="N406" s="23"/>
      <c r="O406" s="23"/>
      <c r="P406" s="23"/>
      <c r="Q406" s="24"/>
      <c r="R406" s="23"/>
      <c r="S406" s="22"/>
      <c r="T406" s="23"/>
      <c r="U406" s="23"/>
      <c r="V406" s="23"/>
      <c r="W406" s="23"/>
      <c r="X406" s="23"/>
    </row>
    <row r="407" spans="5:24" x14ac:dyDescent="0.35">
      <c r="E407" s="28"/>
      <c r="F407" s="22"/>
      <c r="G407" s="22"/>
      <c r="H407" s="22"/>
      <c r="I407" s="23"/>
      <c r="J407" s="23"/>
      <c r="K407" s="23"/>
      <c r="L407" s="23"/>
      <c r="M407" s="23"/>
      <c r="N407" s="23"/>
      <c r="O407" s="23"/>
      <c r="P407" s="23"/>
      <c r="Q407" s="24"/>
      <c r="R407" s="23"/>
      <c r="S407" s="22"/>
      <c r="T407" s="23"/>
      <c r="U407" s="23"/>
      <c r="V407" s="23"/>
      <c r="W407" s="23"/>
      <c r="X407" s="23"/>
    </row>
    <row r="408" spans="5:24" x14ac:dyDescent="0.35">
      <c r="E408" s="28"/>
      <c r="F408" s="22"/>
      <c r="G408" s="22"/>
      <c r="H408" s="22"/>
      <c r="I408" s="23"/>
      <c r="J408" s="23"/>
      <c r="K408" s="23"/>
      <c r="L408" s="23"/>
      <c r="M408" s="23"/>
      <c r="N408" s="23"/>
      <c r="O408" s="23"/>
      <c r="P408" s="23"/>
      <c r="Q408" s="24"/>
      <c r="R408" s="23"/>
      <c r="S408" s="22"/>
      <c r="T408" s="23"/>
      <c r="U408" s="23"/>
      <c r="V408" s="23"/>
      <c r="W408" s="23"/>
      <c r="X408" s="23"/>
    </row>
    <row r="409" spans="5:24" x14ac:dyDescent="0.35">
      <c r="E409" s="28"/>
      <c r="F409" s="22"/>
      <c r="G409" s="22"/>
      <c r="H409" s="22"/>
      <c r="I409" s="23"/>
      <c r="J409" s="23"/>
      <c r="K409" s="23"/>
      <c r="L409" s="23"/>
      <c r="M409" s="23"/>
      <c r="N409" s="23"/>
      <c r="O409" s="23"/>
      <c r="P409" s="23"/>
      <c r="Q409" s="24"/>
      <c r="R409" s="23"/>
      <c r="S409" s="22"/>
      <c r="T409" s="23"/>
      <c r="U409" s="23"/>
      <c r="V409" s="23"/>
      <c r="W409" s="23"/>
      <c r="X409" s="23"/>
    </row>
    <row r="410" spans="5:24" x14ac:dyDescent="0.35">
      <c r="E410" s="28"/>
      <c r="F410" s="22"/>
      <c r="G410" s="22"/>
      <c r="H410" s="22"/>
      <c r="I410" s="23"/>
      <c r="J410" s="23"/>
      <c r="K410" s="23"/>
      <c r="L410" s="23"/>
      <c r="M410" s="23"/>
      <c r="N410" s="23"/>
      <c r="O410" s="23"/>
      <c r="P410" s="23"/>
      <c r="Q410" s="24"/>
      <c r="R410" s="23"/>
      <c r="S410" s="22"/>
      <c r="T410" s="23"/>
      <c r="U410" s="23"/>
      <c r="V410" s="23"/>
      <c r="W410" s="23"/>
      <c r="X410" s="23"/>
    </row>
    <row r="411" spans="5:24" x14ac:dyDescent="0.35">
      <c r="E411" s="28"/>
      <c r="F411" s="22"/>
      <c r="G411" s="22"/>
      <c r="H411" s="22"/>
      <c r="I411" s="23"/>
      <c r="J411" s="23"/>
      <c r="K411" s="23"/>
      <c r="L411" s="23"/>
      <c r="M411" s="23"/>
      <c r="N411" s="23"/>
      <c r="O411" s="23"/>
      <c r="P411" s="23"/>
      <c r="Q411" s="24"/>
      <c r="R411" s="23"/>
      <c r="S411" s="22"/>
      <c r="T411" s="23"/>
      <c r="U411" s="23"/>
      <c r="V411" s="23"/>
      <c r="W411" s="23"/>
      <c r="X411" s="23"/>
    </row>
    <row r="412" spans="5:24" x14ac:dyDescent="0.35">
      <c r="E412" s="28"/>
      <c r="F412" s="22"/>
      <c r="G412" s="22"/>
      <c r="H412" s="22"/>
      <c r="I412" s="23"/>
      <c r="J412" s="23"/>
      <c r="K412" s="23"/>
      <c r="L412" s="23"/>
      <c r="M412" s="23"/>
      <c r="N412" s="23"/>
      <c r="O412" s="23"/>
      <c r="P412" s="23"/>
      <c r="Q412" s="24"/>
      <c r="R412" s="23"/>
      <c r="S412" s="22"/>
      <c r="T412" s="23"/>
      <c r="U412" s="23"/>
      <c r="V412" s="23"/>
      <c r="W412" s="23"/>
      <c r="X412" s="23"/>
    </row>
    <row r="413" spans="5:24" x14ac:dyDescent="0.35">
      <c r="E413" s="28"/>
      <c r="F413" s="22"/>
      <c r="G413" s="22"/>
      <c r="H413" s="22"/>
      <c r="I413" s="23"/>
      <c r="J413" s="23"/>
      <c r="K413" s="23"/>
      <c r="L413" s="23"/>
      <c r="M413" s="23"/>
      <c r="N413" s="23"/>
      <c r="O413" s="23"/>
      <c r="P413" s="23"/>
      <c r="Q413" s="24"/>
      <c r="R413" s="23"/>
      <c r="S413" s="22"/>
      <c r="T413" s="23"/>
      <c r="U413" s="23"/>
      <c r="V413" s="23"/>
      <c r="W413" s="23"/>
      <c r="X413" s="23"/>
    </row>
    <row r="414" spans="5:24" x14ac:dyDescent="0.35">
      <c r="E414" s="28"/>
      <c r="F414" s="22"/>
      <c r="G414" s="22"/>
      <c r="H414" s="22"/>
      <c r="I414" s="23"/>
      <c r="J414" s="23"/>
      <c r="K414" s="23"/>
      <c r="L414" s="23"/>
      <c r="M414" s="23"/>
      <c r="N414" s="23"/>
      <c r="O414" s="23"/>
      <c r="P414" s="23"/>
      <c r="Q414" s="24"/>
      <c r="R414" s="23"/>
      <c r="S414" s="22"/>
      <c r="T414" s="23"/>
      <c r="U414" s="23"/>
      <c r="V414" s="23"/>
      <c r="W414" s="23"/>
      <c r="X414" s="23"/>
    </row>
    <row r="415" spans="5:24" x14ac:dyDescent="0.35">
      <c r="E415" s="28"/>
      <c r="F415" s="22"/>
      <c r="G415" s="22"/>
      <c r="H415" s="22"/>
      <c r="I415" s="23"/>
      <c r="J415" s="23"/>
      <c r="K415" s="23"/>
      <c r="L415" s="23"/>
      <c r="M415" s="23"/>
      <c r="N415" s="23"/>
      <c r="O415" s="23"/>
      <c r="P415" s="23"/>
      <c r="Q415" s="24"/>
      <c r="R415" s="23"/>
      <c r="S415" s="22"/>
      <c r="T415" s="23"/>
      <c r="U415" s="23"/>
      <c r="V415" s="23"/>
      <c r="W415" s="23"/>
      <c r="X415" s="23"/>
    </row>
    <row r="416" spans="5:24" x14ac:dyDescent="0.35">
      <c r="E416" s="28"/>
      <c r="F416" s="22"/>
      <c r="G416" s="22"/>
      <c r="H416" s="22"/>
      <c r="I416" s="23"/>
      <c r="J416" s="23"/>
      <c r="K416" s="23"/>
      <c r="L416" s="23"/>
      <c r="M416" s="23"/>
      <c r="N416" s="23"/>
      <c r="O416" s="23"/>
      <c r="P416" s="23"/>
      <c r="Q416" s="24"/>
      <c r="R416" s="23"/>
      <c r="S416" s="22"/>
      <c r="T416" s="23"/>
      <c r="U416" s="23"/>
      <c r="V416" s="23"/>
      <c r="W416" s="23"/>
      <c r="X416" s="23"/>
    </row>
    <row r="417" spans="5:24" x14ac:dyDescent="0.35">
      <c r="E417" s="28"/>
      <c r="F417" s="22"/>
      <c r="G417" s="22"/>
      <c r="H417" s="22"/>
      <c r="I417" s="23"/>
      <c r="J417" s="23"/>
      <c r="K417" s="23"/>
      <c r="L417" s="23"/>
      <c r="M417" s="23"/>
      <c r="N417" s="23"/>
      <c r="O417" s="23"/>
      <c r="P417" s="23"/>
      <c r="Q417" s="24"/>
      <c r="R417" s="23"/>
      <c r="S417" s="22"/>
      <c r="T417" s="23"/>
      <c r="U417" s="23"/>
      <c r="V417" s="23"/>
      <c r="W417" s="23"/>
      <c r="X417" s="23"/>
    </row>
    <row r="418" spans="5:24" x14ac:dyDescent="0.35">
      <c r="E418" s="28"/>
      <c r="F418" s="22"/>
      <c r="G418" s="22"/>
      <c r="H418" s="22"/>
      <c r="I418" s="23"/>
      <c r="J418" s="23"/>
      <c r="K418" s="23"/>
      <c r="L418" s="23"/>
      <c r="M418" s="23"/>
      <c r="N418" s="23"/>
      <c r="O418" s="23"/>
      <c r="P418" s="23"/>
      <c r="Q418" s="24"/>
      <c r="R418" s="23"/>
      <c r="S418" s="22"/>
      <c r="T418" s="23"/>
      <c r="U418" s="23"/>
      <c r="V418" s="23"/>
      <c r="W418" s="23"/>
      <c r="X418" s="23"/>
    </row>
    <row r="419" spans="5:24" x14ac:dyDescent="0.35">
      <c r="E419" s="28"/>
      <c r="F419" s="22"/>
      <c r="G419" s="22"/>
      <c r="H419" s="22"/>
      <c r="I419" s="23"/>
      <c r="J419" s="23"/>
      <c r="K419" s="23"/>
      <c r="L419" s="23"/>
      <c r="M419" s="23"/>
      <c r="N419" s="23"/>
      <c r="O419" s="23"/>
      <c r="P419" s="23"/>
      <c r="Q419" s="24"/>
      <c r="R419" s="23"/>
      <c r="S419" s="22"/>
      <c r="T419" s="23"/>
      <c r="U419" s="23"/>
      <c r="V419" s="23"/>
      <c r="W419" s="23"/>
      <c r="X419" s="23"/>
    </row>
    <row r="420" spans="5:24" x14ac:dyDescent="0.35">
      <c r="E420" s="28"/>
      <c r="F420" s="22"/>
      <c r="G420" s="22"/>
      <c r="H420" s="22"/>
      <c r="I420" s="23"/>
      <c r="J420" s="23"/>
      <c r="K420" s="23"/>
      <c r="L420" s="23"/>
      <c r="M420" s="23"/>
      <c r="N420" s="23"/>
      <c r="O420" s="23"/>
      <c r="P420" s="23"/>
      <c r="Q420" s="24"/>
      <c r="R420" s="23"/>
      <c r="S420" s="22"/>
      <c r="T420" s="23"/>
      <c r="U420" s="23"/>
      <c r="V420" s="23"/>
      <c r="W420" s="23"/>
      <c r="X420" s="23"/>
    </row>
    <row r="421" spans="5:24" x14ac:dyDescent="0.35">
      <c r="E421" s="28"/>
      <c r="F421" s="22"/>
      <c r="G421" s="22"/>
      <c r="H421" s="22"/>
      <c r="I421" s="23"/>
      <c r="J421" s="23"/>
      <c r="K421" s="23"/>
      <c r="L421" s="23"/>
      <c r="M421" s="23"/>
      <c r="N421" s="23"/>
      <c r="O421" s="23"/>
      <c r="P421" s="23"/>
      <c r="Q421" s="24"/>
      <c r="R421" s="23"/>
      <c r="S421" s="22"/>
      <c r="T421" s="23"/>
      <c r="U421" s="23"/>
      <c r="V421" s="23"/>
      <c r="W421" s="23"/>
      <c r="X421" s="23"/>
    </row>
    <row r="422" spans="5:24" x14ac:dyDescent="0.35">
      <c r="E422" s="28"/>
      <c r="F422" s="22"/>
      <c r="G422" s="22"/>
      <c r="H422" s="22"/>
      <c r="I422" s="23"/>
      <c r="J422" s="23"/>
      <c r="K422" s="23"/>
      <c r="L422" s="23"/>
      <c r="M422" s="23"/>
      <c r="N422" s="23"/>
      <c r="O422" s="23"/>
      <c r="P422" s="23"/>
      <c r="Q422" s="24"/>
      <c r="R422" s="23"/>
      <c r="S422" s="22"/>
      <c r="T422" s="23"/>
      <c r="U422" s="23"/>
      <c r="V422" s="23"/>
      <c r="W422" s="23"/>
      <c r="X422" s="23"/>
    </row>
    <row r="423" spans="5:24" x14ac:dyDescent="0.35">
      <c r="E423" s="28"/>
      <c r="F423" s="22"/>
      <c r="G423" s="22"/>
      <c r="H423" s="22"/>
      <c r="I423" s="23"/>
      <c r="J423" s="23"/>
      <c r="K423" s="23"/>
      <c r="L423" s="23"/>
      <c r="M423" s="23"/>
      <c r="N423" s="23"/>
      <c r="O423" s="23"/>
      <c r="P423" s="23"/>
      <c r="Q423" s="24"/>
      <c r="R423" s="23"/>
      <c r="S423" s="22"/>
      <c r="T423" s="23"/>
      <c r="U423" s="23"/>
      <c r="V423" s="23"/>
      <c r="W423" s="23"/>
      <c r="X423" s="23"/>
    </row>
    <row r="424" spans="5:24" x14ac:dyDescent="0.35">
      <c r="E424" s="28"/>
      <c r="F424" s="22"/>
      <c r="G424" s="22"/>
      <c r="H424" s="22"/>
      <c r="I424" s="23"/>
      <c r="J424" s="23"/>
      <c r="K424" s="23"/>
      <c r="L424" s="23"/>
      <c r="M424" s="23"/>
      <c r="N424" s="23"/>
      <c r="O424" s="23"/>
      <c r="P424" s="23"/>
      <c r="Q424" s="24"/>
      <c r="R424" s="23"/>
      <c r="S424" s="22"/>
      <c r="T424" s="23"/>
      <c r="U424" s="23"/>
      <c r="V424" s="23"/>
      <c r="W424" s="23"/>
      <c r="X424" s="23"/>
    </row>
    <row r="425" spans="5:24" x14ac:dyDescent="0.35">
      <c r="E425" s="28"/>
      <c r="F425" s="22"/>
      <c r="G425" s="22"/>
      <c r="H425" s="22"/>
      <c r="I425" s="23"/>
      <c r="J425" s="23"/>
      <c r="K425" s="23"/>
      <c r="L425" s="23"/>
      <c r="M425" s="23"/>
      <c r="N425" s="23"/>
      <c r="O425" s="23"/>
      <c r="P425" s="23"/>
      <c r="Q425" s="24"/>
      <c r="R425" s="23"/>
      <c r="S425" s="22"/>
      <c r="T425" s="23"/>
      <c r="U425" s="23"/>
      <c r="V425" s="23"/>
      <c r="W425" s="23"/>
      <c r="X425" s="23"/>
    </row>
    <row r="426" spans="5:24" x14ac:dyDescent="0.35">
      <c r="E426" s="28"/>
      <c r="F426" s="22"/>
      <c r="G426" s="22"/>
      <c r="H426" s="22"/>
      <c r="I426" s="23"/>
      <c r="J426" s="23"/>
      <c r="K426" s="23"/>
      <c r="L426" s="23"/>
      <c r="M426" s="23"/>
      <c r="N426" s="23"/>
      <c r="O426" s="23"/>
      <c r="P426" s="23"/>
      <c r="Q426" s="24"/>
      <c r="R426" s="23"/>
      <c r="S426" s="22"/>
      <c r="T426" s="23"/>
      <c r="U426" s="23"/>
      <c r="V426" s="23"/>
      <c r="W426" s="23"/>
      <c r="X426" s="23"/>
    </row>
    <row r="427" spans="5:24" x14ac:dyDescent="0.35">
      <c r="E427" s="28"/>
      <c r="F427" s="22"/>
      <c r="G427" s="22"/>
      <c r="H427" s="22"/>
      <c r="I427" s="23"/>
      <c r="J427" s="23"/>
      <c r="K427" s="23"/>
      <c r="L427" s="23"/>
      <c r="M427" s="23"/>
      <c r="N427" s="23"/>
      <c r="O427" s="23"/>
      <c r="P427" s="23"/>
      <c r="Q427" s="24"/>
      <c r="R427" s="23"/>
      <c r="S427" s="22"/>
      <c r="T427" s="23"/>
      <c r="U427" s="23"/>
      <c r="V427" s="23"/>
      <c r="W427" s="23"/>
      <c r="X427" s="23"/>
    </row>
    <row r="428" spans="5:24" x14ac:dyDescent="0.35">
      <c r="E428" s="28"/>
      <c r="F428" s="22"/>
      <c r="G428" s="22"/>
      <c r="H428" s="22"/>
      <c r="I428" s="23"/>
      <c r="J428" s="23"/>
      <c r="K428" s="23"/>
      <c r="L428" s="23"/>
      <c r="M428" s="23"/>
      <c r="N428" s="23"/>
      <c r="O428" s="23"/>
      <c r="P428" s="23"/>
      <c r="Q428" s="24"/>
      <c r="R428" s="23"/>
      <c r="S428" s="22"/>
      <c r="T428" s="23"/>
      <c r="U428" s="23"/>
      <c r="V428" s="23"/>
      <c r="W428" s="23"/>
      <c r="X428" s="23"/>
    </row>
    <row r="429" spans="5:24" x14ac:dyDescent="0.35">
      <c r="E429" s="28"/>
      <c r="F429" s="22"/>
      <c r="G429" s="22"/>
      <c r="H429" s="22"/>
      <c r="I429" s="23"/>
      <c r="J429" s="23"/>
      <c r="K429" s="23"/>
      <c r="L429" s="23"/>
      <c r="M429" s="23"/>
      <c r="N429" s="23"/>
      <c r="O429" s="23"/>
      <c r="P429" s="23"/>
      <c r="Q429" s="24"/>
      <c r="R429" s="23"/>
      <c r="S429" s="22"/>
      <c r="T429" s="23"/>
      <c r="U429" s="23"/>
      <c r="V429" s="23"/>
      <c r="W429" s="23"/>
      <c r="X429" s="23"/>
    </row>
    <row r="430" spans="5:24" x14ac:dyDescent="0.35">
      <c r="E430" s="28"/>
      <c r="F430" s="22"/>
      <c r="G430" s="22"/>
      <c r="H430" s="22"/>
      <c r="I430" s="23"/>
      <c r="J430" s="23"/>
      <c r="K430" s="23"/>
      <c r="L430" s="23"/>
      <c r="M430" s="23"/>
      <c r="N430" s="23"/>
      <c r="O430" s="23"/>
      <c r="P430" s="23"/>
      <c r="Q430" s="24"/>
      <c r="R430" s="23"/>
      <c r="S430" s="22"/>
      <c r="T430" s="23"/>
      <c r="U430" s="23"/>
      <c r="V430" s="23"/>
      <c r="W430" s="23"/>
      <c r="X430" s="23"/>
    </row>
    <row r="431" spans="5:24" x14ac:dyDescent="0.35">
      <c r="E431" s="28"/>
      <c r="F431" s="22"/>
      <c r="G431" s="22"/>
      <c r="H431" s="22"/>
      <c r="I431" s="23"/>
      <c r="J431" s="23"/>
      <c r="K431" s="23"/>
      <c r="L431" s="23"/>
      <c r="M431" s="23"/>
      <c r="N431" s="23"/>
      <c r="O431" s="23"/>
      <c r="P431" s="23"/>
      <c r="Q431" s="24"/>
      <c r="R431" s="23"/>
      <c r="S431" s="22"/>
      <c r="T431" s="23"/>
      <c r="U431" s="23"/>
      <c r="V431" s="23"/>
      <c r="W431" s="23"/>
      <c r="X431" s="23"/>
    </row>
    <row r="432" spans="5:24" x14ac:dyDescent="0.35">
      <c r="E432" s="28"/>
      <c r="F432" s="22"/>
      <c r="G432" s="22"/>
      <c r="H432" s="22"/>
      <c r="I432" s="23"/>
      <c r="J432" s="23"/>
      <c r="K432" s="23"/>
      <c r="L432" s="23"/>
      <c r="M432" s="23"/>
      <c r="N432" s="23"/>
      <c r="O432" s="23"/>
      <c r="P432" s="23"/>
      <c r="Q432" s="24"/>
      <c r="R432" s="23"/>
      <c r="S432" s="22"/>
      <c r="T432" s="23"/>
      <c r="U432" s="23"/>
      <c r="V432" s="23"/>
      <c r="W432" s="23"/>
      <c r="X432" s="23"/>
    </row>
    <row r="433" spans="5:24" x14ac:dyDescent="0.35">
      <c r="E433" s="28"/>
      <c r="F433" s="22"/>
      <c r="G433" s="22"/>
      <c r="H433" s="22"/>
      <c r="I433" s="23"/>
      <c r="J433" s="23"/>
      <c r="K433" s="23"/>
      <c r="L433" s="23"/>
      <c r="M433" s="23"/>
      <c r="N433" s="23"/>
      <c r="O433" s="23"/>
      <c r="P433" s="23"/>
      <c r="Q433" s="24"/>
      <c r="R433" s="23"/>
      <c r="S433" s="22"/>
      <c r="T433" s="23"/>
      <c r="U433" s="23"/>
      <c r="V433" s="23"/>
      <c r="W433" s="23"/>
      <c r="X433" s="23"/>
    </row>
    <row r="434" spans="5:24" x14ac:dyDescent="0.35">
      <c r="E434" s="28"/>
      <c r="F434" s="22"/>
      <c r="G434" s="22"/>
      <c r="H434" s="22"/>
      <c r="I434" s="23"/>
      <c r="J434" s="23"/>
      <c r="K434" s="23"/>
      <c r="L434" s="23"/>
      <c r="M434" s="23"/>
      <c r="N434" s="23"/>
      <c r="O434" s="23"/>
      <c r="P434" s="23"/>
      <c r="Q434" s="24"/>
      <c r="R434" s="23"/>
      <c r="S434" s="22"/>
      <c r="T434" s="23"/>
      <c r="U434" s="23"/>
      <c r="V434" s="23"/>
      <c r="W434" s="23"/>
      <c r="X434" s="23"/>
    </row>
    <row r="435" spans="5:24" x14ac:dyDescent="0.35">
      <c r="E435" s="28"/>
      <c r="F435" s="22"/>
      <c r="G435" s="22"/>
      <c r="H435" s="22"/>
      <c r="I435" s="23"/>
      <c r="J435" s="23"/>
      <c r="K435" s="23"/>
      <c r="L435" s="23"/>
      <c r="M435" s="23"/>
      <c r="N435" s="23"/>
      <c r="O435" s="23"/>
      <c r="P435" s="23"/>
      <c r="Q435" s="24"/>
      <c r="R435" s="23"/>
      <c r="S435" s="22"/>
      <c r="T435" s="23"/>
      <c r="U435" s="23"/>
      <c r="V435" s="23"/>
      <c r="W435" s="23"/>
      <c r="X435" s="23"/>
    </row>
    <row r="436" spans="5:24" x14ac:dyDescent="0.35">
      <c r="E436" s="28"/>
      <c r="F436" s="22"/>
      <c r="G436" s="22"/>
      <c r="H436" s="22"/>
      <c r="I436" s="23"/>
      <c r="J436" s="23"/>
      <c r="K436" s="23"/>
      <c r="L436" s="23"/>
      <c r="M436" s="23"/>
      <c r="N436" s="23"/>
      <c r="O436" s="23"/>
      <c r="P436" s="23"/>
      <c r="Q436" s="24"/>
      <c r="R436" s="23"/>
      <c r="S436" s="22"/>
      <c r="T436" s="23"/>
      <c r="U436" s="23"/>
      <c r="V436" s="23"/>
      <c r="W436" s="23"/>
      <c r="X436" s="23"/>
    </row>
    <row r="437" spans="5:24" x14ac:dyDescent="0.35">
      <c r="E437" s="28"/>
      <c r="F437" s="22"/>
      <c r="G437" s="22"/>
      <c r="H437" s="22"/>
      <c r="I437" s="23"/>
      <c r="J437" s="23"/>
      <c r="K437" s="23"/>
      <c r="L437" s="23"/>
      <c r="M437" s="23"/>
      <c r="N437" s="23"/>
      <c r="O437" s="23"/>
      <c r="P437" s="23"/>
      <c r="Q437" s="24"/>
      <c r="R437" s="23"/>
      <c r="S437" s="22"/>
      <c r="T437" s="23"/>
      <c r="U437" s="23"/>
      <c r="V437" s="23"/>
      <c r="W437" s="23"/>
      <c r="X437" s="23"/>
    </row>
    <row r="438" spans="5:24" x14ac:dyDescent="0.35">
      <c r="E438" s="28"/>
      <c r="F438" s="22"/>
      <c r="G438" s="22"/>
      <c r="H438" s="22"/>
      <c r="I438" s="23"/>
      <c r="J438" s="23"/>
      <c r="K438" s="23"/>
      <c r="L438" s="23"/>
      <c r="M438" s="23"/>
      <c r="N438" s="23"/>
      <c r="O438" s="23"/>
      <c r="P438" s="23"/>
      <c r="Q438" s="24"/>
      <c r="R438" s="23"/>
      <c r="S438" s="22"/>
      <c r="T438" s="23"/>
      <c r="U438" s="23"/>
      <c r="V438" s="23"/>
      <c r="W438" s="23"/>
      <c r="X438" s="23"/>
    </row>
    <row r="439" spans="5:24" x14ac:dyDescent="0.35">
      <c r="E439" s="28"/>
      <c r="F439" s="22"/>
      <c r="G439" s="22"/>
      <c r="H439" s="22"/>
      <c r="I439" s="23"/>
      <c r="J439" s="23"/>
      <c r="K439" s="23"/>
      <c r="L439" s="23"/>
      <c r="M439" s="23"/>
      <c r="N439" s="23"/>
      <c r="O439" s="23"/>
      <c r="P439" s="23"/>
      <c r="Q439" s="24"/>
      <c r="R439" s="23"/>
      <c r="S439" s="22"/>
      <c r="T439" s="23"/>
      <c r="U439" s="23"/>
      <c r="V439" s="23"/>
      <c r="W439" s="23"/>
      <c r="X439" s="23"/>
    </row>
    <row r="440" spans="5:24" x14ac:dyDescent="0.35">
      <c r="E440" s="28"/>
      <c r="F440" s="22"/>
      <c r="G440" s="22"/>
      <c r="H440" s="22"/>
      <c r="I440" s="23"/>
      <c r="J440" s="23"/>
      <c r="K440" s="23"/>
      <c r="L440" s="23"/>
      <c r="M440" s="23"/>
      <c r="N440" s="23"/>
      <c r="O440" s="23"/>
      <c r="P440" s="23"/>
      <c r="Q440" s="24"/>
      <c r="R440" s="23"/>
      <c r="S440" s="22"/>
      <c r="T440" s="23"/>
      <c r="U440" s="23"/>
      <c r="V440" s="23"/>
      <c r="W440" s="23"/>
      <c r="X440" s="23"/>
    </row>
    <row r="441" spans="5:24" x14ac:dyDescent="0.35">
      <c r="E441" s="28"/>
      <c r="F441" s="22"/>
      <c r="G441" s="22"/>
      <c r="H441" s="22"/>
      <c r="I441" s="23"/>
      <c r="J441" s="23"/>
      <c r="K441" s="23"/>
      <c r="L441" s="23"/>
      <c r="M441" s="23"/>
      <c r="N441" s="23"/>
      <c r="O441" s="23"/>
      <c r="P441" s="23"/>
      <c r="Q441" s="24"/>
      <c r="R441" s="23"/>
      <c r="S441" s="22"/>
      <c r="T441" s="23"/>
      <c r="U441" s="23"/>
      <c r="V441" s="23"/>
      <c r="W441" s="23"/>
      <c r="X441" s="23"/>
    </row>
    <row r="442" spans="5:24" x14ac:dyDescent="0.35">
      <c r="E442" s="28"/>
      <c r="F442" s="22"/>
      <c r="G442" s="22"/>
      <c r="H442" s="22"/>
      <c r="I442" s="23"/>
      <c r="J442" s="23"/>
      <c r="K442" s="23"/>
      <c r="L442" s="23"/>
      <c r="M442" s="23"/>
      <c r="N442" s="23"/>
      <c r="O442" s="23"/>
      <c r="P442" s="23"/>
      <c r="Q442" s="24"/>
      <c r="R442" s="23"/>
      <c r="S442" s="22"/>
      <c r="T442" s="23"/>
      <c r="U442" s="23"/>
      <c r="V442" s="23"/>
      <c r="W442" s="23"/>
      <c r="X442" s="23"/>
    </row>
    <row r="443" spans="5:24" x14ac:dyDescent="0.35">
      <c r="E443" s="28"/>
      <c r="F443" s="22"/>
      <c r="G443" s="22"/>
      <c r="H443" s="22"/>
      <c r="I443" s="23"/>
      <c r="J443" s="23"/>
      <c r="K443" s="23"/>
      <c r="L443" s="23"/>
      <c r="M443" s="23"/>
      <c r="N443" s="23"/>
      <c r="O443" s="23"/>
      <c r="P443" s="23"/>
      <c r="Q443" s="24"/>
      <c r="R443" s="23"/>
      <c r="S443" s="22"/>
      <c r="T443" s="23"/>
      <c r="U443" s="23"/>
      <c r="V443" s="23"/>
      <c r="W443" s="23"/>
      <c r="X443" s="23"/>
    </row>
    <row r="444" spans="5:24" x14ac:dyDescent="0.35">
      <c r="E444" s="28"/>
      <c r="F444" s="22"/>
      <c r="G444" s="22"/>
      <c r="H444" s="22"/>
      <c r="I444" s="23"/>
      <c r="J444" s="23"/>
      <c r="K444" s="23"/>
      <c r="L444" s="23"/>
      <c r="M444" s="23"/>
      <c r="N444" s="23"/>
      <c r="O444" s="23"/>
      <c r="P444" s="23"/>
      <c r="Q444" s="24"/>
      <c r="R444" s="23"/>
      <c r="S444" s="22"/>
      <c r="T444" s="23"/>
      <c r="U444" s="23"/>
      <c r="V444" s="23"/>
      <c r="W444" s="23"/>
      <c r="X444" s="23"/>
    </row>
    <row r="445" spans="5:24" x14ac:dyDescent="0.35">
      <c r="E445" s="28"/>
      <c r="F445" s="22"/>
      <c r="G445" s="22"/>
      <c r="H445" s="22"/>
      <c r="I445" s="23"/>
      <c r="J445" s="23"/>
      <c r="K445" s="23"/>
      <c r="L445" s="23"/>
      <c r="M445" s="23"/>
      <c r="N445" s="23"/>
      <c r="O445" s="23"/>
      <c r="P445" s="23"/>
      <c r="Q445" s="24"/>
      <c r="R445" s="23"/>
      <c r="S445" s="22"/>
      <c r="T445" s="23"/>
      <c r="U445" s="23"/>
      <c r="V445" s="23"/>
      <c r="W445" s="23"/>
      <c r="X445" s="23"/>
    </row>
    <row r="446" spans="5:24" x14ac:dyDescent="0.35">
      <c r="E446" s="28"/>
      <c r="F446" s="22"/>
      <c r="G446" s="22"/>
      <c r="H446" s="22"/>
      <c r="I446" s="23"/>
      <c r="J446" s="23"/>
      <c r="K446" s="23"/>
      <c r="L446" s="23"/>
      <c r="M446" s="23"/>
      <c r="N446" s="23"/>
      <c r="O446" s="23"/>
      <c r="P446" s="23"/>
      <c r="Q446" s="24"/>
      <c r="R446" s="23"/>
      <c r="S446" s="22"/>
      <c r="T446" s="23"/>
      <c r="U446" s="23"/>
      <c r="V446" s="23"/>
      <c r="W446" s="23"/>
      <c r="X446" s="23"/>
    </row>
    <row r="447" spans="5:24" x14ac:dyDescent="0.35">
      <c r="E447" s="28"/>
      <c r="F447" s="22"/>
      <c r="G447" s="22"/>
      <c r="H447" s="22"/>
      <c r="I447" s="23"/>
      <c r="J447" s="23"/>
      <c r="K447" s="23"/>
      <c r="L447" s="23"/>
      <c r="M447" s="23"/>
      <c r="N447" s="23"/>
      <c r="O447" s="23"/>
      <c r="P447" s="23"/>
      <c r="Q447" s="24"/>
      <c r="R447" s="23"/>
      <c r="S447" s="22"/>
      <c r="T447" s="23"/>
      <c r="U447" s="23"/>
      <c r="V447" s="23"/>
      <c r="W447" s="23"/>
      <c r="X447" s="23"/>
    </row>
    <row r="448" spans="5:24" x14ac:dyDescent="0.35">
      <c r="E448" s="28"/>
      <c r="F448" s="22"/>
      <c r="G448" s="22"/>
      <c r="H448" s="22"/>
      <c r="I448" s="23"/>
      <c r="J448" s="23"/>
      <c r="K448" s="23"/>
      <c r="L448" s="23"/>
      <c r="M448" s="23"/>
      <c r="N448" s="23"/>
      <c r="O448" s="23"/>
      <c r="P448" s="23"/>
      <c r="Q448" s="24"/>
      <c r="R448" s="23"/>
      <c r="S448" s="22"/>
      <c r="T448" s="23"/>
      <c r="U448" s="23"/>
      <c r="V448" s="23"/>
      <c r="W448" s="23"/>
      <c r="X448" s="23"/>
    </row>
    <row r="449" spans="5:24" x14ac:dyDescent="0.35">
      <c r="E449" s="28"/>
      <c r="F449" s="22"/>
      <c r="G449" s="22"/>
      <c r="H449" s="22"/>
      <c r="I449" s="23"/>
      <c r="J449" s="23"/>
      <c r="K449" s="23"/>
      <c r="L449" s="23"/>
      <c r="M449" s="23"/>
      <c r="N449" s="23"/>
      <c r="O449" s="23"/>
      <c r="P449" s="23"/>
      <c r="Q449" s="24"/>
      <c r="R449" s="23"/>
      <c r="S449" s="22"/>
      <c r="T449" s="23"/>
      <c r="U449" s="23"/>
      <c r="V449" s="23"/>
      <c r="W449" s="23"/>
      <c r="X449" s="23"/>
    </row>
    <row r="450" spans="5:24" x14ac:dyDescent="0.35">
      <c r="E450" s="28"/>
      <c r="F450" s="22"/>
      <c r="G450" s="22"/>
      <c r="H450" s="22"/>
      <c r="I450" s="23"/>
      <c r="J450" s="23"/>
      <c r="K450" s="23"/>
      <c r="L450" s="23"/>
      <c r="M450" s="23"/>
      <c r="N450" s="23"/>
      <c r="O450" s="23"/>
      <c r="P450" s="23"/>
      <c r="Q450" s="24"/>
      <c r="R450" s="23"/>
      <c r="S450" s="22"/>
      <c r="T450" s="23"/>
      <c r="U450" s="23"/>
      <c r="V450" s="23"/>
      <c r="W450" s="23"/>
      <c r="X450" s="23"/>
    </row>
    <row r="451" spans="5:24" x14ac:dyDescent="0.35">
      <c r="E451" s="28"/>
      <c r="F451" s="22"/>
      <c r="G451" s="22"/>
      <c r="H451" s="22"/>
      <c r="I451" s="23"/>
      <c r="J451" s="23"/>
      <c r="K451" s="23"/>
      <c r="L451" s="23"/>
      <c r="M451" s="23"/>
      <c r="N451" s="23"/>
      <c r="O451" s="23"/>
      <c r="P451" s="23"/>
      <c r="Q451" s="24"/>
      <c r="R451" s="23"/>
      <c r="S451" s="22"/>
      <c r="T451" s="23"/>
      <c r="U451" s="23"/>
      <c r="V451" s="23"/>
      <c r="W451" s="23"/>
      <c r="X451" s="23"/>
    </row>
    <row r="452" spans="5:24" x14ac:dyDescent="0.35">
      <c r="E452" s="28"/>
      <c r="F452" s="22"/>
      <c r="G452" s="22"/>
      <c r="H452" s="22"/>
      <c r="I452" s="23"/>
      <c r="J452" s="23"/>
      <c r="K452" s="23"/>
      <c r="L452" s="23"/>
      <c r="M452" s="23"/>
      <c r="N452" s="23"/>
      <c r="O452" s="23"/>
      <c r="P452" s="23"/>
      <c r="Q452" s="24"/>
      <c r="R452" s="23"/>
      <c r="S452" s="22"/>
      <c r="T452" s="23"/>
      <c r="U452" s="23"/>
      <c r="V452" s="23"/>
      <c r="W452" s="23"/>
      <c r="X452" s="23"/>
    </row>
    <row r="453" spans="5:24" x14ac:dyDescent="0.35">
      <c r="E453" s="28"/>
      <c r="F453" s="22"/>
      <c r="G453" s="22"/>
      <c r="H453" s="22"/>
      <c r="I453" s="23"/>
      <c r="J453" s="23"/>
      <c r="K453" s="23"/>
      <c r="L453" s="23"/>
      <c r="M453" s="23"/>
      <c r="N453" s="23"/>
      <c r="O453" s="23"/>
      <c r="P453" s="23"/>
      <c r="Q453" s="24"/>
      <c r="R453" s="23"/>
      <c r="S453" s="22"/>
      <c r="T453" s="23"/>
      <c r="U453" s="23"/>
      <c r="V453" s="23"/>
      <c r="W453" s="23"/>
      <c r="X453" s="23"/>
    </row>
    <row r="454" spans="5:24" x14ac:dyDescent="0.35">
      <c r="E454" s="28"/>
      <c r="F454" s="22"/>
      <c r="G454" s="22"/>
      <c r="H454" s="22"/>
      <c r="I454" s="23"/>
      <c r="J454" s="23"/>
      <c r="K454" s="23"/>
      <c r="L454" s="23"/>
      <c r="M454" s="23"/>
      <c r="N454" s="23"/>
      <c r="O454" s="23"/>
      <c r="P454" s="23"/>
      <c r="Q454" s="24"/>
      <c r="R454" s="23"/>
      <c r="S454" s="22"/>
      <c r="T454" s="23"/>
      <c r="U454" s="23"/>
      <c r="V454" s="23"/>
      <c r="W454" s="23"/>
      <c r="X454" s="23"/>
    </row>
    <row r="455" spans="5:24" x14ac:dyDescent="0.35">
      <c r="E455" s="28"/>
      <c r="F455" s="22"/>
      <c r="G455" s="22"/>
      <c r="H455" s="22"/>
      <c r="I455" s="23"/>
      <c r="J455" s="23"/>
      <c r="K455" s="23"/>
      <c r="L455" s="23"/>
      <c r="M455" s="23"/>
      <c r="N455" s="23"/>
      <c r="O455" s="23"/>
      <c r="P455" s="23"/>
      <c r="Q455" s="24"/>
      <c r="R455" s="23"/>
      <c r="S455" s="22"/>
      <c r="T455" s="23"/>
      <c r="U455" s="23"/>
      <c r="V455" s="23"/>
      <c r="W455" s="23"/>
      <c r="X455" s="23"/>
    </row>
    <row r="456" spans="5:24" x14ac:dyDescent="0.35">
      <c r="E456" s="28"/>
      <c r="F456" s="22"/>
      <c r="G456" s="22"/>
      <c r="H456" s="22"/>
      <c r="I456" s="23"/>
      <c r="J456" s="23"/>
      <c r="K456" s="23"/>
      <c r="L456" s="23"/>
      <c r="M456" s="23"/>
      <c r="N456" s="23"/>
      <c r="O456" s="23"/>
      <c r="P456" s="23"/>
      <c r="Q456" s="24"/>
      <c r="R456" s="23"/>
      <c r="S456" s="22"/>
      <c r="T456" s="23"/>
      <c r="U456" s="23"/>
      <c r="V456" s="23"/>
      <c r="W456" s="23"/>
      <c r="X456" s="23"/>
    </row>
    <row r="457" spans="5:24" x14ac:dyDescent="0.35">
      <c r="E457" s="28"/>
      <c r="F457" s="22"/>
      <c r="G457" s="22"/>
      <c r="H457" s="22"/>
      <c r="I457" s="23"/>
      <c r="J457" s="23"/>
      <c r="K457" s="23"/>
      <c r="L457" s="23"/>
      <c r="M457" s="23"/>
      <c r="N457" s="23"/>
      <c r="O457" s="23"/>
      <c r="P457" s="23"/>
      <c r="Q457" s="24"/>
      <c r="R457" s="23"/>
      <c r="S457" s="22"/>
      <c r="T457" s="23"/>
      <c r="U457" s="23"/>
      <c r="V457" s="23"/>
      <c r="W457" s="23"/>
      <c r="X457" s="23"/>
    </row>
    <row r="458" spans="5:24" x14ac:dyDescent="0.35">
      <c r="E458" s="28"/>
      <c r="F458" s="22"/>
      <c r="G458" s="22"/>
      <c r="H458" s="22"/>
      <c r="I458" s="23"/>
      <c r="J458" s="23"/>
      <c r="K458" s="23"/>
      <c r="L458" s="23"/>
      <c r="M458" s="23"/>
      <c r="N458" s="23"/>
      <c r="O458" s="23"/>
      <c r="P458" s="23"/>
      <c r="Q458" s="24"/>
      <c r="R458" s="23"/>
      <c r="S458" s="22"/>
      <c r="T458" s="23"/>
      <c r="U458" s="23"/>
      <c r="V458" s="23"/>
      <c r="W458" s="23"/>
      <c r="X458" s="23"/>
    </row>
    <row r="459" spans="5:24" x14ac:dyDescent="0.35">
      <c r="E459" s="28"/>
      <c r="F459" s="22"/>
      <c r="G459" s="22"/>
      <c r="H459" s="22"/>
      <c r="I459" s="23"/>
      <c r="J459" s="23"/>
      <c r="K459" s="23"/>
      <c r="L459" s="23"/>
      <c r="M459" s="23"/>
      <c r="N459" s="23"/>
      <c r="O459" s="23"/>
      <c r="P459" s="23"/>
      <c r="Q459" s="24"/>
      <c r="R459" s="23"/>
      <c r="S459" s="22"/>
      <c r="T459" s="23"/>
      <c r="U459" s="23"/>
      <c r="V459" s="23"/>
      <c r="W459" s="23"/>
      <c r="X459" s="23"/>
    </row>
    <row r="460" spans="5:24" x14ac:dyDescent="0.35">
      <c r="E460" s="28"/>
      <c r="F460" s="22"/>
      <c r="G460" s="22"/>
      <c r="H460" s="22"/>
      <c r="I460" s="23"/>
      <c r="J460" s="23"/>
      <c r="K460" s="23"/>
      <c r="L460" s="23"/>
      <c r="M460" s="23"/>
      <c r="N460" s="23"/>
      <c r="O460" s="23"/>
      <c r="P460" s="23"/>
      <c r="Q460" s="24"/>
      <c r="R460" s="23"/>
      <c r="S460" s="22"/>
      <c r="T460" s="23"/>
      <c r="U460" s="23"/>
      <c r="V460" s="23"/>
      <c r="W460" s="23"/>
      <c r="X460" s="23"/>
    </row>
    <row r="461" spans="5:24" x14ac:dyDescent="0.35">
      <c r="E461" s="28"/>
      <c r="F461" s="22"/>
      <c r="G461" s="22"/>
      <c r="H461" s="22"/>
      <c r="I461" s="23"/>
      <c r="J461" s="23"/>
      <c r="K461" s="23"/>
      <c r="L461" s="23"/>
      <c r="M461" s="23"/>
      <c r="N461" s="23"/>
      <c r="O461" s="23"/>
      <c r="P461" s="23"/>
      <c r="Q461" s="24"/>
      <c r="R461" s="23"/>
      <c r="S461" s="22"/>
      <c r="T461" s="23"/>
      <c r="U461" s="23"/>
      <c r="V461" s="23"/>
      <c r="W461" s="23"/>
      <c r="X461" s="23"/>
    </row>
    <row r="462" spans="5:24" x14ac:dyDescent="0.35">
      <c r="E462" s="28"/>
      <c r="F462" s="22"/>
      <c r="G462" s="22"/>
      <c r="H462" s="22"/>
      <c r="I462" s="23"/>
      <c r="J462" s="23"/>
      <c r="K462" s="23"/>
      <c r="L462" s="23"/>
      <c r="M462" s="23"/>
      <c r="N462" s="23"/>
      <c r="O462" s="23"/>
      <c r="P462" s="23"/>
      <c r="Q462" s="24"/>
      <c r="R462" s="23"/>
      <c r="S462" s="22"/>
      <c r="T462" s="23"/>
      <c r="U462" s="23"/>
      <c r="V462" s="23"/>
      <c r="W462" s="23"/>
      <c r="X462" s="23"/>
    </row>
    <row r="463" spans="5:24" x14ac:dyDescent="0.35">
      <c r="E463" s="28"/>
      <c r="F463" s="22"/>
      <c r="G463" s="22"/>
      <c r="H463" s="22"/>
      <c r="I463" s="23"/>
      <c r="J463" s="23"/>
      <c r="K463" s="23"/>
      <c r="L463" s="23"/>
      <c r="M463" s="23"/>
      <c r="N463" s="23"/>
      <c r="O463" s="23"/>
      <c r="P463" s="23"/>
      <c r="Q463" s="24"/>
      <c r="R463" s="23"/>
      <c r="S463" s="22"/>
      <c r="T463" s="23"/>
      <c r="U463" s="23"/>
      <c r="V463" s="23"/>
      <c r="W463" s="23"/>
      <c r="X463" s="23"/>
    </row>
    <row r="464" spans="5:24" x14ac:dyDescent="0.35">
      <c r="E464" s="28"/>
      <c r="F464" s="22"/>
      <c r="G464" s="22"/>
      <c r="H464" s="22"/>
      <c r="I464" s="23"/>
      <c r="J464" s="23"/>
      <c r="K464" s="23"/>
      <c r="L464" s="23"/>
      <c r="M464" s="23"/>
      <c r="N464" s="23"/>
      <c r="O464" s="23"/>
      <c r="P464" s="23"/>
      <c r="Q464" s="24"/>
      <c r="R464" s="23"/>
      <c r="S464" s="22"/>
      <c r="T464" s="23"/>
      <c r="U464" s="23"/>
      <c r="V464" s="23"/>
      <c r="W464" s="23"/>
      <c r="X464" s="23"/>
    </row>
    <row r="465" spans="5:24" x14ac:dyDescent="0.35">
      <c r="E465" s="28"/>
      <c r="F465" s="22"/>
      <c r="G465" s="22"/>
      <c r="H465" s="22"/>
      <c r="I465" s="23"/>
      <c r="J465" s="23"/>
      <c r="K465" s="23"/>
      <c r="L465" s="23"/>
      <c r="M465" s="23"/>
      <c r="N465" s="23"/>
      <c r="O465" s="23"/>
      <c r="P465" s="23"/>
      <c r="Q465" s="24"/>
      <c r="R465" s="23"/>
      <c r="S465" s="22"/>
      <c r="T465" s="23"/>
      <c r="U465" s="23"/>
      <c r="V465" s="23"/>
      <c r="W465" s="23"/>
      <c r="X465" s="23"/>
    </row>
    <row r="466" spans="5:24" x14ac:dyDescent="0.35">
      <c r="E466" s="28"/>
      <c r="F466" s="22"/>
      <c r="G466" s="22"/>
      <c r="H466" s="22"/>
      <c r="I466" s="23"/>
      <c r="J466" s="23"/>
      <c r="K466" s="23"/>
      <c r="L466" s="23"/>
      <c r="M466" s="23"/>
      <c r="N466" s="23"/>
      <c r="O466" s="23"/>
      <c r="P466" s="23"/>
      <c r="Q466" s="24"/>
      <c r="R466" s="23"/>
      <c r="S466" s="22"/>
      <c r="T466" s="23"/>
      <c r="U466" s="23"/>
      <c r="V466" s="23"/>
      <c r="W466" s="23"/>
      <c r="X466" s="23"/>
    </row>
    <row r="467" spans="5:24" x14ac:dyDescent="0.35">
      <c r="E467" s="28"/>
      <c r="F467" s="22"/>
      <c r="G467" s="22"/>
      <c r="H467" s="22"/>
      <c r="I467" s="23"/>
      <c r="J467" s="23"/>
      <c r="K467" s="23"/>
      <c r="L467" s="23"/>
      <c r="M467" s="23"/>
      <c r="N467" s="23"/>
      <c r="O467" s="23"/>
      <c r="P467" s="23"/>
      <c r="Q467" s="24"/>
      <c r="R467" s="23"/>
      <c r="S467" s="22"/>
      <c r="T467" s="23"/>
      <c r="U467" s="23"/>
      <c r="V467" s="23"/>
      <c r="W467" s="23"/>
      <c r="X467" s="23"/>
    </row>
    <row r="468" spans="5:24" x14ac:dyDescent="0.35">
      <c r="E468" s="28"/>
      <c r="F468" s="22"/>
      <c r="G468" s="22"/>
      <c r="H468" s="22"/>
      <c r="I468" s="23"/>
      <c r="J468" s="23"/>
      <c r="K468" s="23"/>
      <c r="L468" s="23"/>
      <c r="M468" s="23"/>
      <c r="N468" s="23"/>
      <c r="O468" s="23"/>
      <c r="P468" s="23"/>
      <c r="Q468" s="24"/>
      <c r="R468" s="23"/>
      <c r="S468" s="22"/>
      <c r="T468" s="23"/>
      <c r="U468" s="23"/>
      <c r="V468" s="23"/>
      <c r="W468" s="23"/>
      <c r="X468" s="23"/>
    </row>
    <row r="469" spans="5:24" x14ac:dyDescent="0.35">
      <c r="E469" s="28"/>
      <c r="F469" s="22"/>
      <c r="G469" s="22"/>
      <c r="H469" s="22"/>
      <c r="I469" s="23"/>
      <c r="J469" s="23"/>
      <c r="K469" s="23"/>
      <c r="L469" s="23"/>
      <c r="M469" s="23"/>
      <c r="N469" s="23"/>
      <c r="O469" s="23"/>
      <c r="P469" s="23"/>
      <c r="Q469" s="24"/>
      <c r="R469" s="23"/>
      <c r="S469" s="22"/>
      <c r="T469" s="23"/>
      <c r="U469" s="23"/>
      <c r="V469" s="23"/>
      <c r="W469" s="23"/>
      <c r="X469" s="23"/>
    </row>
    <row r="470" spans="5:24" x14ac:dyDescent="0.35">
      <c r="E470" s="28"/>
      <c r="F470" s="22"/>
      <c r="G470" s="22"/>
      <c r="H470" s="22"/>
      <c r="I470" s="23"/>
      <c r="J470" s="23"/>
      <c r="K470" s="23"/>
      <c r="L470" s="23"/>
      <c r="M470" s="23"/>
      <c r="N470" s="23"/>
      <c r="O470" s="23"/>
      <c r="P470" s="23"/>
      <c r="Q470" s="24"/>
      <c r="R470" s="23"/>
      <c r="S470" s="22"/>
      <c r="T470" s="23"/>
      <c r="U470" s="23"/>
      <c r="V470" s="23"/>
      <c r="W470" s="23"/>
      <c r="X470" s="23"/>
    </row>
    <row r="471" spans="5:24" x14ac:dyDescent="0.35">
      <c r="E471" s="28"/>
      <c r="F471" s="22"/>
      <c r="G471" s="22"/>
      <c r="H471" s="22"/>
      <c r="I471" s="23"/>
      <c r="J471" s="23"/>
      <c r="K471" s="23"/>
      <c r="L471" s="23"/>
      <c r="M471" s="23"/>
      <c r="N471" s="23"/>
      <c r="O471" s="23"/>
      <c r="P471" s="23"/>
      <c r="Q471" s="24"/>
      <c r="R471" s="23"/>
      <c r="S471" s="22"/>
      <c r="T471" s="23"/>
      <c r="U471" s="23"/>
      <c r="V471" s="23"/>
      <c r="W471" s="23"/>
      <c r="X471" s="23"/>
    </row>
    <row r="472" spans="5:24" x14ac:dyDescent="0.35">
      <c r="E472" s="28"/>
      <c r="F472" s="22"/>
      <c r="G472" s="22"/>
      <c r="H472" s="22"/>
      <c r="I472" s="23"/>
      <c r="J472" s="23"/>
      <c r="K472" s="23"/>
      <c r="L472" s="23"/>
      <c r="M472" s="23"/>
      <c r="N472" s="23"/>
      <c r="O472" s="23"/>
      <c r="P472" s="23"/>
      <c r="Q472" s="24"/>
      <c r="R472" s="23"/>
      <c r="S472" s="22"/>
      <c r="T472" s="23"/>
      <c r="U472" s="23"/>
      <c r="V472" s="23"/>
      <c r="W472" s="23"/>
      <c r="X472" s="23"/>
    </row>
    <row r="473" spans="5:24" x14ac:dyDescent="0.35">
      <c r="E473" s="28"/>
      <c r="F473" s="22"/>
      <c r="G473" s="22"/>
      <c r="H473" s="22"/>
      <c r="I473" s="23"/>
      <c r="J473" s="23"/>
      <c r="K473" s="23"/>
      <c r="L473" s="23"/>
      <c r="M473" s="23"/>
      <c r="N473" s="23"/>
      <c r="O473" s="23"/>
      <c r="P473" s="23"/>
      <c r="Q473" s="24"/>
      <c r="R473" s="23"/>
      <c r="S473" s="22"/>
      <c r="T473" s="23"/>
      <c r="U473" s="23"/>
      <c r="V473" s="23"/>
      <c r="W473" s="23"/>
      <c r="X473" s="23"/>
    </row>
    <row r="474" spans="5:24" x14ac:dyDescent="0.35">
      <c r="E474" s="28"/>
      <c r="F474" s="22"/>
      <c r="G474" s="22"/>
      <c r="H474" s="22"/>
      <c r="I474" s="23"/>
      <c r="J474" s="23"/>
      <c r="K474" s="23"/>
      <c r="L474" s="23"/>
      <c r="M474" s="23"/>
      <c r="N474" s="23"/>
      <c r="O474" s="23"/>
      <c r="P474" s="23"/>
      <c r="Q474" s="24"/>
      <c r="R474" s="23"/>
      <c r="S474" s="22"/>
      <c r="T474" s="23"/>
      <c r="U474" s="23"/>
      <c r="V474" s="23"/>
      <c r="W474" s="23"/>
      <c r="X474" s="23"/>
    </row>
    <row r="475" spans="5:24" x14ac:dyDescent="0.35">
      <c r="E475" s="28"/>
      <c r="F475" s="22"/>
      <c r="G475" s="22"/>
      <c r="H475" s="22"/>
      <c r="I475" s="23"/>
      <c r="J475" s="23"/>
      <c r="K475" s="23"/>
      <c r="L475" s="23"/>
      <c r="M475" s="23"/>
      <c r="N475" s="23"/>
      <c r="O475" s="23"/>
      <c r="P475" s="23"/>
      <c r="Q475" s="24"/>
      <c r="R475" s="23"/>
      <c r="S475" s="22"/>
      <c r="T475" s="23"/>
      <c r="U475" s="23"/>
      <c r="V475" s="23"/>
      <c r="W475" s="23"/>
      <c r="X475" s="23"/>
    </row>
    <row r="476" spans="5:24" x14ac:dyDescent="0.35">
      <c r="E476" s="28"/>
      <c r="F476" s="22"/>
      <c r="G476" s="22"/>
      <c r="H476" s="22"/>
      <c r="I476" s="23"/>
      <c r="J476" s="23"/>
      <c r="K476" s="23"/>
      <c r="L476" s="23"/>
      <c r="M476" s="23"/>
      <c r="N476" s="23"/>
      <c r="O476" s="23"/>
      <c r="P476" s="23"/>
      <c r="Q476" s="24"/>
      <c r="R476" s="23"/>
      <c r="S476" s="22"/>
      <c r="T476" s="23"/>
      <c r="U476" s="23"/>
      <c r="V476" s="23"/>
      <c r="W476" s="23"/>
      <c r="X476" s="23"/>
    </row>
    <row r="477" spans="5:24" x14ac:dyDescent="0.35">
      <c r="E477" s="28"/>
      <c r="F477" s="22"/>
      <c r="G477" s="22"/>
      <c r="H477" s="22"/>
      <c r="I477" s="23"/>
      <c r="J477" s="23"/>
      <c r="K477" s="23"/>
      <c r="L477" s="23"/>
      <c r="M477" s="23"/>
      <c r="N477" s="23"/>
      <c r="O477" s="23"/>
      <c r="P477" s="23"/>
      <c r="Q477" s="24"/>
      <c r="R477" s="23"/>
      <c r="S477" s="22"/>
      <c r="T477" s="23"/>
      <c r="U477" s="23"/>
      <c r="V477" s="23"/>
      <c r="W477" s="23"/>
      <c r="X477" s="23"/>
    </row>
    <row r="478" spans="5:24" x14ac:dyDescent="0.35">
      <c r="E478" s="28"/>
      <c r="F478" s="22"/>
      <c r="G478" s="22"/>
      <c r="H478" s="22"/>
      <c r="I478" s="23"/>
      <c r="J478" s="23"/>
      <c r="K478" s="23"/>
      <c r="L478" s="23"/>
      <c r="M478" s="23"/>
      <c r="N478" s="23"/>
      <c r="O478" s="23"/>
      <c r="P478" s="23"/>
      <c r="Q478" s="24"/>
      <c r="R478" s="23"/>
      <c r="S478" s="22"/>
      <c r="T478" s="23"/>
      <c r="U478" s="23"/>
      <c r="V478" s="23"/>
      <c r="W478" s="23"/>
      <c r="X478" s="23"/>
    </row>
    <row r="479" spans="5:24" x14ac:dyDescent="0.35">
      <c r="E479" s="28"/>
      <c r="F479" s="22"/>
      <c r="G479" s="22"/>
      <c r="H479" s="22"/>
      <c r="I479" s="23"/>
      <c r="J479" s="23"/>
      <c r="K479" s="23"/>
      <c r="L479" s="23"/>
      <c r="M479" s="23"/>
      <c r="N479" s="23"/>
      <c r="O479" s="23"/>
      <c r="P479" s="23"/>
      <c r="Q479" s="24"/>
      <c r="R479" s="23"/>
      <c r="S479" s="22"/>
      <c r="T479" s="23"/>
      <c r="U479" s="23"/>
      <c r="V479" s="23"/>
      <c r="W479" s="23"/>
      <c r="X479" s="23"/>
    </row>
    <row r="480" spans="5:24" x14ac:dyDescent="0.35">
      <c r="E480" s="28"/>
      <c r="F480" s="22"/>
      <c r="G480" s="22"/>
      <c r="H480" s="22"/>
      <c r="I480" s="23"/>
      <c r="J480" s="23"/>
      <c r="K480" s="23"/>
      <c r="L480" s="23"/>
      <c r="M480" s="23"/>
      <c r="N480" s="23"/>
      <c r="O480" s="23"/>
      <c r="P480" s="23"/>
      <c r="Q480" s="24"/>
      <c r="R480" s="23"/>
      <c r="S480" s="22"/>
      <c r="T480" s="23"/>
      <c r="U480" s="23"/>
      <c r="V480" s="23"/>
      <c r="W480" s="23"/>
      <c r="X480" s="23"/>
    </row>
    <row r="481" spans="5:24" x14ac:dyDescent="0.35">
      <c r="E481" s="28"/>
      <c r="F481" s="22"/>
      <c r="G481" s="22"/>
      <c r="H481" s="22"/>
      <c r="I481" s="23"/>
      <c r="J481" s="23"/>
      <c r="K481" s="23"/>
      <c r="L481" s="23"/>
      <c r="M481" s="23"/>
      <c r="N481" s="23"/>
      <c r="O481" s="23"/>
      <c r="P481" s="23"/>
      <c r="Q481" s="24"/>
      <c r="R481" s="23"/>
      <c r="S481" s="22"/>
      <c r="T481" s="23"/>
      <c r="U481" s="23"/>
      <c r="V481" s="23"/>
      <c r="W481" s="23"/>
      <c r="X481" s="23"/>
    </row>
    <row r="482" spans="5:24" x14ac:dyDescent="0.35">
      <c r="E482" s="28"/>
      <c r="F482" s="22"/>
      <c r="G482" s="22"/>
      <c r="H482" s="22"/>
      <c r="I482" s="23"/>
      <c r="J482" s="23"/>
      <c r="K482" s="23"/>
      <c r="L482" s="23"/>
      <c r="M482" s="23"/>
      <c r="N482" s="23"/>
      <c r="O482" s="23"/>
      <c r="P482" s="23"/>
      <c r="Q482" s="24"/>
      <c r="R482" s="23"/>
      <c r="S482" s="22"/>
      <c r="T482" s="23"/>
      <c r="U482" s="23"/>
      <c r="V482" s="23"/>
      <c r="W482" s="23"/>
      <c r="X482" s="23"/>
    </row>
    <row r="483" spans="5:24" x14ac:dyDescent="0.35">
      <c r="E483" s="28"/>
      <c r="F483" s="22"/>
      <c r="G483" s="22"/>
      <c r="H483" s="22"/>
      <c r="I483" s="23"/>
      <c r="J483" s="23"/>
      <c r="K483" s="23"/>
      <c r="L483" s="23"/>
      <c r="M483" s="23"/>
      <c r="N483" s="23"/>
      <c r="O483" s="23"/>
      <c r="P483" s="23"/>
      <c r="Q483" s="24"/>
      <c r="R483" s="23"/>
      <c r="S483" s="22"/>
      <c r="T483" s="23"/>
      <c r="U483" s="23"/>
      <c r="V483" s="23"/>
      <c r="W483" s="23"/>
      <c r="X483" s="23"/>
    </row>
    <row r="484" spans="5:24" x14ac:dyDescent="0.35">
      <c r="E484" s="28"/>
      <c r="F484" s="22"/>
      <c r="G484" s="22"/>
      <c r="H484" s="22"/>
      <c r="I484" s="23"/>
      <c r="J484" s="23"/>
      <c r="K484" s="23"/>
      <c r="L484" s="23"/>
      <c r="M484" s="23"/>
      <c r="N484" s="23"/>
      <c r="O484" s="23"/>
      <c r="P484" s="23"/>
      <c r="Q484" s="24"/>
      <c r="R484" s="23"/>
      <c r="S484" s="22"/>
      <c r="T484" s="23"/>
      <c r="U484" s="23"/>
      <c r="V484" s="23"/>
      <c r="W484" s="23"/>
      <c r="X484" s="23"/>
    </row>
    <row r="485" spans="5:24" x14ac:dyDescent="0.35">
      <c r="E485" s="28"/>
      <c r="F485" s="22"/>
      <c r="G485" s="22"/>
      <c r="H485" s="22"/>
      <c r="I485" s="23"/>
      <c r="J485" s="23"/>
      <c r="K485" s="23"/>
      <c r="L485" s="23"/>
      <c r="M485" s="23"/>
      <c r="N485" s="23"/>
      <c r="O485" s="23"/>
      <c r="P485" s="23"/>
      <c r="Q485" s="24"/>
      <c r="R485" s="23"/>
      <c r="S485" s="22"/>
      <c r="T485" s="23"/>
      <c r="U485" s="23"/>
      <c r="V485" s="23"/>
      <c r="W485" s="23"/>
      <c r="X485" s="23"/>
    </row>
    <row r="486" spans="5:24" x14ac:dyDescent="0.35">
      <c r="E486" s="28"/>
      <c r="F486" s="22"/>
      <c r="G486" s="22"/>
      <c r="H486" s="22"/>
      <c r="I486" s="23"/>
      <c r="J486" s="23"/>
      <c r="K486" s="23"/>
      <c r="L486" s="23"/>
      <c r="M486" s="23"/>
      <c r="N486" s="23"/>
      <c r="O486" s="23"/>
      <c r="P486" s="23"/>
      <c r="Q486" s="24"/>
      <c r="R486" s="23"/>
      <c r="S486" s="22"/>
      <c r="T486" s="23"/>
      <c r="U486" s="23"/>
      <c r="V486" s="23"/>
      <c r="W486" s="23"/>
      <c r="X486" s="23"/>
    </row>
    <row r="487" spans="5:24" x14ac:dyDescent="0.35">
      <c r="E487" s="28"/>
      <c r="F487" s="22"/>
      <c r="G487" s="22"/>
      <c r="H487" s="22"/>
      <c r="I487" s="23"/>
      <c r="J487" s="23"/>
      <c r="K487" s="23"/>
      <c r="L487" s="23"/>
      <c r="M487" s="23"/>
      <c r="N487" s="23"/>
      <c r="O487" s="23"/>
      <c r="P487" s="23"/>
      <c r="Q487" s="24"/>
      <c r="R487" s="23"/>
      <c r="S487" s="22"/>
      <c r="T487" s="23"/>
      <c r="U487" s="23"/>
      <c r="V487" s="23"/>
      <c r="W487" s="23"/>
      <c r="X487" s="23"/>
    </row>
    <row r="488" spans="5:24" x14ac:dyDescent="0.35">
      <c r="E488" s="28"/>
      <c r="F488" s="22"/>
      <c r="G488" s="22"/>
      <c r="H488" s="22"/>
      <c r="I488" s="23"/>
      <c r="J488" s="23"/>
      <c r="K488" s="23"/>
      <c r="L488" s="23"/>
      <c r="M488" s="23"/>
      <c r="N488" s="23"/>
      <c r="O488" s="23"/>
      <c r="P488" s="23"/>
      <c r="Q488" s="24"/>
      <c r="R488" s="23"/>
      <c r="S488" s="22"/>
      <c r="T488" s="23"/>
      <c r="U488" s="23"/>
      <c r="V488" s="23"/>
      <c r="W488" s="23"/>
      <c r="X488" s="23"/>
    </row>
    <row r="489" spans="5:24" x14ac:dyDescent="0.35">
      <c r="E489" s="28"/>
      <c r="F489" s="22"/>
      <c r="G489" s="22"/>
      <c r="H489" s="22"/>
      <c r="I489" s="23"/>
      <c r="J489" s="23"/>
      <c r="K489" s="23"/>
      <c r="L489" s="23"/>
      <c r="M489" s="23"/>
      <c r="N489" s="23"/>
      <c r="O489" s="23"/>
      <c r="P489" s="23"/>
      <c r="Q489" s="24"/>
      <c r="R489" s="23"/>
      <c r="S489" s="22"/>
      <c r="T489" s="23"/>
      <c r="U489" s="23"/>
      <c r="V489" s="23"/>
      <c r="W489" s="23"/>
      <c r="X489" s="23"/>
    </row>
    <row r="490" spans="5:24" x14ac:dyDescent="0.35">
      <c r="E490" s="28"/>
      <c r="F490" s="22"/>
      <c r="G490" s="22"/>
      <c r="H490" s="22"/>
      <c r="I490" s="23"/>
      <c r="J490" s="23"/>
      <c r="K490" s="23"/>
      <c r="L490" s="23"/>
      <c r="M490" s="23"/>
      <c r="N490" s="23"/>
      <c r="O490" s="23"/>
      <c r="P490" s="23"/>
      <c r="Q490" s="24"/>
      <c r="R490" s="23"/>
      <c r="S490" s="22"/>
      <c r="T490" s="23"/>
      <c r="U490" s="23"/>
      <c r="V490" s="23"/>
      <c r="W490" s="23"/>
      <c r="X490" s="23"/>
    </row>
    <row r="491" spans="5:24" x14ac:dyDescent="0.35">
      <c r="E491" s="28"/>
      <c r="F491" s="22"/>
      <c r="G491" s="22"/>
      <c r="H491" s="22"/>
      <c r="I491" s="23"/>
      <c r="J491" s="23"/>
      <c r="K491" s="23"/>
      <c r="L491" s="23"/>
      <c r="M491" s="23"/>
      <c r="N491" s="23"/>
      <c r="O491" s="23"/>
      <c r="P491" s="23"/>
      <c r="Q491" s="24"/>
      <c r="R491" s="23"/>
      <c r="S491" s="22"/>
      <c r="T491" s="23"/>
      <c r="U491" s="23"/>
      <c r="V491" s="23"/>
      <c r="W491" s="23"/>
      <c r="X491" s="23"/>
    </row>
    <row r="492" spans="5:24" x14ac:dyDescent="0.35">
      <c r="E492" s="28"/>
      <c r="F492" s="22"/>
      <c r="G492" s="22"/>
      <c r="H492" s="22"/>
      <c r="I492" s="23"/>
      <c r="J492" s="23"/>
      <c r="K492" s="23"/>
      <c r="L492" s="23"/>
      <c r="M492" s="23"/>
      <c r="N492" s="23"/>
      <c r="O492" s="23"/>
      <c r="P492" s="23"/>
      <c r="Q492" s="24"/>
      <c r="R492" s="23"/>
      <c r="S492" s="22"/>
      <c r="T492" s="23"/>
      <c r="U492" s="23"/>
      <c r="V492" s="23"/>
      <c r="W492" s="23"/>
      <c r="X492" s="23"/>
    </row>
    <row r="493" spans="5:24" x14ac:dyDescent="0.35">
      <c r="E493" s="28"/>
      <c r="F493" s="22"/>
      <c r="G493" s="22"/>
      <c r="H493" s="22"/>
      <c r="I493" s="23"/>
      <c r="J493" s="23"/>
      <c r="K493" s="23"/>
      <c r="L493" s="23"/>
      <c r="M493" s="23"/>
      <c r="N493" s="23"/>
      <c r="O493" s="23"/>
      <c r="P493" s="23"/>
      <c r="Q493" s="24"/>
      <c r="R493" s="23"/>
      <c r="S493" s="22"/>
      <c r="T493" s="23"/>
      <c r="U493" s="23"/>
      <c r="V493" s="23"/>
      <c r="W493" s="23"/>
      <c r="X493" s="23"/>
    </row>
    <row r="494" spans="5:24" x14ac:dyDescent="0.35">
      <c r="E494" s="28"/>
      <c r="F494" s="22"/>
      <c r="G494" s="22"/>
      <c r="H494" s="22"/>
      <c r="I494" s="23"/>
      <c r="J494" s="23"/>
      <c r="K494" s="23"/>
      <c r="L494" s="23"/>
      <c r="M494" s="23"/>
      <c r="N494" s="23"/>
      <c r="O494" s="23"/>
      <c r="P494" s="23"/>
      <c r="Q494" s="24"/>
      <c r="R494" s="23"/>
      <c r="S494" s="22"/>
      <c r="T494" s="23"/>
      <c r="U494" s="23"/>
      <c r="V494" s="23"/>
      <c r="W494" s="23"/>
      <c r="X494" s="23"/>
    </row>
    <row r="495" spans="5:24" x14ac:dyDescent="0.35">
      <c r="E495" s="28"/>
      <c r="F495" s="22"/>
      <c r="G495" s="22"/>
      <c r="H495" s="22"/>
      <c r="I495" s="23"/>
      <c r="J495" s="23"/>
      <c r="K495" s="23"/>
      <c r="L495" s="23"/>
      <c r="M495" s="23"/>
      <c r="N495" s="23"/>
      <c r="O495" s="23"/>
      <c r="P495" s="23"/>
      <c r="Q495" s="24"/>
      <c r="R495" s="23"/>
      <c r="S495" s="22"/>
      <c r="T495" s="23"/>
      <c r="U495" s="23"/>
      <c r="V495" s="23"/>
      <c r="W495" s="23"/>
      <c r="X495" s="23"/>
    </row>
    <row r="496" spans="5:24" x14ac:dyDescent="0.35">
      <c r="E496" s="28"/>
      <c r="F496" s="22"/>
      <c r="G496" s="22"/>
      <c r="H496" s="22"/>
      <c r="I496" s="23"/>
      <c r="J496" s="23"/>
      <c r="K496" s="23"/>
      <c r="L496" s="23"/>
      <c r="M496" s="23"/>
      <c r="N496" s="23"/>
      <c r="O496" s="23"/>
      <c r="P496" s="23"/>
      <c r="Q496" s="24"/>
      <c r="R496" s="23"/>
      <c r="S496" s="22"/>
      <c r="T496" s="23"/>
      <c r="U496" s="23"/>
      <c r="V496" s="23"/>
      <c r="W496" s="23"/>
      <c r="X496" s="23"/>
    </row>
    <row r="497" spans="5:24" x14ac:dyDescent="0.35">
      <c r="E497" s="28"/>
      <c r="F497" s="22"/>
      <c r="G497" s="22"/>
      <c r="H497" s="22"/>
      <c r="I497" s="23"/>
      <c r="J497" s="23"/>
      <c r="K497" s="23"/>
      <c r="L497" s="23"/>
      <c r="M497" s="23"/>
      <c r="N497" s="23"/>
      <c r="O497" s="23"/>
      <c r="P497" s="23"/>
      <c r="Q497" s="24"/>
      <c r="R497" s="23"/>
      <c r="S497" s="22"/>
      <c r="T497" s="23"/>
      <c r="U497" s="23"/>
      <c r="V497" s="23"/>
      <c r="W497" s="23"/>
      <c r="X497" s="23"/>
    </row>
    <row r="498" spans="5:24" x14ac:dyDescent="0.35">
      <c r="E498" s="28"/>
      <c r="F498" s="22"/>
      <c r="G498" s="22"/>
      <c r="H498" s="22"/>
      <c r="I498" s="23"/>
      <c r="J498" s="23"/>
      <c r="K498" s="23"/>
      <c r="L498" s="23"/>
      <c r="M498" s="23"/>
      <c r="N498" s="23"/>
      <c r="O498" s="23"/>
      <c r="P498" s="23"/>
      <c r="Q498" s="24"/>
      <c r="R498" s="23"/>
      <c r="S498" s="22"/>
      <c r="T498" s="23"/>
      <c r="U498" s="23"/>
      <c r="V498" s="23"/>
      <c r="W498" s="23"/>
      <c r="X498" s="23"/>
    </row>
    <row r="499" spans="5:24" x14ac:dyDescent="0.35">
      <c r="E499" s="28"/>
      <c r="F499" s="22"/>
      <c r="G499" s="22"/>
      <c r="H499" s="22"/>
      <c r="I499" s="23"/>
      <c r="J499" s="23"/>
      <c r="K499" s="23"/>
      <c r="L499" s="23"/>
      <c r="M499" s="23"/>
      <c r="N499" s="23"/>
      <c r="O499" s="23"/>
      <c r="P499" s="23"/>
      <c r="Q499" s="24"/>
      <c r="R499" s="23"/>
      <c r="S499" s="22"/>
      <c r="T499" s="23"/>
      <c r="U499" s="23"/>
      <c r="V499" s="23"/>
      <c r="W499" s="23"/>
      <c r="X499" s="23"/>
    </row>
    <row r="500" spans="5:24" x14ac:dyDescent="0.35">
      <c r="E500" s="28"/>
      <c r="F500" s="22"/>
      <c r="G500" s="22"/>
      <c r="H500" s="22"/>
      <c r="I500" s="23"/>
      <c r="J500" s="23"/>
      <c r="K500" s="23"/>
      <c r="L500" s="23"/>
      <c r="M500" s="23"/>
      <c r="N500" s="23"/>
      <c r="O500" s="23"/>
      <c r="P500" s="23"/>
      <c r="Q500" s="24"/>
      <c r="R500" s="23"/>
      <c r="S500" s="22"/>
      <c r="T500" s="23"/>
      <c r="U500" s="23"/>
      <c r="V500" s="23"/>
      <c r="W500" s="23"/>
      <c r="X500" s="23"/>
    </row>
    <row r="501" spans="5:24" x14ac:dyDescent="0.35">
      <c r="E501" s="28"/>
      <c r="F501" s="22"/>
      <c r="G501" s="22"/>
      <c r="H501" s="22"/>
      <c r="I501" s="23"/>
      <c r="J501" s="23"/>
      <c r="K501" s="23"/>
      <c r="L501" s="23"/>
      <c r="M501" s="23"/>
      <c r="N501" s="23"/>
      <c r="O501" s="23"/>
      <c r="P501" s="23"/>
      <c r="Q501" s="24"/>
      <c r="R501" s="23"/>
      <c r="S501" s="22"/>
      <c r="T501" s="23"/>
      <c r="U501" s="23"/>
      <c r="V501" s="23"/>
      <c r="W501" s="23"/>
      <c r="X501" s="23"/>
    </row>
  </sheetData>
  <autoFilter ref="D1:X1" xr:uid="{22139576-5353-4F34-BE23-722162160498}">
    <sortState xmlns:xlrd2="http://schemas.microsoft.com/office/spreadsheetml/2017/richdata2" ref="D2:X251">
      <sortCondition ref="E1"/>
    </sortState>
  </autoFilter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66A60-20CD-4A1D-B173-1F83D334FF75}">
  <dimension ref="A3:AN253"/>
  <sheetViews>
    <sheetView tabSelected="1" workbookViewId="0">
      <selection activeCell="H24" sqref="H24"/>
    </sheetView>
  </sheetViews>
  <sheetFormatPr defaultColWidth="10.90625" defaultRowHeight="14.5" x14ac:dyDescent="0.35"/>
  <cols>
    <col min="7" max="7" width="28.453125" bestFit="1" customWidth="1"/>
    <col min="10" max="10" width="11.81640625" bestFit="1" customWidth="1"/>
    <col min="13" max="13" width="12.7265625" bestFit="1" customWidth="1"/>
    <col min="16" max="16" width="12.7265625" bestFit="1" customWidth="1"/>
    <col min="19" max="19" width="12.7265625" bestFit="1" customWidth="1"/>
    <col min="28" max="28" width="12.7265625" bestFit="1" customWidth="1"/>
    <col min="34" max="34" width="12" bestFit="1" customWidth="1"/>
    <col min="37" max="37" width="12" bestFit="1" customWidth="1"/>
  </cols>
  <sheetData>
    <row r="3" spans="1:40" x14ac:dyDescent="0.35">
      <c r="A3" s="8"/>
      <c r="B3" s="8"/>
      <c r="C3" s="29"/>
      <c r="D3" s="20" t="s">
        <v>3079</v>
      </c>
      <c r="E3" s="47" t="s">
        <v>3051</v>
      </c>
      <c r="F3" s="47" t="s">
        <v>3052</v>
      </c>
      <c r="I3" s="30" t="s">
        <v>3080</v>
      </c>
      <c r="J3" s="30"/>
      <c r="L3" s="30" t="s">
        <v>3081</v>
      </c>
      <c r="M3" s="30"/>
      <c r="O3" s="30" t="s">
        <v>3082</v>
      </c>
      <c r="P3" s="30"/>
      <c r="R3" s="30" t="s">
        <v>3083</v>
      </c>
      <c r="S3" s="30"/>
      <c r="U3" s="30" t="s">
        <v>3084</v>
      </c>
      <c r="V3" s="30"/>
      <c r="X3" s="30" t="s">
        <v>3085</v>
      </c>
      <c r="Y3" s="30"/>
      <c r="AA3" s="30" t="s">
        <v>3086</v>
      </c>
      <c r="AB3" s="30"/>
      <c r="AD3" s="30" t="s">
        <v>3087</v>
      </c>
      <c r="AE3" s="30"/>
      <c r="AG3" s="30" t="s">
        <v>3088</v>
      </c>
      <c r="AH3" s="30"/>
      <c r="AJ3" s="30" t="s">
        <v>3089</v>
      </c>
      <c r="AK3" s="30"/>
    </row>
    <row r="4" spans="1:40" x14ac:dyDescent="0.35">
      <c r="D4" s="20">
        <v>0</v>
      </c>
      <c r="E4" s="51">
        <v>45051</v>
      </c>
      <c r="F4" s="52">
        <v>105.660004</v>
      </c>
      <c r="G4" s="31">
        <f>+E4-E253</f>
        <v>361</v>
      </c>
      <c r="I4" s="12" t="s">
        <v>3052</v>
      </c>
      <c r="J4" s="12">
        <f>+$F$253</f>
        <v>108.789001</v>
      </c>
      <c r="L4" s="12" t="s">
        <v>3052</v>
      </c>
      <c r="M4" s="12">
        <f>+$F$253</f>
        <v>108.789001</v>
      </c>
      <c r="O4" s="12" t="s">
        <v>3052</v>
      </c>
      <c r="P4" s="12">
        <f>+$F$253</f>
        <v>108.789001</v>
      </c>
      <c r="R4" s="12" t="s">
        <v>3052</v>
      </c>
      <c r="S4" s="12">
        <f>+$F$253</f>
        <v>108.789001</v>
      </c>
      <c r="U4" s="12" t="s">
        <v>3052</v>
      </c>
      <c r="V4" s="12">
        <f>+$F$253</f>
        <v>108.789001</v>
      </c>
      <c r="X4" s="12" t="s">
        <v>3052</v>
      </c>
      <c r="Y4" s="12">
        <f>+$F$253</f>
        <v>108.789001</v>
      </c>
      <c r="AA4" s="12" t="s">
        <v>3052</v>
      </c>
      <c r="AB4" s="12">
        <f>+$F$253</f>
        <v>108.789001</v>
      </c>
      <c r="AD4" s="12" t="s">
        <v>3052</v>
      </c>
      <c r="AE4" s="12">
        <f>+$F$253</f>
        <v>108.789001</v>
      </c>
      <c r="AG4" s="12" t="s">
        <v>3052</v>
      </c>
      <c r="AH4" s="12">
        <f>+$F$253</f>
        <v>108.789001</v>
      </c>
      <c r="AJ4" s="12" t="s">
        <v>3052</v>
      </c>
      <c r="AK4" s="12">
        <f>+$F$253</f>
        <v>108.789001</v>
      </c>
      <c r="AN4" s="12"/>
    </row>
    <row r="5" spans="1:40" x14ac:dyDescent="0.35">
      <c r="D5" s="20">
        <v>1</v>
      </c>
      <c r="E5" s="51">
        <v>45050</v>
      </c>
      <c r="F5" s="52">
        <v>104</v>
      </c>
      <c r="I5" s="12" t="s">
        <v>3076</v>
      </c>
      <c r="J5" s="12">
        <v>91</v>
      </c>
      <c r="L5" s="12" t="s">
        <v>3076</v>
      </c>
      <c r="M5" s="12">
        <v>94</v>
      </c>
      <c r="O5" s="12" t="s">
        <v>3076</v>
      </c>
      <c r="P5" s="12">
        <v>100</v>
      </c>
      <c r="R5" s="12" t="s">
        <v>3076</v>
      </c>
      <c r="S5" s="12">
        <v>110</v>
      </c>
      <c r="U5" s="12" t="s">
        <v>3076</v>
      </c>
      <c r="V5" s="12">
        <v>115</v>
      </c>
      <c r="X5" s="12" t="s">
        <v>3076</v>
      </c>
      <c r="Y5" s="12">
        <v>120</v>
      </c>
      <c r="AA5" s="12" t="s">
        <v>3076</v>
      </c>
      <c r="AB5" s="12">
        <v>135</v>
      </c>
      <c r="AD5" s="12" t="s">
        <v>3076</v>
      </c>
      <c r="AE5" s="12">
        <v>140</v>
      </c>
      <c r="AG5" s="12" t="s">
        <v>3076</v>
      </c>
      <c r="AH5" s="12">
        <v>97</v>
      </c>
      <c r="AJ5" s="12" t="s">
        <v>3076</v>
      </c>
      <c r="AK5" s="12">
        <v>93</v>
      </c>
    </row>
    <row r="6" spans="1:40" x14ac:dyDescent="0.35">
      <c r="B6" s="32"/>
      <c r="D6" s="20">
        <v>2</v>
      </c>
      <c r="E6" s="51">
        <v>45049</v>
      </c>
      <c r="F6" s="52">
        <v>103.650002</v>
      </c>
      <c r="I6" s="12" t="s">
        <v>3075</v>
      </c>
      <c r="J6" s="33">
        <v>9.3527397260273981E-2</v>
      </c>
      <c r="L6" s="12" t="s">
        <v>3075</v>
      </c>
      <c r="M6" s="33">
        <v>9.3527397260273981E-2</v>
      </c>
      <c r="O6" s="12" t="s">
        <v>3075</v>
      </c>
      <c r="P6" s="33">
        <v>9.3527397260273981E-2</v>
      </c>
      <c r="R6" s="12" t="s">
        <v>3075</v>
      </c>
      <c r="S6" s="33">
        <v>9.3527397260273981E-2</v>
      </c>
      <c r="U6" s="12" t="s">
        <v>3075</v>
      </c>
      <c r="V6" s="33">
        <f>+TIE!C18/100</f>
        <v>9.3527397260273981E-2</v>
      </c>
      <c r="X6" s="12" t="s">
        <v>3075</v>
      </c>
      <c r="Y6" s="33">
        <v>9.3527397260273981E-2</v>
      </c>
      <c r="AA6" s="12" t="s">
        <v>3075</v>
      </c>
      <c r="AB6" s="33">
        <v>9.3527397260273981E-2</v>
      </c>
      <c r="AD6" s="12" t="s">
        <v>3075</v>
      </c>
      <c r="AE6" s="33">
        <v>9.3527397260273981E-2</v>
      </c>
      <c r="AG6" s="12" t="s">
        <v>3075</v>
      </c>
      <c r="AH6" s="33">
        <v>9.3527397260273981E-2</v>
      </c>
      <c r="AJ6" s="12" t="s">
        <v>3075</v>
      </c>
      <c r="AK6" s="33">
        <v>9.3527397260273981E-2</v>
      </c>
    </row>
    <row r="7" spans="1:40" x14ac:dyDescent="0.35">
      <c r="B7" s="34"/>
      <c r="D7" s="20">
        <v>3</v>
      </c>
      <c r="E7" s="51">
        <v>45048</v>
      </c>
      <c r="F7" s="52">
        <v>103.629997</v>
      </c>
      <c r="I7" s="12" t="s">
        <v>3074</v>
      </c>
      <c r="J7" s="35">
        <f>+Parámetros!C6*SQRT(252)</f>
        <v>0.29186456392123938</v>
      </c>
      <c r="L7" s="12" t="s">
        <v>3074</v>
      </c>
      <c r="M7" s="35">
        <v>0.29186456392123938</v>
      </c>
      <c r="O7" s="12" t="s">
        <v>3074</v>
      </c>
      <c r="P7" s="35">
        <v>0.29186456392123938</v>
      </c>
      <c r="R7" s="12" t="s">
        <v>3074</v>
      </c>
      <c r="S7" s="35">
        <v>0.29186456392123938</v>
      </c>
      <c r="U7" s="12" t="s">
        <v>3074</v>
      </c>
      <c r="V7" s="35">
        <v>0.29186456392123938</v>
      </c>
      <c r="X7" s="12" t="s">
        <v>3074</v>
      </c>
      <c r="Y7" s="35">
        <v>0.29186456392123938</v>
      </c>
      <c r="AA7" s="12" t="s">
        <v>3074</v>
      </c>
      <c r="AB7" s="35">
        <v>0.29186456392123938</v>
      </c>
      <c r="AD7" s="12" t="s">
        <v>3074</v>
      </c>
      <c r="AE7" s="35">
        <v>0.29186456392123938</v>
      </c>
      <c r="AG7" s="12" t="s">
        <v>3074</v>
      </c>
      <c r="AH7" s="35">
        <v>0.29186456392123938</v>
      </c>
      <c r="AJ7" s="12" t="s">
        <v>3074</v>
      </c>
      <c r="AK7" s="35">
        <v>0.29186456392123938</v>
      </c>
      <c r="AM7" s="35"/>
    </row>
    <row r="8" spans="1:40" x14ac:dyDescent="0.35">
      <c r="D8" s="20">
        <v>4</v>
      </c>
      <c r="E8" s="51">
        <v>45047</v>
      </c>
      <c r="F8" s="52">
        <v>102.050003</v>
      </c>
      <c r="I8" s="12" t="s">
        <v>3079</v>
      </c>
      <c r="J8" s="12">
        <v>1</v>
      </c>
      <c r="L8" s="12" t="s">
        <v>3079</v>
      </c>
      <c r="M8" s="12">
        <v>1</v>
      </c>
      <c r="O8" s="12" t="s">
        <v>3079</v>
      </c>
      <c r="P8" s="12">
        <v>1</v>
      </c>
      <c r="R8" s="12" t="s">
        <v>3079</v>
      </c>
      <c r="S8" s="12">
        <v>1</v>
      </c>
      <c r="U8" s="12" t="s">
        <v>3079</v>
      </c>
      <c r="V8" s="12">
        <v>1</v>
      </c>
      <c r="X8" s="12" t="s">
        <v>3079</v>
      </c>
      <c r="Y8" s="12">
        <v>1</v>
      </c>
      <c r="AA8" s="12" t="s">
        <v>3079</v>
      </c>
      <c r="AB8" s="12">
        <v>1</v>
      </c>
      <c r="AD8" s="12" t="s">
        <v>3079</v>
      </c>
      <c r="AE8" s="12">
        <v>1</v>
      </c>
      <c r="AG8" s="12" t="s">
        <v>3079</v>
      </c>
      <c r="AH8" s="12">
        <v>1</v>
      </c>
      <c r="AJ8" s="12" t="s">
        <v>3079</v>
      </c>
      <c r="AK8" s="12">
        <v>1</v>
      </c>
    </row>
    <row r="9" spans="1:40" x14ac:dyDescent="0.35">
      <c r="D9" s="20">
        <v>5</v>
      </c>
      <c r="E9" s="51">
        <v>45044</v>
      </c>
      <c r="F9" s="52">
        <v>105.449997</v>
      </c>
      <c r="I9" s="12" t="s">
        <v>3090</v>
      </c>
      <c r="J9" s="12">
        <v>0</v>
      </c>
      <c r="L9" s="12" t="s">
        <v>3090</v>
      </c>
      <c r="M9" s="12">
        <v>0</v>
      </c>
      <c r="O9" s="12" t="s">
        <v>3090</v>
      </c>
      <c r="P9" s="12">
        <v>0</v>
      </c>
      <c r="R9" s="12" t="s">
        <v>3090</v>
      </c>
      <c r="S9" s="12">
        <v>0</v>
      </c>
      <c r="U9" s="12" t="s">
        <v>3090</v>
      </c>
      <c r="V9" s="12">
        <v>0</v>
      </c>
      <c r="X9" s="12" t="s">
        <v>3090</v>
      </c>
      <c r="Y9" s="12">
        <v>0</v>
      </c>
      <c r="AA9" s="12" t="s">
        <v>3090</v>
      </c>
      <c r="AB9" s="12">
        <v>0</v>
      </c>
      <c r="AD9" s="12" t="s">
        <v>3090</v>
      </c>
      <c r="AE9" s="12">
        <v>0</v>
      </c>
      <c r="AG9" s="12" t="s">
        <v>3090</v>
      </c>
      <c r="AH9" s="12">
        <v>0</v>
      </c>
      <c r="AJ9" s="12" t="s">
        <v>3090</v>
      </c>
      <c r="AK9" s="12">
        <v>0</v>
      </c>
    </row>
    <row r="10" spans="1:40" x14ac:dyDescent="0.35">
      <c r="B10" s="36"/>
      <c r="D10" s="20">
        <v>6</v>
      </c>
      <c r="E10" s="51">
        <v>45043</v>
      </c>
      <c r="F10" s="52">
        <v>109.82</v>
      </c>
      <c r="I10" s="12" t="s">
        <v>3053</v>
      </c>
      <c r="J10" s="12">
        <f>(LN(J4/J5)+(J6+0.5*J7*J7)*(J8-J9))/(J7*SQRT(J8-J9))</f>
        <v>1.0781390653040399</v>
      </c>
      <c r="L10" s="12" t="s">
        <v>3053</v>
      </c>
      <c r="M10" s="12">
        <f>(LN(M4/M5)+(M6+0.5*M7*M7)*(M8-M9))/(M7*SQRT(M8-M9))</f>
        <v>0.96700780867808456</v>
      </c>
      <c r="O10" s="12" t="s">
        <v>3053</v>
      </c>
      <c r="P10" s="12">
        <f>(LN(P4/P5)+(P6+0.5*P7*P7)*(P8-P9))/(P7*SQRT(P8-P9))</f>
        <v>0.75500741066202104</v>
      </c>
      <c r="R10" s="12" t="s">
        <v>3053</v>
      </c>
      <c r="S10" s="12">
        <f>(LN(S4/S5)+(S6+0.5*S7*S7)*(S8-S9))/(S7*SQRT(S8-S9))</f>
        <v>0.42845122129864022</v>
      </c>
      <c r="U10" s="12" t="s">
        <v>3053</v>
      </c>
      <c r="V10" s="12">
        <f>(LN(V4/V5)+(V6+0.5*V7*V7)*(V8-V9))/(V7*SQRT(V8-V9))</f>
        <v>0.27614851632610621</v>
      </c>
      <c r="X10" s="12" t="s">
        <v>3053</v>
      </c>
      <c r="Y10" s="12">
        <f>(LN(Y4/Y5)+(Y6+0.5*Y7*Y7)*(Y8-Y9))/(Y7*SQRT(Y8-Y9))</f>
        <v>0.13032877772200233</v>
      </c>
      <c r="AA10" s="12" t="s">
        <v>3053</v>
      </c>
      <c r="AB10" s="12">
        <f>(LN(AB4/AB5)+(AB6+0.5*AB7*AB7)*(AB8-AB9))/(AB7*SQRT(AB8-AB9))</f>
        <v>-0.27322495992244733</v>
      </c>
      <c r="AD10" s="12" t="s">
        <v>3053</v>
      </c>
      <c r="AE10" s="12">
        <f>(LN(AE4/AE5)+(AE6+0.5*AE7*AE7)*(AE8-AE9))/(AE7*SQRT(AE8-AE9))</f>
        <v>-0.39782948087651815</v>
      </c>
      <c r="AG10" s="12" t="s">
        <v>3053</v>
      </c>
      <c r="AH10" s="12">
        <f>(LN(AH4/AH5)+(AH6+0.5*AH7*AH7)*(AH8-AH9))/(AH7*SQRT(AH8-AH9))</f>
        <v>0.85936816989734965</v>
      </c>
      <c r="AJ10" s="12" t="s">
        <v>3053</v>
      </c>
      <c r="AK10" s="12">
        <f>(LN(AK4/AK5)+(AK6+0.5*AK7*AK7)*(AK8-AK9))/(AK7*SQRT(AK8-AK9))</f>
        <v>1.0036525077571894</v>
      </c>
    </row>
    <row r="11" spans="1:40" x14ac:dyDescent="0.35">
      <c r="D11" s="20">
        <v>7</v>
      </c>
      <c r="E11" s="51">
        <v>45042</v>
      </c>
      <c r="F11" s="52">
        <v>104.980003</v>
      </c>
      <c r="I11" s="12" t="s">
        <v>3054</v>
      </c>
      <c r="J11" s="12">
        <f>(LN(J4/J5)+(J6-0.5*J7*J7)*(J8-J9))/(J7*SQRT(J8-J9))</f>
        <v>0.78627450138280064</v>
      </c>
      <c r="L11" s="12" t="s">
        <v>3054</v>
      </c>
      <c r="M11" s="12">
        <f>(LN(M4/M5)+(M6-0.5*M7*M7)*(M8-M9))/(M7*SQRT(M8-M9))</f>
        <v>0.67514324475684517</v>
      </c>
      <c r="O11" s="12" t="s">
        <v>3054</v>
      </c>
      <c r="P11" s="12">
        <f>(LN(P4/P5)+(P6-0.5*P7*P7)*(P8-P9))/(P7*SQRT(P8-P9))</f>
        <v>0.46314284674078166</v>
      </c>
      <c r="R11" s="12" t="s">
        <v>3054</v>
      </c>
      <c r="S11" s="12">
        <f>(LN(S4/S5)+(S6-0.5*S7*S7)*(S8-S9))/(S7*SQRT(S8-S9))</f>
        <v>0.13658665737740078</v>
      </c>
      <c r="U11" s="12" t="s">
        <v>3054</v>
      </c>
      <c r="V11" s="12">
        <f>(LN(V4/V5)+(V6-0.5*V7*V7)*(V8-V9))/(V7*SQRT(V8-V9))</f>
        <v>-1.5716047595133186E-2</v>
      </c>
      <c r="X11" s="12" t="s">
        <v>3054</v>
      </c>
      <c r="Y11" s="12">
        <f>(LN(Y4/Y5)+(Y6-0.5*Y7*Y7)*(Y8-Y9))/(Y7*SQRT(Y8-Y9))</f>
        <v>-0.16153578619923706</v>
      </c>
      <c r="AA11" s="12" t="s">
        <v>3054</v>
      </c>
      <c r="AB11" s="12">
        <f>(LN(AB4/AB5)+(AB6-0.5*AB7*AB7)*(AB8-AB9))/(AB7*SQRT(AB8-AB9))</f>
        <v>-0.56508952384368671</v>
      </c>
      <c r="AD11" s="12" t="s">
        <v>3054</v>
      </c>
      <c r="AE11" s="12">
        <f>(LN(AE4/AE5)+(AE6-0.5*AE7*AE7)*(AE8-AE9))/(AE7*SQRT(AE8-AE9))</f>
        <v>-0.68969404479775753</v>
      </c>
      <c r="AG11" s="12" t="s">
        <v>3054</v>
      </c>
      <c r="AH11" s="12">
        <f>(LN(AH4/AH5)+(AH6-0.5*AH7*AH7)*(AH8-AH9))/(AH7*SQRT(AH8-AH9))</f>
        <v>0.56750360597611027</v>
      </c>
      <c r="AJ11" s="12" t="s">
        <v>3054</v>
      </c>
      <c r="AK11" s="12">
        <f>(LN(AK4/AK5)+(AK6-0.5*AK7*AK7)*(AK8-AK9))/(AK7*SQRT(AK8-AK9))</f>
        <v>0.71178794383594979</v>
      </c>
    </row>
    <row r="12" spans="1:40" x14ac:dyDescent="0.35">
      <c r="D12" s="20">
        <v>8</v>
      </c>
      <c r="E12" s="51">
        <v>45041</v>
      </c>
      <c r="F12" s="52">
        <v>102.57</v>
      </c>
      <c r="I12" s="12" t="s">
        <v>3055</v>
      </c>
      <c r="J12" s="12">
        <f>_xlfn.NORM.S.DIST(J10,1)</f>
        <v>0.85951414987478558</v>
      </c>
      <c r="L12" s="12" t="s">
        <v>3055</v>
      </c>
      <c r="M12" s="12">
        <f>_xlfn.NORM.S.DIST(M10,1)</f>
        <v>0.83322993496214814</v>
      </c>
      <c r="O12" s="12" t="s">
        <v>3055</v>
      </c>
      <c r="P12" s="12">
        <f>_xlfn.NORM.S.DIST(P10,1)</f>
        <v>0.77487773213086175</v>
      </c>
      <c r="R12" s="12" t="s">
        <v>3055</v>
      </c>
      <c r="S12" s="12">
        <f>_xlfn.NORM.S.DIST(S10,1)</f>
        <v>0.66583868013478886</v>
      </c>
      <c r="U12" s="12" t="s">
        <v>3055</v>
      </c>
      <c r="V12" s="12">
        <f>_xlfn.NORM.S.DIST(V10,1)</f>
        <v>0.60878300089934434</v>
      </c>
      <c r="X12" s="12" t="s">
        <v>3055</v>
      </c>
      <c r="Y12" s="12">
        <f>_xlfn.NORM.S.DIST(Y10,1)</f>
        <v>0.55184684354633107</v>
      </c>
      <c r="AA12" s="12" t="s">
        <v>3055</v>
      </c>
      <c r="AB12" s="12">
        <f>_xlfn.NORM.S.DIST(AB10,1)</f>
        <v>0.39234014721320121</v>
      </c>
      <c r="AD12" s="12" t="s">
        <v>3055</v>
      </c>
      <c r="AE12" s="12">
        <f>_xlfn.NORM.S.DIST(AE10,1)</f>
        <v>0.34537794223962759</v>
      </c>
      <c r="AG12" s="12" t="s">
        <v>3055</v>
      </c>
      <c r="AH12" s="12">
        <f>_xlfn.NORM.S.DIST(AH10,1)</f>
        <v>0.80493128753319554</v>
      </c>
      <c r="AJ12" s="12" t="s">
        <v>3055</v>
      </c>
      <c r="AK12" s="12">
        <f>_xlfn.NORM.S.DIST(AK10,1)</f>
        <v>0.84222693197736453</v>
      </c>
    </row>
    <row r="13" spans="1:40" x14ac:dyDescent="0.35">
      <c r="D13" s="20">
        <v>9</v>
      </c>
      <c r="E13" s="51">
        <v>45040</v>
      </c>
      <c r="F13" s="52">
        <v>106.209999</v>
      </c>
      <c r="I13" s="12" t="s">
        <v>3056</v>
      </c>
      <c r="J13" s="12">
        <f>_xlfn.NORM.S.DIST(J11,1)</f>
        <v>0.78414665624605795</v>
      </c>
      <c r="L13" s="12" t="s">
        <v>3056</v>
      </c>
      <c r="M13" s="12">
        <f>_xlfn.NORM.S.DIST(M11,1)</f>
        <v>0.75020761948686721</v>
      </c>
      <c r="O13" s="12" t="s">
        <v>3056</v>
      </c>
      <c r="P13" s="12">
        <f>_xlfn.NORM.S.DIST(P11,1)</f>
        <v>0.67836901013429696</v>
      </c>
      <c r="R13" s="12" t="s">
        <v>3056</v>
      </c>
      <c r="S13" s="12">
        <f>_xlfn.NORM.S.DIST(S11,1)</f>
        <v>0.55432123823902846</v>
      </c>
      <c r="U13" s="12" t="s">
        <v>3056</v>
      </c>
      <c r="V13" s="12">
        <f>_xlfn.NORM.S.DIST(V11,1)</f>
        <v>0.49373046222442357</v>
      </c>
      <c r="X13" s="12" t="s">
        <v>3056</v>
      </c>
      <c r="Y13" s="12">
        <f>_xlfn.NORM.S.DIST(Y11,1)</f>
        <v>0.4358357140656825</v>
      </c>
      <c r="AA13" s="12" t="s">
        <v>3056</v>
      </c>
      <c r="AB13" s="12">
        <f>_xlfn.NORM.S.DIST(AB11,1)</f>
        <v>0.28600643687997662</v>
      </c>
      <c r="AD13" s="12" t="s">
        <v>3056</v>
      </c>
      <c r="AE13" s="12">
        <f>_xlfn.NORM.S.DIST(AE11,1)</f>
        <v>0.24519330582929871</v>
      </c>
      <c r="AG13" s="12" t="s">
        <v>3056</v>
      </c>
      <c r="AH13" s="12">
        <f>_xlfn.NORM.S.DIST(AH11,1)</f>
        <v>0.71481396131545882</v>
      </c>
      <c r="AJ13" s="12" t="s">
        <v>3056</v>
      </c>
      <c r="AK13" s="12">
        <f>_xlfn.NORM.S.DIST(AK11,1)</f>
        <v>0.76170195026881871</v>
      </c>
    </row>
    <row r="14" spans="1:40" x14ac:dyDescent="0.35">
      <c r="D14" s="20">
        <v>10</v>
      </c>
      <c r="E14" s="51">
        <v>45037</v>
      </c>
      <c r="F14" s="52">
        <v>106.959999</v>
      </c>
      <c r="I14" s="12" t="s">
        <v>3059</v>
      </c>
      <c r="J14" s="12">
        <f>_xlfn.NORM.S.DIST(-J10,1)</f>
        <v>0.14048585012521436</v>
      </c>
      <c r="L14" s="12" t="s">
        <v>3059</v>
      </c>
      <c r="M14" s="12">
        <f>_xlfn.NORM.S.DIST(-M10,1)</f>
        <v>0.16677006503785191</v>
      </c>
      <c r="O14" s="12" t="s">
        <v>3059</v>
      </c>
      <c r="P14" s="12">
        <f>_xlfn.NORM.S.DIST(-P10,1)</f>
        <v>0.22512226786913822</v>
      </c>
      <c r="R14" s="12" t="s">
        <v>3059</v>
      </c>
      <c r="S14" s="12">
        <f>_xlfn.NORM.S.DIST(-S10,1)</f>
        <v>0.33416131986521114</v>
      </c>
      <c r="U14" s="12" t="s">
        <v>3059</v>
      </c>
      <c r="V14" s="12">
        <f>_xlfn.NORM.S.DIST(-V10,1)</f>
        <v>0.39121699910065566</v>
      </c>
      <c r="X14" s="12" t="s">
        <v>3059</v>
      </c>
      <c r="Y14" s="12">
        <f>_xlfn.NORM.S.DIST(-Y10,1)</f>
        <v>0.44815315645366899</v>
      </c>
      <c r="AA14" s="12" t="s">
        <v>3059</v>
      </c>
      <c r="AB14" s="12">
        <f>_xlfn.NORM.S.DIST(-AB10,1)</f>
        <v>0.60765985278679879</v>
      </c>
      <c r="AD14" s="12" t="s">
        <v>3059</v>
      </c>
      <c r="AE14" s="12">
        <f>_xlfn.NORM.S.DIST(-AE10,1)</f>
        <v>0.65462205776037241</v>
      </c>
      <c r="AG14" s="12" t="s">
        <v>3059</v>
      </c>
      <c r="AH14" s="12">
        <f>_xlfn.NORM.S.DIST(-AH10,1)</f>
        <v>0.19506871246680441</v>
      </c>
      <c r="AJ14" s="12" t="s">
        <v>3059</v>
      </c>
      <c r="AK14" s="12">
        <f>_xlfn.NORM.S.DIST(-AK10,1)</f>
        <v>0.15777306802263552</v>
      </c>
    </row>
    <row r="15" spans="1:40" x14ac:dyDescent="0.35">
      <c r="D15" s="20">
        <v>11</v>
      </c>
      <c r="E15" s="51">
        <v>45036</v>
      </c>
      <c r="F15" s="52">
        <v>103.80999799999999</v>
      </c>
      <c r="I15" s="37" t="s">
        <v>3060</v>
      </c>
      <c r="J15" s="37">
        <f>_xlfn.NORM.S.DIST(-J11,1)</f>
        <v>0.21585334375394205</v>
      </c>
      <c r="L15" s="37" t="s">
        <v>3060</v>
      </c>
      <c r="M15" s="37">
        <f>_xlfn.NORM.S.DIST(-M11,1)</f>
        <v>0.24979238051313285</v>
      </c>
      <c r="O15" s="37" t="s">
        <v>3060</v>
      </c>
      <c r="P15" s="37">
        <f>_xlfn.NORM.S.DIST(-P11,1)</f>
        <v>0.32163098986570304</v>
      </c>
      <c r="R15" s="37" t="s">
        <v>3060</v>
      </c>
      <c r="S15" s="37">
        <f>_xlfn.NORM.S.DIST(-S11,1)</f>
        <v>0.44567876176097154</v>
      </c>
      <c r="U15" s="37" t="s">
        <v>3060</v>
      </c>
      <c r="V15" s="37">
        <f>_xlfn.NORM.S.DIST(-V11,1)</f>
        <v>0.50626953777557637</v>
      </c>
      <c r="X15" s="37" t="s">
        <v>3060</v>
      </c>
      <c r="Y15" s="37">
        <f>_xlfn.NORM.S.DIST(-Y11,1)</f>
        <v>0.56416428593431744</v>
      </c>
      <c r="AA15" s="37" t="s">
        <v>3060</v>
      </c>
      <c r="AB15" s="37">
        <f>_xlfn.NORM.S.DIST(-AB11,1)</f>
        <v>0.71399356312002338</v>
      </c>
      <c r="AD15" s="37" t="s">
        <v>3060</v>
      </c>
      <c r="AE15" s="37">
        <f>_xlfn.NORM.S.DIST(-AE11,1)</f>
        <v>0.75480669417070123</v>
      </c>
      <c r="AG15" s="37" t="s">
        <v>3060</v>
      </c>
      <c r="AH15" s="37">
        <f>_xlfn.NORM.S.DIST(-AH11,1)</f>
        <v>0.28518603868454118</v>
      </c>
      <c r="AJ15" s="37" t="s">
        <v>3060</v>
      </c>
      <c r="AK15" s="37">
        <f>_xlfn.NORM.S.DIST(-AK11,1)</f>
        <v>0.23829804973118135</v>
      </c>
    </row>
    <row r="16" spans="1:40" x14ac:dyDescent="0.35">
      <c r="D16" s="20">
        <v>12</v>
      </c>
      <c r="E16" s="51">
        <v>45035</v>
      </c>
      <c r="F16" s="52">
        <v>104.300003</v>
      </c>
      <c r="G16" s="50" t="s">
        <v>3091</v>
      </c>
      <c r="H16" s="12"/>
      <c r="I16" s="12"/>
      <c r="J16" s="12">
        <f>J4*J12-(J5*EXP(-J6*(J8-J9)))*J13</f>
        <v>28.519618606463084</v>
      </c>
      <c r="K16" s="12"/>
      <c r="L16" s="12"/>
      <c r="M16" s="12">
        <f>M4*M12-(M5*EXP(-M6*(M8-M9)))*M13</f>
        <v>26.42320738463286</v>
      </c>
      <c r="N16" s="12"/>
      <c r="O16" s="12"/>
      <c r="P16" s="12">
        <f>P4*P12-(P5*EXP(-P6*(P8-P9)))*P13</f>
        <v>22.518222262968052</v>
      </c>
      <c r="Q16" s="12"/>
      <c r="R16" s="12"/>
      <c r="S16" s="12">
        <f>S4*S12-(S5*EXP(-S6*(S8-S9)))*S13</f>
        <v>16.904889449677981</v>
      </c>
      <c r="T16" s="12"/>
      <c r="U16" s="12"/>
      <c r="V16" s="12">
        <f>V4*V12-(V5*EXP(-V6*(V8-V9)))*V13</f>
        <v>14.519514442815449</v>
      </c>
      <c r="W16" s="12"/>
      <c r="X16" s="12"/>
      <c r="Y16" s="12">
        <f>Y4*Y12-(Y5*EXP(-Y6*(Y8-Y9)))*Y13</f>
        <v>12.404313280751566</v>
      </c>
      <c r="Z16" s="12"/>
      <c r="AA16" s="12"/>
      <c r="AB16" s="12">
        <f>AB4*AB12-(AB5*EXP(-AB6*(AB8-AB9)))*AB13</f>
        <v>7.5188697973105505</v>
      </c>
      <c r="AC16" s="12"/>
      <c r="AD16" s="12"/>
      <c r="AE16" s="12">
        <f>AE4*AE12-(AE5*EXP(-AE6*(AE8-AE9)))*AE13</f>
        <v>6.3112166782336772</v>
      </c>
      <c r="AF16" s="12"/>
      <c r="AG16" s="12"/>
      <c r="AH16" s="12">
        <f>AH4*AH12-(AH5*EXP(-AH6*(AH8-AH9)))*AH13</f>
        <v>24.421600451569844</v>
      </c>
      <c r="AI16" s="12"/>
      <c r="AJ16" s="12"/>
      <c r="AK16" s="12">
        <f>AK4*AK12-(AK5*EXP(-AK6*(AK8-AK9)))*AK13</f>
        <v>27.111678120975895</v>
      </c>
    </row>
    <row r="17" spans="4:37" x14ac:dyDescent="0.35">
      <c r="D17" s="20">
        <v>13</v>
      </c>
      <c r="E17" s="51">
        <v>45034</v>
      </c>
      <c r="F17" s="52">
        <v>102.300003</v>
      </c>
    </row>
    <row r="18" spans="4:37" x14ac:dyDescent="0.35">
      <c r="D18" s="20">
        <v>14</v>
      </c>
      <c r="E18" s="51">
        <v>45033</v>
      </c>
      <c r="F18" s="52">
        <v>102.739998</v>
      </c>
      <c r="H18" s="38" t="s">
        <v>3092</v>
      </c>
      <c r="I18" s="38"/>
      <c r="J18" s="38"/>
      <c r="K18" s="38" t="s">
        <v>3092</v>
      </c>
      <c r="L18" s="38"/>
      <c r="M18" s="38"/>
      <c r="N18" s="38" t="s">
        <v>3092</v>
      </c>
      <c r="O18" s="38"/>
      <c r="P18" s="38"/>
      <c r="Q18" s="38" t="s">
        <v>3092</v>
      </c>
      <c r="R18" s="38"/>
      <c r="S18" s="38"/>
      <c r="T18" s="38" t="s">
        <v>3092</v>
      </c>
      <c r="U18" s="38"/>
      <c r="V18" s="38"/>
      <c r="W18" s="38" t="s">
        <v>3092</v>
      </c>
      <c r="X18" s="38"/>
      <c r="Y18" s="38"/>
      <c r="Z18" s="38" t="s">
        <v>3092</v>
      </c>
      <c r="AA18" s="38"/>
      <c r="AB18" s="38"/>
      <c r="AC18" s="38" t="s">
        <v>3092</v>
      </c>
      <c r="AD18" s="38"/>
      <c r="AE18" s="38"/>
      <c r="AF18" s="38" t="s">
        <v>3092</v>
      </c>
      <c r="AG18" s="38"/>
      <c r="AH18" s="38"/>
      <c r="AI18" s="38" t="s">
        <v>3092</v>
      </c>
      <c r="AJ18" s="38"/>
      <c r="AK18" s="38"/>
    </row>
    <row r="19" spans="4:37" x14ac:dyDescent="0.35">
      <c r="D19" s="20">
        <v>15</v>
      </c>
      <c r="E19" s="51">
        <v>45030</v>
      </c>
      <c r="F19" s="52">
        <v>102.510002</v>
      </c>
      <c r="H19" s="39" t="s">
        <v>3093</v>
      </c>
      <c r="I19" s="39"/>
      <c r="J19" s="12">
        <f>J16</f>
        <v>28.519618606463084</v>
      </c>
      <c r="K19" s="39" t="s">
        <v>3093</v>
      </c>
      <c r="L19" s="39"/>
      <c r="M19" s="12">
        <f>M16</f>
        <v>26.42320738463286</v>
      </c>
      <c r="N19" s="39" t="s">
        <v>3093</v>
      </c>
      <c r="O19" s="39"/>
      <c r="P19" s="12">
        <f>P16</f>
        <v>22.518222262968052</v>
      </c>
      <c r="Q19" s="39" t="s">
        <v>3093</v>
      </c>
      <c r="R19" s="39"/>
      <c r="S19" s="12">
        <f>S16</f>
        <v>16.904889449677981</v>
      </c>
      <c r="T19" s="39" t="s">
        <v>3093</v>
      </c>
      <c r="U19" s="39"/>
      <c r="V19" s="12">
        <f>V16</f>
        <v>14.519514442815449</v>
      </c>
      <c r="W19" s="39" t="s">
        <v>3093</v>
      </c>
      <c r="X19" s="39"/>
      <c r="Y19" s="12">
        <f>Y16</f>
        <v>12.404313280751566</v>
      </c>
      <c r="Z19" s="39" t="s">
        <v>3093</v>
      </c>
      <c r="AA19" s="39"/>
      <c r="AB19" s="12">
        <f>AB16</f>
        <v>7.5188697973105505</v>
      </c>
      <c r="AC19" s="39" t="s">
        <v>3093</v>
      </c>
      <c r="AD19" s="39"/>
      <c r="AE19" s="12">
        <f>AE16</f>
        <v>6.3112166782336772</v>
      </c>
      <c r="AF19" s="39" t="s">
        <v>3093</v>
      </c>
      <c r="AG19" s="39"/>
      <c r="AH19" s="12">
        <f>AH16</f>
        <v>24.421600451569844</v>
      </c>
      <c r="AI19" s="39" t="s">
        <v>3093</v>
      </c>
      <c r="AJ19" s="39"/>
      <c r="AK19" s="12">
        <f>AK16</f>
        <v>27.111678120975895</v>
      </c>
    </row>
    <row r="20" spans="4:37" x14ac:dyDescent="0.35">
      <c r="D20" s="20">
        <v>16</v>
      </c>
      <c r="E20" s="51">
        <v>45029</v>
      </c>
      <c r="F20" s="52">
        <v>102.400002</v>
      </c>
      <c r="H20" s="39" t="s">
        <v>3094</v>
      </c>
      <c r="I20" s="39"/>
      <c r="J20" s="12">
        <f>J5</f>
        <v>91</v>
      </c>
      <c r="K20" s="39" t="s">
        <v>3094</v>
      </c>
      <c r="L20" s="39"/>
      <c r="M20" s="12">
        <f>M5</f>
        <v>94</v>
      </c>
      <c r="N20" s="39" t="s">
        <v>3094</v>
      </c>
      <c r="O20" s="39"/>
      <c r="P20" s="12">
        <f>P5</f>
        <v>100</v>
      </c>
      <c r="Q20" s="39" t="s">
        <v>3094</v>
      </c>
      <c r="R20" s="39"/>
      <c r="S20" s="12">
        <f>S5</f>
        <v>110</v>
      </c>
      <c r="T20" s="39" t="s">
        <v>3094</v>
      </c>
      <c r="U20" s="39"/>
      <c r="V20" s="12">
        <f>V5</f>
        <v>115</v>
      </c>
      <c r="W20" s="39" t="s">
        <v>3094</v>
      </c>
      <c r="X20" s="39"/>
      <c r="Y20" s="12">
        <f>Y5</f>
        <v>120</v>
      </c>
      <c r="Z20" s="39" t="s">
        <v>3094</v>
      </c>
      <c r="AA20" s="39"/>
      <c r="AB20" s="12">
        <f>AB5</f>
        <v>135</v>
      </c>
      <c r="AC20" s="39" t="s">
        <v>3094</v>
      </c>
      <c r="AD20" s="39"/>
      <c r="AE20" s="12">
        <f>AE5</f>
        <v>140</v>
      </c>
      <c r="AF20" s="39" t="s">
        <v>3094</v>
      </c>
      <c r="AG20" s="39"/>
      <c r="AH20" s="12">
        <f>AH5</f>
        <v>97</v>
      </c>
      <c r="AI20" s="39" t="s">
        <v>3094</v>
      </c>
      <c r="AJ20" s="39"/>
      <c r="AK20" s="12">
        <f>AK5</f>
        <v>93</v>
      </c>
    </row>
    <row r="21" spans="4:37" x14ac:dyDescent="0.35">
      <c r="D21" s="20">
        <v>17</v>
      </c>
      <c r="E21" s="51">
        <v>45028</v>
      </c>
      <c r="F21" s="52">
        <v>97.830001999999993</v>
      </c>
      <c r="H21" s="12" t="s">
        <v>3095</v>
      </c>
      <c r="I21" s="12"/>
      <c r="J21" s="12">
        <f>+$F$4</f>
        <v>105.660004</v>
      </c>
      <c r="K21" s="12" t="s">
        <v>3095</v>
      </c>
      <c r="L21" s="12"/>
      <c r="M21" s="12">
        <f>+$F$4</f>
        <v>105.660004</v>
      </c>
      <c r="N21" s="12" t="s">
        <v>3095</v>
      </c>
      <c r="O21" s="12"/>
      <c r="P21" s="12">
        <f>+$F$4</f>
        <v>105.660004</v>
      </c>
      <c r="Q21" s="12" t="s">
        <v>3095</v>
      </c>
      <c r="R21" s="12"/>
      <c r="S21" s="12">
        <f>+$F$4</f>
        <v>105.660004</v>
      </c>
      <c r="T21" s="12" t="s">
        <v>3095</v>
      </c>
      <c r="U21" s="12"/>
      <c r="V21" s="12">
        <f>+$F$4</f>
        <v>105.660004</v>
      </c>
      <c r="W21" s="12" t="s">
        <v>3095</v>
      </c>
      <c r="X21" s="12"/>
      <c r="Y21" s="12">
        <f>+$F$4</f>
        <v>105.660004</v>
      </c>
      <c r="Z21" s="12" t="s">
        <v>3095</v>
      </c>
      <c r="AA21" s="12"/>
      <c r="AB21" s="12">
        <f>+$F$4</f>
        <v>105.660004</v>
      </c>
      <c r="AC21" s="12" t="s">
        <v>3095</v>
      </c>
      <c r="AD21" s="12"/>
      <c r="AE21" s="12">
        <f>+$F$4</f>
        <v>105.660004</v>
      </c>
      <c r="AF21" s="12" t="s">
        <v>3095</v>
      </c>
      <c r="AG21" s="12"/>
      <c r="AH21" s="12">
        <f>+$F$4</f>
        <v>105.660004</v>
      </c>
      <c r="AI21" s="12" t="s">
        <v>3095</v>
      </c>
      <c r="AJ21" s="12"/>
      <c r="AK21" s="12">
        <f>+$F$4</f>
        <v>105.660004</v>
      </c>
    </row>
    <row r="22" spans="4:37" x14ac:dyDescent="0.35">
      <c r="D22" s="20">
        <v>18</v>
      </c>
      <c r="E22" s="51">
        <v>45027</v>
      </c>
      <c r="F22" s="52">
        <v>99.919998000000007</v>
      </c>
      <c r="H22" s="39" t="s">
        <v>3096</v>
      </c>
      <c r="I22" s="39"/>
      <c r="J22" s="12" t="b">
        <f>IF(J20&gt;J21,FALSE,TRUE)</f>
        <v>1</v>
      </c>
      <c r="K22" s="39" t="s">
        <v>3096</v>
      </c>
      <c r="L22" s="39"/>
      <c r="M22" s="12" t="b">
        <f>IF(M20&gt;M21,FALSE,TRUE)</f>
        <v>1</v>
      </c>
      <c r="N22" s="39" t="s">
        <v>3096</v>
      </c>
      <c r="O22" s="39"/>
      <c r="P22" s="12" t="b">
        <f>IF(P20&gt;P21,FALSE,TRUE)</f>
        <v>1</v>
      </c>
      <c r="Q22" s="39" t="s">
        <v>3096</v>
      </c>
      <c r="R22" s="39"/>
      <c r="S22" s="12" t="b">
        <f>IF(S20&gt;S21,FALSE,TRUE)</f>
        <v>0</v>
      </c>
      <c r="T22" s="39" t="s">
        <v>3096</v>
      </c>
      <c r="U22" s="39"/>
      <c r="V22" s="12" t="b">
        <f>IF(V20&gt;V21,FALSE,TRUE)</f>
        <v>0</v>
      </c>
      <c r="W22" s="39" t="s">
        <v>3096</v>
      </c>
      <c r="X22" s="39"/>
      <c r="Y22" s="12" t="b">
        <f>IF(Y20&gt;Y21,FALSE,TRUE)</f>
        <v>0</v>
      </c>
      <c r="Z22" s="39" t="s">
        <v>3096</v>
      </c>
      <c r="AA22" s="39"/>
      <c r="AB22" s="12" t="b">
        <f>IF(AB20&gt;AB21,FALSE,TRUE)</f>
        <v>0</v>
      </c>
      <c r="AC22" s="39" t="s">
        <v>3096</v>
      </c>
      <c r="AD22" s="39"/>
      <c r="AE22" s="12" t="b">
        <f>IF(AE20&gt;AE21,FALSE,TRUE)</f>
        <v>0</v>
      </c>
      <c r="AF22" s="39" t="s">
        <v>3096</v>
      </c>
      <c r="AG22" s="39"/>
      <c r="AH22" s="12" t="b">
        <f>IF(AH20&gt;AH21,FALSE,TRUE)</f>
        <v>1</v>
      </c>
      <c r="AI22" s="39" t="s">
        <v>3096</v>
      </c>
      <c r="AJ22" s="39"/>
      <c r="AK22" s="12" t="b">
        <f>IF(AK20&gt;AK21,FALSE,TRUE)</f>
        <v>1</v>
      </c>
    </row>
    <row r="23" spans="4:37" x14ac:dyDescent="0.35">
      <c r="D23" s="20">
        <v>19</v>
      </c>
      <c r="E23" s="51">
        <v>45026</v>
      </c>
      <c r="F23" s="52">
        <v>102.16999800000001</v>
      </c>
      <c r="H23" s="39" t="s">
        <v>3097</v>
      </c>
      <c r="I23" s="39"/>
      <c r="J23" s="12">
        <f>-IF(J20&gt;J21,0,J21-J20)</f>
        <v>-14.660004000000001</v>
      </c>
      <c r="K23" s="39" t="s">
        <v>3097</v>
      </c>
      <c r="L23" s="39"/>
      <c r="M23" s="12">
        <f>-IF(M20&gt;M21,0,M21-M20)</f>
        <v>-11.660004000000001</v>
      </c>
      <c r="N23" s="39" t="s">
        <v>3097</v>
      </c>
      <c r="O23" s="39"/>
      <c r="P23" s="12">
        <f>-IF(P20&gt;P21,0,P21-P20)</f>
        <v>-5.6600040000000007</v>
      </c>
      <c r="Q23" s="39" t="s">
        <v>3097</v>
      </c>
      <c r="R23" s="39"/>
      <c r="S23" s="12">
        <f>-IF(S20&gt;S21,0,S21-S20)</f>
        <v>0</v>
      </c>
      <c r="T23" s="39" t="s">
        <v>3097</v>
      </c>
      <c r="U23" s="39"/>
      <c r="V23" s="12">
        <f>-IF(V20&gt;V21,0,V21-V20)</f>
        <v>0</v>
      </c>
      <c r="W23" s="39" t="s">
        <v>3097</v>
      </c>
      <c r="X23" s="39"/>
      <c r="Y23" s="12">
        <f>-IF(Y20&gt;Y21,0,Y21-Y20)</f>
        <v>0</v>
      </c>
      <c r="Z23" s="39" t="s">
        <v>3097</v>
      </c>
      <c r="AA23" s="39"/>
      <c r="AB23" s="12">
        <f>-IF(AB20&gt;AB21,0,AB21-AB20)</f>
        <v>0</v>
      </c>
      <c r="AC23" s="39" t="s">
        <v>3097</v>
      </c>
      <c r="AD23" s="39"/>
      <c r="AE23" s="12">
        <f>-IF(AE20&gt;AE21,0,AE21-AE20)</f>
        <v>0</v>
      </c>
      <c r="AF23" s="39" t="s">
        <v>3097</v>
      </c>
      <c r="AG23" s="39"/>
      <c r="AH23" s="12">
        <f>-IF(AH20&gt;AH21,0,AH21-AH20)</f>
        <v>-8.6600040000000007</v>
      </c>
      <c r="AI23" s="39" t="s">
        <v>3097</v>
      </c>
      <c r="AJ23" s="39"/>
      <c r="AK23" s="12">
        <f>-IF(AK20&gt;AK21,0,AK21-AK20)</f>
        <v>-12.660004000000001</v>
      </c>
    </row>
    <row r="24" spans="4:37" x14ac:dyDescent="0.35">
      <c r="D24" s="20">
        <v>20</v>
      </c>
      <c r="E24" s="51">
        <v>45022</v>
      </c>
      <c r="F24" s="52">
        <v>102.05999799999999</v>
      </c>
      <c r="J24">
        <f>+J19*EXP(J6*J8)</f>
        <v>31.315701585820463</v>
      </c>
      <c r="M24">
        <f>+M19*EXP(M6*M8)</f>
        <v>29.013756769169834</v>
      </c>
      <c r="P24">
        <f>+P19*EXP(P6*P8)</f>
        <v>24.725924226436906</v>
      </c>
      <c r="S24">
        <f>+S19*EXP(S6*S8)</f>
        <v>18.562256412062641</v>
      </c>
      <c r="V24">
        <f>+V19*EXP(V6*V8)</f>
        <v>15.943017602597878</v>
      </c>
      <c r="Y24">
        <f>+Y19*EXP(Y6*Y8)</f>
        <v>13.620440667078753</v>
      </c>
      <c r="AB24">
        <f>+AB19*EXP(AB6*AB8)</f>
        <v>8.2560249519555722</v>
      </c>
      <c r="AE24">
        <f>+AE19*EXP(AE6*AE8)</f>
        <v>6.9299726923497476</v>
      </c>
      <c r="AH24">
        <f>+AH19*EXP(AH6*AH8)</f>
        <v>26.815910918815234</v>
      </c>
      <c r="AK24" s="40">
        <f>+AK19*EXP(AK6*AK8)</f>
        <v>29.769725648957124</v>
      </c>
    </row>
    <row r="25" spans="4:37" x14ac:dyDescent="0.35">
      <c r="D25" s="20">
        <v>21</v>
      </c>
      <c r="E25" s="51">
        <v>45021</v>
      </c>
      <c r="F25" s="52">
        <v>101.099998</v>
      </c>
      <c r="AJ25" t="s">
        <v>3098</v>
      </c>
      <c r="AK25">
        <f>SUM(J24:AK24)</f>
        <v>204.95273147524412</v>
      </c>
    </row>
    <row r="26" spans="4:37" x14ac:dyDescent="0.35">
      <c r="D26" s="20">
        <v>22</v>
      </c>
      <c r="E26" s="51">
        <v>45020</v>
      </c>
      <c r="F26" s="52">
        <v>103.949997</v>
      </c>
      <c r="AJ26" t="s">
        <v>3099</v>
      </c>
      <c r="AK26" s="41">
        <f>AK23+AH23+AE23+AB23+Y23+V23+S23+P23+M23+J23</f>
        <v>-53.300020000000004</v>
      </c>
    </row>
    <row r="27" spans="4:37" x14ac:dyDescent="0.35">
      <c r="D27" s="20">
        <v>23</v>
      </c>
      <c r="E27" s="51">
        <v>45019</v>
      </c>
      <c r="F27" s="52">
        <v>102.410004</v>
      </c>
      <c r="AI27" s="8" t="s">
        <v>3100</v>
      </c>
      <c r="AJ27" s="8"/>
      <c r="AK27">
        <f>AK25+AK26</f>
        <v>151.65271147524413</v>
      </c>
    </row>
    <row r="28" spans="4:37" x14ac:dyDescent="0.35">
      <c r="D28" s="20">
        <v>24</v>
      </c>
      <c r="E28" s="51">
        <v>45016</v>
      </c>
      <c r="F28" s="52">
        <v>103.290001</v>
      </c>
    </row>
    <row r="29" spans="4:37" x14ac:dyDescent="0.35">
      <c r="D29" s="20">
        <v>25</v>
      </c>
      <c r="E29" s="51">
        <v>45015</v>
      </c>
      <c r="F29" s="52">
        <v>102</v>
      </c>
    </row>
    <row r="30" spans="4:37" x14ac:dyDescent="0.35">
      <c r="D30" s="20">
        <v>26</v>
      </c>
      <c r="E30" s="51">
        <v>45014</v>
      </c>
      <c r="F30" s="52">
        <v>100.25</v>
      </c>
    </row>
    <row r="31" spans="4:37" x14ac:dyDescent="0.35">
      <c r="D31" s="20">
        <v>27</v>
      </c>
      <c r="E31" s="51">
        <v>45013</v>
      </c>
      <c r="F31" s="52">
        <v>97.239998</v>
      </c>
    </row>
    <row r="32" spans="4:37" x14ac:dyDescent="0.35">
      <c r="D32" s="20">
        <v>28</v>
      </c>
      <c r="E32" s="51">
        <v>45012</v>
      </c>
      <c r="F32" s="52">
        <v>98.040001000000004</v>
      </c>
    </row>
    <row r="33" spans="4:12" x14ac:dyDescent="0.35">
      <c r="D33" s="20">
        <v>29</v>
      </c>
      <c r="E33" s="51">
        <v>45009</v>
      </c>
      <c r="F33" s="52">
        <v>98.129997000000003</v>
      </c>
    </row>
    <row r="34" spans="4:12" x14ac:dyDescent="0.35">
      <c r="D34" s="20">
        <v>30</v>
      </c>
      <c r="E34" s="51">
        <v>45008</v>
      </c>
      <c r="F34" s="52">
        <v>98.709998999999996</v>
      </c>
    </row>
    <row r="35" spans="4:12" x14ac:dyDescent="0.35">
      <c r="D35" s="20">
        <v>31</v>
      </c>
      <c r="E35" s="51">
        <v>45007</v>
      </c>
      <c r="F35" s="52">
        <v>98.699996999999996</v>
      </c>
    </row>
    <row r="36" spans="4:12" x14ac:dyDescent="0.35">
      <c r="D36" s="20">
        <v>32</v>
      </c>
      <c r="E36" s="51">
        <v>45006</v>
      </c>
      <c r="F36" s="52">
        <v>100.610001</v>
      </c>
    </row>
    <row r="37" spans="4:12" x14ac:dyDescent="0.35">
      <c r="D37" s="20">
        <v>33</v>
      </c>
      <c r="E37" s="51">
        <v>45005</v>
      </c>
      <c r="F37" s="52">
        <v>97.709998999999996</v>
      </c>
    </row>
    <row r="38" spans="4:12" x14ac:dyDescent="0.35">
      <c r="D38" s="20">
        <v>34</v>
      </c>
      <c r="E38" s="51">
        <v>45002</v>
      </c>
      <c r="F38" s="52">
        <v>98.949996999999996</v>
      </c>
    </row>
    <row r="39" spans="4:12" x14ac:dyDescent="0.35">
      <c r="D39" s="20">
        <v>35</v>
      </c>
      <c r="E39" s="51">
        <v>45001</v>
      </c>
      <c r="F39" s="52">
        <v>100.040001</v>
      </c>
    </row>
    <row r="40" spans="4:12" x14ac:dyDescent="0.35">
      <c r="D40" s="20">
        <v>36</v>
      </c>
      <c r="E40" s="51">
        <v>45000</v>
      </c>
      <c r="F40" s="52">
        <v>96.199996999999996</v>
      </c>
      <c r="J40">
        <v>82.22</v>
      </c>
      <c r="K40">
        <v>0.2</v>
      </c>
      <c r="L40">
        <f>+J40*K40</f>
        <v>16.443999999999999</v>
      </c>
    </row>
    <row r="41" spans="4:12" x14ac:dyDescent="0.35">
      <c r="D41" s="20">
        <v>37</v>
      </c>
      <c r="E41" s="51">
        <v>44999</v>
      </c>
      <c r="F41" s="52">
        <v>94.879997000000003</v>
      </c>
      <c r="J41">
        <v>54</v>
      </c>
      <c r="K41">
        <v>0.25</v>
      </c>
      <c r="L41">
        <f>+J41*K41</f>
        <v>13.5</v>
      </c>
    </row>
    <row r="42" spans="4:12" x14ac:dyDescent="0.35">
      <c r="D42" s="20">
        <v>38</v>
      </c>
      <c r="E42" s="51">
        <v>44998</v>
      </c>
      <c r="F42" s="52">
        <v>92.43</v>
      </c>
      <c r="J42">
        <v>82</v>
      </c>
      <c r="K42">
        <v>0.1</v>
      </c>
      <c r="L42">
        <f t="shared" ref="L42:L44" si="0">+J42*K42</f>
        <v>8.2000000000000011</v>
      </c>
    </row>
    <row r="43" spans="4:12" x14ac:dyDescent="0.35">
      <c r="D43" s="20">
        <v>39</v>
      </c>
      <c r="E43" s="51">
        <v>44995</v>
      </c>
      <c r="F43" s="52">
        <v>90.730002999999996</v>
      </c>
      <c r="J43">
        <v>20</v>
      </c>
      <c r="K43">
        <v>0.2</v>
      </c>
      <c r="L43">
        <f t="shared" si="0"/>
        <v>4</v>
      </c>
    </row>
    <row r="44" spans="4:12" x14ac:dyDescent="0.35">
      <c r="D44" s="20">
        <v>40</v>
      </c>
      <c r="E44" s="51">
        <v>44994</v>
      </c>
      <c r="F44" s="52">
        <v>92.25</v>
      </c>
      <c r="J44">
        <v>85</v>
      </c>
      <c r="K44">
        <v>0.25</v>
      </c>
      <c r="L44">
        <f t="shared" si="0"/>
        <v>21.25</v>
      </c>
    </row>
    <row r="45" spans="4:12" x14ac:dyDescent="0.35">
      <c r="D45" s="20">
        <v>41</v>
      </c>
      <c r="E45" s="51">
        <v>44993</v>
      </c>
      <c r="F45" s="52">
        <v>93.919998000000007</v>
      </c>
      <c r="L45">
        <f>+SUM(L40:L44)</f>
        <v>63.393999999999998</v>
      </c>
    </row>
    <row r="46" spans="4:12" x14ac:dyDescent="0.35">
      <c r="D46" s="20">
        <v>42</v>
      </c>
      <c r="E46" s="51">
        <v>44992</v>
      </c>
      <c r="F46" s="52">
        <v>93.550003000000004</v>
      </c>
    </row>
    <row r="47" spans="4:12" x14ac:dyDescent="0.35">
      <c r="D47" s="20">
        <v>43</v>
      </c>
      <c r="E47" s="51">
        <v>44991</v>
      </c>
      <c r="F47" s="52">
        <v>93.75</v>
      </c>
    </row>
    <row r="48" spans="4:12" x14ac:dyDescent="0.35">
      <c r="D48" s="20">
        <v>44</v>
      </c>
      <c r="E48" s="51">
        <v>44988</v>
      </c>
      <c r="F48" s="52">
        <v>94.900002000000001</v>
      </c>
    </row>
    <row r="49" spans="4:6" x14ac:dyDescent="0.35">
      <c r="D49" s="20">
        <v>45</v>
      </c>
      <c r="E49" s="51">
        <v>44987</v>
      </c>
      <c r="F49" s="52">
        <v>92.129997000000003</v>
      </c>
    </row>
    <row r="50" spans="4:6" x14ac:dyDescent="0.35">
      <c r="D50" s="20">
        <v>46</v>
      </c>
      <c r="E50" s="51">
        <v>44986</v>
      </c>
      <c r="F50" s="52">
        <v>92.169998000000007</v>
      </c>
    </row>
    <row r="51" spans="4:6" x14ac:dyDescent="0.35">
      <c r="D51" s="20">
        <v>47</v>
      </c>
      <c r="E51" s="51">
        <v>44985</v>
      </c>
      <c r="F51" s="52">
        <v>94.230002999999996</v>
      </c>
    </row>
    <row r="52" spans="4:6" x14ac:dyDescent="0.35">
      <c r="D52" s="20">
        <v>48</v>
      </c>
      <c r="E52" s="51">
        <v>44984</v>
      </c>
      <c r="F52" s="52">
        <v>93.760002</v>
      </c>
    </row>
    <row r="53" spans="4:6" x14ac:dyDescent="0.35">
      <c r="D53" s="20">
        <v>49</v>
      </c>
      <c r="E53" s="51">
        <v>44981</v>
      </c>
      <c r="F53" s="52">
        <v>93.5</v>
      </c>
    </row>
    <row r="54" spans="4:6" x14ac:dyDescent="0.35">
      <c r="D54" s="20">
        <v>50</v>
      </c>
      <c r="E54" s="51">
        <v>44980</v>
      </c>
      <c r="F54" s="52">
        <v>95.82</v>
      </c>
    </row>
    <row r="55" spans="4:6" x14ac:dyDescent="0.35">
      <c r="D55" s="20">
        <v>51</v>
      </c>
      <c r="E55" s="51">
        <v>44979</v>
      </c>
      <c r="F55" s="52">
        <v>95.790001000000004</v>
      </c>
    </row>
    <row r="56" spans="4:6" x14ac:dyDescent="0.35">
      <c r="D56" s="20">
        <v>52</v>
      </c>
      <c r="E56" s="51">
        <v>44978</v>
      </c>
      <c r="F56" s="52">
        <v>94.580001999999993</v>
      </c>
    </row>
    <row r="57" spans="4:6" x14ac:dyDescent="0.35">
      <c r="D57" s="20">
        <v>53</v>
      </c>
      <c r="E57" s="51">
        <v>44974</v>
      </c>
      <c r="F57" s="52">
        <v>97.199996999999996</v>
      </c>
    </row>
    <row r="58" spans="4:6" x14ac:dyDescent="0.35">
      <c r="D58" s="20">
        <v>54</v>
      </c>
      <c r="E58" s="51">
        <v>44973</v>
      </c>
      <c r="F58" s="52">
        <v>98.150002000000001</v>
      </c>
    </row>
    <row r="59" spans="4:6" x14ac:dyDescent="0.35">
      <c r="D59" s="20">
        <v>55</v>
      </c>
      <c r="E59" s="51">
        <v>44972</v>
      </c>
      <c r="F59" s="52">
        <v>101.160004</v>
      </c>
    </row>
    <row r="60" spans="4:6" x14ac:dyDescent="0.35">
      <c r="D60" s="20">
        <v>56</v>
      </c>
      <c r="E60" s="51">
        <v>44971</v>
      </c>
      <c r="F60" s="52">
        <v>99.699996999999996</v>
      </c>
    </row>
    <row r="61" spans="4:6" x14ac:dyDescent="0.35">
      <c r="D61" s="20">
        <v>57</v>
      </c>
      <c r="E61" s="51">
        <v>44970</v>
      </c>
      <c r="F61" s="52">
        <v>99.540001000000004</v>
      </c>
    </row>
    <row r="62" spans="4:6" x14ac:dyDescent="0.35">
      <c r="D62" s="20">
        <v>58</v>
      </c>
      <c r="E62" s="51">
        <v>44967</v>
      </c>
      <c r="F62" s="52">
        <v>97.610000999999997</v>
      </c>
    </row>
    <row r="63" spans="4:6" x14ac:dyDescent="0.35">
      <c r="D63" s="20">
        <v>59</v>
      </c>
      <c r="E63" s="51">
        <v>44966</v>
      </c>
      <c r="F63" s="52">
        <v>98.239998</v>
      </c>
    </row>
    <row r="64" spans="4:6" x14ac:dyDescent="0.35">
      <c r="D64" s="20">
        <v>60</v>
      </c>
      <c r="E64" s="51">
        <v>44965</v>
      </c>
      <c r="F64" s="52">
        <v>100.050003</v>
      </c>
    </row>
    <row r="65" spans="4:6" x14ac:dyDescent="0.35">
      <c r="D65" s="20">
        <v>61</v>
      </c>
      <c r="E65" s="51">
        <v>44964</v>
      </c>
      <c r="F65" s="52">
        <v>102.110001</v>
      </c>
    </row>
    <row r="66" spans="4:6" x14ac:dyDescent="0.35">
      <c r="D66" s="20">
        <v>62</v>
      </c>
      <c r="E66" s="51">
        <v>44963</v>
      </c>
      <c r="F66" s="52">
        <v>102.18</v>
      </c>
    </row>
    <row r="67" spans="4:6" x14ac:dyDescent="0.35">
      <c r="D67" s="20">
        <v>63</v>
      </c>
      <c r="E67" s="51">
        <v>44960</v>
      </c>
      <c r="F67" s="52">
        <v>103.389999</v>
      </c>
    </row>
    <row r="68" spans="4:6" x14ac:dyDescent="0.35">
      <c r="D68" s="20">
        <v>64</v>
      </c>
      <c r="E68" s="51">
        <v>44959</v>
      </c>
      <c r="F68" s="52">
        <v>112.910004</v>
      </c>
    </row>
    <row r="69" spans="4:6" x14ac:dyDescent="0.35">
      <c r="D69" s="20">
        <v>65</v>
      </c>
      <c r="E69" s="51">
        <v>44958</v>
      </c>
      <c r="F69" s="52">
        <v>105.150002</v>
      </c>
    </row>
    <row r="70" spans="4:6" x14ac:dyDescent="0.35">
      <c r="D70" s="20">
        <v>66</v>
      </c>
      <c r="E70" s="51">
        <v>44957</v>
      </c>
      <c r="F70" s="52">
        <v>103.129997</v>
      </c>
    </row>
    <row r="71" spans="4:6" x14ac:dyDescent="0.35">
      <c r="D71" s="20">
        <v>67</v>
      </c>
      <c r="E71" s="51">
        <v>44956</v>
      </c>
      <c r="F71" s="52">
        <v>100.550003</v>
      </c>
    </row>
    <row r="72" spans="4:6" x14ac:dyDescent="0.35">
      <c r="D72" s="20">
        <v>68</v>
      </c>
      <c r="E72" s="51">
        <v>44953</v>
      </c>
      <c r="F72" s="52">
        <v>102.239998</v>
      </c>
    </row>
    <row r="73" spans="4:6" x14ac:dyDescent="0.35">
      <c r="D73" s="20">
        <v>69</v>
      </c>
      <c r="E73" s="51">
        <v>44952</v>
      </c>
      <c r="F73" s="52">
        <v>99.220000999999996</v>
      </c>
    </row>
    <row r="74" spans="4:6" x14ac:dyDescent="0.35">
      <c r="D74" s="20">
        <v>70</v>
      </c>
      <c r="E74" s="51">
        <v>44951</v>
      </c>
      <c r="F74" s="52">
        <v>97.18</v>
      </c>
    </row>
    <row r="75" spans="4:6" x14ac:dyDescent="0.35">
      <c r="D75" s="20">
        <v>71</v>
      </c>
      <c r="E75" s="51">
        <v>44950</v>
      </c>
      <c r="F75" s="52">
        <v>96.32</v>
      </c>
    </row>
    <row r="76" spans="4:6" x14ac:dyDescent="0.35">
      <c r="D76" s="20">
        <v>72</v>
      </c>
      <c r="E76" s="51">
        <v>44949</v>
      </c>
      <c r="F76" s="52">
        <v>97.519997000000004</v>
      </c>
    </row>
    <row r="77" spans="4:6" x14ac:dyDescent="0.35">
      <c r="D77" s="20">
        <v>73</v>
      </c>
      <c r="E77" s="51">
        <v>44946</v>
      </c>
      <c r="F77" s="52">
        <v>97.25</v>
      </c>
    </row>
    <row r="78" spans="4:6" x14ac:dyDescent="0.35">
      <c r="D78" s="20">
        <v>74</v>
      </c>
      <c r="E78" s="51">
        <v>44945</v>
      </c>
      <c r="F78" s="52">
        <v>93.68</v>
      </c>
    </row>
    <row r="79" spans="4:6" x14ac:dyDescent="0.35">
      <c r="D79" s="20">
        <v>75</v>
      </c>
      <c r="E79" s="51">
        <v>44944</v>
      </c>
      <c r="F79" s="52">
        <v>95.459998999999996</v>
      </c>
    </row>
    <row r="80" spans="4:6" x14ac:dyDescent="0.35">
      <c r="D80" s="20">
        <v>76</v>
      </c>
      <c r="E80" s="51">
        <v>44943</v>
      </c>
      <c r="F80" s="52">
        <v>96.050003000000004</v>
      </c>
    </row>
    <row r="81" spans="4:6" x14ac:dyDescent="0.35">
      <c r="D81" s="20">
        <v>77</v>
      </c>
      <c r="E81" s="51">
        <v>44939</v>
      </c>
      <c r="F81" s="52">
        <v>98.120002999999997</v>
      </c>
    </row>
    <row r="82" spans="4:6" x14ac:dyDescent="0.35">
      <c r="D82" s="20">
        <v>78</v>
      </c>
      <c r="E82" s="51">
        <v>44938</v>
      </c>
      <c r="F82" s="52">
        <v>95.269997000000004</v>
      </c>
    </row>
    <row r="83" spans="4:6" x14ac:dyDescent="0.35">
      <c r="D83" s="20">
        <v>79</v>
      </c>
      <c r="E83" s="51">
        <v>44937</v>
      </c>
      <c r="F83" s="52">
        <v>95.089995999999999</v>
      </c>
    </row>
    <row r="84" spans="4:6" x14ac:dyDescent="0.35">
      <c r="D84" s="20">
        <v>80</v>
      </c>
      <c r="E84" s="51">
        <v>44936</v>
      </c>
      <c r="F84" s="52">
        <v>89.870002999999997</v>
      </c>
    </row>
    <row r="85" spans="4:6" x14ac:dyDescent="0.35">
      <c r="D85" s="20">
        <v>81</v>
      </c>
      <c r="E85" s="51">
        <v>44935</v>
      </c>
      <c r="F85" s="52">
        <v>87.360000999999997</v>
      </c>
    </row>
    <row r="86" spans="4:6" x14ac:dyDescent="0.35">
      <c r="D86" s="20">
        <v>82</v>
      </c>
      <c r="E86" s="51">
        <v>44932</v>
      </c>
      <c r="F86" s="52">
        <v>86.080001999999993</v>
      </c>
    </row>
    <row r="87" spans="4:6" x14ac:dyDescent="0.35">
      <c r="D87" s="20">
        <v>83</v>
      </c>
      <c r="E87" s="51">
        <v>44931</v>
      </c>
      <c r="F87" s="52">
        <v>83.120002999999997</v>
      </c>
    </row>
    <row r="88" spans="4:6" x14ac:dyDescent="0.35">
      <c r="D88" s="20">
        <v>84</v>
      </c>
      <c r="E88" s="51">
        <v>44930</v>
      </c>
      <c r="F88" s="52">
        <v>85.139999000000003</v>
      </c>
    </row>
    <row r="89" spans="4:6" x14ac:dyDescent="0.35">
      <c r="D89" s="20">
        <v>85</v>
      </c>
      <c r="E89" s="51">
        <v>44929</v>
      </c>
      <c r="F89" s="52">
        <v>85.82</v>
      </c>
    </row>
    <row r="90" spans="4:6" x14ac:dyDescent="0.35">
      <c r="D90" s="20">
        <v>86</v>
      </c>
      <c r="E90" s="51">
        <v>44925</v>
      </c>
      <c r="F90" s="52">
        <v>84</v>
      </c>
    </row>
    <row r="91" spans="4:6" x14ac:dyDescent="0.35">
      <c r="D91" s="20">
        <v>87</v>
      </c>
      <c r="E91" s="51">
        <v>44924</v>
      </c>
      <c r="F91" s="52">
        <v>84.18</v>
      </c>
    </row>
    <row r="92" spans="4:6" x14ac:dyDescent="0.35">
      <c r="D92" s="20">
        <v>88</v>
      </c>
      <c r="E92" s="51">
        <v>44923</v>
      </c>
      <c r="F92" s="52">
        <v>81.819999999999993</v>
      </c>
    </row>
    <row r="93" spans="4:6" x14ac:dyDescent="0.35">
      <c r="D93" s="20">
        <v>89</v>
      </c>
      <c r="E93" s="51">
        <v>44922</v>
      </c>
      <c r="F93" s="52">
        <v>83.040001000000004</v>
      </c>
    </row>
    <row r="94" spans="4:6" x14ac:dyDescent="0.35">
      <c r="D94" s="20">
        <v>90</v>
      </c>
      <c r="E94" s="51">
        <v>44918</v>
      </c>
      <c r="F94" s="52">
        <v>85.25</v>
      </c>
    </row>
    <row r="95" spans="4:6" x14ac:dyDescent="0.35">
      <c r="D95" s="20">
        <v>91</v>
      </c>
      <c r="E95" s="51">
        <v>44917</v>
      </c>
      <c r="F95" s="52">
        <v>83.790001000000004</v>
      </c>
    </row>
    <row r="96" spans="4:6" x14ac:dyDescent="0.35">
      <c r="D96" s="20">
        <v>92</v>
      </c>
      <c r="E96" s="51">
        <v>44916</v>
      </c>
      <c r="F96" s="52">
        <v>86.769997000000004</v>
      </c>
    </row>
    <row r="97" spans="4:6" x14ac:dyDescent="0.35">
      <c r="D97" s="20">
        <v>93</v>
      </c>
      <c r="E97" s="51">
        <v>44915</v>
      </c>
      <c r="F97" s="52">
        <v>85.190002000000007</v>
      </c>
    </row>
    <row r="98" spans="4:6" x14ac:dyDescent="0.35">
      <c r="D98" s="20">
        <v>94</v>
      </c>
      <c r="E98" s="51">
        <v>44914</v>
      </c>
      <c r="F98" s="52">
        <v>84.919998000000007</v>
      </c>
    </row>
    <row r="99" spans="4:6" x14ac:dyDescent="0.35">
      <c r="D99" s="20">
        <v>95</v>
      </c>
      <c r="E99" s="51">
        <v>44911</v>
      </c>
      <c r="F99" s="52">
        <v>87.860000999999997</v>
      </c>
    </row>
    <row r="100" spans="4:6" x14ac:dyDescent="0.35">
      <c r="D100" s="20">
        <v>96</v>
      </c>
      <c r="E100" s="51">
        <v>44910</v>
      </c>
      <c r="F100" s="52">
        <v>88.449996999999996</v>
      </c>
    </row>
    <row r="101" spans="4:6" x14ac:dyDescent="0.35">
      <c r="D101" s="20">
        <v>97</v>
      </c>
      <c r="E101" s="51">
        <v>44909</v>
      </c>
      <c r="F101" s="52">
        <v>91.580001999999993</v>
      </c>
    </row>
    <row r="102" spans="4:6" x14ac:dyDescent="0.35">
      <c r="D102" s="20">
        <v>98</v>
      </c>
      <c r="E102" s="51">
        <v>44908</v>
      </c>
      <c r="F102" s="52">
        <v>92.489998</v>
      </c>
    </row>
    <row r="103" spans="4:6" x14ac:dyDescent="0.35">
      <c r="D103" s="20">
        <v>99</v>
      </c>
      <c r="E103" s="51">
        <v>44907</v>
      </c>
      <c r="F103" s="52">
        <v>90.550003000000004</v>
      </c>
    </row>
    <row r="104" spans="4:6" x14ac:dyDescent="0.35">
      <c r="D104" s="20">
        <v>100</v>
      </c>
      <c r="E104" s="51">
        <v>44904</v>
      </c>
      <c r="F104" s="52">
        <v>89.089995999999999</v>
      </c>
    </row>
    <row r="105" spans="4:6" x14ac:dyDescent="0.35">
      <c r="D105" s="20">
        <v>101</v>
      </c>
      <c r="E105" s="51">
        <v>44903</v>
      </c>
      <c r="F105" s="52">
        <v>90.349997999999999</v>
      </c>
    </row>
    <row r="106" spans="4:6" x14ac:dyDescent="0.35">
      <c r="D106" s="20">
        <v>102</v>
      </c>
      <c r="E106" s="51">
        <v>44902</v>
      </c>
      <c r="F106" s="52">
        <v>88.459998999999996</v>
      </c>
    </row>
    <row r="107" spans="4:6" x14ac:dyDescent="0.35">
      <c r="D107" s="20">
        <v>103</v>
      </c>
      <c r="E107" s="51">
        <v>44901</v>
      </c>
      <c r="F107" s="52">
        <v>88.25</v>
      </c>
    </row>
    <row r="108" spans="4:6" x14ac:dyDescent="0.35">
      <c r="D108" s="20">
        <v>104</v>
      </c>
      <c r="E108" s="51">
        <v>44900</v>
      </c>
      <c r="F108" s="52">
        <v>91.010002</v>
      </c>
    </row>
    <row r="109" spans="4:6" x14ac:dyDescent="0.35">
      <c r="D109" s="20">
        <v>105</v>
      </c>
      <c r="E109" s="51">
        <v>44897</v>
      </c>
      <c r="F109" s="52">
        <v>94.129997000000003</v>
      </c>
    </row>
    <row r="110" spans="4:6" x14ac:dyDescent="0.35">
      <c r="D110" s="20">
        <v>106</v>
      </c>
      <c r="E110" s="51">
        <v>44896</v>
      </c>
      <c r="F110" s="52">
        <v>95.5</v>
      </c>
    </row>
    <row r="111" spans="4:6" x14ac:dyDescent="0.35">
      <c r="D111" s="20">
        <v>107</v>
      </c>
      <c r="E111" s="51">
        <v>44895</v>
      </c>
      <c r="F111" s="52">
        <v>96.540001000000004</v>
      </c>
    </row>
    <row r="112" spans="4:6" x14ac:dyDescent="0.35">
      <c r="D112" s="20">
        <v>108</v>
      </c>
      <c r="E112" s="51">
        <v>44894</v>
      </c>
      <c r="F112" s="52">
        <v>92.419998000000007</v>
      </c>
    </row>
    <row r="113" spans="4:6" x14ac:dyDescent="0.35">
      <c r="D113" s="20">
        <v>109</v>
      </c>
      <c r="E113" s="51">
        <v>44893</v>
      </c>
      <c r="F113" s="52">
        <v>93.949996999999996</v>
      </c>
    </row>
    <row r="114" spans="4:6" x14ac:dyDescent="0.35">
      <c r="D114" s="20">
        <v>110</v>
      </c>
      <c r="E114" s="51">
        <v>44890</v>
      </c>
      <c r="F114" s="52">
        <v>93.410004000000001</v>
      </c>
    </row>
    <row r="115" spans="4:6" x14ac:dyDescent="0.35">
      <c r="D115" s="20">
        <v>111</v>
      </c>
      <c r="E115" s="51">
        <v>44888</v>
      </c>
      <c r="F115" s="52">
        <v>94.129997000000003</v>
      </c>
    </row>
    <row r="116" spans="4:6" x14ac:dyDescent="0.35">
      <c r="D116" s="20">
        <v>112</v>
      </c>
      <c r="E116" s="51">
        <v>44887</v>
      </c>
      <c r="F116" s="52">
        <v>93.199996999999996</v>
      </c>
    </row>
    <row r="117" spans="4:6" x14ac:dyDescent="0.35">
      <c r="D117" s="20">
        <v>113</v>
      </c>
      <c r="E117" s="51">
        <v>44886</v>
      </c>
      <c r="F117" s="52">
        <v>92.459998999999996</v>
      </c>
    </row>
    <row r="118" spans="4:6" x14ac:dyDescent="0.35">
      <c r="D118" s="20">
        <v>114</v>
      </c>
      <c r="E118" s="51">
        <v>44883</v>
      </c>
      <c r="F118" s="52">
        <v>94.139999000000003</v>
      </c>
    </row>
    <row r="119" spans="4:6" x14ac:dyDescent="0.35">
      <c r="D119" s="20">
        <v>115</v>
      </c>
      <c r="E119" s="51">
        <v>44882</v>
      </c>
      <c r="F119" s="52">
        <v>94.849997999999999</v>
      </c>
    </row>
    <row r="120" spans="4:6" x14ac:dyDescent="0.35">
      <c r="D120" s="20">
        <v>116</v>
      </c>
      <c r="E120" s="51">
        <v>44881</v>
      </c>
      <c r="F120" s="52">
        <v>97.120002999999997</v>
      </c>
    </row>
    <row r="121" spans="4:6" x14ac:dyDescent="0.35">
      <c r="D121" s="20">
        <v>117</v>
      </c>
      <c r="E121" s="51">
        <v>44880</v>
      </c>
      <c r="F121" s="52">
        <v>98.940002000000007</v>
      </c>
    </row>
    <row r="122" spans="4:6" x14ac:dyDescent="0.35">
      <c r="D122" s="20">
        <v>118</v>
      </c>
      <c r="E122" s="51">
        <v>44879</v>
      </c>
      <c r="F122" s="52">
        <v>98.489998</v>
      </c>
    </row>
    <row r="123" spans="4:6" x14ac:dyDescent="0.35">
      <c r="D123" s="20">
        <v>119</v>
      </c>
      <c r="E123" s="51">
        <v>44876</v>
      </c>
      <c r="F123" s="52">
        <v>100.790001</v>
      </c>
    </row>
    <row r="124" spans="4:6" x14ac:dyDescent="0.35">
      <c r="D124" s="20">
        <v>120</v>
      </c>
      <c r="E124" s="51">
        <v>44875</v>
      </c>
      <c r="F124" s="52">
        <v>96.629997000000003</v>
      </c>
    </row>
    <row r="125" spans="4:6" x14ac:dyDescent="0.35">
      <c r="D125" s="20">
        <v>121</v>
      </c>
      <c r="E125" s="51">
        <v>44874</v>
      </c>
      <c r="F125" s="52">
        <v>86.139999000000003</v>
      </c>
    </row>
    <row r="126" spans="4:6" x14ac:dyDescent="0.35">
      <c r="D126" s="20">
        <v>122</v>
      </c>
      <c r="E126" s="51">
        <v>44873</v>
      </c>
      <c r="F126" s="52">
        <v>89.980002999999996</v>
      </c>
    </row>
    <row r="127" spans="4:6" x14ac:dyDescent="0.35">
      <c r="D127" s="20">
        <v>123</v>
      </c>
      <c r="E127" s="51">
        <v>44872</v>
      </c>
      <c r="F127" s="52">
        <v>90.529999000000004</v>
      </c>
    </row>
    <row r="128" spans="4:6" x14ac:dyDescent="0.35">
      <c r="D128" s="20">
        <v>124</v>
      </c>
      <c r="E128" s="51">
        <v>44869</v>
      </c>
      <c r="F128" s="52">
        <v>90.980002999999996</v>
      </c>
    </row>
    <row r="129" spans="4:6" x14ac:dyDescent="0.35">
      <c r="D129" s="20">
        <v>125</v>
      </c>
      <c r="E129" s="51">
        <v>44868</v>
      </c>
      <c r="F129" s="52">
        <v>89.300003000000004</v>
      </c>
    </row>
    <row r="130" spans="4:6" x14ac:dyDescent="0.35">
      <c r="D130" s="20">
        <v>126</v>
      </c>
      <c r="E130" s="51">
        <v>44867</v>
      </c>
      <c r="F130" s="52">
        <v>92.120002999999997</v>
      </c>
    </row>
    <row r="131" spans="4:6" x14ac:dyDescent="0.35">
      <c r="D131" s="20">
        <v>127</v>
      </c>
      <c r="E131" s="51">
        <v>44866</v>
      </c>
      <c r="F131" s="52">
        <v>96.790001000000004</v>
      </c>
    </row>
    <row r="132" spans="4:6" x14ac:dyDescent="0.35">
      <c r="D132" s="20">
        <v>128</v>
      </c>
      <c r="E132" s="51">
        <v>44865</v>
      </c>
      <c r="F132" s="52">
        <v>102.44000200000001</v>
      </c>
    </row>
    <row r="133" spans="4:6" x14ac:dyDescent="0.35">
      <c r="D133" s="20">
        <v>129</v>
      </c>
      <c r="E133" s="51">
        <v>44862</v>
      </c>
      <c r="F133" s="52">
        <v>103.410004</v>
      </c>
    </row>
    <row r="134" spans="4:6" x14ac:dyDescent="0.35">
      <c r="D134" s="20">
        <v>130</v>
      </c>
      <c r="E134" s="51">
        <v>44861</v>
      </c>
      <c r="F134" s="52">
        <v>110.959999</v>
      </c>
    </row>
    <row r="135" spans="4:6" x14ac:dyDescent="0.35">
      <c r="D135" s="20">
        <v>131</v>
      </c>
      <c r="E135" s="51">
        <v>44860</v>
      </c>
      <c r="F135" s="52">
        <v>115.660004</v>
      </c>
    </row>
    <row r="136" spans="4:6" x14ac:dyDescent="0.35">
      <c r="D136" s="20">
        <v>132</v>
      </c>
      <c r="E136" s="51">
        <v>44859</v>
      </c>
      <c r="F136" s="52">
        <v>120.599998</v>
      </c>
    </row>
    <row r="137" spans="4:6" x14ac:dyDescent="0.35">
      <c r="D137" s="20">
        <v>133</v>
      </c>
      <c r="E137" s="51">
        <v>44858</v>
      </c>
      <c r="F137" s="52">
        <v>119.82</v>
      </c>
    </row>
    <row r="138" spans="4:6" x14ac:dyDescent="0.35">
      <c r="D138" s="20">
        <v>134</v>
      </c>
      <c r="E138" s="51">
        <v>44855</v>
      </c>
      <c r="F138" s="52">
        <v>119.32</v>
      </c>
    </row>
    <row r="139" spans="4:6" x14ac:dyDescent="0.35">
      <c r="D139" s="20">
        <v>135</v>
      </c>
      <c r="E139" s="51">
        <v>44854</v>
      </c>
      <c r="F139" s="52">
        <v>115.25</v>
      </c>
    </row>
    <row r="140" spans="4:6" x14ac:dyDescent="0.35">
      <c r="D140" s="20">
        <v>136</v>
      </c>
      <c r="E140" s="51">
        <v>44853</v>
      </c>
      <c r="F140" s="52">
        <v>115.07</v>
      </c>
    </row>
    <row r="141" spans="4:6" x14ac:dyDescent="0.35">
      <c r="D141" s="20">
        <v>137</v>
      </c>
      <c r="E141" s="51">
        <v>44852</v>
      </c>
      <c r="F141" s="52">
        <v>116.360001</v>
      </c>
    </row>
    <row r="142" spans="4:6" x14ac:dyDescent="0.35">
      <c r="D142" s="20">
        <v>138</v>
      </c>
      <c r="E142" s="51">
        <v>44851</v>
      </c>
      <c r="F142" s="52">
        <v>113.790001</v>
      </c>
    </row>
    <row r="143" spans="4:6" x14ac:dyDescent="0.35">
      <c r="D143" s="20">
        <v>139</v>
      </c>
      <c r="E143" s="51">
        <v>44848</v>
      </c>
      <c r="F143" s="52">
        <v>106.900002</v>
      </c>
    </row>
    <row r="144" spans="4:6" x14ac:dyDescent="0.35">
      <c r="D144" s="20">
        <v>140</v>
      </c>
      <c r="E144" s="51">
        <v>44847</v>
      </c>
      <c r="F144" s="52">
        <v>112.529999</v>
      </c>
    </row>
    <row r="145" spans="4:6" x14ac:dyDescent="0.35">
      <c r="D145" s="20">
        <v>141</v>
      </c>
      <c r="E145" s="51">
        <v>44846</v>
      </c>
      <c r="F145" s="52">
        <v>112.900002</v>
      </c>
    </row>
    <row r="146" spans="4:6" x14ac:dyDescent="0.35">
      <c r="D146" s="20">
        <v>142</v>
      </c>
      <c r="E146" s="51">
        <v>44845</v>
      </c>
      <c r="F146" s="52">
        <v>112.209999</v>
      </c>
    </row>
    <row r="147" spans="4:6" x14ac:dyDescent="0.35">
      <c r="D147" s="20">
        <v>143</v>
      </c>
      <c r="E147" s="51">
        <v>44844</v>
      </c>
      <c r="F147" s="52">
        <v>113.66999800000001</v>
      </c>
    </row>
    <row r="148" spans="4:6" x14ac:dyDescent="0.35">
      <c r="D148" s="20">
        <v>144</v>
      </c>
      <c r="E148" s="51">
        <v>44841</v>
      </c>
      <c r="F148" s="52">
        <v>114.55999799999999</v>
      </c>
    </row>
    <row r="149" spans="4:6" x14ac:dyDescent="0.35">
      <c r="D149" s="20">
        <v>145</v>
      </c>
      <c r="E149" s="51">
        <v>44840</v>
      </c>
      <c r="F149" s="52">
        <v>120.300003</v>
      </c>
    </row>
    <row r="150" spans="4:6" x14ac:dyDescent="0.35">
      <c r="D150" s="20">
        <v>146</v>
      </c>
      <c r="E150" s="51">
        <v>44839</v>
      </c>
      <c r="F150" s="52">
        <v>120.949997</v>
      </c>
    </row>
    <row r="151" spans="4:6" x14ac:dyDescent="0.35">
      <c r="D151" s="20">
        <v>147</v>
      </c>
      <c r="E151" s="51">
        <v>44838</v>
      </c>
      <c r="F151" s="52">
        <v>121.089996</v>
      </c>
    </row>
    <row r="152" spans="4:6" x14ac:dyDescent="0.35">
      <c r="D152" s="20">
        <v>148</v>
      </c>
      <c r="E152" s="51">
        <v>44837</v>
      </c>
      <c r="F152" s="52">
        <v>115.879997</v>
      </c>
    </row>
    <row r="153" spans="4:6" x14ac:dyDescent="0.35">
      <c r="D153" s="20">
        <v>149</v>
      </c>
      <c r="E153" s="51">
        <v>44834</v>
      </c>
      <c r="F153" s="52">
        <v>113</v>
      </c>
    </row>
    <row r="154" spans="4:6" x14ac:dyDescent="0.35">
      <c r="D154" s="20">
        <v>150</v>
      </c>
      <c r="E154" s="51">
        <v>44833</v>
      </c>
      <c r="F154" s="52">
        <v>114.800003</v>
      </c>
    </row>
    <row r="155" spans="4:6" x14ac:dyDescent="0.35">
      <c r="D155" s="20">
        <v>151</v>
      </c>
      <c r="E155" s="51">
        <v>44832</v>
      </c>
      <c r="F155" s="52">
        <v>118.010002</v>
      </c>
    </row>
    <row r="156" spans="4:6" x14ac:dyDescent="0.35">
      <c r="D156" s="20">
        <v>152</v>
      </c>
      <c r="E156" s="51">
        <v>44831</v>
      </c>
      <c r="F156" s="52">
        <v>114.410004</v>
      </c>
    </row>
    <row r="157" spans="4:6" x14ac:dyDescent="0.35">
      <c r="D157" s="20">
        <v>153</v>
      </c>
      <c r="E157" s="51">
        <v>44830</v>
      </c>
      <c r="F157" s="52">
        <v>115.150002</v>
      </c>
    </row>
    <row r="158" spans="4:6" x14ac:dyDescent="0.35">
      <c r="D158" s="20">
        <v>154</v>
      </c>
      <c r="E158" s="51">
        <v>44827</v>
      </c>
      <c r="F158" s="52">
        <v>113.779999</v>
      </c>
    </row>
    <row r="159" spans="4:6" x14ac:dyDescent="0.35">
      <c r="D159" s="20">
        <v>155</v>
      </c>
      <c r="E159" s="51">
        <v>44826</v>
      </c>
      <c r="F159" s="52">
        <v>117.30999799999999</v>
      </c>
    </row>
    <row r="160" spans="4:6" x14ac:dyDescent="0.35">
      <c r="D160" s="20">
        <v>156</v>
      </c>
      <c r="E160" s="51">
        <v>44825</v>
      </c>
      <c r="F160" s="52">
        <v>118.540001</v>
      </c>
    </row>
    <row r="161" spans="4:6" x14ac:dyDescent="0.35">
      <c r="D161" s="20">
        <v>157</v>
      </c>
      <c r="E161" s="51">
        <v>44824</v>
      </c>
      <c r="F161" s="52">
        <v>122.19000200000001</v>
      </c>
    </row>
    <row r="162" spans="4:6" x14ac:dyDescent="0.35">
      <c r="D162" s="20">
        <v>158</v>
      </c>
      <c r="E162" s="51">
        <v>44823</v>
      </c>
      <c r="F162" s="52">
        <v>124.660004</v>
      </c>
    </row>
    <row r="163" spans="4:6" x14ac:dyDescent="0.35">
      <c r="D163" s="20">
        <v>159</v>
      </c>
      <c r="E163" s="51">
        <v>44820</v>
      </c>
      <c r="F163" s="52">
        <v>123.529999</v>
      </c>
    </row>
    <row r="164" spans="4:6" x14ac:dyDescent="0.35">
      <c r="D164" s="20">
        <v>160</v>
      </c>
      <c r="E164" s="51">
        <v>44819</v>
      </c>
      <c r="F164" s="52">
        <v>126.279999</v>
      </c>
    </row>
    <row r="165" spans="4:6" x14ac:dyDescent="0.35">
      <c r="D165" s="20">
        <v>161</v>
      </c>
      <c r="E165" s="51">
        <v>44818</v>
      </c>
      <c r="F165" s="52">
        <v>128.550003</v>
      </c>
    </row>
    <row r="166" spans="4:6" x14ac:dyDescent="0.35">
      <c r="D166" s="20">
        <v>162</v>
      </c>
      <c r="E166" s="51">
        <v>44817</v>
      </c>
      <c r="F166" s="52">
        <v>126.82</v>
      </c>
    </row>
    <row r="167" spans="4:6" x14ac:dyDescent="0.35">
      <c r="D167" s="20">
        <v>163</v>
      </c>
      <c r="E167" s="51">
        <v>44816</v>
      </c>
      <c r="F167" s="52">
        <v>136.449997</v>
      </c>
    </row>
    <row r="168" spans="4:6" x14ac:dyDescent="0.35">
      <c r="D168" s="20">
        <v>164</v>
      </c>
      <c r="E168" s="51">
        <v>44813</v>
      </c>
      <c r="F168" s="52">
        <v>133.270004</v>
      </c>
    </row>
    <row r="169" spans="4:6" x14ac:dyDescent="0.35">
      <c r="D169" s="20">
        <v>165</v>
      </c>
      <c r="E169" s="51">
        <v>44812</v>
      </c>
      <c r="F169" s="52">
        <v>129.820007</v>
      </c>
    </row>
    <row r="170" spans="4:6" x14ac:dyDescent="0.35">
      <c r="D170" s="20">
        <v>166</v>
      </c>
      <c r="E170" s="51">
        <v>44811</v>
      </c>
      <c r="F170" s="52">
        <v>129.479996</v>
      </c>
    </row>
    <row r="171" spans="4:6" x14ac:dyDescent="0.35">
      <c r="D171" s="20">
        <v>167</v>
      </c>
      <c r="E171" s="51">
        <v>44810</v>
      </c>
      <c r="F171" s="52">
        <v>126.110001</v>
      </c>
    </row>
    <row r="172" spans="4:6" x14ac:dyDescent="0.35">
      <c r="D172" s="20">
        <v>168</v>
      </c>
      <c r="E172" s="51">
        <v>44806</v>
      </c>
      <c r="F172" s="52">
        <v>127.510002</v>
      </c>
    </row>
    <row r="173" spans="4:6" x14ac:dyDescent="0.35">
      <c r="D173" s="20">
        <v>169</v>
      </c>
      <c r="E173" s="51">
        <v>44805</v>
      </c>
      <c r="F173" s="52">
        <v>127.82</v>
      </c>
    </row>
    <row r="174" spans="4:6" x14ac:dyDescent="0.35">
      <c r="D174" s="20">
        <v>170</v>
      </c>
      <c r="E174" s="51">
        <v>44804</v>
      </c>
      <c r="F174" s="52">
        <v>126.769997</v>
      </c>
    </row>
    <row r="175" spans="4:6" x14ac:dyDescent="0.35">
      <c r="D175" s="20">
        <v>171</v>
      </c>
      <c r="E175" s="51">
        <v>44803</v>
      </c>
      <c r="F175" s="52">
        <v>128.729996</v>
      </c>
    </row>
    <row r="176" spans="4:6" x14ac:dyDescent="0.35">
      <c r="D176" s="20">
        <v>172</v>
      </c>
      <c r="E176" s="51">
        <v>44802</v>
      </c>
      <c r="F176" s="52">
        <v>129.78999300000001</v>
      </c>
    </row>
    <row r="177" spans="4:6" x14ac:dyDescent="0.35">
      <c r="D177" s="20">
        <v>173</v>
      </c>
      <c r="E177" s="51">
        <v>44799</v>
      </c>
      <c r="F177" s="52">
        <v>130.75</v>
      </c>
    </row>
    <row r="178" spans="4:6" x14ac:dyDescent="0.35">
      <c r="D178" s="20">
        <v>174</v>
      </c>
      <c r="E178" s="51">
        <v>44798</v>
      </c>
      <c r="F178" s="52">
        <v>137.279999</v>
      </c>
    </row>
    <row r="179" spans="4:6" x14ac:dyDescent="0.35">
      <c r="D179" s="20">
        <v>175</v>
      </c>
      <c r="E179" s="51">
        <v>44797</v>
      </c>
      <c r="F179" s="52">
        <v>133.800003</v>
      </c>
    </row>
    <row r="180" spans="4:6" x14ac:dyDescent="0.35">
      <c r="D180" s="20">
        <v>176</v>
      </c>
      <c r="E180" s="51">
        <v>44796</v>
      </c>
      <c r="F180" s="52">
        <v>133.61999499999999</v>
      </c>
    </row>
    <row r="181" spans="4:6" x14ac:dyDescent="0.35">
      <c r="D181" s="20">
        <v>177</v>
      </c>
      <c r="E181" s="51">
        <v>44795</v>
      </c>
      <c r="F181" s="52">
        <v>133.220001</v>
      </c>
    </row>
    <row r="182" spans="4:6" x14ac:dyDescent="0.35">
      <c r="D182" s="20">
        <v>178</v>
      </c>
      <c r="E182" s="51">
        <v>44792</v>
      </c>
      <c r="F182" s="52">
        <v>138.229996</v>
      </c>
    </row>
    <row r="183" spans="4:6" x14ac:dyDescent="0.35">
      <c r="D183" s="20">
        <v>179</v>
      </c>
      <c r="E183" s="51">
        <v>44791</v>
      </c>
      <c r="F183" s="52">
        <v>142.300003</v>
      </c>
    </row>
    <row r="184" spans="4:6" x14ac:dyDescent="0.35">
      <c r="D184" s="20">
        <v>180</v>
      </c>
      <c r="E184" s="51">
        <v>44790</v>
      </c>
      <c r="F184" s="52">
        <v>142.10000600000001</v>
      </c>
    </row>
    <row r="185" spans="4:6" x14ac:dyDescent="0.35">
      <c r="D185" s="20">
        <v>181</v>
      </c>
      <c r="E185" s="51">
        <v>44789</v>
      </c>
      <c r="F185" s="52">
        <v>144.779999</v>
      </c>
    </row>
    <row r="186" spans="4:6" x14ac:dyDescent="0.35">
      <c r="D186" s="20">
        <v>182</v>
      </c>
      <c r="E186" s="51">
        <v>44788</v>
      </c>
      <c r="F186" s="52">
        <v>143.179993</v>
      </c>
    </row>
    <row r="187" spans="4:6" x14ac:dyDescent="0.35">
      <c r="D187" s="20">
        <v>183</v>
      </c>
      <c r="E187" s="51">
        <v>44785</v>
      </c>
      <c r="F187" s="52">
        <v>143.550003</v>
      </c>
    </row>
    <row r="188" spans="4:6" x14ac:dyDescent="0.35">
      <c r="D188" s="20">
        <v>184</v>
      </c>
      <c r="E188" s="51">
        <v>44784</v>
      </c>
      <c r="F188" s="52">
        <v>140.63999899999999</v>
      </c>
    </row>
    <row r="189" spans="4:6" x14ac:dyDescent="0.35">
      <c r="D189" s="20">
        <v>185</v>
      </c>
      <c r="E189" s="51">
        <v>44783</v>
      </c>
      <c r="F189" s="52">
        <v>142.69000199999999</v>
      </c>
    </row>
    <row r="190" spans="4:6" x14ac:dyDescent="0.35">
      <c r="D190" s="20">
        <v>186</v>
      </c>
      <c r="E190" s="51">
        <v>44782</v>
      </c>
      <c r="F190" s="52">
        <v>137.83000200000001</v>
      </c>
    </row>
    <row r="191" spans="4:6" x14ac:dyDescent="0.35">
      <c r="D191" s="20">
        <v>187</v>
      </c>
      <c r="E191" s="51">
        <v>44781</v>
      </c>
      <c r="F191" s="52">
        <v>139.41000399999999</v>
      </c>
    </row>
    <row r="192" spans="4:6" x14ac:dyDescent="0.35">
      <c r="D192" s="20">
        <v>188</v>
      </c>
      <c r="E192" s="51">
        <v>44778</v>
      </c>
      <c r="F192" s="52">
        <v>140.800003</v>
      </c>
    </row>
    <row r="193" spans="4:6" x14ac:dyDescent="0.35">
      <c r="D193" s="20">
        <v>189</v>
      </c>
      <c r="E193" s="51">
        <v>44777</v>
      </c>
      <c r="F193" s="52">
        <v>142.570007</v>
      </c>
    </row>
    <row r="194" spans="4:6" x14ac:dyDescent="0.35">
      <c r="D194" s="20">
        <v>190</v>
      </c>
      <c r="E194" s="51">
        <v>44776</v>
      </c>
      <c r="F194" s="52">
        <v>139.520004</v>
      </c>
    </row>
    <row r="195" spans="4:6" x14ac:dyDescent="0.35">
      <c r="D195" s="20">
        <v>191</v>
      </c>
      <c r="E195" s="51">
        <v>44775</v>
      </c>
      <c r="F195" s="52">
        <v>134.16000399999999</v>
      </c>
    </row>
    <row r="196" spans="4:6" x14ac:dyDescent="0.35">
      <c r="D196" s="20">
        <v>192</v>
      </c>
      <c r="E196" s="51">
        <v>44774</v>
      </c>
      <c r="F196" s="52">
        <v>135.38999899999999</v>
      </c>
    </row>
    <row r="197" spans="4:6" x14ac:dyDescent="0.35">
      <c r="D197" s="20">
        <v>193</v>
      </c>
      <c r="E197" s="51">
        <v>44771</v>
      </c>
      <c r="F197" s="52">
        <v>134.949997</v>
      </c>
    </row>
    <row r="198" spans="4:6" x14ac:dyDescent="0.35">
      <c r="D198" s="20">
        <v>194</v>
      </c>
      <c r="E198" s="51">
        <v>44770</v>
      </c>
      <c r="F198" s="52">
        <v>122.279999</v>
      </c>
    </row>
    <row r="199" spans="4:6" x14ac:dyDescent="0.35">
      <c r="D199" s="20">
        <v>195</v>
      </c>
      <c r="E199" s="51">
        <v>44769</v>
      </c>
      <c r="F199" s="52">
        <v>120.970001</v>
      </c>
    </row>
    <row r="200" spans="4:6" x14ac:dyDescent="0.35">
      <c r="D200" s="20">
        <v>196</v>
      </c>
      <c r="E200" s="51">
        <v>44768</v>
      </c>
      <c r="F200" s="52">
        <v>114.80999799999999</v>
      </c>
    </row>
    <row r="201" spans="4:6" x14ac:dyDescent="0.35">
      <c r="D201" s="20">
        <v>197</v>
      </c>
      <c r="E201" s="51">
        <v>44767</v>
      </c>
      <c r="F201" s="52">
        <v>121.139999</v>
      </c>
    </row>
    <row r="202" spans="4:6" x14ac:dyDescent="0.35">
      <c r="D202" s="20">
        <v>198</v>
      </c>
      <c r="E202" s="51">
        <v>44764</v>
      </c>
      <c r="F202" s="52">
        <v>122.41999800000001</v>
      </c>
    </row>
    <row r="203" spans="4:6" x14ac:dyDescent="0.35">
      <c r="D203" s="20">
        <v>199</v>
      </c>
      <c r="E203" s="51">
        <v>44763</v>
      </c>
      <c r="F203" s="52">
        <v>124.629997</v>
      </c>
    </row>
    <row r="204" spans="4:6" x14ac:dyDescent="0.35">
      <c r="D204" s="20">
        <v>200</v>
      </c>
      <c r="E204" s="51">
        <v>44762</v>
      </c>
      <c r="F204" s="52">
        <v>122.769997</v>
      </c>
    </row>
    <row r="205" spans="4:6" x14ac:dyDescent="0.35">
      <c r="D205" s="20">
        <v>201</v>
      </c>
      <c r="E205" s="51">
        <v>44761</v>
      </c>
      <c r="F205" s="52">
        <v>118.209999</v>
      </c>
    </row>
    <row r="206" spans="4:6" x14ac:dyDescent="0.35">
      <c r="D206" s="20">
        <v>202</v>
      </c>
      <c r="E206" s="51">
        <v>44760</v>
      </c>
      <c r="F206" s="52">
        <v>113.760002</v>
      </c>
    </row>
    <row r="207" spans="4:6" x14ac:dyDescent="0.35">
      <c r="D207" s="20">
        <v>203</v>
      </c>
      <c r="E207" s="51">
        <v>44757</v>
      </c>
      <c r="F207" s="52">
        <v>113.550003</v>
      </c>
    </row>
    <row r="208" spans="4:6" x14ac:dyDescent="0.35">
      <c r="D208" s="20">
        <v>204</v>
      </c>
      <c r="E208" s="51">
        <v>44756</v>
      </c>
      <c r="F208" s="52">
        <v>110.629997</v>
      </c>
    </row>
    <row r="209" spans="4:6" x14ac:dyDescent="0.35">
      <c r="D209" s="20">
        <v>205</v>
      </c>
      <c r="E209" s="51">
        <v>44755</v>
      </c>
      <c r="F209" s="52">
        <v>110.400002</v>
      </c>
    </row>
    <row r="210" spans="4:6" x14ac:dyDescent="0.35">
      <c r="D210" s="20">
        <v>206</v>
      </c>
      <c r="E210" s="51">
        <v>44754</v>
      </c>
      <c r="F210" s="52">
        <v>109.220001</v>
      </c>
    </row>
    <row r="211" spans="4:6" x14ac:dyDescent="0.35">
      <c r="D211" s="20">
        <v>207</v>
      </c>
      <c r="E211" s="51">
        <v>44753</v>
      </c>
      <c r="F211" s="52">
        <v>111.75</v>
      </c>
    </row>
    <row r="212" spans="4:6" x14ac:dyDescent="0.35">
      <c r="D212" s="20">
        <v>208</v>
      </c>
      <c r="E212" s="51">
        <v>44750</v>
      </c>
      <c r="F212" s="52">
        <v>115.540001</v>
      </c>
    </row>
    <row r="213" spans="4:6" x14ac:dyDescent="0.35">
      <c r="D213" s="20">
        <v>209</v>
      </c>
      <c r="E213" s="51">
        <v>44749</v>
      </c>
      <c r="F213" s="52">
        <v>116.33000199999999</v>
      </c>
    </row>
    <row r="214" spans="4:6" x14ac:dyDescent="0.35">
      <c r="D214" s="20">
        <v>210</v>
      </c>
      <c r="E214" s="51">
        <v>44748</v>
      </c>
      <c r="F214" s="52">
        <v>114.33000199999999</v>
      </c>
    </row>
    <row r="215" spans="4:6" x14ac:dyDescent="0.35">
      <c r="D215" s="20">
        <v>211</v>
      </c>
      <c r="E215" s="51">
        <v>44747</v>
      </c>
      <c r="F215" s="52">
        <v>113.5</v>
      </c>
    </row>
    <row r="216" spans="4:6" x14ac:dyDescent="0.35">
      <c r="D216" s="20">
        <v>212</v>
      </c>
      <c r="E216" s="51">
        <v>44743</v>
      </c>
      <c r="F216" s="52">
        <v>109.55999799999999</v>
      </c>
    </row>
    <row r="217" spans="4:6" x14ac:dyDescent="0.35">
      <c r="D217" s="20">
        <v>213</v>
      </c>
      <c r="E217" s="51">
        <v>44742</v>
      </c>
      <c r="F217" s="52">
        <v>106.209999</v>
      </c>
    </row>
    <row r="218" spans="4:6" x14ac:dyDescent="0.35">
      <c r="D218" s="20">
        <v>214</v>
      </c>
      <c r="E218" s="51">
        <v>44741</v>
      </c>
      <c r="F218" s="52">
        <v>108.91999800000001</v>
      </c>
    </row>
    <row r="219" spans="4:6" x14ac:dyDescent="0.35">
      <c r="D219" s="20">
        <v>215</v>
      </c>
      <c r="E219" s="51">
        <v>44740</v>
      </c>
      <c r="F219" s="52">
        <v>107.400002</v>
      </c>
    </row>
    <row r="220" spans="4:6" x14ac:dyDescent="0.35">
      <c r="D220" s="20">
        <v>216</v>
      </c>
      <c r="E220" s="51">
        <v>44739</v>
      </c>
      <c r="F220" s="52">
        <v>113.220001</v>
      </c>
    </row>
    <row r="221" spans="4:6" x14ac:dyDescent="0.35">
      <c r="D221" s="20">
        <v>217</v>
      </c>
      <c r="E221" s="51">
        <v>44736</v>
      </c>
      <c r="F221" s="52">
        <v>116.459999</v>
      </c>
    </row>
    <row r="222" spans="4:6" x14ac:dyDescent="0.35">
      <c r="D222" s="20">
        <v>218</v>
      </c>
      <c r="E222" s="51">
        <v>44735</v>
      </c>
      <c r="F222" s="52">
        <v>112.44000200000001</v>
      </c>
    </row>
    <row r="223" spans="4:6" x14ac:dyDescent="0.35">
      <c r="D223" s="20">
        <v>219</v>
      </c>
      <c r="E223" s="51">
        <v>44734</v>
      </c>
      <c r="F223" s="52">
        <v>108.949997</v>
      </c>
    </row>
    <row r="224" spans="4:6" x14ac:dyDescent="0.35">
      <c r="D224" s="20">
        <v>220</v>
      </c>
      <c r="E224" s="51">
        <v>44733</v>
      </c>
      <c r="F224" s="52">
        <v>108.68</v>
      </c>
    </row>
    <row r="225" spans="4:6" x14ac:dyDescent="0.35">
      <c r="D225" s="20">
        <v>221</v>
      </c>
      <c r="E225" s="51">
        <v>44729</v>
      </c>
      <c r="F225" s="52">
        <v>106.220001</v>
      </c>
    </row>
    <row r="226" spans="4:6" x14ac:dyDescent="0.35">
      <c r="D226" s="20">
        <v>222</v>
      </c>
      <c r="E226" s="51">
        <v>44728</v>
      </c>
      <c r="F226" s="52">
        <v>103.660004</v>
      </c>
    </row>
    <row r="227" spans="4:6" x14ac:dyDescent="0.35">
      <c r="D227" s="20">
        <v>223</v>
      </c>
      <c r="E227" s="51">
        <v>44727</v>
      </c>
      <c r="F227" s="52">
        <v>107.66999800000001</v>
      </c>
    </row>
    <row r="228" spans="4:6" x14ac:dyDescent="0.35">
      <c r="D228" s="20">
        <v>224</v>
      </c>
      <c r="E228" s="51">
        <v>44726</v>
      </c>
      <c r="F228" s="52">
        <v>102.30999799999999</v>
      </c>
    </row>
    <row r="229" spans="4:6" x14ac:dyDescent="0.35">
      <c r="D229" s="20">
        <v>225</v>
      </c>
      <c r="E229" s="51">
        <v>44725</v>
      </c>
      <c r="F229" s="52">
        <v>103.66999800000001</v>
      </c>
    </row>
    <row r="230" spans="4:6" x14ac:dyDescent="0.35">
      <c r="D230" s="20">
        <v>226</v>
      </c>
      <c r="E230" s="51">
        <v>44722</v>
      </c>
      <c r="F230" s="52">
        <v>109.650002</v>
      </c>
    </row>
    <row r="231" spans="4:6" x14ac:dyDescent="0.35">
      <c r="D231" s="20">
        <v>227</v>
      </c>
      <c r="E231" s="51">
        <v>44721</v>
      </c>
      <c r="F231" s="52">
        <v>116.150002</v>
      </c>
    </row>
    <row r="232" spans="4:6" x14ac:dyDescent="0.35">
      <c r="D232" s="20">
        <v>228</v>
      </c>
      <c r="E232" s="51">
        <v>44720</v>
      </c>
      <c r="F232" s="52">
        <v>121.18</v>
      </c>
    </row>
    <row r="233" spans="4:6" x14ac:dyDescent="0.35">
      <c r="D233" s="20">
        <v>229</v>
      </c>
      <c r="E233" s="51">
        <v>44719</v>
      </c>
      <c r="F233" s="52">
        <v>123</v>
      </c>
    </row>
    <row r="234" spans="4:6" x14ac:dyDescent="0.35">
      <c r="D234" s="20">
        <v>230</v>
      </c>
      <c r="E234" s="51">
        <v>44718</v>
      </c>
      <c r="F234" s="52">
        <v>124.790001</v>
      </c>
    </row>
    <row r="235" spans="4:6" x14ac:dyDescent="0.35">
      <c r="D235" s="20">
        <v>231</v>
      </c>
      <c r="E235" s="51">
        <v>44715</v>
      </c>
      <c r="F235" s="52">
        <v>122.349998</v>
      </c>
    </row>
    <row r="236" spans="4:6" x14ac:dyDescent="0.35">
      <c r="D236" s="20">
        <v>232</v>
      </c>
      <c r="E236" s="51">
        <v>44714</v>
      </c>
      <c r="F236" s="52">
        <v>125.511002</v>
      </c>
    </row>
    <row r="237" spans="4:6" x14ac:dyDescent="0.35">
      <c r="D237" s="20">
        <v>233</v>
      </c>
      <c r="E237" s="51">
        <v>44713</v>
      </c>
      <c r="F237" s="52">
        <v>121.683998</v>
      </c>
    </row>
    <row r="238" spans="4:6" x14ac:dyDescent="0.35">
      <c r="D238" s="20">
        <v>234</v>
      </c>
      <c r="E238" s="51">
        <v>44712</v>
      </c>
      <c r="F238" s="52">
        <v>120.209503</v>
      </c>
    </row>
    <row r="239" spans="4:6" x14ac:dyDescent="0.35">
      <c r="D239" s="20">
        <v>235</v>
      </c>
      <c r="E239" s="51">
        <v>44708</v>
      </c>
      <c r="F239" s="52">
        <v>115.1465</v>
      </c>
    </row>
    <row r="240" spans="4:6" x14ac:dyDescent="0.35">
      <c r="D240" s="20">
        <v>236</v>
      </c>
      <c r="E240" s="51">
        <v>44707</v>
      </c>
      <c r="F240" s="52">
        <v>111.077499</v>
      </c>
    </row>
    <row r="241" spans="4:6" x14ac:dyDescent="0.35">
      <c r="D241" s="20">
        <v>237</v>
      </c>
      <c r="E241" s="51">
        <v>44706</v>
      </c>
      <c r="F241" s="52">
        <v>106.775002</v>
      </c>
    </row>
    <row r="242" spans="4:6" x14ac:dyDescent="0.35">
      <c r="D242" s="20">
        <v>238</v>
      </c>
      <c r="E242" s="51">
        <v>44705</v>
      </c>
      <c r="F242" s="52">
        <v>104.099998</v>
      </c>
    </row>
    <row r="243" spans="4:6" x14ac:dyDescent="0.35">
      <c r="D243" s="20">
        <v>239</v>
      </c>
      <c r="E243" s="51">
        <v>44704</v>
      </c>
      <c r="F243" s="52">
        <v>107.556999</v>
      </c>
    </row>
    <row r="244" spans="4:6" x14ac:dyDescent="0.35">
      <c r="D244" s="20">
        <v>240</v>
      </c>
      <c r="E244" s="51">
        <v>44701</v>
      </c>
      <c r="F244" s="52">
        <v>107.591003</v>
      </c>
    </row>
    <row r="245" spans="4:6" x14ac:dyDescent="0.35">
      <c r="D245" s="20">
        <v>241</v>
      </c>
      <c r="E245" s="51">
        <v>44700</v>
      </c>
      <c r="F245" s="52">
        <v>107.319</v>
      </c>
    </row>
    <row r="246" spans="4:6" x14ac:dyDescent="0.35">
      <c r="D246" s="20">
        <v>242</v>
      </c>
      <c r="E246" s="51">
        <v>44699</v>
      </c>
      <c r="F246" s="52">
        <v>107.112503</v>
      </c>
    </row>
    <row r="247" spans="4:6" x14ac:dyDescent="0.35">
      <c r="D247" s="20">
        <v>243</v>
      </c>
      <c r="E247" s="51">
        <v>44698</v>
      </c>
      <c r="F247" s="52">
        <v>115.3685</v>
      </c>
    </row>
    <row r="248" spans="4:6" x14ac:dyDescent="0.35">
      <c r="D248" s="20">
        <v>244</v>
      </c>
      <c r="E248" s="51">
        <v>44697</v>
      </c>
      <c r="F248" s="52">
        <v>110.810501</v>
      </c>
    </row>
    <row r="249" spans="4:6" x14ac:dyDescent="0.35">
      <c r="D249" s="20">
        <v>245</v>
      </c>
      <c r="E249" s="51">
        <v>44694</v>
      </c>
      <c r="F249" s="52">
        <v>113.05500000000001</v>
      </c>
    </row>
    <row r="250" spans="4:6" x14ac:dyDescent="0.35">
      <c r="D250" s="20">
        <v>246</v>
      </c>
      <c r="E250" s="51">
        <v>44693</v>
      </c>
      <c r="F250" s="52">
        <v>106.93049600000001</v>
      </c>
    </row>
    <row r="251" spans="4:6" x14ac:dyDescent="0.35">
      <c r="D251" s="20">
        <v>247</v>
      </c>
      <c r="E251" s="51">
        <v>44692</v>
      </c>
      <c r="F251" s="52">
        <v>105.37200199999999</v>
      </c>
    </row>
    <row r="252" spans="4:6" x14ac:dyDescent="0.35">
      <c r="D252" s="20">
        <v>248</v>
      </c>
      <c r="E252" s="51">
        <v>44691</v>
      </c>
      <c r="F252" s="52">
        <v>108.85900100000001</v>
      </c>
    </row>
    <row r="253" spans="4:6" x14ac:dyDescent="0.35">
      <c r="D253" s="20">
        <v>249</v>
      </c>
      <c r="E253" s="51">
        <v>44690</v>
      </c>
      <c r="F253" s="52">
        <v>108.789001</v>
      </c>
    </row>
  </sheetData>
  <mergeCells count="62">
    <mergeCell ref="W23:X23"/>
    <mergeCell ref="Z23:AA23"/>
    <mergeCell ref="AC23:AD23"/>
    <mergeCell ref="AF23:AG23"/>
    <mergeCell ref="AI23:AJ23"/>
    <mergeCell ref="AI27:AJ27"/>
    <mergeCell ref="W22:X22"/>
    <mergeCell ref="Z22:AA22"/>
    <mergeCell ref="AC22:AD22"/>
    <mergeCell ref="AF22:AG22"/>
    <mergeCell ref="AI22:AJ22"/>
    <mergeCell ref="H23:I23"/>
    <mergeCell ref="K23:L23"/>
    <mergeCell ref="N23:O23"/>
    <mergeCell ref="Q23:R23"/>
    <mergeCell ref="T23:U23"/>
    <mergeCell ref="W20:X20"/>
    <mergeCell ref="Z20:AA20"/>
    <mergeCell ref="AC20:AD20"/>
    <mergeCell ref="AF20:AG20"/>
    <mergeCell ref="AI20:AJ20"/>
    <mergeCell ref="H22:I22"/>
    <mergeCell ref="K22:L22"/>
    <mergeCell ref="N22:O22"/>
    <mergeCell ref="Q22:R22"/>
    <mergeCell ref="T22:U22"/>
    <mergeCell ref="W19:X19"/>
    <mergeCell ref="Z19:AA19"/>
    <mergeCell ref="AC19:AD19"/>
    <mergeCell ref="AF19:AG19"/>
    <mergeCell ref="AI19:AJ19"/>
    <mergeCell ref="H20:I20"/>
    <mergeCell ref="K20:L20"/>
    <mergeCell ref="N20:O20"/>
    <mergeCell ref="Q20:R20"/>
    <mergeCell ref="T20:U20"/>
    <mergeCell ref="W18:Y18"/>
    <mergeCell ref="Z18:AB18"/>
    <mergeCell ref="AC18:AE18"/>
    <mergeCell ref="AF18:AH18"/>
    <mergeCell ref="AI18:AK18"/>
    <mergeCell ref="H19:I19"/>
    <mergeCell ref="K19:L19"/>
    <mergeCell ref="N19:O19"/>
    <mergeCell ref="Q19:R19"/>
    <mergeCell ref="T19:U19"/>
    <mergeCell ref="X3:Y3"/>
    <mergeCell ref="AA3:AB3"/>
    <mergeCell ref="AD3:AE3"/>
    <mergeCell ref="AG3:AH3"/>
    <mergeCell ref="AJ3:AK3"/>
    <mergeCell ref="H18:J18"/>
    <mergeCell ref="K18:M18"/>
    <mergeCell ref="N18:P18"/>
    <mergeCell ref="Q18:S18"/>
    <mergeCell ref="T18:V18"/>
    <mergeCell ref="A3:B3"/>
    <mergeCell ref="I3:J3"/>
    <mergeCell ref="L3:M3"/>
    <mergeCell ref="O3:P3"/>
    <mergeCell ref="R3:S3"/>
    <mergeCell ref="U3:V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8782-6191-446A-B768-F9B877CD9654}">
  <dimension ref="A3:EX506"/>
  <sheetViews>
    <sheetView topLeftCell="A231" workbookViewId="0">
      <selection activeCell="L261" sqref="L261"/>
    </sheetView>
  </sheetViews>
  <sheetFormatPr defaultColWidth="10.90625" defaultRowHeight="14.5" x14ac:dyDescent="0.35"/>
  <cols>
    <col min="2" max="2" width="14.7265625" customWidth="1"/>
    <col min="3" max="3" width="13.26953125" customWidth="1"/>
    <col min="15" max="24" width="16.453125" bestFit="1" customWidth="1"/>
    <col min="36" max="36" width="13.7265625" customWidth="1"/>
    <col min="51" max="51" width="13.81640625" bestFit="1" customWidth="1"/>
  </cols>
  <sheetData>
    <row r="3" spans="1:149" x14ac:dyDescent="0.35">
      <c r="B3" s="11" t="s">
        <v>3101</v>
      </c>
      <c r="C3" s="11"/>
      <c r="D3" t="s">
        <v>3079</v>
      </c>
      <c r="E3" s="12" t="s">
        <v>3051</v>
      </c>
      <c r="F3" s="12" t="s">
        <v>3052</v>
      </c>
      <c r="G3" s="12" t="s">
        <v>3053</v>
      </c>
      <c r="H3" s="12" t="s">
        <v>3054</v>
      </c>
      <c r="I3" s="12" t="s">
        <v>3055</v>
      </c>
      <c r="J3" s="12" t="s">
        <v>3102</v>
      </c>
      <c r="K3" s="12"/>
      <c r="L3" s="12" t="s">
        <v>3103</v>
      </c>
      <c r="M3" s="12" t="s">
        <v>3104</v>
      </c>
      <c r="N3" s="12" t="s">
        <v>3105</v>
      </c>
      <c r="Q3" s="11" t="s">
        <v>3101</v>
      </c>
      <c r="R3" s="11"/>
      <c r="T3" s="12" t="s">
        <v>3051</v>
      </c>
      <c r="U3" s="12" t="s">
        <v>3052</v>
      </c>
      <c r="V3" s="12" t="s">
        <v>3053</v>
      </c>
      <c r="W3" s="12" t="s">
        <v>3054</v>
      </c>
      <c r="X3" s="12" t="s">
        <v>3055</v>
      </c>
      <c r="Y3" s="12" t="s">
        <v>3102</v>
      </c>
      <c r="Z3" s="12"/>
      <c r="AA3" s="12" t="s">
        <v>3103</v>
      </c>
      <c r="AB3" s="12" t="s">
        <v>3104</v>
      </c>
      <c r="AC3" s="12" t="s">
        <v>3105</v>
      </c>
      <c r="AF3" s="11" t="s">
        <v>3101</v>
      </c>
      <c r="AG3" s="11"/>
      <c r="AI3" s="12" t="s">
        <v>3051</v>
      </c>
      <c r="AJ3" s="12" t="s">
        <v>3052</v>
      </c>
      <c r="AK3" s="12" t="s">
        <v>3053</v>
      </c>
      <c r="AL3" s="12" t="s">
        <v>3054</v>
      </c>
      <c r="AM3" s="12" t="s">
        <v>3055</v>
      </c>
      <c r="AN3" s="12" t="s">
        <v>3102</v>
      </c>
      <c r="AO3" s="12"/>
      <c r="AP3" s="12" t="s">
        <v>3103</v>
      </c>
      <c r="AQ3" s="12" t="s">
        <v>3104</v>
      </c>
      <c r="AR3" s="12" t="s">
        <v>3105</v>
      </c>
      <c r="AU3" s="11" t="s">
        <v>3101</v>
      </c>
      <c r="AV3" s="11"/>
      <c r="AX3" s="12" t="s">
        <v>3051</v>
      </c>
      <c r="AY3" s="12" t="s">
        <v>3052</v>
      </c>
      <c r="AZ3" s="12" t="s">
        <v>3053</v>
      </c>
      <c r="BA3" s="12" t="s">
        <v>3054</v>
      </c>
      <c r="BB3" s="12" t="s">
        <v>3055</v>
      </c>
      <c r="BC3" s="12" t="s">
        <v>3102</v>
      </c>
      <c r="BD3" s="12"/>
      <c r="BE3" s="12" t="s">
        <v>3103</v>
      </c>
      <c r="BF3" s="12" t="s">
        <v>3104</v>
      </c>
      <c r="BG3" s="12" t="s">
        <v>3105</v>
      </c>
      <c r="BJ3" s="11" t="s">
        <v>3101</v>
      </c>
      <c r="BK3" s="11"/>
      <c r="BM3" s="12" t="s">
        <v>3051</v>
      </c>
      <c r="BN3" s="12" t="s">
        <v>3052</v>
      </c>
      <c r="BO3" s="12" t="s">
        <v>3053</v>
      </c>
      <c r="BP3" s="12" t="s">
        <v>3054</v>
      </c>
      <c r="BQ3" s="12" t="s">
        <v>3055</v>
      </c>
      <c r="BR3" s="12" t="s">
        <v>3102</v>
      </c>
      <c r="BS3" s="12"/>
      <c r="BT3" s="12" t="s">
        <v>3103</v>
      </c>
      <c r="BU3" s="12" t="s">
        <v>3104</v>
      </c>
      <c r="BV3" s="12" t="s">
        <v>3105</v>
      </c>
      <c r="BY3" s="11" t="s">
        <v>3101</v>
      </c>
      <c r="BZ3" s="11"/>
      <c r="CB3" s="12" t="s">
        <v>3051</v>
      </c>
      <c r="CC3" s="12" t="s">
        <v>3052</v>
      </c>
      <c r="CD3" s="12" t="s">
        <v>3053</v>
      </c>
      <c r="CE3" s="12" t="s">
        <v>3054</v>
      </c>
      <c r="CF3" s="12" t="s">
        <v>3055</v>
      </c>
      <c r="CG3" s="12" t="s">
        <v>3102</v>
      </c>
      <c r="CH3" s="12"/>
      <c r="CI3" s="12" t="s">
        <v>3103</v>
      </c>
      <c r="CJ3" s="12" t="s">
        <v>3104</v>
      </c>
      <c r="CK3" s="12" t="s">
        <v>3105</v>
      </c>
      <c r="CN3" s="11" t="s">
        <v>3101</v>
      </c>
      <c r="CO3" s="11"/>
      <c r="CQ3" s="12" t="s">
        <v>3051</v>
      </c>
      <c r="CR3" s="12" t="s">
        <v>3052</v>
      </c>
      <c r="CS3" s="12" t="s">
        <v>3053</v>
      </c>
      <c r="CT3" s="12" t="s">
        <v>3054</v>
      </c>
      <c r="CU3" s="12" t="s">
        <v>3055</v>
      </c>
      <c r="CV3" s="12" t="s">
        <v>3102</v>
      </c>
      <c r="CW3" s="12"/>
      <c r="CX3" s="12" t="s">
        <v>3103</v>
      </c>
      <c r="CY3" s="12" t="s">
        <v>3104</v>
      </c>
      <c r="CZ3" s="12" t="s">
        <v>3105</v>
      </c>
      <c r="DC3" s="11" t="s">
        <v>3101</v>
      </c>
      <c r="DD3" s="11"/>
      <c r="DF3" s="12" t="s">
        <v>3051</v>
      </c>
      <c r="DG3" s="12" t="s">
        <v>3052</v>
      </c>
      <c r="DH3" s="12" t="s">
        <v>3053</v>
      </c>
      <c r="DI3" s="12" t="s">
        <v>3054</v>
      </c>
      <c r="DJ3" s="12" t="s">
        <v>3055</v>
      </c>
      <c r="DK3" s="12" t="s">
        <v>3102</v>
      </c>
      <c r="DL3" s="12"/>
      <c r="DM3" s="12" t="s">
        <v>3103</v>
      </c>
      <c r="DN3" s="12" t="s">
        <v>3104</v>
      </c>
      <c r="DO3" s="12" t="s">
        <v>3105</v>
      </c>
      <c r="DR3" s="11" t="s">
        <v>3101</v>
      </c>
      <c r="DS3" s="11"/>
      <c r="DU3" s="12" t="s">
        <v>3051</v>
      </c>
      <c r="DV3" s="12" t="s">
        <v>3052</v>
      </c>
      <c r="DW3" s="12" t="s">
        <v>3053</v>
      </c>
      <c r="DX3" s="12" t="s">
        <v>3054</v>
      </c>
      <c r="DY3" s="12" t="s">
        <v>3055</v>
      </c>
      <c r="DZ3" s="12" t="s">
        <v>3102</v>
      </c>
      <c r="EA3" s="12"/>
      <c r="EB3" s="12" t="s">
        <v>3103</v>
      </c>
      <c r="EC3" s="12" t="s">
        <v>3104</v>
      </c>
      <c r="ED3" s="12" t="s">
        <v>3105</v>
      </c>
      <c r="EG3" s="11" t="s">
        <v>3101</v>
      </c>
      <c r="EH3" s="11"/>
      <c r="EJ3" s="12" t="s">
        <v>3051</v>
      </c>
      <c r="EK3" s="12" t="s">
        <v>3052</v>
      </c>
      <c r="EL3" s="12" t="s">
        <v>3053</v>
      </c>
      <c r="EM3" s="12" t="s">
        <v>3054</v>
      </c>
      <c r="EN3" s="12" t="s">
        <v>3055</v>
      </c>
      <c r="EO3" s="12" t="s">
        <v>3102</v>
      </c>
      <c r="EP3" s="12"/>
      <c r="EQ3" s="12" t="s">
        <v>3103</v>
      </c>
      <c r="ER3" s="12" t="s">
        <v>3104</v>
      </c>
      <c r="ES3" s="12" t="s">
        <v>3105</v>
      </c>
    </row>
    <row r="4" spans="1:149" x14ac:dyDescent="0.35">
      <c r="B4" s="12" t="s">
        <v>3071</v>
      </c>
      <c r="C4" s="12" t="s">
        <v>3072</v>
      </c>
      <c r="D4">
        <v>0</v>
      </c>
      <c r="E4" s="48">
        <v>44690</v>
      </c>
      <c r="F4" s="49">
        <v>108.789001</v>
      </c>
      <c r="G4" s="53">
        <f>(LN(F4/C$8)+(C$7+((C$6^2)/2))*((365-D4))/365)/(C$6*SQRT((365-D4)/365))</f>
        <v>14.807516784959335</v>
      </c>
      <c r="H4" s="53">
        <f>(LN(F4/C$8)+(C$7-((C$6^2)/2))*((365-D4)/365))/(C$6*SQRT((365-D4)/365))</f>
        <v>14.789131045610574</v>
      </c>
      <c r="I4" s="54">
        <f>_xlfn.NORM.S.DIST(G4,1)</f>
        <v>1</v>
      </c>
      <c r="J4" s="55">
        <f>+I4</f>
        <v>1</v>
      </c>
      <c r="K4" s="14"/>
      <c r="L4" s="14">
        <f>+J4*F4</f>
        <v>108.789001</v>
      </c>
      <c r="M4" s="14">
        <f>+ABS(L4*0.05)</f>
        <v>5.4394500500000005</v>
      </c>
      <c r="N4" s="14">
        <f>+L4+M4</f>
        <v>114.22845105</v>
      </c>
      <c r="Q4" s="12" t="s">
        <v>3071</v>
      </c>
      <c r="R4" s="13" t="s">
        <v>3072</v>
      </c>
      <c r="S4">
        <v>0</v>
      </c>
      <c r="T4" s="48">
        <v>44690</v>
      </c>
      <c r="U4" s="49">
        <v>108.789001</v>
      </c>
      <c r="V4" s="53">
        <f>(LN(U4/R$8)+(R$7+((R$6^2)/2))*((365-S4))/365)/(R$6*SQRT((365-S4)/365))</f>
        <v>13.043362777449072</v>
      </c>
      <c r="W4" s="53">
        <f>(LN(U4/R$8)+(R$7-((R$6^2)/2))*((365-S4)/365))/(R$6*SQRT((365-S4)/365))</f>
        <v>13.024977038100312</v>
      </c>
      <c r="X4" s="54">
        <f>_xlfn.NORM.S.DIST(V4,1)</f>
        <v>1</v>
      </c>
      <c r="Y4" s="55">
        <f>+X4</f>
        <v>1</v>
      </c>
      <c r="Z4" s="14" t="s">
        <v>3106</v>
      </c>
      <c r="AA4" s="14">
        <f>+Y4*U4</f>
        <v>108.789001</v>
      </c>
      <c r="AB4" s="14">
        <f>+ABS(AA4*0.05)</f>
        <v>5.4394500500000005</v>
      </c>
      <c r="AC4" s="14">
        <f>+AA4+AB4</f>
        <v>114.22845105</v>
      </c>
      <c r="AF4" s="12" t="s">
        <v>3071</v>
      </c>
      <c r="AG4" s="13" t="s">
        <v>3072</v>
      </c>
      <c r="AH4">
        <v>0</v>
      </c>
      <c r="AI4" s="48">
        <v>44690</v>
      </c>
      <c r="AJ4" s="49">
        <v>108.789001</v>
      </c>
      <c r="AK4" s="53">
        <f>(LN(AJ4/AG$8)+(AG$7+((AG$6^2)/2))*((365-AH4))/365)/(AG$6*SQRT((365-AH4)/365))</f>
        <v>9.6779607914657824</v>
      </c>
      <c r="AL4" s="53">
        <f>(LN(AJ4/AG$8)+(AG$7-((AG$6^2)/2))*((365-AH4)/365))/(AG$6*SQRT((365-AH4)/365))</f>
        <v>9.6595750521170221</v>
      </c>
      <c r="AM4" s="54">
        <f>_xlfn.NORM.S.DIST(AK4,1)</f>
        <v>1</v>
      </c>
      <c r="AN4" s="55">
        <f>+AM4</f>
        <v>1</v>
      </c>
      <c r="AO4" s="14" t="s">
        <v>3106</v>
      </c>
      <c r="AP4" s="14">
        <f>+AN4*AJ4</f>
        <v>108.789001</v>
      </c>
      <c r="AQ4" s="14">
        <f>+ABS(AP4*0.05)</f>
        <v>5.4394500500000005</v>
      </c>
      <c r="AR4" s="14">
        <f>+AP4+AQ4</f>
        <v>114.22845105</v>
      </c>
      <c r="AU4" s="12" t="s">
        <v>3071</v>
      </c>
      <c r="AV4" s="13" t="s">
        <v>3072</v>
      </c>
      <c r="AW4">
        <v>0</v>
      </c>
      <c r="AX4" s="48">
        <v>44690</v>
      </c>
      <c r="AY4" s="49">
        <v>108.789001</v>
      </c>
      <c r="AZ4" s="53">
        <f>(LN(AY4/AV$8)+(AV$7+((AV$6^2)/2))*((365-AW4))/365)/(AV$6*SQRT((365-AW4)/365))</f>
        <v>30.654135504722451</v>
      </c>
      <c r="BA4" s="53">
        <f>(LN(AY4/AV$8)+(AV$7-((AV$6^2)/2))*((365-AW4)/365))/(AV$6*SQRT((365-AW4)/365))</f>
        <v>30.635749765373689</v>
      </c>
      <c r="BB4" s="54">
        <f>_xlfn.NORM.S.DIST(AZ4,1)</f>
        <v>1</v>
      </c>
      <c r="BC4" s="55">
        <f>+BB4</f>
        <v>1</v>
      </c>
      <c r="BD4" s="14" t="s">
        <v>3106</v>
      </c>
      <c r="BE4" s="14">
        <f>+BC4*AY4</f>
        <v>108.789001</v>
      </c>
      <c r="BF4" s="14">
        <f>+ABS(BE4*0.05)</f>
        <v>5.4394500500000005</v>
      </c>
      <c r="BG4" s="14">
        <f>+BE4+BF4</f>
        <v>114.22845105</v>
      </c>
      <c r="BJ4" s="12" t="s">
        <v>3071</v>
      </c>
      <c r="BK4" s="13" t="s">
        <v>3072</v>
      </c>
      <c r="BL4">
        <v>0</v>
      </c>
      <c r="BM4" s="48">
        <v>44690</v>
      </c>
      <c r="BN4" s="49">
        <v>108.789001</v>
      </c>
      <c r="BO4" s="53">
        <f>(LN(BN4/BK$8)+(BK$7+((BK$6^2)/2))*((365-BL4))/365)/(BK$6*SQRT((365-BL4)/365))</f>
        <v>9.6779607914657824</v>
      </c>
      <c r="BP4" s="53">
        <f>(LN(BN4/BK$8)+(BK$7-((BK$6^2)/2))*((365-BL4)/365))/(BK$6*SQRT((365-BL4)/365))</f>
        <v>9.6595750521170221</v>
      </c>
      <c r="BQ4" s="54">
        <f>_xlfn.NORM.S.DIST(BO4,1)</f>
        <v>1</v>
      </c>
      <c r="BR4" s="55">
        <f>+BQ4</f>
        <v>1</v>
      </c>
      <c r="BS4" s="14" t="s">
        <v>3106</v>
      </c>
      <c r="BT4" s="14">
        <f>+BR4*BN4</f>
        <v>108.789001</v>
      </c>
      <c r="BU4" s="14">
        <f>+ABS(BT4*0.05)</f>
        <v>5.4394500500000005</v>
      </c>
      <c r="BV4" s="14">
        <f>+BT4+BU4</f>
        <v>114.22845105</v>
      </c>
      <c r="BY4" s="12" t="s">
        <v>3071</v>
      </c>
      <c r="BZ4" s="13" t="s">
        <v>3072</v>
      </c>
      <c r="CA4">
        <v>0</v>
      </c>
      <c r="CB4" s="48">
        <v>44690</v>
      </c>
      <c r="CC4" s="49">
        <v>108.789001</v>
      </c>
      <c r="CD4" s="53">
        <f>(LN(CC4/BZ$8)+(BZ$7+((BZ$6^2)/2))*((365-CA4))/365)/(BZ$6*SQRT((365-CA4)/365))</f>
        <v>10.776785643395501</v>
      </c>
      <c r="CE4" s="53">
        <f>(LN(CC4/BZ$8)+(BZ$7-((BZ$6^2)/2))*((365-CA4)/365))/(BZ$6*SQRT((365-CA4)/365))</f>
        <v>10.75839990404674</v>
      </c>
      <c r="CF4" s="54">
        <f>_xlfn.NORM.S.DIST(CD4,1)</f>
        <v>1</v>
      </c>
      <c r="CG4" s="55">
        <f>+CF4</f>
        <v>1</v>
      </c>
      <c r="CH4" s="14" t="s">
        <v>3106</v>
      </c>
      <c r="CI4" s="14">
        <f>+CG4*CC4</f>
        <v>108.789001</v>
      </c>
      <c r="CJ4" s="14">
        <f>+ABS(CI4*0.05)</f>
        <v>5.4394500500000005</v>
      </c>
      <c r="CK4" s="14">
        <f>+CI4+CJ4</f>
        <v>114.22845105</v>
      </c>
      <c r="CN4" s="12" t="s">
        <v>3071</v>
      </c>
      <c r="CO4" s="13" t="s">
        <v>3072</v>
      </c>
      <c r="CP4">
        <v>0</v>
      </c>
      <c r="CQ4" s="48">
        <v>44690</v>
      </c>
      <c r="CR4" s="49">
        <v>108.789001</v>
      </c>
      <c r="CS4" s="53">
        <f>(LN(CR4/CO$8)+(CO$7+((CO$6^2)/2))*((365-CP4))/365)/(CO$6*SQRT((365-CP4)/365))</f>
        <v>26.795071986720913</v>
      </c>
      <c r="CT4" s="53">
        <f>(LN(CR4/CO$8)+(CO$7-((CO$6^2)/2))*((365-CP4)/365))/(CO$6*SQRT((365-CP4)/365))</f>
        <v>26.776686247372155</v>
      </c>
      <c r="CU4" s="54">
        <f>_xlfn.NORM.S.DIST(CS4,1)</f>
        <v>1</v>
      </c>
      <c r="CV4" s="55">
        <f>+CU4</f>
        <v>1</v>
      </c>
      <c r="CW4" s="14" t="s">
        <v>3106</v>
      </c>
      <c r="CX4" s="14">
        <f>+CV4*CR4</f>
        <v>108.789001</v>
      </c>
      <c r="CY4" s="14">
        <f>+ABS(CX4*0.05)</f>
        <v>5.4394500500000005</v>
      </c>
      <c r="CZ4" s="14">
        <f>+CX4+CY4</f>
        <v>114.22845105</v>
      </c>
      <c r="DC4" s="12" t="s">
        <v>3071</v>
      </c>
      <c r="DD4" s="13" t="s">
        <v>3072</v>
      </c>
      <c r="DE4">
        <v>0</v>
      </c>
      <c r="DF4" s="48">
        <v>44690</v>
      </c>
      <c r="DG4" s="49">
        <v>108.789001</v>
      </c>
      <c r="DH4" s="53">
        <f>(LN(DG4/DD$8)+(DD$7+((DD$6^2)/2))*((365-DE4))/365)/(DD$6*SQRT((365-DE4)/365))</f>
        <v>-0.23850508110476296</v>
      </c>
      <c r="DI4" s="53">
        <f>(LN(DG4/DD$8)+(DD$7-((DD$6^2)/2))*((365-DE4)/365))/(DD$6*SQRT((365-DE4)/365))</f>
        <v>-0.25689082045352296</v>
      </c>
      <c r="DJ4" s="54">
        <f>_xlfn.NORM.S.DIST(DH4,1)</f>
        <v>0.40574468744947045</v>
      </c>
      <c r="DK4" s="55">
        <f>+DJ4</f>
        <v>0.40574468744947045</v>
      </c>
      <c r="DL4" s="14" t="s">
        <v>3106</v>
      </c>
      <c r="DM4" s="14">
        <f>+DK4*DG4</f>
        <v>44.140559208685126</v>
      </c>
      <c r="DN4" s="14">
        <f>+ABS(DM4*0.05)</f>
        <v>2.2070279604342562</v>
      </c>
      <c r="DO4" s="14">
        <f>+DM4+DN4</f>
        <v>46.347587169119379</v>
      </c>
      <c r="DR4" s="12" t="s">
        <v>3071</v>
      </c>
      <c r="DS4" s="13" t="s">
        <v>3072</v>
      </c>
      <c r="DT4">
        <v>0</v>
      </c>
      <c r="DU4" s="48">
        <v>44690</v>
      </c>
      <c r="DV4" s="49">
        <v>108.789001</v>
      </c>
      <c r="DW4" s="53">
        <f>(LN(DV4/DS$8)+(DS$7+((DS$6^2)/2))*((365-DT4))/365)/(DS$6*SQRT((365-DT4)/365))</f>
        <v>47.378222250176115</v>
      </c>
      <c r="DX4" s="53">
        <f>(LN(DV4/DS$8)+(DS$7-((DS$6^2)/2))*((365-DT4)/365))/(DS$6*SQRT((365-DT4)/365))</f>
        <v>47.359836510827357</v>
      </c>
      <c r="DY4" s="54">
        <f>_xlfn.NORM.S.DIST(DW4,1)</f>
        <v>1</v>
      </c>
      <c r="DZ4" s="55">
        <f>+DY4</f>
        <v>1</v>
      </c>
      <c r="EA4" s="14" t="s">
        <v>3106</v>
      </c>
      <c r="EB4" s="14">
        <f>+DZ4*DV4</f>
        <v>108.789001</v>
      </c>
      <c r="EC4" s="14">
        <f>+ABS(EB4*0.05)</f>
        <v>5.4394500500000005</v>
      </c>
      <c r="ED4" s="14">
        <f>+EB4+EC4</f>
        <v>114.22845105</v>
      </c>
      <c r="EG4" s="12" t="s">
        <v>3071</v>
      </c>
      <c r="EH4" s="13" t="s">
        <v>3072</v>
      </c>
      <c r="EI4">
        <v>0</v>
      </c>
      <c r="EJ4" s="48">
        <v>44690</v>
      </c>
      <c r="EK4" s="49">
        <v>108.789001</v>
      </c>
      <c r="EL4" s="53">
        <f>(LN(EK4/EH$8)+(EH$7+((EH$6^2)/2))*((365-EI4))/365)/(EH$6*SQRT((365-EI4)/365))</f>
        <v>75.162017836315897</v>
      </c>
      <c r="EM4" s="53">
        <f>(LN(EK4/EH$8)+(EH$7-((EH$6^2)/2))*((365-EI4)/365))/(EH$6*SQRT((365-EI4)/365))</f>
        <v>75.143632096967139</v>
      </c>
      <c r="EN4" s="54">
        <f>_xlfn.NORM.S.DIST(EL4,1)</f>
        <v>1</v>
      </c>
      <c r="EO4" s="55">
        <f>+EN4</f>
        <v>1</v>
      </c>
      <c r="EP4" s="14" t="s">
        <v>3106</v>
      </c>
      <c r="EQ4" s="14">
        <f>+EO4*EK4</f>
        <v>108.789001</v>
      </c>
      <c r="ER4" s="14">
        <f>+ABS(EQ4*0.05)</f>
        <v>5.4394500500000005</v>
      </c>
      <c r="ES4" s="14">
        <f>+EQ4+ER4</f>
        <v>114.22845105</v>
      </c>
    </row>
    <row r="5" spans="1:149" x14ac:dyDescent="0.35">
      <c r="B5" s="12" t="s">
        <v>3073</v>
      </c>
      <c r="C5" s="12">
        <f>+Parámetros!C5</f>
        <v>4.669560736339772</v>
      </c>
      <c r="D5" s="31">
        <f>+E5-$E$4</f>
        <v>1</v>
      </c>
      <c r="E5" s="48">
        <v>44691</v>
      </c>
      <c r="F5" s="49">
        <v>108.85900100000001</v>
      </c>
      <c r="G5" s="53">
        <f t="shared" ref="G5:G68" si="0">(LN(F5/C$8)+(C$7+((C$6^2)/2))*((365-D5))/365)/(C$6*SQRT((365-D5)/365))</f>
        <v>14.848895481567899</v>
      </c>
      <c r="H5" s="53">
        <f t="shared" ref="H5:H68" si="1">(LN(F5/C$8)+(C$7-((C$6^2)/2))*((365-D5)/365))/(C$6*SQRT((365-D5)/365))</f>
        <v>14.830534945437769</v>
      </c>
      <c r="I5" s="54">
        <f t="shared" ref="I5:I68" si="2">_xlfn.NORM.S.DIST(G5,1)</f>
        <v>1</v>
      </c>
      <c r="J5" s="14">
        <f t="shared" ref="J5:J68" si="3">+I5</f>
        <v>1</v>
      </c>
      <c r="K5" s="14">
        <f>+J5-J4</f>
        <v>0</v>
      </c>
      <c r="L5" s="14">
        <f t="shared" ref="L5:L68" si="4">+K5*F5</f>
        <v>0</v>
      </c>
      <c r="M5" s="14">
        <f t="shared" ref="M5:M68" si="5">+ABS(L5*0.05)</f>
        <v>0</v>
      </c>
      <c r="N5" s="14">
        <f>+L5+M5+N4</f>
        <v>114.22845105</v>
      </c>
      <c r="Q5" s="12" t="s">
        <v>3073</v>
      </c>
      <c r="R5" s="12">
        <v>4.669560736339772</v>
      </c>
      <c r="S5" s="31">
        <f>+T5-$E$4</f>
        <v>1</v>
      </c>
      <c r="T5" s="48">
        <v>44691</v>
      </c>
      <c r="U5" s="49">
        <v>108.85900100000001</v>
      </c>
      <c r="V5" s="53">
        <f t="shared" ref="V5:V68" si="6">(LN(U5/R$8)+(R$7+((R$6^2)/2))*((365-S5))/365)/(R$6*SQRT((365-S5)/365))</f>
        <v>13.08231984764998</v>
      </c>
      <c r="W5" s="53">
        <f t="shared" ref="W5:W68" si="7">(LN(U5/R$8)+(R$7-((R$6^2)/2))*((365-S5)/365))/(R$6*SQRT((365-S5)/365))</f>
        <v>13.063959311519852</v>
      </c>
      <c r="X5" s="54">
        <f t="shared" ref="X5:X68" si="8">_xlfn.NORM.S.DIST(V5,1)</f>
        <v>1</v>
      </c>
      <c r="Y5" s="14">
        <f t="shared" ref="Y5:Y68" si="9">+X5</f>
        <v>1</v>
      </c>
      <c r="Z5" s="14">
        <f>+Y5-Y4</f>
        <v>0</v>
      </c>
      <c r="AA5" s="14">
        <f t="shared" ref="AA5:AA68" si="10">+Z5*U5</f>
        <v>0</v>
      </c>
      <c r="AB5" s="14">
        <f t="shared" ref="AB5:AB68" si="11">+ABS(AA5*0.05)</f>
        <v>0</v>
      </c>
      <c r="AC5" s="14">
        <f>+AA5+AB5+AC4</f>
        <v>114.22845105</v>
      </c>
      <c r="AF5" s="12" t="s">
        <v>3073</v>
      </c>
      <c r="AG5" s="12">
        <v>4.669560736339772</v>
      </c>
      <c r="AH5" s="31">
        <f>+AI5-$E$4</f>
        <v>1</v>
      </c>
      <c r="AI5" s="48">
        <v>44691</v>
      </c>
      <c r="AJ5" s="49">
        <v>108.85900100000001</v>
      </c>
      <c r="AK5" s="53">
        <f t="shared" ref="AK5:AK68" si="12">(LN(AJ5/AG$8)+(AG$7+((AG$6^2)/2))*((365-AH5))/365)/(AG$6*SQRT((365-AH5)/365))</f>
        <v>9.7122982273904856</v>
      </c>
      <c r="AL5" s="53">
        <f t="shared" ref="AL5:AL68" si="13">(LN(AJ5/AG$8)+(AG$7-((AG$6^2)/2))*((365-AH5)/365))/(AG$6*SQRT((365-AH5)/365))</f>
        <v>9.6939376912603574</v>
      </c>
      <c r="AM5" s="54">
        <f t="shared" ref="AM5:AM68" si="14">_xlfn.NORM.S.DIST(AK5,1)</f>
        <v>1</v>
      </c>
      <c r="AN5" s="14">
        <f t="shared" ref="AN5:AN68" si="15">+AM5</f>
        <v>1</v>
      </c>
      <c r="AO5" s="14">
        <f>+AN5-AN4</f>
        <v>0</v>
      </c>
      <c r="AP5" s="14">
        <f t="shared" ref="AP5:AP68" si="16">+AO5*AJ5</f>
        <v>0</v>
      </c>
      <c r="AQ5" s="14">
        <f t="shared" ref="AQ5:AQ68" si="17">+ABS(AP5*0.05)</f>
        <v>0</v>
      </c>
      <c r="AR5" s="14">
        <f>+AP5+AQ5+AR4</f>
        <v>114.22845105</v>
      </c>
      <c r="AU5" s="12" t="s">
        <v>3073</v>
      </c>
      <c r="AV5" s="12">
        <v>4.669560736339772</v>
      </c>
      <c r="AW5" s="31">
        <f>+AX5-$E$4</f>
        <v>1</v>
      </c>
      <c r="AX5" s="48">
        <v>44691</v>
      </c>
      <c r="AY5" s="49">
        <v>108.85900100000001</v>
      </c>
      <c r="AZ5" s="53">
        <f t="shared" ref="AZ5:AZ68" si="18">(LN(AY5/AV$8)+(AV$7+((AV$6^2)/2))*((365-AW5))/365)/(AV$6*SQRT((365-AW5)/365))</f>
        <v>30.7172666051463</v>
      </c>
      <c r="BA5" s="53">
        <f t="shared" ref="BA5:BA68" si="19">(LN(AY5/AV$8)+(AV$7-((AV$6^2)/2))*((365-AW5)/365))/(AV$6*SQRT((365-AW5)/365))</f>
        <v>30.698906069016175</v>
      </c>
      <c r="BB5" s="54">
        <f t="shared" ref="BB5:BB68" si="20">_xlfn.NORM.S.DIST(AZ5,1)</f>
        <v>1</v>
      </c>
      <c r="BC5" s="14">
        <f t="shared" ref="BC5:BC68" si="21">+BB5</f>
        <v>1</v>
      </c>
      <c r="BD5" s="14">
        <f>+BC5-BC4</f>
        <v>0</v>
      </c>
      <c r="BE5" s="14">
        <f t="shared" ref="BE5:BE68" si="22">+BD5*AY5</f>
        <v>0</v>
      </c>
      <c r="BF5" s="14">
        <f t="shared" ref="BF5:BF68" si="23">+ABS(BE5*0.05)</f>
        <v>0</v>
      </c>
      <c r="BG5" s="14">
        <f>+BE5+BF5+BG4</f>
        <v>114.22845105</v>
      </c>
      <c r="BJ5" s="12" t="s">
        <v>3073</v>
      </c>
      <c r="BK5" s="12">
        <v>4.669560736339772</v>
      </c>
      <c r="BL5" s="31">
        <f>+BM5-$E$4</f>
        <v>1</v>
      </c>
      <c r="BM5" s="48">
        <v>44691</v>
      </c>
      <c r="BN5" s="49">
        <v>108.85900100000001</v>
      </c>
      <c r="BO5" s="53">
        <f t="shared" ref="BO5:BO68" si="24">(LN(BN5/BK$8)+(BK$7+((BK$6^2)/2))*((365-BL5))/365)/(BK$6*SQRT((365-BL5)/365))</f>
        <v>9.7122982273904856</v>
      </c>
      <c r="BP5" s="53">
        <f t="shared" ref="BP5:BP68" si="25">(LN(BN5/BK$8)+(BK$7-((BK$6^2)/2))*((365-BL5)/365))/(BK$6*SQRT((365-BL5)/365))</f>
        <v>9.6939376912603574</v>
      </c>
      <c r="BQ5" s="54">
        <f t="shared" ref="BQ5:BQ68" si="26">_xlfn.NORM.S.DIST(BO5,1)</f>
        <v>1</v>
      </c>
      <c r="BR5" s="14">
        <f t="shared" ref="BR5:BR68" si="27">+BQ5</f>
        <v>1</v>
      </c>
      <c r="BS5" s="14">
        <f>+BR5-BR4</f>
        <v>0</v>
      </c>
      <c r="BT5" s="14">
        <f t="shared" ref="BT5:BT68" si="28">+BS5*BN5</f>
        <v>0</v>
      </c>
      <c r="BU5" s="14">
        <f t="shared" ref="BU5:BU68" si="29">+ABS(BT5*0.05)</f>
        <v>0</v>
      </c>
      <c r="BV5" s="14">
        <f>+BT5+BU5+BV4</f>
        <v>114.22845105</v>
      </c>
      <c r="BY5" s="12" t="s">
        <v>3073</v>
      </c>
      <c r="BZ5" s="12">
        <v>4.669560736339772</v>
      </c>
      <c r="CA5" s="31">
        <f>+CB5-$E$4</f>
        <v>1</v>
      </c>
      <c r="CB5" s="48">
        <v>44691</v>
      </c>
      <c r="CC5" s="49">
        <v>108.85900100000001</v>
      </c>
      <c r="CD5" s="53">
        <f t="shared" ref="CD5:CD68" si="30">(LN(CC5/BZ$8)+(BZ$7+((BZ$6^2)/2))*((365-CA5))/365)/(BZ$6*SQRT((365-CA5)/365))</f>
        <v>10.812631418879839</v>
      </c>
      <c r="CE5" s="53">
        <f t="shared" ref="CE5:CE68" si="31">(LN(CC5/BZ$8)+(BZ$7-((BZ$6^2)/2))*((365-CA5)/365))/(BZ$6*SQRT((365-CA5)/365))</f>
        <v>10.794270882749712</v>
      </c>
      <c r="CF5" s="54">
        <f t="shared" ref="CF5:CF68" si="32">_xlfn.NORM.S.DIST(CD5,1)</f>
        <v>1</v>
      </c>
      <c r="CG5" s="14">
        <f t="shared" ref="CG5:CG68" si="33">+CF5</f>
        <v>1</v>
      </c>
      <c r="CH5" s="14">
        <f>+CG5-CG4</f>
        <v>0</v>
      </c>
      <c r="CI5" s="14">
        <f t="shared" ref="CI5:CI68" si="34">+CH5*CC5</f>
        <v>0</v>
      </c>
      <c r="CJ5" s="14">
        <f t="shared" ref="CJ5:CJ68" si="35">+ABS(CI5*0.05)</f>
        <v>0</v>
      </c>
      <c r="CK5" s="14">
        <f>+CI5+CJ5+CK4</f>
        <v>114.22845105</v>
      </c>
      <c r="CN5" s="12" t="s">
        <v>3073</v>
      </c>
      <c r="CO5" s="12">
        <v>4.669560736339772</v>
      </c>
      <c r="CP5" s="31">
        <f>+CQ5-$E$4</f>
        <v>1</v>
      </c>
      <c r="CQ5" s="48">
        <v>44691</v>
      </c>
      <c r="CR5" s="49">
        <v>108.85900100000001</v>
      </c>
      <c r="CS5" s="53">
        <f t="shared" ref="CS5:CS68" si="36">(LN(CR5/CO$8)+(CO$7+((CO$6^2)/2))*((365-CP5))/365)/(CO$6*SQRT((365-CP5)/365))</f>
        <v>26.852905811462371</v>
      </c>
      <c r="CT5" s="53">
        <f t="shared" ref="CT5:CT68" si="37">(LN(CR5/CO$8)+(CO$7-((CO$6^2)/2))*((365-CP5)/365))/(CO$6*SQRT((365-CP5)/365))</f>
        <v>26.834545275332243</v>
      </c>
      <c r="CU5" s="54">
        <f t="shared" ref="CU5:CU68" si="38">_xlfn.NORM.S.DIST(CS5,1)</f>
        <v>1</v>
      </c>
      <c r="CV5" s="14">
        <f t="shared" ref="CV5:CV68" si="39">+CU5</f>
        <v>1</v>
      </c>
      <c r="CW5" s="14">
        <f>+CV5-CV4</f>
        <v>0</v>
      </c>
      <c r="CX5" s="14">
        <f t="shared" ref="CX5:CX68" si="40">+CW5*CR5</f>
        <v>0</v>
      </c>
      <c r="CY5" s="14">
        <f t="shared" ref="CY5:CY68" si="41">+ABS(CX5*0.05)</f>
        <v>0</v>
      </c>
      <c r="CZ5" s="14">
        <f>+CX5+CY5+CZ4</f>
        <v>114.22845105</v>
      </c>
      <c r="DC5" s="12" t="s">
        <v>3073</v>
      </c>
      <c r="DD5" s="12">
        <v>4.669560736339772</v>
      </c>
      <c r="DE5" s="31">
        <f>+DF5-$E$4</f>
        <v>1</v>
      </c>
      <c r="DF5" s="48">
        <v>44691</v>
      </c>
      <c r="DG5" s="49">
        <v>108.85900100000001</v>
      </c>
      <c r="DH5" s="53">
        <f t="shared" ref="DH5:DH68" si="42">(LN(DG5/DD$8)+(DD$7+((DD$6^2)/2))*((365-DE5))/365)/(DD$6*SQRT((365-DE5)/365))</f>
        <v>-0.21777982162573611</v>
      </c>
      <c r="DI5" s="53">
        <f t="shared" ref="DI5:DI68" si="43">(LN(DG5/DD$8)+(DD$7-((DD$6^2)/2))*((365-DE5)/365))/(DD$6*SQRT((365-DE5)/365))</f>
        <v>-0.23614035775586362</v>
      </c>
      <c r="DJ5" s="54">
        <f t="shared" ref="DJ5:DJ68" si="44">_xlfn.NORM.S.DIST(DH5,1)</f>
        <v>0.41380033361892266</v>
      </c>
      <c r="DK5" s="14">
        <f t="shared" ref="DK5:DK68" si="45">+DJ5</f>
        <v>0.41380033361892266</v>
      </c>
      <c r="DL5" s="14">
        <f>+DK5-DK4</f>
        <v>8.0556461694522019E-3</v>
      </c>
      <c r="DM5" s="14">
        <f t="shared" ref="DM5:DM68" si="46">+DL5*DG5</f>
        <v>0.87692959441604346</v>
      </c>
      <c r="DN5" s="14">
        <f t="shared" ref="DN5:DN68" si="47">+ABS(DM5*0.05)</f>
        <v>4.3846479720802176E-2</v>
      </c>
      <c r="DO5" s="14">
        <f>+DM5+DN5+DO4</f>
        <v>47.268363243256225</v>
      </c>
      <c r="DR5" s="12" t="s">
        <v>3073</v>
      </c>
      <c r="DS5" s="12">
        <v>4.669560736339772</v>
      </c>
      <c r="DT5" s="31">
        <f>+DU5-$E$4</f>
        <v>1</v>
      </c>
      <c r="DU5" s="48">
        <v>44691</v>
      </c>
      <c r="DV5" s="49">
        <v>108.85900100000001</v>
      </c>
      <c r="DW5" s="53">
        <f t="shared" ref="DW5:DW68" si="48">(LN(DV5/DS$8)+(DS$7+((DS$6^2)/2))*((365-DT5))/365)/(DS$6*SQRT((365-DT5)/365))</f>
        <v>47.464310240947519</v>
      </c>
      <c r="DX5" s="53">
        <f t="shared" ref="DX5:DX68" si="49">(LN(DV5/DS$8)+(DS$7-((DS$6^2)/2))*((365-DT5)/365))/(DS$6*SQRT((365-DT5)/365))</f>
        <v>47.445949704817394</v>
      </c>
      <c r="DY5" s="54">
        <f t="shared" ref="DY5:DY68" si="50">_xlfn.NORM.S.DIST(DW5,1)</f>
        <v>1</v>
      </c>
      <c r="DZ5" s="14">
        <f t="shared" ref="DZ5:DZ68" si="51">+DY5</f>
        <v>1</v>
      </c>
      <c r="EA5" s="14">
        <f>+DZ5-DZ4</f>
        <v>0</v>
      </c>
      <c r="EB5" s="14">
        <f t="shared" ref="EB5:EB68" si="52">+EA5*DV5</f>
        <v>0</v>
      </c>
      <c r="EC5" s="14">
        <f t="shared" ref="EC5:EC68" si="53">+ABS(EB5*0.05)</f>
        <v>0</v>
      </c>
      <c r="ED5" s="14">
        <f>+EB5+EC5+ED4</f>
        <v>114.22845105</v>
      </c>
      <c r="EG5" s="12" t="s">
        <v>3073</v>
      </c>
      <c r="EH5" s="12">
        <v>4.669560736339772</v>
      </c>
      <c r="EI5" s="31">
        <f>+EJ5-$E$4</f>
        <v>1</v>
      </c>
      <c r="EJ5" s="48">
        <v>44691</v>
      </c>
      <c r="EK5" s="49">
        <v>108.85900100000001</v>
      </c>
      <c r="EL5" s="53">
        <f t="shared" ref="EL5:EL68" si="54">(LN(EK5/EH$8)+(EH$7+((EH$6^2)/2))*((365-EI5))/365)/(EH$6*SQRT((365-EI5)/365))</f>
        <v>75.28624420548833</v>
      </c>
      <c r="EM5" s="53">
        <f t="shared" ref="EM5:EM68" si="55">(LN(EK5/EH$8)+(EH$7-((EH$6^2)/2))*((365-EI5)/365))/(EH$6*SQRT((365-EI5)/365))</f>
        <v>75.267883669358199</v>
      </c>
      <c r="EN5" s="54">
        <f t="shared" ref="EN5:EN68" si="56">_xlfn.NORM.S.DIST(EL5,1)</f>
        <v>1</v>
      </c>
      <c r="EO5" s="14">
        <f t="shared" ref="EO5:EO68" si="57">+EN5</f>
        <v>1</v>
      </c>
      <c r="EP5" s="14">
        <f>+EO5-EO4</f>
        <v>0</v>
      </c>
      <c r="EQ5" s="14">
        <f t="shared" ref="EQ5:EQ68" si="58">+EP5*EK5</f>
        <v>0</v>
      </c>
      <c r="ER5" s="14">
        <f t="shared" ref="ER5:ER68" si="59">+ABS(EQ5*0.05)</f>
        <v>0</v>
      </c>
      <c r="ES5" s="14">
        <f>+EQ5+ER5+ES4</f>
        <v>114.22845105</v>
      </c>
    </row>
    <row r="6" spans="1:149" x14ac:dyDescent="0.35">
      <c r="B6" s="12" t="s">
        <v>3074</v>
      </c>
      <c r="C6" s="15">
        <f>+Parámetros!C6</f>
        <v>1.8385739348759859E-2</v>
      </c>
      <c r="D6" s="31">
        <f t="shared" ref="D6:D69" si="60">+E6-$E$4</f>
        <v>2</v>
      </c>
      <c r="E6" s="48">
        <v>44692</v>
      </c>
      <c r="F6" s="49">
        <v>105.37200199999999</v>
      </c>
      <c r="G6" s="53">
        <f t="shared" si="0"/>
        <v>13.079714607227618</v>
      </c>
      <c r="H6" s="53">
        <f t="shared" si="1"/>
        <v>13.06137930895977</v>
      </c>
      <c r="I6" s="54">
        <f t="shared" si="2"/>
        <v>1</v>
      </c>
      <c r="J6" s="14">
        <f t="shared" si="3"/>
        <v>1</v>
      </c>
      <c r="K6" s="14">
        <f t="shared" ref="K6:K69" si="61">+J6-J5</f>
        <v>0</v>
      </c>
      <c r="L6" s="14">
        <f t="shared" si="4"/>
        <v>0</v>
      </c>
      <c r="M6" s="14">
        <f t="shared" si="5"/>
        <v>0</v>
      </c>
      <c r="N6" s="14">
        <f t="shared" ref="N6:N69" si="62">+L6+M6+N5</f>
        <v>114.22845105</v>
      </c>
      <c r="Q6" s="12" t="s">
        <v>3074</v>
      </c>
      <c r="R6" s="15">
        <v>1.8385739348759859E-2</v>
      </c>
      <c r="S6" s="31">
        <f t="shared" ref="S6:S69" si="63">+T6-$E$4</f>
        <v>2</v>
      </c>
      <c r="T6" s="48">
        <v>44692</v>
      </c>
      <c r="U6" s="49">
        <v>105.37200199999999</v>
      </c>
      <c r="V6" s="53">
        <f t="shared" si="6"/>
        <v>11.310707347060424</v>
      </c>
      <c r="W6" s="53">
        <f t="shared" si="7"/>
        <v>11.292372048792576</v>
      </c>
      <c r="X6" s="54">
        <f t="shared" si="8"/>
        <v>1</v>
      </c>
      <c r="Y6" s="14">
        <f t="shared" si="9"/>
        <v>1</v>
      </c>
      <c r="Z6" s="14">
        <f t="shared" ref="Z6:Z69" si="64">+Y6-Y5</f>
        <v>0</v>
      </c>
      <c r="AA6" s="14">
        <f t="shared" si="10"/>
        <v>0</v>
      </c>
      <c r="AB6" s="14">
        <f t="shared" si="11"/>
        <v>0</v>
      </c>
      <c r="AC6" s="14">
        <f t="shared" ref="AC6:AC69" si="65">+AA6+AB6+AC5</f>
        <v>114.22845105</v>
      </c>
      <c r="AF6" s="12" t="s">
        <v>3074</v>
      </c>
      <c r="AG6" s="15">
        <v>1.8385739348759859E-2</v>
      </c>
      <c r="AH6" s="31">
        <f t="shared" ref="AH6:AH69" si="66">+AI6-$E$4</f>
        <v>2</v>
      </c>
      <c r="AI6" s="48">
        <v>44692</v>
      </c>
      <c r="AJ6" s="49">
        <v>105.37200199999999</v>
      </c>
      <c r="AK6" s="53">
        <f t="shared" si="12"/>
        <v>7.9360470162497645</v>
      </c>
      <c r="AL6" s="53">
        <f t="shared" si="13"/>
        <v>7.9177117179819163</v>
      </c>
      <c r="AM6" s="54">
        <f t="shared" si="14"/>
        <v>0.999999999999999</v>
      </c>
      <c r="AN6" s="14">
        <f t="shared" si="15"/>
        <v>0.999999999999999</v>
      </c>
      <c r="AO6" s="14">
        <f t="shared" ref="AO6:AO69" si="67">+AN6-AN5</f>
        <v>-9.9920072216264089E-16</v>
      </c>
      <c r="AP6" s="14">
        <f t="shared" si="16"/>
        <v>-1.0528778049412323E-13</v>
      </c>
      <c r="AQ6" s="14">
        <f t="shared" si="17"/>
        <v>5.2643890247061617E-15</v>
      </c>
      <c r="AR6" s="14">
        <f t="shared" ref="AR6:AR69" si="68">+AP6+AQ6+AR5</f>
        <v>114.2284510499999</v>
      </c>
      <c r="AU6" s="12" t="s">
        <v>3074</v>
      </c>
      <c r="AV6" s="15">
        <v>1.8385739348759859E-2</v>
      </c>
      <c r="AW6" s="31">
        <f t="shared" ref="AW6:AW69" si="69">+AX6-$E$4</f>
        <v>2</v>
      </c>
      <c r="AX6" s="48">
        <v>44692</v>
      </c>
      <c r="AY6" s="49">
        <v>105.37200199999999</v>
      </c>
      <c r="AZ6" s="53">
        <f t="shared" si="18"/>
        <v>28.969927958795932</v>
      </c>
      <c r="BA6" s="53">
        <f t="shared" si="19"/>
        <v>28.951592660528078</v>
      </c>
      <c r="BB6" s="54">
        <f t="shared" si="20"/>
        <v>1</v>
      </c>
      <c r="BC6" s="14">
        <f t="shared" si="21"/>
        <v>1</v>
      </c>
      <c r="BD6" s="14">
        <f t="shared" ref="BD6:BD69" si="70">+BC6-BC5</f>
        <v>0</v>
      </c>
      <c r="BE6" s="14">
        <f t="shared" si="22"/>
        <v>0</v>
      </c>
      <c r="BF6" s="14">
        <f t="shared" si="23"/>
        <v>0</v>
      </c>
      <c r="BG6" s="14">
        <f t="shared" ref="BG6:BG69" si="71">+BE6+BF6+BG5</f>
        <v>114.22845105</v>
      </c>
      <c r="BJ6" s="12" t="s">
        <v>3074</v>
      </c>
      <c r="BK6" s="15">
        <v>1.8385739348759859E-2</v>
      </c>
      <c r="BL6" s="31">
        <f t="shared" ref="BL6:BL69" si="72">+BM6-$E$4</f>
        <v>2</v>
      </c>
      <c r="BM6" s="48">
        <v>44692</v>
      </c>
      <c r="BN6" s="49">
        <v>105.37200199999999</v>
      </c>
      <c r="BO6" s="53">
        <f t="shared" si="24"/>
        <v>7.9360470162497645</v>
      </c>
      <c r="BP6" s="53">
        <f t="shared" si="25"/>
        <v>7.9177117179819163</v>
      </c>
      <c r="BQ6" s="54">
        <f t="shared" si="26"/>
        <v>0.999999999999999</v>
      </c>
      <c r="BR6" s="14">
        <f t="shared" si="27"/>
        <v>0.999999999999999</v>
      </c>
      <c r="BS6" s="14">
        <f t="shared" ref="BS6:BS69" si="73">+BR6-BR5</f>
        <v>-9.9920072216264089E-16</v>
      </c>
      <c r="BT6" s="14">
        <f t="shared" si="28"/>
        <v>-1.0528778049412323E-13</v>
      </c>
      <c r="BU6" s="14">
        <f t="shared" si="29"/>
        <v>5.2643890247061617E-15</v>
      </c>
      <c r="BV6" s="14">
        <f t="shared" ref="BV6:BV69" si="74">+BT6+BU6+BV5</f>
        <v>114.2284510499999</v>
      </c>
      <c r="BY6" s="12" t="s">
        <v>3074</v>
      </c>
      <c r="BZ6" s="15">
        <v>1.8385739348759859E-2</v>
      </c>
      <c r="CA6" s="31">
        <f t="shared" ref="CA6:CA69" si="75">+CB6-$E$4</f>
        <v>2</v>
      </c>
      <c r="CB6" s="48">
        <v>44692</v>
      </c>
      <c r="CC6" s="49">
        <v>105.37200199999999</v>
      </c>
      <c r="CD6" s="53">
        <f t="shared" si="30"/>
        <v>9.0378947758221475</v>
      </c>
      <c r="CE6" s="53">
        <f t="shared" si="31"/>
        <v>9.0195594775542993</v>
      </c>
      <c r="CF6" s="54">
        <f t="shared" si="32"/>
        <v>1</v>
      </c>
      <c r="CG6" s="14">
        <f t="shared" si="33"/>
        <v>1</v>
      </c>
      <c r="CH6" s="14">
        <f t="shared" ref="CH6:CH69" si="76">+CG6-CG5</f>
        <v>0</v>
      </c>
      <c r="CI6" s="14">
        <f t="shared" si="34"/>
        <v>0</v>
      </c>
      <c r="CJ6" s="14">
        <f t="shared" si="35"/>
        <v>0</v>
      </c>
      <c r="CK6" s="14">
        <f t="shared" ref="CK6:CK69" si="77">+CI6+CJ6+CK5</f>
        <v>114.22845105</v>
      </c>
      <c r="CN6" s="12" t="s">
        <v>3074</v>
      </c>
      <c r="CO6" s="15">
        <v>1.8385739348759859E-2</v>
      </c>
      <c r="CP6" s="31">
        <f t="shared" ref="CP6:CP69" si="78">+CQ6-$E$4</f>
        <v>2</v>
      </c>
      <c r="CQ6" s="48">
        <v>44692</v>
      </c>
      <c r="CR6" s="49">
        <v>105.37200199999999</v>
      </c>
      <c r="CS6" s="53">
        <f t="shared" si="36"/>
        <v>25.100248014908512</v>
      </c>
      <c r="CT6" s="53">
        <f t="shared" si="37"/>
        <v>25.081912716640669</v>
      </c>
      <c r="CU6" s="54">
        <f t="shared" si="38"/>
        <v>1</v>
      </c>
      <c r="CV6" s="14">
        <f t="shared" si="39"/>
        <v>1</v>
      </c>
      <c r="CW6" s="14">
        <f t="shared" ref="CW6:CW69" si="79">+CV6-CV5</f>
        <v>0</v>
      </c>
      <c r="CX6" s="14">
        <f t="shared" si="40"/>
        <v>0</v>
      </c>
      <c r="CY6" s="14">
        <f t="shared" si="41"/>
        <v>0</v>
      </c>
      <c r="CZ6" s="14">
        <f t="shared" ref="CZ6:CZ69" si="80">+CX6+CY6+CZ5</f>
        <v>114.22845105</v>
      </c>
      <c r="DC6" s="12" t="s">
        <v>3074</v>
      </c>
      <c r="DD6" s="15">
        <v>1.8385739348759859E-2</v>
      </c>
      <c r="DE6" s="31">
        <f t="shared" ref="DE6:DE69" si="81">+DF6-$E$4</f>
        <v>2</v>
      </c>
      <c r="DF6" s="48">
        <v>44692</v>
      </c>
      <c r="DG6" s="49">
        <v>105.37200199999999</v>
      </c>
      <c r="DH6" s="53">
        <f t="shared" si="42"/>
        <v>-2.0076994192073183</v>
      </c>
      <c r="DI6" s="53">
        <f t="shared" si="43"/>
        <v>-2.0260347174751661</v>
      </c>
      <c r="DJ6" s="54">
        <f t="shared" si="44"/>
        <v>2.2337621199433916E-2</v>
      </c>
      <c r="DK6" s="14">
        <f t="shared" si="45"/>
        <v>2.2337621199433916E-2</v>
      </c>
      <c r="DL6" s="14">
        <f t="shared" ref="DL6:DL69" si="82">+DK6-DK5</f>
        <v>-0.39146271241948871</v>
      </c>
      <c r="DM6" s="14">
        <f t="shared" si="46"/>
        <v>-41.249209715991789</v>
      </c>
      <c r="DN6" s="14">
        <f t="shared" si="47"/>
        <v>2.0624604857995896</v>
      </c>
      <c r="DO6" s="14">
        <f t="shared" ref="DO6:DO69" si="83">+DM6+DN6+DO5</f>
        <v>8.0816140130640264</v>
      </c>
      <c r="DR6" s="12" t="s">
        <v>3074</v>
      </c>
      <c r="DS6" s="15">
        <v>1.8385739348759859E-2</v>
      </c>
      <c r="DT6" s="31">
        <f t="shared" ref="DT6:DT69" si="84">+DU6-$E$4</f>
        <v>2</v>
      </c>
      <c r="DU6" s="48">
        <v>44692</v>
      </c>
      <c r="DV6" s="49">
        <v>105.37200199999999</v>
      </c>
      <c r="DW6" s="53">
        <f t="shared" si="48"/>
        <v>45.740023282914819</v>
      </c>
      <c r="DX6" s="53">
        <f t="shared" si="49"/>
        <v>45.721687984646969</v>
      </c>
      <c r="DY6" s="54">
        <f t="shared" si="50"/>
        <v>1</v>
      </c>
      <c r="DZ6" s="14">
        <f t="shared" si="51"/>
        <v>1</v>
      </c>
      <c r="EA6" s="14">
        <f t="shared" ref="EA6:EA69" si="85">+DZ6-DZ5</f>
        <v>0</v>
      </c>
      <c r="EB6" s="14">
        <f t="shared" si="52"/>
        <v>0</v>
      </c>
      <c r="EC6" s="14">
        <f t="shared" si="53"/>
        <v>0</v>
      </c>
      <c r="ED6" s="14">
        <f t="shared" ref="ED6:ED69" si="86">+EB6+EC6+ED5</f>
        <v>114.22845105</v>
      </c>
      <c r="EG6" s="12" t="s">
        <v>3074</v>
      </c>
      <c r="EH6" s="15">
        <v>1.8385739348759859E-2</v>
      </c>
      <c r="EI6" s="31">
        <f t="shared" ref="EI6:EI69" si="87">+EJ6-$E$4</f>
        <v>2</v>
      </c>
      <c r="EJ6" s="48">
        <v>44692</v>
      </c>
      <c r="EK6" s="49">
        <v>105.37200199999999</v>
      </c>
      <c r="EL6" s="53">
        <f t="shared" si="54"/>
        <v>73.600253114122793</v>
      </c>
      <c r="EM6" s="53">
        <f t="shared" si="55"/>
        <v>73.581917815854951</v>
      </c>
      <c r="EN6" s="54">
        <f t="shared" si="56"/>
        <v>1</v>
      </c>
      <c r="EO6" s="14">
        <f t="shared" si="57"/>
        <v>1</v>
      </c>
      <c r="EP6" s="14">
        <f t="shared" ref="EP6:EP69" si="88">+EO6-EO5</f>
        <v>0</v>
      </c>
      <c r="EQ6" s="14">
        <f t="shared" si="58"/>
        <v>0</v>
      </c>
      <c r="ER6" s="14">
        <f t="shared" si="59"/>
        <v>0</v>
      </c>
      <c r="ES6" s="14">
        <f t="shared" ref="ES6:ES69" si="89">+EQ6+ER6+ES5</f>
        <v>114.22845105</v>
      </c>
    </row>
    <row r="7" spans="1:149" x14ac:dyDescent="0.35">
      <c r="B7" s="12" t="s">
        <v>3075</v>
      </c>
      <c r="C7" s="15">
        <f>+TIE!C18/100</f>
        <v>9.3527397260273981E-2</v>
      </c>
      <c r="D7" s="31">
        <f t="shared" si="60"/>
        <v>3</v>
      </c>
      <c r="E7" s="48">
        <v>44693</v>
      </c>
      <c r="F7" s="49">
        <v>106.93049600000001</v>
      </c>
      <c r="G7" s="53">
        <f t="shared" si="0"/>
        <v>13.885608875177054</v>
      </c>
      <c r="H7" s="53">
        <f t="shared" si="1"/>
        <v>13.867298849558392</v>
      </c>
      <c r="I7" s="54">
        <f t="shared" si="2"/>
        <v>1</v>
      </c>
      <c r="J7" s="14">
        <f t="shared" si="3"/>
        <v>1</v>
      </c>
      <c r="K7" s="14">
        <f t="shared" si="61"/>
        <v>0</v>
      </c>
      <c r="L7" s="14">
        <f t="shared" si="4"/>
        <v>0</v>
      </c>
      <c r="M7" s="14">
        <f t="shared" si="5"/>
        <v>0</v>
      </c>
      <c r="N7" s="14">
        <f>+L7+M7+N6</f>
        <v>114.22845105</v>
      </c>
      <c r="Q7" s="12" t="s">
        <v>3075</v>
      </c>
      <c r="R7" s="15">
        <v>9.3527397260273981E-2</v>
      </c>
      <c r="S7" s="31">
        <f t="shared" si="63"/>
        <v>3</v>
      </c>
      <c r="T7" s="48">
        <v>44693</v>
      </c>
      <c r="U7" s="49">
        <v>106.93049600000001</v>
      </c>
      <c r="V7" s="53">
        <f t="shared" si="6"/>
        <v>12.114159919906852</v>
      </c>
      <c r="W7" s="53">
        <f t="shared" si="7"/>
        <v>12.095849894288188</v>
      </c>
      <c r="X7" s="54">
        <f t="shared" si="8"/>
        <v>1</v>
      </c>
      <c r="Y7" s="14">
        <f t="shared" si="9"/>
        <v>1</v>
      </c>
      <c r="Z7" s="14">
        <f t="shared" si="64"/>
        <v>0</v>
      </c>
      <c r="AA7" s="14">
        <f t="shared" si="10"/>
        <v>0</v>
      </c>
      <c r="AB7" s="14">
        <f t="shared" si="11"/>
        <v>0</v>
      </c>
      <c r="AC7" s="14">
        <f t="shared" si="65"/>
        <v>114.22845105</v>
      </c>
      <c r="AF7" s="12" t="s">
        <v>3075</v>
      </c>
      <c r="AG7" s="15">
        <v>9.3527397260273981E-2</v>
      </c>
      <c r="AH7" s="31">
        <f t="shared" si="66"/>
        <v>3</v>
      </c>
      <c r="AI7" s="48">
        <v>44693</v>
      </c>
      <c r="AJ7" s="49">
        <v>106.93049600000001</v>
      </c>
      <c r="AK7" s="53">
        <f t="shared" si="12"/>
        <v>8.734841670618632</v>
      </c>
      <c r="AL7" s="53">
        <f t="shared" si="13"/>
        <v>8.7165316449999661</v>
      </c>
      <c r="AM7" s="54">
        <f t="shared" si="14"/>
        <v>1</v>
      </c>
      <c r="AN7" s="14">
        <f t="shared" si="15"/>
        <v>1</v>
      </c>
      <c r="AO7" s="14">
        <f t="shared" si="67"/>
        <v>0</v>
      </c>
      <c r="AP7" s="14">
        <f t="shared" si="16"/>
        <v>0</v>
      </c>
      <c r="AQ7" s="14">
        <f t="shared" si="17"/>
        <v>0</v>
      </c>
      <c r="AR7" s="14">
        <f t="shared" si="68"/>
        <v>114.2284510499999</v>
      </c>
      <c r="AU7" s="12" t="s">
        <v>3075</v>
      </c>
      <c r="AV7" s="15">
        <v>9.3527397260273981E-2</v>
      </c>
      <c r="AW7" s="31">
        <f t="shared" si="69"/>
        <v>3</v>
      </c>
      <c r="AX7" s="48">
        <v>44693</v>
      </c>
      <c r="AY7" s="49">
        <v>106.93049600000001</v>
      </c>
      <c r="AZ7" s="53">
        <f t="shared" si="18"/>
        <v>29.79775489881516</v>
      </c>
      <c r="BA7" s="53">
        <f t="shared" si="19"/>
        <v>29.779444873196496</v>
      </c>
      <c r="BB7" s="54">
        <f t="shared" si="20"/>
        <v>1</v>
      </c>
      <c r="BC7" s="14">
        <f t="shared" si="21"/>
        <v>1</v>
      </c>
      <c r="BD7" s="14">
        <f t="shared" si="70"/>
        <v>0</v>
      </c>
      <c r="BE7" s="14">
        <f t="shared" si="22"/>
        <v>0</v>
      </c>
      <c r="BF7" s="14">
        <f t="shared" si="23"/>
        <v>0</v>
      </c>
      <c r="BG7" s="14">
        <f t="shared" si="71"/>
        <v>114.22845105</v>
      </c>
      <c r="BJ7" s="12" t="s">
        <v>3075</v>
      </c>
      <c r="BK7" s="15">
        <v>9.3527397260273981E-2</v>
      </c>
      <c r="BL7" s="31">
        <f t="shared" si="72"/>
        <v>3</v>
      </c>
      <c r="BM7" s="48">
        <v>44693</v>
      </c>
      <c r="BN7" s="49">
        <v>106.93049600000001</v>
      </c>
      <c r="BO7" s="53">
        <f t="shared" si="24"/>
        <v>8.734841670618632</v>
      </c>
      <c r="BP7" s="53">
        <f t="shared" si="25"/>
        <v>8.7165316449999661</v>
      </c>
      <c r="BQ7" s="54">
        <f t="shared" si="26"/>
        <v>1</v>
      </c>
      <c r="BR7" s="14">
        <f t="shared" si="27"/>
        <v>1</v>
      </c>
      <c r="BS7" s="14">
        <f t="shared" si="73"/>
        <v>0</v>
      </c>
      <c r="BT7" s="14">
        <f t="shared" si="28"/>
        <v>0</v>
      </c>
      <c r="BU7" s="14">
        <f t="shared" si="29"/>
        <v>0</v>
      </c>
      <c r="BV7" s="14">
        <f t="shared" si="74"/>
        <v>114.2284510499999</v>
      </c>
      <c r="BY7" s="12" t="s">
        <v>3075</v>
      </c>
      <c r="BZ7" s="15">
        <v>9.3527397260273981E-2</v>
      </c>
      <c r="CA7" s="31">
        <f t="shared" si="75"/>
        <v>3</v>
      </c>
      <c r="CB7" s="48">
        <v>44693</v>
      </c>
      <c r="CC7" s="49">
        <v>106.93049600000001</v>
      </c>
      <c r="CD7" s="53">
        <f t="shared" si="30"/>
        <v>9.8382102697824525</v>
      </c>
      <c r="CE7" s="53">
        <f t="shared" si="31"/>
        <v>9.8199002441637866</v>
      </c>
      <c r="CF7" s="54">
        <f t="shared" si="32"/>
        <v>1</v>
      </c>
      <c r="CG7" s="14">
        <f t="shared" si="33"/>
        <v>1</v>
      </c>
      <c r="CH7" s="14">
        <f t="shared" si="76"/>
        <v>0</v>
      </c>
      <c r="CI7" s="14">
        <f t="shared" si="34"/>
        <v>0</v>
      </c>
      <c r="CJ7" s="14">
        <f t="shared" si="35"/>
        <v>0</v>
      </c>
      <c r="CK7" s="14">
        <f t="shared" si="77"/>
        <v>114.22845105</v>
      </c>
      <c r="CN7" s="12" t="s">
        <v>3075</v>
      </c>
      <c r="CO7" s="15">
        <v>9.3527397260273981E-2</v>
      </c>
      <c r="CP7" s="31">
        <f t="shared" si="78"/>
        <v>3</v>
      </c>
      <c r="CQ7" s="48">
        <v>44693</v>
      </c>
      <c r="CR7" s="49">
        <v>106.93049600000001</v>
      </c>
      <c r="CS7" s="53">
        <f t="shared" si="36"/>
        <v>25.922733779240136</v>
      </c>
      <c r="CT7" s="53">
        <f t="shared" si="37"/>
        <v>25.904423753621476</v>
      </c>
      <c r="CU7" s="54">
        <f t="shared" si="38"/>
        <v>1</v>
      </c>
      <c r="CV7" s="14">
        <f t="shared" si="39"/>
        <v>1</v>
      </c>
      <c r="CW7" s="14">
        <f t="shared" si="79"/>
        <v>0</v>
      </c>
      <c r="CX7" s="14">
        <f t="shared" si="40"/>
        <v>0</v>
      </c>
      <c r="CY7" s="14">
        <f t="shared" si="41"/>
        <v>0</v>
      </c>
      <c r="CZ7" s="14">
        <f t="shared" si="80"/>
        <v>114.22845105</v>
      </c>
      <c r="DC7" s="12" t="s">
        <v>3075</v>
      </c>
      <c r="DD7" s="15">
        <v>9.3527397260273981E-2</v>
      </c>
      <c r="DE7" s="31">
        <f t="shared" si="81"/>
        <v>3</v>
      </c>
      <c r="DF7" s="48">
        <v>44693</v>
      </c>
      <c r="DG7" s="49">
        <v>106.93049600000001</v>
      </c>
      <c r="DH7" s="53">
        <f t="shared" si="42"/>
        <v>-1.2226297491976126</v>
      </c>
      <c r="DI7" s="53">
        <f t="shared" si="43"/>
        <v>-1.2409397748162772</v>
      </c>
      <c r="DJ7" s="54">
        <f t="shared" si="44"/>
        <v>0.11073478578727224</v>
      </c>
      <c r="DK7" s="14">
        <f t="shared" si="45"/>
        <v>0.11073478578727224</v>
      </c>
      <c r="DL7" s="14">
        <f t="shared" si="82"/>
        <v>8.839716458783832E-2</v>
      </c>
      <c r="DM7" s="14">
        <f t="shared" si="46"/>
        <v>9.4523526543711878</v>
      </c>
      <c r="DN7" s="14">
        <f t="shared" si="47"/>
        <v>0.47261763271855939</v>
      </c>
      <c r="DO7" s="14">
        <f t="shared" si="83"/>
        <v>18.006584300153776</v>
      </c>
      <c r="DR7" s="12" t="s">
        <v>3075</v>
      </c>
      <c r="DS7" s="15">
        <v>9.3527397260273981E-2</v>
      </c>
      <c r="DT7" s="31">
        <f t="shared" si="84"/>
        <v>3</v>
      </c>
      <c r="DU7" s="48">
        <v>44693</v>
      </c>
      <c r="DV7" s="49">
        <v>106.93049600000001</v>
      </c>
      <c r="DW7" s="53">
        <f t="shared" si="48"/>
        <v>46.590997363452878</v>
      </c>
      <c r="DX7" s="53">
        <f t="shared" si="49"/>
        <v>46.572687337834218</v>
      </c>
      <c r="DY7" s="54">
        <f t="shared" si="50"/>
        <v>1</v>
      </c>
      <c r="DZ7" s="14">
        <f t="shared" si="51"/>
        <v>1</v>
      </c>
      <c r="EA7" s="14">
        <f t="shared" si="85"/>
        <v>0</v>
      </c>
      <c r="EB7" s="14">
        <f t="shared" si="52"/>
        <v>0</v>
      </c>
      <c r="EC7" s="14">
        <f t="shared" si="53"/>
        <v>0</v>
      </c>
      <c r="ED7" s="14">
        <f t="shared" si="86"/>
        <v>114.22845105</v>
      </c>
      <c r="EG7" s="12" t="s">
        <v>3075</v>
      </c>
      <c r="EH7" s="15">
        <v>9.3527397260273981E-2</v>
      </c>
      <c r="EI7" s="31">
        <f t="shared" si="87"/>
        <v>3</v>
      </c>
      <c r="EJ7" s="48">
        <v>44693</v>
      </c>
      <c r="EK7" s="49">
        <v>106.93049600000001</v>
      </c>
      <c r="EL7" s="53">
        <f t="shared" si="54"/>
        <v>74.489681636470891</v>
      </c>
      <c r="EM7" s="53">
        <f t="shared" si="55"/>
        <v>74.471371610852216</v>
      </c>
      <c r="EN7" s="54">
        <f t="shared" si="56"/>
        <v>1</v>
      </c>
      <c r="EO7" s="14">
        <f t="shared" si="57"/>
        <v>1</v>
      </c>
      <c r="EP7" s="14">
        <f t="shared" si="88"/>
        <v>0</v>
      </c>
      <c r="EQ7" s="14">
        <f t="shared" si="58"/>
        <v>0</v>
      </c>
      <c r="ER7" s="14">
        <f t="shared" si="59"/>
        <v>0</v>
      </c>
      <c r="ES7" s="14">
        <f t="shared" si="89"/>
        <v>114.22845105</v>
      </c>
    </row>
    <row r="8" spans="1:149" x14ac:dyDescent="0.35">
      <c r="B8" s="12" t="s">
        <v>3076</v>
      </c>
      <c r="C8" s="16">
        <v>91</v>
      </c>
      <c r="D8" s="31">
        <f t="shared" si="60"/>
        <v>4</v>
      </c>
      <c r="E8" s="48">
        <v>44694</v>
      </c>
      <c r="F8" s="49">
        <v>113.05500000000001</v>
      </c>
      <c r="G8" s="53">
        <f t="shared" si="0"/>
        <v>16.93679518253434</v>
      </c>
      <c r="H8" s="53">
        <f t="shared" si="1"/>
        <v>16.918510464496006</v>
      </c>
      <c r="I8" s="54">
        <f t="shared" si="2"/>
        <v>1</v>
      </c>
      <c r="J8" s="14">
        <f t="shared" si="3"/>
        <v>1</v>
      </c>
      <c r="K8" s="14">
        <f t="shared" si="61"/>
        <v>0</v>
      </c>
      <c r="L8" s="14">
        <f t="shared" si="4"/>
        <v>0</v>
      </c>
      <c r="M8" s="14">
        <f t="shared" si="5"/>
        <v>0</v>
      </c>
      <c r="N8" s="14">
        <f t="shared" si="62"/>
        <v>114.22845105</v>
      </c>
      <c r="Q8" s="12" t="s">
        <v>3076</v>
      </c>
      <c r="R8" s="16">
        <v>94</v>
      </c>
      <c r="S8" s="31">
        <f t="shared" si="63"/>
        <v>4</v>
      </c>
      <c r="T8" s="48">
        <v>44694</v>
      </c>
      <c r="U8" s="49">
        <v>113.05500000000001</v>
      </c>
      <c r="V8" s="53">
        <f t="shared" si="6"/>
        <v>15.16289439362666</v>
      </c>
      <c r="W8" s="53">
        <f t="shared" si="7"/>
        <v>15.144609675588327</v>
      </c>
      <c r="X8" s="54">
        <f t="shared" si="8"/>
        <v>1</v>
      </c>
      <c r="Y8" s="14">
        <f t="shared" si="9"/>
        <v>1</v>
      </c>
      <c r="Z8" s="14">
        <f t="shared" si="64"/>
        <v>0</v>
      </c>
      <c r="AA8" s="14">
        <f t="shared" si="10"/>
        <v>0</v>
      </c>
      <c r="AB8" s="14">
        <f t="shared" si="11"/>
        <v>0</v>
      </c>
      <c r="AC8" s="14">
        <f t="shared" si="65"/>
        <v>114.22845105</v>
      </c>
      <c r="AF8" s="12" t="s">
        <v>3076</v>
      </c>
      <c r="AG8" s="16">
        <v>100</v>
      </c>
      <c r="AH8" s="31">
        <f t="shared" si="66"/>
        <v>4</v>
      </c>
      <c r="AI8" s="48">
        <v>44694</v>
      </c>
      <c r="AJ8" s="49">
        <v>113.05500000000001</v>
      </c>
      <c r="AK8" s="53">
        <f t="shared" si="12"/>
        <v>11.778898885007525</v>
      </c>
      <c r="AL8" s="53">
        <f t="shared" si="13"/>
        <v>11.760614166969191</v>
      </c>
      <c r="AM8" s="54">
        <f t="shared" si="14"/>
        <v>1</v>
      </c>
      <c r="AN8" s="14">
        <f t="shared" si="15"/>
        <v>1</v>
      </c>
      <c r="AO8" s="14">
        <f t="shared" si="67"/>
        <v>0</v>
      </c>
      <c r="AP8" s="14">
        <f t="shared" si="16"/>
        <v>0</v>
      </c>
      <c r="AQ8" s="14">
        <f t="shared" si="17"/>
        <v>0</v>
      </c>
      <c r="AR8" s="14">
        <f t="shared" si="68"/>
        <v>114.2284510499999</v>
      </c>
      <c r="AU8" s="12" t="s">
        <v>3076</v>
      </c>
      <c r="AV8" s="16">
        <v>68</v>
      </c>
      <c r="AW8" s="31">
        <f t="shared" si="69"/>
        <v>4</v>
      </c>
      <c r="AX8" s="48">
        <v>44694</v>
      </c>
      <c r="AY8" s="49">
        <v>113.05500000000001</v>
      </c>
      <c r="AZ8" s="53">
        <f t="shared" si="18"/>
        <v>32.870964948233386</v>
      </c>
      <c r="BA8" s="53">
        <f t="shared" si="19"/>
        <v>32.852680230195055</v>
      </c>
      <c r="BB8" s="54">
        <f t="shared" si="20"/>
        <v>1</v>
      </c>
      <c r="BC8" s="14">
        <f t="shared" si="21"/>
        <v>1</v>
      </c>
      <c r="BD8" s="14">
        <f t="shared" si="70"/>
        <v>0</v>
      </c>
      <c r="BE8" s="14">
        <f t="shared" si="22"/>
        <v>0</v>
      </c>
      <c r="BF8" s="14">
        <f t="shared" si="23"/>
        <v>0</v>
      </c>
      <c r="BG8" s="14">
        <f t="shared" si="71"/>
        <v>114.22845105</v>
      </c>
      <c r="BJ8" s="12" t="s">
        <v>3076</v>
      </c>
      <c r="BK8" s="16">
        <v>100</v>
      </c>
      <c r="BL8" s="31">
        <f t="shared" si="72"/>
        <v>4</v>
      </c>
      <c r="BM8" s="48">
        <v>44694</v>
      </c>
      <c r="BN8" s="49">
        <v>113.05500000000001</v>
      </c>
      <c r="BO8" s="53">
        <f t="shared" si="24"/>
        <v>11.778898885007525</v>
      </c>
      <c r="BP8" s="53">
        <f t="shared" si="25"/>
        <v>11.760614166969191</v>
      </c>
      <c r="BQ8" s="54">
        <f t="shared" si="26"/>
        <v>1</v>
      </c>
      <c r="BR8" s="14">
        <f t="shared" si="27"/>
        <v>1</v>
      </c>
      <c r="BS8" s="14">
        <f t="shared" si="73"/>
        <v>0</v>
      </c>
      <c r="BT8" s="14">
        <f t="shared" si="28"/>
        <v>0</v>
      </c>
      <c r="BU8" s="14">
        <f t="shared" si="29"/>
        <v>0</v>
      </c>
      <c r="BV8" s="14">
        <f t="shared" si="74"/>
        <v>114.2284510499999</v>
      </c>
      <c r="BY8" s="12" t="s">
        <v>3076</v>
      </c>
      <c r="BZ8" s="16">
        <v>98</v>
      </c>
      <c r="CA8" s="31">
        <f t="shared" si="75"/>
        <v>4</v>
      </c>
      <c r="CB8" s="48">
        <v>44694</v>
      </c>
      <c r="CC8" s="49">
        <v>113.05500000000001</v>
      </c>
      <c r="CD8" s="53">
        <f t="shared" si="30"/>
        <v>12.883794638672688</v>
      </c>
      <c r="CE8" s="53">
        <f t="shared" si="31"/>
        <v>12.865509920634354</v>
      </c>
      <c r="CF8" s="54">
        <f t="shared" si="32"/>
        <v>1</v>
      </c>
      <c r="CG8" s="14">
        <f t="shared" si="33"/>
        <v>1</v>
      </c>
      <c r="CH8" s="14">
        <f t="shared" si="76"/>
        <v>0</v>
      </c>
      <c r="CI8" s="14">
        <f t="shared" si="34"/>
        <v>0</v>
      </c>
      <c r="CJ8" s="14">
        <f t="shared" si="35"/>
        <v>0</v>
      </c>
      <c r="CK8" s="14">
        <f t="shared" si="77"/>
        <v>114.22845105</v>
      </c>
      <c r="CN8" s="12" t="s">
        <v>3076</v>
      </c>
      <c r="CO8" s="16">
        <v>73</v>
      </c>
      <c r="CP8" s="31">
        <f t="shared" si="78"/>
        <v>4</v>
      </c>
      <c r="CQ8" s="48">
        <v>44694</v>
      </c>
      <c r="CR8" s="49">
        <v>113.05500000000001</v>
      </c>
      <c r="CS8" s="53">
        <f t="shared" si="36"/>
        <v>28.990580475060973</v>
      </c>
      <c r="CT8" s="53">
        <f t="shared" si="37"/>
        <v>28.972295757022639</v>
      </c>
      <c r="CU8" s="54">
        <f t="shared" si="38"/>
        <v>1</v>
      </c>
      <c r="CV8" s="14">
        <f t="shared" si="39"/>
        <v>1</v>
      </c>
      <c r="CW8" s="14">
        <f t="shared" si="79"/>
        <v>0</v>
      </c>
      <c r="CX8" s="14">
        <f t="shared" si="40"/>
        <v>0</v>
      </c>
      <c r="CY8" s="14">
        <f t="shared" si="41"/>
        <v>0</v>
      </c>
      <c r="CZ8" s="14">
        <f t="shared" si="80"/>
        <v>114.22845105</v>
      </c>
      <c r="DC8" s="12" t="s">
        <v>3076</v>
      </c>
      <c r="DD8" s="16">
        <v>120</v>
      </c>
      <c r="DE8" s="31">
        <f t="shared" si="81"/>
        <v>4</v>
      </c>
      <c r="DF8" s="48">
        <v>44694</v>
      </c>
      <c r="DG8" s="49">
        <v>113.05500000000001</v>
      </c>
      <c r="DH8" s="53">
        <f t="shared" si="42"/>
        <v>1.807645491232285</v>
      </c>
      <c r="DI8" s="53">
        <f t="shared" si="43"/>
        <v>1.7893607731939516</v>
      </c>
      <c r="DJ8" s="54">
        <f t="shared" si="44"/>
        <v>0.96466915337328407</v>
      </c>
      <c r="DK8" s="14">
        <f t="shared" si="45"/>
        <v>0.96466915337328407</v>
      </c>
      <c r="DL8" s="14">
        <f t="shared" si="82"/>
        <v>0.85393436758601182</v>
      </c>
      <c r="DM8" s="14">
        <f t="shared" si="46"/>
        <v>96.541549927436577</v>
      </c>
      <c r="DN8" s="14">
        <f t="shared" si="47"/>
        <v>4.827077496371829</v>
      </c>
      <c r="DO8" s="14">
        <f t="shared" si="83"/>
        <v>119.37521172396218</v>
      </c>
      <c r="DR8" s="12" t="s">
        <v>3076</v>
      </c>
      <c r="DS8" s="16">
        <v>50</v>
      </c>
      <c r="DT8" s="31">
        <f t="shared" si="84"/>
        <v>4</v>
      </c>
      <c r="DU8" s="48">
        <v>44694</v>
      </c>
      <c r="DV8" s="49">
        <v>113.05500000000001</v>
      </c>
      <c r="DW8" s="53">
        <f t="shared" si="48"/>
        <v>49.687450666160707</v>
      </c>
      <c r="DX8" s="53">
        <f t="shared" si="49"/>
        <v>49.669165948122377</v>
      </c>
      <c r="DY8" s="54">
        <f t="shared" si="50"/>
        <v>1</v>
      </c>
      <c r="DZ8" s="14">
        <f t="shared" si="51"/>
        <v>1</v>
      </c>
      <c r="EA8" s="14">
        <f t="shared" si="85"/>
        <v>0</v>
      </c>
      <c r="EB8" s="14">
        <f t="shared" si="52"/>
        <v>0</v>
      </c>
      <c r="EC8" s="14">
        <f t="shared" si="53"/>
        <v>0</v>
      </c>
      <c r="ED8" s="14">
        <f t="shared" si="86"/>
        <v>114.22845105</v>
      </c>
      <c r="EG8" s="12" t="s">
        <v>3076</v>
      </c>
      <c r="EH8" s="16">
        <v>30</v>
      </c>
      <c r="EI8" s="31">
        <f t="shared" si="87"/>
        <v>4</v>
      </c>
      <c r="EJ8" s="48">
        <v>44694</v>
      </c>
      <c r="EK8" s="49">
        <v>113.05500000000001</v>
      </c>
      <c r="EL8" s="53">
        <f t="shared" si="54"/>
        <v>77.624749053538665</v>
      </c>
      <c r="EM8" s="53">
        <f t="shared" si="55"/>
        <v>77.606464335500334</v>
      </c>
      <c r="EN8" s="54">
        <f t="shared" si="56"/>
        <v>1</v>
      </c>
      <c r="EO8" s="14">
        <f t="shared" si="57"/>
        <v>1</v>
      </c>
      <c r="EP8" s="14">
        <f t="shared" si="88"/>
        <v>0</v>
      </c>
      <c r="EQ8" s="14">
        <f t="shared" si="58"/>
        <v>0</v>
      </c>
      <c r="ER8" s="14">
        <f t="shared" si="59"/>
        <v>0</v>
      </c>
      <c r="ES8" s="14">
        <f t="shared" si="89"/>
        <v>114.22845105</v>
      </c>
    </row>
    <row r="9" spans="1:149" x14ac:dyDescent="0.35">
      <c r="D9" s="31">
        <f t="shared" si="60"/>
        <v>7</v>
      </c>
      <c r="E9" s="48">
        <v>44697</v>
      </c>
      <c r="F9" s="49">
        <v>110.810501</v>
      </c>
      <c r="G9" s="53">
        <f t="shared" si="0"/>
        <v>15.86403045286508</v>
      </c>
      <c r="H9" s="53">
        <f t="shared" si="1"/>
        <v>15.845821868612123</v>
      </c>
      <c r="I9" s="54">
        <f t="shared" si="2"/>
        <v>1</v>
      </c>
      <c r="J9" s="14">
        <f t="shared" si="3"/>
        <v>1</v>
      </c>
      <c r="K9" s="14">
        <f t="shared" si="61"/>
        <v>0</v>
      </c>
      <c r="L9" s="14">
        <f t="shared" si="4"/>
        <v>0</v>
      </c>
      <c r="M9" s="14">
        <f t="shared" si="5"/>
        <v>0</v>
      </c>
      <c r="N9" s="14">
        <f t="shared" si="62"/>
        <v>114.22845105</v>
      </c>
      <c r="S9" s="31">
        <f t="shared" si="63"/>
        <v>7</v>
      </c>
      <c r="T9" s="48">
        <v>44697</v>
      </c>
      <c r="U9" s="49">
        <v>110.810501</v>
      </c>
      <c r="V9" s="53">
        <f t="shared" si="6"/>
        <v>14.082712624825266</v>
      </c>
      <c r="W9" s="53">
        <f t="shared" si="7"/>
        <v>14.064504040572309</v>
      </c>
      <c r="X9" s="54">
        <f t="shared" si="8"/>
        <v>1</v>
      </c>
      <c r="Y9" s="14">
        <f t="shared" si="9"/>
        <v>1</v>
      </c>
      <c r="Z9" s="14">
        <f t="shared" si="64"/>
        <v>0</v>
      </c>
      <c r="AA9" s="14">
        <f t="shared" si="10"/>
        <v>0</v>
      </c>
      <c r="AB9" s="14">
        <f t="shared" si="11"/>
        <v>0</v>
      </c>
      <c r="AC9" s="14">
        <f t="shared" si="65"/>
        <v>114.22845105</v>
      </c>
      <c r="AH9" s="31">
        <f t="shared" si="66"/>
        <v>7</v>
      </c>
      <c r="AI9" s="48">
        <v>44697</v>
      </c>
      <c r="AJ9" s="49">
        <v>110.810501</v>
      </c>
      <c r="AK9" s="53">
        <f t="shared" si="12"/>
        <v>10.684567944354269</v>
      </c>
      <c r="AL9" s="53">
        <f t="shared" si="13"/>
        <v>10.666359360101314</v>
      </c>
      <c r="AM9" s="54">
        <f t="shared" si="14"/>
        <v>1</v>
      </c>
      <c r="AN9" s="14">
        <f t="shared" si="15"/>
        <v>1</v>
      </c>
      <c r="AO9" s="14">
        <f t="shared" si="67"/>
        <v>0</v>
      </c>
      <c r="AP9" s="14">
        <f t="shared" si="16"/>
        <v>0</v>
      </c>
      <c r="AQ9" s="14">
        <f t="shared" si="17"/>
        <v>0</v>
      </c>
      <c r="AR9" s="14">
        <f t="shared" si="68"/>
        <v>114.2284510499999</v>
      </c>
      <c r="AW9" s="31">
        <f t="shared" si="69"/>
        <v>7</v>
      </c>
      <c r="AX9" s="48">
        <v>44697</v>
      </c>
      <c r="AY9" s="49">
        <v>110.810501</v>
      </c>
      <c r="AZ9" s="53">
        <f t="shared" si="18"/>
        <v>31.864824215480603</v>
      </c>
      <c r="BA9" s="53">
        <f t="shared" si="19"/>
        <v>31.846615631227646</v>
      </c>
      <c r="BB9" s="54">
        <f t="shared" si="20"/>
        <v>1</v>
      </c>
      <c r="BC9" s="14">
        <f t="shared" si="21"/>
        <v>1</v>
      </c>
      <c r="BD9" s="14">
        <f t="shared" si="70"/>
        <v>0</v>
      </c>
      <c r="BE9" s="14">
        <f t="shared" si="22"/>
        <v>0</v>
      </c>
      <c r="BF9" s="14">
        <f t="shared" si="23"/>
        <v>0</v>
      </c>
      <c r="BG9" s="14">
        <f t="shared" si="71"/>
        <v>114.22845105</v>
      </c>
      <c r="BL9" s="31">
        <f t="shared" si="72"/>
        <v>7</v>
      </c>
      <c r="BM9" s="48">
        <v>44697</v>
      </c>
      <c r="BN9" s="49">
        <v>110.810501</v>
      </c>
      <c r="BO9" s="53">
        <f t="shared" si="24"/>
        <v>10.684567944354269</v>
      </c>
      <c r="BP9" s="53">
        <f t="shared" si="25"/>
        <v>10.666359360101314</v>
      </c>
      <c r="BQ9" s="54">
        <f t="shared" si="26"/>
        <v>1</v>
      </c>
      <c r="BR9" s="14">
        <f t="shared" si="27"/>
        <v>1</v>
      </c>
      <c r="BS9" s="14">
        <f t="shared" si="73"/>
        <v>0</v>
      </c>
      <c r="BT9" s="14">
        <f t="shared" si="28"/>
        <v>0</v>
      </c>
      <c r="BU9" s="14">
        <f t="shared" si="29"/>
        <v>0</v>
      </c>
      <c r="BV9" s="14">
        <f t="shared" si="74"/>
        <v>114.2284510499999</v>
      </c>
      <c r="CA9" s="31">
        <f t="shared" si="75"/>
        <v>7</v>
      </c>
      <c r="CB9" s="48">
        <v>44697</v>
      </c>
      <c r="CC9" s="49">
        <v>110.810501</v>
      </c>
      <c r="CD9" s="53">
        <f t="shared" si="30"/>
        <v>11.794083491354614</v>
      </c>
      <c r="CE9" s="53">
        <f t="shared" si="31"/>
        <v>11.775874907101658</v>
      </c>
      <c r="CF9" s="54">
        <f t="shared" si="32"/>
        <v>1</v>
      </c>
      <c r="CG9" s="14">
        <f t="shared" si="33"/>
        <v>1</v>
      </c>
      <c r="CH9" s="14">
        <f t="shared" si="76"/>
        <v>0</v>
      </c>
      <c r="CI9" s="14">
        <f t="shared" si="34"/>
        <v>0</v>
      </c>
      <c r="CJ9" s="14">
        <f t="shared" si="35"/>
        <v>0</v>
      </c>
      <c r="CK9" s="14">
        <f t="shared" si="77"/>
        <v>114.22845105</v>
      </c>
      <c r="CP9" s="31">
        <f t="shared" si="78"/>
        <v>7</v>
      </c>
      <c r="CQ9" s="48">
        <v>44697</v>
      </c>
      <c r="CR9" s="49">
        <v>110.810501</v>
      </c>
      <c r="CS9" s="53">
        <f t="shared" si="36"/>
        <v>27.968215067475615</v>
      </c>
      <c r="CT9" s="53">
        <f t="shared" si="37"/>
        <v>27.950006483222658</v>
      </c>
      <c r="CU9" s="54">
        <f t="shared" si="38"/>
        <v>1</v>
      </c>
      <c r="CV9" s="14">
        <f t="shared" si="39"/>
        <v>1</v>
      </c>
      <c r="CW9" s="14">
        <f t="shared" si="79"/>
        <v>0</v>
      </c>
      <c r="CX9" s="14">
        <f t="shared" si="40"/>
        <v>0</v>
      </c>
      <c r="CY9" s="14">
        <f t="shared" si="41"/>
        <v>0</v>
      </c>
      <c r="CZ9" s="14">
        <f t="shared" si="80"/>
        <v>114.22845105</v>
      </c>
      <c r="DE9" s="31">
        <f t="shared" si="81"/>
        <v>7</v>
      </c>
      <c r="DF9" s="48">
        <v>44697</v>
      </c>
      <c r="DG9" s="49">
        <v>110.810501</v>
      </c>
      <c r="DH9" s="53">
        <f t="shared" si="42"/>
        <v>0.67162271692038455</v>
      </c>
      <c r="DI9" s="53">
        <f t="shared" si="43"/>
        <v>0.65341413266742865</v>
      </c>
      <c r="DJ9" s="54">
        <f t="shared" si="44"/>
        <v>0.74908804376137972</v>
      </c>
      <c r="DK9" s="14">
        <f t="shared" si="45"/>
        <v>0.74908804376137972</v>
      </c>
      <c r="DL9" s="14">
        <f t="shared" si="82"/>
        <v>-0.21558110961190435</v>
      </c>
      <c r="DM9" s="14">
        <f t="shared" si="46"/>
        <v>-23.888650762231038</v>
      </c>
      <c r="DN9" s="14">
        <f t="shared" si="47"/>
        <v>1.1944325381115519</v>
      </c>
      <c r="DO9" s="14">
        <f t="shared" si="83"/>
        <v>96.6809934998427</v>
      </c>
      <c r="DT9" s="31">
        <f t="shared" si="84"/>
        <v>7</v>
      </c>
      <c r="DU9" s="48">
        <v>44697</v>
      </c>
      <c r="DV9" s="49">
        <v>110.810501</v>
      </c>
      <c r="DW9" s="53">
        <f t="shared" si="48"/>
        <v>48.751623072347158</v>
      </c>
      <c r="DX9" s="53">
        <f t="shared" si="49"/>
        <v>48.733414488094205</v>
      </c>
      <c r="DY9" s="54">
        <f t="shared" si="50"/>
        <v>1</v>
      </c>
      <c r="DZ9" s="14">
        <f t="shared" si="51"/>
        <v>1</v>
      </c>
      <c r="EA9" s="14">
        <f t="shared" si="85"/>
        <v>0</v>
      </c>
      <c r="EB9" s="14">
        <f t="shared" si="52"/>
        <v>0</v>
      </c>
      <c r="EC9" s="14">
        <f t="shared" si="53"/>
        <v>0</v>
      </c>
      <c r="ED9" s="14">
        <f t="shared" si="86"/>
        <v>114.22845105</v>
      </c>
      <c r="EI9" s="31">
        <f t="shared" si="87"/>
        <v>7</v>
      </c>
      <c r="EJ9" s="48">
        <v>44697</v>
      </c>
      <c r="EK9" s="49">
        <v>110.810501</v>
      </c>
      <c r="EL9" s="53">
        <f t="shared" si="54"/>
        <v>76.805732972906156</v>
      </c>
      <c r="EM9" s="53">
        <f t="shared" si="55"/>
        <v>76.787524388653196</v>
      </c>
      <c r="EN9" s="54">
        <f t="shared" si="56"/>
        <v>1</v>
      </c>
      <c r="EO9" s="14">
        <f t="shared" si="57"/>
        <v>1</v>
      </c>
      <c r="EP9" s="14">
        <f t="shared" si="88"/>
        <v>0</v>
      </c>
      <c r="EQ9" s="14">
        <f t="shared" si="58"/>
        <v>0</v>
      </c>
      <c r="ER9" s="14">
        <f t="shared" si="59"/>
        <v>0</v>
      </c>
      <c r="ES9" s="14">
        <f t="shared" si="89"/>
        <v>114.22845105</v>
      </c>
    </row>
    <row r="10" spans="1:149" x14ac:dyDescent="0.35">
      <c r="D10" s="31">
        <f t="shared" si="60"/>
        <v>8</v>
      </c>
      <c r="E10" s="48">
        <v>44698</v>
      </c>
      <c r="F10" s="49">
        <v>115.3685</v>
      </c>
      <c r="G10" s="53">
        <f t="shared" si="0"/>
        <v>18.088994709746416</v>
      </c>
      <c r="H10" s="53">
        <f t="shared" si="1"/>
        <v>18.070811574260969</v>
      </c>
      <c r="I10" s="54">
        <f t="shared" si="2"/>
        <v>1</v>
      </c>
      <c r="J10" s="14">
        <f t="shared" si="3"/>
        <v>1</v>
      </c>
      <c r="K10" s="14">
        <f t="shared" si="61"/>
        <v>0</v>
      </c>
      <c r="L10" s="14">
        <f t="shared" si="4"/>
        <v>0</v>
      </c>
      <c r="M10" s="14">
        <f t="shared" si="5"/>
        <v>0</v>
      </c>
      <c r="N10" s="14">
        <f t="shared" si="62"/>
        <v>114.22845105</v>
      </c>
      <c r="S10" s="31">
        <f t="shared" si="63"/>
        <v>8</v>
      </c>
      <c r="T10" s="48">
        <v>44698</v>
      </c>
      <c r="U10" s="49">
        <v>115.3685</v>
      </c>
      <c r="V10" s="53">
        <f t="shared" si="6"/>
        <v>16.305183783456425</v>
      </c>
      <c r="W10" s="53">
        <f t="shared" si="7"/>
        <v>16.287000647970977</v>
      </c>
      <c r="X10" s="54">
        <f t="shared" si="8"/>
        <v>1</v>
      </c>
      <c r="Y10" s="14">
        <f t="shared" si="9"/>
        <v>1</v>
      </c>
      <c r="Z10" s="14">
        <f t="shared" si="64"/>
        <v>0</v>
      </c>
      <c r="AA10" s="14">
        <f t="shared" si="10"/>
        <v>0</v>
      </c>
      <c r="AB10" s="14">
        <f t="shared" si="11"/>
        <v>0</v>
      </c>
      <c r="AC10" s="14">
        <f t="shared" si="65"/>
        <v>114.22845105</v>
      </c>
      <c r="AH10" s="31">
        <f t="shared" si="66"/>
        <v>8</v>
      </c>
      <c r="AI10" s="48">
        <v>44698</v>
      </c>
      <c r="AJ10" s="49">
        <v>115.3685</v>
      </c>
      <c r="AK10" s="53">
        <f t="shared" si="12"/>
        <v>12.902283124898092</v>
      </c>
      <c r="AL10" s="53">
        <f t="shared" si="13"/>
        <v>12.884099989412643</v>
      </c>
      <c r="AM10" s="54">
        <f t="shared" si="14"/>
        <v>1</v>
      </c>
      <c r="AN10" s="14">
        <f t="shared" si="15"/>
        <v>1</v>
      </c>
      <c r="AO10" s="14">
        <f t="shared" si="67"/>
        <v>0</v>
      </c>
      <c r="AP10" s="14">
        <f t="shared" si="16"/>
        <v>0</v>
      </c>
      <c r="AQ10" s="14">
        <f t="shared" si="17"/>
        <v>0</v>
      </c>
      <c r="AR10" s="14">
        <f t="shared" si="68"/>
        <v>114.2284510499999</v>
      </c>
      <c r="AW10" s="31">
        <f t="shared" si="69"/>
        <v>8</v>
      </c>
      <c r="AX10" s="48">
        <v>44698</v>
      </c>
      <c r="AY10" s="49">
        <v>115.3685</v>
      </c>
      <c r="AZ10" s="53">
        <f t="shared" si="18"/>
        <v>34.11218287627073</v>
      </c>
      <c r="BA10" s="53">
        <f t="shared" si="19"/>
        <v>34.093999740785279</v>
      </c>
      <c r="BB10" s="54">
        <f t="shared" si="20"/>
        <v>1</v>
      </c>
      <c r="BC10" s="14">
        <f t="shared" si="21"/>
        <v>1</v>
      </c>
      <c r="BD10" s="14">
        <f t="shared" si="70"/>
        <v>0</v>
      </c>
      <c r="BE10" s="14">
        <f t="shared" si="22"/>
        <v>0</v>
      </c>
      <c r="BF10" s="14">
        <f t="shared" si="23"/>
        <v>0</v>
      </c>
      <c r="BG10" s="14">
        <f t="shared" si="71"/>
        <v>114.22845105</v>
      </c>
      <c r="BL10" s="31">
        <f t="shared" si="72"/>
        <v>8</v>
      </c>
      <c r="BM10" s="48">
        <v>44698</v>
      </c>
      <c r="BN10" s="49">
        <v>115.3685</v>
      </c>
      <c r="BO10" s="53">
        <f t="shared" si="24"/>
        <v>12.902283124898092</v>
      </c>
      <c r="BP10" s="53">
        <f t="shared" si="25"/>
        <v>12.884099989412643</v>
      </c>
      <c r="BQ10" s="54">
        <f t="shared" si="26"/>
        <v>1</v>
      </c>
      <c r="BR10" s="14">
        <f t="shared" si="27"/>
        <v>1</v>
      </c>
      <c r="BS10" s="14">
        <f t="shared" si="73"/>
        <v>0</v>
      </c>
      <c r="BT10" s="14">
        <f t="shared" si="28"/>
        <v>0</v>
      </c>
      <c r="BU10" s="14">
        <f t="shared" si="29"/>
        <v>0</v>
      </c>
      <c r="BV10" s="14">
        <f t="shared" si="74"/>
        <v>114.2284510499999</v>
      </c>
      <c r="CA10" s="31">
        <f t="shared" si="75"/>
        <v>8</v>
      </c>
      <c r="CB10" s="48">
        <v>44698</v>
      </c>
      <c r="CC10" s="49">
        <v>115.3685</v>
      </c>
      <c r="CD10" s="53">
        <f t="shared" si="30"/>
        <v>14.013351528567377</v>
      </c>
      <c r="CE10" s="53">
        <f t="shared" si="31"/>
        <v>13.995168393081924</v>
      </c>
      <c r="CF10" s="54">
        <f t="shared" si="32"/>
        <v>1</v>
      </c>
      <c r="CG10" s="14">
        <f t="shared" si="33"/>
        <v>1</v>
      </c>
      <c r="CH10" s="14">
        <f t="shared" si="76"/>
        <v>0</v>
      </c>
      <c r="CI10" s="14">
        <f t="shared" si="34"/>
        <v>0</v>
      </c>
      <c r="CJ10" s="14">
        <f t="shared" si="35"/>
        <v>0</v>
      </c>
      <c r="CK10" s="14">
        <f t="shared" si="77"/>
        <v>114.22845105</v>
      </c>
      <c r="CP10" s="31">
        <f t="shared" si="78"/>
        <v>8</v>
      </c>
      <c r="CQ10" s="48">
        <v>44698</v>
      </c>
      <c r="CR10" s="49">
        <v>115.3685</v>
      </c>
      <c r="CS10" s="53">
        <f t="shared" si="36"/>
        <v>30.210120108874747</v>
      </c>
      <c r="CT10" s="53">
        <f t="shared" si="37"/>
        <v>30.1919369733893</v>
      </c>
      <c r="CU10" s="54">
        <f t="shared" si="38"/>
        <v>1</v>
      </c>
      <c r="CV10" s="14">
        <f t="shared" si="39"/>
        <v>1</v>
      </c>
      <c r="CW10" s="14">
        <f t="shared" si="79"/>
        <v>0</v>
      </c>
      <c r="CX10" s="14">
        <f t="shared" si="40"/>
        <v>0</v>
      </c>
      <c r="CY10" s="14">
        <f t="shared" si="41"/>
        <v>0</v>
      </c>
      <c r="CZ10" s="14">
        <f t="shared" si="80"/>
        <v>114.22845105</v>
      </c>
      <c r="DE10" s="31">
        <f t="shared" si="81"/>
        <v>8</v>
      </c>
      <c r="DF10" s="48">
        <v>44698</v>
      </c>
      <c r="DG10" s="49">
        <v>115.3685</v>
      </c>
      <c r="DH10" s="53">
        <f t="shared" si="42"/>
        <v>2.8753239714636263</v>
      </c>
      <c r="DI10" s="53">
        <f t="shared" si="43"/>
        <v>2.8571408359781776</v>
      </c>
      <c r="DJ10" s="54">
        <f t="shared" si="44"/>
        <v>0.99798193435339344</v>
      </c>
      <c r="DK10" s="14">
        <f t="shared" si="45"/>
        <v>0.99798193435339344</v>
      </c>
      <c r="DL10" s="14">
        <f t="shared" si="82"/>
        <v>0.24889389059201372</v>
      </c>
      <c r="DM10" s="14">
        <f t="shared" si="46"/>
        <v>28.714514816764733</v>
      </c>
      <c r="DN10" s="14">
        <f t="shared" si="47"/>
        <v>1.4357257408382367</v>
      </c>
      <c r="DO10" s="14">
        <f t="shared" si="83"/>
        <v>126.83123405744567</v>
      </c>
      <c r="DT10" s="31">
        <f t="shared" si="84"/>
        <v>8</v>
      </c>
      <c r="DU10" s="48">
        <v>44698</v>
      </c>
      <c r="DV10" s="49">
        <v>115.3685</v>
      </c>
      <c r="DW10" s="53">
        <f t="shared" si="48"/>
        <v>51.022616172774327</v>
      </c>
      <c r="DX10" s="53">
        <f t="shared" si="49"/>
        <v>51.004433037288877</v>
      </c>
      <c r="DY10" s="54">
        <f t="shared" si="50"/>
        <v>1</v>
      </c>
      <c r="DZ10" s="14">
        <f t="shared" si="51"/>
        <v>1</v>
      </c>
      <c r="EA10" s="14">
        <f t="shared" si="85"/>
        <v>0</v>
      </c>
      <c r="EB10" s="14">
        <f t="shared" si="52"/>
        <v>0</v>
      </c>
      <c r="EC10" s="14">
        <f t="shared" si="53"/>
        <v>0</v>
      </c>
      <c r="ED10" s="14">
        <f t="shared" si="86"/>
        <v>114.22845105</v>
      </c>
      <c r="EI10" s="31">
        <f t="shared" si="87"/>
        <v>8</v>
      </c>
      <c r="EJ10" s="48">
        <v>44698</v>
      </c>
      <c r="EK10" s="49">
        <v>115.3685</v>
      </c>
      <c r="EL10" s="53">
        <f t="shared" si="54"/>
        <v>79.115990067216089</v>
      </c>
      <c r="EM10" s="53">
        <f t="shared" si="55"/>
        <v>79.097806931730645</v>
      </c>
      <c r="EN10" s="54">
        <f t="shared" si="56"/>
        <v>1</v>
      </c>
      <c r="EO10" s="14">
        <f t="shared" si="57"/>
        <v>1</v>
      </c>
      <c r="EP10" s="14">
        <f t="shared" si="88"/>
        <v>0</v>
      </c>
      <c r="EQ10" s="14">
        <f t="shared" si="58"/>
        <v>0</v>
      </c>
      <c r="ER10" s="14">
        <f t="shared" si="59"/>
        <v>0</v>
      </c>
      <c r="ES10" s="14">
        <f t="shared" si="89"/>
        <v>114.22845105</v>
      </c>
    </row>
    <row r="11" spans="1:149" x14ac:dyDescent="0.35">
      <c r="A11" s="56" t="s">
        <v>3107</v>
      </c>
      <c r="B11" s="56"/>
      <c r="C11" s="57" t="s">
        <v>3108</v>
      </c>
      <c r="D11" s="31">
        <f t="shared" si="60"/>
        <v>9</v>
      </c>
      <c r="E11" s="48">
        <v>44699</v>
      </c>
      <c r="F11" s="49">
        <v>107.112503</v>
      </c>
      <c r="G11" s="53">
        <f t="shared" si="0"/>
        <v>14.010969656020839</v>
      </c>
      <c r="H11" s="53">
        <f t="shared" si="1"/>
        <v>13.992812004970459</v>
      </c>
      <c r="I11" s="54">
        <f t="shared" si="2"/>
        <v>1</v>
      </c>
      <c r="J11" s="14">
        <f t="shared" si="3"/>
        <v>1</v>
      </c>
      <c r="K11" s="14">
        <f t="shared" si="61"/>
        <v>0</v>
      </c>
      <c r="L11" s="14">
        <f t="shared" si="4"/>
        <v>0</v>
      </c>
      <c r="M11" s="14">
        <f t="shared" si="5"/>
        <v>0</v>
      </c>
      <c r="N11" s="14">
        <f t="shared" si="62"/>
        <v>114.22845105</v>
      </c>
      <c r="P11" s="56" t="s">
        <v>3107</v>
      </c>
      <c r="Q11" s="56"/>
      <c r="R11" s="57" t="s">
        <v>3108</v>
      </c>
      <c r="S11" s="31">
        <f t="shared" si="63"/>
        <v>9</v>
      </c>
      <c r="T11" s="48">
        <v>44699</v>
      </c>
      <c r="U11" s="49">
        <v>107.112503</v>
      </c>
      <c r="V11" s="53">
        <f t="shared" si="6"/>
        <v>12.224655134216293</v>
      </c>
      <c r="W11" s="53">
        <f t="shared" si="7"/>
        <v>12.206497483165913</v>
      </c>
      <c r="X11" s="54">
        <f t="shared" si="8"/>
        <v>1</v>
      </c>
      <c r="Y11" s="14">
        <f t="shared" si="9"/>
        <v>1</v>
      </c>
      <c r="Z11" s="14">
        <f t="shared" si="64"/>
        <v>0</v>
      </c>
      <c r="AA11" s="14">
        <f t="shared" si="10"/>
        <v>0</v>
      </c>
      <c r="AB11" s="14">
        <f t="shared" si="11"/>
        <v>0</v>
      </c>
      <c r="AC11" s="14">
        <f t="shared" si="65"/>
        <v>114.22845105</v>
      </c>
      <c r="AE11" s="56" t="s">
        <v>3107</v>
      </c>
      <c r="AF11" s="56"/>
      <c r="AG11" s="57" t="s">
        <v>3108</v>
      </c>
      <c r="AH11" s="31">
        <f t="shared" si="66"/>
        <v>9</v>
      </c>
      <c r="AI11" s="48">
        <v>44699</v>
      </c>
      <c r="AJ11" s="49">
        <v>107.112503</v>
      </c>
      <c r="AK11" s="53">
        <f t="shared" si="12"/>
        <v>8.8169784723833242</v>
      </c>
      <c r="AL11" s="53">
        <f t="shared" si="13"/>
        <v>8.798820821332944</v>
      </c>
      <c r="AM11" s="54">
        <f t="shared" si="14"/>
        <v>1</v>
      </c>
      <c r="AN11" s="14">
        <f t="shared" si="15"/>
        <v>1</v>
      </c>
      <c r="AO11" s="14">
        <f t="shared" si="67"/>
        <v>0</v>
      </c>
      <c r="AP11" s="14">
        <f t="shared" si="16"/>
        <v>0</v>
      </c>
      <c r="AQ11" s="14">
        <f t="shared" si="17"/>
        <v>0</v>
      </c>
      <c r="AR11" s="14">
        <f t="shared" si="68"/>
        <v>114.2284510499999</v>
      </c>
      <c r="AT11" s="56" t="s">
        <v>3107</v>
      </c>
      <c r="AU11" s="56"/>
      <c r="AV11" s="57" t="s">
        <v>3108</v>
      </c>
      <c r="AW11" s="31">
        <f t="shared" si="69"/>
        <v>9</v>
      </c>
      <c r="AX11" s="48">
        <v>44699</v>
      </c>
      <c r="AY11" s="49">
        <v>107.112503</v>
      </c>
      <c r="AZ11" s="53">
        <f t="shared" si="18"/>
        <v>30.056646518758161</v>
      </c>
      <c r="BA11" s="53">
        <f t="shared" si="19"/>
        <v>30.03848886770778</v>
      </c>
      <c r="BB11" s="54">
        <f t="shared" si="20"/>
        <v>1</v>
      </c>
      <c r="BC11" s="14">
        <f t="shared" si="21"/>
        <v>1</v>
      </c>
      <c r="BD11" s="14">
        <f t="shared" si="70"/>
        <v>0</v>
      </c>
      <c r="BE11" s="14">
        <f t="shared" si="22"/>
        <v>0</v>
      </c>
      <c r="BF11" s="14">
        <f t="shared" si="23"/>
        <v>0</v>
      </c>
      <c r="BG11" s="14">
        <f t="shared" si="71"/>
        <v>114.22845105</v>
      </c>
      <c r="BI11" s="56" t="s">
        <v>3107</v>
      </c>
      <c r="BJ11" s="56"/>
      <c r="BK11" s="57" t="s">
        <v>3108</v>
      </c>
      <c r="BL11" s="31">
        <f t="shared" si="72"/>
        <v>9</v>
      </c>
      <c r="BM11" s="48">
        <v>44699</v>
      </c>
      <c r="BN11" s="49">
        <v>107.112503</v>
      </c>
      <c r="BO11" s="53">
        <f t="shared" si="24"/>
        <v>8.8169784723833242</v>
      </c>
      <c r="BP11" s="53">
        <f t="shared" si="25"/>
        <v>8.798820821332944</v>
      </c>
      <c r="BQ11" s="54">
        <f t="shared" si="26"/>
        <v>1</v>
      </c>
      <c r="BR11" s="14">
        <f t="shared" si="27"/>
        <v>1</v>
      </c>
      <c r="BS11" s="14">
        <f t="shared" si="73"/>
        <v>0</v>
      </c>
      <c r="BT11" s="14">
        <f t="shared" si="28"/>
        <v>0</v>
      </c>
      <c r="BU11" s="14">
        <f t="shared" si="29"/>
        <v>0</v>
      </c>
      <c r="BV11" s="14">
        <f t="shared" si="74"/>
        <v>114.2284510499999</v>
      </c>
      <c r="BX11" s="56" t="s">
        <v>3107</v>
      </c>
      <c r="BY11" s="56"/>
      <c r="BZ11" s="57" t="s">
        <v>3108</v>
      </c>
      <c r="CA11" s="31">
        <f t="shared" si="75"/>
        <v>9</v>
      </c>
      <c r="CB11" s="48">
        <v>44699</v>
      </c>
      <c r="CC11" s="49">
        <v>107.112503</v>
      </c>
      <c r="CD11" s="53">
        <f t="shared" si="30"/>
        <v>9.9296062710707691</v>
      </c>
      <c r="CE11" s="53">
        <f t="shared" si="31"/>
        <v>9.9114486200203906</v>
      </c>
      <c r="CF11" s="54">
        <f t="shared" si="32"/>
        <v>1</v>
      </c>
      <c r="CG11" s="14">
        <f t="shared" si="33"/>
        <v>1</v>
      </c>
      <c r="CH11" s="14">
        <f t="shared" si="76"/>
        <v>0</v>
      </c>
      <c r="CI11" s="14">
        <f t="shared" si="34"/>
        <v>0</v>
      </c>
      <c r="CJ11" s="14">
        <f t="shared" si="35"/>
        <v>0</v>
      </c>
      <c r="CK11" s="14">
        <f t="shared" si="77"/>
        <v>114.22845105</v>
      </c>
      <c r="CM11" s="56" t="s">
        <v>3107</v>
      </c>
      <c r="CN11" s="56"/>
      <c r="CO11" s="57" t="s">
        <v>3108</v>
      </c>
      <c r="CP11" s="31">
        <f t="shared" si="78"/>
        <v>9</v>
      </c>
      <c r="CQ11" s="48">
        <v>44699</v>
      </c>
      <c r="CR11" s="49">
        <v>107.112503</v>
      </c>
      <c r="CS11" s="53">
        <f t="shared" si="36"/>
        <v>26.149107169344418</v>
      </c>
      <c r="CT11" s="53">
        <f t="shared" si="37"/>
        <v>26.130949518294038</v>
      </c>
      <c r="CU11" s="54">
        <f t="shared" si="38"/>
        <v>1</v>
      </c>
      <c r="CV11" s="14">
        <f t="shared" si="39"/>
        <v>1</v>
      </c>
      <c r="CW11" s="14">
        <f t="shared" si="79"/>
        <v>0</v>
      </c>
      <c r="CX11" s="14">
        <f t="shared" si="40"/>
        <v>0</v>
      </c>
      <c r="CY11" s="14">
        <f t="shared" si="41"/>
        <v>0</v>
      </c>
      <c r="CZ11" s="14">
        <f t="shared" si="80"/>
        <v>114.22845105</v>
      </c>
      <c r="DB11" s="56" t="s">
        <v>3107</v>
      </c>
      <c r="DC11" s="56"/>
      <c r="DD11" s="57" t="s">
        <v>3108</v>
      </c>
      <c r="DE11" s="31">
        <f t="shared" si="81"/>
        <v>9</v>
      </c>
      <c r="DF11" s="48">
        <v>44699</v>
      </c>
      <c r="DG11" s="49">
        <v>107.112503</v>
      </c>
      <c r="DH11" s="53">
        <f t="shared" si="42"/>
        <v>-1.2240536131042556</v>
      </c>
      <c r="DI11" s="53">
        <f t="shared" si="43"/>
        <v>-1.2422112641546359</v>
      </c>
      <c r="DJ11" s="54">
        <f t="shared" si="44"/>
        <v>0.11046600165086941</v>
      </c>
      <c r="DK11" s="14">
        <f t="shared" si="45"/>
        <v>0.11046600165086941</v>
      </c>
      <c r="DL11" s="14">
        <f t="shared" si="82"/>
        <v>-0.88751593270252405</v>
      </c>
      <c r="DM11" s="14">
        <f t="shared" si="46"/>
        <v>-95.064053004146913</v>
      </c>
      <c r="DN11" s="14">
        <f t="shared" si="47"/>
        <v>4.7532026502073457</v>
      </c>
      <c r="DO11" s="14">
        <f t="shared" si="83"/>
        <v>36.520383703506099</v>
      </c>
      <c r="DQ11" s="56" t="s">
        <v>3107</v>
      </c>
      <c r="DR11" s="56"/>
      <c r="DS11" s="57" t="s">
        <v>3108</v>
      </c>
      <c r="DT11" s="31">
        <f t="shared" si="84"/>
        <v>9</v>
      </c>
      <c r="DU11" s="48">
        <v>44699</v>
      </c>
      <c r="DV11" s="49">
        <v>107.112503</v>
      </c>
      <c r="DW11" s="53">
        <f t="shared" si="48"/>
        <v>46.990813768410348</v>
      </c>
      <c r="DX11" s="53">
        <f t="shared" si="49"/>
        <v>46.972656117359968</v>
      </c>
      <c r="DY11" s="54">
        <f t="shared" si="50"/>
        <v>1</v>
      </c>
      <c r="DZ11" s="14">
        <f t="shared" si="51"/>
        <v>1</v>
      </c>
      <c r="EA11" s="14">
        <f t="shared" si="85"/>
        <v>0</v>
      </c>
      <c r="EB11" s="14">
        <f t="shared" si="52"/>
        <v>0</v>
      </c>
      <c r="EC11" s="14">
        <f t="shared" si="53"/>
        <v>0</v>
      </c>
      <c r="ED11" s="14">
        <f t="shared" si="86"/>
        <v>114.22845105</v>
      </c>
      <c r="EF11" s="56" t="s">
        <v>3107</v>
      </c>
      <c r="EG11" s="56"/>
      <c r="EH11" s="57" t="s">
        <v>3108</v>
      </c>
      <c r="EI11" s="31">
        <f t="shared" si="87"/>
        <v>9</v>
      </c>
      <c r="EJ11" s="48">
        <v>44699</v>
      </c>
      <c r="EK11" s="49">
        <v>107.112503</v>
      </c>
      <c r="EL11" s="53">
        <f t="shared" si="54"/>
        <v>75.123616978949798</v>
      </c>
      <c r="EM11" s="53">
        <f t="shared" si="55"/>
        <v>75.10545932789941</v>
      </c>
      <c r="EN11" s="54">
        <f t="shared" si="56"/>
        <v>1</v>
      </c>
      <c r="EO11" s="14">
        <f t="shared" si="57"/>
        <v>1</v>
      </c>
      <c r="EP11" s="14">
        <f t="shared" si="88"/>
        <v>0</v>
      </c>
      <c r="EQ11" s="14">
        <f t="shared" si="58"/>
        <v>0</v>
      </c>
      <c r="ER11" s="14">
        <f t="shared" si="59"/>
        <v>0</v>
      </c>
      <c r="ES11" s="14">
        <f t="shared" si="89"/>
        <v>114.22845105</v>
      </c>
    </row>
    <row r="12" spans="1:149" x14ac:dyDescent="0.35">
      <c r="A12" s="12" t="s">
        <v>3109</v>
      </c>
      <c r="B12" s="58">
        <f>+'Escenario sin estrategia'!J16*EXP(C7*1)</f>
        <v>31.315701585820463</v>
      </c>
      <c r="C12" s="12">
        <v>91</v>
      </c>
      <c r="D12" s="31">
        <f t="shared" si="60"/>
        <v>10</v>
      </c>
      <c r="E12" s="48">
        <v>44700</v>
      </c>
      <c r="F12" s="49">
        <v>107.319</v>
      </c>
      <c r="G12" s="53">
        <f t="shared" si="0"/>
        <v>14.122752247362094</v>
      </c>
      <c r="H12" s="53">
        <f t="shared" si="1"/>
        <v>14.104620116564734</v>
      </c>
      <c r="I12" s="54">
        <f t="shared" si="2"/>
        <v>1</v>
      </c>
      <c r="J12" s="14">
        <f t="shared" si="3"/>
        <v>1</v>
      </c>
      <c r="K12" s="14">
        <f t="shared" si="61"/>
        <v>0</v>
      </c>
      <c r="L12" s="14">
        <f t="shared" si="4"/>
        <v>0</v>
      </c>
      <c r="M12" s="14">
        <f t="shared" si="5"/>
        <v>0</v>
      </c>
      <c r="N12" s="14">
        <f t="shared" si="62"/>
        <v>114.22845105</v>
      </c>
      <c r="P12" s="12" t="s">
        <v>3109</v>
      </c>
      <c r="Q12" s="58">
        <v>31.315701585820463</v>
      </c>
      <c r="R12" s="12">
        <v>91</v>
      </c>
      <c r="S12" s="31">
        <f t="shared" si="63"/>
        <v>10</v>
      </c>
      <c r="T12" s="48">
        <v>44700</v>
      </c>
      <c r="U12" s="49">
        <v>107.319</v>
      </c>
      <c r="V12" s="53">
        <f t="shared" si="6"/>
        <v>12.333923558906124</v>
      </c>
      <c r="W12" s="53">
        <f t="shared" si="7"/>
        <v>12.315791428108763</v>
      </c>
      <c r="X12" s="54">
        <f t="shared" si="8"/>
        <v>1</v>
      </c>
      <c r="Y12" s="14">
        <f t="shared" si="9"/>
        <v>1</v>
      </c>
      <c r="Z12" s="14">
        <f t="shared" si="64"/>
        <v>0</v>
      </c>
      <c r="AA12" s="14">
        <f t="shared" si="10"/>
        <v>0</v>
      </c>
      <c r="AB12" s="14">
        <f t="shared" si="11"/>
        <v>0</v>
      </c>
      <c r="AC12" s="14">
        <f t="shared" si="65"/>
        <v>114.22845105</v>
      </c>
      <c r="AE12" s="12" t="s">
        <v>3109</v>
      </c>
      <c r="AF12" s="58">
        <v>31.315701585820463</v>
      </c>
      <c r="AG12" s="12">
        <v>91</v>
      </c>
      <c r="AH12" s="31">
        <f t="shared" si="66"/>
        <v>10</v>
      </c>
      <c r="AI12" s="48">
        <v>44700</v>
      </c>
      <c r="AJ12" s="49">
        <v>107.319</v>
      </c>
      <c r="AK12" s="53">
        <f t="shared" si="12"/>
        <v>8.9214507276878674</v>
      </c>
      <c r="AL12" s="53">
        <f t="shared" si="13"/>
        <v>8.9033185968905073</v>
      </c>
      <c r="AM12" s="54">
        <f t="shared" si="14"/>
        <v>1</v>
      </c>
      <c r="AN12" s="14">
        <f t="shared" si="15"/>
        <v>1</v>
      </c>
      <c r="AO12" s="14">
        <f t="shared" si="67"/>
        <v>0</v>
      </c>
      <c r="AP12" s="14">
        <f t="shared" si="16"/>
        <v>0</v>
      </c>
      <c r="AQ12" s="14">
        <f t="shared" si="17"/>
        <v>0</v>
      </c>
      <c r="AR12" s="14">
        <f t="shared" si="68"/>
        <v>114.2284510499999</v>
      </c>
      <c r="AT12" s="12" t="s">
        <v>3109</v>
      </c>
      <c r="AU12" s="58">
        <v>31.315701585820463</v>
      </c>
      <c r="AV12" s="12">
        <v>91</v>
      </c>
      <c r="AW12" s="31">
        <f t="shared" si="69"/>
        <v>10</v>
      </c>
      <c r="AX12" s="48">
        <v>44700</v>
      </c>
      <c r="AY12" s="49">
        <v>107.319</v>
      </c>
      <c r="AZ12" s="53">
        <f t="shared" si="18"/>
        <v>30.191012762180414</v>
      </c>
      <c r="BA12" s="53">
        <f t="shared" si="19"/>
        <v>30.172880631383059</v>
      </c>
      <c r="BB12" s="54">
        <f t="shared" si="20"/>
        <v>1</v>
      </c>
      <c r="BC12" s="14">
        <f t="shared" si="21"/>
        <v>1</v>
      </c>
      <c r="BD12" s="14">
        <f t="shared" si="70"/>
        <v>0</v>
      </c>
      <c r="BE12" s="14">
        <f t="shared" si="22"/>
        <v>0</v>
      </c>
      <c r="BF12" s="14">
        <f t="shared" si="23"/>
        <v>0</v>
      </c>
      <c r="BG12" s="14">
        <f t="shared" si="71"/>
        <v>114.22845105</v>
      </c>
      <c r="BI12" s="12" t="s">
        <v>3109</v>
      </c>
      <c r="BJ12" s="58">
        <v>31.315701585820463</v>
      </c>
      <c r="BK12" s="12">
        <v>91</v>
      </c>
      <c r="BL12" s="31">
        <f t="shared" si="72"/>
        <v>10</v>
      </c>
      <c r="BM12" s="48">
        <v>44700</v>
      </c>
      <c r="BN12" s="49">
        <v>107.319</v>
      </c>
      <c r="BO12" s="53">
        <f t="shared" si="24"/>
        <v>8.9214507276878674</v>
      </c>
      <c r="BP12" s="53">
        <f t="shared" si="25"/>
        <v>8.9033185968905073</v>
      </c>
      <c r="BQ12" s="54">
        <f t="shared" si="26"/>
        <v>1</v>
      </c>
      <c r="BR12" s="14">
        <f t="shared" si="27"/>
        <v>1</v>
      </c>
      <c r="BS12" s="14">
        <f t="shared" si="73"/>
        <v>0</v>
      </c>
      <c r="BT12" s="14">
        <f t="shared" si="28"/>
        <v>0</v>
      </c>
      <c r="BU12" s="14">
        <f t="shared" si="29"/>
        <v>0</v>
      </c>
      <c r="BV12" s="14">
        <f t="shared" si="74"/>
        <v>114.2284510499999</v>
      </c>
      <c r="BX12" s="12" t="s">
        <v>3109</v>
      </c>
      <c r="BY12" s="58">
        <v>31.315701585820463</v>
      </c>
      <c r="BZ12" s="12">
        <v>91</v>
      </c>
      <c r="CA12" s="31">
        <f t="shared" si="75"/>
        <v>10</v>
      </c>
      <c r="CB12" s="48">
        <v>44700</v>
      </c>
      <c r="CC12" s="49">
        <v>107.319</v>
      </c>
      <c r="CD12" s="53">
        <f t="shared" si="30"/>
        <v>10.035644505755075</v>
      </c>
      <c r="CE12" s="53">
        <f t="shared" si="31"/>
        <v>10.017512374957715</v>
      </c>
      <c r="CF12" s="54">
        <f t="shared" si="32"/>
        <v>1</v>
      </c>
      <c r="CG12" s="14">
        <f t="shared" si="33"/>
        <v>1</v>
      </c>
      <c r="CH12" s="14">
        <f t="shared" si="76"/>
        <v>0</v>
      </c>
      <c r="CI12" s="14">
        <f t="shared" si="34"/>
        <v>0</v>
      </c>
      <c r="CJ12" s="14">
        <f t="shared" si="35"/>
        <v>0</v>
      </c>
      <c r="CK12" s="14">
        <f t="shared" si="77"/>
        <v>114.22845105</v>
      </c>
      <c r="CM12" s="12" t="s">
        <v>3109</v>
      </c>
      <c r="CN12" s="58">
        <v>31.315701585820463</v>
      </c>
      <c r="CO12" s="12">
        <v>91</v>
      </c>
      <c r="CP12" s="31">
        <f t="shared" si="78"/>
        <v>10</v>
      </c>
      <c r="CQ12" s="48">
        <v>44700</v>
      </c>
      <c r="CR12" s="49">
        <v>107.319</v>
      </c>
      <c r="CS12" s="53">
        <f t="shared" si="36"/>
        <v>26.277973706527103</v>
      </c>
      <c r="CT12" s="53">
        <f t="shared" si="37"/>
        <v>26.259841575729745</v>
      </c>
      <c r="CU12" s="54">
        <f t="shared" si="38"/>
        <v>1</v>
      </c>
      <c r="CV12" s="14">
        <f t="shared" si="39"/>
        <v>1</v>
      </c>
      <c r="CW12" s="14">
        <f t="shared" si="79"/>
        <v>0</v>
      </c>
      <c r="CX12" s="14">
        <f t="shared" si="40"/>
        <v>0</v>
      </c>
      <c r="CY12" s="14">
        <f t="shared" si="41"/>
        <v>0</v>
      </c>
      <c r="CZ12" s="14">
        <f t="shared" si="80"/>
        <v>114.22845105</v>
      </c>
      <c r="DB12" s="12" t="s">
        <v>3109</v>
      </c>
      <c r="DC12" s="58">
        <v>31.315701585820463</v>
      </c>
      <c r="DD12" s="12">
        <v>91</v>
      </c>
      <c r="DE12" s="31">
        <f t="shared" si="81"/>
        <v>10</v>
      </c>
      <c r="DF12" s="48">
        <v>44700</v>
      </c>
      <c r="DG12" s="49">
        <v>107.319</v>
      </c>
      <c r="DH12" s="53">
        <f t="shared" si="42"/>
        <v>-1.1337137111490021</v>
      </c>
      <c r="DI12" s="53">
        <f t="shared" si="43"/>
        <v>-1.1518458419463622</v>
      </c>
      <c r="DJ12" s="54">
        <f t="shared" si="44"/>
        <v>0.12845732817769737</v>
      </c>
      <c r="DK12" s="14">
        <f t="shared" si="45"/>
        <v>0.12845732817769737</v>
      </c>
      <c r="DL12" s="14">
        <f t="shared" si="82"/>
        <v>1.7991326526827958E-2</v>
      </c>
      <c r="DM12" s="14">
        <f t="shared" si="46"/>
        <v>1.9308111715326497</v>
      </c>
      <c r="DN12" s="14">
        <f t="shared" si="47"/>
        <v>9.654055857663249E-2</v>
      </c>
      <c r="DO12" s="14">
        <f t="shared" si="83"/>
        <v>38.547735433615379</v>
      </c>
      <c r="DQ12" s="12" t="s">
        <v>3109</v>
      </c>
      <c r="DR12" s="58">
        <v>31.315701585820463</v>
      </c>
      <c r="DS12" s="12">
        <v>91</v>
      </c>
      <c r="DT12" s="31">
        <f t="shared" si="84"/>
        <v>10</v>
      </c>
      <c r="DU12" s="48">
        <v>44700</v>
      </c>
      <c r="DV12" s="49">
        <v>107.319</v>
      </c>
      <c r="DW12" s="53">
        <f t="shared" si="48"/>
        <v>47.149014178799753</v>
      </c>
      <c r="DX12" s="53">
        <f t="shared" si="49"/>
        <v>47.130882048002391</v>
      </c>
      <c r="DY12" s="54">
        <f t="shared" si="50"/>
        <v>1</v>
      </c>
      <c r="DZ12" s="14">
        <f t="shared" si="51"/>
        <v>1</v>
      </c>
      <c r="EA12" s="14">
        <f t="shared" si="85"/>
        <v>0</v>
      </c>
      <c r="EB12" s="14">
        <f t="shared" si="52"/>
        <v>0</v>
      </c>
      <c r="EC12" s="14">
        <f t="shared" si="53"/>
        <v>0</v>
      </c>
      <c r="ED12" s="14">
        <f t="shared" si="86"/>
        <v>114.22845105</v>
      </c>
      <c r="EF12" s="12" t="s">
        <v>3109</v>
      </c>
      <c r="EG12" s="58">
        <v>31.315701585820463</v>
      </c>
      <c r="EH12" s="12">
        <v>91</v>
      </c>
      <c r="EI12" s="31">
        <f t="shared" si="87"/>
        <v>10</v>
      </c>
      <c r="EJ12" s="48">
        <v>44700</v>
      </c>
      <c r="EK12" s="49">
        <v>107.319</v>
      </c>
      <c r="EL12" s="53">
        <f t="shared" si="54"/>
        <v>75.321413191074768</v>
      </c>
      <c r="EM12" s="53">
        <f t="shared" si="55"/>
        <v>75.303281060277399</v>
      </c>
      <c r="EN12" s="54">
        <f t="shared" si="56"/>
        <v>1</v>
      </c>
      <c r="EO12" s="14">
        <f t="shared" si="57"/>
        <v>1</v>
      </c>
      <c r="EP12" s="14">
        <f t="shared" si="88"/>
        <v>0</v>
      </c>
      <c r="EQ12" s="14">
        <f t="shared" si="58"/>
        <v>0</v>
      </c>
      <c r="ER12" s="14">
        <f t="shared" si="59"/>
        <v>0</v>
      </c>
      <c r="ES12" s="14">
        <f t="shared" si="89"/>
        <v>114.22845105</v>
      </c>
    </row>
    <row r="13" spans="1:149" x14ac:dyDescent="0.35">
      <c r="A13" s="12" t="s">
        <v>3110</v>
      </c>
      <c r="B13" s="58">
        <f>+'Escenario sin estrategia'!M16*EXP(C7*1)</f>
        <v>29.013756769169834</v>
      </c>
      <c r="C13" s="12">
        <v>94</v>
      </c>
      <c r="D13" s="31">
        <f t="shared" si="60"/>
        <v>11</v>
      </c>
      <c r="E13" s="48">
        <v>44701</v>
      </c>
      <c r="F13" s="49">
        <v>107.591003</v>
      </c>
      <c r="G13" s="53">
        <f t="shared" si="0"/>
        <v>14.268309491432072</v>
      </c>
      <c r="H13" s="53">
        <f t="shared" si="1"/>
        <v>14.250202916857138</v>
      </c>
      <c r="I13" s="54">
        <f t="shared" si="2"/>
        <v>1</v>
      </c>
      <c r="J13" s="14">
        <f t="shared" si="3"/>
        <v>1</v>
      </c>
      <c r="K13" s="14">
        <f t="shared" si="61"/>
        <v>0</v>
      </c>
      <c r="L13" s="14">
        <f t="shared" si="4"/>
        <v>0</v>
      </c>
      <c r="M13" s="14">
        <f t="shared" si="5"/>
        <v>0</v>
      </c>
      <c r="N13" s="14">
        <f t="shared" si="62"/>
        <v>114.22845105</v>
      </c>
      <c r="P13" s="12" t="s">
        <v>3110</v>
      </c>
      <c r="Q13" s="58">
        <v>29.013756769169834</v>
      </c>
      <c r="R13" s="12">
        <v>94</v>
      </c>
      <c r="S13" s="31">
        <f t="shared" si="63"/>
        <v>11</v>
      </c>
      <c r="T13" s="48">
        <v>44701</v>
      </c>
      <c r="U13" s="49">
        <v>107.591003</v>
      </c>
      <c r="V13" s="53">
        <f t="shared" si="6"/>
        <v>12.476955990585523</v>
      </c>
      <c r="W13" s="53">
        <f t="shared" si="7"/>
        <v>12.458849416010585</v>
      </c>
      <c r="X13" s="54">
        <f t="shared" si="8"/>
        <v>1</v>
      </c>
      <c r="Y13" s="14">
        <f t="shared" si="9"/>
        <v>1</v>
      </c>
      <c r="Z13" s="14">
        <f t="shared" si="64"/>
        <v>0</v>
      </c>
      <c r="AA13" s="14">
        <f t="shared" si="10"/>
        <v>0</v>
      </c>
      <c r="AB13" s="14">
        <f t="shared" si="11"/>
        <v>0</v>
      </c>
      <c r="AC13" s="14">
        <f t="shared" si="65"/>
        <v>114.22845105</v>
      </c>
      <c r="AE13" s="12" t="s">
        <v>3110</v>
      </c>
      <c r="AF13" s="58">
        <v>29.013756769169834</v>
      </c>
      <c r="AG13" s="12">
        <v>94</v>
      </c>
      <c r="AH13" s="31">
        <f t="shared" si="66"/>
        <v>11</v>
      </c>
      <c r="AI13" s="48">
        <v>44701</v>
      </c>
      <c r="AJ13" s="49">
        <v>107.591003</v>
      </c>
      <c r="AK13" s="53">
        <f t="shared" si="12"/>
        <v>9.0596666815556031</v>
      </c>
      <c r="AL13" s="53">
        <f t="shared" si="13"/>
        <v>9.0415601069806648</v>
      </c>
      <c r="AM13" s="54">
        <f t="shared" si="14"/>
        <v>1</v>
      </c>
      <c r="AN13" s="14">
        <f t="shared" si="15"/>
        <v>1</v>
      </c>
      <c r="AO13" s="14">
        <f t="shared" si="67"/>
        <v>0</v>
      </c>
      <c r="AP13" s="14">
        <f t="shared" si="16"/>
        <v>0</v>
      </c>
      <c r="AQ13" s="14">
        <f t="shared" si="17"/>
        <v>0</v>
      </c>
      <c r="AR13" s="14">
        <f t="shared" si="68"/>
        <v>114.2284510499999</v>
      </c>
      <c r="AT13" s="12" t="s">
        <v>3110</v>
      </c>
      <c r="AU13" s="58">
        <v>29.013756769169834</v>
      </c>
      <c r="AV13" s="12">
        <v>94</v>
      </c>
      <c r="AW13" s="31">
        <f t="shared" si="69"/>
        <v>11</v>
      </c>
      <c r="AX13" s="48">
        <v>44701</v>
      </c>
      <c r="AY13" s="49">
        <v>107.591003</v>
      </c>
      <c r="AZ13" s="53">
        <f t="shared" si="18"/>
        <v>30.359249284319187</v>
      </c>
      <c r="BA13" s="53">
        <f t="shared" si="19"/>
        <v>30.341142709744251</v>
      </c>
      <c r="BB13" s="54">
        <f t="shared" si="20"/>
        <v>1</v>
      </c>
      <c r="BC13" s="14">
        <f t="shared" si="21"/>
        <v>1</v>
      </c>
      <c r="BD13" s="14">
        <f t="shared" si="70"/>
        <v>0</v>
      </c>
      <c r="BE13" s="14">
        <f t="shared" si="22"/>
        <v>0</v>
      </c>
      <c r="BF13" s="14">
        <f t="shared" si="23"/>
        <v>0</v>
      </c>
      <c r="BG13" s="14">
        <f t="shared" si="71"/>
        <v>114.22845105</v>
      </c>
      <c r="BI13" s="12" t="s">
        <v>3110</v>
      </c>
      <c r="BJ13" s="58">
        <v>29.013756769169834</v>
      </c>
      <c r="BK13" s="12">
        <v>94</v>
      </c>
      <c r="BL13" s="31">
        <f t="shared" si="72"/>
        <v>11</v>
      </c>
      <c r="BM13" s="48">
        <v>44701</v>
      </c>
      <c r="BN13" s="49">
        <v>107.591003</v>
      </c>
      <c r="BO13" s="53">
        <f t="shared" si="24"/>
        <v>9.0596666815556031</v>
      </c>
      <c r="BP13" s="53">
        <f t="shared" si="25"/>
        <v>9.0415601069806648</v>
      </c>
      <c r="BQ13" s="54">
        <f t="shared" si="26"/>
        <v>1</v>
      </c>
      <c r="BR13" s="14">
        <f t="shared" si="27"/>
        <v>1</v>
      </c>
      <c r="BS13" s="14">
        <f t="shared" si="73"/>
        <v>0</v>
      </c>
      <c r="BT13" s="14">
        <f t="shared" si="28"/>
        <v>0</v>
      </c>
      <c r="BU13" s="14">
        <f t="shared" si="29"/>
        <v>0</v>
      </c>
      <c r="BV13" s="14">
        <f t="shared" si="74"/>
        <v>114.2284510499999</v>
      </c>
      <c r="BX13" s="12" t="s">
        <v>3110</v>
      </c>
      <c r="BY13" s="58">
        <v>29.013756769169834</v>
      </c>
      <c r="BZ13" s="12">
        <v>94</v>
      </c>
      <c r="CA13" s="31">
        <f t="shared" si="75"/>
        <v>11</v>
      </c>
      <c r="CB13" s="48">
        <v>44701</v>
      </c>
      <c r="CC13" s="49">
        <v>107.591003</v>
      </c>
      <c r="CD13" s="53">
        <f t="shared" si="30"/>
        <v>10.175433069831115</v>
      </c>
      <c r="CE13" s="53">
        <f t="shared" si="31"/>
        <v>10.157326495256177</v>
      </c>
      <c r="CF13" s="54">
        <f t="shared" si="32"/>
        <v>1</v>
      </c>
      <c r="CG13" s="14">
        <f t="shared" si="33"/>
        <v>1</v>
      </c>
      <c r="CH13" s="14">
        <f t="shared" si="76"/>
        <v>0</v>
      </c>
      <c r="CI13" s="14">
        <f t="shared" si="34"/>
        <v>0</v>
      </c>
      <c r="CJ13" s="14">
        <f t="shared" si="35"/>
        <v>0</v>
      </c>
      <c r="CK13" s="14">
        <f t="shared" si="77"/>
        <v>114.22845105</v>
      </c>
      <c r="CM13" s="12" t="s">
        <v>3110</v>
      </c>
      <c r="CN13" s="58">
        <v>29.013756769169834</v>
      </c>
      <c r="CO13" s="12">
        <v>94</v>
      </c>
      <c r="CP13" s="31">
        <f t="shared" si="78"/>
        <v>11</v>
      </c>
      <c r="CQ13" s="48">
        <v>44701</v>
      </c>
      <c r="CR13" s="49">
        <v>107.591003</v>
      </c>
      <c r="CS13" s="53">
        <f t="shared" si="36"/>
        <v>26.440687235012934</v>
      </c>
      <c r="CT13" s="53">
        <f t="shared" si="37"/>
        <v>26.422580660437994</v>
      </c>
      <c r="CU13" s="54">
        <f t="shared" si="38"/>
        <v>1</v>
      </c>
      <c r="CV13" s="14">
        <f t="shared" si="39"/>
        <v>1</v>
      </c>
      <c r="CW13" s="14">
        <f t="shared" si="79"/>
        <v>0</v>
      </c>
      <c r="CX13" s="14">
        <f t="shared" si="40"/>
        <v>0</v>
      </c>
      <c r="CY13" s="14">
        <f t="shared" si="41"/>
        <v>0</v>
      </c>
      <c r="CZ13" s="14">
        <f t="shared" si="80"/>
        <v>114.22845105</v>
      </c>
      <c r="DB13" s="12" t="s">
        <v>3110</v>
      </c>
      <c r="DC13" s="58">
        <v>29.013756769169834</v>
      </c>
      <c r="DD13" s="12">
        <v>94</v>
      </c>
      <c r="DE13" s="31">
        <f t="shared" si="81"/>
        <v>11</v>
      </c>
      <c r="DF13" s="48">
        <v>44701</v>
      </c>
      <c r="DG13" s="49">
        <v>107.591003</v>
      </c>
      <c r="DH13" s="53">
        <f t="shared" si="42"/>
        <v>-1.0096899512729915</v>
      </c>
      <c r="DI13" s="53">
        <f t="shared" si="43"/>
        <v>-1.02779652584793</v>
      </c>
      <c r="DJ13" s="54">
        <f t="shared" si="44"/>
        <v>0.1563219291633719</v>
      </c>
      <c r="DK13" s="14">
        <f t="shared" si="45"/>
        <v>0.1563219291633719</v>
      </c>
      <c r="DL13" s="14">
        <f t="shared" si="82"/>
        <v>2.7864600985674531E-2</v>
      </c>
      <c r="DM13" s="14">
        <f t="shared" si="46"/>
        <v>2.9979803682435113</v>
      </c>
      <c r="DN13" s="14">
        <f t="shared" si="47"/>
        <v>0.14989901841217557</v>
      </c>
      <c r="DO13" s="14">
        <f t="shared" si="83"/>
        <v>41.695614820271068</v>
      </c>
      <c r="DQ13" s="12" t="s">
        <v>3110</v>
      </c>
      <c r="DR13" s="58">
        <v>29.013756769169834</v>
      </c>
      <c r="DS13" s="12">
        <v>94</v>
      </c>
      <c r="DT13" s="31">
        <f t="shared" si="84"/>
        <v>11</v>
      </c>
      <c r="DU13" s="48">
        <v>44701</v>
      </c>
      <c r="DV13" s="49">
        <v>107.591003</v>
      </c>
      <c r="DW13" s="53">
        <f t="shared" si="48"/>
        <v>47.341185788950327</v>
      </c>
      <c r="DX13" s="53">
        <f t="shared" si="49"/>
        <v>47.323079214375383</v>
      </c>
      <c r="DY13" s="54">
        <f t="shared" si="50"/>
        <v>1</v>
      </c>
      <c r="DZ13" s="14">
        <f t="shared" si="51"/>
        <v>1</v>
      </c>
      <c r="EA13" s="14">
        <f t="shared" si="85"/>
        <v>0</v>
      </c>
      <c r="EB13" s="14">
        <f t="shared" si="52"/>
        <v>0</v>
      </c>
      <c r="EC13" s="14">
        <f t="shared" si="53"/>
        <v>0</v>
      </c>
      <c r="ED13" s="14">
        <f t="shared" si="86"/>
        <v>114.22845105</v>
      </c>
      <c r="EF13" s="12" t="s">
        <v>3110</v>
      </c>
      <c r="EG13" s="58">
        <v>29.013756769169834</v>
      </c>
      <c r="EH13" s="12">
        <v>94</v>
      </c>
      <c r="EI13" s="31">
        <f t="shared" si="87"/>
        <v>11</v>
      </c>
      <c r="EJ13" s="48">
        <v>44701</v>
      </c>
      <c r="EK13" s="49">
        <v>107.591003</v>
      </c>
      <c r="EL13" s="53">
        <f t="shared" si="54"/>
        <v>75.55334826351644</v>
      </c>
      <c r="EM13" s="53">
        <f t="shared" si="55"/>
        <v>75.535241688941511</v>
      </c>
      <c r="EN13" s="54">
        <f t="shared" si="56"/>
        <v>1</v>
      </c>
      <c r="EO13" s="14">
        <f t="shared" si="57"/>
        <v>1</v>
      </c>
      <c r="EP13" s="14">
        <f t="shared" si="88"/>
        <v>0</v>
      </c>
      <c r="EQ13" s="14">
        <f t="shared" si="58"/>
        <v>0</v>
      </c>
      <c r="ER13" s="14">
        <f t="shared" si="59"/>
        <v>0</v>
      </c>
      <c r="ES13" s="14">
        <f t="shared" si="89"/>
        <v>114.22845105</v>
      </c>
    </row>
    <row r="14" spans="1:149" x14ac:dyDescent="0.35">
      <c r="A14" s="12" t="s">
        <v>3111</v>
      </c>
      <c r="B14" s="59">
        <f>+'Escenario sin estrategia'!P16*EXP(C7*1)</f>
        <v>24.725924226436906</v>
      </c>
      <c r="C14" s="12">
        <v>100</v>
      </c>
      <c r="D14" s="31">
        <f t="shared" si="60"/>
        <v>14</v>
      </c>
      <c r="E14" s="48">
        <v>44704</v>
      </c>
      <c r="F14" s="49">
        <v>107.556999</v>
      </c>
      <c r="G14" s="53">
        <f t="shared" si="0"/>
        <v>14.268910014403886</v>
      </c>
      <c r="H14" s="53">
        <f t="shared" si="1"/>
        <v>14.250880325843253</v>
      </c>
      <c r="I14" s="54">
        <f t="shared" si="2"/>
        <v>1</v>
      </c>
      <c r="J14" s="14">
        <f t="shared" si="3"/>
        <v>1</v>
      </c>
      <c r="K14" s="14">
        <f t="shared" si="61"/>
        <v>0</v>
      </c>
      <c r="L14" s="14">
        <f t="shared" si="4"/>
        <v>0</v>
      </c>
      <c r="M14" s="14">
        <f t="shared" si="5"/>
        <v>0</v>
      </c>
      <c r="N14" s="14">
        <f t="shared" si="62"/>
        <v>114.22845105</v>
      </c>
      <c r="P14" s="12" t="s">
        <v>3111</v>
      </c>
      <c r="Q14" s="59">
        <v>24.725924226436906</v>
      </c>
      <c r="R14" s="12">
        <v>100</v>
      </c>
      <c r="S14" s="31">
        <f t="shared" si="63"/>
        <v>14</v>
      </c>
      <c r="T14" s="48">
        <v>44704</v>
      </c>
      <c r="U14" s="49">
        <v>107.556999</v>
      </c>
      <c r="V14" s="53">
        <f t="shared" si="6"/>
        <v>12.469917444783132</v>
      </c>
      <c r="W14" s="53">
        <f t="shared" si="7"/>
        <v>12.451887756222499</v>
      </c>
      <c r="X14" s="54">
        <f t="shared" si="8"/>
        <v>1</v>
      </c>
      <c r="Y14" s="14">
        <f t="shared" si="9"/>
        <v>1</v>
      </c>
      <c r="Z14" s="14">
        <f t="shared" si="64"/>
        <v>0</v>
      </c>
      <c r="AA14" s="14">
        <f t="shared" si="10"/>
        <v>0</v>
      </c>
      <c r="AB14" s="14">
        <f t="shared" si="11"/>
        <v>0</v>
      </c>
      <c r="AC14" s="14">
        <f t="shared" si="65"/>
        <v>114.22845105</v>
      </c>
      <c r="AE14" s="12" t="s">
        <v>3111</v>
      </c>
      <c r="AF14" s="59">
        <v>24.725924226436906</v>
      </c>
      <c r="AG14" s="12">
        <v>100</v>
      </c>
      <c r="AH14" s="31">
        <f t="shared" si="66"/>
        <v>14</v>
      </c>
      <c r="AI14" s="48">
        <v>44704</v>
      </c>
      <c r="AJ14" s="49">
        <v>107.556999</v>
      </c>
      <c r="AK14" s="53">
        <f t="shared" si="12"/>
        <v>9.0380554073438173</v>
      </c>
      <c r="AL14" s="53">
        <f t="shared" si="13"/>
        <v>9.0200257187831845</v>
      </c>
      <c r="AM14" s="54">
        <f t="shared" si="14"/>
        <v>1</v>
      </c>
      <c r="AN14" s="14">
        <f t="shared" si="15"/>
        <v>1</v>
      </c>
      <c r="AO14" s="14">
        <f t="shared" si="67"/>
        <v>0</v>
      </c>
      <c r="AP14" s="14">
        <f t="shared" si="16"/>
        <v>0</v>
      </c>
      <c r="AQ14" s="14">
        <f t="shared" si="17"/>
        <v>0</v>
      </c>
      <c r="AR14" s="14">
        <f t="shared" si="68"/>
        <v>114.2284510499999</v>
      </c>
      <c r="AT14" s="12" t="s">
        <v>3111</v>
      </c>
      <c r="AU14" s="59">
        <v>24.725924226436906</v>
      </c>
      <c r="AV14" s="12">
        <v>100</v>
      </c>
      <c r="AW14" s="31">
        <f t="shared" si="69"/>
        <v>14</v>
      </c>
      <c r="AX14" s="48">
        <v>44704</v>
      </c>
      <c r="AY14" s="49">
        <v>107.556999</v>
      </c>
      <c r="AZ14" s="53">
        <f t="shared" si="18"/>
        <v>30.428468198725998</v>
      </c>
      <c r="BA14" s="53">
        <f t="shared" si="19"/>
        <v>30.410438510165363</v>
      </c>
      <c r="BB14" s="54">
        <f t="shared" si="20"/>
        <v>1</v>
      </c>
      <c r="BC14" s="14">
        <f t="shared" si="21"/>
        <v>1</v>
      </c>
      <c r="BD14" s="14">
        <f t="shared" si="70"/>
        <v>0</v>
      </c>
      <c r="BE14" s="14">
        <f t="shared" si="22"/>
        <v>0</v>
      </c>
      <c r="BF14" s="14">
        <f t="shared" si="23"/>
        <v>0</v>
      </c>
      <c r="BG14" s="14">
        <f t="shared" si="71"/>
        <v>114.22845105</v>
      </c>
      <c r="BI14" s="12" t="s">
        <v>3111</v>
      </c>
      <c r="BJ14" s="59">
        <v>24.725924226436906</v>
      </c>
      <c r="BK14" s="12">
        <v>100</v>
      </c>
      <c r="BL14" s="31">
        <f t="shared" si="72"/>
        <v>14</v>
      </c>
      <c r="BM14" s="48">
        <v>44704</v>
      </c>
      <c r="BN14" s="49">
        <v>107.556999</v>
      </c>
      <c r="BO14" s="53">
        <f t="shared" si="24"/>
        <v>9.0380554073438173</v>
      </c>
      <c r="BP14" s="53">
        <f t="shared" si="25"/>
        <v>9.0200257187831845</v>
      </c>
      <c r="BQ14" s="54">
        <f t="shared" si="26"/>
        <v>1</v>
      </c>
      <c r="BR14" s="14">
        <f t="shared" si="27"/>
        <v>1</v>
      </c>
      <c r="BS14" s="14">
        <f t="shared" si="73"/>
        <v>0</v>
      </c>
      <c r="BT14" s="14">
        <f t="shared" si="28"/>
        <v>0</v>
      </c>
      <c r="BU14" s="14">
        <f t="shared" si="29"/>
        <v>0</v>
      </c>
      <c r="BV14" s="14">
        <f t="shared" si="74"/>
        <v>114.2284510499999</v>
      </c>
      <c r="BX14" s="12" t="s">
        <v>3111</v>
      </c>
      <c r="BY14" s="59">
        <v>24.725924226436906</v>
      </c>
      <c r="BZ14" s="12">
        <v>100</v>
      </c>
      <c r="CA14" s="31">
        <f t="shared" si="75"/>
        <v>14</v>
      </c>
      <c r="CB14" s="48">
        <v>44704</v>
      </c>
      <c r="CC14" s="49">
        <v>107.556999</v>
      </c>
      <c r="CD14" s="53">
        <f t="shared" si="30"/>
        <v>10.158579882826551</v>
      </c>
      <c r="CE14" s="53">
        <f t="shared" si="31"/>
        <v>10.140550194265918</v>
      </c>
      <c r="CF14" s="54">
        <f t="shared" si="32"/>
        <v>1</v>
      </c>
      <c r="CG14" s="14">
        <f t="shared" si="33"/>
        <v>1</v>
      </c>
      <c r="CH14" s="14">
        <f t="shared" si="76"/>
        <v>0</v>
      </c>
      <c r="CI14" s="14">
        <f t="shared" si="34"/>
        <v>0</v>
      </c>
      <c r="CJ14" s="14">
        <f t="shared" si="35"/>
        <v>0</v>
      </c>
      <c r="CK14" s="14">
        <f t="shared" si="77"/>
        <v>114.22845105</v>
      </c>
      <c r="CM14" s="12" t="s">
        <v>3111</v>
      </c>
      <c r="CN14" s="59">
        <v>24.725924226436906</v>
      </c>
      <c r="CO14" s="12">
        <v>100</v>
      </c>
      <c r="CP14" s="31">
        <f t="shared" si="78"/>
        <v>14</v>
      </c>
      <c r="CQ14" s="48">
        <v>44704</v>
      </c>
      <c r="CR14" s="49">
        <v>107.556999</v>
      </c>
      <c r="CS14" s="53">
        <f t="shared" si="36"/>
        <v>26.493195787686837</v>
      </c>
      <c r="CT14" s="53">
        <f t="shared" si="37"/>
        <v>26.475166099126202</v>
      </c>
      <c r="CU14" s="54">
        <f t="shared" si="38"/>
        <v>1</v>
      </c>
      <c r="CV14" s="14">
        <f t="shared" si="39"/>
        <v>1</v>
      </c>
      <c r="CW14" s="14">
        <f t="shared" si="79"/>
        <v>0</v>
      </c>
      <c r="CX14" s="14">
        <f t="shared" si="40"/>
        <v>0</v>
      </c>
      <c r="CY14" s="14">
        <f t="shared" si="41"/>
        <v>0</v>
      </c>
      <c r="CZ14" s="14">
        <f t="shared" si="80"/>
        <v>114.22845105</v>
      </c>
      <c r="DB14" s="12" t="s">
        <v>3111</v>
      </c>
      <c r="DC14" s="59">
        <v>24.725924226436906</v>
      </c>
      <c r="DD14" s="12">
        <v>100</v>
      </c>
      <c r="DE14" s="31">
        <f t="shared" si="81"/>
        <v>14</v>
      </c>
      <c r="DF14" s="48">
        <v>44704</v>
      </c>
      <c r="DG14" s="49">
        <v>107.556999</v>
      </c>
      <c r="DH14" s="53">
        <f t="shared" si="42"/>
        <v>-1.0742411074197875</v>
      </c>
      <c r="DI14" s="53">
        <f t="shared" si="43"/>
        <v>-1.0922707959804197</v>
      </c>
      <c r="DJ14" s="54">
        <f t="shared" si="44"/>
        <v>0.14135731633480492</v>
      </c>
      <c r="DK14" s="14">
        <f t="shared" si="45"/>
        <v>0.14135731633480492</v>
      </c>
      <c r="DL14" s="14">
        <f t="shared" si="82"/>
        <v>-1.4964612828566981E-2</v>
      </c>
      <c r="DM14" s="14">
        <f t="shared" si="46"/>
        <v>-1.6095488470375661</v>
      </c>
      <c r="DN14" s="14">
        <f t="shared" si="47"/>
        <v>8.0477442351878314E-2</v>
      </c>
      <c r="DO14" s="14">
        <f t="shared" si="83"/>
        <v>40.16654341558538</v>
      </c>
      <c r="DQ14" s="12" t="s">
        <v>3111</v>
      </c>
      <c r="DR14" s="59">
        <v>24.725924226436906</v>
      </c>
      <c r="DS14" s="12">
        <v>100</v>
      </c>
      <c r="DT14" s="31">
        <f t="shared" si="84"/>
        <v>14</v>
      </c>
      <c r="DU14" s="48">
        <v>44704</v>
      </c>
      <c r="DV14" s="49">
        <v>107.556999</v>
      </c>
      <c r="DW14" s="53">
        <f t="shared" si="48"/>
        <v>47.482822671567668</v>
      </c>
      <c r="DX14" s="53">
        <f t="shared" si="49"/>
        <v>47.464792983007037</v>
      </c>
      <c r="DY14" s="54">
        <f t="shared" si="50"/>
        <v>1</v>
      </c>
      <c r="DZ14" s="14">
        <f t="shared" si="51"/>
        <v>1</v>
      </c>
      <c r="EA14" s="14">
        <f t="shared" si="85"/>
        <v>0</v>
      </c>
      <c r="EB14" s="14">
        <f t="shared" si="52"/>
        <v>0</v>
      </c>
      <c r="EC14" s="14">
        <f t="shared" si="53"/>
        <v>0</v>
      </c>
      <c r="ED14" s="14">
        <f t="shared" si="86"/>
        <v>114.22845105</v>
      </c>
      <c r="EF14" s="12" t="s">
        <v>3111</v>
      </c>
      <c r="EG14" s="59">
        <v>24.725924226436906</v>
      </c>
      <c r="EH14" s="12">
        <v>100</v>
      </c>
      <c r="EI14" s="31">
        <f t="shared" si="87"/>
        <v>14</v>
      </c>
      <c r="EJ14" s="48">
        <v>44704</v>
      </c>
      <c r="EK14" s="49">
        <v>107.556999</v>
      </c>
      <c r="EL14" s="53">
        <f t="shared" si="54"/>
        <v>75.815293421027917</v>
      </c>
      <c r="EM14" s="53">
        <f t="shared" si="55"/>
        <v>75.797263732467272</v>
      </c>
      <c r="EN14" s="54">
        <f t="shared" si="56"/>
        <v>1</v>
      </c>
      <c r="EO14" s="14">
        <f t="shared" si="57"/>
        <v>1</v>
      </c>
      <c r="EP14" s="14">
        <f t="shared" si="88"/>
        <v>0</v>
      </c>
      <c r="EQ14" s="14">
        <f t="shared" si="58"/>
        <v>0</v>
      </c>
      <c r="ER14" s="14">
        <f t="shared" si="59"/>
        <v>0</v>
      </c>
      <c r="ES14" s="14">
        <f t="shared" si="89"/>
        <v>114.22845105</v>
      </c>
    </row>
    <row r="15" spans="1:149" x14ac:dyDescent="0.35">
      <c r="A15" s="12" t="s">
        <v>3112</v>
      </c>
      <c r="B15" s="59">
        <f>+'Escenario sin estrategia'!P16*EXP(C7*1)</f>
        <v>24.725924226436906</v>
      </c>
      <c r="C15" s="12">
        <v>110</v>
      </c>
      <c r="D15" s="31">
        <f t="shared" si="60"/>
        <v>15</v>
      </c>
      <c r="E15" s="48">
        <v>44705</v>
      </c>
      <c r="F15" s="49">
        <v>104.099998</v>
      </c>
      <c r="G15" s="53">
        <f t="shared" si="0"/>
        <v>12.460480458957226</v>
      </c>
      <c r="H15" s="53">
        <f t="shared" si="1"/>
        <v>12.442476472032695</v>
      </c>
      <c r="I15" s="54">
        <f t="shared" si="2"/>
        <v>1</v>
      </c>
      <c r="J15" s="14">
        <f t="shared" si="3"/>
        <v>1</v>
      </c>
      <c r="K15" s="14">
        <f t="shared" si="61"/>
        <v>0</v>
      </c>
      <c r="L15" s="14">
        <f t="shared" si="4"/>
        <v>0</v>
      </c>
      <c r="M15" s="14">
        <f t="shared" si="5"/>
        <v>0</v>
      </c>
      <c r="N15" s="14">
        <f t="shared" si="62"/>
        <v>114.22845105</v>
      </c>
      <c r="P15" s="12" t="s">
        <v>3112</v>
      </c>
      <c r="Q15" s="59">
        <v>24.725924226436906</v>
      </c>
      <c r="R15" s="12">
        <v>110</v>
      </c>
      <c r="S15" s="31">
        <f t="shared" si="63"/>
        <v>15</v>
      </c>
      <c r="T15" s="48">
        <v>44705</v>
      </c>
      <c r="U15" s="49">
        <v>104.099998</v>
      </c>
      <c r="V15" s="53">
        <f t="shared" si="6"/>
        <v>10.658919733040227</v>
      </c>
      <c r="W15" s="53">
        <f t="shared" si="7"/>
        <v>10.640915746115695</v>
      </c>
      <c r="X15" s="54">
        <f t="shared" si="8"/>
        <v>1</v>
      </c>
      <c r="Y15" s="14">
        <f t="shared" si="9"/>
        <v>1</v>
      </c>
      <c r="Z15" s="14">
        <f t="shared" si="64"/>
        <v>0</v>
      </c>
      <c r="AA15" s="14">
        <f t="shared" si="10"/>
        <v>0</v>
      </c>
      <c r="AB15" s="14">
        <f t="shared" si="11"/>
        <v>0</v>
      </c>
      <c r="AC15" s="14">
        <f t="shared" si="65"/>
        <v>114.22845105</v>
      </c>
      <c r="AE15" s="12" t="s">
        <v>3112</v>
      </c>
      <c r="AF15" s="59">
        <v>24.725924226436906</v>
      </c>
      <c r="AG15" s="12">
        <v>110</v>
      </c>
      <c r="AH15" s="31">
        <f t="shared" si="66"/>
        <v>15</v>
      </c>
      <c r="AI15" s="48">
        <v>44705</v>
      </c>
      <c r="AJ15" s="49">
        <v>104.099998</v>
      </c>
      <c r="AK15" s="53">
        <f t="shared" si="12"/>
        <v>7.2221585324536761</v>
      </c>
      <c r="AL15" s="53">
        <f t="shared" si="13"/>
        <v>7.204154545529148</v>
      </c>
      <c r="AM15" s="54">
        <f t="shared" si="14"/>
        <v>0.9999999999997442</v>
      </c>
      <c r="AN15" s="14">
        <f t="shared" si="15"/>
        <v>0.9999999999997442</v>
      </c>
      <c r="AO15" s="14">
        <f t="shared" si="67"/>
        <v>-2.5579538487363607E-13</v>
      </c>
      <c r="AP15" s="14">
        <f t="shared" si="16"/>
        <v>-2.6628299053754745E-11</v>
      </c>
      <c r="AQ15" s="14">
        <f t="shared" si="17"/>
        <v>1.3314149526877373E-12</v>
      </c>
      <c r="AR15" s="14">
        <f t="shared" si="68"/>
        <v>114.22845104997461</v>
      </c>
      <c r="AT15" s="12" t="s">
        <v>3112</v>
      </c>
      <c r="AU15" s="59">
        <v>24.725924226436906</v>
      </c>
      <c r="AV15" s="12">
        <v>110</v>
      </c>
      <c r="AW15" s="31">
        <f t="shared" si="69"/>
        <v>15</v>
      </c>
      <c r="AX15" s="48">
        <v>44705</v>
      </c>
      <c r="AY15" s="49">
        <v>104.099998</v>
      </c>
      <c r="AZ15" s="53">
        <f t="shared" si="18"/>
        <v>28.643107260568932</v>
      </c>
      <c r="BA15" s="53">
        <f t="shared" si="19"/>
        <v>28.62510327364441</v>
      </c>
      <c r="BB15" s="54">
        <f t="shared" si="20"/>
        <v>1</v>
      </c>
      <c r="BC15" s="14">
        <f t="shared" si="21"/>
        <v>1</v>
      </c>
      <c r="BD15" s="14">
        <f t="shared" si="70"/>
        <v>0</v>
      </c>
      <c r="BE15" s="14">
        <f t="shared" si="22"/>
        <v>0</v>
      </c>
      <c r="BF15" s="14">
        <f t="shared" si="23"/>
        <v>0</v>
      </c>
      <c r="BG15" s="14">
        <f t="shared" si="71"/>
        <v>114.22845105</v>
      </c>
      <c r="BI15" s="12" t="s">
        <v>3112</v>
      </c>
      <c r="BJ15" s="59">
        <v>24.725924226436906</v>
      </c>
      <c r="BK15" s="12">
        <v>110</v>
      </c>
      <c r="BL15" s="31">
        <f t="shared" si="72"/>
        <v>15</v>
      </c>
      <c r="BM15" s="48">
        <v>44705</v>
      </c>
      <c r="BN15" s="49">
        <v>104.099998</v>
      </c>
      <c r="BO15" s="53">
        <f t="shared" si="24"/>
        <v>7.2221585324536761</v>
      </c>
      <c r="BP15" s="53">
        <f t="shared" si="25"/>
        <v>7.204154545529148</v>
      </c>
      <c r="BQ15" s="54">
        <f t="shared" si="26"/>
        <v>0.9999999999997442</v>
      </c>
      <c r="BR15" s="14">
        <f t="shared" si="27"/>
        <v>0.9999999999997442</v>
      </c>
      <c r="BS15" s="14">
        <f t="shared" si="73"/>
        <v>-2.5579538487363607E-13</v>
      </c>
      <c r="BT15" s="14">
        <f t="shared" si="28"/>
        <v>-2.6628299053754745E-11</v>
      </c>
      <c r="BU15" s="14">
        <f t="shared" si="29"/>
        <v>1.3314149526877373E-12</v>
      </c>
      <c r="BV15" s="14">
        <f t="shared" si="74"/>
        <v>114.22845104997461</v>
      </c>
      <c r="BX15" s="12" t="s">
        <v>3112</v>
      </c>
      <c r="BY15" s="59">
        <v>24.725924226436906</v>
      </c>
      <c r="BZ15" s="12">
        <v>110</v>
      </c>
      <c r="CA15" s="31">
        <f t="shared" si="75"/>
        <v>15</v>
      </c>
      <c r="CB15" s="48">
        <v>44705</v>
      </c>
      <c r="CC15" s="49">
        <v>104.099998</v>
      </c>
      <c r="CD15" s="53">
        <f t="shared" si="30"/>
        <v>8.3442826154252838</v>
      </c>
      <c r="CE15" s="53">
        <f t="shared" si="31"/>
        <v>8.3262786285007557</v>
      </c>
      <c r="CF15" s="54">
        <f t="shared" si="32"/>
        <v>1</v>
      </c>
      <c r="CG15" s="14">
        <f t="shared" si="33"/>
        <v>1</v>
      </c>
      <c r="CH15" s="14">
        <f t="shared" si="76"/>
        <v>0</v>
      </c>
      <c r="CI15" s="14">
        <f t="shared" si="34"/>
        <v>0</v>
      </c>
      <c r="CJ15" s="14">
        <f t="shared" si="35"/>
        <v>0</v>
      </c>
      <c r="CK15" s="14">
        <f t="shared" si="77"/>
        <v>114.22845105</v>
      </c>
      <c r="CM15" s="12" t="s">
        <v>3112</v>
      </c>
      <c r="CN15" s="59">
        <v>24.725924226436906</v>
      </c>
      <c r="CO15" s="12">
        <v>110</v>
      </c>
      <c r="CP15" s="31">
        <f t="shared" si="78"/>
        <v>15</v>
      </c>
      <c r="CQ15" s="48">
        <v>44705</v>
      </c>
      <c r="CR15" s="49">
        <v>104.099998</v>
      </c>
      <c r="CS15" s="53">
        <f t="shared" si="36"/>
        <v>24.702217041657484</v>
      </c>
      <c r="CT15" s="53">
        <f t="shared" si="37"/>
        <v>24.684213054732954</v>
      </c>
      <c r="CU15" s="54">
        <f t="shared" si="38"/>
        <v>1</v>
      </c>
      <c r="CV15" s="14">
        <f t="shared" si="39"/>
        <v>1</v>
      </c>
      <c r="CW15" s="14">
        <f t="shared" si="79"/>
        <v>0</v>
      </c>
      <c r="CX15" s="14">
        <f t="shared" si="40"/>
        <v>0</v>
      </c>
      <c r="CY15" s="14">
        <f t="shared" si="41"/>
        <v>0</v>
      </c>
      <c r="CZ15" s="14">
        <f t="shared" si="80"/>
        <v>114.22845105</v>
      </c>
      <c r="DB15" s="12" t="s">
        <v>3112</v>
      </c>
      <c r="DC15" s="59">
        <v>24.725924226436906</v>
      </c>
      <c r="DD15" s="12">
        <v>110</v>
      </c>
      <c r="DE15" s="31">
        <f t="shared" si="81"/>
        <v>15</v>
      </c>
      <c r="DF15" s="48">
        <v>44705</v>
      </c>
      <c r="DG15" s="49">
        <v>104.099998</v>
      </c>
      <c r="DH15" s="53">
        <f t="shared" si="42"/>
        <v>-2.9045738162329413</v>
      </c>
      <c r="DI15" s="53">
        <f t="shared" si="43"/>
        <v>-2.9225778031574698</v>
      </c>
      <c r="DJ15" s="54">
        <f t="shared" si="44"/>
        <v>1.8387673716203951E-3</v>
      </c>
      <c r="DK15" s="14">
        <f t="shared" si="45"/>
        <v>1.8387673716203951E-3</v>
      </c>
      <c r="DL15" s="14">
        <f t="shared" si="82"/>
        <v>-0.13951854896318452</v>
      </c>
      <c r="DM15" s="14">
        <f t="shared" si="46"/>
        <v>-14.523880668030412</v>
      </c>
      <c r="DN15" s="14">
        <f t="shared" si="47"/>
        <v>0.72619403340152067</v>
      </c>
      <c r="DO15" s="14">
        <f t="shared" si="83"/>
        <v>26.368856780956492</v>
      </c>
      <c r="DQ15" s="12" t="s">
        <v>3112</v>
      </c>
      <c r="DR15" s="59">
        <v>24.725924226436906</v>
      </c>
      <c r="DS15" s="12">
        <v>110</v>
      </c>
      <c r="DT15" s="31">
        <f t="shared" si="84"/>
        <v>15</v>
      </c>
      <c r="DU15" s="48">
        <v>44705</v>
      </c>
      <c r="DV15" s="49">
        <v>104.099998</v>
      </c>
      <c r="DW15" s="53">
        <f t="shared" si="48"/>
        <v>45.721807719356981</v>
      </c>
      <c r="DX15" s="53">
        <f t="shared" si="49"/>
        <v>45.703803732432462</v>
      </c>
      <c r="DY15" s="54">
        <f t="shared" si="50"/>
        <v>1</v>
      </c>
      <c r="DZ15" s="14">
        <f t="shared" si="51"/>
        <v>1</v>
      </c>
      <c r="EA15" s="14">
        <f t="shared" si="85"/>
        <v>0</v>
      </c>
      <c r="EB15" s="14">
        <f t="shared" si="52"/>
        <v>0</v>
      </c>
      <c r="EC15" s="14">
        <f t="shared" si="53"/>
        <v>0</v>
      </c>
      <c r="ED15" s="14">
        <f t="shared" si="86"/>
        <v>114.22845105</v>
      </c>
      <c r="EF15" s="12" t="s">
        <v>3112</v>
      </c>
      <c r="EG15" s="59">
        <v>24.725924226436906</v>
      </c>
      <c r="EH15" s="12">
        <v>110</v>
      </c>
      <c r="EI15" s="31">
        <f t="shared" si="87"/>
        <v>15</v>
      </c>
      <c r="EJ15" s="48">
        <v>44705</v>
      </c>
      <c r="EK15" s="49">
        <v>104.099998</v>
      </c>
      <c r="EL15" s="53">
        <f t="shared" si="54"/>
        <v>74.094724557573684</v>
      </c>
      <c r="EM15" s="53">
        <f t="shared" si="55"/>
        <v>74.076720570649144</v>
      </c>
      <c r="EN15" s="54">
        <f t="shared" si="56"/>
        <v>1</v>
      </c>
      <c r="EO15" s="14">
        <f t="shared" si="57"/>
        <v>1</v>
      </c>
      <c r="EP15" s="14">
        <f t="shared" si="88"/>
        <v>0</v>
      </c>
      <c r="EQ15" s="14">
        <f t="shared" si="58"/>
        <v>0</v>
      </c>
      <c r="ER15" s="14">
        <f t="shared" si="59"/>
        <v>0</v>
      </c>
      <c r="ES15" s="14">
        <f t="shared" si="89"/>
        <v>114.22845105</v>
      </c>
    </row>
    <row r="16" spans="1:149" x14ac:dyDescent="0.35">
      <c r="A16" s="12" t="s">
        <v>3113</v>
      </c>
      <c r="B16" s="58">
        <f>+'Escenario sin estrategia'!V16*EXP(C7*1)</f>
        <v>15.943017602597878</v>
      </c>
      <c r="C16" s="12">
        <v>115</v>
      </c>
      <c r="D16" s="31">
        <f t="shared" si="60"/>
        <v>16</v>
      </c>
      <c r="E16" s="48">
        <v>44706</v>
      </c>
      <c r="F16" s="49">
        <v>106.775002</v>
      </c>
      <c r="G16" s="53">
        <f t="shared" si="0"/>
        <v>13.875295091632331</v>
      </c>
      <c r="H16" s="53">
        <f t="shared" si="1"/>
        <v>13.85731684308683</v>
      </c>
      <c r="I16" s="54">
        <f t="shared" si="2"/>
        <v>1</v>
      </c>
      <c r="J16" s="14">
        <f t="shared" si="3"/>
        <v>1</v>
      </c>
      <c r="K16" s="14">
        <f t="shared" si="61"/>
        <v>0</v>
      </c>
      <c r="L16" s="14">
        <f t="shared" si="4"/>
        <v>0</v>
      </c>
      <c r="M16" s="14">
        <f t="shared" si="5"/>
        <v>0</v>
      </c>
      <c r="N16" s="14">
        <f t="shared" si="62"/>
        <v>114.22845105</v>
      </c>
      <c r="P16" s="12" t="s">
        <v>3113</v>
      </c>
      <c r="Q16" s="58">
        <v>15.943017602597878</v>
      </c>
      <c r="R16" s="12">
        <v>115</v>
      </c>
      <c r="S16" s="31">
        <f t="shared" si="63"/>
        <v>16</v>
      </c>
      <c r="T16" s="48">
        <v>44706</v>
      </c>
      <c r="U16" s="49">
        <v>106.775002</v>
      </c>
      <c r="V16" s="53">
        <f t="shared" si="6"/>
        <v>12.071155179389828</v>
      </c>
      <c r="W16" s="53">
        <f t="shared" si="7"/>
        <v>12.053176930844325</v>
      </c>
      <c r="X16" s="54">
        <f t="shared" si="8"/>
        <v>1</v>
      </c>
      <c r="Y16" s="14">
        <f t="shared" si="9"/>
        <v>1</v>
      </c>
      <c r="Z16" s="14">
        <f t="shared" si="64"/>
        <v>0</v>
      </c>
      <c r="AA16" s="14">
        <f t="shared" si="10"/>
        <v>0</v>
      </c>
      <c r="AB16" s="14">
        <f t="shared" si="11"/>
        <v>0</v>
      </c>
      <c r="AC16" s="14">
        <f t="shared" si="65"/>
        <v>114.22845105</v>
      </c>
      <c r="AE16" s="12" t="s">
        <v>3113</v>
      </c>
      <c r="AF16" s="58">
        <v>15.943017602597878</v>
      </c>
      <c r="AG16" s="12">
        <v>115</v>
      </c>
      <c r="AH16" s="31">
        <f t="shared" si="66"/>
        <v>16</v>
      </c>
      <c r="AI16" s="48">
        <v>44706</v>
      </c>
      <c r="AJ16" s="49">
        <v>106.775002</v>
      </c>
      <c r="AK16" s="53">
        <f t="shared" si="12"/>
        <v>8.6294737741356773</v>
      </c>
      <c r="AL16" s="53">
        <f t="shared" si="13"/>
        <v>8.6114955255901755</v>
      </c>
      <c r="AM16" s="54">
        <f t="shared" si="14"/>
        <v>1</v>
      </c>
      <c r="AN16" s="14">
        <f t="shared" si="15"/>
        <v>1</v>
      </c>
      <c r="AO16" s="14">
        <f t="shared" si="67"/>
        <v>2.5579538487363607E-13</v>
      </c>
      <c r="AP16" s="14">
        <f t="shared" si="16"/>
        <v>2.731255273147326E-11</v>
      </c>
      <c r="AQ16" s="14">
        <f t="shared" si="17"/>
        <v>1.3656276365736631E-12</v>
      </c>
      <c r="AR16" s="14">
        <f t="shared" si="68"/>
        <v>114.22845105000329</v>
      </c>
      <c r="AT16" s="12" t="s">
        <v>3113</v>
      </c>
      <c r="AU16" s="58">
        <v>15.943017602597878</v>
      </c>
      <c r="AV16" s="12">
        <v>115</v>
      </c>
      <c r="AW16" s="31">
        <f t="shared" si="69"/>
        <v>16</v>
      </c>
      <c r="AX16" s="48">
        <v>44706</v>
      </c>
      <c r="AY16" s="49">
        <v>106.775002</v>
      </c>
      <c r="AZ16" s="53">
        <f t="shared" si="18"/>
        <v>30.081089588430345</v>
      </c>
      <c r="BA16" s="53">
        <f t="shared" si="19"/>
        <v>30.063111339884845</v>
      </c>
      <c r="BB16" s="54">
        <f t="shared" si="20"/>
        <v>1</v>
      </c>
      <c r="BC16" s="14">
        <f t="shared" si="21"/>
        <v>1</v>
      </c>
      <c r="BD16" s="14">
        <f t="shared" si="70"/>
        <v>0</v>
      </c>
      <c r="BE16" s="14">
        <f t="shared" si="22"/>
        <v>0</v>
      </c>
      <c r="BF16" s="14">
        <f t="shared" si="23"/>
        <v>0</v>
      </c>
      <c r="BG16" s="14">
        <f t="shared" si="71"/>
        <v>114.22845105</v>
      </c>
      <c r="BI16" s="12" t="s">
        <v>3113</v>
      </c>
      <c r="BJ16" s="58">
        <v>15.943017602597878</v>
      </c>
      <c r="BK16" s="12">
        <v>115</v>
      </c>
      <c r="BL16" s="31">
        <f t="shared" si="72"/>
        <v>16</v>
      </c>
      <c r="BM16" s="48">
        <v>44706</v>
      </c>
      <c r="BN16" s="49">
        <v>106.775002</v>
      </c>
      <c r="BO16" s="53">
        <f t="shared" si="24"/>
        <v>8.6294737741356773</v>
      </c>
      <c r="BP16" s="53">
        <f t="shared" si="25"/>
        <v>8.6114955255901755</v>
      </c>
      <c r="BQ16" s="54">
        <f t="shared" si="26"/>
        <v>1</v>
      </c>
      <c r="BR16" s="14">
        <f t="shared" si="27"/>
        <v>1</v>
      </c>
      <c r="BS16" s="14">
        <f t="shared" si="73"/>
        <v>2.5579538487363607E-13</v>
      </c>
      <c r="BT16" s="14">
        <f t="shared" si="28"/>
        <v>2.731255273147326E-11</v>
      </c>
      <c r="BU16" s="14">
        <f t="shared" si="29"/>
        <v>1.3656276365736631E-12</v>
      </c>
      <c r="BV16" s="14">
        <f t="shared" si="74"/>
        <v>114.22845105000329</v>
      </c>
      <c r="BX16" s="12" t="s">
        <v>3113</v>
      </c>
      <c r="BY16" s="58">
        <v>15.943017602597878</v>
      </c>
      <c r="BZ16" s="12">
        <v>115</v>
      </c>
      <c r="CA16" s="31">
        <f t="shared" si="75"/>
        <v>16</v>
      </c>
      <c r="CB16" s="48">
        <v>44706</v>
      </c>
      <c r="CC16" s="49">
        <v>106.775002</v>
      </c>
      <c r="CD16" s="53">
        <f t="shared" si="30"/>
        <v>9.7532043347844972</v>
      </c>
      <c r="CE16" s="53">
        <f t="shared" si="31"/>
        <v>9.7352260862389954</v>
      </c>
      <c r="CF16" s="54">
        <f t="shared" si="32"/>
        <v>1</v>
      </c>
      <c r="CG16" s="14">
        <f t="shared" si="33"/>
        <v>1</v>
      </c>
      <c r="CH16" s="14">
        <f t="shared" si="76"/>
        <v>0</v>
      </c>
      <c r="CI16" s="14">
        <f t="shared" si="34"/>
        <v>0</v>
      </c>
      <c r="CJ16" s="14">
        <f t="shared" si="35"/>
        <v>0</v>
      </c>
      <c r="CK16" s="14">
        <f t="shared" si="77"/>
        <v>114.22845105</v>
      </c>
      <c r="CM16" s="12" t="s">
        <v>3113</v>
      </c>
      <c r="CN16" s="58">
        <v>15.943017602597878</v>
      </c>
      <c r="CO16" s="12">
        <v>115</v>
      </c>
      <c r="CP16" s="31">
        <f t="shared" si="78"/>
        <v>16</v>
      </c>
      <c r="CQ16" s="48">
        <v>44706</v>
      </c>
      <c r="CR16" s="49">
        <v>106.775002</v>
      </c>
      <c r="CS16" s="53">
        <f t="shared" si="36"/>
        <v>26.134557433603693</v>
      </c>
      <c r="CT16" s="53">
        <f t="shared" si="37"/>
        <v>26.116579185058189</v>
      </c>
      <c r="CU16" s="54">
        <f t="shared" si="38"/>
        <v>1</v>
      </c>
      <c r="CV16" s="14">
        <f t="shared" si="39"/>
        <v>1</v>
      </c>
      <c r="CW16" s="14">
        <f t="shared" si="79"/>
        <v>0</v>
      </c>
      <c r="CX16" s="14">
        <f t="shared" si="40"/>
        <v>0</v>
      </c>
      <c r="CY16" s="14">
        <f t="shared" si="41"/>
        <v>0</v>
      </c>
      <c r="CZ16" s="14">
        <f t="shared" si="80"/>
        <v>114.22845105</v>
      </c>
      <c r="DB16" s="12" t="s">
        <v>3113</v>
      </c>
      <c r="DC16" s="58">
        <v>15.943017602597878</v>
      </c>
      <c r="DD16" s="12">
        <v>115</v>
      </c>
      <c r="DE16" s="31">
        <f t="shared" si="81"/>
        <v>16</v>
      </c>
      <c r="DF16" s="48">
        <v>44706</v>
      </c>
      <c r="DG16" s="49">
        <v>106.775002</v>
      </c>
      <c r="DH16" s="53">
        <f t="shared" si="42"/>
        <v>-1.5117564092451359</v>
      </c>
      <c r="DI16" s="53">
        <f t="shared" si="43"/>
        <v>-1.5297346577906374</v>
      </c>
      <c r="DJ16" s="54">
        <f t="shared" si="44"/>
        <v>6.529792122792516E-2</v>
      </c>
      <c r="DK16" s="14">
        <f t="shared" si="45"/>
        <v>6.529792122792516E-2</v>
      </c>
      <c r="DL16" s="14">
        <f t="shared" si="82"/>
        <v>6.3459153856304767E-2</v>
      </c>
      <c r="DM16" s="14">
        <f t="shared" si="46"/>
        <v>6.7758512799252495</v>
      </c>
      <c r="DN16" s="14">
        <f t="shared" si="47"/>
        <v>0.33879256399626251</v>
      </c>
      <c r="DO16" s="14">
        <f t="shared" si="83"/>
        <v>33.483500624878005</v>
      </c>
      <c r="DQ16" s="12" t="s">
        <v>3113</v>
      </c>
      <c r="DR16" s="58">
        <v>15.943017602597878</v>
      </c>
      <c r="DS16" s="12">
        <v>115</v>
      </c>
      <c r="DT16" s="31">
        <f t="shared" si="84"/>
        <v>16</v>
      </c>
      <c r="DU16" s="48">
        <v>44706</v>
      </c>
      <c r="DV16" s="49">
        <v>106.775002</v>
      </c>
      <c r="DW16" s="53">
        <f t="shared" si="48"/>
        <v>47.184240597259382</v>
      </c>
      <c r="DX16" s="53">
        <f t="shared" si="49"/>
        <v>47.166262348713886</v>
      </c>
      <c r="DY16" s="54">
        <f t="shared" si="50"/>
        <v>1</v>
      </c>
      <c r="DZ16" s="14">
        <f t="shared" si="51"/>
        <v>1</v>
      </c>
      <c r="EA16" s="14">
        <f t="shared" si="85"/>
        <v>0</v>
      </c>
      <c r="EB16" s="14">
        <f t="shared" si="52"/>
        <v>0</v>
      </c>
      <c r="EC16" s="14">
        <f t="shared" si="53"/>
        <v>0</v>
      </c>
      <c r="ED16" s="14">
        <f t="shared" si="86"/>
        <v>114.22845105</v>
      </c>
      <c r="EF16" s="12" t="s">
        <v>3113</v>
      </c>
      <c r="EG16" s="58">
        <v>15.943017602597878</v>
      </c>
      <c r="EH16" s="12">
        <v>115</v>
      </c>
      <c r="EI16" s="31">
        <f t="shared" si="87"/>
        <v>16</v>
      </c>
      <c r="EJ16" s="48">
        <v>44706</v>
      </c>
      <c r="EK16" s="49">
        <v>106.775002</v>
      </c>
      <c r="EL16" s="53">
        <f t="shared" si="54"/>
        <v>75.597777237002276</v>
      </c>
      <c r="EM16" s="53">
        <f t="shared" si="55"/>
        <v>75.579798988456773</v>
      </c>
      <c r="EN16" s="54">
        <f t="shared" si="56"/>
        <v>1</v>
      </c>
      <c r="EO16" s="14">
        <f t="shared" si="57"/>
        <v>1</v>
      </c>
      <c r="EP16" s="14">
        <f t="shared" si="88"/>
        <v>0</v>
      </c>
      <c r="EQ16" s="14">
        <f t="shared" si="58"/>
        <v>0</v>
      </c>
      <c r="ER16" s="14">
        <f t="shared" si="59"/>
        <v>0</v>
      </c>
      <c r="ES16" s="14">
        <f t="shared" si="89"/>
        <v>114.22845105</v>
      </c>
    </row>
    <row r="17" spans="1:149" x14ac:dyDescent="0.35">
      <c r="A17" s="12" t="s">
        <v>3114</v>
      </c>
      <c r="B17" s="58">
        <f>+'Escenario sin estrategia'!Y16*EXP(C7*1)</f>
        <v>13.620440667078753</v>
      </c>
      <c r="C17" s="12">
        <v>120</v>
      </c>
      <c r="D17" s="31">
        <f t="shared" si="60"/>
        <v>17</v>
      </c>
      <c r="E17" s="48">
        <v>44707</v>
      </c>
      <c r="F17" s="49">
        <v>111.077499</v>
      </c>
      <c r="G17" s="53">
        <f t="shared" si="0"/>
        <v>16.081411649819309</v>
      </c>
      <c r="H17" s="53">
        <f t="shared" si="1"/>
        <v>16.063459176553796</v>
      </c>
      <c r="I17" s="54">
        <f t="shared" si="2"/>
        <v>1</v>
      </c>
      <c r="J17" s="14">
        <f t="shared" si="3"/>
        <v>1</v>
      </c>
      <c r="K17" s="14">
        <f t="shared" si="61"/>
        <v>0</v>
      </c>
      <c r="L17" s="14">
        <f t="shared" si="4"/>
        <v>0</v>
      </c>
      <c r="M17" s="14">
        <f t="shared" si="5"/>
        <v>0</v>
      </c>
      <c r="N17" s="14">
        <f t="shared" si="62"/>
        <v>114.22845105</v>
      </c>
      <c r="P17" s="12" t="s">
        <v>3114</v>
      </c>
      <c r="Q17" s="58">
        <v>13.620440667078753</v>
      </c>
      <c r="R17" s="12">
        <v>120</v>
      </c>
      <c r="S17" s="31">
        <f t="shared" si="63"/>
        <v>17</v>
      </c>
      <c r="T17" s="48">
        <v>44707</v>
      </c>
      <c r="U17" s="49">
        <v>111.077499</v>
      </c>
      <c r="V17" s="53">
        <f t="shared" si="6"/>
        <v>14.274681442040066</v>
      </c>
      <c r="W17" s="53">
        <f t="shared" si="7"/>
        <v>14.256728968774551</v>
      </c>
      <c r="X17" s="54">
        <f t="shared" si="8"/>
        <v>1</v>
      </c>
      <c r="Y17" s="14">
        <f t="shared" si="9"/>
        <v>1</v>
      </c>
      <c r="Z17" s="14">
        <f t="shared" si="64"/>
        <v>0</v>
      </c>
      <c r="AA17" s="14">
        <f t="shared" si="10"/>
        <v>0</v>
      </c>
      <c r="AB17" s="14">
        <f t="shared" si="11"/>
        <v>0</v>
      </c>
      <c r="AC17" s="14">
        <f t="shared" si="65"/>
        <v>114.22845105</v>
      </c>
      <c r="AE17" s="12" t="s">
        <v>3114</v>
      </c>
      <c r="AF17" s="58">
        <v>13.620440667078753</v>
      </c>
      <c r="AG17" s="12">
        <v>120</v>
      </c>
      <c r="AH17" s="31">
        <f t="shared" si="66"/>
        <v>17</v>
      </c>
      <c r="AI17" s="48">
        <v>44707</v>
      </c>
      <c r="AJ17" s="49">
        <v>111.077499</v>
      </c>
      <c r="AK17" s="53">
        <f t="shared" si="12"/>
        <v>10.828058639545961</v>
      </c>
      <c r="AL17" s="53">
        <f t="shared" si="13"/>
        <v>10.810106166280447</v>
      </c>
      <c r="AM17" s="54">
        <f t="shared" si="14"/>
        <v>1</v>
      </c>
      <c r="AN17" s="14">
        <f t="shared" si="15"/>
        <v>1</v>
      </c>
      <c r="AO17" s="14">
        <f t="shared" si="67"/>
        <v>0</v>
      </c>
      <c r="AP17" s="14">
        <f t="shared" si="16"/>
        <v>0</v>
      </c>
      <c r="AQ17" s="14">
        <f t="shared" si="17"/>
        <v>0</v>
      </c>
      <c r="AR17" s="14">
        <f t="shared" si="68"/>
        <v>114.22845105000329</v>
      </c>
      <c r="AT17" s="12" t="s">
        <v>3114</v>
      </c>
      <c r="AU17" s="58">
        <v>13.620440667078753</v>
      </c>
      <c r="AV17" s="12">
        <v>120</v>
      </c>
      <c r="AW17" s="31">
        <f t="shared" si="69"/>
        <v>17</v>
      </c>
      <c r="AX17" s="48">
        <v>44707</v>
      </c>
      <c r="AY17" s="49">
        <v>111.077499</v>
      </c>
      <c r="AZ17" s="53">
        <f t="shared" si="18"/>
        <v>32.310473630956714</v>
      </c>
      <c r="BA17" s="53">
        <f t="shared" si="19"/>
        <v>32.292521157691205</v>
      </c>
      <c r="BB17" s="54">
        <f t="shared" si="20"/>
        <v>1</v>
      </c>
      <c r="BC17" s="14">
        <f t="shared" si="21"/>
        <v>1</v>
      </c>
      <c r="BD17" s="14">
        <f t="shared" si="70"/>
        <v>0</v>
      </c>
      <c r="BE17" s="14">
        <f t="shared" si="22"/>
        <v>0</v>
      </c>
      <c r="BF17" s="14">
        <f t="shared" si="23"/>
        <v>0</v>
      </c>
      <c r="BG17" s="14">
        <f t="shared" si="71"/>
        <v>114.22845105</v>
      </c>
      <c r="BI17" s="12" t="s">
        <v>3114</v>
      </c>
      <c r="BJ17" s="58">
        <v>13.620440667078753</v>
      </c>
      <c r="BK17" s="12">
        <v>120</v>
      </c>
      <c r="BL17" s="31">
        <f t="shared" si="72"/>
        <v>17</v>
      </c>
      <c r="BM17" s="48">
        <v>44707</v>
      </c>
      <c r="BN17" s="49">
        <v>111.077499</v>
      </c>
      <c r="BO17" s="53">
        <f t="shared" si="24"/>
        <v>10.828058639545961</v>
      </c>
      <c r="BP17" s="53">
        <f t="shared" si="25"/>
        <v>10.810106166280447</v>
      </c>
      <c r="BQ17" s="54">
        <f t="shared" si="26"/>
        <v>1</v>
      </c>
      <c r="BR17" s="14">
        <f t="shared" si="27"/>
        <v>1</v>
      </c>
      <c r="BS17" s="14">
        <f t="shared" si="73"/>
        <v>0</v>
      </c>
      <c r="BT17" s="14">
        <f t="shared" si="28"/>
        <v>0</v>
      </c>
      <c r="BU17" s="14">
        <f t="shared" si="29"/>
        <v>0</v>
      </c>
      <c r="BV17" s="14">
        <f t="shared" si="74"/>
        <v>114.22845105000329</v>
      </c>
      <c r="BX17" s="12" t="s">
        <v>3114</v>
      </c>
      <c r="BY17" s="58">
        <v>13.620440667078753</v>
      </c>
      <c r="BZ17" s="12">
        <v>120</v>
      </c>
      <c r="CA17" s="31">
        <f t="shared" si="75"/>
        <v>17</v>
      </c>
      <c r="CB17" s="48">
        <v>44707</v>
      </c>
      <c r="CC17" s="49">
        <v>111.077499</v>
      </c>
      <c r="CD17" s="53">
        <f t="shared" si="30"/>
        <v>11.953402597379769</v>
      </c>
      <c r="CE17" s="53">
        <f t="shared" si="31"/>
        <v>11.935450124114256</v>
      </c>
      <c r="CF17" s="54">
        <f t="shared" si="32"/>
        <v>1</v>
      </c>
      <c r="CG17" s="14">
        <f t="shared" si="33"/>
        <v>1</v>
      </c>
      <c r="CH17" s="14">
        <f t="shared" si="76"/>
        <v>0</v>
      </c>
      <c r="CI17" s="14">
        <f t="shared" si="34"/>
        <v>0</v>
      </c>
      <c r="CJ17" s="14">
        <f t="shared" si="35"/>
        <v>0</v>
      </c>
      <c r="CK17" s="14">
        <f t="shared" si="77"/>
        <v>114.22845105</v>
      </c>
      <c r="CM17" s="12" t="s">
        <v>3114</v>
      </c>
      <c r="CN17" s="58">
        <v>13.620440667078753</v>
      </c>
      <c r="CO17" s="12">
        <v>120</v>
      </c>
      <c r="CP17" s="31">
        <f t="shared" si="78"/>
        <v>17</v>
      </c>
      <c r="CQ17" s="48">
        <v>44707</v>
      </c>
      <c r="CR17" s="49">
        <v>111.077499</v>
      </c>
      <c r="CS17" s="53">
        <f t="shared" si="36"/>
        <v>28.358275238962513</v>
      </c>
      <c r="CT17" s="53">
        <f t="shared" si="37"/>
        <v>28.340322765697</v>
      </c>
      <c r="CU17" s="54">
        <f t="shared" si="38"/>
        <v>1</v>
      </c>
      <c r="CV17" s="14">
        <f t="shared" si="39"/>
        <v>1</v>
      </c>
      <c r="CW17" s="14">
        <f t="shared" si="79"/>
        <v>0</v>
      </c>
      <c r="CX17" s="14">
        <f t="shared" si="40"/>
        <v>0</v>
      </c>
      <c r="CY17" s="14">
        <f t="shared" si="41"/>
        <v>0</v>
      </c>
      <c r="CZ17" s="14">
        <f t="shared" si="80"/>
        <v>114.22845105</v>
      </c>
      <c r="DB17" s="12" t="s">
        <v>3114</v>
      </c>
      <c r="DC17" s="58">
        <v>13.620440667078753</v>
      </c>
      <c r="DD17" s="12">
        <v>120</v>
      </c>
      <c r="DE17" s="31">
        <f t="shared" si="81"/>
        <v>17</v>
      </c>
      <c r="DF17" s="48">
        <v>44707</v>
      </c>
      <c r="DG17" s="49">
        <v>111.077499</v>
      </c>
      <c r="DH17" s="53">
        <f t="shared" si="42"/>
        <v>0.67226817561113905</v>
      </c>
      <c r="DI17" s="53">
        <f t="shared" si="43"/>
        <v>0.65431570234562408</v>
      </c>
      <c r="DJ17" s="54">
        <f t="shared" si="44"/>
        <v>0.74929350704067343</v>
      </c>
      <c r="DK17" s="14">
        <f t="shared" si="45"/>
        <v>0.74929350704067343</v>
      </c>
      <c r="DL17" s="14">
        <f t="shared" si="82"/>
        <v>0.68399558581274822</v>
      </c>
      <c r="DM17" s="14">
        <f t="shared" si="46"/>
        <v>75.976518999119961</v>
      </c>
      <c r="DN17" s="14">
        <f t="shared" si="47"/>
        <v>3.7988259499559982</v>
      </c>
      <c r="DO17" s="14">
        <f t="shared" si="83"/>
        <v>113.25884557395396</v>
      </c>
      <c r="DQ17" s="12" t="s">
        <v>3114</v>
      </c>
      <c r="DR17" s="58">
        <v>13.620440667078753</v>
      </c>
      <c r="DS17" s="12">
        <v>120</v>
      </c>
      <c r="DT17" s="31">
        <f t="shared" si="84"/>
        <v>17</v>
      </c>
      <c r="DU17" s="48">
        <v>44707</v>
      </c>
      <c r="DV17" s="49">
        <v>111.077499</v>
      </c>
      <c r="DW17" s="53">
        <f t="shared" si="48"/>
        <v>49.438180504561821</v>
      </c>
      <c r="DX17" s="53">
        <f t="shared" si="49"/>
        <v>49.420228031296304</v>
      </c>
      <c r="DY17" s="54">
        <f t="shared" si="50"/>
        <v>1</v>
      </c>
      <c r="DZ17" s="14">
        <f t="shared" si="51"/>
        <v>1</v>
      </c>
      <c r="EA17" s="14">
        <f t="shared" si="85"/>
        <v>0</v>
      </c>
      <c r="EB17" s="14">
        <f t="shared" si="52"/>
        <v>0</v>
      </c>
      <c r="EC17" s="14">
        <f t="shared" si="53"/>
        <v>0</v>
      </c>
      <c r="ED17" s="14">
        <f t="shared" si="86"/>
        <v>114.22845105</v>
      </c>
      <c r="EF17" s="12" t="s">
        <v>3114</v>
      </c>
      <c r="EG17" s="58">
        <v>13.620440667078753</v>
      </c>
      <c r="EH17" s="12">
        <v>120</v>
      </c>
      <c r="EI17" s="31">
        <f t="shared" si="87"/>
        <v>17</v>
      </c>
      <c r="EJ17" s="48">
        <v>44707</v>
      </c>
      <c r="EK17" s="49">
        <v>111.077499</v>
      </c>
      <c r="EL17" s="53">
        <f t="shared" si="54"/>
        <v>77.892511905642849</v>
      </c>
      <c r="EM17" s="53">
        <f t="shared" si="55"/>
        <v>77.874559432377339</v>
      </c>
      <c r="EN17" s="54">
        <f t="shared" si="56"/>
        <v>1</v>
      </c>
      <c r="EO17" s="14">
        <f t="shared" si="57"/>
        <v>1</v>
      </c>
      <c r="EP17" s="14">
        <f t="shared" si="88"/>
        <v>0</v>
      </c>
      <c r="EQ17" s="14">
        <f t="shared" si="58"/>
        <v>0</v>
      </c>
      <c r="ER17" s="14">
        <f t="shared" si="59"/>
        <v>0</v>
      </c>
      <c r="ES17" s="14">
        <f t="shared" si="89"/>
        <v>114.22845105</v>
      </c>
    </row>
    <row r="18" spans="1:149" x14ac:dyDescent="0.35">
      <c r="A18" s="12" t="s">
        <v>3115</v>
      </c>
      <c r="B18" s="58">
        <f>+'Escenario sin estrategia'!AB16*EXP(C7*1)</f>
        <v>8.2560249519555722</v>
      </c>
      <c r="C18" s="12">
        <v>135</v>
      </c>
      <c r="D18" s="31">
        <f t="shared" si="60"/>
        <v>18</v>
      </c>
      <c r="E18" s="48">
        <v>44708</v>
      </c>
      <c r="F18" s="49">
        <v>115.1465</v>
      </c>
      <c r="G18" s="53">
        <f t="shared" si="0"/>
        <v>18.09715124001977</v>
      </c>
      <c r="H18" s="53">
        <f t="shared" si="1"/>
        <v>18.079224579094369</v>
      </c>
      <c r="I18" s="54">
        <f t="shared" si="2"/>
        <v>1</v>
      </c>
      <c r="J18" s="14">
        <f t="shared" si="3"/>
        <v>1</v>
      </c>
      <c r="K18" s="14">
        <f t="shared" si="61"/>
        <v>0</v>
      </c>
      <c r="L18" s="14">
        <f t="shared" si="4"/>
        <v>0</v>
      </c>
      <c r="M18" s="14">
        <f t="shared" si="5"/>
        <v>0</v>
      </c>
      <c r="N18" s="14">
        <f t="shared" si="62"/>
        <v>114.22845105</v>
      </c>
      <c r="P18" s="12" t="s">
        <v>3115</v>
      </c>
      <c r="Q18" s="58">
        <v>8.2560249519555722</v>
      </c>
      <c r="R18" s="12">
        <v>135</v>
      </c>
      <c r="S18" s="31">
        <f t="shared" si="63"/>
        <v>18</v>
      </c>
      <c r="T18" s="48">
        <v>44708</v>
      </c>
      <c r="U18" s="49">
        <v>115.1465</v>
      </c>
      <c r="V18" s="53">
        <f t="shared" si="6"/>
        <v>16.287819547512573</v>
      </c>
      <c r="W18" s="53">
        <f t="shared" si="7"/>
        <v>16.269892886587176</v>
      </c>
      <c r="X18" s="54">
        <f t="shared" si="8"/>
        <v>1</v>
      </c>
      <c r="Y18" s="14">
        <f t="shared" si="9"/>
        <v>1</v>
      </c>
      <c r="Z18" s="14">
        <f t="shared" si="64"/>
        <v>0</v>
      </c>
      <c r="AA18" s="14">
        <f t="shared" si="10"/>
        <v>0</v>
      </c>
      <c r="AB18" s="14">
        <f t="shared" si="11"/>
        <v>0</v>
      </c>
      <c r="AC18" s="14">
        <f t="shared" si="65"/>
        <v>114.22845105</v>
      </c>
      <c r="AE18" s="12" t="s">
        <v>3115</v>
      </c>
      <c r="AF18" s="58">
        <v>8.2560249519555722</v>
      </c>
      <c r="AG18" s="12">
        <v>135</v>
      </c>
      <c r="AH18" s="31">
        <f t="shared" si="66"/>
        <v>18</v>
      </c>
      <c r="AI18" s="48">
        <v>44708</v>
      </c>
      <c r="AJ18" s="49">
        <v>115.1465</v>
      </c>
      <c r="AK18" s="53">
        <f t="shared" si="12"/>
        <v>12.836234002631622</v>
      </c>
      <c r="AL18" s="53">
        <f t="shared" si="13"/>
        <v>12.818307341706225</v>
      </c>
      <c r="AM18" s="54">
        <f t="shared" si="14"/>
        <v>1</v>
      </c>
      <c r="AN18" s="14">
        <f t="shared" si="15"/>
        <v>1</v>
      </c>
      <c r="AO18" s="14">
        <f t="shared" si="67"/>
        <v>0</v>
      </c>
      <c r="AP18" s="14">
        <f t="shared" si="16"/>
        <v>0</v>
      </c>
      <c r="AQ18" s="14">
        <f t="shared" si="17"/>
        <v>0</v>
      </c>
      <c r="AR18" s="14">
        <f t="shared" si="68"/>
        <v>114.22845105000329</v>
      </c>
      <c r="AT18" s="12" t="s">
        <v>3115</v>
      </c>
      <c r="AU18" s="58">
        <v>8.2560249519555722</v>
      </c>
      <c r="AV18" s="12">
        <v>135</v>
      </c>
      <c r="AW18" s="31">
        <f t="shared" si="69"/>
        <v>18</v>
      </c>
      <c r="AX18" s="48">
        <v>44708</v>
      </c>
      <c r="AY18" s="49">
        <v>115.1465</v>
      </c>
      <c r="AZ18" s="53">
        <f t="shared" si="18"/>
        <v>34.349581213074948</v>
      </c>
      <c r="BA18" s="53">
        <f t="shared" si="19"/>
        <v>34.331654552149544</v>
      </c>
      <c r="BB18" s="54">
        <f t="shared" si="20"/>
        <v>1</v>
      </c>
      <c r="BC18" s="14">
        <f t="shared" si="21"/>
        <v>1</v>
      </c>
      <c r="BD18" s="14">
        <f t="shared" si="70"/>
        <v>0</v>
      </c>
      <c r="BE18" s="14">
        <f t="shared" si="22"/>
        <v>0</v>
      </c>
      <c r="BF18" s="14">
        <f t="shared" si="23"/>
        <v>0</v>
      </c>
      <c r="BG18" s="14">
        <f t="shared" si="71"/>
        <v>114.22845105</v>
      </c>
      <c r="BI18" s="12" t="s">
        <v>3115</v>
      </c>
      <c r="BJ18" s="58">
        <v>8.2560249519555722</v>
      </c>
      <c r="BK18" s="12">
        <v>135</v>
      </c>
      <c r="BL18" s="31">
        <f t="shared" si="72"/>
        <v>18</v>
      </c>
      <c r="BM18" s="48">
        <v>44708</v>
      </c>
      <c r="BN18" s="49">
        <v>115.1465</v>
      </c>
      <c r="BO18" s="53">
        <f t="shared" si="24"/>
        <v>12.836234002631622</v>
      </c>
      <c r="BP18" s="53">
        <f t="shared" si="25"/>
        <v>12.818307341706225</v>
      </c>
      <c r="BQ18" s="54">
        <f t="shared" si="26"/>
        <v>1</v>
      </c>
      <c r="BR18" s="14">
        <f t="shared" si="27"/>
        <v>1</v>
      </c>
      <c r="BS18" s="14">
        <f t="shared" si="73"/>
        <v>0</v>
      </c>
      <c r="BT18" s="14">
        <f t="shared" si="28"/>
        <v>0</v>
      </c>
      <c r="BU18" s="14">
        <f t="shared" si="29"/>
        <v>0</v>
      </c>
      <c r="BV18" s="14">
        <f t="shared" si="74"/>
        <v>114.22845105000329</v>
      </c>
      <c r="BX18" s="12" t="s">
        <v>3115</v>
      </c>
      <c r="BY18" s="58">
        <v>8.2560249519555722</v>
      </c>
      <c r="BZ18" s="12">
        <v>135</v>
      </c>
      <c r="CA18" s="31">
        <f t="shared" si="75"/>
        <v>18</v>
      </c>
      <c r="CB18" s="48">
        <v>44708</v>
      </c>
      <c r="CC18" s="49">
        <v>115.1465</v>
      </c>
      <c r="CD18" s="53">
        <f t="shared" si="30"/>
        <v>13.96319832697472</v>
      </c>
      <c r="CE18" s="53">
        <f t="shared" si="31"/>
        <v>13.945271666049321</v>
      </c>
      <c r="CF18" s="54">
        <f t="shared" si="32"/>
        <v>1</v>
      </c>
      <c r="CG18" s="14">
        <f t="shared" si="33"/>
        <v>1</v>
      </c>
      <c r="CH18" s="14">
        <f t="shared" si="76"/>
        <v>0</v>
      </c>
      <c r="CI18" s="14">
        <f t="shared" si="34"/>
        <v>0</v>
      </c>
      <c r="CJ18" s="14">
        <f t="shared" si="35"/>
        <v>0</v>
      </c>
      <c r="CK18" s="14">
        <f t="shared" si="77"/>
        <v>114.22845105</v>
      </c>
      <c r="CM18" s="12" t="s">
        <v>3115</v>
      </c>
      <c r="CN18" s="58">
        <v>8.2560249519555722</v>
      </c>
      <c r="CO18" s="12">
        <v>135</v>
      </c>
      <c r="CP18" s="31">
        <f t="shared" si="78"/>
        <v>18</v>
      </c>
      <c r="CQ18" s="48">
        <v>44708</v>
      </c>
      <c r="CR18" s="49">
        <v>115.1465</v>
      </c>
      <c r="CS18" s="53">
        <f t="shared" si="36"/>
        <v>30.391692107705634</v>
      </c>
      <c r="CT18" s="53">
        <f t="shared" si="37"/>
        <v>30.373765446780229</v>
      </c>
      <c r="CU18" s="54">
        <f t="shared" si="38"/>
        <v>1</v>
      </c>
      <c r="CV18" s="14">
        <f t="shared" si="39"/>
        <v>1</v>
      </c>
      <c r="CW18" s="14">
        <f t="shared" si="79"/>
        <v>0</v>
      </c>
      <c r="CX18" s="14">
        <f t="shared" si="40"/>
        <v>0</v>
      </c>
      <c r="CY18" s="14">
        <f t="shared" si="41"/>
        <v>0</v>
      </c>
      <c r="CZ18" s="14">
        <f t="shared" si="80"/>
        <v>114.22845105</v>
      </c>
      <c r="DB18" s="12" t="s">
        <v>3115</v>
      </c>
      <c r="DC18" s="58">
        <v>8.2560249519555722</v>
      </c>
      <c r="DD18" s="12">
        <v>135</v>
      </c>
      <c r="DE18" s="31">
        <f t="shared" si="81"/>
        <v>18</v>
      </c>
      <c r="DF18" s="48">
        <v>44708</v>
      </c>
      <c r="DG18" s="49">
        <v>115.1465</v>
      </c>
      <c r="DH18" s="53">
        <f t="shared" si="42"/>
        <v>2.6658203627082258</v>
      </c>
      <c r="DI18" s="53">
        <f t="shared" si="43"/>
        <v>2.6478937017828268</v>
      </c>
      <c r="DJ18" s="54">
        <f t="shared" si="44"/>
        <v>0.99615996407442109</v>
      </c>
      <c r="DK18" s="14">
        <f t="shared" si="45"/>
        <v>0.99615996407442109</v>
      </c>
      <c r="DL18" s="14">
        <f t="shared" si="82"/>
        <v>0.24686645703374765</v>
      </c>
      <c r="DM18" s="14">
        <f t="shared" si="46"/>
        <v>28.425808494836424</v>
      </c>
      <c r="DN18" s="14">
        <f t="shared" si="47"/>
        <v>1.4212904247418212</v>
      </c>
      <c r="DO18" s="14">
        <f t="shared" si="83"/>
        <v>143.10594449353221</v>
      </c>
      <c r="DQ18" s="12" t="s">
        <v>3115</v>
      </c>
      <c r="DR18" s="58">
        <v>8.2560249519555722</v>
      </c>
      <c r="DS18" s="12">
        <v>135</v>
      </c>
      <c r="DT18" s="31">
        <f t="shared" si="84"/>
        <v>18</v>
      </c>
      <c r="DU18" s="48">
        <v>44708</v>
      </c>
      <c r="DV18" s="49">
        <v>115.1465</v>
      </c>
      <c r="DW18" s="53">
        <f t="shared" si="48"/>
        <v>51.501950024397551</v>
      </c>
      <c r="DX18" s="53">
        <f t="shared" si="49"/>
        <v>51.484023363472147</v>
      </c>
      <c r="DY18" s="54">
        <f t="shared" si="50"/>
        <v>1</v>
      </c>
      <c r="DZ18" s="14">
        <f t="shared" si="51"/>
        <v>1</v>
      </c>
      <c r="EA18" s="14">
        <f t="shared" si="85"/>
        <v>0</v>
      </c>
      <c r="EB18" s="14">
        <f t="shared" si="52"/>
        <v>0</v>
      </c>
      <c r="EC18" s="14">
        <f t="shared" si="53"/>
        <v>0</v>
      </c>
      <c r="ED18" s="14">
        <f t="shared" si="86"/>
        <v>114.22845105</v>
      </c>
      <c r="EF18" s="12" t="s">
        <v>3115</v>
      </c>
      <c r="EG18" s="58">
        <v>8.2560249519555722</v>
      </c>
      <c r="EH18" s="12">
        <v>135</v>
      </c>
      <c r="EI18" s="31">
        <f t="shared" si="87"/>
        <v>18</v>
      </c>
      <c r="EJ18" s="48">
        <v>44708</v>
      </c>
      <c r="EK18" s="49">
        <v>115.1465</v>
      </c>
      <c r="EL18" s="53">
        <f t="shared" si="54"/>
        <v>79.997252406240079</v>
      </c>
      <c r="EM18" s="53">
        <f t="shared" si="55"/>
        <v>79.979325745314682</v>
      </c>
      <c r="EN18" s="54">
        <f t="shared" si="56"/>
        <v>1</v>
      </c>
      <c r="EO18" s="14">
        <f t="shared" si="57"/>
        <v>1</v>
      </c>
      <c r="EP18" s="14">
        <f t="shared" si="88"/>
        <v>0</v>
      </c>
      <c r="EQ18" s="14">
        <f t="shared" si="58"/>
        <v>0</v>
      </c>
      <c r="ER18" s="14">
        <f t="shared" si="59"/>
        <v>0</v>
      </c>
      <c r="ES18" s="14">
        <f t="shared" si="89"/>
        <v>114.22845105</v>
      </c>
    </row>
    <row r="19" spans="1:149" x14ac:dyDescent="0.35">
      <c r="A19" s="12" t="s">
        <v>3116</v>
      </c>
      <c r="B19" s="58">
        <f>+'Escenario sin estrategia'!AE16*EXP(C7*1)</f>
        <v>6.9299726923497476</v>
      </c>
      <c r="C19" s="12">
        <v>140</v>
      </c>
      <c r="D19" s="31">
        <f t="shared" si="60"/>
        <v>22</v>
      </c>
      <c r="E19" s="48">
        <v>44712</v>
      </c>
      <c r="F19" s="49">
        <v>120.209503</v>
      </c>
      <c r="G19" s="53">
        <f t="shared" si="0"/>
        <v>20.559095341982289</v>
      </c>
      <c r="H19" s="53">
        <f t="shared" si="1"/>
        <v>20.541272304242472</v>
      </c>
      <c r="I19" s="54">
        <f t="shared" si="2"/>
        <v>1</v>
      </c>
      <c r="J19" s="14">
        <f t="shared" si="3"/>
        <v>1</v>
      </c>
      <c r="K19" s="14">
        <f t="shared" si="61"/>
        <v>0</v>
      </c>
      <c r="L19" s="14">
        <f t="shared" si="4"/>
        <v>0</v>
      </c>
      <c r="M19" s="14">
        <f t="shared" si="5"/>
        <v>0</v>
      </c>
      <c r="N19" s="14">
        <f t="shared" si="62"/>
        <v>114.22845105</v>
      </c>
      <c r="P19" s="12" t="s">
        <v>3116</v>
      </c>
      <c r="Q19" s="58">
        <v>6.9299726923497476</v>
      </c>
      <c r="R19" s="12">
        <v>140</v>
      </c>
      <c r="S19" s="31">
        <f t="shared" si="63"/>
        <v>22</v>
      </c>
      <c r="T19" s="48">
        <v>44712</v>
      </c>
      <c r="U19" s="49">
        <v>120.209503</v>
      </c>
      <c r="V19" s="53">
        <f t="shared" si="6"/>
        <v>18.73924419053191</v>
      </c>
      <c r="W19" s="53">
        <f t="shared" si="7"/>
        <v>18.721421152792086</v>
      </c>
      <c r="X19" s="54">
        <f t="shared" si="8"/>
        <v>1</v>
      </c>
      <c r="Y19" s="14">
        <f t="shared" si="9"/>
        <v>1</v>
      </c>
      <c r="Z19" s="14">
        <f t="shared" si="64"/>
        <v>0</v>
      </c>
      <c r="AA19" s="14">
        <f t="shared" si="10"/>
        <v>0</v>
      </c>
      <c r="AB19" s="14">
        <f t="shared" si="11"/>
        <v>0</v>
      </c>
      <c r="AC19" s="14">
        <f t="shared" si="65"/>
        <v>114.22845105</v>
      </c>
      <c r="AE19" s="12" t="s">
        <v>3116</v>
      </c>
      <c r="AF19" s="58">
        <v>6.9299726923497476</v>
      </c>
      <c r="AG19" s="12">
        <v>140</v>
      </c>
      <c r="AH19" s="31">
        <f t="shared" si="66"/>
        <v>22</v>
      </c>
      <c r="AI19" s="48">
        <v>44712</v>
      </c>
      <c r="AJ19" s="49">
        <v>120.209503</v>
      </c>
      <c r="AK19" s="53">
        <f t="shared" si="12"/>
        <v>15.267591118741088</v>
      </c>
      <c r="AL19" s="53">
        <f t="shared" si="13"/>
        <v>15.249768081001269</v>
      </c>
      <c r="AM19" s="54">
        <f t="shared" si="14"/>
        <v>1</v>
      </c>
      <c r="AN19" s="14">
        <f t="shared" si="15"/>
        <v>1</v>
      </c>
      <c r="AO19" s="14">
        <f t="shared" si="67"/>
        <v>0</v>
      </c>
      <c r="AP19" s="14">
        <f t="shared" si="16"/>
        <v>0</v>
      </c>
      <c r="AQ19" s="14">
        <f t="shared" si="17"/>
        <v>0</v>
      </c>
      <c r="AR19" s="14">
        <f t="shared" si="68"/>
        <v>114.22845105000329</v>
      </c>
      <c r="AT19" s="12" t="s">
        <v>3116</v>
      </c>
      <c r="AU19" s="58">
        <v>6.9299726923497476</v>
      </c>
      <c r="AV19" s="12">
        <v>140</v>
      </c>
      <c r="AW19" s="31">
        <f t="shared" si="69"/>
        <v>22</v>
      </c>
      <c r="AX19" s="48">
        <v>44712</v>
      </c>
      <c r="AY19" s="49">
        <v>120.209503</v>
      </c>
      <c r="AZ19" s="53">
        <f t="shared" si="18"/>
        <v>36.90601698316916</v>
      </c>
      <c r="BA19" s="53">
        <f t="shared" si="19"/>
        <v>36.888193945429336</v>
      </c>
      <c r="BB19" s="54">
        <f t="shared" si="20"/>
        <v>1</v>
      </c>
      <c r="BC19" s="14">
        <f t="shared" si="21"/>
        <v>1</v>
      </c>
      <c r="BD19" s="14">
        <f t="shared" si="70"/>
        <v>0</v>
      </c>
      <c r="BE19" s="14">
        <f t="shared" si="22"/>
        <v>0</v>
      </c>
      <c r="BF19" s="14">
        <f t="shared" si="23"/>
        <v>0</v>
      </c>
      <c r="BG19" s="14">
        <f t="shared" si="71"/>
        <v>114.22845105</v>
      </c>
      <c r="BI19" s="12" t="s">
        <v>3116</v>
      </c>
      <c r="BJ19" s="58">
        <v>6.9299726923497476</v>
      </c>
      <c r="BK19" s="12">
        <v>140</v>
      </c>
      <c r="BL19" s="31">
        <f t="shared" si="72"/>
        <v>22</v>
      </c>
      <c r="BM19" s="48">
        <v>44712</v>
      </c>
      <c r="BN19" s="49">
        <v>120.209503</v>
      </c>
      <c r="BO19" s="53">
        <f t="shared" si="24"/>
        <v>15.267591118741088</v>
      </c>
      <c r="BP19" s="53">
        <f t="shared" si="25"/>
        <v>15.249768081001269</v>
      </c>
      <c r="BQ19" s="54">
        <f t="shared" si="26"/>
        <v>1</v>
      </c>
      <c r="BR19" s="14">
        <f t="shared" si="27"/>
        <v>1</v>
      </c>
      <c r="BS19" s="14">
        <f t="shared" si="73"/>
        <v>0</v>
      </c>
      <c r="BT19" s="14">
        <f t="shared" si="28"/>
        <v>0</v>
      </c>
      <c r="BU19" s="14">
        <f t="shared" si="29"/>
        <v>0</v>
      </c>
      <c r="BV19" s="14">
        <f t="shared" si="74"/>
        <v>114.22845105000329</v>
      </c>
      <c r="BX19" s="12" t="s">
        <v>3116</v>
      </c>
      <c r="BY19" s="58">
        <v>6.9299726923497476</v>
      </c>
      <c r="BZ19" s="12">
        <v>140</v>
      </c>
      <c r="CA19" s="31">
        <f t="shared" si="75"/>
        <v>22</v>
      </c>
      <c r="CB19" s="48">
        <v>44712</v>
      </c>
      <c r="CC19" s="49">
        <v>120.209503</v>
      </c>
      <c r="CD19" s="53">
        <f t="shared" si="30"/>
        <v>16.401107616458173</v>
      </c>
      <c r="CE19" s="53">
        <f t="shared" si="31"/>
        <v>16.383284578718357</v>
      </c>
      <c r="CF19" s="54">
        <f t="shared" si="32"/>
        <v>1</v>
      </c>
      <c r="CG19" s="14">
        <f t="shared" si="33"/>
        <v>1</v>
      </c>
      <c r="CH19" s="14">
        <f t="shared" si="76"/>
        <v>0</v>
      </c>
      <c r="CI19" s="14">
        <f t="shared" si="34"/>
        <v>0</v>
      </c>
      <c r="CJ19" s="14">
        <f t="shared" si="35"/>
        <v>0</v>
      </c>
      <c r="CK19" s="14">
        <f t="shared" si="77"/>
        <v>114.22845105</v>
      </c>
      <c r="CM19" s="12" t="s">
        <v>3116</v>
      </c>
      <c r="CN19" s="58">
        <v>6.9299726923497476</v>
      </c>
      <c r="CO19" s="12">
        <v>140</v>
      </c>
      <c r="CP19" s="31">
        <f t="shared" si="78"/>
        <v>22</v>
      </c>
      <c r="CQ19" s="48">
        <v>44712</v>
      </c>
      <c r="CR19" s="49">
        <v>120.209503</v>
      </c>
      <c r="CS19" s="53">
        <f t="shared" si="36"/>
        <v>32.92511670073484</v>
      </c>
      <c r="CT19" s="53">
        <f t="shared" si="37"/>
        <v>32.907293662995023</v>
      </c>
      <c r="CU19" s="54">
        <f t="shared" si="38"/>
        <v>1</v>
      </c>
      <c r="CV19" s="14">
        <f t="shared" si="39"/>
        <v>1</v>
      </c>
      <c r="CW19" s="14">
        <f t="shared" si="79"/>
        <v>0</v>
      </c>
      <c r="CX19" s="14">
        <f t="shared" si="40"/>
        <v>0</v>
      </c>
      <c r="CY19" s="14">
        <f t="shared" si="41"/>
        <v>0</v>
      </c>
      <c r="CZ19" s="14">
        <f t="shared" si="80"/>
        <v>114.22845105</v>
      </c>
      <c r="DB19" s="12" t="s">
        <v>3116</v>
      </c>
      <c r="DC19" s="58">
        <v>6.9299726923497476</v>
      </c>
      <c r="DD19" s="12">
        <v>140</v>
      </c>
      <c r="DE19" s="31">
        <f t="shared" si="81"/>
        <v>22</v>
      </c>
      <c r="DF19" s="48">
        <v>44712</v>
      </c>
      <c r="DG19" s="49">
        <v>120.209503</v>
      </c>
      <c r="DH19" s="53">
        <f t="shared" si="42"/>
        <v>5.0380466687161256</v>
      </c>
      <c r="DI19" s="53">
        <f t="shared" si="43"/>
        <v>5.0202236309763055</v>
      </c>
      <c r="DJ19" s="54">
        <f t="shared" si="44"/>
        <v>0.99999976484660724</v>
      </c>
      <c r="DK19" s="14">
        <f t="shared" si="45"/>
        <v>0.99999976484660724</v>
      </c>
      <c r="DL19" s="14">
        <f t="shared" si="82"/>
        <v>3.8398007721861527E-3</v>
      </c>
      <c r="DM19" s="14">
        <f t="shared" si="46"/>
        <v>0.46158054244351365</v>
      </c>
      <c r="DN19" s="14">
        <f t="shared" si="47"/>
        <v>2.3079027122175685E-2</v>
      </c>
      <c r="DO19" s="14">
        <f t="shared" si="83"/>
        <v>143.59060406309789</v>
      </c>
      <c r="DQ19" s="12" t="s">
        <v>3116</v>
      </c>
      <c r="DR19" s="58">
        <v>6.9299726923497476</v>
      </c>
      <c r="DS19" s="12">
        <v>140</v>
      </c>
      <c r="DT19" s="31">
        <f t="shared" si="84"/>
        <v>22</v>
      </c>
      <c r="DU19" s="48">
        <v>44712</v>
      </c>
      <c r="DV19" s="49">
        <v>120.209503</v>
      </c>
      <c r="DW19" s="53">
        <f t="shared" si="48"/>
        <v>54.158109709258916</v>
      </c>
      <c r="DX19" s="53">
        <f t="shared" si="49"/>
        <v>54.1402866715191</v>
      </c>
      <c r="DY19" s="54">
        <f t="shared" si="50"/>
        <v>1</v>
      </c>
      <c r="DZ19" s="14">
        <f t="shared" si="51"/>
        <v>1</v>
      </c>
      <c r="EA19" s="14">
        <f t="shared" si="85"/>
        <v>0</v>
      </c>
      <c r="EB19" s="14">
        <f t="shared" si="52"/>
        <v>0</v>
      </c>
      <c r="EC19" s="14">
        <f t="shared" si="53"/>
        <v>0</v>
      </c>
      <c r="ED19" s="14">
        <f t="shared" si="86"/>
        <v>114.22845105</v>
      </c>
      <c r="EF19" s="12" t="s">
        <v>3116</v>
      </c>
      <c r="EG19" s="58">
        <v>6.9299726923497476</v>
      </c>
      <c r="EH19" s="12">
        <v>140</v>
      </c>
      <c r="EI19" s="31">
        <f t="shared" si="87"/>
        <v>22</v>
      </c>
      <c r="EJ19" s="48">
        <v>44712</v>
      </c>
      <c r="EK19" s="49">
        <v>120.209503</v>
      </c>
      <c r="EL19" s="53">
        <f t="shared" si="54"/>
        <v>82.819083849751777</v>
      </c>
      <c r="EM19" s="53">
        <f t="shared" si="55"/>
        <v>82.801260812011961</v>
      </c>
      <c r="EN19" s="54">
        <f t="shared" si="56"/>
        <v>1</v>
      </c>
      <c r="EO19" s="14">
        <f t="shared" si="57"/>
        <v>1</v>
      </c>
      <c r="EP19" s="14">
        <f t="shared" si="88"/>
        <v>0</v>
      </c>
      <c r="EQ19" s="14">
        <f t="shared" si="58"/>
        <v>0</v>
      </c>
      <c r="ER19" s="14">
        <f t="shared" si="59"/>
        <v>0</v>
      </c>
      <c r="ES19" s="14">
        <f t="shared" si="89"/>
        <v>114.22845105</v>
      </c>
    </row>
    <row r="20" spans="1:149" x14ac:dyDescent="0.35">
      <c r="A20" s="12" t="s">
        <v>3117</v>
      </c>
      <c r="B20" s="58">
        <f>+'Escenario sin estrategia'!AH16*EXP(C7*1)</f>
        <v>26.815910918815234</v>
      </c>
      <c r="C20" s="12">
        <v>97</v>
      </c>
      <c r="D20" s="31">
        <f t="shared" si="60"/>
        <v>23</v>
      </c>
      <c r="E20" s="48">
        <v>44713</v>
      </c>
      <c r="F20" s="49">
        <v>121.683998</v>
      </c>
      <c r="G20" s="53">
        <f t="shared" si="0"/>
        <v>21.259732202310687</v>
      </c>
      <c r="H20" s="53">
        <f t="shared" si="1"/>
        <v>21.241935164639763</v>
      </c>
      <c r="I20" s="54">
        <f t="shared" si="2"/>
        <v>1</v>
      </c>
      <c r="J20" s="14">
        <f t="shared" si="3"/>
        <v>1</v>
      </c>
      <c r="K20" s="14">
        <f t="shared" si="61"/>
        <v>0</v>
      </c>
      <c r="L20" s="14">
        <f t="shared" si="4"/>
        <v>0</v>
      </c>
      <c r="M20" s="14">
        <f t="shared" si="5"/>
        <v>0</v>
      </c>
      <c r="N20" s="14">
        <f t="shared" si="62"/>
        <v>114.22845105</v>
      </c>
      <c r="P20" s="12" t="s">
        <v>3117</v>
      </c>
      <c r="Q20" s="58">
        <v>26.815910918815234</v>
      </c>
      <c r="R20" s="12">
        <v>97</v>
      </c>
      <c r="S20" s="31">
        <f t="shared" si="63"/>
        <v>23</v>
      </c>
      <c r="T20" s="48">
        <v>44713</v>
      </c>
      <c r="U20" s="49">
        <v>121.683998</v>
      </c>
      <c r="V20" s="53">
        <f t="shared" si="6"/>
        <v>19.437222391807328</v>
      </c>
      <c r="W20" s="53">
        <f t="shared" si="7"/>
        <v>19.419425354136404</v>
      </c>
      <c r="X20" s="54">
        <f t="shared" si="8"/>
        <v>1</v>
      </c>
      <c r="Y20" s="14">
        <f t="shared" si="9"/>
        <v>1</v>
      </c>
      <c r="Z20" s="14">
        <f t="shared" si="64"/>
        <v>0</v>
      </c>
      <c r="AA20" s="14">
        <f t="shared" si="10"/>
        <v>0</v>
      </c>
      <c r="AB20" s="14">
        <f t="shared" si="11"/>
        <v>0</v>
      </c>
      <c r="AC20" s="14">
        <f t="shared" si="65"/>
        <v>114.22845105</v>
      </c>
      <c r="AE20" s="12" t="s">
        <v>3117</v>
      </c>
      <c r="AF20" s="58">
        <v>26.815910918815234</v>
      </c>
      <c r="AG20" s="12">
        <v>97</v>
      </c>
      <c r="AH20" s="31">
        <f t="shared" si="66"/>
        <v>23</v>
      </c>
      <c r="AI20" s="48">
        <v>44713</v>
      </c>
      <c r="AJ20" s="49">
        <v>121.683998</v>
      </c>
      <c r="AK20" s="53">
        <f t="shared" si="12"/>
        <v>15.960497508587999</v>
      </c>
      <c r="AL20" s="53">
        <f t="shared" si="13"/>
        <v>15.942700470917078</v>
      </c>
      <c r="AM20" s="54">
        <f t="shared" si="14"/>
        <v>1</v>
      </c>
      <c r="AN20" s="14">
        <f t="shared" si="15"/>
        <v>1</v>
      </c>
      <c r="AO20" s="14">
        <f t="shared" si="67"/>
        <v>0</v>
      </c>
      <c r="AP20" s="14">
        <f t="shared" si="16"/>
        <v>0</v>
      </c>
      <c r="AQ20" s="14">
        <f t="shared" si="17"/>
        <v>0</v>
      </c>
      <c r="AR20" s="14">
        <f t="shared" si="68"/>
        <v>114.22845105000329</v>
      </c>
      <c r="AT20" s="12" t="s">
        <v>3117</v>
      </c>
      <c r="AU20" s="58">
        <v>26.815910918815234</v>
      </c>
      <c r="AV20" s="12">
        <v>97</v>
      </c>
      <c r="AW20" s="31">
        <f t="shared" si="69"/>
        <v>23</v>
      </c>
      <c r="AX20" s="48">
        <v>44713</v>
      </c>
      <c r="AY20" s="49">
        <v>121.683998</v>
      </c>
      <c r="AZ20" s="53">
        <f t="shared" si="18"/>
        <v>37.630535407204043</v>
      </c>
      <c r="BA20" s="53">
        <f t="shared" si="19"/>
        <v>37.612738369533126</v>
      </c>
      <c r="BB20" s="54">
        <f t="shared" si="20"/>
        <v>1</v>
      </c>
      <c r="BC20" s="14">
        <f t="shared" si="21"/>
        <v>1</v>
      </c>
      <c r="BD20" s="14">
        <f t="shared" si="70"/>
        <v>0</v>
      </c>
      <c r="BE20" s="14">
        <f t="shared" si="22"/>
        <v>0</v>
      </c>
      <c r="BF20" s="14">
        <f t="shared" si="23"/>
        <v>0</v>
      </c>
      <c r="BG20" s="14">
        <f t="shared" si="71"/>
        <v>114.22845105</v>
      </c>
      <c r="BI20" s="12" t="s">
        <v>3117</v>
      </c>
      <c r="BJ20" s="58">
        <v>26.815910918815234</v>
      </c>
      <c r="BK20" s="12">
        <v>97</v>
      </c>
      <c r="BL20" s="31">
        <f t="shared" si="72"/>
        <v>23</v>
      </c>
      <c r="BM20" s="48">
        <v>44713</v>
      </c>
      <c r="BN20" s="49">
        <v>121.683998</v>
      </c>
      <c r="BO20" s="53">
        <f t="shared" si="24"/>
        <v>15.960497508587999</v>
      </c>
      <c r="BP20" s="53">
        <f t="shared" si="25"/>
        <v>15.942700470917078</v>
      </c>
      <c r="BQ20" s="54">
        <f t="shared" si="26"/>
        <v>1</v>
      </c>
      <c r="BR20" s="14">
        <f t="shared" si="27"/>
        <v>1</v>
      </c>
      <c r="BS20" s="14">
        <f t="shared" si="73"/>
        <v>0</v>
      </c>
      <c r="BT20" s="14">
        <f t="shared" si="28"/>
        <v>0</v>
      </c>
      <c r="BU20" s="14">
        <f t="shared" si="29"/>
        <v>0</v>
      </c>
      <c r="BV20" s="14">
        <f t="shared" si="74"/>
        <v>114.22845105000329</v>
      </c>
      <c r="BX20" s="12" t="s">
        <v>3117</v>
      </c>
      <c r="BY20" s="58">
        <v>26.815910918815234</v>
      </c>
      <c r="BZ20" s="12">
        <v>97</v>
      </c>
      <c r="CA20" s="31">
        <f t="shared" si="75"/>
        <v>23</v>
      </c>
      <c r="CB20" s="48">
        <v>44713</v>
      </c>
      <c r="CC20" s="49">
        <v>121.683998</v>
      </c>
      <c r="CD20" s="53">
        <f t="shared" si="30"/>
        <v>17.095669984540418</v>
      </c>
      <c r="CE20" s="53">
        <f t="shared" si="31"/>
        <v>17.077872946869494</v>
      </c>
      <c r="CF20" s="54">
        <f t="shared" si="32"/>
        <v>1</v>
      </c>
      <c r="CG20" s="14">
        <f t="shared" si="33"/>
        <v>1</v>
      </c>
      <c r="CH20" s="14">
        <f t="shared" si="76"/>
        <v>0</v>
      </c>
      <c r="CI20" s="14">
        <f t="shared" si="34"/>
        <v>0</v>
      </c>
      <c r="CJ20" s="14">
        <f t="shared" si="35"/>
        <v>0</v>
      </c>
      <c r="CK20" s="14">
        <f t="shared" si="77"/>
        <v>114.22845105</v>
      </c>
      <c r="CM20" s="12" t="s">
        <v>3117</v>
      </c>
      <c r="CN20" s="58">
        <v>26.815910918815234</v>
      </c>
      <c r="CO20" s="12">
        <v>97</v>
      </c>
      <c r="CP20" s="31">
        <f t="shared" si="78"/>
        <v>23</v>
      </c>
      <c r="CQ20" s="48">
        <v>44713</v>
      </c>
      <c r="CR20" s="49">
        <v>121.683998</v>
      </c>
      <c r="CS20" s="53">
        <f t="shared" si="36"/>
        <v>33.643819343316139</v>
      </c>
      <c r="CT20" s="53">
        <f t="shared" si="37"/>
        <v>33.626022305645222</v>
      </c>
      <c r="CU20" s="54">
        <f t="shared" si="38"/>
        <v>1</v>
      </c>
      <c r="CV20" s="14">
        <f t="shared" si="39"/>
        <v>1</v>
      </c>
      <c r="CW20" s="14">
        <f t="shared" si="79"/>
        <v>0</v>
      </c>
      <c r="CX20" s="14">
        <f t="shared" si="40"/>
        <v>0</v>
      </c>
      <c r="CY20" s="14">
        <f t="shared" si="41"/>
        <v>0</v>
      </c>
      <c r="CZ20" s="14">
        <f t="shared" si="80"/>
        <v>114.22845105</v>
      </c>
      <c r="DB20" s="12" t="s">
        <v>3117</v>
      </c>
      <c r="DC20" s="58">
        <v>26.815910918815234</v>
      </c>
      <c r="DD20" s="12">
        <v>97</v>
      </c>
      <c r="DE20" s="31">
        <f t="shared" si="81"/>
        <v>23</v>
      </c>
      <c r="DF20" s="48">
        <v>44713</v>
      </c>
      <c r="DG20" s="49">
        <v>121.683998</v>
      </c>
      <c r="DH20" s="53">
        <f t="shared" si="42"/>
        <v>5.7160085006313288</v>
      </c>
      <c r="DI20" s="53">
        <f t="shared" si="43"/>
        <v>5.6982114629604066</v>
      </c>
      <c r="DJ20" s="54">
        <f t="shared" si="44"/>
        <v>0.99999999454723576</v>
      </c>
      <c r="DK20" s="14">
        <f t="shared" si="45"/>
        <v>0.99999999454723576</v>
      </c>
      <c r="DL20" s="14">
        <f t="shared" si="82"/>
        <v>2.2970062851790374E-7</v>
      </c>
      <c r="DM20" s="14">
        <f t="shared" si="46"/>
        <v>2.795089082117134E-5</v>
      </c>
      <c r="DN20" s="14">
        <f t="shared" si="47"/>
        <v>1.3975445410585671E-6</v>
      </c>
      <c r="DO20" s="14">
        <f t="shared" si="83"/>
        <v>143.59063341153325</v>
      </c>
      <c r="DQ20" s="12" t="s">
        <v>3117</v>
      </c>
      <c r="DR20" s="58">
        <v>26.815910918815234</v>
      </c>
      <c r="DS20" s="12">
        <v>97</v>
      </c>
      <c r="DT20" s="31">
        <f t="shared" si="84"/>
        <v>23</v>
      </c>
      <c r="DU20" s="48">
        <v>44713</v>
      </c>
      <c r="DV20" s="49">
        <v>121.683998</v>
      </c>
      <c r="DW20" s="53">
        <f t="shared" si="48"/>
        <v>54.907832080590545</v>
      </c>
      <c r="DX20" s="53">
        <f t="shared" si="49"/>
        <v>54.890035042919628</v>
      </c>
      <c r="DY20" s="54">
        <f t="shared" si="50"/>
        <v>1</v>
      </c>
      <c r="DZ20" s="14">
        <f t="shared" si="51"/>
        <v>1</v>
      </c>
      <c r="EA20" s="14">
        <f t="shared" si="85"/>
        <v>0</v>
      </c>
      <c r="EB20" s="14">
        <f t="shared" si="52"/>
        <v>0</v>
      </c>
      <c r="EC20" s="14">
        <f t="shared" si="53"/>
        <v>0</v>
      </c>
      <c r="ED20" s="14">
        <f t="shared" si="86"/>
        <v>114.22845105</v>
      </c>
      <c r="EF20" s="12" t="s">
        <v>3117</v>
      </c>
      <c r="EG20" s="58">
        <v>26.815910918815234</v>
      </c>
      <c r="EH20" s="12">
        <v>97</v>
      </c>
      <c r="EI20" s="31">
        <f t="shared" si="87"/>
        <v>23</v>
      </c>
      <c r="EJ20" s="48">
        <v>44713</v>
      </c>
      <c r="EK20" s="49">
        <v>121.683998</v>
      </c>
      <c r="EL20" s="53">
        <f t="shared" si="54"/>
        <v>83.610677644636411</v>
      </c>
      <c r="EM20" s="53">
        <f t="shared" si="55"/>
        <v>83.592880606965494</v>
      </c>
      <c r="EN20" s="54">
        <f t="shared" si="56"/>
        <v>1</v>
      </c>
      <c r="EO20" s="14">
        <f t="shared" si="57"/>
        <v>1</v>
      </c>
      <c r="EP20" s="14">
        <f t="shared" si="88"/>
        <v>0</v>
      </c>
      <c r="EQ20" s="14">
        <f t="shared" si="58"/>
        <v>0</v>
      </c>
      <c r="ER20" s="14">
        <f t="shared" si="59"/>
        <v>0</v>
      </c>
      <c r="ES20" s="14">
        <f t="shared" si="89"/>
        <v>114.22845105</v>
      </c>
    </row>
    <row r="21" spans="1:149" x14ac:dyDescent="0.35">
      <c r="A21" s="12" t="s">
        <v>3118</v>
      </c>
      <c r="B21" s="58">
        <f>+'Escenario sin estrategia'!AK16*EXP(C7*1)</f>
        <v>29.769725648957124</v>
      </c>
      <c r="C21" s="12">
        <v>93</v>
      </c>
      <c r="D21" s="31">
        <f t="shared" si="60"/>
        <v>24</v>
      </c>
      <c r="E21" s="48">
        <v>44714</v>
      </c>
      <c r="F21" s="49">
        <v>125.511002</v>
      </c>
      <c r="G21" s="53">
        <f t="shared" si="0"/>
        <v>23.018934130272093</v>
      </c>
      <c r="H21" s="53">
        <f t="shared" si="1"/>
        <v>23.001163130709728</v>
      </c>
      <c r="I21" s="54">
        <f t="shared" si="2"/>
        <v>1</v>
      </c>
      <c r="J21" s="14">
        <f t="shared" si="3"/>
        <v>1</v>
      </c>
      <c r="K21" s="14">
        <f t="shared" si="61"/>
        <v>0</v>
      </c>
      <c r="L21" s="14">
        <f t="shared" si="4"/>
        <v>0</v>
      </c>
      <c r="M21" s="14">
        <f t="shared" si="5"/>
        <v>0</v>
      </c>
      <c r="N21" s="14">
        <f t="shared" si="62"/>
        <v>114.22845105</v>
      </c>
      <c r="P21" s="12" t="s">
        <v>3118</v>
      </c>
      <c r="Q21" s="58">
        <v>29.769725648957124</v>
      </c>
      <c r="R21" s="12">
        <v>93</v>
      </c>
      <c r="S21" s="31">
        <f t="shared" si="63"/>
        <v>24</v>
      </c>
      <c r="T21" s="48">
        <v>44714</v>
      </c>
      <c r="U21" s="49">
        <v>125.511002</v>
      </c>
      <c r="V21" s="53">
        <f t="shared" si="6"/>
        <v>21.193753974291898</v>
      </c>
      <c r="W21" s="53">
        <f t="shared" si="7"/>
        <v>21.175982974729539</v>
      </c>
      <c r="X21" s="54">
        <f t="shared" si="8"/>
        <v>1</v>
      </c>
      <c r="Y21" s="14">
        <f t="shared" si="9"/>
        <v>1</v>
      </c>
      <c r="Z21" s="14">
        <f t="shared" si="64"/>
        <v>0</v>
      </c>
      <c r="AA21" s="14">
        <f t="shared" si="10"/>
        <v>0</v>
      </c>
      <c r="AB21" s="14">
        <f t="shared" si="11"/>
        <v>0</v>
      </c>
      <c r="AC21" s="14">
        <f t="shared" si="65"/>
        <v>114.22845105</v>
      </c>
      <c r="AE21" s="12" t="s">
        <v>3118</v>
      </c>
      <c r="AF21" s="58">
        <v>29.769725648957124</v>
      </c>
      <c r="AG21" s="12">
        <v>93</v>
      </c>
      <c r="AH21" s="31">
        <f t="shared" si="66"/>
        <v>24</v>
      </c>
      <c r="AI21" s="48">
        <v>44714</v>
      </c>
      <c r="AJ21" s="49">
        <v>125.511002</v>
      </c>
      <c r="AK21" s="53">
        <f t="shared" si="12"/>
        <v>17.711934985947551</v>
      </c>
      <c r="AL21" s="53">
        <f t="shared" si="13"/>
        <v>17.694163986385192</v>
      </c>
      <c r="AM21" s="54">
        <f t="shared" si="14"/>
        <v>1</v>
      </c>
      <c r="AN21" s="14">
        <f t="shared" si="15"/>
        <v>1</v>
      </c>
      <c r="AO21" s="14">
        <f t="shared" si="67"/>
        <v>0</v>
      </c>
      <c r="AP21" s="14">
        <f t="shared" si="16"/>
        <v>0</v>
      </c>
      <c r="AQ21" s="14">
        <f t="shared" si="17"/>
        <v>0</v>
      </c>
      <c r="AR21" s="14">
        <f t="shared" si="68"/>
        <v>114.22845105000329</v>
      </c>
      <c r="AT21" s="12" t="s">
        <v>3118</v>
      </c>
      <c r="AU21" s="58">
        <v>29.769725648957124</v>
      </c>
      <c r="AV21" s="12">
        <v>93</v>
      </c>
      <c r="AW21" s="31">
        <f t="shared" si="69"/>
        <v>24</v>
      </c>
      <c r="AX21" s="48">
        <v>44714</v>
      </c>
      <c r="AY21" s="49">
        <v>125.511002</v>
      </c>
      <c r="AZ21" s="53">
        <f t="shared" si="18"/>
        <v>39.413723872872033</v>
      </c>
      <c r="BA21" s="53">
        <f t="shared" si="19"/>
        <v>39.395952873309675</v>
      </c>
      <c r="BB21" s="54">
        <f t="shared" si="20"/>
        <v>1</v>
      </c>
      <c r="BC21" s="14">
        <f t="shared" si="21"/>
        <v>1</v>
      </c>
      <c r="BD21" s="14">
        <f t="shared" si="70"/>
        <v>0</v>
      </c>
      <c r="BE21" s="14">
        <f t="shared" si="22"/>
        <v>0</v>
      </c>
      <c r="BF21" s="14">
        <f t="shared" si="23"/>
        <v>0</v>
      </c>
      <c r="BG21" s="14">
        <f t="shared" si="71"/>
        <v>114.22845105</v>
      </c>
      <c r="BI21" s="12" t="s">
        <v>3118</v>
      </c>
      <c r="BJ21" s="58">
        <v>29.769725648957124</v>
      </c>
      <c r="BK21" s="12">
        <v>93</v>
      </c>
      <c r="BL21" s="31">
        <f t="shared" si="72"/>
        <v>24</v>
      </c>
      <c r="BM21" s="48">
        <v>44714</v>
      </c>
      <c r="BN21" s="49">
        <v>125.511002</v>
      </c>
      <c r="BO21" s="53">
        <f t="shared" si="24"/>
        <v>17.711934985947551</v>
      </c>
      <c r="BP21" s="53">
        <f t="shared" si="25"/>
        <v>17.694163986385192</v>
      </c>
      <c r="BQ21" s="54">
        <f t="shared" si="26"/>
        <v>1</v>
      </c>
      <c r="BR21" s="14">
        <f t="shared" si="27"/>
        <v>1</v>
      </c>
      <c r="BS21" s="14">
        <f t="shared" si="73"/>
        <v>0</v>
      </c>
      <c r="BT21" s="14">
        <f t="shared" si="28"/>
        <v>0</v>
      </c>
      <c r="BU21" s="14">
        <f t="shared" si="29"/>
        <v>0</v>
      </c>
      <c r="BV21" s="14">
        <f t="shared" si="74"/>
        <v>114.22845105000329</v>
      </c>
      <c r="BX21" s="12" t="s">
        <v>3118</v>
      </c>
      <c r="BY21" s="58">
        <v>29.769725648957124</v>
      </c>
      <c r="BZ21" s="12">
        <v>93</v>
      </c>
      <c r="CA21" s="31">
        <f t="shared" si="75"/>
        <v>24</v>
      </c>
      <c r="CB21" s="48">
        <v>44714</v>
      </c>
      <c r="CC21" s="49">
        <v>125.511002</v>
      </c>
      <c r="CD21" s="53">
        <f t="shared" si="30"/>
        <v>18.848770719167018</v>
      </c>
      <c r="CE21" s="53">
        <f t="shared" si="31"/>
        <v>18.830999719604655</v>
      </c>
      <c r="CF21" s="54">
        <f t="shared" si="32"/>
        <v>1</v>
      </c>
      <c r="CG21" s="14">
        <f t="shared" si="33"/>
        <v>1</v>
      </c>
      <c r="CH21" s="14">
        <f t="shared" si="76"/>
        <v>0</v>
      </c>
      <c r="CI21" s="14">
        <f t="shared" si="34"/>
        <v>0</v>
      </c>
      <c r="CJ21" s="14">
        <f t="shared" si="35"/>
        <v>0</v>
      </c>
      <c r="CK21" s="14">
        <f t="shared" si="77"/>
        <v>114.22845105</v>
      </c>
      <c r="CM21" s="12" t="s">
        <v>3118</v>
      </c>
      <c r="CN21" s="58">
        <v>29.769725648957124</v>
      </c>
      <c r="CO21" s="12">
        <v>93</v>
      </c>
      <c r="CP21" s="31">
        <f t="shared" si="78"/>
        <v>24</v>
      </c>
      <c r="CQ21" s="48">
        <v>44714</v>
      </c>
      <c r="CR21" s="49">
        <v>125.511002</v>
      </c>
      <c r="CS21" s="53">
        <f t="shared" si="36"/>
        <v>35.421166463633192</v>
      </c>
      <c r="CT21" s="53">
        <f t="shared" si="37"/>
        <v>35.403395464070833</v>
      </c>
      <c r="CU21" s="54">
        <f t="shared" si="38"/>
        <v>1</v>
      </c>
      <c r="CV21" s="14">
        <f t="shared" si="39"/>
        <v>1</v>
      </c>
      <c r="CW21" s="14">
        <f t="shared" si="79"/>
        <v>0</v>
      </c>
      <c r="CX21" s="14">
        <f t="shared" si="40"/>
        <v>0</v>
      </c>
      <c r="CY21" s="14">
        <f t="shared" si="41"/>
        <v>0</v>
      </c>
      <c r="CZ21" s="14">
        <f t="shared" si="80"/>
        <v>114.22845105</v>
      </c>
      <c r="DB21" s="12" t="s">
        <v>3118</v>
      </c>
      <c r="DC21" s="58">
        <v>29.769725648957124</v>
      </c>
      <c r="DD21" s="12">
        <v>93</v>
      </c>
      <c r="DE21" s="31">
        <f t="shared" si="81"/>
        <v>24</v>
      </c>
      <c r="DF21" s="48">
        <v>44714</v>
      </c>
      <c r="DG21" s="49">
        <v>125.511002</v>
      </c>
      <c r="DH21" s="53">
        <f t="shared" si="42"/>
        <v>7.4524357296360213</v>
      </c>
      <c r="DI21" s="53">
        <f t="shared" si="43"/>
        <v>7.434664730073659</v>
      </c>
      <c r="DJ21" s="54">
        <f t="shared" si="44"/>
        <v>0.99999999999995415</v>
      </c>
      <c r="DK21" s="14">
        <f t="shared" si="45"/>
        <v>0.99999999999995415</v>
      </c>
      <c r="DL21" s="14">
        <f t="shared" si="82"/>
        <v>5.4527183879216068E-9</v>
      </c>
      <c r="DM21" s="14">
        <f t="shared" si="46"/>
        <v>6.8437614849186562E-7</v>
      </c>
      <c r="DN21" s="14">
        <f t="shared" si="47"/>
        <v>3.4218807424593282E-8</v>
      </c>
      <c r="DO21" s="14">
        <f t="shared" si="83"/>
        <v>143.59063413012819</v>
      </c>
      <c r="DQ21" s="12" t="s">
        <v>3118</v>
      </c>
      <c r="DR21" s="58">
        <v>29.769725648957124</v>
      </c>
      <c r="DS21" s="12">
        <v>93</v>
      </c>
      <c r="DT21" s="31">
        <f t="shared" si="84"/>
        <v>24</v>
      </c>
      <c r="DU21" s="48">
        <v>44714</v>
      </c>
      <c r="DV21" s="49">
        <v>125.511002</v>
      </c>
      <c r="DW21" s="53">
        <f t="shared" si="48"/>
        <v>56.716335280235668</v>
      </c>
      <c r="DX21" s="53">
        <f t="shared" si="49"/>
        <v>56.69856428067331</v>
      </c>
      <c r="DY21" s="54">
        <f t="shared" si="50"/>
        <v>1</v>
      </c>
      <c r="DZ21" s="14">
        <f t="shared" si="51"/>
        <v>1</v>
      </c>
      <c r="EA21" s="14">
        <f t="shared" si="85"/>
        <v>0</v>
      </c>
      <c r="EB21" s="14">
        <f t="shared" si="52"/>
        <v>0</v>
      </c>
      <c r="EC21" s="14">
        <f t="shared" si="53"/>
        <v>0</v>
      </c>
      <c r="ED21" s="14">
        <f t="shared" si="86"/>
        <v>114.22845105</v>
      </c>
      <c r="EF21" s="12" t="s">
        <v>3118</v>
      </c>
      <c r="EG21" s="58">
        <v>29.769725648957124</v>
      </c>
      <c r="EH21" s="12">
        <v>93</v>
      </c>
      <c r="EI21" s="31">
        <f t="shared" si="87"/>
        <v>24</v>
      </c>
      <c r="EJ21" s="48">
        <v>44714</v>
      </c>
      <c r="EK21" s="49">
        <v>125.511002</v>
      </c>
      <c r="EL21" s="53">
        <f t="shared" si="54"/>
        <v>85.461236318212258</v>
      </c>
      <c r="EM21" s="53">
        <f t="shared" si="55"/>
        <v>85.443465318649899</v>
      </c>
      <c r="EN21" s="54">
        <f t="shared" si="56"/>
        <v>1</v>
      </c>
      <c r="EO21" s="14">
        <f t="shared" si="57"/>
        <v>1</v>
      </c>
      <c r="EP21" s="14">
        <f t="shared" si="88"/>
        <v>0</v>
      </c>
      <c r="EQ21" s="14">
        <f t="shared" si="58"/>
        <v>0</v>
      </c>
      <c r="ER21" s="14">
        <f t="shared" si="59"/>
        <v>0</v>
      </c>
      <c r="ES21" s="14">
        <f t="shared" si="89"/>
        <v>114.22845105</v>
      </c>
    </row>
    <row r="22" spans="1:149" x14ac:dyDescent="0.35">
      <c r="D22" s="31">
        <f t="shared" si="60"/>
        <v>25</v>
      </c>
      <c r="E22" s="48">
        <v>44715</v>
      </c>
      <c r="F22" s="49">
        <v>122.349998</v>
      </c>
      <c r="G22" s="53">
        <f t="shared" si="0"/>
        <v>21.600832756153299</v>
      </c>
      <c r="H22" s="53">
        <f t="shared" si="1"/>
        <v>21.583087832906621</v>
      </c>
      <c r="I22" s="54">
        <f t="shared" si="2"/>
        <v>1</v>
      </c>
      <c r="J22" s="14">
        <f t="shared" si="3"/>
        <v>1</v>
      </c>
      <c r="K22" s="14">
        <f t="shared" si="61"/>
        <v>0</v>
      </c>
      <c r="L22" s="14">
        <f t="shared" si="4"/>
        <v>0</v>
      </c>
      <c r="M22" s="14">
        <f t="shared" si="5"/>
        <v>0</v>
      </c>
      <c r="N22" s="14">
        <f t="shared" si="62"/>
        <v>114.22845105</v>
      </c>
      <c r="S22" s="31">
        <f t="shared" si="63"/>
        <v>25</v>
      </c>
      <c r="T22" s="48">
        <v>44715</v>
      </c>
      <c r="U22" s="49">
        <v>122.349998</v>
      </c>
      <c r="V22" s="53">
        <f t="shared" si="6"/>
        <v>19.772970482405864</v>
      </c>
      <c r="W22" s="53">
        <f t="shared" si="7"/>
        <v>19.755225559159182</v>
      </c>
      <c r="X22" s="54">
        <f t="shared" si="8"/>
        <v>1</v>
      </c>
      <c r="Y22" s="14">
        <f t="shared" si="9"/>
        <v>1</v>
      </c>
      <c r="Z22" s="14">
        <f t="shared" si="64"/>
        <v>0</v>
      </c>
      <c r="AA22" s="14">
        <f t="shared" si="10"/>
        <v>0</v>
      </c>
      <c r="AB22" s="14">
        <f t="shared" si="11"/>
        <v>0</v>
      </c>
      <c r="AC22" s="14">
        <f t="shared" si="65"/>
        <v>114.22845105</v>
      </c>
      <c r="AH22" s="31">
        <f t="shared" si="66"/>
        <v>25</v>
      </c>
      <c r="AI22" s="48">
        <v>44715</v>
      </c>
      <c r="AJ22" s="49">
        <v>122.349998</v>
      </c>
      <c r="AK22" s="53">
        <f t="shared" si="12"/>
        <v>16.286034931435989</v>
      </c>
      <c r="AL22" s="53">
        <f t="shared" si="13"/>
        <v>16.268290008189304</v>
      </c>
      <c r="AM22" s="54">
        <f t="shared" si="14"/>
        <v>1</v>
      </c>
      <c r="AN22" s="14">
        <f t="shared" si="15"/>
        <v>1</v>
      </c>
      <c r="AO22" s="14">
        <f t="shared" si="67"/>
        <v>0</v>
      </c>
      <c r="AP22" s="14">
        <f t="shared" si="16"/>
        <v>0</v>
      </c>
      <c r="AQ22" s="14">
        <f t="shared" si="17"/>
        <v>0</v>
      </c>
      <c r="AR22" s="14">
        <f t="shared" si="68"/>
        <v>114.22845105000329</v>
      </c>
      <c r="AW22" s="31">
        <f t="shared" si="69"/>
        <v>25</v>
      </c>
      <c r="AX22" s="48">
        <v>44715</v>
      </c>
      <c r="AY22" s="49">
        <v>122.349998</v>
      </c>
      <c r="AZ22" s="53">
        <f t="shared" si="18"/>
        <v>38.019714781761408</v>
      </c>
      <c r="BA22" s="53">
        <f t="shared" si="19"/>
        <v>38.001969858514727</v>
      </c>
      <c r="BB22" s="54">
        <f t="shared" si="20"/>
        <v>1</v>
      </c>
      <c r="BC22" s="14">
        <f t="shared" si="21"/>
        <v>1</v>
      </c>
      <c r="BD22" s="14">
        <f t="shared" si="70"/>
        <v>0</v>
      </c>
      <c r="BE22" s="14">
        <f t="shared" si="22"/>
        <v>0</v>
      </c>
      <c r="BF22" s="14">
        <f t="shared" si="23"/>
        <v>0</v>
      </c>
      <c r="BG22" s="14">
        <f t="shared" si="71"/>
        <v>114.22845105</v>
      </c>
      <c r="BL22" s="31">
        <f t="shared" si="72"/>
        <v>25</v>
      </c>
      <c r="BM22" s="48">
        <v>44715</v>
      </c>
      <c r="BN22" s="49">
        <v>122.349998</v>
      </c>
      <c r="BO22" s="53">
        <f t="shared" si="24"/>
        <v>16.286034931435989</v>
      </c>
      <c r="BP22" s="53">
        <f t="shared" si="25"/>
        <v>16.268290008189304</v>
      </c>
      <c r="BQ22" s="54">
        <f t="shared" si="26"/>
        <v>1</v>
      </c>
      <c r="BR22" s="14">
        <f t="shared" si="27"/>
        <v>1</v>
      </c>
      <c r="BS22" s="14">
        <f t="shared" si="73"/>
        <v>0</v>
      </c>
      <c r="BT22" s="14">
        <f t="shared" si="28"/>
        <v>0</v>
      </c>
      <c r="BU22" s="14">
        <f t="shared" si="29"/>
        <v>0</v>
      </c>
      <c r="BV22" s="14">
        <f t="shared" si="74"/>
        <v>114.22845105000329</v>
      </c>
      <c r="CA22" s="31">
        <f t="shared" si="75"/>
        <v>25</v>
      </c>
      <c r="CB22" s="48">
        <v>44715</v>
      </c>
      <c r="CC22" s="49">
        <v>122.349998</v>
      </c>
      <c r="CD22" s="53">
        <f t="shared" si="30"/>
        <v>17.424541254437241</v>
      </c>
      <c r="CE22" s="53">
        <f t="shared" si="31"/>
        <v>17.406796331190556</v>
      </c>
      <c r="CF22" s="54">
        <f t="shared" si="32"/>
        <v>1</v>
      </c>
      <c r="CG22" s="14">
        <f t="shared" si="33"/>
        <v>1</v>
      </c>
      <c r="CH22" s="14">
        <f t="shared" si="76"/>
        <v>0</v>
      </c>
      <c r="CI22" s="14">
        <f t="shared" si="34"/>
        <v>0</v>
      </c>
      <c r="CJ22" s="14">
        <f t="shared" si="35"/>
        <v>0</v>
      </c>
      <c r="CK22" s="14">
        <f t="shared" si="77"/>
        <v>114.22845105</v>
      </c>
      <c r="CP22" s="31">
        <f t="shared" si="78"/>
        <v>25</v>
      </c>
      <c r="CQ22" s="48">
        <v>44715</v>
      </c>
      <c r="CR22" s="49">
        <v>122.349998</v>
      </c>
      <c r="CS22" s="53">
        <f t="shared" si="36"/>
        <v>34.02129027544234</v>
      </c>
      <c r="CT22" s="53">
        <f t="shared" si="37"/>
        <v>34.003545352195658</v>
      </c>
      <c r="CU22" s="54">
        <f t="shared" si="38"/>
        <v>1</v>
      </c>
      <c r="CV22" s="14">
        <f t="shared" si="39"/>
        <v>1</v>
      </c>
      <c r="CW22" s="14">
        <f t="shared" si="79"/>
        <v>0</v>
      </c>
      <c r="CX22" s="14">
        <f t="shared" si="40"/>
        <v>0</v>
      </c>
      <c r="CY22" s="14">
        <f t="shared" si="41"/>
        <v>0</v>
      </c>
      <c r="CZ22" s="14">
        <f t="shared" si="80"/>
        <v>114.22845105</v>
      </c>
      <c r="DE22" s="31">
        <f t="shared" si="81"/>
        <v>25</v>
      </c>
      <c r="DF22" s="48">
        <v>44715</v>
      </c>
      <c r="DG22" s="49">
        <v>122.349998</v>
      </c>
      <c r="DH22" s="53">
        <f t="shared" si="42"/>
        <v>6.011459253682899</v>
      </c>
      <c r="DI22" s="53">
        <f t="shared" si="43"/>
        <v>5.9937143304362168</v>
      </c>
      <c r="DJ22" s="54">
        <f t="shared" si="44"/>
        <v>0.99999999908069637</v>
      </c>
      <c r="DK22" s="14">
        <f t="shared" si="45"/>
        <v>0.99999999908069637</v>
      </c>
      <c r="DL22" s="14">
        <f t="shared" si="82"/>
        <v>-9.1925778100687694E-10</v>
      </c>
      <c r="DM22" s="14">
        <f t="shared" si="46"/>
        <v>-1.1247118766767583E-7</v>
      </c>
      <c r="DN22" s="14">
        <f t="shared" si="47"/>
        <v>5.6235593833837917E-9</v>
      </c>
      <c r="DO22" s="14">
        <f t="shared" si="83"/>
        <v>143.59063402328056</v>
      </c>
      <c r="DT22" s="31">
        <f t="shared" si="84"/>
        <v>25</v>
      </c>
      <c r="DU22" s="48">
        <v>44715</v>
      </c>
      <c r="DV22" s="49">
        <v>122.349998</v>
      </c>
      <c r="DW22" s="53">
        <f t="shared" si="48"/>
        <v>55.347752523793027</v>
      </c>
      <c r="DX22" s="53">
        <f t="shared" si="49"/>
        <v>55.330007600546345</v>
      </c>
      <c r="DY22" s="54">
        <f t="shared" si="50"/>
        <v>1</v>
      </c>
      <c r="DZ22" s="14">
        <f t="shared" si="51"/>
        <v>1</v>
      </c>
      <c r="EA22" s="14">
        <f t="shared" si="85"/>
        <v>0</v>
      </c>
      <c r="EB22" s="14">
        <f t="shared" si="52"/>
        <v>0</v>
      </c>
      <c r="EC22" s="14">
        <f t="shared" si="53"/>
        <v>0</v>
      </c>
      <c r="ED22" s="14">
        <f t="shared" si="86"/>
        <v>114.22845105</v>
      </c>
      <c r="EI22" s="31">
        <f t="shared" si="87"/>
        <v>25</v>
      </c>
      <c r="EJ22" s="48">
        <v>44715</v>
      </c>
      <c r="EK22" s="49">
        <v>122.349998</v>
      </c>
      <c r="EL22" s="53">
        <f t="shared" si="54"/>
        <v>84.134894438396984</v>
      </c>
      <c r="EM22" s="53">
        <f t="shared" si="55"/>
        <v>84.117149515150288</v>
      </c>
      <c r="EN22" s="54">
        <f t="shared" si="56"/>
        <v>1</v>
      </c>
      <c r="EO22" s="14">
        <f t="shared" si="57"/>
        <v>1</v>
      </c>
      <c r="EP22" s="14">
        <f t="shared" si="88"/>
        <v>0</v>
      </c>
      <c r="EQ22" s="14">
        <f t="shared" si="58"/>
        <v>0</v>
      </c>
      <c r="ER22" s="14">
        <f t="shared" si="59"/>
        <v>0</v>
      </c>
      <c r="ES22" s="14">
        <f t="shared" si="89"/>
        <v>114.22845105</v>
      </c>
    </row>
    <row r="23" spans="1:149" x14ac:dyDescent="0.35">
      <c r="D23" s="31">
        <f t="shared" si="60"/>
        <v>28</v>
      </c>
      <c r="E23" s="48">
        <v>44718</v>
      </c>
      <c r="F23" s="49">
        <v>124.790001</v>
      </c>
      <c r="G23" s="53">
        <f t="shared" si="0"/>
        <v>22.770916991589349</v>
      </c>
      <c r="H23" s="53">
        <f t="shared" si="1"/>
        <v>22.753250528225497</v>
      </c>
      <c r="I23" s="54">
        <f t="shared" si="2"/>
        <v>1</v>
      </c>
      <c r="J23" s="14">
        <f t="shared" si="3"/>
        <v>1</v>
      </c>
      <c r="K23" s="14">
        <f t="shared" si="61"/>
        <v>0</v>
      </c>
      <c r="L23" s="14">
        <f t="shared" si="4"/>
        <v>0</v>
      </c>
      <c r="M23" s="14">
        <f t="shared" si="5"/>
        <v>0</v>
      </c>
      <c r="N23" s="14">
        <f t="shared" si="62"/>
        <v>114.22845105</v>
      </c>
      <c r="S23" s="31">
        <f t="shared" si="63"/>
        <v>28</v>
      </c>
      <c r="T23" s="48">
        <v>44718</v>
      </c>
      <c r="U23" s="49">
        <v>124.790001</v>
      </c>
      <c r="V23" s="53">
        <f t="shared" si="6"/>
        <v>20.934936858773138</v>
      </c>
      <c r="W23" s="53">
        <f t="shared" si="7"/>
        <v>20.91727039540929</v>
      </c>
      <c r="X23" s="54">
        <f t="shared" si="8"/>
        <v>1</v>
      </c>
      <c r="Y23" s="14">
        <f t="shared" si="9"/>
        <v>1</v>
      </c>
      <c r="Z23" s="14">
        <f t="shared" si="64"/>
        <v>0</v>
      </c>
      <c r="AA23" s="14">
        <f t="shared" si="10"/>
        <v>0</v>
      </c>
      <c r="AB23" s="14">
        <f t="shared" si="11"/>
        <v>0</v>
      </c>
      <c r="AC23" s="14">
        <f t="shared" si="65"/>
        <v>114.22845105</v>
      </c>
      <c r="AH23" s="31">
        <f t="shared" si="66"/>
        <v>28</v>
      </c>
      <c r="AI23" s="48">
        <v>44718</v>
      </c>
      <c r="AJ23" s="49">
        <v>124.790001</v>
      </c>
      <c r="AK23" s="53">
        <f t="shared" si="12"/>
        <v>17.432515211399124</v>
      </c>
      <c r="AL23" s="53">
        <f t="shared" si="13"/>
        <v>17.414848748035276</v>
      </c>
      <c r="AM23" s="54">
        <f t="shared" si="14"/>
        <v>1</v>
      </c>
      <c r="AN23" s="14">
        <f t="shared" si="15"/>
        <v>1</v>
      </c>
      <c r="AO23" s="14">
        <f t="shared" si="67"/>
        <v>0</v>
      </c>
      <c r="AP23" s="14">
        <f t="shared" si="16"/>
        <v>0</v>
      </c>
      <c r="AQ23" s="14">
        <f t="shared" si="17"/>
        <v>0</v>
      </c>
      <c r="AR23" s="14">
        <f t="shared" si="68"/>
        <v>114.22845105000329</v>
      </c>
      <c r="AW23" s="31">
        <f t="shared" si="69"/>
        <v>28</v>
      </c>
      <c r="AX23" s="48">
        <v>44718</v>
      </c>
      <c r="AY23" s="49">
        <v>124.790001</v>
      </c>
      <c r="AZ23" s="53">
        <f t="shared" si="18"/>
        <v>39.262718171044675</v>
      </c>
      <c r="BA23" s="53">
        <f t="shared" si="19"/>
        <v>39.245051707680823</v>
      </c>
      <c r="BB23" s="54">
        <f t="shared" si="20"/>
        <v>1</v>
      </c>
      <c r="BC23" s="14">
        <f t="shared" si="21"/>
        <v>1</v>
      </c>
      <c r="BD23" s="14">
        <f t="shared" si="70"/>
        <v>0</v>
      </c>
      <c r="BE23" s="14">
        <f t="shared" si="22"/>
        <v>0</v>
      </c>
      <c r="BF23" s="14">
        <f t="shared" si="23"/>
        <v>0</v>
      </c>
      <c r="BG23" s="14">
        <f t="shared" si="71"/>
        <v>114.22845105</v>
      </c>
      <c r="BL23" s="31">
        <f t="shared" si="72"/>
        <v>28</v>
      </c>
      <c r="BM23" s="48">
        <v>44718</v>
      </c>
      <c r="BN23" s="49">
        <v>124.790001</v>
      </c>
      <c r="BO23" s="53">
        <f t="shared" si="24"/>
        <v>17.432515211399124</v>
      </c>
      <c r="BP23" s="53">
        <f t="shared" si="25"/>
        <v>17.414848748035276</v>
      </c>
      <c r="BQ23" s="54">
        <f t="shared" si="26"/>
        <v>1</v>
      </c>
      <c r="BR23" s="14">
        <f t="shared" si="27"/>
        <v>1</v>
      </c>
      <c r="BS23" s="14">
        <f t="shared" si="73"/>
        <v>0</v>
      </c>
      <c r="BT23" s="14">
        <f t="shared" si="28"/>
        <v>0</v>
      </c>
      <c r="BU23" s="14">
        <f t="shared" si="29"/>
        <v>0</v>
      </c>
      <c r="BV23" s="14">
        <f t="shared" si="74"/>
        <v>114.22845105000329</v>
      </c>
      <c r="CA23" s="31">
        <f t="shared" si="75"/>
        <v>28</v>
      </c>
      <c r="CB23" s="48">
        <v>44718</v>
      </c>
      <c r="CC23" s="49">
        <v>124.790001</v>
      </c>
      <c r="CD23" s="53">
        <f t="shared" si="30"/>
        <v>18.576077841985363</v>
      </c>
      <c r="CE23" s="53">
        <f t="shared" si="31"/>
        <v>18.558411378621511</v>
      </c>
      <c r="CF23" s="54">
        <f t="shared" si="32"/>
        <v>1</v>
      </c>
      <c r="CG23" s="14">
        <f t="shared" si="33"/>
        <v>1</v>
      </c>
      <c r="CH23" s="14">
        <f t="shared" si="76"/>
        <v>0</v>
      </c>
      <c r="CI23" s="14">
        <f t="shared" si="34"/>
        <v>0</v>
      </c>
      <c r="CJ23" s="14">
        <f t="shared" si="35"/>
        <v>0</v>
      </c>
      <c r="CK23" s="14">
        <f t="shared" si="77"/>
        <v>114.22845105</v>
      </c>
      <c r="CP23" s="31">
        <f t="shared" si="78"/>
        <v>28</v>
      </c>
      <c r="CQ23" s="48">
        <v>44718</v>
      </c>
      <c r="CR23" s="49">
        <v>124.790001</v>
      </c>
      <c r="CS23" s="53">
        <f t="shared" si="36"/>
        <v>35.246535955566841</v>
      </c>
      <c r="CT23" s="53">
        <f t="shared" si="37"/>
        <v>35.228869492202996</v>
      </c>
      <c r="CU23" s="54">
        <f t="shared" si="38"/>
        <v>1</v>
      </c>
      <c r="CV23" s="14">
        <f t="shared" si="39"/>
        <v>1</v>
      </c>
      <c r="CW23" s="14">
        <f t="shared" si="79"/>
        <v>0</v>
      </c>
      <c r="CX23" s="14">
        <f t="shared" si="40"/>
        <v>0</v>
      </c>
      <c r="CY23" s="14">
        <f t="shared" si="41"/>
        <v>0</v>
      </c>
      <c r="CZ23" s="14">
        <f t="shared" si="80"/>
        <v>114.22845105</v>
      </c>
      <c r="DE23" s="31">
        <f t="shared" si="81"/>
        <v>28</v>
      </c>
      <c r="DF23" s="48">
        <v>44718</v>
      </c>
      <c r="DG23" s="49">
        <v>124.790001</v>
      </c>
      <c r="DH23" s="53">
        <f t="shared" si="42"/>
        <v>7.112308329073616</v>
      </c>
      <c r="DI23" s="53">
        <f t="shared" si="43"/>
        <v>7.0946418657097654</v>
      </c>
      <c r="DJ23" s="54">
        <f t="shared" si="44"/>
        <v>0.99999999999942946</v>
      </c>
      <c r="DK23" s="14">
        <f t="shared" si="45"/>
        <v>0.99999999999942946</v>
      </c>
      <c r="DL23" s="14">
        <f t="shared" si="82"/>
        <v>9.1873308960543909E-10</v>
      </c>
      <c r="DM23" s="14">
        <f t="shared" si="46"/>
        <v>1.1464870317059584E-7</v>
      </c>
      <c r="DN23" s="14">
        <f t="shared" si="47"/>
        <v>5.7324351585297924E-9</v>
      </c>
      <c r="DO23" s="14">
        <f t="shared" si="83"/>
        <v>143.5906341436617</v>
      </c>
      <c r="DT23" s="31">
        <f t="shared" si="84"/>
        <v>28</v>
      </c>
      <c r="DU23" s="48">
        <v>44718</v>
      </c>
      <c r="DV23" s="49">
        <v>124.790001</v>
      </c>
      <c r="DW23" s="53">
        <f t="shared" si="48"/>
        <v>56.667712787972583</v>
      </c>
      <c r="DX23" s="53">
        <f t="shared" si="49"/>
        <v>56.650046324608731</v>
      </c>
      <c r="DY23" s="54">
        <f t="shared" si="50"/>
        <v>1</v>
      </c>
      <c r="DZ23" s="14">
        <f t="shared" si="51"/>
        <v>1</v>
      </c>
      <c r="EA23" s="14">
        <f t="shared" si="85"/>
        <v>0</v>
      </c>
      <c r="EB23" s="14">
        <f t="shared" si="52"/>
        <v>0</v>
      </c>
      <c r="EC23" s="14">
        <f t="shared" si="53"/>
        <v>0</v>
      </c>
      <c r="ED23" s="14">
        <f t="shared" si="86"/>
        <v>114.22845105</v>
      </c>
      <c r="EI23" s="31">
        <f t="shared" si="87"/>
        <v>28</v>
      </c>
      <c r="EJ23" s="48">
        <v>44718</v>
      </c>
      <c r="EK23" s="49">
        <v>124.790001</v>
      </c>
      <c r="EL23" s="53">
        <f t="shared" si="54"/>
        <v>85.582703482220538</v>
      </c>
      <c r="EM23" s="53">
        <f t="shared" si="55"/>
        <v>85.565037018856685</v>
      </c>
      <c r="EN23" s="54">
        <f t="shared" si="56"/>
        <v>1</v>
      </c>
      <c r="EO23" s="14">
        <f t="shared" si="57"/>
        <v>1</v>
      </c>
      <c r="EP23" s="14">
        <f t="shared" si="88"/>
        <v>0</v>
      </c>
      <c r="EQ23" s="14">
        <f t="shared" si="58"/>
        <v>0</v>
      </c>
      <c r="ER23" s="14">
        <f t="shared" si="59"/>
        <v>0</v>
      </c>
      <c r="ES23" s="14">
        <f t="shared" si="89"/>
        <v>114.22845105</v>
      </c>
    </row>
    <row r="24" spans="1:149" x14ac:dyDescent="0.35">
      <c r="D24" s="31">
        <f t="shared" si="60"/>
        <v>29</v>
      </c>
      <c r="E24" s="48">
        <v>44719</v>
      </c>
      <c r="F24" s="49">
        <v>123</v>
      </c>
      <c r="G24" s="53">
        <f t="shared" si="0"/>
        <v>21.971189477171041</v>
      </c>
      <c r="H24" s="53">
        <f t="shared" si="1"/>
        <v>21.953549244650709</v>
      </c>
      <c r="I24" s="54">
        <f t="shared" si="2"/>
        <v>1</v>
      </c>
      <c r="J24" s="14">
        <f t="shared" si="3"/>
        <v>1</v>
      </c>
      <c r="K24" s="14">
        <f t="shared" si="61"/>
        <v>0</v>
      </c>
      <c r="L24" s="14">
        <f t="shared" si="4"/>
        <v>0</v>
      </c>
      <c r="M24" s="14">
        <f t="shared" si="5"/>
        <v>0</v>
      </c>
      <c r="N24" s="14">
        <f t="shared" si="62"/>
        <v>114.22845105</v>
      </c>
      <c r="S24" s="31">
        <f t="shared" si="63"/>
        <v>29</v>
      </c>
      <c r="T24" s="48">
        <v>44719</v>
      </c>
      <c r="U24" s="49">
        <v>123</v>
      </c>
      <c r="V24" s="53">
        <f t="shared" si="6"/>
        <v>20.132479260864912</v>
      </c>
      <c r="W24" s="53">
        <f t="shared" si="7"/>
        <v>20.11483902834458</v>
      </c>
      <c r="X24" s="54">
        <f t="shared" si="8"/>
        <v>1</v>
      </c>
      <c r="Y24" s="14">
        <f t="shared" si="9"/>
        <v>1</v>
      </c>
      <c r="Z24" s="14">
        <f t="shared" si="64"/>
        <v>0</v>
      </c>
      <c r="AA24" s="14">
        <f t="shared" si="10"/>
        <v>0</v>
      </c>
      <c r="AB24" s="14">
        <f t="shared" si="11"/>
        <v>0</v>
      </c>
      <c r="AC24" s="14">
        <f t="shared" si="65"/>
        <v>114.22845105</v>
      </c>
      <c r="AH24" s="31">
        <f t="shared" si="66"/>
        <v>29</v>
      </c>
      <c r="AI24" s="48">
        <v>44719</v>
      </c>
      <c r="AJ24" s="49">
        <v>123</v>
      </c>
      <c r="AK24" s="53">
        <f t="shared" si="12"/>
        <v>16.624849548684931</v>
      </c>
      <c r="AL24" s="53">
        <f t="shared" si="13"/>
        <v>16.607209316164596</v>
      </c>
      <c r="AM24" s="54">
        <f t="shared" si="14"/>
        <v>1</v>
      </c>
      <c r="AN24" s="14">
        <f t="shared" si="15"/>
        <v>1</v>
      </c>
      <c r="AO24" s="14">
        <f t="shared" si="67"/>
        <v>0</v>
      </c>
      <c r="AP24" s="14">
        <f t="shared" si="16"/>
        <v>0</v>
      </c>
      <c r="AQ24" s="14">
        <f t="shared" si="17"/>
        <v>0</v>
      </c>
      <c r="AR24" s="14">
        <f t="shared" si="68"/>
        <v>114.22845105000329</v>
      </c>
      <c r="AW24" s="31">
        <f t="shared" si="69"/>
        <v>29</v>
      </c>
      <c r="AX24" s="48">
        <v>44719</v>
      </c>
      <c r="AY24" s="49">
        <v>123</v>
      </c>
      <c r="AZ24" s="53">
        <f t="shared" si="18"/>
        <v>38.487513794602719</v>
      </c>
      <c r="BA24" s="53">
        <f t="shared" si="19"/>
        <v>38.469873562082384</v>
      </c>
      <c r="BB24" s="54">
        <f t="shared" si="20"/>
        <v>1</v>
      </c>
      <c r="BC24" s="14">
        <f t="shared" si="21"/>
        <v>1</v>
      </c>
      <c r="BD24" s="14">
        <f t="shared" si="70"/>
        <v>0</v>
      </c>
      <c r="BE24" s="14">
        <f t="shared" si="22"/>
        <v>0</v>
      </c>
      <c r="BF24" s="14">
        <f t="shared" si="23"/>
        <v>0</v>
      </c>
      <c r="BG24" s="14">
        <f t="shared" si="71"/>
        <v>114.22845105</v>
      </c>
      <c r="BL24" s="31">
        <f t="shared" si="72"/>
        <v>29</v>
      </c>
      <c r="BM24" s="48">
        <v>44719</v>
      </c>
      <c r="BN24" s="49">
        <v>123</v>
      </c>
      <c r="BO24" s="53">
        <f t="shared" si="24"/>
        <v>16.624849548684931</v>
      </c>
      <c r="BP24" s="53">
        <f t="shared" si="25"/>
        <v>16.607209316164596</v>
      </c>
      <c r="BQ24" s="54">
        <f t="shared" si="26"/>
        <v>1</v>
      </c>
      <c r="BR24" s="14">
        <f t="shared" si="27"/>
        <v>1</v>
      </c>
      <c r="BS24" s="14">
        <f t="shared" si="73"/>
        <v>0</v>
      </c>
      <c r="BT24" s="14">
        <f t="shared" si="28"/>
        <v>0</v>
      </c>
      <c r="BU24" s="14">
        <f t="shared" si="29"/>
        <v>0</v>
      </c>
      <c r="BV24" s="14">
        <f t="shared" si="74"/>
        <v>114.22845105000329</v>
      </c>
      <c r="CA24" s="31">
        <f t="shared" si="75"/>
        <v>29</v>
      </c>
      <c r="CB24" s="48">
        <v>44719</v>
      </c>
      <c r="CC24" s="49">
        <v>123</v>
      </c>
      <c r="CD24" s="53">
        <f t="shared" si="30"/>
        <v>17.770112645088648</v>
      </c>
      <c r="CE24" s="53">
        <f t="shared" si="31"/>
        <v>17.752472412568316</v>
      </c>
      <c r="CF24" s="54">
        <f t="shared" si="32"/>
        <v>1</v>
      </c>
      <c r="CG24" s="14">
        <f t="shared" si="33"/>
        <v>1</v>
      </c>
      <c r="CH24" s="14">
        <f t="shared" si="76"/>
        <v>0</v>
      </c>
      <c r="CI24" s="14">
        <f t="shared" si="34"/>
        <v>0</v>
      </c>
      <c r="CJ24" s="14">
        <f t="shared" si="35"/>
        <v>0</v>
      </c>
      <c r="CK24" s="14">
        <f t="shared" si="77"/>
        <v>114.22845105</v>
      </c>
      <c r="CP24" s="31">
        <f t="shared" si="78"/>
        <v>29</v>
      </c>
      <c r="CQ24" s="48">
        <v>44719</v>
      </c>
      <c r="CR24" s="49">
        <v>123</v>
      </c>
      <c r="CS24" s="53">
        <f t="shared" si="36"/>
        <v>34.465359557661827</v>
      </c>
      <c r="CT24" s="53">
        <f t="shared" si="37"/>
        <v>34.447719325141492</v>
      </c>
      <c r="CU24" s="54">
        <f t="shared" si="38"/>
        <v>1</v>
      </c>
      <c r="CV24" s="14">
        <f t="shared" si="39"/>
        <v>1</v>
      </c>
      <c r="CW24" s="14">
        <f t="shared" si="79"/>
        <v>0</v>
      </c>
      <c r="CX24" s="14">
        <f t="shared" si="40"/>
        <v>0</v>
      </c>
      <c r="CY24" s="14">
        <f t="shared" si="41"/>
        <v>0</v>
      </c>
      <c r="CZ24" s="14">
        <f t="shared" si="80"/>
        <v>114.22845105</v>
      </c>
      <c r="DE24" s="31">
        <f t="shared" si="81"/>
        <v>29</v>
      </c>
      <c r="DF24" s="48">
        <v>44719</v>
      </c>
      <c r="DG24" s="49">
        <v>123</v>
      </c>
      <c r="DH24" s="53">
        <f t="shared" si="42"/>
        <v>6.289296625343896</v>
      </c>
      <c r="DI24" s="53">
        <f t="shared" si="43"/>
        <v>6.2716563928235622</v>
      </c>
      <c r="DJ24" s="54">
        <f t="shared" si="44"/>
        <v>0.99999999984054622</v>
      </c>
      <c r="DK24" s="14">
        <f t="shared" si="45"/>
        <v>0.99999999984054622</v>
      </c>
      <c r="DL24" s="14">
        <f t="shared" si="82"/>
        <v>-1.5888323989798891E-10</v>
      </c>
      <c r="DM24" s="14">
        <f t="shared" si="46"/>
        <v>-1.9542638507452637E-8</v>
      </c>
      <c r="DN24" s="14">
        <f t="shared" si="47"/>
        <v>9.7713192537263195E-10</v>
      </c>
      <c r="DO24" s="14">
        <f t="shared" si="83"/>
        <v>143.59063412509619</v>
      </c>
      <c r="DT24" s="31">
        <f t="shared" si="84"/>
        <v>29</v>
      </c>
      <c r="DU24" s="48">
        <v>44719</v>
      </c>
      <c r="DV24" s="49">
        <v>123</v>
      </c>
      <c r="DW24" s="53">
        <f t="shared" si="48"/>
        <v>55.918389458714259</v>
      </c>
      <c r="DX24" s="53">
        <f t="shared" si="49"/>
        <v>55.900749226193916</v>
      </c>
      <c r="DY24" s="54">
        <f t="shared" si="50"/>
        <v>1</v>
      </c>
      <c r="DZ24" s="14">
        <f t="shared" si="51"/>
        <v>1</v>
      </c>
      <c r="EA24" s="14">
        <f t="shared" si="85"/>
        <v>0</v>
      </c>
      <c r="EB24" s="14">
        <f t="shared" si="52"/>
        <v>0</v>
      </c>
      <c r="EC24" s="14">
        <f t="shared" si="53"/>
        <v>0</v>
      </c>
      <c r="ED24" s="14">
        <f t="shared" si="86"/>
        <v>114.22845105</v>
      </c>
      <c r="EI24" s="31">
        <f t="shared" si="87"/>
        <v>29</v>
      </c>
      <c r="EJ24" s="48">
        <v>44719</v>
      </c>
      <c r="EK24" s="49">
        <v>123</v>
      </c>
      <c r="EL24" s="53">
        <f t="shared" si="54"/>
        <v>84.876376445402542</v>
      </c>
      <c r="EM24" s="53">
        <f t="shared" si="55"/>
        <v>84.858736212882221</v>
      </c>
      <c r="EN24" s="54">
        <f t="shared" si="56"/>
        <v>1</v>
      </c>
      <c r="EO24" s="14">
        <f t="shared" si="57"/>
        <v>1</v>
      </c>
      <c r="EP24" s="14">
        <f t="shared" si="88"/>
        <v>0</v>
      </c>
      <c r="EQ24" s="14">
        <f t="shared" si="58"/>
        <v>0</v>
      </c>
      <c r="ER24" s="14">
        <f t="shared" si="59"/>
        <v>0</v>
      </c>
      <c r="ES24" s="14">
        <f t="shared" si="89"/>
        <v>114.22845105</v>
      </c>
    </row>
    <row r="25" spans="1:149" x14ac:dyDescent="0.35">
      <c r="D25" s="31">
        <f t="shared" si="60"/>
        <v>30</v>
      </c>
      <c r="E25" s="48">
        <v>44720</v>
      </c>
      <c r="F25" s="49">
        <v>121.18</v>
      </c>
      <c r="G25" s="53">
        <f t="shared" si="0"/>
        <v>21.143049121367124</v>
      </c>
      <c r="H25" s="53">
        <f t="shared" si="1"/>
        <v>21.125435158753429</v>
      </c>
      <c r="I25" s="54">
        <f t="shared" si="2"/>
        <v>1</v>
      </c>
      <c r="J25" s="14">
        <f t="shared" si="3"/>
        <v>1</v>
      </c>
      <c r="K25" s="14">
        <f t="shared" si="61"/>
        <v>0</v>
      </c>
      <c r="L25" s="14">
        <f t="shared" si="4"/>
        <v>0</v>
      </c>
      <c r="M25" s="14">
        <f t="shared" si="5"/>
        <v>0</v>
      </c>
      <c r="N25" s="14">
        <f t="shared" si="62"/>
        <v>114.22845105</v>
      </c>
      <c r="S25" s="31">
        <f t="shared" si="63"/>
        <v>30</v>
      </c>
      <c r="T25" s="48">
        <v>44720</v>
      </c>
      <c r="U25" s="49">
        <v>121.18</v>
      </c>
      <c r="V25" s="53">
        <f t="shared" si="6"/>
        <v>19.301596606421139</v>
      </c>
      <c r="W25" s="53">
        <f t="shared" si="7"/>
        <v>19.283982643807445</v>
      </c>
      <c r="X25" s="54">
        <f t="shared" si="8"/>
        <v>1</v>
      </c>
      <c r="Y25" s="14">
        <f t="shared" si="9"/>
        <v>1</v>
      </c>
      <c r="Z25" s="14">
        <f t="shared" si="64"/>
        <v>0</v>
      </c>
      <c r="AA25" s="14">
        <f t="shared" si="10"/>
        <v>0</v>
      </c>
      <c r="AB25" s="14">
        <f t="shared" si="11"/>
        <v>0</v>
      </c>
      <c r="AC25" s="14">
        <f t="shared" si="65"/>
        <v>114.22845105</v>
      </c>
      <c r="AH25" s="31">
        <f t="shared" si="66"/>
        <v>30</v>
      </c>
      <c r="AI25" s="48">
        <v>44720</v>
      </c>
      <c r="AJ25" s="49">
        <v>121.18</v>
      </c>
      <c r="AK25" s="53">
        <f t="shared" si="12"/>
        <v>15.788735527110243</v>
      </c>
      <c r="AL25" s="53">
        <f t="shared" si="13"/>
        <v>15.771121564496546</v>
      </c>
      <c r="AM25" s="54">
        <f t="shared" si="14"/>
        <v>1</v>
      </c>
      <c r="AN25" s="14">
        <f t="shared" si="15"/>
        <v>1</v>
      </c>
      <c r="AO25" s="14">
        <f t="shared" si="67"/>
        <v>0</v>
      </c>
      <c r="AP25" s="14">
        <f t="shared" si="16"/>
        <v>0</v>
      </c>
      <c r="AQ25" s="14">
        <f t="shared" si="17"/>
        <v>0</v>
      </c>
      <c r="AR25" s="14">
        <f t="shared" si="68"/>
        <v>114.22845105000329</v>
      </c>
      <c r="AW25" s="31">
        <f t="shared" si="69"/>
        <v>30</v>
      </c>
      <c r="AX25" s="48">
        <v>44720</v>
      </c>
      <c r="AY25" s="49">
        <v>121.18</v>
      </c>
      <c r="AZ25" s="53">
        <f t="shared" si="18"/>
        <v>37.684006300089052</v>
      </c>
      <c r="BA25" s="53">
        <f t="shared" si="19"/>
        <v>37.666392337475358</v>
      </c>
      <c r="BB25" s="54">
        <f t="shared" si="20"/>
        <v>1</v>
      </c>
      <c r="BC25" s="14">
        <f t="shared" si="21"/>
        <v>1</v>
      </c>
      <c r="BD25" s="14">
        <f t="shared" si="70"/>
        <v>0</v>
      </c>
      <c r="BE25" s="14">
        <f t="shared" si="22"/>
        <v>0</v>
      </c>
      <c r="BF25" s="14">
        <f t="shared" si="23"/>
        <v>0</v>
      </c>
      <c r="BG25" s="14">
        <f t="shared" si="71"/>
        <v>114.22845105</v>
      </c>
      <c r="BL25" s="31">
        <f t="shared" si="72"/>
        <v>30</v>
      </c>
      <c r="BM25" s="48">
        <v>44720</v>
      </c>
      <c r="BN25" s="49">
        <v>121.18</v>
      </c>
      <c r="BO25" s="53">
        <f t="shared" si="24"/>
        <v>15.788735527110243</v>
      </c>
      <c r="BP25" s="53">
        <f t="shared" si="25"/>
        <v>15.771121564496546</v>
      </c>
      <c r="BQ25" s="54">
        <f t="shared" si="26"/>
        <v>1</v>
      </c>
      <c r="BR25" s="14">
        <f t="shared" si="27"/>
        <v>1</v>
      </c>
      <c r="BS25" s="14">
        <f t="shared" si="73"/>
        <v>0</v>
      </c>
      <c r="BT25" s="14">
        <f t="shared" si="28"/>
        <v>0</v>
      </c>
      <c r="BU25" s="14">
        <f t="shared" si="29"/>
        <v>0</v>
      </c>
      <c r="BV25" s="14">
        <f t="shared" si="74"/>
        <v>114.22845105000329</v>
      </c>
      <c r="CA25" s="31">
        <f t="shared" si="75"/>
        <v>30</v>
      </c>
      <c r="CB25" s="48">
        <v>44720</v>
      </c>
      <c r="CC25" s="49">
        <v>121.18</v>
      </c>
      <c r="CD25" s="53">
        <f t="shared" si="30"/>
        <v>16.935706697686665</v>
      </c>
      <c r="CE25" s="53">
        <f t="shared" si="31"/>
        <v>16.918092735072971</v>
      </c>
      <c r="CF25" s="54">
        <f t="shared" si="32"/>
        <v>1</v>
      </c>
      <c r="CG25" s="14">
        <f t="shared" si="33"/>
        <v>1</v>
      </c>
      <c r="CH25" s="14">
        <f t="shared" si="76"/>
        <v>0</v>
      </c>
      <c r="CI25" s="14">
        <f t="shared" si="34"/>
        <v>0</v>
      </c>
      <c r="CJ25" s="14">
        <f t="shared" si="35"/>
        <v>0</v>
      </c>
      <c r="CK25" s="14">
        <f t="shared" si="77"/>
        <v>114.22845105</v>
      </c>
      <c r="CP25" s="31">
        <f t="shared" si="78"/>
        <v>30</v>
      </c>
      <c r="CQ25" s="48">
        <v>44720</v>
      </c>
      <c r="CR25" s="49">
        <v>121.18</v>
      </c>
      <c r="CS25" s="53">
        <f t="shared" si="36"/>
        <v>33.655853321206401</v>
      </c>
      <c r="CT25" s="53">
        <f t="shared" si="37"/>
        <v>33.638239358592713</v>
      </c>
      <c r="CU25" s="54">
        <f t="shared" si="38"/>
        <v>1</v>
      </c>
      <c r="CV25" s="14">
        <f t="shared" si="39"/>
        <v>1</v>
      </c>
      <c r="CW25" s="14">
        <f t="shared" si="79"/>
        <v>0</v>
      </c>
      <c r="CX25" s="14">
        <f t="shared" si="40"/>
        <v>0</v>
      </c>
      <c r="CY25" s="14">
        <f t="shared" si="41"/>
        <v>0</v>
      </c>
      <c r="CZ25" s="14">
        <f t="shared" si="80"/>
        <v>114.22845105</v>
      </c>
      <c r="DE25" s="31">
        <f t="shared" si="81"/>
        <v>30</v>
      </c>
      <c r="DF25" s="48">
        <v>44720</v>
      </c>
      <c r="DG25" s="49">
        <v>121.18</v>
      </c>
      <c r="DH25" s="53">
        <f t="shared" si="42"/>
        <v>5.4377679003142898</v>
      </c>
      <c r="DI25" s="53">
        <f t="shared" si="43"/>
        <v>5.4201539377005945</v>
      </c>
      <c r="DJ25" s="54">
        <f t="shared" si="44"/>
        <v>0.99999997302390398</v>
      </c>
      <c r="DK25" s="14">
        <f t="shared" si="45"/>
        <v>0.99999997302390398</v>
      </c>
      <c r="DL25" s="14">
        <f t="shared" si="82"/>
        <v>-2.6816642240135025E-8</v>
      </c>
      <c r="DM25" s="14">
        <f t="shared" si="46"/>
        <v>-3.2496407066595624E-6</v>
      </c>
      <c r="DN25" s="14">
        <f t="shared" si="47"/>
        <v>1.6248203533297813E-7</v>
      </c>
      <c r="DO25" s="14">
        <f t="shared" si="83"/>
        <v>143.59063103793753</v>
      </c>
      <c r="DT25" s="31">
        <f t="shared" si="84"/>
        <v>30</v>
      </c>
      <c r="DU25" s="48">
        <v>44720</v>
      </c>
      <c r="DV25" s="49">
        <v>121.18</v>
      </c>
      <c r="DW25" s="53">
        <f t="shared" si="48"/>
        <v>55.140878810360128</v>
      </c>
      <c r="DX25" s="53">
        <f t="shared" si="49"/>
        <v>55.123264847746434</v>
      </c>
      <c r="DY25" s="54">
        <f t="shared" si="50"/>
        <v>1</v>
      </c>
      <c r="DZ25" s="14">
        <f t="shared" si="51"/>
        <v>1</v>
      </c>
      <c r="EA25" s="14">
        <f t="shared" si="85"/>
        <v>0</v>
      </c>
      <c r="EB25" s="14">
        <f t="shared" si="52"/>
        <v>0</v>
      </c>
      <c r="EC25" s="14">
        <f t="shared" si="53"/>
        <v>0</v>
      </c>
      <c r="ED25" s="14">
        <f t="shared" si="86"/>
        <v>114.22845105</v>
      </c>
      <c r="EI25" s="31">
        <f t="shared" si="87"/>
        <v>30</v>
      </c>
      <c r="EJ25" s="48">
        <v>44720</v>
      </c>
      <c r="EK25" s="49">
        <v>121.18</v>
      </c>
      <c r="EL25" s="53">
        <f t="shared" si="54"/>
        <v>84.142054466814059</v>
      </c>
      <c r="EM25" s="53">
        <f t="shared" si="55"/>
        <v>84.124440504200351</v>
      </c>
      <c r="EN25" s="54">
        <f t="shared" si="56"/>
        <v>1</v>
      </c>
      <c r="EO25" s="14">
        <f t="shared" si="57"/>
        <v>1</v>
      </c>
      <c r="EP25" s="14">
        <f t="shared" si="88"/>
        <v>0</v>
      </c>
      <c r="EQ25" s="14">
        <f t="shared" si="58"/>
        <v>0</v>
      </c>
      <c r="ER25" s="14">
        <f t="shared" si="59"/>
        <v>0</v>
      </c>
      <c r="ES25" s="14">
        <f t="shared" si="89"/>
        <v>114.22845105</v>
      </c>
    </row>
    <row r="26" spans="1:149" x14ac:dyDescent="0.35">
      <c r="D26" s="31">
        <f t="shared" si="60"/>
        <v>31</v>
      </c>
      <c r="E26" s="48">
        <v>44721</v>
      </c>
      <c r="F26" s="49">
        <v>116.150002</v>
      </c>
      <c r="G26" s="53">
        <f t="shared" si="0"/>
        <v>18.749607942779985</v>
      </c>
      <c r="H26" s="53">
        <f t="shared" si="1"/>
        <v>18.732020289311091</v>
      </c>
      <c r="I26" s="54">
        <f t="shared" si="2"/>
        <v>1</v>
      </c>
      <c r="J26" s="14">
        <f t="shared" si="3"/>
        <v>1</v>
      </c>
      <c r="K26" s="14">
        <f t="shared" si="61"/>
        <v>0</v>
      </c>
      <c r="L26" s="14">
        <f t="shared" si="4"/>
        <v>0</v>
      </c>
      <c r="M26" s="14">
        <f t="shared" si="5"/>
        <v>0</v>
      </c>
      <c r="N26" s="14">
        <f t="shared" si="62"/>
        <v>114.22845105</v>
      </c>
      <c r="S26" s="31">
        <f t="shared" si="63"/>
        <v>31</v>
      </c>
      <c r="T26" s="48">
        <v>44721</v>
      </c>
      <c r="U26" s="49">
        <v>116.150002</v>
      </c>
      <c r="V26" s="53">
        <f t="shared" si="6"/>
        <v>16.905400822681688</v>
      </c>
      <c r="W26" s="53">
        <f t="shared" si="7"/>
        <v>16.887813169212794</v>
      </c>
      <c r="X26" s="54">
        <f t="shared" si="8"/>
        <v>1</v>
      </c>
      <c r="Y26" s="14">
        <f t="shared" si="9"/>
        <v>1</v>
      </c>
      <c r="Z26" s="14">
        <f t="shared" si="64"/>
        <v>0</v>
      </c>
      <c r="AA26" s="14">
        <f t="shared" si="10"/>
        <v>0</v>
      </c>
      <c r="AB26" s="14">
        <f t="shared" si="11"/>
        <v>0</v>
      </c>
      <c r="AC26" s="14">
        <f t="shared" si="65"/>
        <v>114.22845105</v>
      </c>
      <c r="AH26" s="31">
        <f t="shared" si="66"/>
        <v>31</v>
      </c>
      <c r="AI26" s="48">
        <v>44721</v>
      </c>
      <c r="AJ26" s="49">
        <v>116.150002</v>
      </c>
      <c r="AK26" s="53">
        <f t="shared" si="12"/>
        <v>13.387284899626588</v>
      </c>
      <c r="AL26" s="53">
        <f t="shared" si="13"/>
        <v>13.369697246157696</v>
      </c>
      <c r="AM26" s="54">
        <f t="shared" si="14"/>
        <v>1</v>
      </c>
      <c r="AN26" s="14">
        <f t="shared" si="15"/>
        <v>1</v>
      </c>
      <c r="AO26" s="14">
        <f t="shared" si="67"/>
        <v>0</v>
      </c>
      <c r="AP26" s="14">
        <f t="shared" si="16"/>
        <v>0</v>
      </c>
      <c r="AQ26" s="14">
        <f t="shared" si="17"/>
        <v>0</v>
      </c>
      <c r="AR26" s="14">
        <f t="shared" si="68"/>
        <v>114.22845105000329</v>
      </c>
      <c r="AW26" s="31">
        <f t="shared" si="69"/>
        <v>31</v>
      </c>
      <c r="AX26" s="48">
        <v>44721</v>
      </c>
      <c r="AY26" s="49">
        <v>116.150002</v>
      </c>
      <c r="AZ26" s="53">
        <f t="shared" si="18"/>
        <v>35.315308526775119</v>
      </c>
      <c r="BA26" s="53">
        <f t="shared" si="19"/>
        <v>35.297720873306233</v>
      </c>
      <c r="BB26" s="54">
        <f t="shared" si="20"/>
        <v>1</v>
      </c>
      <c r="BC26" s="14">
        <f t="shared" si="21"/>
        <v>1</v>
      </c>
      <c r="BD26" s="14">
        <f t="shared" si="70"/>
        <v>0</v>
      </c>
      <c r="BE26" s="14">
        <f t="shared" si="22"/>
        <v>0</v>
      </c>
      <c r="BF26" s="14">
        <f t="shared" si="23"/>
        <v>0</v>
      </c>
      <c r="BG26" s="14">
        <f t="shared" si="71"/>
        <v>114.22845105</v>
      </c>
      <c r="BL26" s="31">
        <f t="shared" si="72"/>
        <v>31</v>
      </c>
      <c r="BM26" s="48">
        <v>44721</v>
      </c>
      <c r="BN26" s="49">
        <v>116.150002</v>
      </c>
      <c r="BO26" s="53">
        <f t="shared" si="24"/>
        <v>13.387284899626588</v>
      </c>
      <c r="BP26" s="53">
        <f t="shared" si="25"/>
        <v>13.369697246157696</v>
      </c>
      <c r="BQ26" s="54">
        <f t="shared" si="26"/>
        <v>1</v>
      </c>
      <c r="BR26" s="14">
        <f t="shared" si="27"/>
        <v>1</v>
      </c>
      <c r="BS26" s="14">
        <f t="shared" si="73"/>
        <v>0</v>
      </c>
      <c r="BT26" s="14">
        <f t="shared" si="28"/>
        <v>0</v>
      </c>
      <c r="BU26" s="14">
        <f t="shared" si="29"/>
        <v>0</v>
      </c>
      <c r="BV26" s="14">
        <f t="shared" si="74"/>
        <v>114.22845105000329</v>
      </c>
      <c r="CA26" s="31">
        <f t="shared" si="75"/>
        <v>31</v>
      </c>
      <c r="CB26" s="48">
        <v>44721</v>
      </c>
      <c r="CC26" s="49">
        <v>116.150002</v>
      </c>
      <c r="CD26" s="53">
        <f t="shared" si="30"/>
        <v>14.535971809637166</v>
      </c>
      <c r="CE26" s="53">
        <f t="shared" si="31"/>
        <v>14.518384156168274</v>
      </c>
      <c r="CF26" s="54">
        <f t="shared" si="32"/>
        <v>1</v>
      </c>
      <c r="CG26" s="14">
        <f t="shared" si="33"/>
        <v>1</v>
      </c>
      <c r="CH26" s="14">
        <f t="shared" si="76"/>
        <v>0</v>
      </c>
      <c r="CI26" s="14">
        <f t="shared" si="34"/>
        <v>0</v>
      </c>
      <c r="CJ26" s="14">
        <f t="shared" si="35"/>
        <v>0</v>
      </c>
      <c r="CK26" s="14">
        <f t="shared" si="77"/>
        <v>114.22845105</v>
      </c>
      <c r="CP26" s="31">
        <f t="shared" si="78"/>
        <v>31</v>
      </c>
      <c r="CQ26" s="48">
        <v>44721</v>
      </c>
      <c r="CR26" s="49">
        <v>116.150002</v>
      </c>
      <c r="CS26" s="53">
        <f t="shared" si="36"/>
        <v>31.281129885617787</v>
      </c>
      <c r="CT26" s="53">
        <f t="shared" si="37"/>
        <v>31.263542232148893</v>
      </c>
      <c r="CU26" s="54">
        <f t="shared" si="38"/>
        <v>1</v>
      </c>
      <c r="CV26" s="14">
        <f t="shared" si="39"/>
        <v>1</v>
      </c>
      <c r="CW26" s="14">
        <f t="shared" si="79"/>
        <v>0</v>
      </c>
      <c r="CX26" s="14">
        <f t="shared" si="40"/>
        <v>0</v>
      </c>
      <c r="CY26" s="14">
        <f t="shared" si="41"/>
        <v>0</v>
      </c>
      <c r="CZ26" s="14">
        <f t="shared" si="80"/>
        <v>114.22845105</v>
      </c>
      <c r="DE26" s="31">
        <f t="shared" si="81"/>
        <v>31</v>
      </c>
      <c r="DF26" s="48">
        <v>44721</v>
      </c>
      <c r="DG26" s="49">
        <v>116.150002</v>
      </c>
      <c r="DH26" s="53">
        <f t="shared" si="42"/>
        <v>3.0208333933796183</v>
      </c>
      <c r="DI26" s="53">
        <f t="shared" si="43"/>
        <v>3.0032457399107253</v>
      </c>
      <c r="DJ26" s="54">
        <f t="shared" si="44"/>
        <v>0.99873959988558014</v>
      </c>
      <c r="DK26" s="14">
        <f t="shared" si="45"/>
        <v>0.99873959988558014</v>
      </c>
      <c r="DL26" s="14">
        <f t="shared" si="82"/>
        <v>-1.2603731383238337E-3</v>
      </c>
      <c r="DM26" s="14">
        <f t="shared" si="46"/>
        <v>-0.14639234253705957</v>
      </c>
      <c r="DN26" s="14">
        <f t="shared" si="47"/>
        <v>7.3196171268529791E-3</v>
      </c>
      <c r="DO26" s="14">
        <f t="shared" si="83"/>
        <v>143.45155831252731</v>
      </c>
      <c r="DT26" s="31">
        <f t="shared" si="84"/>
        <v>31</v>
      </c>
      <c r="DU26" s="48">
        <v>44721</v>
      </c>
      <c r="DV26" s="49">
        <v>116.150002</v>
      </c>
      <c r="DW26" s="53">
        <f t="shared" si="48"/>
        <v>52.798294548293306</v>
      </c>
      <c r="DX26" s="53">
        <f t="shared" si="49"/>
        <v>52.780706894824419</v>
      </c>
      <c r="DY26" s="54">
        <f t="shared" si="50"/>
        <v>1</v>
      </c>
      <c r="DZ26" s="14">
        <f t="shared" si="51"/>
        <v>1</v>
      </c>
      <c r="EA26" s="14">
        <f t="shared" si="85"/>
        <v>0</v>
      </c>
      <c r="EB26" s="14">
        <f t="shared" si="52"/>
        <v>0</v>
      </c>
      <c r="EC26" s="14">
        <f t="shared" si="53"/>
        <v>0</v>
      </c>
      <c r="ED26" s="14">
        <f t="shared" si="86"/>
        <v>114.22845105</v>
      </c>
      <c r="EI26" s="31">
        <f t="shared" si="87"/>
        <v>31</v>
      </c>
      <c r="EJ26" s="48">
        <v>44721</v>
      </c>
      <c r="EK26" s="49">
        <v>116.150002</v>
      </c>
      <c r="EL26" s="53">
        <f t="shared" si="54"/>
        <v>81.842852690713059</v>
      </c>
      <c r="EM26" s="53">
        <f t="shared" si="55"/>
        <v>81.825265037244165</v>
      </c>
      <c r="EN26" s="54">
        <f t="shared" si="56"/>
        <v>1</v>
      </c>
      <c r="EO26" s="14">
        <f t="shared" si="57"/>
        <v>1</v>
      </c>
      <c r="EP26" s="14">
        <f t="shared" si="88"/>
        <v>0</v>
      </c>
      <c r="EQ26" s="14">
        <f t="shared" si="58"/>
        <v>0</v>
      </c>
      <c r="ER26" s="14">
        <f t="shared" si="59"/>
        <v>0</v>
      </c>
      <c r="ES26" s="14">
        <f t="shared" si="89"/>
        <v>114.22845105</v>
      </c>
    </row>
    <row r="27" spans="1:149" x14ac:dyDescent="0.35">
      <c r="D27" s="31">
        <f t="shared" si="60"/>
        <v>32</v>
      </c>
      <c r="E27" s="48">
        <v>44722</v>
      </c>
      <c r="F27" s="49">
        <v>109.650002</v>
      </c>
      <c r="G27" s="53">
        <f t="shared" si="0"/>
        <v>15.483810726868141</v>
      </c>
      <c r="H27" s="53">
        <f t="shared" si="1"/>
        <v>15.466249421958565</v>
      </c>
      <c r="I27" s="54">
        <f t="shared" si="2"/>
        <v>1</v>
      </c>
      <c r="J27" s="14">
        <f t="shared" si="3"/>
        <v>1</v>
      </c>
      <c r="K27" s="14">
        <f t="shared" si="61"/>
        <v>0</v>
      </c>
      <c r="L27" s="14">
        <f t="shared" si="4"/>
        <v>0</v>
      </c>
      <c r="M27" s="14">
        <f t="shared" si="5"/>
        <v>0</v>
      </c>
      <c r="N27" s="14">
        <f t="shared" si="62"/>
        <v>114.22845105</v>
      </c>
      <c r="S27" s="31">
        <f t="shared" si="63"/>
        <v>32</v>
      </c>
      <c r="T27" s="48">
        <v>44722</v>
      </c>
      <c r="U27" s="49">
        <v>109.650002</v>
      </c>
      <c r="V27" s="53">
        <f t="shared" si="6"/>
        <v>13.636836602783037</v>
      </c>
      <c r="W27" s="53">
        <f t="shared" si="7"/>
        <v>13.619275297873463</v>
      </c>
      <c r="X27" s="54">
        <f t="shared" si="8"/>
        <v>1</v>
      </c>
      <c r="Y27" s="14">
        <f t="shared" si="9"/>
        <v>1</v>
      </c>
      <c r="Z27" s="14">
        <f t="shared" si="64"/>
        <v>0</v>
      </c>
      <c r="AA27" s="14">
        <f t="shared" si="10"/>
        <v>0</v>
      </c>
      <c r="AB27" s="14">
        <f t="shared" si="11"/>
        <v>0</v>
      </c>
      <c r="AC27" s="14">
        <f t="shared" si="65"/>
        <v>114.22845105</v>
      </c>
      <c r="AH27" s="31">
        <f t="shared" si="66"/>
        <v>32</v>
      </c>
      <c r="AI27" s="48">
        <v>44722</v>
      </c>
      <c r="AJ27" s="49">
        <v>109.650002</v>
      </c>
      <c r="AK27" s="53">
        <f t="shared" si="12"/>
        <v>10.11344218325155</v>
      </c>
      <c r="AL27" s="53">
        <f t="shared" si="13"/>
        <v>10.095880878341976</v>
      </c>
      <c r="AM27" s="54">
        <f t="shared" si="14"/>
        <v>1</v>
      </c>
      <c r="AN27" s="14">
        <f t="shared" si="15"/>
        <v>1</v>
      </c>
      <c r="AO27" s="14">
        <f t="shared" si="67"/>
        <v>0</v>
      </c>
      <c r="AP27" s="14">
        <f t="shared" si="16"/>
        <v>0</v>
      </c>
      <c r="AQ27" s="14">
        <f t="shared" si="17"/>
        <v>0</v>
      </c>
      <c r="AR27" s="14">
        <f t="shared" si="68"/>
        <v>114.22845105000329</v>
      </c>
      <c r="AW27" s="31">
        <f t="shared" si="69"/>
        <v>32</v>
      </c>
      <c r="AX27" s="48">
        <v>44722</v>
      </c>
      <c r="AY27" s="49">
        <v>109.650002</v>
      </c>
      <c r="AZ27" s="53">
        <f t="shared" si="18"/>
        <v>32.074366089407732</v>
      </c>
      <c r="BA27" s="53">
        <f t="shared" si="19"/>
        <v>32.056804784498155</v>
      </c>
      <c r="BB27" s="54">
        <f t="shared" si="20"/>
        <v>1</v>
      </c>
      <c r="BC27" s="14">
        <f t="shared" si="21"/>
        <v>1</v>
      </c>
      <c r="BD27" s="14">
        <f t="shared" si="70"/>
        <v>0</v>
      </c>
      <c r="BE27" s="14">
        <f t="shared" si="22"/>
        <v>0</v>
      </c>
      <c r="BF27" s="14">
        <f t="shared" si="23"/>
        <v>0</v>
      </c>
      <c r="BG27" s="14">
        <f t="shared" si="71"/>
        <v>114.22845105</v>
      </c>
      <c r="BL27" s="31">
        <f t="shared" si="72"/>
        <v>32</v>
      </c>
      <c r="BM27" s="48">
        <v>44722</v>
      </c>
      <c r="BN27" s="49">
        <v>109.650002</v>
      </c>
      <c r="BO27" s="53">
        <f t="shared" si="24"/>
        <v>10.11344218325155</v>
      </c>
      <c r="BP27" s="53">
        <f t="shared" si="25"/>
        <v>10.095880878341976</v>
      </c>
      <c r="BQ27" s="54">
        <f t="shared" si="26"/>
        <v>1</v>
      </c>
      <c r="BR27" s="14">
        <f t="shared" si="27"/>
        <v>1</v>
      </c>
      <c r="BS27" s="14">
        <f t="shared" si="73"/>
        <v>0</v>
      </c>
      <c r="BT27" s="14">
        <f t="shared" si="28"/>
        <v>0</v>
      </c>
      <c r="BU27" s="14">
        <f t="shared" si="29"/>
        <v>0</v>
      </c>
      <c r="BV27" s="14">
        <f t="shared" si="74"/>
        <v>114.22845105000329</v>
      </c>
      <c r="CA27" s="31">
        <f t="shared" si="75"/>
        <v>32</v>
      </c>
      <c r="CB27" s="48">
        <v>44722</v>
      </c>
      <c r="CC27" s="49">
        <v>109.650002</v>
      </c>
      <c r="CD27" s="53">
        <f t="shared" si="30"/>
        <v>11.263852555461666</v>
      </c>
      <c r="CE27" s="53">
        <f t="shared" si="31"/>
        <v>11.24629125055209</v>
      </c>
      <c r="CF27" s="54">
        <f t="shared" si="32"/>
        <v>1</v>
      </c>
      <c r="CG27" s="14">
        <f t="shared" si="33"/>
        <v>1</v>
      </c>
      <c r="CH27" s="14">
        <f t="shared" si="76"/>
        <v>0</v>
      </c>
      <c r="CI27" s="14">
        <f t="shared" si="34"/>
        <v>0</v>
      </c>
      <c r="CJ27" s="14">
        <f t="shared" si="35"/>
        <v>0</v>
      </c>
      <c r="CK27" s="14">
        <f t="shared" si="77"/>
        <v>114.22845105</v>
      </c>
      <c r="CP27" s="31">
        <f t="shared" si="78"/>
        <v>32</v>
      </c>
      <c r="CQ27" s="48">
        <v>44722</v>
      </c>
      <c r="CR27" s="49">
        <v>109.650002</v>
      </c>
      <c r="CS27" s="53">
        <f t="shared" si="36"/>
        <v>28.034134663689535</v>
      </c>
      <c r="CT27" s="53">
        <f t="shared" si="37"/>
        <v>28.016573358779958</v>
      </c>
      <c r="CU27" s="54">
        <f t="shared" si="38"/>
        <v>1</v>
      </c>
      <c r="CV27" s="14">
        <f t="shared" si="39"/>
        <v>1</v>
      </c>
      <c r="CW27" s="14">
        <f t="shared" si="79"/>
        <v>0</v>
      </c>
      <c r="CX27" s="14">
        <f t="shared" si="40"/>
        <v>0</v>
      </c>
      <c r="CY27" s="14">
        <f t="shared" si="41"/>
        <v>0</v>
      </c>
      <c r="CZ27" s="14">
        <f t="shared" si="80"/>
        <v>114.22845105</v>
      </c>
      <c r="DE27" s="31">
        <f t="shared" si="81"/>
        <v>32</v>
      </c>
      <c r="DF27" s="48">
        <v>44722</v>
      </c>
      <c r="DG27" s="49">
        <v>109.650002</v>
      </c>
      <c r="DH27" s="53">
        <f t="shared" si="42"/>
        <v>-0.26856289739290012</v>
      </c>
      <c r="DI27" s="53">
        <f t="shared" si="43"/>
        <v>-0.28612420230247493</v>
      </c>
      <c r="DJ27" s="54">
        <f t="shared" si="44"/>
        <v>0.39413303358694246</v>
      </c>
      <c r="DK27" s="14">
        <f t="shared" si="45"/>
        <v>0.39413303358694246</v>
      </c>
      <c r="DL27" s="14">
        <f t="shared" si="82"/>
        <v>-0.60460656629863774</v>
      </c>
      <c r="DM27" s="14">
        <f t="shared" si="46"/>
        <v>-66.295111203858767</v>
      </c>
      <c r="DN27" s="14">
        <f t="shared" si="47"/>
        <v>3.3147555601929386</v>
      </c>
      <c r="DO27" s="14">
        <f t="shared" si="83"/>
        <v>80.47120266886148</v>
      </c>
      <c r="DT27" s="31">
        <f t="shared" si="84"/>
        <v>32</v>
      </c>
      <c r="DU27" s="48">
        <v>44722</v>
      </c>
      <c r="DV27" s="49">
        <v>109.650002</v>
      </c>
      <c r="DW27" s="53">
        <f t="shared" si="48"/>
        <v>49.583583162468678</v>
      </c>
      <c r="DX27" s="53">
        <f t="shared" si="49"/>
        <v>49.566021857559107</v>
      </c>
      <c r="DY27" s="54">
        <f t="shared" si="50"/>
        <v>1</v>
      </c>
      <c r="DZ27" s="14">
        <f t="shared" si="51"/>
        <v>1</v>
      </c>
      <c r="EA27" s="14">
        <f t="shared" si="85"/>
        <v>0</v>
      </c>
      <c r="EB27" s="14">
        <f t="shared" si="52"/>
        <v>0</v>
      </c>
      <c r="EC27" s="14">
        <f t="shared" si="53"/>
        <v>0</v>
      </c>
      <c r="ED27" s="14">
        <f t="shared" si="86"/>
        <v>114.22845105</v>
      </c>
      <c r="EI27" s="31">
        <f t="shared" si="87"/>
        <v>32</v>
      </c>
      <c r="EJ27" s="48">
        <v>44722</v>
      </c>
      <c r="EK27" s="49">
        <v>109.650002</v>
      </c>
      <c r="EL27" s="53">
        <f t="shared" si="54"/>
        <v>78.671719061041358</v>
      </c>
      <c r="EM27" s="53">
        <f t="shared" si="55"/>
        <v>78.654157756131781</v>
      </c>
      <c r="EN27" s="54">
        <f t="shared" si="56"/>
        <v>1</v>
      </c>
      <c r="EO27" s="14">
        <f t="shared" si="57"/>
        <v>1</v>
      </c>
      <c r="EP27" s="14">
        <f t="shared" si="88"/>
        <v>0</v>
      </c>
      <c r="EQ27" s="14">
        <f t="shared" si="58"/>
        <v>0</v>
      </c>
      <c r="ER27" s="14">
        <f t="shared" si="59"/>
        <v>0</v>
      </c>
      <c r="ES27" s="14">
        <f t="shared" si="89"/>
        <v>114.22845105</v>
      </c>
    </row>
    <row r="28" spans="1:149" x14ac:dyDescent="0.35">
      <c r="D28" s="31">
        <f t="shared" si="60"/>
        <v>35</v>
      </c>
      <c r="E28" s="48">
        <v>44725</v>
      </c>
      <c r="F28" s="49">
        <v>103.66999800000001</v>
      </c>
      <c r="G28" s="53">
        <f t="shared" si="0"/>
        <v>12.302071896311823</v>
      </c>
      <c r="H28" s="53">
        <f t="shared" si="1"/>
        <v>12.28458987535077</v>
      </c>
      <c r="I28" s="54">
        <f t="shared" si="2"/>
        <v>1</v>
      </c>
      <c r="J28" s="14">
        <f t="shared" si="3"/>
        <v>1</v>
      </c>
      <c r="K28" s="14">
        <f t="shared" si="61"/>
        <v>0</v>
      </c>
      <c r="L28" s="14">
        <f t="shared" si="4"/>
        <v>0</v>
      </c>
      <c r="M28" s="14">
        <f t="shared" si="5"/>
        <v>0</v>
      </c>
      <c r="N28" s="14">
        <f t="shared" si="62"/>
        <v>114.22845105</v>
      </c>
      <c r="S28" s="31">
        <f t="shared" si="63"/>
        <v>35</v>
      </c>
      <c r="T28" s="48">
        <v>44725</v>
      </c>
      <c r="U28" s="49">
        <v>103.66999800000001</v>
      </c>
      <c r="V28" s="53">
        <f t="shared" si="6"/>
        <v>10.446721429371227</v>
      </c>
      <c r="W28" s="53">
        <f t="shared" si="7"/>
        <v>10.429239408410174</v>
      </c>
      <c r="X28" s="54">
        <f t="shared" si="8"/>
        <v>1</v>
      </c>
      <c r="Y28" s="14">
        <f t="shared" si="9"/>
        <v>1</v>
      </c>
      <c r="Z28" s="14">
        <f t="shared" si="64"/>
        <v>0</v>
      </c>
      <c r="AA28" s="14">
        <f t="shared" si="10"/>
        <v>0</v>
      </c>
      <c r="AB28" s="14">
        <f t="shared" si="11"/>
        <v>0</v>
      </c>
      <c r="AC28" s="14">
        <f t="shared" si="65"/>
        <v>114.22845105</v>
      </c>
      <c r="AH28" s="31">
        <f t="shared" si="66"/>
        <v>35</v>
      </c>
      <c r="AI28" s="48">
        <v>44725</v>
      </c>
      <c r="AJ28" s="49">
        <v>103.66999800000001</v>
      </c>
      <c r="AK28" s="53">
        <f t="shared" si="12"/>
        <v>6.9073478148482019</v>
      </c>
      <c r="AL28" s="53">
        <f t="shared" si="13"/>
        <v>6.8898657938871484</v>
      </c>
      <c r="AM28" s="54">
        <f t="shared" si="14"/>
        <v>0.99999999999753098</v>
      </c>
      <c r="AN28" s="14">
        <f t="shared" si="15"/>
        <v>0.99999999999753098</v>
      </c>
      <c r="AO28" s="14">
        <f t="shared" si="67"/>
        <v>-2.4690249844638856E-12</v>
      </c>
      <c r="AP28" s="14">
        <f t="shared" si="16"/>
        <v>-2.5596381520132108E-10</v>
      </c>
      <c r="AQ28" s="14">
        <f t="shared" si="17"/>
        <v>1.2798190760066054E-11</v>
      </c>
      <c r="AR28" s="14">
        <f t="shared" si="68"/>
        <v>114.22845104976012</v>
      </c>
      <c r="AW28" s="31">
        <f t="shared" si="69"/>
        <v>35</v>
      </c>
      <c r="AX28" s="48">
        <v>44725</v>
      </c>
      <c r="AY28" s="49">
        <v>103.66999800000001</v>
      </c>
      <c r="AZ28" s="53">
        <f t="shared" si="18"/>
        <v>28.967868258748137</v>
      </c>
      <c r="BA28" s="53">
        <f t="shared" si="19"/>
        <v>28.95038623778709</v>
      </c>
      <c r="BB28" s="54">
        <f t="shared" si="20"/>
        <v>1</v>
      </c>
      <c r="BC28" s="14">
        <f t="shared" si="21"/>
        <v>1</v>
      </c>
      <c r="BD28" s="14">
        <f t="shared" si="70"/>
        <v>0</v>
      </c>
      <c r="BE28" s="14">
        <f t="shared" si="22"/>
        <v>0</v>
      </c>
      <c r="BF28" s="14">
        <f t="shared" si="23"/>
        <v>0</v>
      </c>
      <c r="BG28" s="14">
        <f t="shared" si="71"/>
        <v>114.22845105</v>
      </c>
      <c r="BL28" s="31">
        <f t="shared" si="72"/>
        <v>35</v>
      </c>
      <c r="BM28" s="48">
        <v>44725</v>
      </c>
      <c r="BN28" s="49">
        <v>103.66999800000001</v>
      </c>
      <c r="BO28" s="53">
        <f t="shared" si="24"/>
        <v>6.9073478148482019</v>
      </c>
      <c r="BP28" s="53">
        <f t="shared" si="25"/>
        <v>6.8898657938871484</v>
      </c>
      <c r="BQ28" s="54">
        <f t="shared" si="26"/>
        <v>0.99999999999753098</v>
      </c>
      <c r="BR28" s="14">
        <f t="shared" si="27"/>
        <v>0.99999999999753098</v>
      </c>
      <c r="BS28" s="14">
        <f t="shared" si="73"/>
        <v>-2.4690249844638856E-12</v>
      </c>
      <c r="BT28" s="14">
        <f t="shared" si="28"/>
        <v>-2.5596381520132108E-10</v>
      </c>
      <c r="BU28" s="14">
        <f t="shared" si="29"/>
        <v>1.2798190760066054E-11</v>
      </c>
      <c r="BV28" s="14">
        <f t="shared" si="74"/>
        <v>114.22845104976012</v>
      </c>
      <c r="CA28" s="31">
        <f t="shared" si="75"/>
        <v>35</v>
      </c>
      <c r="CB28" s="48">
        <v>44725</v>
      </c>
      <c r="CC28" s="49">
        <v>103.66999800000001</v>
      </c>
      <c r="CD28" s="53">
        <f t="shared" si="30"/>
        <v>8.0629754944241689</v>
      </c>
      <c r="CE28" s="53">
        <f t="shared" si="31"/>
        <v>8.0454934734631163</v>
      </c>
      <c r="CF28" s="54">
        <f t="shared" si="32"/>
        <v>0.99999999999999967</v>
      </c>
      <c r="CG28" s="14">
        <f t="shared" si="33"/>
        <v>0.99999999999999967</v>
      </c>
      <c r="CH28" s="14">
        <f t="shared" si="76"/>
        <v>0</v>
      </c>
      <c r="CI28" s="14">
        <f t="shared" si="34"/>
        <v>0</v>
      </c>
      <c r="CJ28" s="14">
        <f t="shared" si="35"/>
        <v>0</v>
      </c>
      <c r="CK28" s="14">
        <f t="shared" si="77"/>
        <v>114.22845105</v>
      </c>
      <c r="CP28" s="31">
        <f t="shared" si="78"/>
        <v>35</v>
      </c>
      <c r="CQ28" s="48">
        <v>44725</v>
      </c>
      <c r="CR28" s="49">
        <v>103.66999800000001</v>
      </c>
      <c r="CS28" s="53">
        <f t="shared" si="36"/>
        <v>24.909313694012454</v>
      </c>
      <c r="CT28" s="53">
        <f t="shared" si="37"/>
        <v>24.891831673051403</v>
      </c>
      <c r="CU28" s="54">
        <f t="shared" si="38"/>
        <v>1</v>
      </c>
      <c r="CV28" s="14">
        <f t="shared" si="39"/>
        <v>1</v>
      </c>
      <c r="CW28" s="14">
        <f t="shared" si="79"/>
        <v>0</v>
      </c>
      <c r="CX28" s="14">
        <f t="shared" si="40"/>
        <v>0</v>
      </c>
      <c r="CY28" s="14">
        <f t="shared" si="41"/>
        <v>0</v>
      </c>
      <c r="CZ28" s="14">
        <f t="shared" si="80"/>
        <v>114.22845105</v>
      </c>
      <c r="DE28" s="31">
        <f t="shared" si="81"/>
        <v>35</v>
      </c>
      <c r="DF28" s="48">
        <v>44725</v>
      </c>
      <c r="DG28" s="49">
        <v>103.66999800000001</v>
      </c>
      <c r="DH28" s="53">
        <f t="shared" si="42"/>
        <v>-3.5217414306195973</v>
      </c>
      <c r="DI28" s="53">
        <f t="shared" si="43"/>
        <v>-3.5392234515806504</v>
      </c>
      <c r="DJ28" s="54">
        <f t="shared" si="44"/>
        <v>2.1436104240847435E-4</v>
      </c>
      <c r="DK28" s="14">
        <f t="shared" si="45"/>
        <v>2.1436104240847435E-4</v>
      </c>
      <c r="DL28" s="14">
        <f t="shared" si="82"/>
        <v>-0.393918672544534</v>
      </c>
      <c r="DM28" s="14">
        <f t="shared" si="46"/>
        <v>-40.837547994854496</v>
      </c>
      <c r="DN28" s="14">
        <f t="shared" si="47"/>
        <v>2.0418773997427251</v>
      </c>
      <c r="DO28" s="14">
        <f t="shared" si="83"/>
        <v>41.675532073749707</v>
      </c>
      <c r="DT28" s="31">
        <f t="shared" si="84"/>
        <v>35</v>
      </c>
      <c r="DU28" s="48">
        <v>44725</v>
      </c>
      <c r="DV28" s="49">
        <v>103.66999800000001</v>
      </c>
      <c r="DW28" s="53">
        <f t="shared" si="48"/>
        <v>46.556492619340929</v>
      </c>
      <c r="DX28" s="53">
        <f t="shared" si="49"/>
        <v>46.539010598379875</v>
      </c>
      <c r="DY28" s="54">
        <f t="shared" si="50"/>
        <v>1</v>
      </c>
      <c r="DZ28" s="14">
        <f t="shared" si="51"/>
        <v>1</v>
      </c>
      <c r="EA28" s="14">
        <f t="shared" si="85"/>
        <v>0</v>
      </c>
      <c r="EB28" s="14">
        <f t="shared" si="52"/>
        <v>0</v>
      </c>
      <c r="EC28" s="14">
        <f t="shared" si="53"/>
        <v>0</v>
      </c>
      <c r="ED28" s="14">
        <f t="shared" si="86"/>
        <v>114.22845105</v>
      </c>
      <c r="EI28" s="31">
        <f t="shared" si="87"/>
        <v>35</v>
      </c>
      <c r="EJ28" s="48">
        <v>44725</v>
      </c>
      <c r="EK28" s="49">
        <v>103.66999800000001</v>
      </c>
      <c r="EL28" s="53">
        <f t="shared" si="54"/>
        <v>75.776548178365843</v>
      </c>
      <c r="EM28" s="53">
        <f t="shared" si="55"/>
        <v>75.759066157404803</v>
      </c>
      <c r="EN28" s="54">
        <f t="shared" si="56"/>
        <v>1</v>
      </c>
      <c r="EO28" s="14">
        <f t="shared" si="57"/>
        <v>1</v>
      </c>
      <c r="EP28" s="14">
        <f t="shared" si="88"/>
        <v>0</v>
      </c>
      <c r="EQ28" s="14">
        <f t="shared" si="58"/>
        <v>0</v>
      </c>
      <c r="ER28" s="14">
        <f t="shared" si="59"/>
        <v>0</v>
      </c>
      <c r="ES28" s="14">
        <f t="shared" si="89"/>
        <v>114.22845105</v>
      </c>
    </row>
    <row r="29" spans="1:149" x14ac:dyDescent="0.35">
      <c r="D29" s="31">
        <f t="shared" si="60"/>
        <v>36</v>
      </c>
      <c r="E29" s="48">
        <v>44726</v>
      </c>
      <c r="F29" s="49">
        <v>102.30999799999999</v>
      </c>
      <c r="G29" s="53">
        <f t="shared" si="0"/>
        <v>11.54953275140136</v>
      </c>
      <c r="H29" s="53">
        <f t="shared" si="1"/>
        <v>11.532077238447915</v>
      </c>
      <c r="I29" s="54">
        <f t="shared" si="2"/>
        <v>1</v>
      </c>
      <c r="J29" s="14">
        <f t="shared" si="3"/>
        <v>1</v>
      </c>
      <c r="K29" s="14">
        <f t="shared" si="61"/>
        <v>0</v>
      </c>
      <c r="L29" s="14">
        <f t="shared" si="4"/>
        <v>0</v>
      </c>
      <c r="M29" s="14">
        <f t="shared" si="5"/>
        <v>0</v>
      </c>
      <c r="N29" s="14">
        <f t="shared" si="62"/>
        <v>114.22845105</v>
      </c>
      <c r="S29" s="31">
        <f t="shared" si="63"/>
        <v>36</v>
      </c>
      <c r="T29" s="48">
        <v>44726</v>
      </c>
      <c r="U29" s="49">
        <v>102.30999799999999</v>
      </c>
      <c r="V29" s="53">
        <f t="shared" si="6"/>
        <v>9.6913647422651472</v>
      </c>
      <c r="W29" s="53">
        <f t="shared" si="7"/>
        <v>9.6739092293117039</v>
      </c>
      <c r="X29" s="54">
        <f t="shared" si="8"/>
        <v>1</v>
      </c>
      <c r="Y29" s="14">
        <f t="shared" si="9"/>
        <v>1</v>
      </c>
      <c r="Z29" s="14">
        <f t="shared" si="64"/>
        <v>0</v>
      </c>
      <c r="AA29" s="14">
        <f t="shared" si="10"/>
        <v>0</v>
      </c>
      <c r="AB29" s="14">
        <f t="shared" si="11"/>
        <v>0</v>
      </c>
      <c r="AC29" s="14">
        <f t="shared" si="65"/>
        <v>114.22845105</v>
      </c>
      <c r="AH29" s="31">
        <f t="shared" si="66"/>
        <v>36</v>
      </c>
      <c r="AI29" s="48">
        <v>44726</v>
      </c>
      <c r="AJ29" s="49">
        <v>102.30999799999999</v>
      </c>
      <c r="AK29" s="53">
        <f t="shared" si="12"/>
        <v>6.1466162216623097</v>
      </c>
      <c r="AL29" s="53">
        <f t="shared" si="13"/>
        <v>6.1291607087088646</v>
      </c>
      <c r="AM29" s="54">
        <f t="shared" si="14"/>
        <v>0.99999999960423336</v>
      </c>
      <c r="AN29" s="14">
        <f t="shared" si="15"/>
        <v>0.99999999960423336</v>
      </c>
      <c r="AO29" s="14">
        <f t="shared" si="67"/>
        <v>-3.9329761669648633E-10</v>
      </c>
      <c r="AP29" s="14">
        <f t="shared" si="16"/>
        <v>-4.0238278377622278E-8</v>
      </c>
      <c r="AQ29" s="14">
        <f t="shared" si="17"/>
        <v>2.0119139188811142E-9</v>
      </c>
      <c r="AR29" s="14">
        <f t="shared" si="68"/>
        <v>114.22845101153376</v>
      </c>
      <c r="AW29" s="31">
        <f t="shared" si="69"/>
        <v>36</v>
      </c>
      <c r="AX29" s="48">
        <v>44726</v>
      </c>
      <c r="AY29" s="49">
        <v>102.30999799999999</v>
      </c>
      <c r="AZ29" s="53">
        <f t="shared" si="18"/>
        <v>28.240637854860665</v>
      </c>
      <c r="BA29" s="53">
        <f t="shared" si="19"/>
        <v>28.223182341907219</v>
      </c>
      <c r="BB29" s="54">
        <f t="shared" si="20"/>
        <v>1</v>
      </c>
      <c r="BC29" s="14">
        <f t="shared" si="21"/>
        <v>1</v>
      </c>
      <c r="BD29" s="14">
        <f t="shared" si="70"/>
        <v>0</v>
      </c>
      <c r="BE29" s="14">
        <f t="shared" si="22"/>
        <v>0</v>
      </c>
      <c r="BF29" s="14">
        <f t="shared" si="23"/>
        <v>0</v>
      </c>
      <c r="BG29" s="14">
        <f t="shared" si="71"/>
        <v>114.22845105</v>
      </c>
      <c r="BL29" s="31">
        <f t="shared" si="72"/>
        <v>36</v>
      </c>
      <c r="BM29" s="48">
        <v>44726</v>
      </c>
      <c r="BN29" s="49">
        <v>102.30999799999999</v>
      </c>
      <c r="BO29" s="53">
        <f t="shared" si="24"/>
        <v>6.1466162216623097</v>
      </c>
      <c r="BP29" s="53">
        <f t="shared" si="25"/>
        <v>6.1291607087088646</v>
      </c>
      <c r="BQ29" s="54">
        <f t="shared" si="26"/>
        <v>0.99999999960423336</v>
      </c>
      <c r="BR29" s="14">
        <f t="shared" si="27"/>
        <v>0.99999999960423336</v>
      </c>
      <c r="BS29" s="14">
        <f t="shared" si="73"/>
        <v>-3.9329761669648633E-10</v>
      </c>
      <c r="BT29" s="14">
        <f t="shared" si="28"/>
        <v>-4.0238278377622278E-8</v>
      </c>
      <c r="BU29" s="14">
        <f t="shared" si="29"/>
        <v>2.0119139188811142E-9</v>
      </c>
      <c r="BV29" s="14">
        <f t="shared" si="74"/>
        <v>114.22845101153376</v>
      </c>
      <c r="CA29" s="31">
        <f t="shared" si="75"/>
        <v>36</v>
      </c>
      <c r="CB29" s="48">
        <v>44726</v>
      </c>
      <c r="CC29" s="49">
        <v>102.30999799999999</v>
      </c>
      <c r="CD29" s="53">
        <f t="shared" si="30"/>
        <v>7.3039988417778847</v>
      </c>
      <c r="CE29" s="53">
        <f t="shared" si="31"/>
        <v>7.2865433288244388</v>
      </c>
      <c r="CF29" s="54">
        <f t="shared" si="32"/>
        <v>0.99999999999986033</v>
      </c>
      <c r="CG29" s="14">
        <f t="shared" si="33"/>
        <v>0.99999999999986033</v>
      </c>
      <c r="CH29" s="14">
        <f t="shared" si="76"/>
        <v>-1.3933298959045715E-13</v>
      </c>
      <c r="CI29" s="14">
        <f t="shared" si="34"/>
        <v>-1.4255157886333691E-11</v>
      </c>
      <c r="CJ29" s="14">
        <f t="shared" si="35"/>
        <v>7.1275789431668464E-13</v>
      </c>
      <c r="CK29" s="14">
        <f t="shared" si="77"/>
        <v>114.22845104998646</v>
      </c>
      <c r="CP29" s="31">
        <f t="shared" si="78"/>
        <v>36</v>
      </c>
      <c r="CQ29" s="48">
        <v>44726</v>
      </c>
      <c r="CR29" s="49">
        <v>102.30999799999999</v>
      </c>
      <c r="CS29" s="53">
        <f t="shared" si="36"/>
        <v>24.175919953901925</v>
      </c>
      <c r="CT29" s="53">
        <f t="shared" si="37"/>
        <v>24.158464440948482</v>
      </c>
      <c r="CU29" s="54">
        <f t="shared" si="38"/>
        <v>1</v>
      </c>
      <c r="CV29" s="14">
        <f t="shared" si="39"/>
        <v>1</v>
      </c>
      <c r="CW29" s="14">
        <f t="shared" si="79"/>
        <v>0</v>
      </c>
      <c r="CX29" s="14">
        <f t="shared" si="40"/>
        <v>0</v>
      </c>
      <c r="CY29" s="14">
        <f t="shared" si="41"/>
        <v>0</v>
      </c>
      <c r="CZ29" s="14">
        <f t="shared" si="80"/>
        <v>114.22845105</v>
      </c>
      <c r="DE29" s="31">
        <f t="shared" si="81"/>
        <v>36</v>
      </c>
      <c r="DF29" s="48">
        <v>44726</v>
      </c>
      <c r="DG29" s="49">
        <v>102.30999799999999</v>
      </c>
      <c r="DH29" s="53">
        <f t="shared" si="42"/>
        <v>-4.2983106779492806</v>
      </c>
      <c r="DI29" s="53">
        <f t="shared" si="43"/>
        <v>-4.3157661909027256</v>
      </c>
      <c r="DJ29" s="54">
        <f t="shared" si="44"/>
        <v>8.6052408109882204E-6</v>
      </c>
      <c r="DK29" s="14">
        <f t="shared" si="45"/>
        <v>8.6052408109882204E-6</v>
      </c>
      <c r="DL29" s="14">
        <f t="shared" si="82"/>
        <v>-2.0575580159748613E-4</v>
      </c>
      <c r="DM29" s="14">
        <f t="shared" si="46"/>
        <v>-2.1050875649927202E-2</v>
      </c>
      <c r="DN29" s="14">
        <f t="shared" si="47"/>
        <v>1.0525437824963602E-3</v>
      </c>
      <c r="DO29" s="14">
        <f t="shared" si="83"/>
        <v>41.655533741882273</v>
      </c>
      <c r="DT29" s="31">
        <f t="shared" si="84"/>
        <v>36</v>
      </c>
      <c r="DU29" s="48">
        <v>44726</v>
      </c>
      <c r="DV29" s="49">
        <v>102.30999799999999</v>
      </c>
      <c r="DW29" s="53">
        <f t="shared" si="48"/>
        <v>45.855972366544464</v>
      </c>
      <c r="DX29" s="53">
        <f t="shared" si="49"/>
        <v>45.838516853591017</v>
      </c>
      <c r="DY29" s="54">
        <f t="shared" si="50"/>
        <v>1</v>
      </c>
      <c r="DZ29" s="14">
        <f t="shared" si="51"/>
        <v>1</v>
      </c>
      <c r="EA29" s="14">
        <f t="shared" si="85"/>
        <v>0</v>
      </c>
      <c r="EB29" s="14">
        <f t="shared" si="52"/>
        <v>0</v>
      </c>
      <c r="EC29" s="14">
        <f t="shared" si="53"/>
        <v>0</v>
      </c>
      <c r="ED29" s="14">
        <f t="shared" si="86"/>
        <v>114.22845105</v>
      </c>
      <c r="EI29" s="31">
        <f t="shared" si="87"/>
        <v>36</v>
      </c>
      <c r="EJ29" s="48">
        <v>44726</v>
      </c>
      <c r="EK29" s="49">
        <v>102.30999799999999</v>
      </c>
      <c r="EL29" s="53">
        <f t="shared" si="54"/>
        <v>75.120401611815026</v>
      </c>
      <c r="EM29" s="53">
        <f t="shared" si="55"/>
        <v>75.102946098861594</v>
      </c>
      <c r="EN29" s="54">
        <f t="shared" si="56"/>
        <v>1</v>
      </c>
      <c r="EO29" s="14">
        <f t="shared" si="57"/>
        <v>1</v>
      </c>
      <c r="EP29" s="14">
        <f t="shared" si="88"/>
        <v>0</v>
      </c>
      <c r="EQ29" s="14">
        <f t="shared" si="58"/>
        <v>0</v>
      </c>
      <c r="ER29" s="14">
        <f t="shared" si="59"/>
        <v>0</v>
      </c>
      <c r="ES29" s="14">
        <f t="shared" si="89"/>
        <v>114.22845105</v>
      </c>
    </row>
    <row r="30" spans="1:149" x14ac:dyDescent="0.35">
      <c r="D30" s="31">
        <f t="shared" si="60"/>
        <v>37</v>
      </c>
      <c r="E30" s="48">
        <v>44727</v>
      </c>
      <c r="F30" s="49">
        <v>107.66999800000001</v>
      </c>
      <c r="G30" s="53">
        <f t="shared" si="0"/>
        <v>14.482207997922851</v>
      </c>
      <c r="H30" s="53">
        <f t="shared" si="1"/>
        <v>14.464779033293443</v>
      </c>
      <c r="I30" s="54">
        <f t="shared" si="2"/>
        <v>1</v>
      </c>
      <c r="J30" s="14">
        <f t="shared" si="3"/>
        <v>1</v>
      </c>
      <c r="K30" s="14">
        <f t="shared" si="61"/>
        <v>0</v>
      </c>
      <c r="L30" s="14">
        <f t="shared" si="4"/>
        <v>0</v>
      </c>
      <c r="M30" s="14">
        <f t="shared" si="5"/>
        <v>0</v>
      </c>
      <c r="N30" s="14">
        <f t="shared" si="62"/>
        <v>114.22845105</v>
      </c>
      <c r="S30" s="31">
        <f t="shared" si="63"/>
        <v>37</v>
      </c>
      <c r="T30" s="48">
        <v>44727</v>
      </c>
      <c r="U30" s="49">
        <v>107.66999800000001</v>
      </c>
      <c r="V30" s="53">
        <f t="shared" si="6"/>
        <v>12.621209571290596</v>
      </c>
      <c r="W30" s="53">
        <f t="shared" si="7"/>
        <v>12.603780606661191</v>
      </c>
      <c r="X30" s="54">
        <f t="shared" si="8"/>
        <v>1</v>
      </c>
      <c r="Y30" s="14">
        <f t="shared" si="9"/>
        <v>1</v>
      </c>
      <c r="Z30" s="14">
        <f t="shared" si="64"/>
        <v>0</v>
      </c>
      <c r="AA30" s="14">
        <f t="shared" si="10"/>
        <v>0</v>
      </c>
      <c r="AB30" s="14">
        <f t="shared" si="11"/>
        <v>0</v>
      </c>
      <c r="AC30" s="14">
        <f t="shared" si="65"/>
        <v>114.22845105</v>
      </c>
      <c r="AH30" s="31">
        <f t="shared" si="66"/>
        <v>37</v>
      </c>
      <c r="AI30" s="48">
        <v>44727</v>
      </c>
      <c r="AJ30" s="49">
        <v>107.66999800000001</v>
      </c>
      <c r="AK30" s="53">
        <f t="shared" si="12"/>
        <v>9.0710615829418302</v>
      </c>
      <c r="AL30" s="53">
        <f t="shared" si="13"/>
        <v>9.0536326183124221</v>
      </c>
      <c r="AM30" s="54">
        <f t="shared" si="14"/>
        <v>1</v>
      </c>
      <c r="AN30" s="14">
        <f t="shared" si="15"/>
        <v>1</v>
      </c>
      <c r="AO30" s="14">
        <f t="shared" si="67"/>
        <v>3.9576664168095022E-10</v>
      </c>
      <c r="AP30" s="14">
        <f t="shared" si="16"/>
        <v>4.2612193518254631E-8</v>
      </c>
      <c r="AQ30" s="14">
        <f t="shared" si="17"/>
        <v>2.1306096759127316E-9</v>
      </c>
      <c r="AR30" s="14">
        <f t="shared" si="68"/>
        <v>114.22845105627657</v>
      </c>
      <c r="AW30" s="31">
        <f t="shared" si="69"/>
        <v>37</v>
      </c>
      <c r="AX30" s="48">
        <v>44727</v>
      </c>
      <c r="AY30" s="49">
        <v>107.66999800000001</v>
      </c>
      <c r="AZ30" s="53">
        <f t="shared" si="18"/>
        <v>31.198737495560209</v>
      </c>
      <c r="BA30" s="53">
        <f t="shared" si="19"/>
        <v>31.181308530930799</v>
      </c>
      <c r="BB30" s="54">
        <f t="shared" si="20"/>
        <v>1</v>
      </c>
      <c r="BC30" s="14">
        <f t="shared" si="21"/>
        <v>1</v>
      </c>
      <c r="BD30" s="14">
        <f t="shared" si="70"/>
        <v>0</v>
      </c>
      <c r="BE30" s="14">
        <f t="shared" si="22"/>
        <v>0</v>
      </c>
      <c r="BF30" s="14">
        <f t="shared" si="23"/>
        <v>0</v>
      </c>
      <c r="BG30" s="14">
        <f t="shared" si="71"/>
        <v>114.22845105</v>
      </c>
      <c r="BL30" s="31">
        <f t="shared" si="72"/>
        <v>37</v>
      </c>
      <c r="BM30" s="48">
        <v>44727</v>
      </c>
      <c r="BN30" s="49">
        <v>107.66999800000001</v>
      </c>
      <c r="BO30" s="53">
        <f t="shared" si="24"/>
        <v>9.0710615829418302</v>
      </c>
      <c r="BP30" s="53">
        <f t="shared" si="25"/>
        <v>9.0536326183124221</v>
      </c>
      <c r="BQ30" s="54">
        <f t="shared" si="26"/>
        <v>1</v>
      </c>
      <c r="BR30" s="14">
        <f t="shared" si="27"/>
        <v>1</v>
      </c>
      <c r="BS30" s="14">
        <f t="shared" si="73"/>
        <v>3.9576664168095022E-10</v>
      </c>
      <c r="BT30" s="14">
        <f t="shared" si="28"/>
        <v>4.2612193518254631E-8</v>
      </c>
      <c r="BU30" s="14">
        <f t="shared" si="29"/>
        <v>2.1306096759127316E-9</v>
      </c>
      <c r="BV30" s="14">
        <f t="shared" si="74"/>
        <v>114.22845105627657</v>
      </c>
      <c r="CA30" s="31">
        <f t="shared" si="75"/>
        <v>37</v>
      </c>
      <c r="CB30" s="48">
        <v>44727</v>
      </c>
      <c r="CC30" s="49">
        <v>107.66999800000001</v>
      </c>
      <c r="CD30" s="53">
        <f t="shared" si="30"/>
        <v>10.230207163135022</v>
      </c>
      <c r="CE30" s="53">
        <f t="shared" si="31"/>
        <v>10.212778198505617</v>
      </c>
      <c r="CF30" s="54">
        <f t="shared" si="32"/>
        <v>1</v>
      </c>
      <c r="CG30" s="14">
        <f t="shared" si="33"/>
        <v>1</v>
      </c>
      <c r="CH30" s="14">
        <f t="shared" si="76"/>
        <v>1.3966605649784469E-13</v>
      </c>
      <c r="CI30" s="14">
        <f t="shared" si="34"/>
        <v>1.5037844023790826E-11</v>
      </c>
      <c r="CJ30" s="14">
        <f t="shared" si="35"/>
        <v>7.5189220118954136E-13</v>
      </c>
      <c r="CK30" s="14">
        <f t="shared" si="77"/>
        <v>114.22845105000225</v>
      </c>
      <c r="CP30" s="31">
        <f t="shared" si="78"/>
        <v>37</v>
      </c>
      <c r="CQ30" s="48">
        <v>44727</v>
      </c>
      <c r="CR30" s="49">
        <v>107.66999800000001</v>
      </c>
      <c r="CS30" s="53">
        <f t="shared" si="36"/>
        <v>27.127828093829297</v>
      </c>
      <c r="CT30" s="53">
        <f t="shared" si="37"/>
        <v>27.110399129199891</v>
      </c>
      <c r="CU30" s="54">
        <f t="shared" si="38"/>
        <v>1</v>
      </c>
      <c r="CV30" s="14">
        <f t="shared" si="39"/>
        <v>1</v>
      </c>
      <c r="CW30" s="14">
        <f t="shared" si="79"/>
        <v>0</v>
      </c>
      <c r="CX30" s="14">
        <f t="shared" si="40"/>
        <v>0</v>
      </c>
      <c r="CY30" s="14">
        <f t="shared" si="41"/>
        <v>0</v>
      </c>
      <c r="CZ30" s="14">
        <f t="shared" si="80"/>
        <v>114.22845105</v>
      </c>
      <c r="DE30" s="31">
        <f t="shared" si="81"/>
        <v>37</v>
      </c>
      <c r="DF30" s="48">
        <v>44727</v>
      </c>
      <c r="DG30" s="49">
        <v>107.66999800000001</v>
      </c>
      <c r="DH30" s="53">
        <f t="shared" si="42"/>
        <v>-1.3897753440172993</v>
      </c>
      <c r="DI30" s="53">
        <f t="shared" si="43"/>
        <v>-1.4072043086467048</v>
      </c>
      <c r="DJ30" s="54">
        <f t="shared" si="44"/>
        <v>8.2298553701360272E-2</v>
      </c>
      <c r="DK30" s="14">
        <f t="shared" si="45"/>
        <v>8.2298553701360272E-2</v>
      </c>
      <c r="DL30" s="14">
        <f t="shared" si="82"/>
        <v>8.2289948460549281E-2</v>
      </c>
      <c r="DM30" s="14">
        <f t="shared" si="46"/>
        <v>8.8601585861674454</v>
      </c>
      <c r="DN30" s="14">
        <f t="shared" si="47"/>
        <v>0.44300792930837229</v>
      </c>
      <c r="DO30" s="14">
        <f t="shared" si="83"/>
        <v>50.958700257358089</v>
      </c>
      <c r="DT30" s="31">
        <f t="shared" si="84"/>
        <v>37</v>
      </c>
      <c r="DU30" s="48">
        <v>44727</v>
      </c>
      <c r="DV30" s="49">
        <v>107.66999800000001</v>
      </c>
      <c r="DW30" s="53">
        <f t="shared" si="48"/>
        <v>48.840904215502682</v>
      </c>
      <c r="DX30" s="53">
        <f t="shared" si="49"/>
        <v>48.823475250873273</v>
      </c>
      <c r="DY30" s="54">
        <f t="shared" si="50"/>
        <v>1</v>
      </c>
      <c r="DZ30" s="14">
        <f t="shared" si="51"/>
        <v>1</v>
      </c>
      <c r="EA30" s="14">
        <f t="shared" si="85"/>
        <v>0</v>
      </c>
      <c r="EB30" s="14">
        <f t="shared" si="52"/>
        <v>0</v>
      </c>
      <c r="EC30" s="14">
        <f t="shared" si="53"/>
        <v>0</v>
      </c>
      <c r="ED30" s="14">
        <f t="shared" si="86"/>
        <v>114.22845105</v>
      </c>
      <c r="EI30" s="31">
        <f t="shared" si="87"/>
        <v>37</v>
      </c>
      <c r="EJ30" s="48">
        <v>44727</v>
      </c>
      <c r="EK30" s="49">
        <v>107.66999800000001</v>
      </c>
      <c r="EL30" s="53">
        <f t="shared" si="54"/>
        <v>78.149909921104395</v>
      </c>
      <c r="EM30" s="53">
        <f t="shared" si="55"/>
        <v>78.132480956474978</v>
      </c>
      <c r="EN30" s="54">
        <f t="shared" si="56"/>
        <v>1</v>
      </c>
      <c r="EO30" s="14">
        <f t="shared" si="57"/>
        <v>1</v>
      </c>
      <c r="EP30" s="14">
        <f t="shared" si="88"/>
        <v>0</v>
      </c>
      <c r="EQ30" s="14">
        <f t="shared" si="58"/>
        <v>0</v>
      </c>
      <c r="ER30" s="14">
        <f t="shared" si="59"/>
        <v>0</v>
      </c>
      <c r="ES30" s="14">
        <f t="shared" si="89"/>
        <v>114.22845105</v>
      </c>
    </row>
    <row r="31" spans="1:149" x14ac:dyDescent="0.35">
      <c r="D31" s="31">
        <f t="shared" si="60"/>
        <v>38</v>
      </c>
      <c r="E31" s="48">
        <v>44728</v>
      </c>
      <c r="F31" s="49">
        <v>103.660004</v>
      </c>
      <c r="G31" s="53">
        <f t="shared" si="0"/>
        <v>12.308581710275998</v>
      </c>
      <c r="H31" s="53">
        <f t="shared" si="1"/>
        <v>12.291179334471577</v>
      </c>
      <c r="I31" s="54">
        <f t="shared" si="2"/>
        <v>1</v>
      </c>
      <c r="J31" s="14">
        <f t="shared" si="3"/>
        <v>1</v>
      </c>
      <c r="K31" s="14">
        <f t="shared" si="61"/>
        <v>0</v>
      </c>
      <c r="L31" s="14">
        <f t="shared" si="4"/>
        <v>0</v>
      </c>
      <c r="M31" s="14">
        <f t="shared" si="5"/>
        <v>0</v>
      </c>
      <c r="N31" s="14">
        <f t="shared" si="62"/>
        <v>114.22845105</v>
      </c>
      <c r="S31" s="31">
        <f t="shared" si="63"/>
        <v>38</v>
      </c>
      <c r="T31" s="48">
        <v>44728</v>
      </c>
      <c r="U31" s="49">
        <v>103.660004</v>
      </c>
      <c r="V31" s="53">
        <f t="shared" si="6"/>
        <v>10.444739892487286</v>
      </c>
      <c r="W31" s="53">
        <f t="shared" si="7"/>
        <v>10.427337516682863</v>
      </c>
      <c r="X31" s="54">
        <f t="shared" si="8"/>
        <v>1</v>
      </c>
      <c r="Y31" s="14">
        <f t="shared" si="9"/>
        <v>1</v>
      </c>
      <c r="Z31" s="14">
        <f t="shared" si="64"/>
        <v>0</v>
      </c>
      <c r="AA31" s="14">
        <f t="shared" si="10"/>
        <v>0</v>
      </c>
      <c r="AB31" s="14">
        <f t="shared" si="11"/>
        <v>0</v>
      </c>
      <c r="AC31" s="14">
        <f t="shared" si="65"/>
        <v>114.22845105</v>
      </c>
      <c r="AH31" s="31">
        <f t="shared" si="66"/>
        <v>38</v>
      </c>
      <c r="AI31" s="48">
        <v>44728</v>
      </c>
      <c r="AJ31" s="49">
        <v>103.660004</v>
      </c>
      <c r="AK31" s="53">
        <f t="shared" si="12"/>
        <v>6.8891676870893805</v>
      </c>
      <c r="AL31" s="53">
        <f t="shared" si="13"/>
        <v>6.8717653112849595</v>
      </c>
      <c r="AM31" s="54">
        <f t="shared" si="14"/>
        <v>0.99999999999719402</v>
      </c>
      <c r="AN31" s="14">
        <f t="shared" si="15"/>
        <v>0.99999999999719402</v>
      </c>
      <c r="AO31" s="14">
        <f t="shared" si="67"/>
        <v>-2.8059776724376206E-12</v>
      </c>
      <c r="AP31" s="14">
        <f t="shared" si="16"/>
        <v>-2.9086765674879444E-10</v>
      </c>
      <c r="AQ31" s="14">
        <f t="shared" si="17"/>
        <v>1.4543382837439723E-11</v>
      </c>
      <c r="AR31" s="14">
        <f t="shared" si="68"/>
        <v>114.22845105600024</v>
      </c>
      <c r="AW31" s="31">
        <f t="shared" si="69"/>
        <v>38</v>
      </c>
      <c r="AX31" s="48">
        <v>44728</v>
      </c>
      <c r="AY31" s="49">
        <v>103.660004</v>
      </c>
      <c r="AZ31" s="53">
        <f t="shared" si="18"/>
        <v>29.050652138770637</v>
      </c>
      <c r="BA31" s="53">
        <f t="shared" si="19"/>
        <v>29.033249762966211</v>
      </c>
      <c r="BB31" s="54">
        <f t="shared" si="20"/>
        <v>1</v>
      </c>
      <c r="BC31" s="14">
        <f t="shared" si="21"/>
        <v>1</v>
      </c>
      <c r="BD31" s="14">
        <f t="shared" si="70"/>
        <v>0</v>
      </c>
      <c r="BE31" s="14">
        <f t="shared" si="22"/>
        <v>0</v>
      </c>
      <c r="BF31" s="14">
        <f t="shared" si="23"/>
        <v>0</v>
      </c>
      <c r="BG31" s="14">
        <f t="shared" si="71"/>
        <v>114.22845105</v>
      </c>
      <c r="BL31" s="31">
        <f t="shared" si="72"/>
        <v>38</v>
      </c>
      <c r="BM31" s="48">
        <v>44728</v>
      </c>
      <c r="BN31" s="49">
        <v>103.660004</v>
      </c>
      <c r="BO31" s="53">
        <f t="shared" si="24"/>
        <v>6.8891676870893805</v>
      </c>
      <c r="BP31" s="53">
        <f t="shared" si="25"/>
        <v>6.8717653112849595</v>
      </c>
      <c r="BQ31" s="54">
        <f t="shared" si="26"/>
        <v>0.99999999999719402</v>
      </c>
      <c r="BR31" s="14">
        <f t="shared" si="27"/>
        <v>0.99999999999719402</v>
      </c>
      <c r="BS31" s="14">
        <f t="shared" si="73"/>
        <v>-2.8059776724376206E-12</v>
      </c>
      <c r="BT31" s="14">
        <f t="shared" si="28"/>
        <v>-2.9086765674879444E-10</v>
      </c>
      <c r="BU31" s="14">
        <f t="shared" si="29"/>
        <v>1.4543382837439723E-11</v>
      </c>
      <c r="BV31" s="14">
        <f t="shared" si="74"/>
        <v>114.22845105600024</v>
      </c>
      <c r="CA31" s="31">
        <f t="shared" si="75"/>
        <v>38</v>
      </c>
      <c r="CB31" s="48">
        <v>44728</v>
      </c>
      <c r="CC31" s="49">
        <v>103.660004</v>
      </c>
      <c r="CD31" s="53">
        <f t="shared" si="30"/>
        <v>8.0500843081628837</v>
      </c>
      <c r="CE31" s="53">
        <f t="shared" si="31"/>
        <v>8.0326819323584626</v>
      </c>
      <c r="CF31" s="54">
        <f t="shared" si="32"/>
        <v>0.99999999999999956</v>
      </c>
      <c r="CG31" s="14">
        <f t="shared" si="33"/>
        <v>0.99999999999999956</v>
      </c>
      <c r="CH31" s="14">
        <f t="shared" si="76"/>
        <v>0</v>
      </c>
      <c r="CI31" s="14">
        <f t="shared" si="34"/>
        <v>0</v>
      </c>
      <c r="CJ31" s="14">
        <f t="shared" si="35"/>
        <v>0</v>
      </c>
      <c r="CK31" s="14">
        <f t="shared" si="77"/>
        <v>114.22845105000225</v>
      </c>
      <c r="CP31" s="31">
        <f t="shared" si="78"/>
        <v>38</v>
      </c>
      <c r="CQ31" s="48">
        <v>44728</v>
      </c>
      <c r="CR31" s="49">
        <v>103.660004</v>
      </c>
      <c r="CS31" s="53">
        <f t="shared" si="36"/>
        <v>24.973522856557324</v>
      </c>
      <c r="CT31" s="53">
        <f t="shared" si="37"/>
        <v>24.956120480752901</v>
      </c>
      <c r="CU31" s="54">
        <f t="shared" si="38"/>
        <v>1</v>
      </c>
      <c r="CV31" s="14">
        <f t="shared" si="39"/>
        <v>1</v>
      </c>
      <c r="CW31" s="14">
        <f t="shared" si="79"/>
        <v>0</v>
      </c>
      <c r="CX31" s="14">
        <f t="shared" si="40"/>
        <v>0</v>
      </c>
      <c r="CY31" s="14">
        <f t="shared" si="41"/>
        <v>0</v>
      </c>
      <c r="CZ31" s="14">
        <f t="shared" si="80"/>
        <v>114.22845105</v>
      </c>
      <c r="DE31" s="31">
        <f t="shared" si="81"/>
        <v>38</v>
      </c>
      <c r="DF31" s="48">
        <v>44728</v>
      </c>
      <c r="DG31" s="49">
        <v>103.660004</v>
      </c>
      <c r="DH31" s="53">
        <f t="shared" si="42"/>
        <v>-3.5876521933110368</v>
      </c>
      <c r="DI31" s="53">
        <f t="shared" si="43"/>
        <v>-3.6050545691154579</v>
      </c>
      <c r="DJ31" s="54">
        <f t="shared" si="44"/>
        <v>1.6683448680325391E-4</v>
      </c>
      <c r="DK31" s="14">
        <f t="shared" si="45"/>
        <v>1.6683448680325391E-4</v>
      </c>
      <c r="DL31" s="14">
        <f t="shared" si="82"/>
        <v>-8.2131719214557017E-2</v>
      </c>
      <c r="DM31" s="14">
        <f t="shared" si="46"/>
        <v>-8.5137743423078565</v>
      </c>
      <c r="DN31" s="14">
        <f t="shared" si="47"/>
        <v>0.42568871711539286</v>
      </c>
      <c r="DO31" s="14">
        <f t="shared" si="83"/>
        <v>42.870614632165626</v>
      </c>
      <c r="DT31" s="31">
        <f t="shared" si="84"/>
        <v>38</v>
      </c>
      <c r="DU31" s="48">
        <v>44728</v>
      </c>
      <c r="DV31" s="49">
        <v>103.660004</v>
      </c>
      <c r="DW31" s="53">
        <f t="shared" si="48"/>
        <v>46.71977405658658</v>
      </c>
      <c r="DX31" s="53">
        <f t="shared" si="49"/>
        <v>46.702371680782157</v>
      </c>
      <c r="DY31" s="54">
        <f t="shared" si="50"/>
        <v>1</v>
      </c>
      <c r="DZ31" s="14">
        <f t="shared" si="51"/>
        <v>1</v>
      </c>
      <c r="EA31" s="14">
        <f t="shared" si="85"/>
        <v>0</v>
      </c>
      <c r="EB31" s="14">
        <f t="shared" si="52"/>
        <v>0</v>
      </c>
      <c r="EC31" s="14">
        <f t="shared" si="53"/>
        <v>0</v>
      </c>
      <c r="ED31" s="14">
        <f t="shared" si="86"/>
        <v>114.22845105</v>
      </c>
      <c r="EI31" s="31">
        <f t="shared" si="87"/>
        <v>38</v>
      </c>
      <c r="EJ31" s="48">
        <v>44728</v>
      </c>
      <c r="EK31" s="49">
        <v>103.660004</v>
      </c>
      <c r="EL31" s="53">
        <f t="shared" si="54"/>
        <v>76.073560545683364</v>
      </c>
      <c r="EM31" s="53">
        <f t="shared" si="55"/>
        <v>76.056158169878941</v>
      </c>
      <c r="EN31" s="54">
        <f t="shared" si="56"/>
        <v>1</v>
      </c>
      <c r="EO31" s="14">
        <f t="shared" si="57"/>
        <v>1</v>
      </c>
      <c r="EP31" s="14">
        <f t="shared" si="88"/>
        <v>0</v>
      </c>
      <c r="EQ31" s="14">
        <f t="shared" si="58"/>
        <v>0</v>
      </c>
      <c r="ER31" s="14">
        <f t="shared" si="59"/>
        <v>0</v>
      </c>
      <c r="ES31" s="14">
        <f t="shared" si="89"/>
        <v>114.22845105</v>
      </c>
    </row>
    <row r="32" spans="1:149" x14ac:dyDescent="0.35">
      <c r="D32" s="31">
        <f t="shared" si="60"/>
        <v>39</v>
      </c>
      <c r="E32" s="48">
        <v>44729</v>
      </c>
      <c r="F32" s="49">
        <v>106.220001</v>
      </c>
      <c r="G32" s="53">
        <f t="shared" si="0"/>
        <v>13.716702067429068</v>
      </c>
      <c r="H32" s="53">
        <f t="shared" si="1"/>
        <v>13.699326321136505</v>
      </c>
      <c r="I32" s="54">
        <f t="shared" si="2"/>
        <v>1</v>
      </c>
      <c r="J32" s="14">
        <f t="shared" si="3"/>
        <v>1</v>
      </c>
      <c r="K32" s="14">
        <f t="shared" si="61"/>
        <v>0</v>
      </c>
      <c r="L32" s="14">
        <f t="shared" si="4"/>
        <v>0</v>
      </c>
      <c r="M32" s="14">
        <f t="shared" si="5"/>
        <v>0</v>
      </c>
      <c r="N32" s="14">
        <f t="shared" si="62"/>
        <v>114.22845105</v>
      </c>
      <c r="S32" s="31">
        <f t="shared" si="63"/>
        <v>39</v>
      </c>
      <c r="T32" s="48">
        <v>44729</v>
      </c>
      <c r="U32" s="49">
        <v>106.220001</v>
      </c>
      <c r="V32" s="53">
        <f t="shared" si="6"/>
        <v>11.850003785408358</v>
      </c>
      <c r="W32" s="53">
        <f t="shared" si="7"/>
        <v>11.832628039115795</v>
      </c>
      <c r="X32" s="54">
        <f t="shared" si="8"/>
        <v>1</v>
      </c>
      <c r="Y32" s="14">
        <f t="shared" si="9"/>
        <v>1</v>
      </c>
      <c r="Z32" s="14">
        <f t="shared" si="64"/>
        <v>0</v>
      </c>
      <c r="AA32" s="14">
        <f t="shared" si="10"/>
        <v>0</v>
      </c>
      <c r="AB32" s="14">
        <f t="shared" si="11"/>
        <v>0</v>
      </c>
      <c r="AC32" s="14">
        <f t="shared" si="65"/>
        <v>114.22845105</v>
      </c>
      <c r="AH32" s="31">
        <f t="shared" si="66"/>
        <v>39</v>
      </c>
      <c r="AI32" s="48">
        <v>44729</v>
      </c>
      <c r="AJ32" s="49">
        <v>106.220001</v>
      </c>
      <c r="AK32" s="53">
        <f t="shared" si="12"/>
        <v>8.2889824240079975</v>
      </c>
      <c r="AL32" s="53">
        <f t="shared" si="13"/>
        <v>8.2716066777154342</v>
      </c>
      <c r="AM32" s="54">
        <f t="shared" si="14"/>
        <v>0.99999999999999989</v>
      </c>
      <c r="AN32" s="14">
        <f t="shared" si="15"/>
        <v>0.99999999999999989</v>
      </c>
      <c r="AO32" s="14">
        <f t="shared" si="67"/>
        <v>2.8058666501351581E-12</v>
      </c>
      <c r="AP32" s="14">
        <f t="shared" si="16"/>
        <v>2.9803915838322314E-10</v>
      </c>
      <c r="AQ32" s="14">
        <f t="shared" si="17"/>
        <v>1.4901957919161158E-11</v>
      </c>
      <c r="AR32" s="14">
        <f t="shared" si="68"/>
        <v>114.22845105631318</v>
      </c>
      <c r="AW32" s="31">
        <f t="shared" si="69"/>
        <v>39</v>
      </c>
      <c r="AX32" s="48">
        <v>44729</v>
      </c>
      <c r="AY32" s="49">
        <v>106.220001</v>
      </c>
      <c r="AZ32" s="53">
        <f t="shared" si="18"/>
        <v>30.484430856462801</v>
      </c>
      <c r="BA32" s="53">
        <f t="shared" si="19"/>
        <v>30.467055110170239</v>
      </c>
      <c r="BB32" s="54">
        <f t="shared" si="20"/>
        <v>1</v>
      </c>
      <c r="BC32" s="14">
        <f t="shared" si="21"/>
        <v>1</v>
      </c>
      <c r="BD32" s="14">
        <f t="shared" si="70"/>
        <v>0</v>
      </c>
      <c r="BE32" s="14">
        <f t="shared" si="22"/>
        <v>0</v>
      </c>
      <c r="BF32" s="14">
        <f t="shared" si="23"/>
        <v>0</v>
      </c>
      <c r="BG32" s="14">
        <f t="shared" si="71"/>
        <v>114.22845105</v>
      </c>
      <c r="BL32" s="31">
        <f t="shared" si="72"/>
        <v>39</v>
      </c>
      <c r="BM32" s="48">
        <v>44729</v>
      </c>
      <c r="BN32" s="49">
        <v>106.220001</v>
      </c>
      <c r="BO32" s="53">
        <f t="shared" si="24"/>
        <v>8.2889824240079975</v>
      </c>
      <c r="BP32" s="53">
        <f t="shared" si="25"/>
        <v>8.2716066777154342</v>
      </c>
      <c r="BQ32" s="54">
        <f t="shared" si="26"/>
        <v>0.99999999999999989</v>
      </c>
      <c r="BR32" s="14">
        <f t="shared" si="27"/>
        <v>0.99999999999999989</v>
      </c>
      <c r="BS32" s="14">
        <f t="shared" si="73"/>
        <v>2.8058666501351581E-12</v>
      </c>
      <c r="BT32" s="14">
        <f t="shared" si="28"/>
        <v>2.9803915838322314E-10</v>
      </c>
      <c r="BU32" s="14">
        <f t="shared" si="29"/>
        <v>1.4901957919161158E-11</v>
      </c>
      <c r="BV32" s="14">
        <f t="shared" si="74"/>
        <v>114.22845105631318</v>
      </c>
      <c r="CA32" s="31">
        <f t="shared" si="75"/>
        <v>39</v>
      </c>
      <c r="CB32" s="48">
        <v>44729</v>
      </c>
      <c r="CC32" s="49">
        <v>106.220001</v>
      </c>
      <c r="CD32" s="53">
        <f t="shared" si="30"/>
        <v>9.4516782286864505</v>
      </c>
      <c r="CE32" s="53">
        <f t="shared" si="31"/>
        <v>9.4343024823938908</v>
      </c>
      <c r="CF32" s="54">
        <f t="shared" si="32"/>
        <v>1</v>
      </c>
      <c r="CG32" s="14">
        <f t="shared" si="33"/>
        <v>1</v>
      </c>
      <c r="CH32" s="14">
        <f t="shared" si="76"/>
        <v>0</v>
      </c>
      <c r="CI32" s="14">
        <f t="shared" si="34"/>
        <v>0</v>
      </c>
      <c r="CJ32" s="14">
        <f t="shared" si="35"/>
        <v>0</v>
      </c>
      <c r="CK32" s="14">
        <f t="shared" si="77"/>
        <v>114.22845105000225</v>
      </c>
      <c r="CP32" s="31">
        <f t="shared" si="78"/>
        <v>39</v>
      </c>
      <c r="CQ32" s="48">
        <v>44729</v>
      </c>
      <c r="CR32" s="49">
        <v>106.220001</v>
      </c>
      <c r="CS32" s="53">
        <f t="shared" si="36"/>
        <v>26.401053096587514</v>
      </c>
      <c r="CT32" s="53">
        <f t="shared" si="37"/>
        <v>26.383677350294953</v>
      </c>
      <c r="CU32" s="54">
        <f t="shared" si="38"/>
        <v>1</v>
      </c>
      <c r="CV32" s="14">
        <f t="shared" si="39"/>
        <v>1</v>
      </c>
      <c r="CW32" s="14">
        <f t="shared" si="79"/>
        <v>0</v>
      </c>
      <c r="CX32" s="14">
        <f t="shared" si="40"/>
        <v>0</v>
      </c>
      <c r="CY32" s="14">
        <f t="shared" si="41"/>
        <v>0</v>
      </c>
      <c r="CZ32" s="14">
        <f t="shared" si="80"/>
        <v>114.22845105</v>
      </c>
      <c r="DE32" s="31">
        <f t="shared" si="81"/>
        <v>39</v>
      </c>
      <c r="DF32" s="48">
        <v>44729</v>
      </c>
      <c r="DG32" s="49">
        <v>106.220001</v>
      </c>
      <c r="DH32" s="53">
        <f t="shared" si="42"/>
        <v>-2.2038938947488727</v>
      </c>
      <c r="DI32" s="53">
        <f t="shared" si="43"/>
        <v>-2.2212696410414345</v>
      </c>
      <c r="DJ32" s="54">
        <f t="shared" si="44"/>
        <v>1.3765903512224266E-2</v>
      </c>
      <c r="DK32" s="14">
        <f t="shared" si="45"/>
        <v>1.3765903512224266E-2</v>
      </c>
      <c r="DL32" s="14">
        <f t="shared" si="82"/>
        <v>1.3599069025421013E-2</v>
      </c>
      <c r="DM32" s="14">
        <f t="shared" si="46"/>
        <v>1.444493125479289</v>
      </c>
      <c r="DN32" s="14">
        <f t="shared" si="47"/>
        <v>7.2224656273964447E-2</v>
      </c>
      <c r="DO32" s="14">
        <f t="shared" si="83"/>
        <v>44.387332413918877</v>
      </c>
      <c r="DT32" s="31">
        <f t="shared" si="84"/>
        <v>39</v>
      </c>
      <c r="DU32" s="48">
        <v>44729</v>
      </c>
      <c r="DV32" s="49">
        <v>106.220001</v>
      </c>
      <c r="DW32" s="53">
        <f t="shared" si="48"/>
        <v>48.180631904217478</v>
      </c>
      <c r="DX32" s="53">
        <f t="shared" si="49"/>
        <v>48.163256157924913</v>
      </c>
      <c r="DY32" s="54">
        <f t="shared" si="50"/>
        <v>1</v>
      </c>
      <c r="DZ32" s="14">
        <f t="shared" si="51"/>
        <v>1</v>
      </c>
      <c r="EA32" s="14">
        <f t="shared" si="85"/>
        <v>0</v>
      </c>
      <c r="EB32" s="14">
        <f t="shared" si="52"/>
        <v>0</v>
      </c>
      <c r="EC32" s="14">
        <f t="shared" si="53"/>
        <v>0</v>
      </c>
      <c r="ED32" s="14">
        <f t="shared" si="86"/>
        <v>114.22845105</v>
      </c>
      <c r="EI32" s="31">
        <f t="shared" si="87"/>
        <v>39</v>
      </c>
      <c r="EJ32" s="48">
        <v>44729</v>
      </c>
      <c r="EK32" s="49">
        <v>106.220001</v>
      </c>
      <c r="EL32" s="53">
        <f t="shared" si="54"/>
        <v>77.579405065670088</v>
      </c>
      <c r="EM32" s="53">
        <f t="shared" si="55"/>
        <v>77.56202931937753</v>
      </c>
      <c r="EN32" s="54">
        <f t="shared" si="56"/>
        <v>1</v>
      </c>
      <c r="EO32" s="14">
        <f t="shared" si="57"/>
        <v>1</v>
      </c>
      <c r="EP32" s="14">
        <f t="shared" si="88"/>
        <v>0</v>
      </c>
      <c r="EQ32" s="14">
        <f t="shared" si="58"/>
        <v>0</v>
      </c>
      <c r="ER32" s="14">
        <f t="shared" si="59"/>
        <v>0</v>
      </c>
      <c r="ES32" s="14">
        <f t="shared" si="89"/>
        <v>114.22845105</v>
      </c>
    </row>
    <row r="33" spans="4:149" x14ac:dyDescent="0.35">
      <c r="D33" s="31">
        <f t="shared" si="60"/>
        <v>43</v>
      </c>
      <c r="E33" s="48">
        <v>44733</v>
      </c>
      <c r="F33" s="49">
        <v>108.68</v>
      </c>
      <c r="G33" s="53">
        <f t="shared" si="0"/>
        <v>15.067996612712507</v>
      </c>
      <c r="H33" s="53">
        <f t="shared" si="1"/>
        <v>15.050727795104914</v>
      </c>
      <c r="I33" s="54">
        <f t="shared" si="2"/>
        <v>1</v>
      </c>
      <c r="J33" s="14">
        <f t="shared" si="3"/>
        <v>1</v>
      </c>
      <c r="K33" s="14">
        <f t="shared" si="61"/>
        <v>0</v>
      </c>
      <c r="L33" s="14">
        <f t="shared" si="4"/>
        <v>0</v>
      </c>
      <c r="M33" s="14">
        <f t="shared" si="5"/>
        <v>0</v>
      </c>
      <c r="N33" s="14">
        <f t="shared" si="62"/>
        <v>114.22845105</v>
      </c>
      <c r="S33" s="31">
        <f t="shared" si="63"/>
        <v>43</v>
      </c>
      <c r="T33" s="48">
        <v>44733</v>
      </c>
      <c r="U33" s="49">
        <v>108.68</v>
      </c>
      <c r="V33" s="53">
        <f t="shared" si="6"/>
        <v>13.189739716948397</v>
      </c>
      <c r="W33" s="53">
        <f t="shared" si="7"/>
        <v>13.172470899340805</v>
      </c>
      <c r="X33" s="54">
        <f t="shared" si="8"/>
        <v>1</v>
      </c>
      <c r="Y33" s="14">
        <f t="shared" si="9"/>
        <v>1</v>
      </c>
      <c r="Z33" s="14">
        <f t="shared" si="64"/>
        <v>0</v>
      </c>
      <c r="AA33" s="14">
        <f t="shared" si="10"/>
        <v>0</v>
      </c>
      <c r="AB33" s="14">
        <f t="shared" si="11"/>
        <v>0</v>
      </c>
      <c r="AC33" s="14">
        <f t="shared" si="65"/>
        <v>114.22845105</v>
      </c>
      <c r="AH33" s="31">
        <f t="shared" si="66"/>
        <v>43</v>
      </c>
      <c r="AI33" s="48">
        <v>44733</v>
      </c>
      <c r="AJ33" s="49">
        <v>108.68</v>
      </c>
      <c r="AK33" s="53">
        <f t="shared" si="12"/>
        <v>9.606668476976429</v>
      </c>
      <c r="AL33" s="53">
        <f t="shared" si="13"/>
        <v>9.5893996593688371</v>
      </c>
      <c r="AM33" s="54">
        <f t="shared" si="14"/>
        <v>1</v>
      </c>
      <c r="AN33" s="14">
        <f t="shared" si="15"/>
        <v>1</v>
      </c>
      <c r="AO33" s="14">
        <f t="shared" si="67"/>
        <v>0</v>
      </c>
      <c r="AP33" s="14">
        <f t="shared" si="16"/>
        <v>0</v>
      </c>
      <c r="AQ33" s="14">
        <f t="shared" si="17"/>
        <v>0</v>
      </c>
      <c r="AR33" s="14">
        <f t="shared" si="68"/>
        <v>114.22845105631318</v>
      </c>
      <c r="AW33" s="31">
        <f t="shared" si="69"/>
        <v>43</v>
      </c>
      <c r="AX33" s="48">
        <v>44733</v>
      </c>
      <c r="AY33" s="49">
        <v>108.68</v>
      </c>
      <c r="AZ33" s="53">
        <f t="shared" si="18"/>
        <v>31.939551339924407</v>
      </c>
      <c r="BA33" s="53">
        <f t="shared" si="19"/>
        <v>31.922282522316813</v>
      </c>
      <c r="BB33" s="54">
        <f t="shared" si="20"/>
        <v>1</v>
      </c>
      <c r="BC33" s="14">
        <f t="shared" si="21"/>
        <v>1</v>
      </c>
      <c r="BD33" s="14">
        <f t="shared" si="70"/>
        <v>0</v>
      </c>
      <c r="BE33" s="14">
        <f t="shared" si="22"/>
        <v>0</v>
      </c>
      <c r="BF33" s="14">
        <f t="shared" si="23"/>
        <v>0</v>
      </c>
      <c r="BG33" s="14">
        <f t="shared" si="71"/>
        <v>114.22845105</v>
      </c>
      <c r="BL33" s="31">
        <f t="shared" si="72"/>
        <v>43</v>
      </c>
      <c r="BM33" s="48">
        <v>44733</v>
      </c>
      <c r="BN33" s="49">
        <v>108.68</v>
      </c>
      <c r="BO33" s="53">
        <f t="shared" si="24"/>
        <v>9.606668476976429</v>
      </c>
      <c r="BP33" s="53">
        <f t="shared" si="25"/>
        <v>9.5893996593688371</v>
      </c>
      <c r="BQ33" s="54">
        <f t="shared" si="26"/>
        <v>1</v>
      </c>
      <c r="BR33" s="14">
        <f t="shared" si="27"/>
        <v>1</v>
      </c>
      <c r="BS33" s="14">
        <f t="shared" si="73"/>
        <v>0</v>
      </c>
      <c r="BT33" s="14">
        <f t="shared" si="28"/>
        <v>0</v>
      </c>
      <c r="BU33" s="14">
        <f t="shared" si="29"/>
        <v>0</v>
      </c>
      <c r="BV33" s="14">
        <f t="shared" si="74"/>
        <v>114.22845105631318</v>
      </c>
      <c r="CA33" s="31">
        <f t="shared" si="75"/>
        <v>43</v>
      </c>
      <c r="CB33" s="48">
        <v>44733</v>
      </c>
      <c r="CC33" s="49">
        <v>108.68</v>
      </c>
      <c r="CD33" s="53">
        <f t="shared" si="30"/>
        <v>10.776563705277214</v>
      </c>
      <c r="CE33" s="53">
        <f t="shared" si="31"/>
        <v>10.759294887669622</v>
      </c>
      <c r="CF33" s="54">
        <f t="shared" si="32"/>
        <v>1</v>
      </c>
      <c r="CG33" s="14">
        <f t="shared" si="33"/>
        <v>1</v>
      </c>
      <c r="CH33" s="14">
        <f t="shared" si="76"/>
        <v>0</v>
      </c>
      <c r="CI33" s="14">
        <f t="shared" si="34"/>
        <v>0</v>
      </c>
      <c r="CJ33" s="14">
        <f t="shared" si="35"/>
        <v>0</v>
      </c>
      <c r="CK33" s="14">
        <f t="shared" si="77"/>
        <v>114.22845105000225</v>
      </c>
      <c r="CP33" s="31">
        <f t="shared" si="78"/>
        <v>43</v>
      </c>
      <c r="CQ33" s="48">
        <v>44733</v>
      </c>
      <c r="CR33" s="49">
        <v>108.68</v>
      </c>
      <c r="CS33" s="53">
        <f t="shared" si="36"/>
        <v>27.830889265626514</v>
      </c>
      <c r="CT33" s="53">
        <f t="shared" si="37"/>
        <v>27.81362044801892</v>
      </c>
      <c r="CU33" s="54">
        <f t="shared" si="38"/>
        <v>1</v>
      </c>
      <c r="CV33" s="14">
        <f t="shared" si="39"/>
        <v>1</v>
      </c>
      <c r="CW33" s="14">
        <f t="shared" si="79"/>
        <v>0</v>
      </c>
      <c r="CX33" s="14">
        <f t="shared" si="40"/>
        <v>0</v>
      </c>
      <c r="CY33" s="14">
        <f t="shared" si="41"/>
        <v>0</v>
      </c>
      <c r="CZ33" s="14">
        <f t="shared" si="80"/>
        <v>114.22845105</v>
      </c>
      <c r="DE33" s="31">
        <f t="shared" si="81"/>
        <v>43</v>
      </c>
      <c r="DF33" s="48">
        <v>44733</v>
      </c>
      <c r="DG33" s="49">
        <v>108.68</v>
      </c>
      <c r="DH33" s="53">
        <f t="shared" si="42"/>
        <v>-0.95117983301963549</v>
      </c>
      <c r="DI33" s="53">
        <f t="shared" si="43"/>
        <v>-0.96844865062722796</v>
      </c>
      <c r="DJ33" s="54">
        <f t="shared" si="44"/>
        <v>0.17075654703602813</v>
      </c>
      <c r="DK33" s="14">
        <f t="shared" si="45"/>
        <v>0.17075654703602813</v>
      </c>
      <c r="DL33" s="14">
        <f t="shared" si="82"/>
        <v>0.15699064352380387</v>
      </c>
      <c r="DM33" s="14">
        <f t="shared" si="46"/>
        <v>17.061743138167007</v>
      </c>
      <c r="DN33" s="14">
        <f t="shared" si="47"/>
        <v>0.85308715690835035</v>
      </c>
      <c r="DO33" s="14">
        <f t="shared" si="83"/>
        <v>62.302162708994231</v>
      </c>
      <c r="DT33" s="31">
        <f t="shared" si="84"/>
        <v>43</v>
      </c>
      <c r="DU33" s="48">
        <v>44733</v>
      </c>
      <c r="DV33" s="49">
        <v>108.68</v>
      </c>
      <c r="DW33" s="53">
        <f t="shared" si="48"/>
        <v>49.745327435026823</v>
      </c>
      <c r="DX33" s="53">
        <f t="shared" si="49"/>
        <v>49.728058617419229</v>
      </c>
      <c r="DY33" s="54">
        <f t="shared" si="50"/>
        <v>1</v>
      </c>
      <c r="DZ33" s="14">
        <f t="shared" si="51"/>
        <v>1</v>
      </c>
      <c r="EA33" s="14">
        <f t="shared" si="85"/>
        <v>0</v>
      </c>
      <c r="EB33" s="14">
        <f t="shared" si="52"/>
        <v>0</v>
      </c>
      <c r="EC33" s="14">
        <f t="shared" si="53"/>
        <v>0</v>
      </c>
      <c r="ED33" s="14">
        <f t="shared" si="86"/>
        <v>114.22845105</v>
      </c>
      <c r="EI33" s="31">
        <f t="shared" si="87"/>
        <v>43</v>
      </c>
      <c r="EJ33" s="48">
        <v>44733</v>
      </c>
      <c r="EK33" s="49">
        <v>108.68</v>
      </c>
      <c r="EL33" s="53">
        <f t="shared" si="54"/>
        <v>79.326138083081148</v>
      </c>
      <c r="EM33" s="53">
        <f t="shared" si="55"/>
        <v>79.308869265473547</v>
      </c>
      <c r="EN33" s="54">
        <f t="shared" si="56"/>
        <v>1</v>
      </c>
      <c r="EO33" s="14">
        <f t="shared" si="57"/>
        <v>1</v>
      </c>
      <c r="EP33" s="14">
        <f t="shared" si="88"/>
        <v>0</v>
      </c>
      <c r="EQ33" s="14">
        <f t="shared" si="58"/>
        <v>0</v>
      </c>
      <c r="ER33" s="14">
        <f t="shared" si="59"/>
        <v>0</v>
      </c>
      <c r="ES33" s="14">
        <f t="shared" si="89"/>
        <v>114.22845105</v>
      </c>
    </row>
    <row r="34" spans="4:149" x14ac:dyDescent="0.35">
      <c r="D34" s="31">
        <f t="shared" si="60"/>
        <v>44</v>
      </c>
      <c r="E34" s="48">
        <v>44734</v>
      </c>
      <c r="F34" s="49">
        <v>108.949997</v>
      </c>
      <c r="G34" s="53">
        <f t="shared" si="0"/>
        <v>15.220467966876132</v>
      </c>
      <c r="H34" s="53">
        <f t="shared" si="1"/>
        <v>15.203225985054154</v>
      </c>
      <c r="I34" s="54">
        <f t="shared" si="2"/>
        <v>1</v>
      </c>
      <c r="J34" s="14">
        <f t="shared" si="3"/>
        <v>1</v>
      </c>
      <c r="K34" s="14">
        <f t="shared" si="61"/>
        <v>0</v>
      </c>
      <c r="L34" s="14">
        <f t="shared" si="4"/>
        <v>0</v>
      </c>
      <c r="M34" s="14">
        <f t="shared" si="5"/>
        <v>0</v>
      </c>
      <c r="N34" s="14">
        <f t="shared" si="62"/>
        <v>114.22845105</v>
      </c>
      <c r="S34" s="31">
        <f t="shared" si="63"/>
        <v>44</v>
      </c>
      <c r="T34" s="48">
        <v>44734</v>
      </c>
      <c r="U34" s="49">
        <v>108.949997</v>
      </c>
      <c r="V34" s="53">
        <f t="shared" si="6"/>
        <v>13.339287712306778</v>
      </c>
      <c r="W34" s="53">
        <f t="shared" si="7"/>
        <v>13.322045730484797</v>
      </c>
      <c r="X34" s="54">
        <f t="shared" si="8"/>
        <v>1</v>
      </c>
      <c r="Y34" s="14">
        <f t="shared" si="9"/>
        <v>1</v>
      </c>
      <c r="Z34" s="14">
        <f t="shared" si="64"/>
        <v>0</v>
      </c>
      <c r="AA34" s="14">
        <f t="shared" si="10"/>
        <v>0</v>
      </c>
      <c r="AB34" s="14">
        <f t="shared" si="11"/>
        <v>0</v>
      </c>
      <c r="AC34" s="14">
        <f t="shared" si="65"/>
        <v>114.22845105</v>
      </c>
      <c r="AH34" s="31">
        <f t="shared" si="66"/>
        <v>44</v>
      </c>
      <c r="AI34" s="48">
        <v>44734</v>
      </c>
      <c r="AJ34" s="49">
        <v>108.949997</v>
      </c>
      <c r="AK34" s="53">
        <f t="shared" si="12"/>
        <v>9.7506397043842412</v>
      </c>
      <c r="AL34" s="53">
        <f t="shared" si="13"/>
        <v>9.7333977225622608</v>
      </c>
      <c r="AM34" s="54">
        <f t="shared" si="14"/>
        <v>1</v>
      </c>
      <c r="AN34" s="14">
        <f t="shared" si="15"/>
        <v>1</v>
      </c>
      <c r="AO34" s="14">
        <f t="shared" si="67"/>
        <v>0</v>
      </c>
      <c r="AP34" s="14">
        <f t="shared" si="16"/>
        <v>0</v>
      </c>
      <c r="AQ34" s="14">
        <f t="shared" si="17"/>
        <v>0</v>
      </c>
      <c r="AR34" s="14">
        <f t="shared" si="68"/>
        <v>114.22845105631318</v>
      </c>
      <c r="AW34" s="31">
        <f t="shared" si="69"/>
        <v>44</v>
      </c>
      <c r="AX34" s="48">
        <v>44734</v>
      </c>
      <c r="AY34" s="49">
        <v>108.949997</v>
      </c>
      <c r="AZ34" s="53">
        <f t="shared" si="18"/>
        <v>32.118281939125978</v>
      </c>
      <c r="BA34" s="53">
        <f t="shared" si="19"/>
        <v>32.101039957303996</v>
      </c>
      <c r="BB34" s="54">
        <f t="shared" si="20"/>
        <v>1</v>
      </c>
      <c r="BC34" s="14">
        <f t="shared" si="21"/>
        <v>1</v>
      </c>
      <c r="BD34" s="14">
        <f t="shared" si="70"/>
        <v>0</v>
      </c>
      <c r="BE34" s="14">
        <f t="shared" si="22"/>
        <v>0</v>
      </c>
      <c r="BF34" s="14">
        <f t="shared" si="23"/>
        <v>0</v>
      </c>
      <c r="BG34" s="14">
        <f t="shared" si="71"/>
        <v>114.22845105</v>
      </c>
      <c r="BL34" s="31">
        <f t="shared" si="72"/>
        <v>44</v>
      </c>
      <c r="BM34" s="48">
        <v>44734</v>
      </c>
      <c r="BN34" s="49">
        <v>108.949997</v>
      </c>
      <c r="BO34" s="53">
        <f t="shared" si="24"/>
        <v>9.7506397043842412</v>
      </c>
      <c r="BP34" s="53">
        <f t="shared" si="25"/>
        <v>9.7333977225622608</v>
      </c>
      <c r="BQ34" s="54">
        <f t="shared" si="26"/>
        <v>1</v>
      </c>
      <c r="BR34" s="14">
        <f t="shared" si="27"/>
        <v>1</v>
      </c>
      <c r="BS34" s="14">
        <f t="shared" si="73"/>
        <v>0</v>
      </c>
      <c r="BT34" s="14">
        <f t="shared" si="28"/>
        <v>0</v>
      </c>
      <c r="BU34" s="14">
        <f t="shared" si="29"/>
        <v>0</v>
      </c>
      <c r="BV34" s="14">
        <f t="shared" si="74"/>
        <v>114.22845105631318</v>
      </c>
      <c r="CA34" s="31">
        <f t="shared" si="75"/>
        <v>44</v>
      </c>
      <c r="CB34" s="48">
        <v>44734</v>
      </c>
      <c r="CC34" s="49">
        <v>108.949997</v>
      </c>
      <c r="CD34" s="53">
        <f t="shared" si="30"/>
        <v>10.922355782391257</v>
      </c>
      <c r="CE34" s="53">
        <f t="shared" si="31"/>
        <v>10.905113800569275</v>
      </c>
      <c r="CF34" s="54">
        <f t="shared" si="32"/>
        <v>1</v>
      </c>
      <c r="CG34" s="14">
        <f t="shared" si="33"/>
        <v>1</v>
      </c>
      <c r="CH34" s="14">
        <f t="shared" si="76"/>
        <v>0</v>
      </c>
      <c r="CI34" s="14">
        <f t="shared" si="34"/>
        <v>0</v>
      </c>
      <c r="CJ34" s="14">
        <f t="shared" si="35"/>
        <v>0</v>
      </c>
      <c r="CK34" s="14">
        <f t="shared" si="77"/>
        <v>114.22845105000225</v>
      </c>
      <c r="CP34" s="31">
        <f t="shared" si="78"/>
        <v>44</v>
      </c>
      <c r="CQ34" s="48">
        <v>44734</v>
      </c>
      <c r="CR34" s="49">
        <v>108.949997</v>
      </c>
      <c r="CS34" s="53">
        <f t="shared" si="36"/>
        <v>28.00322505617342</v>
      </c>
      <c r="CT34" s="53">
        <f t="shared" si="37"/>
        <v>27.985983074351438</v>
      </c>
      <c r="CU34" s="54">
        <f t="shared" si="38"/>
        <v>1</v>
      </c>
      <c r="CV34" s="14">
        <f t="shared" si="39"/>
        <v>1</v>
      </c>
      <c r="CW34" s="14">
        <f t="shared" si="79"/>
        <v>0</v>
      </c>
      <c r="CX34" s="14">
        <f t="shared" si="40"/>
        <v>0</v>
      </c>
      <c r="CY34" s="14">
        <f t="shared" si="41"/>
        <v>0</v>
      </c>
      <c r="CZ34" s="14">
        <f t="shared" si="80"/>
        <v>114.22845105</v>
      </c>
      <c r="DE34" s="31">
        <f t="shared" si="81"/>
        <v>44</v>
      </c>
      <c r="DF34" s="48">
        <v>44734</v>
      </c>
      <c r="DG34" s="49">
        <v>108.949997</v>
      </c>
      <c r="DH34" s="53">
        <f t="shared" si="42"/>
        <v>-0.82364106428728301</v>
      </c>
      <c r="DI34" s="53">
        <f t="shared" si="43"/>
        <v>-0.84088304610926401</v>
      </c>
      <c r="DJ34" s="54">
        <f t="shared" si="44"/>
        <v>0.20507176794647156</v>
      </c>
      <c r="DK34" s="14">
        <f t="shared" si="45"/>
        <v>0.20507176794647156</v>
      </c>
      <c r="DL34" s="14">
        <f t="shared" si="82"/>
        <v>3.4315220910443422E-2</v>
      </c>
      <c r="DM34" s="14">
        <f t="shared" si="46"/>
        <v>3.7386432152471478</v>
      </c>
      <c r="DN34" s="14">
        <f t="shared" si="47"/>
        <v>0.18693216076235741</v>
      </c>
      <c r="DO34" s="14">
        <f t="shared" si="83"/>
        <v>66.227738085003736</v>
      </c>
      <c r="DT34" s="31">
        <f t="shared" si="84"/>
        <v>44</v>
      </c>
      <c r="DU34" s="48">
        <v>44734</v>
      </c>
      <c r="DV34" s="49">
        <v>108.949997</v>
      </c>
      <c r="DW34" s="53">
        <f t="shared" si="48"/>
        <v>49.951771321185753</v>
      </c>
      <c r="DX34" s="53">
        <f t="shared" si="49"/>
        <v>49.93452933936377</v>
      </c>
      <c r="DY34" s="54">
        <f t="shared" si="50"/>
        <v>1</v>
      </c>
      <c r="DZ34" s="14">
        <f t="shared" si="51"/>
        <v>1</v>
      </c>
      <c r="EA34" s="14">
        <f t="shared" si="85"/>
        <v>0</v>
      </c>
      <c r="EB34" s="14">
        <f t="shared" si="52"/>
        <v>0</v>
      </c>
      <c r="EC34" s="14">
        <f t="shared" si="53"/>
        <v>0</v>
      </c>
      <c r="ED34" s="14">
        <f t="shared" si="86"/>
        <v>114.22845105</v>
      </c>
      <c r="EI34" s="31">
        <f t="shared" si="87"/>
        <v>44</v>
      </c>
      <c r="EJ34" s="48">
        <v>44734</v>
      </c>
      <c r="EK34" s="49">
        <v>108.949997</v>
      </c>
      <c r="EL34" s="53">
        <f t="shared" si="54"/>
        <v>79.578622169315736</v>
      </c>
      <c r="EM34" s="53">
        <f t="shared" si="55"/>
        <v>79.561380187493754</v>
      </c>
      <c r="EN34" s="54">
        <f t="shared" si="56"/>
        <v>1</v>
      </c>
      <c r="EO34" s="14">
        <f t="shared" si="57"/>
        <v>1</v>
      </c>
      <c r="EP34" s="14">
        <f t="shared" si="88"/>
        <v>0</v>
      </c>
      <c r="EQ34" s="14">
        <f t="shared" si="58"/>
        <v>0</v>
      </c>
      <c r="ER34" s="14">
        <f t="shared" si="59"/>
        <v>0</v>
      </c>
      <c r="ES34" s="14">
        <f t="shared" si="89"/>
        <v>114.22845105</v>
      </c>
    </row>
    <row r="35" spans="4:149" x14ac:dyDescent="0.35">
      <c r="D35" s="31">
        <f t="shared" si="60"/>
        <v>45</v>
      </c>
      <c r="E35" s="48">
        <v>44735</v>
      </c>
      <c r="F35" s="49">
        <v>112.44000200000001</v>
      </c>
      <c r="G35" s="53">
        <f t="shared" si="0"/>
        <v>17.060893503757796</v>
      </c>
      <c r="H35" s="53">
        <f t="shared" si="1"/>
        <v>17.043678399554373</v>
      </c>
      <c r="I35" s="54">
        <f t="shared" si="2"/>
        <v>1</v>
      </c>
      <c r="J35" s="14">
        <f t="shared" si="3"/>
        <v>1</v>
      </c>
      <c r="K35" s="14">
        <f t="shared" si="61"/>
        <v>0</v>
      </c>
      <c r="L35" s="14">
        <f t="shared" si="4"/>
        <v>0</v>
      </c>
      <c r="M35" s="14">
        <f t="shared" si="5"/>
        <v>0</v>
      </c>
      <c r="N35" s="14">
        <f t="shared" si="62"/>
        <v>114.22845105</v>
      </c>
      <c r="S35" s="31">
        <f t="shared" si="63"/>
        <v>45</v>
      </c>
      <c r="T35" s="48">
        <v>44735</v>
      </c>
      <c r="U35" s="49">
        <v>112.44000200000001</v>
      </c>
      <c r="V35" s="53">
        <f t="shared" si="6"/>
        <v>15.176776197822219</v>
      </c>
      <c r="W35" s="53">
        <f t="shared" si="7"/>
        <v>15.159561093618795</v>
      </c>
      <c r="X35" s="54">
        <f t="shared" si="8"/>
        <v>1</v>
      </c>
      <c r="Y35" s="14">
        <f t="shared" si="9"/>
        <v>1</v>
      </c>
      <c r="Z35" s="14">
        <f t="shared" si="64"/>
        <v>0</v>
      </c>
      <c r="AA35" s="14">
        <f t="shared" si="10"/>
        <v>0</v>
      </c>
      <c r="AB35" s="14">
        <f t="shared" si="11"/>
        <v>0</v>
      </c>
      <c r="AC35" s="14">
        <f t="shared" si="65"/>
        <v>114.22845105</v>
      </c>
      <c r="AH35" s="31">
        <f t="shared" si="66"/>
        <v>45</v>
      </c>
      <c r="AI35" s="48">
        <v>44735</v>
      </c>
      <c r="AJ35" s="49">
        <v>112.44000200000001</v>
      </c>
      <c r="AK35" s="53">
        <f t="shared" si="12"/>
        <v>11.58252530122969</v>
      </c>
      <c r="AL35" s="53">
        <f t="shared" si="13"/>
        <v>11.565310197026268</v>
      </c>
      <c r="AM35" s="54">
        <f t="shared" si="14"/>
        <v>1</v>
      </c>
      <c r="AN35" s="14">
        <f t="shared" si="15"/>
        <v>1</v>
      </c>
      <c r="AO35" s="14">
        <f t="shared" si="67"/>
        <v>0</v>
      </c>
      <c r="AP35" s="14">
        <f t="shared" si="16"/>
        <v>0</v>
      </c>
      <c r="AQ35" s="14">
        <f t="shared" si="17"/>
        <v>0</v>
      </c>
      <c r="AR35" s="14">
        <f t="shared" si="68"/>
        <v>114.22845105631318</v>
      </c>
      <c r="AW35" s="31">
        <f t="shared" si="69"/>
        <v>45</v>
      </c>
      <c r="AX35" s="48">
        <v>44735</v>
      </c>
      <c r="AY35" s="49">
        <v>112.44000200000001</v>
      </c>
      <c r="AZ35" s="53">
        <f t="shared" si="18"/>
        <v>33.985089715292162</v>
      </c>
      <c r="BA35" s="53">
        <f t="shared" si="19"/>
        <v>33.967874611088746</v>
      </c>
      <c r="BB35" s="54">
        <f t="shared" si="20"/>
        <v>1</v>
      </c>
      <c r="BC35" s="14">
        <f t="shared" si="21"/>
        <v>1</v>
      </c>
      <c r="BD35" s="14">
        <f t="shared" si="70"/>
        <v>0</v>
      </c>
      <c r="BE35" s="14">
        <f t="shared" si="22"/>
        <v>0</v>
      </c>
      <c r="BF35" s="14">
        <f t="shared" si="23"/>
        <v>0</v>
      </c>
      <c r="BG35" s="14">
        <f t="shared" si="71"/>
        <v>114.22845105</v>
      </c>
      <c r="BL35" s="31">
        <f t="shared" si="72"/>
        <v>45</v>
      </c>
      <c r="BM35" s="48">
        <v>44735</v>
      </c>
      <c r="BN35" s="49">
        <v>112.44000200000001</v>
      </c>
      <c r="BO35" s="53">
        <f t="shared" si="24"/>
        <v>11.58252530122969</v>
      </c>
      <c r="BP35" s="53">
        <f t="shared" si="25"/>
        <v>11.565310197026268</v>
      </c>
      <c r="BQ35" s="54">
        <f t="shared" si="26"/>
        <v>1</v>
      </c>
      <c r="BR35" s="14">
        <f t="shared" si="27"/>
        <v>1</v>
      </c>
      <c r="BS35" s="14">
        <f t="shared" si="73"/>
        <v>0</v>
      </c>
      <c r="BT35" s="14">
        <f t="shared" si="28"/>
        <v>0</v>
      </c>
      <c r="BU35" s="14">
        <f t="shared" si="29"/>
        <v>0</v>
      </c>
      <c r="BV35" s="14">
        <f t="shared" si="74"/>
        <v>114.22845105631318</v>
      </c>
      <c r="CA35" s="31">
        <f t="shared" si="75"/>
        <v>45</v>
      </c>
      <c r="CB35" s="48">
        <v>44735</v>
      </c>
      <c r="CC35" s="49">
        <v>112.44000200000001</v>
      </c>
      <c r="CD35" s="53">
        <f t="shared" si="30"/>
        <v>12.756070757521625</v>
      </c>
      <c r="CE35" s="53">
        <f t="shared" si="31"/>
        <v>12.738855653318202</v>
      </c>
      <c r="CF35" s="54">
        <f t="shared" si="32"/>
        <v>1</v>
      </c>
      <c r="CG35" s="14">
        <f t="shared" si="33"/>
        <v>1</v>
      </c>
      <c r="CH35" s="14">
        <f t="shared" si="76"/>
        <v>0</v>
      </c>
      <c r="CI35" s="14">
        <f t="shared" si="34"/>
        <v>0</v>
      </c>
      <c r="CJ35" s="14">
        <f t="shared" si="35"/>
        <v>0</v>
      </c>
      <c r="CK35" s="14">
        <f t="shared" si="77"/>
        <v>114.22845105000225</v>
      </c>
      <c r="CP35" s="31">
        <f t="shared" si="78"/>
        <v>45</v>
      </c>
      <c r="CQ35" s="48">
        <v>44735</v>
      </c>
      <c r="CR35" s="49">
        <v>112.44000200000001</v>
      </c>
      <c r="CS35" s="53">
        <f t="shared" si="36"/>
        <v>29.863608071389251</v>
      </c>
      <c r="CT35" s="53">
        <f t="shared" si="37"/>
        <v>29.846392967185832</v>
      </c>
      <c r="CU35" s="54">
        <f t="shared" si="38"/>
        <v>1</v>
      </c>
      <c r="CV35" s="14">
        <f t="shared" si="39"/>
        <v>1</v>
      </c>
      <c r="CW35" s="14">
        <f t="shared" si="79"/>
        <v>0</v>
      </c>
      <c r="CX35" s="14">
        <f t="shared" si="40"/>
        <v>0</v>
      </c>
      <c r="CY35" s="14">
        <f t="shared" si="41"/>
        <v>0</v>
      </c>
      <c r="CZ35" s="14">
        <f t="shared" si="80"/>
        <v>114.22845105</v>
      </c>
      <c r="DE35" s="31">
        <f t="shared" si="81"/>
        <v>45</v>
      </c>
      <c r="DF35" s="48">
        <v>44735</v>
      </c>
      <c r="DG35" s="49">
        <v>112.44000200000001</v>
      </c>
      <c r="DH35" s="53">
        <f t="shared" si="42"/>
        <v>0.99173510678515542</v>
      </c>
      <c r="DI35" s="53">
        <f t="shared" si="43"/>
        <v>0.97452000258173199</v>
      </c>
      <c r="DJ35" s="54">
        <f t="shared" si="44"/>
        <v>0.83933661963975503</v>
      </c>
      <c r="DK35" s="14">
        <f t="shared" si="45"/>
        <v>0.83933661963975503</v>
      </c>
      <c r="DL35" s="14">
        <f t="shared" si="82"/>
        <v>0.6342648516932835</v>
      </c>
      <c r="DM35" s="14">
        <f t="shared" si="46"/>
        <v>71.316741192922507</v>
      </c>
      <c r="DN35" s="14">
        <f t="shared" si="47"/>
        <v>3.5658370596461255</v>
      </c>
      <c r="DO35" s="14">
        <f t="shared" si="83"/>
        <v>141.11031633757239</v>
      </c>
      <c r="DT35" s="31">
        <f t="shared" si="84"/>
        <v>45</v>
      </c>
      <c r="DU35" s="48">
        <v>44735</v>
      </c>
      <c r="DV35" s="49">
        <v>112.44000200000001</v>
      </c>
      <c r="DW35" s="53">
        <f t="shared" si="48"/>
        <v>51.846422189063595</v>
      </c>
      <c r="DX35" s="53">
        <f t="shared" si="49"/>
        <v>51.829207084860172</v>
      </c>
      <c r="DY35" s="54">
        <f t="shared" si="50"/>
        <v>1</v>
      </c>
      <c r="DZ35" s="14">
        <f t="shared" si="51"/>
        <v>1</v>
      </c>
      <c r="EA35" s="14">
        <f t="shared" si="85"/>
        <v>0</v>
      </c>
      <c r="EB35" s="14">
        <f t="shared" si="52"/>
        <v>0</v>
      </c>
      <c r="EC35" s="14">
        <f t="shared" si="53"/>
        <v>0</v>
      </c>
      <c r="ED35" s="14">
        <f t="shared" si="86"/>
        <v>114.22845105</v>
      </c>
      <c r="EI35" s="31">
        <f t="shared" si="87"/>
        <v>45</v>
      </c>
      <c r="EJ35" s="48">
        <v>44735</v>
      </c>
      <c r="EK35" s="49">
        <v>112.44000200000001</v>
      </c>
      <c r="EL35" s="53">
        <f t="shared" si="54"/>
        <v>81.519528882452974</v>
      </c>
      <c r="EM35" s="53">
        <f t="shared" si="55"/>
        <v>81.502313778249558</v>
      </c>
      <c r="EN35" s="54">
        <f t="shared" si="56"/>
        <v>1</v>
      </c>
      <c r="EO35" s="14">
        <f t="shared" si="57"/>
        <v>1</v>
      </c>
      <c r="EP35" s="14">
        <f t="shared" si="88"/>
        <v>0</v>
      </c>
      <c r="EQ35" s="14">
        <f t="shared" si="58"/>
        <v>0</v>
      </c>
      <c r="ER35" s="14">
        <f t="shared" si="59"/>
        <v>0</v>
      </c>
      <c r="ES35" s="14">
        <f t="shared" si="89"/>
        <v>114.22845105</v>
      </c>
    </row>
    <row r="36" spans="4:149" x14ac:dyDescent="0.35">
      <c r="D36" s="31">
        <f t="shared" si="60"/>
        <v>46</v>
      </c>
      <c r="E36" s="48">
        <v>44736</v>
      </c>
      <c r="F36" s="49">
        <v>116.459999</v>
      </c>
      <c r="G36" s="53">
        <f t="shared" si="0"/>
        <v>19.116413946824064</v>
      </c>
      <c r="H36" s="53">
        <f t="shared" si="1"/>
        <v>19.099225762268389</v>
      </c>
      <c r="I36" s="54">
        <f t="shared" si="2"/>
        <v>1</v>
      </c>
      <c r="J36" s="14">
        <f t="shared" si="3"/>
        <v>1</v>
      </c>
      <c r="K36" s="14">
        <f t="shared" si="61"/>
        <v>0</v>
      </c>
      <c r="L36" s="14">
        <f t="shared" si="4"/>
        <v>0</v>
      </c>
      <c r="M36" s="14">
        <f t="shared" si="5"/>
        <v>0</v>
      </c>
      <c r="N36" s="14">
        <f t="shared" si="62"/>
        <v>114.22845105</v>
      </c>
      <c r="S36" s="31">
        <f t="shared" si="63"/>
        <v>46</v>
      </c>
      <c r="T36" s="48">
        <v>44736</v>
      </c>
      <c r="U36" s="49">
        <v>116.459999</v>
      </c>
      <c r="V36" s="53">
        <f t="shared" si="6"/>
        <v>17.229345789736708</v>
      </c>
      <c r="W36" s="53">
        <f t="shared" si="7"/>
        <v>17.212157605181034</v>
      </c>
      <c r="X36" s="54">
        <f t="shared" si="8"/>
        <v>1</v>
      </c>
      <c r="Y36" s="14">
        <f t="shared" si="9"/>
        <v>1</v>
      </c>
      <c r="Z36" s="14">
        <f t="shared" si="64"/>
        <v>0</v>
      </c>
      <c r="AA36" s="14">
        <f t="shared" si="10"/>
        <v>0</v>
      </c>
      <c r="AB36" s="14">
        <f t="shared" si="11"/>
        <v>0</v>
      </c>
      <c r="AC36" s="14">
        <f t="shared" si="65"/>
        <v>114.22845105</v>
      </c>
      <c r="AH36" s="31">
        <f t="shared" si="66"/>
        <v>46</v>
      </c>
      <c r="AI36" s="48">
        <v>44736</v>
      </c>
      <c r="AJ36" s="49">
        <v>116.459999</v>
      </c>
      <c r="AK36" s="53">
        <f t="shared" si="12"/>
        <v>13.6294656792069</v>
      </c>
      <c r="AL36" s="53">
        <f t="shared" si="13"/>
        <v>13.612277494651225</v>
      </c>
      <c r="AM36" s="54">
        <f t="shared" si="14"/>
        <v>1</v>
      </c>
      <c r="AN36" s="14">
        <f t="shared" si="15"/>
        <v>1</v>
      </c>
      <c r="AO36" s="14">
        <f t="shared" si="67"/>
        <v>0</v>
      </c>
      <c r="AP36" s="14">
        <f t="shared" si="16"/>
        <v>0</v>
      </c>
      <c r="AQ36" s="14">
        <f t="shared" si="17"/>
        <v>0</v>
      </c>
      <c r="AR36" s="14">
        <f t="shared" si="68"/>
        <v>114.22845105631318</v>
      </c>
      <c r="AW36" s="31">
        <f t="shared" si="69"/>
        <v>46</v>
      </c>
      <c r="AX36" s="48">
        <v>44736</v>
      </c>
      <c r="AY36" s="49">
        <v>116.459999</v>
      </c>
      <c r="AZ36" s="53">
        <f t="shared" si="18"/>
        <v>36.067116355040859</v>
      </c>
      <c r="BA36" s="53">
        <f t="shared" si="19"/>
        <v>36.049928170485181</v>
      </c>
      <c r="BB36" s="54">
        <f t="shared" si="20"/>
        <v>1</v>
      </c>
      <c r="BC36" s="14">
        <f t="shared" si="21"/>
        <v>1</v>
      </c>
      <c r="BD36" s="14">
        <f t="shared" si="70"/>
        <v>0</v>
      </c>
      <c r="BE36" s="14">
        <f t="shared" si="22"/>
        <v>0</v>
      </c>
      <c r="BF36" s="14">
        <f t="shared" si="23"/>
        <v>0</v>
      </c>
      <c r="BG36" s="14">
        <f t="shared" si="71"/>
        <v>114.22845105</v>
      </c>
      <c r="BL36" s="31">
        <f t="shared" si="72"/>
        <v>46</v>
      </c>
      <c r="BM36" s="48">
        <v>44736</v>
      </c>
      <c r="BN36" s="49">
        <v>116.459999</v>
      </c>
      <c r="BO36" s="53">
        <f t="shared" si="24"/>
        <v>13.6294656792069</v>
      </c>
      <c r="BP36" s="53">
        <f t="shared" si="25"/>
        <v>13.612277494651225</v>
      </c>
      <c r="BQ36" s="54">
        <f t="shared" si="26"/>
        <v>1</v>
      </c>
      <c r="BR36" s="14">
        <f t="shared" si="27"/>
        <v>1</v>
      </c>
      <c r="BS36" s="14">
        <f t="shared" si="73"/>
        <v>0</v>
      </c>
      <c r="BT36" s="14">
        <f t="shared" si="28"/>
        <v>0</v>
      </c>
      <c r="BU36" s="14">
        <f t="shared" si="29"/>
        <v>0</v>
      </c>
      <c r="BV36" s="14">
        <f t="shared" si="74"/>
        <v>114.22845105631318</v>
      </c>
      <c r="CA36" s="31">
        <f t="shared" si="75"/>
        <v>46</v>
      </c>
      <c r="CB36" s="48">
        <v>44736</v>
      </c>
      <c r="CC36" s="49">
        <v>116.459999</v>
      </c>
      <c r="CD36" s="53">
        <f t="shared" si="30"/>
        <v>14.804849109148604</v>
      </c>
      <c r="CE36" s="53">
        <f t="shared" si="31"/>
        <v>14.787660924592927</v>
      </c>
      <c r="CF36" s="54">
        <f t="shared" si="32"/>
        <v>1</v>
      </c>
      <c r="CG36" s="14">
        <f t="shared" si="33"/>
        <v>1</v>
      </c>
      <c r="CH36" s="14">
        <f t="shared" si="76"/>
        <v>0</v>
      </c>
      <c r="CI36" s="14">
        <f t="shared" si="34"/>
        <v>0</v>
      </c>
      <c r="CJ36" s="14">
        <f t="shared" si="35"/>
        <v>0</v>
      </c>
      <c r="CK36" s="14">
        <f t="shared" si="77"/>
        <v>114.22845105000225</v>
      </c>
      <c r="CP36" s="31">
        <f t="shared" si="78"/>
        <v>46</v>
      </c>
      <c r="CQ36" s="48">
        <v>44736</v>
      </c>
      <c r="CR36" s="49">
        <v>116.459999</v>
      </c>
      <c r="CS36" s="53">
        <f t="shared" si="36"/>
        <v>31.939179763339492</v>
      </c>
      <c r="CT36" s="53">
        <f t="shared" si="37"/>
        <v>31.921991578783814</v>
      </c>
      <c r="CU36" s="54">
        <f t="shared" si="38"/>
        <v>1</v>
      </c>
      <c r="CV36" s="14">
        <f t="shared" si="39"/>
        <v>1</v>
      </c>
      <c r="CW36" s="14">
        <f t="shared" si="79"/>
        <v>0</v>
      </c>
      <c r="CX36" s="14">
        <f t="shared" si="40"/>
        <v>0</v>
      </c>
      <c r="CY36" s="14">
        <f t="shared" si="41"/>
        <v>0</v>
      </c>
      <c r="CZ36" s="14">
        <f t="shared" si="80"/>
        <v>114.22845105</v>
      </c>
      <c r="DE36" s="31">
        <f t="shared" si="81"/>
        <v>46</v>
      </c>
      <c r="DF36" s="48">
        <v>44736</v>
      </c>
      <c r="DG36" s="49">
        <v>116.459999</v>
      </c>
      <c r="DH36" s="53">
        <f t="shared" si="42"/>
        <v>3.0220884891728907</v>
      </c>
      <c r="DI36" s="53">
        <f t="shared" si="43"/>
        <v>3.004900304617216</v>
      </c>
      <c r="DJ36" s="54">
        <f t="shared" si="44"/>
        <v>0.99874481424407047</v>
      </c>
      <c r="DK36" s="14">
        <f t="shared" si="45"/>
        <v>0.99874481424407047</v>
      </c>
      <c r="DL36" s="14">
        <f t="shared" si="82"/>
        <v>0.15940819460431543</v>
      </c>
      <c r="DM36" s="14">
        <f t="shared" si="46"/>
        <v>18.564678184210379</v>
      </c>
      <c r="DN36" s="14">
        <f t="shared" si="47"/>
        <v>0.92823390921051896</v>
      </c>
      <c r="DO36" s="14">
        <f t="shared" si="83"/>
        <v>160.60322843099328</v>
      </c>
      <c r="DT36" s="31">
        <f t="shared" si="84"/>
        <v>46</v>
      </c>
      <c r="DU36" s="48">
        <v>44736</v>
      </c>
      <c r="DV36" s="49">
        <v>116.459999</v>
      </c>
      <c r="DW36" s="53">
        <f t="shared" si="48"/>
        <v>53.956422741761678</v>
      </c>
      <c r="DX36" s="53">
        <f t="shared" si="49"/>
        <v>53.939234557206007</v>
      </c>
      <c r="DY36" s="54">
        <f t="shared" si="50"/>
        <v>1</v>
      </c>
      <c r="DZ36" s="14">
        <f t="shared" si="51"/>
        <v>1</v>
      </c>
      <c r="EA36" s="14">
        <f t="shared" si="85"/>
        <v>0</v>
      </c>
      <c r="EB36" s="14">
        <f t="shared" si="52"/>
        <v>0</v>
      </c>
      <c r="EC36" s="14">
        <f t="shared" si="53"/>
        <v>0</v>
      </c>
      <c r="ED36" s="14">
        <f t="shared" si="86"/>
        <v>114.22845105</v>
      </c>
      <c r="EI36" s="31">
        <f t="shared" si="87"/>
        <v>46</v>
      </c>
      <c r="EJ36" s="48">
        <v>44736</v>
      </c>
      <c r="EK36" s="49">
        <v>116.459999</v>
      </c>
      <c r="EL36" s="53">
        <f t="shared" si="54"/>
        <v>83.676002614282439</v>
      </c>
      <c r="EM36" s="53">
        <f t="shared" si="55"/>
        <v>83.658814429726775</v>
      </c>
      <c r="EN36" s="54">
        <f t="shared" si="56"/>
        <v>1</v>
      </c>
      <c r="EO36" s="14">
        <f t="shared" si="57"/>
        <v>1</v>
      </c>
      <c r="EP36" s="14">
        <f t="shared" si="88"/>
        <v>0</v>
      </c>
      <c r="EQ36" s="14">
        <f t="shared" si="58"/>
        <v>0</v>
      </c>
      <c r="ER36" s="14">
        <f t="shared" si="59"/>
        <v>0</v>
      </c>
      <c r="ES36" s="14">
        <f t="shared" si="89"/>
        <v>114.22845105</v>
      </c>
    </row>
    <row r="37" spans="4:149" x14ac:dyDescent="0.35">
      <c r="D37" s="31">
        <f t="shared" si="60"/>
        <v>49</v>
      </c>
      <c r="E37" s="48">
        <v>44739</v>
      </c>
      <c r="F37" s="49">
        <v>113.220001</v>
      </c>
      <c r="G37" s="53">
        <f t="shared" si="0"/>
        <v>17.51261591701476</v>
      </c>
      <c r="H37" s="53">
        <f t="shared" si="1"/>
        <v>17.495508745563129</v>
      </c>
      <c r="I37" s="54">
        <f t="shared" si="2"/>
        <v>1</v>
      </c>
      <c r="J37" s="14">
        <f t="shared" si="3"/>
        <v>1</v>
      </c>
      <c r="K37" s="14">
        <f t="shared" si="61"/>
        <v>0</v>
      </c>
      <c r="L37" s="14">
        <f t="shared" si="4"/>
        <v>0</v>
      </c>
      <c r="M37" s="14">
        <f t="shared" si="5"/>
        <v>0</v>
      </c>
      <c r="N37" s="14">
        <f t="shared" si="62"/>
        <v>114.22845105</v>
      </c>
      <c r="S37" s="31">
        <f t="shared" si="63"/>
        <v>49</v>
      </c>
      <c r="T37" s="48">
        <v>44739</v>
      </c>
      <c r="U37" s="49">
        <v>113.220001</v>
      </c>
      <c r="V37" s="53">
        <f t="shared" si="6"/>
        <v>15.616611317723764</v>
      </c>
      <c r="W37" s="53">
        <f t="shared" si="7"/>
        <v>15.599504146272132</v>
      </c>
      <c r="X37" s="54">
        <f t="shared" si="8"/>
        <v>1</v>
      </c>
      <c r="Y37" s="14">
        <f t="shared" si="9"/>
        <v>1</v>
      </c>
      <c r="Z37" s="14">
        <f t="shared" si="64"/>
        <v>0</v>
      </c>
      <c r="AA37" s="14">
        <f t="shared" si="10"/>
        <v>0</v>
      </c>
      <c r="AB37" s="14">
        <f t="shared" si="11"/>
        <v>0</v>
      </c>
      <c r="AC37" s="14">
        <f t="shared" si="65"/>
        <v>114.22845105</v>
      </c>
      <c r="AH37" s="31">
        <f t="shared" si="66"/>
        <v>49</v>
      </c>
      <c r="AI37" s="48">
        <v>44739</v>
      </c>
      <c r="AJ37" s="49">
        <v>113.220001</v>
      </c>
      <c r="AK37" s="53">
        <f t="shared" si="12"/>
        <v>11.999683534365138</v>
      </c>
      <c r="AL37" s="53">
        <f t="shared" si="13"/>
        <v>11.982576362913505</v>
      </c>
      <c r="AM37" s="54">
        <f t="shared" si="14"/>
        <v>1</v>
      </c>
      <c r="AN37" s="14">
        <f t="shared" si="15"/>
        <v>1</v>
      </c>
      <c r="AO37" s="14">
        <f t="shared" si="67"/>
        <v>0</v>
      </c>
      <c r="AP37" s="14">
        <f t="shared" si="16"/>
        <v>0</v>
      </c>
      <c r="AQ37" s="14">
        <f t="shared" si="17"/>
        <v>0</v>
      </c>
      <c r="AR37" s="14">
        <f t="shared" si="68"/>
        <v>114.22845105631318</v>
      </c>
      <c r="AW37" s="31">
        <f t="shared" si="69"/>
        <v>49</v>
      </c>
      <c r="AX37" s="48">
        <v>44739</v>
      </c>
      <c r="AY37" s="49">
        <v>113.220001</v>
      </c>
      <c r="AZ37" s="53">
        <f t="shared" si="18"/>
        <v>34.543590450969575</v>
      </c>
      <c r="BA37" s="53">
        <f t="shared" si="19"/>
        <v>34.52648327951794</v>
      </c>
      <c r="BB37" s="54">
        <f t="shared" si="20"/>
        <v>1</v>
      </c>
      <c r="BC37" s="14">
        <f t="shared" si="21"/>
        <v>1</v>
      </c>
      <c r="BD37" s="14">
        <f t="shared" si="70"/>
        <v>0</v>
      </c>
      <c r="BE37" s="14">
        <f t="shared" si="22"/>
        <v>0</v>
      </c>
      <c r="BF37" s="14">
        <f t="shared" si="23"/>
        <v>0</v>
      </c>
      <c r="BG37" s="14">
        <f t="shared" si="71"/>
        <v>114.22845105</v>
      </c>
      <c r="BL37" s="31">
        <f t="shared" si="72"/>
        <v>49</v>
      </c>
      <c r="BM37" s="48">
        <v>44739</v>
      </c>
      <c r="BN37" s="49">
        <v>113.220001</v>
      </c>
      <c r="BO37" s="53">
        <f t="shared" si="24"/>
        <v>11.999683534365138</v>
      </c>
      <c r="BP37" s="53">
        <f t="shared" si="25"/>
        <v>11.982576362913505</v>
      </c>
      <c r="BQ37" s="54">
        <f t="shared" si="26"/>
        <v>1</v>
      </c>
      <c r="BR37" s="14">
        <f t="shared" si="27"/>
        <v>1</v>
      </c>
      <c r="BS37" s="14">
        <f t="shared" si="73"/>
        <v>0</v>
      </c>
      <c r="BT37" s="14">
        <f t="shared" si="28"/>
        <v>0</v>
      </c>
      <c r="BU37" s="14">
        <f t="shared" si="29"/>
        <v>0</v>
      </c>
      <c r="BV37" s="14">
        <f t="shared" si="74"/>
        <v>114.22845105631318</v>
      </c>
      <c r="CA37" s="31">
        <f t="shared" si="75"/>
        <v>49</v>
      </c>
      <c r="CB37" s="48">
        <v>44739</v>
      </c>
      <c r="CC37" s="49">
        <v>113.220001</v>
      </c>
      <c r="CD37" s="53">
        <f t="shared" si="30"/>
        <v>13.180633136386694</v>
      </c>
      <c r="CE37" s="53">
        <f t="shared" si="31"/>
        <v>13.163525964935062</v>
      </c>
      <c r="CF37" s="54">
        <f t="shared" si="32"/>
        <v>1</v>
      </c>
      <c r="CG37" s="14">
        <f t="shared" si="33"/>
        <v>1</v>
      </c>
      <c r="CH37" s="14">
        <f t="shared" si="76"/>
        <v>0</v>
      </c>
      <c r="CI37" s="14">
        <f t="shared" si="34"/>
        <v>0</v>
      </c>
      <c r="CJ37" s="14">
        <f t="shared" si="35"/>
        <v>0</v>
      </c>
      <c r="CK37" s="14">
        <f t="shared" si="77"/>
        <v>114.22845105000225</v>
      </c>
      <c r="CP37" s="31">
        <f t="shared" si="78"/>
        <v>49</v>
      </c>
      <c r="CQ37" s="48">
        <v>44739</v>
      </c>
      <c r="CR37" s="49">
        <v>113.220001</v>
      </c>
      <c r="CS37" s="53">
        <f t="shared" si="36"/>
        <v>30.396105510347443</v>
      </c>
      <c r="CT37" s="53">
        <f t="shared" si="37"/>
        <v>30.378998338895812</v>
      </c>
      <c r="CU37" s="54">
        <f t="shared" si="38"/>
        <v>1</v>
      </c>
      <c r="CV37" s="14">
        <f t="shared" si="39"/>
        <v>1</v>
      </c>
      <c r="CW37" s="14">
        <f t="shared" si="79"/>
        <v>0</v>
      </c>
      <c r="CX37" s="14">
        <f t="shared" si="40"/>
        <v>0</v>
      </c>
      <c r="CY37" s="14">
        <f t="shared" si="41"/>
        <v>0</v>
      </c>
      <c r="CZ37" s="14">
        <f t="shared" si="80"/>
        <v>114.22845105</v>
      </c>
      <c r="DE37" s="31">
        <f t="shared" si="81"/>
        <v>49</v>
      </c>
      <c r="DF37" s="48">
        <v>44739</v>
      </c>
      <c r="DG37" s="49">
        <v>113.220001</v>
      </c>
      <c r="DH37" s="53">
        <f t="shared" si="42"/>
        <v>1.3420738114812596</v>
      </c>
      <c r="DI37" s="53">
        <f t="shared" si="43"/>
        <v>1.3249666400296274</v>
      </c>
      <c r="DJ37" s="54">
        <f t="shared" si="44"/>
        <v>0.91021396787115105</v>
      </c>
      <c r="DK37" s="14">
        <f t="shared" si="45"/>
        <v>0.91021396787115105</v>
      </c>
      <c r="DL37" s="14">
        <f t="shared" si="82"/>
        <v>-8.8530846372919414E-2</v>
      </c>
      <c r="DM37" s="14">
        <f t="shared" si="46"/>
        <v>-10.023462514872783</v>
      </c>
      <c r="DN37" s="14">
        <f t="shared" si="47"/>
        <v>0.50117312574363915</v>
      </c>
      <c r="DO37" s="14">
        <f t="shared" si="83"/>
        <v>151.08093904186413</v>
      </c>
      <c r="DT37" s="31">
        <f t="shared" si="84"/>
        <v>49</v>
      </c>
      <c r="DU37" s="48">
        <v>44739</v>
      </c>
      <c r="DV37" s="49">
        <v>113.220001</v>
      </c>
      <c r="DW37" s="53">
        <f t="shared" si="48"/>
        <v>52.517613837438113</v>
      </c>
      <c r="DX37" s="53">
        <f t="shared" si="49"/>
        <v>52.500506665986485</v>
      </c>
      <c r="DY37" s="54">
        <f t="shared" si="50"/>
        <v>1</v>
      </c>
      <c r="DZ37" s="14">
        <f t="shared" si="51"/>
        <v>1</v>
      </c>
      <c r="EA37" s="14">
        <f t="shared" si="85"/>
        <v>0</v>
      </c>
      <c r="EB37" s="14">
        <f t="shared" si="52"/>
        <v>0</v>
      </c>
      <c r="EC37" s="14">
        <f t="shared" si="53"/>
        <v>0</v>
      </c>
      <c r="ED37" s="14">
        <f t="shared" si="86"/>
        <v>114.22845105</v>
      </c>
      <c r="EI37" s="31">
        <f t="shared" si="87"/>
        <v>49</v>
      </c>
      <c r="EJ37" s="48">
        <v>44739</v>
      </c>
      <c r="EK37" s="49">
        <v>113.220001</v>
      </c>
      <c r="EL37" s="53">
        <f t="shared" si="54"/>
        <v>82.377934417627216</v>
      </c>
      <c r="EM37" s="53">
        <f t="shared" si="55"/>
        <v>82.360827246175589</v>
      </c>
      <c r="EN37" s="54">
        <f t="shared" si="56"/>
        <v>1</v>
      </c>
      <c r="EO37" s="14">
        <f t="shared" si="57"/>
        <v>1</v>
      </c>
      <c r="EP37" s="14">
        <f t="shared" si="88"/>
        <v>0</v>
      </c>
      <c r="EQ37" s="14">
        <f t="shared" si="58"/>
        <v>0</v>
      </c>
      <c r="ER37" s="14">
        <f t="shared" si="59"/>
        <v>0</v>
      </c>
      <c r="ES37" s="14">
        <f t="shared" si="89"/>
        <v>114.22845105</v>
      </c>
    </row>
    <row r="38" spans="4:149" x14ac:dyDescent="0.35">
      <c r="D38" s="31">
        <f t="shared" si="60"/>
        <v>50</v>
      </c>
      <c r="E38" s="48">
        <v>44740</v>
      </c>
      <c r="F38" s="49">
        <v>107.400002</v>
      </c>
      <c r="G38" s="53">
        <f t="shared" si="0"/>
        <v>14.435644292038447</v>
      </c>
      <c r="H38" s="53">
        <f t="shared" si="1"/>
        <v>14.418564210344828</v>
      </c>
      <c r="I38" s="54">
        <f t="shared" si="2"/>
        <v>1</v>
      </c>
      <c r="J38" s="14">
        <f t="shared" si="3"/>
        <v>1</v>
      </c>
      <c r="K38" s="14">
        <f t="shared" si="61"/>
        <v>0</v>
      </c>
      <c r="L38" s="14">
        <f t="shared" si="4"/>
        <v>0</v>
      </c>
      <c r="M38" s="14">
        <f t="shared" si="5"/>
        <v>0</v>
      </c>
      <c r="N38" s="14">
        <f t="shared" si="62"/>
        <v>114.22845105</v>
      </c>
      <c r="S38" s="31">
        <f t="shared" si="63"/>
        <v>50</v>
      </c>
      <c r="T38" s="48">
        <v>44740</v>
      </c>
      <c r="U38" s="49">
        <v>107.400002</v>
      </c>
      <c r="V38" s="53">
        <f t="shared" si="6"/>
        <v>12.536632546370429</v>
      </c>
      <c r="W38" s="53">
        <f t="shared" si="7"/>
        <v>12.519552464676808</v>
      </c>
      <c r="X38" s="54">
        <f t="shared" si="8"/>
        <v>1</v>
      </c>
      <c r="Y38" s="14">
        <f t="shared" si="9"/>
        <v>1</v>
      </c>
      <c r="Z38" s="14">
        <f t="shared" si="64"/>
        <v>0</v>
      </c>
      <c r="AA38" s="14">
        <f t="shared" si="10"/>
        <v>0</v>
      </c>
      <c r="AB38" s="14">
        <f t="shared" si="11"/>
        <v>0</v>
      </c>
      <c r="AC38" s="14">
        <f t="shared" si="65"/>
        <v>114.22845105</v>
      </c>
      <c r="AH38" s="31">
        <f t="shared" si="66"/>
        <v>50</v>
      </c>
      <c r="AI38" s="48">
        <v>44740</v>
      </c>
      <c r="AJ38" s="49">
        <v>107.400002</v>
      </c>
      <c r="AK38" s="53">
        <f t="shared" si="12"/>
        <v>8.9139681570543221</v>
      </c>
      <c r="AL38" s="53">
        <f t="shared" si="13"/>
        <v>8.8968880753607014</v>
      </c>
      <c r="AM38" s="54">
        <f t="shared" si="14"/>
        <v>1</v>
      </c>
      <c r="AN38" s="14">
        <f t="shared" si="15"/>
        <v>1</v>
      </c>
      <c r="AO38" s="14">
        <f t="shared" si="67"/>
        <v>0</v>
      </c>
      <c r="AP38" s="14">
        <f t="shared" si="16"/>
        <v>0</v>
      </c>
      <c r="AQ38" s="14">
        <f t="shared" si="17"/>
        <v>0</v>
      </c>
      <c r="AR38" s="14">
        <f t="shared" si="68"/>
        <v>114.22845105631318</v>
      </c>
      <c r="AW38" s="31">
        <f t="shared" si="69"/>
        <v>50</v>
      </c>
      <c r="AX38" s="48">
        <v>44740</v>
      </c>
      <c r="AY38" s="49">
        <v>107.400002</v>
      </c>
      <c r="AZ38" s="53">
        <f t="shared" si="18"/>
        <v>31.493630697898038</v>
      </c>
      <c r="BA38" s="53">
        <f t="shared" si="19"/>
        <v>31.476550616204417</v>
      </c>
      <c r="BB38" s="54">
        <f t="shared" si="20"/>
        <v>1</v>
      </c>
      <c r="BC38" s="14">
        <f t="shared" si="21"/>
        <v>1</v>
      </c>
      <c r="BD38" s="14">
        <f t="shared" si="70"/>
        <v>0</v>
      </c>
      <c r="BE38" s="14">
        <f t="shared" si="22"/>
        <v>0</v>
      </c>
      <c r="BF38" s="14">
        <f t="shared" si="23"/>
        <v>0</v>
      </c>
      <c r="BG38" s="14">
        <f t="shared" si="71"/>
        <v>114.22845105</v>
      </c>
      <c r="BL38" s="31">
        <f t="shared" si="72"/>
        <v>50</v>
      </c>
      <c r="BM38" s="48">
        <v>44740</v>
      </c>
      <c r="BN38" s="49">
        <v>107.400002</v>
      </c>
      <c r="BO38" s="53">
        <f t="shared" si="24"/>
        <v>8.9139681570543221</v>
      </c>
      <c r="BP38" s="53">
        <f t="shared" si="25"/>
        <v>8.8968880753607014</v>
      </c>
      <c r="BQ38" s="54">
        <f t="shared" si="26"/>
        <v>1</v>
      </c>
      <c r="BR38" s="14">
        <f t="shared" si="27"/>
        <v>1</v>
      </c>
      <c r="BS38" s="14">
        <f t="shared" si="73"/>
        <v>0</v>
      </c>
      <c r="BT38" s="14">
        <f t="shared" si="28"/>
        <v>0</v>
      </c>
      <c r="BU38" s="14">
        <f t="shared" si="29"/>
        <v>0</v>
      </c>
      <c r="BV38" s="14">
        <f t="shared" si="74"/>
        <v>114.22845105631318</v>
      </c>
      <c r="CA38" s="31">
        <f t="shared" si="75"/>
        <v>50</v>
      </c>
      <c r="CB38" s="48">
        <v>44740</v>
      </c>
      <c r="CC38" s="49">
        <v>107.400002</v>
      </c>
      <c r="CD38" s="53">
        <f t="shared" si="30"/>
        <v>10.09679079689367</v>
      </c>
      <c r="CE38" s="53">
        <f t="shared" si="31"/>
        <v>10.079710715200047</v>
      </c>
      <c r="CF38" s="54">
        <f t="shared" si="32"/>
        <v>1</v>
      </c>
      <c r="CG38" s="14">
        <f t="shared" si="33"/>
        <v>1</v>
      </c>
      <c r="CH38" s="14">
        <f t="shared" si="76"/>
        <v>0</v>
      </c>
      <c r="CI38" s="14">
        <f t="shared" si="34"/>
        <v>0</v>
      </c>
      <c r="CJ38" s="14">
        <f t="shared" si="35"/>
        <v>0</v>
      </c>
      <c r="CK38" s="14">
        <f t="shared" si="77"/>
        <v>114.22845105000225</v>
      </c>
      <c r="CP38" s="31">
        <f t="shared" si="78"/>
        <v>50</v>
      </c>
      <c r="CQ38" s="48">
        <v>44740</v>
      </c>
      <c r="CR38" s="49">
        <v>107.400002</v>
      </c>
      <c r="CS38" s="53">
        <f t="shared" si="36"/>
        <v>27.339567664418119</v>
      </c>
      <c r="CT38" s="53">
        <f t="shared" si="37"/>
        <v>27.322487582724499</v>
      </c>
      <c r="CU38" s="54">
        <f t="shared" si="38"/>
        <v>1</v>
      </c>
      <c r="CV38" s="14">
        <f t="shared" si="39"/>
        <v>1</v>
      </c>
      <c r="CW38" s="14">
        <f t="shared" si="79"/>
        <v>0</v>
      </c>
      <c r="CX38" s="14">
        <f t="shared" si="40"/>
        <v>0</v>
      </c>
      <c r="CY38" s="14">
        <f t="shared" si="41"/>
        <v>0</v>
      </c>
      <c r="CZ38" s="14">
        <f t="shared" si="80"/>
        <v>114.22845105</v>
      </c>
      <c r="DE38" s="31">
        <f t="shared" si="81"/>
        <v>50</v>
      </c>
      <c r="DF38" s="48">
        <v>44740</v>
      </c>
      <c r="DG38" s="49">
        <v>107.400002</v>
      </c>
      <c r="DH38" s="53">
        <f t="shared" si="42"/>
        <v>-1.7605450018643929</v>
      </c>
      <c r="DI38" s="53">
        <f t="shared" si="43"/>
        <v>-1.7776250835580132</v>
      </c>
      <c r="DJ38" s="54">
        <f t="shared" si="44"/>
        <v>3.9157722166882077E-2</v>
      </c>
      <c r="DK38" s="14">
        <f t="shared" si="45"/>
        <v>3.9157722166882077E-2</v>
      </c>
      <c r="DL38" s="14">
        <f t="shared" si="82"/>
        <v>-0.87105624570426898</v>
      </c>
      <c r="DM38" s="14">
        <f t="shared" si="46"/>
        <v>-93.551442530750975</v>
      </c>
      <c r="DN38" s="14">
        <f t="shared" si="47"/>
        <v>4.6775721265375489</v>
      </c>
      <c r="DO38" s="14">
        <f t="shared" si="83"/>
        <v>62.207068637650707</v>
      </c>
      <c r="DT38" s="31">
        <f t="shared" si="84"/>
        <v>50</v>
      </c>
      <c r="DU38" s="48">
        <v>44740</v>
      </c>
      <c r="DV38" s="49">
        <v>107.400002</v>
      </c>
      <c r="DW38" s="53">
        <f t="shared" si="48"/>
        <v>49.496161673075669</v>
      </c>
      <c r="DX38" s="53">
        <f t="shared" si="49"/>
        <v>49.479081591382048</v>
      </c>
      <c r="DY38" s="54">
        <f t="shared" si="50"/>
        <v>1</v>
      </c>
      <c r="DZ38" s="14">
        <f t="shared" si="51"/>
        <v>1</v>
      </c>
      <c r="EA38" s="14">
        <f t="shared" si="85"/>
        <v>0</v>
      </c>
      <c r="EB38" s="14">
        <f t="shared" si="52"/>
        <v>0</v>
      </c>
      <c r="EC38" s="14">
        <f t="shared" si="53"/>
        <v>0</v>
      </c>
      <c r="ED38" s="14">
        <f t="shared" si="86"/>
        <v>114.22845105</v>
      </c>
      <c r="EI38" s="31">
        <f t="shared" si="87"/>
        <v>50</v>
      </c>
      <c r="EJ38" s="48">
        <v>44740</v>
      </c>
      <c r="EK38" s="49">
        <v>107.400002</v>
      </c>
      <c r="EL38" s="53">
        <f t="shared" si="54"/>
        <v>79.403842030178296</v>
      </c>
      <c r="EM38" s="53">
        <f t="shared" si="55"/>
        <v>79.386761948484676</v>
      </c>
      <c r="EN38" s="54">
        <f t="shared" si="56"/>
        <v>1</v>
      </c>
      <c r="EO38" s="14">
        <f t="shared" si="57"/>
        <v>1</v>
      </c>
      <c r="EP38" s="14">
        <f t="shared" si="88"/>
        <v>0</v>
      </c>
      <c r="EQ38" s="14">
        <f t="shared" si="58"/>
        <v>0</v>
      </c>
      <c r="ER38" s="14">
        <f t="shared" si="59"/>
        <v>0</v>
      </c>
      <c r="ES38" s="14">
        <f t="shared" si="89"/>
        <v>114.22845105</v>
      </c>
    </row>
    <row r="39" spans="4:149" x14ac:dyDescent="0.35">
      <c r="D39" s="31">
        <f t="shared" si="60"/>
        <v>51</v>
      </c>
      <c r="E39" s="48">
        <v>44741</v>
      </c>
      <c r="F39" s="49">
        <v>108.91999800000001</v>
      </c>
      <c r="G39" s="53">
        <f t="shared" si="0"/>
        <v>15.267666111471991</v>
      </c>
      <c r="H39" s="53">
        <f t="shared" si="1"/>
        <v>15.250613162570232</v>
      </c>
      <c r="I39" s="54">
        <f t="shared" si="2"/>
        <v>1</v>
      </c>
      <c r="J39" s="14">
        <f t="shared" si="3"/>
        <v>1</v>
      </c>
      <c r="K39" s="14">
        <f t="shared" si="61"/>
        <v>0</v>
      </c>
      <c r="L39" s="14">
        <f t="shared" si="4"/>
        <v>0</v>
      </c>
      <c r="M39" s="14">
        <f t="shared" si="5"/>
        <v>0</v>
      </c>
      <c r="N39" s="14">
        <f t="shared" si="62"/>
        <v>114.22845105</v>
      </c>
      <c r="S39" s="31">
        <f t="shared" si="63"/>
        <v>51</v>
      </c>
      <c r="T39" s="48">
        <v>44741</v>
      </c>
      <c r="U39" s="49">
        <v>108.91999800000001</v>
      </c>
      <c r="V39" s="53">
        <f t="shared" si="6"/>
        <v>13.365632865491204</v>
      </c>
      <c r="W39" s="53">
        <f t="shared" si="7"/>
        <v>13.348579916589445</v>
      </c>
      <c r="X39" s="54">
        <f t="shared" si="8"/>
        <v>1</v>
      </c>
      <c r="Y39" s="14">
        <f t="shared" si="9"/>
        <v>1</v>
      </c>
      <c r="Z39" s="14">
        <f t="shared" si="64"/>
        <v>0</v>
      </c>
      <c r="AA39" s="14">
        <f t="shared" si="10"/>
        <v>0</v>
      </c>
      <c r="AB39" s="14">
        <f t="shared" si="11"/>
        <v>0</v>
      </c>
      <c r="AC39" s="14">
        <f t="shared" si="65"/>
        <v>114.22845105</v>
      </c>
      <c r="AH39" s="31">
        <f t="shared" si="66"/>
        <v>51</v>
      </c>
      <c r="AI39" s="48">
        <v>44741</v>
      </c>
      <c r="AJ39" s="49">
        <v>108.91999800000001</v>
      </c>
      <c r="AK39" s="53">
        <f t="shared" si="12"/>
        <v>9.7372044878214759</v>
      </c>
      <c r="AL39" s="53">
        <f t="shared" si="13"/>
        <v>9.7201515389197173</v>
      </c>
      <c r="AM39" s="54">
        <f t="shared" si="14"/>
        <v>1</v>
      </c>
      <c r="AN39" s="14">
        <f t="shared" si="15"/>
        <v>1</v>
      </c>
      <c r="AO39" s="14">
        <f t="shared" si="67"/>
        <v>0</v>
      </c>
      <c r="AP39" s="14">
        <f t="shared" si="16"/>
        <v>0</v>
      </c>
      <c r="AQ39" s="14">
        <f t="shared" si="17"/>
        <v>0</v>
      </c>
      <c r="AR39" s="14">
        <f t="shared" si="68"/>
        <v>114.22845105631318</v>
      </c>
      <c r="AW39" s="31">
        <f t="shared" si="69"/>
        <v>51</v>
      </c>
      <c r="AX39" s="48">
        <v>44741</v>
      </c>
      <c r="AY39" s="49">
        <v>108.91999800000001</v>
      </c>
      <c r="AZ39" s="53">
        <f t="shared" si="18"/>
        <v>32.352793324321489</v>
      </c>
      <c r="BA39" s="53">
        <f t="shared" si="19"/>
        <v>32.335740375419732</v>
      </c>
      <c r="BB39" s="54">
        <f t="shared" si="20"/>
        <v>1</v>
      </c>
      <c r="BC39" s="14">
        <f t="shared" si="21"/>
        <v>1</v>
      </c>
      <c r="BD39" s="14">
        <f t="shared" si="70"/>
        <v>0</v>
      </c>
      <c r="BE39" s="14">
        <f t="shared" si="22"/>
        <v>0</v>
      </c>
      <c r="BF39" s="14">
        <f t="shared" si="23"/>
        <v>0</v>
      </c>
      <c r="BG39" s="14">
        <f t="shared" si="71"/>
        <v>114.22845105</v>
      </c>
      <c r="BL39" s="31">
        <f t="shared" si="72"/>
        <v>51</v>
      </c>
      <c r="BM39" s="48">
        <v>44741</v>
      </c>
      <c r="BN39" s="49">
        <v>108.91999800000001</v>
      </c>
      <c r="BO39" s="53">
        <f t="shared" si="24"/>
        <v>9.7372044878214759</v>
      </c>
      <c r="BP39" s="53">
        <f t="shared" si="25"/>
        <v>9.7201515389197173</v>
      </c>
      <c r="BQ39" s="54">
        <f t="shared" si="26"/>
        <v>1</v>
      </c>
      <c r="BR39" s="14">
        <f t="shared" si="27"/>
        <v>1</v>
      </c>
      <c r="BS39" s="14">
        <f t="shared" si="73"/>
        <v>0</v>
      </c>
      <c r="BT39" s="14">
        <f t="shared" si="28"/>
        <v>0</v>
      </c>
      <c r="BU39" s="14">
        <f t="shared" si="29"/>
        <v>0</v>
      </c>
      <c r="BV39" s="14">
        <f t="shared" si="74"/>
        <v>114.22845105631318</v>
      </c>
      <c r="CA39" s="31">
        <f t="shared" si="75"/>
        <v>51</v>
      </c>
      <c r="CB39" s="48">
        <v>44741</v>
      </c>
      <c r="CC39" s="49">
        <v>108.91999800000001</v>
      </c>
      <c r="CD39" s="53">
        <f t="shared" si="30"/>
        <v>10.92190910600266</v>
      </c>
      <c r="CE39" s="53">
        <f t="shared" si="31"/>
        <v>10.904856157100904</v>
      </c>
      <c r="CF39" s="54">
        <f t="shared" si="32"/>
        <v>1</v>
      </c>
      <c r="CG39" s="14">
        <f t="shared" si="33"/>
        <v>1</v>
      </c>
      <c r="CH39" s="14">
        <f t="shared" si="76"/>
        <v>0</v>
      </c>
      <c r="CI39" s="14">
        <f t="shared" si="34"/>
        <v>0</v>
      </c>
      <c r="CJ39" s="14">
        <f t="shared" si="35"/>
        <v>0</v>
      </c>
      <c r="CK39" s="14">
        <f t="shared" si="77"/>
        <v>114.22845105000225</v>
      </c>
      <c r="CP39" s="31">
        <f t="shared" si="78"/>
        <v>51</v>
      </c>
      <c r="CQ39" s="48">
        <v>44741</v>
      </c>
      <c r="CR39" s="49">
        <v>108.91999800000001</v>
      </c>
      <c r="CS39" s="53">
        <f t="shared" si="36"/>
        <v>28.192120798939477</v>
      </c>
      <c r="CT39" s="53">
        <f t="shared" si="37"/>
        <v>28.175067850037721</v>
      </c>
      <c r="CU39" s="54">
        <f t="shared" si="38"/>
        <v>1</v>
      </c>
      <c r="CV39" s="14">
        <f t="shared" si="39"/>
        <v>1</v>
      </c>
      <c r="CW39" s="14">
        <f t="shared" si="79"/>
        <v>0</v>
      </c>
      <c r="CX39" s="14">
        <f t="shared" si="40"/>
        <v>0</v>
      </c>
      <c r="CY39" s="14">
        <f t="shared" si="41"/>
        <v>0</v>
      </c>
      <c r="CZ39" s="14">
        <f t="shared" si="80"/>
        <v>114.22845105</v>
      </c>
      <c r="DE39" s="31">
        <f t="shared" si="81"/>
        <v>51</v>
      </c>
      <c r="DF39" s="48">
        <v>44741</v>
      </c>
      <c r="DG39" s="49">
        <v>108.91999800000001</v>
      </c>
      <c r="DH39" s="53">
        <f t="shared" si="42"/>
        <v>-0.95429279187587301</v>
      </c>
      <c r="DI39" s="53">
        <f t="shared" si="43"/>
        <v>-0.97134574077763036</v>
      </c>
      <c r="DJ39" s="54">
        <f t="shared" si="44"/>
        <v>0.16996772783694597</v>
      </c>
      <c r="DK39" s="14">
        <f t="shared" si="45"/>
        <v>0.16996772783694597</v>
      </c>
      <c r="DL39" s="14">
        <f t="shared" si="82"/>
        <v>0.1308100056700639</v>
      </c>
      <c r="DM39" s="14">
        <f t="shared" si="46"/>
        <v>14.247825555963349</v>
      </c>
      <c r="DN39" s="14">
        <f t="shared" si="47"/>
        <v>0.71239127779816747</v>
      </c>
      <c r="DO39" s="14">
        <f t="shared" si="83"/>
        <v>77.167285471412228</v>
      </c>
      <c r="DT39" s="31">
        <f t="shared" si="84"/>
        <v>51</v>
      </c>
      <c r="DU39" s="48">
        <v>44741</v>
      </c>
      <c r="DV39" s="49">
        <v>108.91999800000001</v>
      </c>
      <c r="DW39" s="53">
        <f t="shared" si="48"/>
        <v>50.383967962760522</v>
      </c>
      <c r="DX39" s="53">
        <f t="shared" si="49"/>
        <v>50.366915013858765</v>
      </c>
      <c r="DY39" s="54">
        <f t="shared" si="50"/>
        <v>1</v>
      </c>
      <c r="DZ39" s="14">
        <f t="shared" si="51"/>
        <v>1</v>
      </c>
      <c r="EA39" s="14">
        <f t="shared" si="85"/>
        <v>0</v>
      </c>
      <c r="EB39" s="14">
        <f t="shared" si="52"/>
        <v>0</v>
      </c>
      <c r="EC39" s="14">
        <f t="shared" si="53"/>
        <v>0</v>
      </c>
      <c r="ED39" s="14">
        <f t="shared" si="86"/>
        <v>114.22845105</v>
      </c>
      <c r="EI39" s="31">
        <f t="shared" si="87"/>
        <v>51</v>
      </c>
      <c r="EJ39" s="48">
        <v>44741</v>
      </c>
      <c r="EK39" s="49">
        <v>108.91999800000001</v>
      </c>
      <c r="EL39" s="53">
        <f t="shared" si="54"/>
        <v>80.339234158002228</v>
      </c>
      <c r="EM39" s="53">
        <f t="shared" si="55"/>
        <v>80.322181209100478</v>
      </c>
      <c r="EN39" s="54">
        <f t="shared" si="56"/>
        <v>1</v>
      </c>
      <c r="EO39" s="14">
        <f t="shared" si="57"/>
        <v>1</v>
      </c>
      <c r="EP39" s="14">
        <f t="shared" si="88"/>
        <v>0</v>
      </c>
      <c r="EQ39" s="14">
        <f t="shared" si="58"/>
        <v>0</v>
      </c>
      <c r="ER39" s="14">
        <f t="shared" si="59"/>
        <v>0</v>
      </c>
      <c r="ES39" s="14">
        <f t="shared" si="89"/>
        <v>114.22845105</v>
      </c>
    </row>
    <row r="40" spans="4:149" x14ac:dyDescent="0.35">
      <c r="D40" s="31">
        <f t="shared" si="60"/>
        <v>52</v>
      </c>
      <c r="E40" s="48">
        <v>44742</v>
      </c>
      <c r="F40" s="49">
        <v>106.209999</v>
      </c>
      <c r="G40" s="53">
        <f t="shared" si="0"/>
        <v>13.797120213302</v>
      </c>
      <c r="H40" s="53">
        <f t="shared" si="1"/>
        <v>13.780094440431698</v>
      </c>
      <c r="I40" s="54">
        <f t="shared" si="2"/>
        <v>1</v>
      </c>
      <c r="J40" s="14">
        <f t="shared" si="3"/>
        <v>1</v>
      </c>
      <c r="K40" s="14">
        <f t="shared" si="61"/>
        <v>0</v>
      </c>
      <c r="L40" s="14">
        <f t="shared" si="4"/>
        <v>0</v>
      </c>
      <c r="M40" s="14">
        <f t="shared" si="5"/>
        <v>0</v>
      </c>
      <c r="N40" s="14">
        <f t="shared" si="62"/>
        <v>114.22845105</v>
      </c>
      <c r="S40" s="31">
        <f t="shared" si="63"/>
        <v>52</v>
      </c>
      <c r="T40" s="48">
        <v>44742</v>
      </c>
      <c r="U40" s="49">
        <v>106.209999</v>
      </c>
      <c r="V40" s="53">
        <f t="shared" si="6"/>
        <v>11.892050998515952</v>
      </c>
      <c r="W40" s="53">
        <f t="shared" si="7"/>
        <v>11.875025225645651</v>
      </c>
      <c r="X40" s="54">
        <f t="shared" si="8"/>
        <v>1</v>
      </c>
      <c r="Y40" s="14">
        <f t="shared" si="9"/>
        <v>1</v>
      </c>
      <c r="Z40" s="14">
        <f t="shared" si="64"/>
        <v>0</v>
      </c>
      <c r="AA40" s="14">
        <f t="shared" si="10"/>
        <v>0</v>
      </c>
      <c r="AB40" s="14">
        <f t="shared" si="11"/>
        <v>0</v>
      </c>
      <c r="AC40" s="14">
        <f t="shared" si="65"/>
        <v>114.22845105</v>
      </c>
      <c r="AH40" s="31">
        <f t="shared" si="66"/>
        <v>52</v>
      </c>
      <c r="AI40" s="48">
        <v>44742</v>
      </c>
      <c r="AJ40" s="49">
        <v>106.209999</v>
      </c>
      <c r="AK40" s="53">
        <f t="shared" si="12"/>
        <v>8.2578310315614356</v>
      </c>
      <c r="AL40" s="53">
        <f t="shared" si="13"/>
        <v>8.2408052586911342</v>
      </c>
      <c r="AM40" s="54">
        <f t="shared" si="14"/>
        <v>0.99999999999999989</v>
      </c>
      <c r="AN40" s="14">
        <f t="shared" si="15"/>
        <v>0.99999999999999989</v>
      </c>
      <c r="AO40" s="14">
        <f t="shared" si="67"/>
        <v>0</v>
      </c>
      <c r="AP40" s="14">
        <f t="shared" si="16"/>
        <v>0</v>
      </c>
      <c r="AQ40" s="14">
        <f t="shared" si="17"/>
        <v>0</v>
      </c>
      <c r="AR40" s="14">
        <f t="shared" si="68"/>
        <v>114.22845105631318</v>
      </c>
      <c r="AW40" s="31">
        <f t="shared" si="69"/>
        <v>52</v>
      </c>
      <c r="AX40" s="48">
        <v>44742</v>
      </c>
      <c r="AY40" s="49">
        <v>106.209999</v>
      </c>
      <c r="AZ40" s="53">
        <f t="shared" si="18"/>
        <v>30.90951819723908</v>
      </c>
      <c r="BA40" s="53">
        <f t="shared" si="19"/>
        <v>30.892492424368779</v>
      </c>
      <c r="BB40" s="54">
        <f t="shared" si="20"/>
        <v>1</v>
      </c>
      <c r="BC40" s="14">
        <f t="shared" si="21"/>
        <v>1</v>
      </c>
      <c r="BD40" s="14">
        <f t="shared" si="70"/>
        <v>0</v>
      </c>
      <c r="BE40" s="14">
        <f t="shared" si="22"/>
        <v>0</v>
      </c>
      <c r="BF40" s="14">
        <f t="shared" si="23"/>
        <v>0</v>
      </c>
      <c r="BG40" s="14">
        <f t="shared" si="71"/>
        <v>114.22845105</v>
      </c>
      <c r="BL40" s="31">
        <f t="shared" si="72"/>
        <v>52</v>
      </c>
      <c r="BM40" s="48">
        <v>44742</v>
      </c>
      <c r="BN40" s="49">
        <v>106.209999</v>
      </c>
      <c r="BO40" s="53">
        <f t="shared" si="24"/>
        <v>8.2578310315614356</v>
      </c>
      <c r="BP40" s="53">
        <f t="shared" si="25"/>
        <v>8.2408052586911342</v>
      </c>
      <c r="BQ40" s="54">
        <f t="shared" si="26"/>
        <v>0.99999999999999989</v>
      </c>
      <c r="BR40" s="14">
        <f t="shared" si="27"/>
        <v>0.99999999999999989</v>
      </c>
      <c r="BS40" s="14">
        <f t="shared" si="73"/>
        <v>0</v>
      </c>
      <c r="BT40" s="14">
        <f t="shared" si="28"/>
        <v>0</v>
      </c>
      <c r="BU40" s="14">
        <f t="shared" si="29"/>
        <v>0</v>
      </c>
      <c r="BV40" s="14">
        <f t="shared" si="74"/>
        <v>114.22845105631318</v>
      </c>
      <c r="CA40" s="31">
        <f t="shared" si="75"/>
        <v>52</v>
      </c>
      <c r="CB40" s="48">
        <v>44742</v>
      </c>
      <c r="CC40" s="49">
        <v>106.209999</v>
      </c>
      <c r="CD40" s="53">
        <f t="shared" si="30"/>
        <v>9.4444266399615646</v>
      </c>
      <c r="CE40" s="53">
        <f t="shared" si="31"/>
        <v>9.4274008670912615</v>
      </c>
      <c r="CF40" s="54">
        <f t="shared" si="32"/>
        <v>1</v>
      </c>
      <c r="CG40" s="14">
        <f t="shared" si="33"/>
        <v>1</v>
      </c>
      <c r="CH40" s="14">
        <f t="shared" si="76"/>
        <v>0</v>
      </c>
      <c r="CI40" s="14">
        <f t="shared" si="34"/>
        <v>0</v>
      </c>
      <c r="CJ40" s="14">
        <f t="shared" si="35"/>
        <v>0</v>
      </c>
      <c r="CK40" s="14">
        <f t="shared" si="77"/>
        <v>114.22845105000225</v>
      </c>
      <c r="CP40" s="31">
        <f t="shared" si="78"/>
        <v>52</v>
      </c>
      <c r="CQ40" s="48">
        <v>44742</v>
      </c>
      <c r="CR40" s="49">
        <v>106.209999</v>
      </c>
      <c r="CS40" s="53">
        <f t="shared" si="36"/>
        <v>26.742204530319373</v>
      </c>
      <c r="CT40" s="53">
        <f t="shared" si="37"/>
        <v>26.725178757449072</v>
      </c>
      <c r="CU40" s="54">
        <f t="shared" si="38"/>
        <v>1</v>
      </c>
      <c r="CV40" s="14">
        <f t="shared" si="39"/>
        <v>1</v>
      </c>
      <c r="CW40" s="14">
        <f t="shared" si="79"/>
        <v>0</v>
      </c>
      <c r="CX40" s="14">
        <f t="shared" si="40"/>
        <v>0</v>
      </c>
      <c r="CY40" s="14">
        <f t="shared" si="41"/>
        <v>0</v>
      </c>
      <c r="CZ40" s="14">
        <f t="shared" si="80"/>
        <v>114.22845105</v>
      </c>
      <c r="DE40" s="31">
        <f t="shared" si="81"/>
        <v>52</v>
      </c>
      <c r="DF40" s="48">
        <v>44742</v>
      </c>
      <c r="DG40" s="49">
        <v>106.209999</v>
      </c>
      <c r="DH40" s="53">
        <f t="shared" si="42"/>
        <v>-2.4507316975917814</v>
      </c>
      <c r="DI40" s="53">
        <f t="shared" si="43"/>
        <v>-2.467757470462085</v>
      </c>
      <c r="DJ40" s="54">
        <f t="shared" si="44"/>
        <v>7.1283087945318855E-3</v>
      </c>
      <c r="DK40" s="14">
        <f t="shared" si="45"/>
        <v>7.1283087945318855E-3</v>
      </c>
      <c r="DL40" s="14">
        <f t="shared" si="82"/>
        <v>-0.16283941904241409</v>
      </c>
      <c r="DM40" s="14">
        <f t="shared" si="46"/>
        <v>-17.295174533655381</v>
      </c>
      <c r="DN40" s="14">
        <f t="shared" si="47"/>
        <v>0.8647587266827691</v>
      </c>
      <c r="DO40" s="14">
        <f t="shared" si="83"/>
        <v>60.736869664439617</v>
      </c>
      <c r="DT40" s="31">
        <f t="shared" si="84"/>
        <v>52</v>
      </c>
      <c r="DU40" s="48">
        <v>44742</v>
      </c>
      <c r="DV40" s="49">
        <v>106.209999</v>
      </c>
      <c r="DW40" s="53">
        <f t="shared" si="48"/>
        <v>48.969473659483462</v>
      </c>
      <c r="DX40" s="53">
        <f t="shared" si="49"/>
        <v>48.952447886613157</v>
      </c>
      <c r="DY40" s="54">
        <f t="shared" si="50"/>
        <v>1</v>
      </c>
      <c r="DZ40" s="14">
        <f t="shared" si="51"/>
        <v>1</v>
      </c>
      <c r="EA40" s="14">
        <f t="shared" si="85"/>
        <v>0</v>
      </c>
      <c r="EB40" s="14">
        <f t="shared" si="52"/>
        <v>0</v>
      </c>
      <c r="EC40" s="14">
        <f t="shared" si="53"/>
        <v>0</v>
      </c>
      <c r="ED40" s="14">
        <f t="shared" si="86"/>
        <v>114.22845105</v>
      </c>
      <c r="EI40" s="31">
        <f t="shared" si="87"/>
        <v>52</v>
      </c>
      <c r="EJ40" s="48">
        <v>44742</v>
      </c>
      <c r="EK40" s="49">
        <v>106.209999</v>
      </c>
      <c r="EL40" s="53">
        <f t="shared" si="54"/>
        <v>78.972553558252287</v>
      </c>
      <c r="EM40" s="53">
        <f t="shared" si="55"/>
        <v>78.95552778538196</v>
      </c>
      <c r="EN40" s="54">
        <f t="shared" si="56"/>
        <v>1</v>
      </c>
      <c r="EO40" s="14">
        <f t="shared" si="57"/>
        <v>1</v>
      </c>
      <c r="EP40" s="14">
        <f t="shared" si="88"/>
        <v>0</v>
      </c>
      <c r="EQ40" s="14">
        <f t="shared" si="58"/>
        <v>0</v>
      </c>
      <c r="ER40" s="14">
        <f t="shared" si="59"/>
        <v>0</v>
      </c>
      <c r="ES40" s="14">
        <f t="shared" si="89"/>
        <v>114.22845105</v>
      </c>
    </row>
    <row r="41" spans="4:149" x14ac:dyDescent="0.35">
      <c r="D41" s="31">
        <f t="shared" si="60"/>
        <v>53</v>
      </c>
      <c r="E41" s="48">
        <v>44743</v>
      </c>
      <c r="F41" s="49">
        <v>109.55999799999999</v>
      </c>
      <c r="G41" s="53">
        <f t="shared" si="0"/>
        <v>15.630977272344097</v>
      </c>
      <c r="H41" s="53">
        <f t="shared" si="1"/>
        <v>15.613978718952223</v>
      </c>
      <c r="I41" s="54">
        <f t="shared" si="2"/>
        <v>1</v>
      </c>
      <c r="J41" s="14">
        <f t="shared" si="3"/>
        <v>1</v>
      </c>
      <c r="K41" s="14">
        <f t="shared" si="61"/>
        <v>0</v>
      </c>
      <c r="L41" s="14">
        <f t="shared" si="4"/>
        <v>0</v>
      </c>
      <c r="M41" s="14">
        <f t="shared" si="5"/>
        <v>0</v>
      </c>
      <c r="N41" s="14">
        <f t="shared" si="62"/>
        <v>114.22845105</v>
      </c>
      <c r="S41" s="31">
        <f t="shared" si="63"/>
        <v>53</v>
      </c>
      <c r="T41" s="48">
        <v>44743</v>
      </c>
      <c r="U41" s="49">
        <v>109.55999799999999</v>
      </c>
      <c r="V41" s="53">
        <f t="shared" si="6"/>
        <v>13.722857504419515</v>
      </c>
      <c r="W41" s="53">
        <f t="shared" si="7"/>
        <v>13.705858951027643</v>
      </c>
      <c r="X41" s="54">
        <f t="shared" si="8"/>
        <v>1</v>
      </c>
      <c r="Y41" s="14">
        <f t="shared" si="9"/>
        <v>1</v>
      </c>
      <c r="Z41" s="14">
        <f t="shared" si="64"/>
        <v>0</v>
      </c>
      <c r="AA41" s="14">
        <f t="shared" si="10"/>
        <v>0</v>
      </c>
      <c r="AB41" s="14">
        <f t="shared" si="11"/>
        <v>0</v>
      </c>
      <c r="AC41" s="14">
        <f t="shared" si="65"/>
        <v>114.22845105</v>
      </c>
      <c r="AH41" s="31">
        <f t="shared" si="66"/>
        <v>53</v>
      </c>
      <c r="AI41" s="48">
        <v>44743</v>
      </c>
      <c r="AJ41" s="49">
        <v>109.55999799999999</v>
      </c>
      <c r="AK41" s="53">
        <f t="shared" si="12"/>
        <v>10.082818126264502</v>
      </c>
      <c r="AL41" s="53">
        <f t="shared" si="13"/>
        <v>10.065819572872629</v>
      </c>
      <c r="AM41" s="54">
        <f t="shared" si="14"/>
        <v>1</v>
      </c>
      <c r="AN41" s="14">
        <f t="shared" si="15"/>
        <v>1</v>
      </c>
      <c r="AO41" s="14">
        <f t="shared" si="67"/>
        <v>0</v>
      </c>
      <c r="AP41" s="14">
        <f t="shared" si="16"/>
        <v>0</v>
      </c>
      <c r="AQ41" s="14">
        <f t="shared" si="17"/>
        <v>0</v>
      </c>
      <c r="AR41" s="14">
        <f t="shared" si="68"/>
        <v>114.22845105631318</v>
      </c>
      <c r="AW41" s="31">
        <f t="shared" si="69"/>
        <v>53</v>
      </c>
      <c r="AX41" s="48">
        <v>44743</v>
      </c>
      <c r="AY41" s="49">
        <v>109.55999799999999</v>
      </c>
      <c r="AZ41" s="53">
        <f t="shared" si="18"/>
        <v>32.770777032013207</v>
      </c>
      <c r="BA41" s="53">
        <f t="shared" si="19"/>
        <v>32.753778478621328</v>
      </c>
      <c r="BB41" s="54">
        <f t="shared" si="20"/>
        <v>1</v>
      </c>
      <c r="BC41" s="14">
        <f t="shared" si="21"/>
        <v>1</v>
      </c>
      <c r="BD41" s="14">
        <f t="shared" si="70"/>
        <v>0</v>
      </c>
      <c r="BE41" s="14">
        <f t="shared" si="22"/>
        <v>0</v>
      </c>
      <c r="BF41" s="14">
        <f t="shared" si="23"/>
        <v>0</v>
      </c>
      <c r="BG41" s="14">
        <f t="shared" si="71"/>
        <v>114.22845105</v>
      </c>
      <c r="BL41" s="31">
        <f t="shared" si="72"/>
        <v>53</v>
      </c>
      <c r="BM41" s="48">
        <v>44743</v>
      </c>
      <c r="BN41" s="49">
        <v>109.55999799999999</v>
      </c>
      <c r="BO41" s="53">
        <f t="shared" si="24"/>
        <v>10.082818126264502</v>
      </c>
      <c r="BP41" s="53">
        <f t="shared" si="25"/>
        <v>10.065819572872629</v>
      </c>
      <c r="BQ41" s="54">
        <f t="shared" si="26"/>
        <v>1</v>
      </c>
      <c r="BR41" s="14">
        <f t="shared" si="27"/>
        <v>1</v>
      </c>
      <c r="BS41" s="14">
        <f t="shared" si="73"/>
        <v>0</v>
      </c>
      <c r="BT41" s="14">
        <f t="shared" si="28"/>
        <v>0</v>
      </c>
      <c r="BU41" s="14">
        <f t="shared" si="29"/>
        <v>0</v>
      </c>
      <c r="BV41" s="14">
        <f t="shared" si="74"/>
        <v>114.22845105631318</v>
      </c>
      <c r="CA41" s="31">
        <f t="shared" si="75"/>
        <v>53</v>
      </c>
      <c r="CB41" s="48">
        <v>44743</v>
      </c>
      <c r="CC41" s="49">
        <v>109.55999799999999</v>
      </c>
      <c r="CD41" s="53">
        <f t="shared" si="30"/>
        <v>11.271313808913506</v>
      </c>
      <c r="CE41" s="53">
        <f t="shared" si="31"/>
        <v>11.254315255521632</v>
      </c>
      <c r="CF41" s="54">
        <f t="shared" si="32"/>
        <v>1</v>
      </c>
      <c r="CG41" s="14">
        <f t="shared" si="33"/>
        <v>1</v>
      </c>
      <c r="CH41" s="14">
        <f t="shared" si="76"/>
        <v>0</v>
      </c>
      <c r="CI41" s="14">
        <f t="shared" si="34"/>
        <v>0</v>
      </c>
      <c r="CJ41" s="14">
        <f t="shared" si="35"/>
        <v>0</v>
      </c>
      <c r="CK41" s="14">
        <f t="shared" si="77"/>
        <v>114.22845105000225</v>
      </c>
      <c r="CP41" s="31">
        <f t="shared" si="78"/>
        <v>53</v>
      </c>
      <c r="CQ41" s="48">
        <v>44743</v>
      </c>
      <c r="CR41" s="49">
        <v>109.55999799999999</v>
      </c>
      <c r="CS41" s="53">
        <f t="shared" si="36"/>
        <v>28.596790320520011</v>
      </c>
      <c r="CT41" s="53">
        <f t="shared" si="37"/>
        <v>28.579791767128139</v>
      </c>
      <c r="CU41" s="54">
        <f t="shared" si="38"/>
        <v>1</v>
      </c>
      <c r="CV41" s="14">
        <f t="shared" si="39"/>
        <v>1</v>
      </c>
      <c r="CW41" s="14">
        <f t="shared" si="79"/>
        <v>0</v>
      </c>
      <c r="CX41" s="14">
        <f t="shared" si="40"/>
        <v>0</v>
      </c>
      <c r="CY41" s="14">
        <f t="shared" si="41"/>
        <v>0</v>
      </c>
      <c r="CZ41" s="14">
        <f t="shared" si="80"/>
        <v>114.22845105</v>
      </c>
      <c r="DE41" s="31">
        <f t="shared" si="81"/>
        <v>53</v>
      </c>
      <c r="DF41" s="48">
        <v>44743</v>
      </c>
      <c r="DG41" s="49">
        <v>109.55999799999999</v>
      </c>
      <c r="DH41" s="53">
        <f t="shared" si="42"/>
        <v>-0.64289203217315849</v>
      </c>
      <c r="DI41" s="53">
        <f t="shared" si="43"/>
        <v>-0.65989058556503144</v>
      </c>
      <c r="DJ41" s="54">
        <f t="shared" si="44"/>
        <v>0.2601470799460317</v>
      </c>
      <c r="DK41" s="14">
        <f t="shared" si="45"/>
        <v>0.2601470799460317</v>
      </c>
      <c r="DL41" s="14">
        <f t="shared" si="82"/>
        <v>0.25301877115149979</v>
      </c>
      <c r="DM41" s="14">
        <f t="shared" si="46"/>
        <v>27.720736061320771</v>
      </c>
      <c r="DN41" s="14">
        <f t="shared" si="47"/>
        <v>1.3860368030660386</v>
      </c>
      <c r="DO41" s="14">
        <f t="shared" si="83"/>
        <v>89.843642528826422</v>
      </c>
      <c r="DT41" s="31">
        <f t="shared" si="84"/>
        <v>53</v>
      </c>
      <c r="DU41" s="48">
        <v>44743</v>
      </c>
      <c r="DV41" s="49">
        <v>109.55999799999999</v>
      </c>
      <c r="DW41" s="53">
        <f t="shared" si="48"/>
        <v>50.859651576771427</v>
      </c>
      <c r="DX41" s="53">
        <f t="shared" si="49"/>
        <v>50.842653023379548</v>
      </c>
      <c r="DY41" s="54">
        <f t="shared" si="50"/>
        <v>1</v>
      </c>
      <c r="DZ41" s="14">
        <f t="shared" si="51"/>
        <v>1</v>
      </c>
      <c r="EA41" s="14">
        <f t="shared" si="85"/>
        <v>0</v>
      </c>
      <c r="EB41" s="14">
        <f t="shared" si="52"/>
        <v>0</v>
      </c>
      <c r="EC41" s="14">
        <f t="shared" si="53"/>
        <v>0</v>
      </c>
      <c r="ED41" s="14">
        <f t="shared" si="86"/>
        <v>114.22845105</v>
      </c>
      <c r="EI41" s="31">
        <f t="shared" si="87"/>
        <v>53</v>
      </c>
      <c r="EJ41" s="48">
        <v>44743</v>
      </c>
      <c r="EK41" s="49">
        <v>109.55999799999999</v>
      </c>
      <c r="EL41" s="53">
        <f t="shared" si="54"/>
        <v>80.91077486884069</v>
      </c>
      <c r="EM41" s="53">
        <f t="shared" si="55"/>
        <v>80.893776315448818</v>
      </c>
      <c r="EN41" s="54">
        <f t="shared" si="56"/>
        <v>1</v>
      </c>
      <c r="EO41" s="14">
        <f t="shared" si="57"/>
        <v>1</v>
      </c>
      <c r="EP41" s="14">
        <f t="shared" si="88"/>
        <v>0</v>
      </c>
      <c r="EQ41" s="14">
        <f t="shared" si="58"/>
        <v>0</v>
      </c>
      <c r="ER41" s="14">
        <f t="shared" si="59"/>
        <v>0</v>
      </c>
      <c r="ES41" s="14">
        <f t="shared" si="89"/>
        <v>114.22845105</v>
      </c>
    </row>
    <row r="42" spans="4:149" x14ac:dyDescent="0.35">
      <c r="D42" s="31">
        <f t="shared" si="60"/>
        <v>57</v>
      </c>
      <c r="E42" s="48">
        <v>44747</v>
      </c>
      <c r="F42" s="49">
        <v>113.5</v>
      </c>
      <c r="G42" s="53">
        <f t="shared" si="0"/>
        <v>17.763248037845599</v>
      </c>
      <c r="H42" s="53">
        <f t="shared" si="1"/>
        <v>17.746358801043506</v>
      </c>
      <c r="I42" s="54">
        <f t="shared" si="2"/>
        <v>1</v>
      </c>
      <c r="J42" s="14">
        <f t="shared" si="3"/>
        <v>1</v>
      </c>
      <c r="K42" s="14">
        <f t="shared" si="61"/>
        <v>0</v>
      </c>
      <c r="L42" s="14">
        <f t="shared" si="4"/>
        <v>0</v>
      </c>
      <c r="M42" s="14">
        <f t="shared" si="5"/>
        <v>0</v>
      </c>
      <c r="N42" s="14">
        <f t="shared" si="62"/>
        <v>114.22845105</v>
      </c>
      <c r="S42" s="31">
        <f t="shared" si="63"/>
        <v>57</v>
      </c>
      <c r="T42" s="48">
        <v>44747</v>
      </c>
      <c r="U42" s="49">
        <v>113.5</v>
      </c>
      <c r="V42" s="53">
        <f t="shared" si="6"/>
        <v>15.84277785122741</v>
      </c>
      <c r="W42" s="53">
        <f t="shared" si="7"/>
        <v>15.825888614425317</v>
      </c>
      <c r="X42" s="54">
        <f t="shared" si="8"/>
        <v>1</v>
      </c>
      <c r="Y42" s="14">
        <f t="shared" si="9"/>
        <v>1</v>
      </c>
      <c r="Z42" s="14">
        <f t="shared" si="64"/>
        <v>0</v>
      </c>
      <c r="AA42" s="14">
        <f t="shared" si="10"/>
        <v>0</v>
      </c>
      <c r="AB42" s="14">
        <f t="shared" si="11"/>
        <v>0</v>
      </c>
      <c r="AC42" s="14">
        <f t="shared" si="65"/>
        <v>114.22845105</v>
      </c>
      <c r="AH42" s="31">
        <f t="shared" si="66"/>
        <v>57</v>
      </c>
      <c r="AI42" s="48">
        <v>44747</v>
      </c>
      <c r="AJ42" s="49">
        <v>113.5</v>
      </c>
      <c r="AK42" s="53">
        <f t="shared" si="12"/>
        <v>12.179178101686311</v>
      </c>
      <c r="AL42" s="53">
        <f t="shared" si="13"/>
        <v>12.162288864884218</v>
      </c>
      <c r="AM42" s="54">
        <f t="shared" si="14"/>
        <v>1</v>
      </c>
      <c r="AN42" s="14">
        <f t="shared" si="15"/>
        <v>1</v>
      </c>
      <c r="AO42" s="14">
        <f t="shared" si="67"/>
        <v>0</v>
      </c>
      <c r="AP42" s="14">
        <f t="shared" si="16"/>
        <v>0</v>
      </c>
      <c r="AQ42" s="14">
        <f t="shared" si="17"/>
        <v>0</v>
      </c>
      <c r="AR42" s="14">
        <f t="shared" si="68"/>
        <v>114.22845105631318</v>
      </c>
      <c r="AW42" s="31">
        <f t="shared" si="69"/>
        <v>57</v>
      </c>
      <c r="AX42" s="48">
        <v>44747</v>
      </c>
      <c r="AY42" s="49">
        <v>113.5</v>
      </c>
      <c r="AZ42" s="53">
        <f t="shared" si="18"/>
        <v>35.013986170941187</v>
      </c>
      <c r="BA42" s="53">
        <f t="shared" si="19"/>
        <v>34.997096934139101</v>
      </c>
      <c r="BB42" s="54">
        <f t="shared" si="20"/>
        <v>1</v>
      </c>
      <c r="BC42" s="14">
        <f t="shared" si="21"/>
        <v>1</v>
      </c>
      <c r="BD42" s="14">
        <f t="shared" si="70"/>
        <v>0</v>
      </c>
      <c r="BE42" s="14">
        <f t="shared" si="22"/>
        <v>0</v>
      </c>
      <c r="BF42" s="14">
        <f t="shared" si="23"/>
        <v>0</v>
      </c>
      <c r="BG42" s="14">
        <f t="shared" si="71"/>
        <v>114.22845105</v>
      </c>
      <c r="BL42" s="31">
        <f t="shared" si="72"/>
        <v>57</v>
      </c>
      <c r="BM42" s="48">
        <v>44747</v>
      </c>
      <c r="BN42" s="49">
        <v>113.5</v>
      </c>
      <c r="BO42" s="53">
        <f t="shared" si="24"/>
        <v>12.179178101686311</v>
      </c>
      <c r="BP42" s="53">
        <f t="shared" si="25"/>
        <v>12.162288864884218</v>
      </c>
      <c r="BQ42" s="54">
        <f t="shared" si="26"/>
        <v>1</v>
      </c>
      <c r="BR42" s="14">
        <f t="shared" si="27"/>
        <v>1</v>
      </c>
      <c r="BS42" s="14">
        <f t="shared" si="73"/>
        <v>0</v>
      </c>
      <c r="BT42" s="14">
        <f t="shared" si="28"/>
        <v>0</v>
      </c>
      <c r="BU42" s="14">
        <f t="shared" si="29"/>
        <v>0</v>
      </c>
      <c r="BV42" s="14">
        <f t="shared" si="74"/>
        <v>114.22845105631318</v>
      </c>
      <c r="CA42" s="31">
        <f t="shared" si="75"/>
        <v>57</v>
      </c>
      <c r="CB42" s="48">
        <v>44747</v>
      </c>
      <c r="CC42" s="49">
        <v>113.5</v>
      </c>
      <c r="CD42" s="53">
        <f t="shared" si="30"/>
        <v>13.375366393333456</v>
      </c>
      <c r="CE42" s="53">
        <f t="shared" si="31"/>
        <v>13.358477156531361</v>
      </c>
      <c r="CF42" s="54">
        <f t="shared" si="32"/>
        <v>1</v>
      </c>
      <c r="CG42" s="14">
        <f t="shared" si="33"/>
        <v>1</v>
      </c>
      <c r="CH42" s="14">
        <f t="shared" si="76"/>
        <v>0</v>
      </c>
      <c r="CI42" s="14">
        <f t="shared" si="34"/>
        <v>0</v>
      </c>
      <c r="CJ42" s="14">
        <f t="shared" si="35"/>
        <v>0</v>
      </c>
      <c r="CK42" s="14">
        <f t="shared" si="77"/>
        <v>114.22845105000225</v>
      </c>
      <c r="CP42" s="31">
        <f t="shared" si="78"/>
        <v>57</v>
      </c>
      <c r="CQ42" s="48">
        <v>44747</v>
      </c>
      <c r="CR42" s="49">
        <v>113.5</v>
      </c>
      <c r="CS42" s="53">
        <f t="shared" si="36"/>
        <v>30.81298308218749</v>
      </c>
      <c r="CT42" s="53">
        <f t="shared" si="37"/>
        <v>30.7960938453854</v>
      </c>
      <c r="CU42" s="54">
        <f t="shared" si="38"/>
        <v>1</v>
      </c>
      <c r="CV42" s="14">
        <f t="shared" si="39"/>
        <v>1</v>
      </c>
      <c r="CW42" s="14">
        <f t="shared" si="79"/>
        <v>0</v>
      </c>
      <c r="CX42" s="14">
        <f t="shared" si="40"/>
        <v>0</v>
      </c>
      <c r="CY42" s="14">
        <f t="shared" si="41"/>
        <v>0</v>
      </c>
      <c r="CZ42" s="14">
        <f t="shared" si="80"/>
        <v>114.22845105</v>
      </c>
      <c r="DE42" s="31">
        <f t="shared" si="81"/>
        <v>57</v>
      </c>
      <c r="DF42" s="48">
        <v>44747</v>
      </c>
      <c r="DG42" s="49">
        <v>113.5</v>
      </c>
      <c r="DH42" s="53">
        <f t="shared" si="42"/>
        <v>1.3840451462787078</v>
      </c>
      <c r="DI42" s="53">
        <f t="shared" si="43"/>
        <v>1.3671559094766148</v>
      </c>
      <c r="DJ42" s="54">
        <f t="shared" si="44"/>
        <v>0.91682768429221961</v>
      </c>
      <c r="DK42" s="14">
        <f t="shared" si="45"/>
        <v>0.91682768429221961</v>
      </c>
      <c r="DL42" s="14">
        <f t="shared" si="82"/>
        <v>0.65668060434618791</v>
      </c>
      <c r="DM42" s="14">
        <f t="shared" si="46"/>
        <v>74.533248593292328</v>
      </c>
      <c r="DN42" s="14">
        <f t="shared" si="47"/>
        <v>3.7266624296646165</v>
      </c>
      <c r="DO42" s="14">
        <f t="shared" si="83"/>
        <v>168.10355355178336</v>
      </c>
      <c r="DT42" s="31">
        <f t="shared" si="84"/>
        <v>57</v>
      </c>
      <c r="DU42" s="48">
        <v>44747</v>
      </c>
      <c r="DV42" s="49">
        <v>113.5</v>
      </c>
      <c r="DW42" s="53">
        <f t="shared" si="48"/>
        <v>53.219942032123718</v>
      </c>
      <c r="DX42" s="53">
        <f t="shared" si="49"/>
        <v>53.203052795321618</v>
      </c>
      <c r="DY42" s="54">
        <f t="shared" si="50"/>
        <v>1</v>
      </c>
      <c r="DZ42" s="14">
        <f t="shared" si="51"/>
        <v>1</v>
      </c>
      <c r="EA42" s="14">
        <f t="shared" si="85"/>
        <v>0</v>
      </c>
      <c r="EB42" s="14">
        <f t="shared" si="52"/>
        <v>0</v>
      </c>
      <c r="EC42" s="14">
        <f t="shared" si="53"/>
        <v>0</v>
      </c>
      <c r="ED42" s="14">
        <f t="shared" si="86"/>
        <v>114.22845105</v>
      </c>
      <c r="EI42" s="31">
        <f t="shared" si="87"/>
        <v>57</v>
      </c>
      <c r="EJ42" s="48">
        <v>44747</v>
      </c>
      <c r="EK42" s="49">
        <v>113.5</v>
      </c>
      <c r="EL42" s="53">
        <f t="shared" si="54"/>
        <v>83.465573007153509</v>
      </c>
      <c r="EM42" s="53">
        <f t="shared" si="55"/>
        <v>83.448683770351408</v>
      </c>
      <c r="EN42" s="54">
        <f t="shared" si="56"/>
        <v>1</v>
      </c>
      <c r="EO42" s="14">
        <f t="shared" si="57"/>
        <v>1</v>
      </c>
      <c r="EP42" s="14">
        <f t="shared" si="88"/>
        <v>0</v>
      </c>
      <c r="EQ42" s="14">
        <f t="shared" si="58"/>
        <v>0</v>
      </c>
      <c r="ER42" s="14">
        <f t="shared" si="59"/>
        <v>0</v>
      </c>
      <c r="ES42" s="14">
        <f t="shared" si="89"/>
        <v>114.22845105</v>
      </c>
    </row>
    <row r="43" spans="4:149" x14ac:dyDescent="0.35">
      <c r="D43" s="31">
        <f t="shared" si="60"/>
        <v>58</v>
      </c>
      <c r="E43" s="48">
        <v>44748</v>
      </c>
      <c r="F43" s="49">
        <v>114.33000199999999</v>
      </c>
      <c r="G43" s="53">
        <f t="shared" si="0"/>
        <v>18.209042937518863</v>
      </c>
      <c r="H43" s="53">
        <f t="shared" si="1"/>
        <v>18.192181140599718</v>
      </c>
      <c r="I43" s="54">
        <f t="shared" si="2"/>
        <v>1</v>
      </c>
      <c r="J43" s="14">
        <f t="shared" si="3"/>
        <v>1</v>
      </c>
      <c r="K43" s="14">
        <f t="shared" si="61"/>
        <v>0</v>
      </c>
      <c r="L43" s="14">
        <f t="shared" si="4"/>
        <v>0</v>
      </c>
      <c r="M43" s="14">
        <f t="shared" si="5"/>
        <v>0</v>
      </c>
      <c r="N43" s="14">
        <f t="shared" si="62"/>
        <v>114.22845105</v>
      </c>
      <c r="S43" s="31">
        <f t="shared" si="63"/>
        <v>58</v>
      </c>
      <c r="T43" s="48">
        <v>44748</v>
      </c>
      <c r="U43" s="49">
        <v>114.33000199999999</v>
      </c>
      <c r="V43" s="53">
        <f t="shared" si="6"/>
        <v>16.285447492223614</v>
      </c>
      <c r="W43" s="53">
        <f t="shared" si="7"/>
        <v>16.26858569530447</v>
      </c>
      <c r="X43" s="54">
        <f t="shared" si="8"/>
        <v>1</v>
      </c>
      <c r="Y43" s="14">
        <f t="shared" si="9"/>
        <v>1</v>
      </c>
      <c r="Z43" s="14">
        <f t="shared" si="64"/>
        <v>0</v>
      </c>
      <c r="AA43" s="14">
        <f t="shared" si="10"/>
        <v>0</v>
      </c>
      <c r="AB43" s="14">
        <f t="shared" si="11"/>
        <v>0</v>
      </c>
      <c r="AC43" s="14">
        <f t="shared" si="65"/>
        <v>114.22845105</v>
      </c>
      <c r="AH43" s="31">
        <f t="shared" si="66"/>
        <v>58</v>
      </c>
      <c r="AI43" s="48">
        <v>44748</v>
      </c>
      <c r="AJ43" s="49">
        <v>114.33000199999999</v>
      </c>
      <c r="AK43" s="53">
        <f t="shared" si="12"/>
        <v>12.615885818885786</v>
      </c>
      <c r="AL43" s="53">
        <f t="shared" si="13"/>
        <v>12.599024021966645</v>
      </c>
      <c r="AM43" s="54">
        <f t="shared" si="14"/>
        <v>1</v>
      </c>
      <c r="AN43" s="14">
        <f t="shared" si="15"/>
        <v>1</v>
      </c>
      <c r="AO43" s="14">
        <f t="shared" si="67"/>
        <v>0</v>
      </c>
      <c r="AP43" s="14">
        <f t="shared" si="16"/>
        <v>0</v>
      </c>
      <c r="AQ43" s="14">
        <f t="shared" si="17"/>
        <v>0</v>
      </c>
      <c r="AR43" s="14">
        <f t="shared" si="68"/>
        <v>114.22845105631318</v>
      </c>
      <c r="AW43" s="31">
        <f t="shared" si="69"/>
        <v>58</v>
      </c>
      <c r="AX43" s="48">
        <v>44748</v>
      </c>
      <c r="AY43" s="49">
        <v>114.33000199999999</v>
      </c>
      <c r="AZ43" s="53">
        <f t="shared" si="18"/>
        <v>35.487853893307395</v>
      </c>
      <c r="BA43" s="53">
        <f t="shared" si="19"/>
        <v>35.470992096388258</v>
      </c>
      <c r="BB43" s="54">
        <f t="shared" si="20"/>
        <v>1</v>
      </c>
      <c r="BC43" s="14">
        <f t="shared" si="21"/>
        <v>1</v>
      </c>
      <c r="BD43" s="14">
        <f t="shared" si="70"/>
        <v>0</v>
      </c>
      <c r="BE43" s="14">
        <f t="shared" si="22"/>
        <v>0</v>
      </c>
      <c r="BF43" s="14">
        <f t="shared" si="23"/>
        <v>0</v>
      </c>
      <c r="BG43" s="14">
        <f t="shared" si="71"/>
        <v>114.22845105</v>
      </c>
      <c r="BL43" s="31">
        <f t="shared" si="72"/>
        <v>58</v>
      </c>
      <c r="BM43" s="48">
        <v>44748</v>
      </c>
      <c r="BN43" s="49">
        <v>114.33000199999999</v>
      </c>
      <c r="BO43" s="53">
        <f t="shared" si="24"/>
        <v>12.615885818885786</v>
      </c>
      <c r="BP43" s="53">
        <f t="shared" si="25"/>
        <v>12.599024021966645</v>
      </c>
      <c r="BQ43" s="54">
        <f t="shared" si="26"/>
        <v>1</v>
      </c>
      <c r="BR43" s="14">
        <f t="shared" si="27"/>
        <v>1</v>
      </c>
      <c r="BS43" s="14">
        <f t="shared" si="73"/>
        <v>0</v>
      </c>
      <c r="BT43" s="14">
        <f t="shared" si="28"/>
        <v>0</v>
      </c>
      <c r="BU43" s="14">
        <f t="shared" si="29"/>
        <v>0</v>
      </c>
      <c r="BV43" s="14">
        <f t="shared" si="74"/>
        <v>114.22845105631318</v>
      </c>
      <c r="CA43" s="31">
        <f t="shared" si="75"/>
        <v>58</v>
      </c>
      <c r="CB43" s="48">
        <v>44748</v>
      </c>
      <c r="CC43" s="49">
        <v>114.33000199999999</v>
      </c>
      <c r="CD43" s="53">
        <f t="shared" si="30"/>
        <v>13.814020716038145</v>
      </c>
      <c r="CE43" s="53">
        <f t="shared" si="31"/>
        <v>13.797158919119003</v>
      </c>
      <c r="CF43" s="54">
        <f t="shared" si="32"/>
        <v>1</v>
      </c>
      <c r="CG43" s="14">
        <f t="shared" si="33"/>
        <v>1</v>
      </c>
      <c r="CH43" s="14">
        <f t="shared" si="76"/>
        <v>0</v>
      </c>
      <c r="CI43" s="14">
        <f t="shared" si="34"/>
        <v>0</v>
      </c>
      <c r="CJ43" s="14">
        <f t="shared" si="35"/>
        <v>0</v>
      </c>
      <c r="CK43" s="14">
        <f t="shared" si="77"/>
        <v>114.22845105000225</v>
      </c>
      <c r="CP43" s="31">
        <f t="shared" si="78"/>
        <v>58</v>
      </c>
      <c r="CQ43" s="48">
        <v>44748</v>
      </c>
      <c r="CR43" s="49">
        <v>114.33000199999999</v>
      </c>
      <c r="CS43" s="53">
        <f t="shared" si="36"/>
        <v>31.280014342604463</v>
      </c>
      <c r="CT43" s="53">
        <f t="shared" si="37"/>
        <v>31.263152545685319</v>
      </c>
      <c r="CU43" s="54">
        <f t="shared" si="38"/>
        <v>1</v>
      </c>
      <c r="CV43" s="14">
        <f t="shared" si="39"/>
        <v>1</v>
      </c>
      <c r="CW43" s="14">
        <f t="shared" si="79"/>
        <v>0</v>
      </c>
      <c r="CX43" s="14">
        <f t="shared" si="40"/>
        <v>0</v>
      </c>
      <c r="CY43" s="14">
        <f t="shared" si="41"/>
        <v>0</v>
      </c>
      <c r="CZ43" s="14">
        <f t="shared" si="80"/>
        <v>114.22845105</v>
      </c>
      <c r="DE43" s="31">
        <f t="shared" si="81"/>
        <v>58</v>
      </c>
      <c r="DF43" s="48">
        <v>44748</v>
      </c>
      <c r="DG43" s="49">
        <v>114.33000199999999</v>
      </c>
      <c r="DH43" s="53">
        <f t="shared" si="42"/>
        <v>1.80318550774733</v>
      </c>
      <c r="DI43" s="53">
        <f t="shared" si="43"/>
        <v>1.7863237108281877</v>
      </c>
      <c r="DJ43" s="54">
        <f t="shared" si="44"/>
        <v>0.96432045715142378</v>
      </c>
      <c r="DK43" s="14">
        <f t="shared" si="45"/>
        <v>0.96432045715142378</v>
      </c>
      <c r="DL43" s="14">
        <f t="shared" si="82"/>
        <v>4.7492772859204169E-2</v>
      </c>
      <c r="DM43" s="14">
        <f t="shared" si="46"/>
        <v>5.4298488159783584</v>
      </c>
      <c r="DN43" s="14">
        <f t="shared" si="47"/>
        <v>0.27149244079891793</v>
      </c>
      <c r="DO43" s="14">
        <f t="shared" si="83"/>
        <v>173.80489480856065</v>
      </c>
      <c r="DT43" s="31">
        <f t="shared" si="84"/>
        <v>58</v>
      </c>
      <c r="DU43" s="48">
        <v>44748</v>
      </c>
      <c r="DV43" s="49">
        <v>114.33000199999999</v>
      </c>
      <c r="DW43" s="53">
        <f t="shared" si="48"/>
        <v>53.723437041560381</v>
      </c>
      <c r="DX43" s="53">
        <f t="shared" si="49"/>
        <v>53.706575244641243</v>
      </c>
      <c r="DY43" s="54">
        <f t="shared" si="50"/>
        <v>1</v>
      </c>
      <c r="DZ43" s="14">
        <f t="shared" si="51"/>
        <v>1</v>
      </c>
      <c r="EA43" s="14">
        <f t="shared" si="85"/>
        <v>0</v>
      </c>
      <c r="EB43" s="14">
        <f t="shared" si="52"/>
        <v>0</v>
      </c>
      <c r="EC43" s="14">
        <f t="shared" si="53"/>
        <v>0</v>
      </c>
      <c r="ED43" s="14">
        <f t="shared" si="86"/>
        <v>114.22845105</v>
      </c>
      <c r="EI43" s="31">
        <f t="shared" si="87"/>
        <v>58</v>
      </c>
      <c r="EJ43" s="48">
        <v>44748</v>
      </c>
      <c r="EK43" s="49">
        <v>114.33000199999999</v>
      </c>
      <c r="EL43" s="53">
        <f t="shared" si="54"/>
        <v>84.018287953096532</v>
      </c>
      <c r="EM43" s="53">
        <f t="shared" si="55"/>
        <v>84.001426156177388</v>
      </c>
      <c r="EN43" s="54">
        <f t="shared" si="56"/>
        <v>1</v>
      </c>
      <c r="EO43" s="14">
        <f t="shared" si="57"/>
        <v>1</v>
      </c>
      <c r="EP43" s="14">
        <f t="shared" si="88"/>
        <v>0</v>
      </c>
      <c r="EQ43" s="14">
        <f t="shared" si="58"/>
        <v>0</v>
      </c>
      <c r="ER43" s="14">
        <f t="shared" si="59"/>
        <v>0</v>
      </c>
      <c r="ES43" s="14">
        <f t="shared" si="89"/>
        <v>114.22845105</v>
      </c>
    </row>
    <row r="44" spans="4:149" x14ac:dyDescent="0.35">
      <c r="D44" s="31">
        <f t="shared" si="60"/>
        <v>59</v>
      </c>
      <c r="E44" s="48">
        <v>44749</v>
      </c>
      <c r="F44" s="49">
        <v>116.33000199999999</v>
      </c>
      <c r="G44" s="53">
        <f t="shared" si="0"/>
        <v>19.253679723661804</v>
      </c>
      <c r="H44" s="53">
        <f t="shared" si="1"/>
        <v>19.236845411352487</v>
      </c>
      <c r="I44" s="54">
        <f t="shared" si="2"/>
        <v>1</v>
      </c>
      <c r="J44" s="14">
        <f t="shared" si="3"/>
        <v>1</v>
      </c>
      <c r="K44" s="14">
        <f t="shared" si="61"/>
        <v>0</v>
      </c>
      <c r="L44" s="14">
        <f t="shared" si="4"/>
        <v>0</v>
      </c>
      <c r="M44" s="14">
        <f t="shared" si="5"/>
        <v>0</v>
      </c>
      <c r="N44" s="14">
        <f t="shared" si="62"/>
        <v>114.22845105</v>
      </c>
      <c r="S44" s="31">
        <f t="shared" si="63"/>
        <v>59</v>
      </c>
      <c r="T44" s="48">
        <v>44749</v>
      </c>
      <c r="U44" s="49">
        <v>116.33000199999999</v>
      </c>
      <c r="V44" s="53">
        <f t="shared" si="6"/>
        <v>17.326943712283118</v>
      </c>
      <c r="W44" s="53">
        <f t="shared" si="7"/>
        <v>17.3101093999738</v>
      </c>
      <c r="X44" s="54">
        <f t="shared" si="8"/>
        <v>1</v>
      </c>
      <c r="Y44" s="14">
        <f t="shared" si="9"/>
        <v>1</v>
      </c>
      <c r="Z44" s="14">
        <f t="shared" si="64"/>
        <v>0</v>
      </c>
      <c r="AA44" s="14">
        <f t="shared" si="10"/>
        <v>0</v>
      </c>
      <c r="AB44" s="14">
        <f t="shared" si="11"/>
        <v>0</v>
      </c>
      <c r="AC44" s="14">
        <f t="shared" si="65"/>
        <v>114.22845105</v>
      </c>
      <c r="AH44" s="31">
        <f t="shared" si="66"/>
        <v>59</v>
      </c>
      <c r="AI44" s="48">
        <v>44749</v>
      </c>
      <c r="AJ44" s="49">
        <v>116.33000199999999</v>
      </c>
      <c r="AK44" s="53">
        <f t="shared" si="12"/>
        <v>13.651390913856787</v>
      </c>
      <c r="AL44" s="53">
        <f t="shared" si="13"/>
        <v>13.634556601547473</v>
      </c>
      <c r="AM44" s="54">
        <f t="shared" si="14"/>
        <v>1</v>
      </c>
      <c r="AN44" s="14">
        <f t="shared" si="15"/>
        <v>1</v>
      </c>
      <c r="AO44" s="14">
        <f t="shared" si="67"/>
        <v>0</v>
      </c>
      <c r="AP44" s="14">
        <f t="shared" si="16"/>
        <v>0</v>
      </c>
      <c r="AQ44" s="14">
        <f t="shared" si="17"/>
        <v>0</v>
      </c>
      <c r="AR44" s="14">
        <f t="shared" si="68"/>
        <v>114.22845105631318</v>
      </c>
      <c r="AW44" s="31">
        <f t="shared" si="69"/>
        <v>59</v>
      </c>
      <c r="AX44" s="48">
        <v>44749</v>
      </c>
      <c r="AY44" s="49">
        <v>116.33000199999999</v>
      </c>
      <c r="AZ44" s="53">
        <f t="shared" si="18"/>
        <v>36.560701001835362</v>
      </c>
      <c r="BA44" s="53">
        <f t="shared" si="19"/>
        <v>36.543866689526041</v>
      </c>
      <c r="BB44" s="54">
        <f t="shared" si="20"/>
        <v>1</v>
      </c>
      <c r="BC44" s="14">
        <f t="shared" si="21"/>
        <v>1</v>
      </c>
      <c r="BD44" s="14">
        <f t="shared" si="70"/>
        <v>0</v>
      </c>
      <c r="BE44" s="14">
        <f t="shared" si="22"/>
        <v>0</v>
      </c>
      <c r="BF44" s="14">
        <f t="shared" si="23"/>
        <v>0</v>
      </c>
      <c r="BG44" s="14">
        <f t="shared" si="71"/>
        <v>114.22845105</v>
      </c>
      <c r="BL44" s="31">
        <f t="shared" si="72"/>
        <v>59</v>
      </c>
      <c r="BM44" s="48">
        <v>44749</v>
      </c>
      <c r="BN44" s="49">
        <v>116.33000199999999</v>
      </c>
      <c r="BO44" s="53">
        <f t="shared" si="24"/>
        <v>13.651390913856787</v>
      </c>
      <c r="BP44" s="53">
        <f t="shared" si="25"/>
        <v>13.634556601547473</v>
      </c>
      <c r="BQ44" s="54">
        <f t="shared" si="26"/>
        <v>1</v>
      </c>
      <c r="BR44" s="14">
        <f t="shared" si="27"/>
        <v>1</v>
      </c>
      <c r="BS44" s="14">
        <f t="shared" si="73"/>
        <v>0</v>
      </c>
      <c r="BT44" s="14">
        <f t="shared" si="28"/>
        <v>0</v>
      </c>
      <c r="BU44" s="14">
        <f t="shared" si="29"/>
        <v>0</v>
      </c>
      <c r="BV44" s="14">
        <f t="shared" si="74"/>
        <v>114.22845105631318</v>
      </c>
      <c r="CA44" s="31">
        <f t="shared" si="75"/>
        <v>59</v>
      </c>
      <c r="CB44" s="48">
        <v>44749</v>
      </c>
      <c r="CC44" s="49">
        <v>116.33000199999999</v>
      </c>
      <c r="CD44" s="53">
        <f t="shared" si="30"/>
        <v>14.851481950919231</v>
      </c>
      <c r="CE44" s="53">
        <f t="shared" si="31"/>
        <v>14.834647638609914</v>
      </c>
      <c r="CF44" s="54">
        <f t="shared" si="32"/>
        <v>1</v>
      </c>
      <c r="CG44" s="14">
        <f t="shared" si="33"/>
        <v>1</v>
      </c>
      <c r="CH44" s="14">
        <f t="shared" si="76"/>
        <v>0</v>
      </c>
      <c r="CI44" s="14">
        <f t="shared" si="34"/>
        <v>0</v>
      </c>
      <c r="CJ44" s="14">
        <f t="shared" si="35"/>
        <v>0</v>
      </c>
      <c r="CK44" s="14">
        <f t="shared" si="77"/>
        <v>114.22845105000225</v>
      </c>
      <c r="CP44" s="31">
        <f t="shared" si="78"/>
        <v>59</v>
      </c>
      <c r="CQ44" s="48">
        <v>44749</v>
      </c>
      <c r="CR44" s="49">
        <v>116.33000199999999</v>
      </c>
      <c r="CS44" s="53">
        <f t="shared" si="36"/>
        <v>32.345991504434508</v>
      </c>
      <c r="CT44" s="53">
        <f t="shared" si="37"/>
        <v>32.329157192125194</v>
      </c>
      <c r="CU44" s="54">
        <f t="shared" si="38"/>
        <v>1</v>
      </c>
      <c r="CV44" s="14">
        <f t="shared" si="39"/>
        <v>1</v>
      </c>
      <c r="CW44" s="14">
        <f t="shared" si="79"/>
        <v>0</v>
      </c>
      <c r="CX44" s="14">
        <f t="shared" si="40"/>
        <v>0</v>
      </c>
      <c r="CY44" s="14">
        <f t="shared" si="41"/>
        <v>0</v>
      </c>
      <c r="CZ44" s="14">
        <f t="shared" si="80"/>
        <v>114.22845105</v>
      </c>
      <c r="DE44" s="31">
        <f t="shared" si="81"/>
        <v>59</v>
      </c>
      <c r="DF44" s="48">
        <v>44749</v>
      </c>
      <c r="DG44" s="49">
        <v>116.33000199999999</v>
      </c>
      <c r="DH44" s="53">
        <f t="shared" si="42"/>
        <v>2.8210372027008046</v>
      </c>
      <c r="DI44" s="53">
        <f t="shared" si="43"/>
        <v>2.8042028903914891</v>
      </c>
      <c r="DJ44" s="54">
        <f t="shared" si="44"/>
        <v>0.99760656744058074</v>
      </c>
      <c r="DK44" s="14">
        <f t="shared" si="45"/>
        <v>0.99760656744058074</v>
      </c>
      <c r="DL44" s="14">
        <f t="shared" si="82"/>
        <v>3.3286110289156956E-2</v>
      </c>
      <c r="DM44" s="14">
        <f t="shared" si="46"/>
        <v>3.8721732765098489</v>
      </c>
      <c r="DN44" s="14">
        <f t="shared" si="47"/>
        <v>0.19360866382549247</v>
      </c>
      <c r="DO44" s="14">
        <f t="shared" si="83"/>
        <v>177.87067674889599</v>
      </c>
      <c r="DT44" s="31">
        <f t="shared" si="84"/>
        <v>59</v>
      </c>
      <c r="DU44" s="48">
        <v>44749</v>
      </c>
      <c r="DV44" s="49">
        <v>116.33000199999999</v>
      </c>
      <c r="DW44" s="53">
        <f t="shared" si="48"/>
        <v>54.826056550562399</v>
      </c>
      <c r="DX44" s="53">
        <f t="shared" si="49"/>
        <v>54.809222238253078</v>
      </c>
      <c r="DY44" s="54">
        <f t="shared" si="50"/>
        <v>1</v>
      </c>
      <c r="DZ44" s="14">
        <f t="shared" si="51"/>
        <v>1</v>
      </c>
      <c r="EA44" s="14">
        <f t="shared" si="85"/>
        <v>0</v>
      </c>
      <c r="EB44" s="14">
        <f t="shared" si="52"/>
        <v>0</v>
      </c>
      <c r="EC44" s="14">
        <f t="shared" si="53"/>
        <v>0</v>
      </c>
      <c r="ED44" s="14">
        <f t="shared" si="86"/>
        <v>114.22845105</v>
      </c>
      <c r="EI44" s="31">
        <f t="shared" si="87"/>
        <v>59</v>
      </c>
      <c r="EJ44" s="48">
        <v>44749</v>
      </c>
      <c r="EK44" s="49">
        <v>116.33000199999999</v>
      </c>
      <c r="EL44" s="53">
        <f t="shared" si="54"/>
        <v>85.170368476112017</v>
      </c>
      <c r="EM44" s="53">
        <f t="shared" si="55"/>
        <v>85.153534163802703</v>
      </c>
      <c r="EN44" s="54">
        <f t="shared" si="56"/>
        <v>1</v>
      </c>
      <c r="EO44" s="14">
        <f t="shared" si="57"/>
        <v>1</v>
      </c>
      <c r="EP44" s="14">
        <f t="shared" si="88"/>
        <v>0</v>
      </c>
      <c r="EQ44" s="14">
        <f t="shared" si="58"/>
        <v>0</v>
      </c>
      <c r="ER44" s="14">
        <f t="shared" si="59"/>
        <v>0</v>
      </c>
      <c r="ES44" s="14">
        <f t="shared" si="89"/>
        <v>114.22845105</v>
      </c>
    </row>
    <row r="45" spans="4:149" x14ac:dyDescent="0.35">
      <c r="D45" s="31">
        <f t="shared" si="60"/>
        <v>60</v>
      </c>
      <c r="E45" s="48">
        <v>44750</v>
      </c>
      <c r="F45" s="49">
        <v>115.540001</v>
      </c>
      <c r="G45" s="53">
        <f t="shared" si="0"/>
        <v>18.864500226362139</v>
      </c>
      <c r="H45" s="53">
        <f t="shared" si="1"/>
        <v>18.847693443608957</v>
      </c>
      <c r="I45" s="54">
        <f t="shared" si="2"/>
        <v>1</v>
      </c>
      <c r="J45" s="14">
        <f t="shared" si="3"/>
        <v>1</v>
      </c>
      <c r="K45" s="14">
        <f t="shared" si="61"/>
        <v>0</v>
      </c>
      <c r="L45" s="14">
        <f t="shared" si="4"/>
        <v>0</v>
      </c>
      <c r="M45" s="14">
        <f t="shared" si="5"/>
        <v>0</v>
      </c>
      <c r="N45" s="14">
        <f t="shared" si="62"/>
        <v>114.22845105</v>
      </c>
      <c r="S45" s="31">
        <f t="shared" si="63"/>
        <v>60</v>
      </c>
      <c r="T45" s="48">
        <v>44750</v>
      </c>
      <c r="U45" s="49">
        <v>115.540001</v>
      </c>
      <c r="V45" s="53">
        <f t="shared" si="6"/>
        <v>16.934608216125621</v>
      </c>
      <c r="W45" s="53">
        <f t="shared" si="7"/>
        <v>16.917801433372439</v>
      </c>
      <c r="X45" s="54">
        <f t="shared" si="8"/>
        <v>1</v>
      </c>
      <c r="Y45" s="14">
        <f t="shared" si="9"/>
        <v>1</v>
      </c>
      <c r="Z45" s="14">
        <f t="shared" si="64"/>
        <v>0</v>
      </c>
      <c r="AA45" s="14">
        <f t="shared" si="10"/>
        <v>0</v>
      </c>
      <c r="AB45" s="14">
        <f t="shared" si="11"/>
        <v>0</v>
      </c>
      <c r="AC45" s="14">
        <f t="shared" si="65"/>
        <v>114.22845105</v>
      </c>
      <c r="AH45" s="31">
        <f t="shared" si="66"/>
        <v>60</v>
      </c>
      <c r="AI45" s="48">
        <v>44750</v>
      </c>
      <c r="AJ45" s="49">
        <v>115.540001</v>
      </c>
      <c r="AK45" s="53">
        <f t="shared" si="12"/>
        <v>13.25303485215986</v>
      </c>
      <c r="AL45" s="53">
        <f t="shared" si="13"/>
        <v>13.236228069406671</v>
      </c>
      <c r="AM45" s="54">
        <f t="shared" si="14"/>
        <v>1</v>
      </c>
      <c r="AN45" s="14">
        <f t="shared" si="15"/>
        <v>1</v>
      </c>
      <c r="AO45" s="14">
        <f t="shared" si="67"/>
        <v>0</v>
      </c>
      <c r="AP45" s="14">
        <f t="shared" si="16"/>
        <v>0</v>
      </c>
      <c r="AQ45" s="14">
        <f t="shared" si="17"/>
        <v>0</v>
      </c>
      <c r="AR45" s="14">
        <f t="shared" si="68"/>
        <v>114.22845105631318</v>
      </c>
      <c r="AW45" s="31">
        <f t="shared" si="69"/>
        <v>60</v>
      </c>
      <c r="AX45" s="48">
        <v>44750</v>
      </c>
      <c r="AY45" s="49">
        <v>115.540001</v>
      </c>
      <c r="AZ45" s="53">
        <f t="shared" si="18"/>
        <v>36.199870452738139</v>
      </c>
      <c r="BA45" s="53">
        <f t="shared" si="19"/>
        <v>36.183063669984953</v>
      </c>
      <c r="BB45" s="54">
        <f t="shared" si="20"/>
        <v>1</v>
      </c>
      <c r="BC45" s="14">
        <f t="shared" si="21"/>
        <v>1</v>
      </c>
      <c r="BD45" s="14">
        <f t="shared" si="70"/>
        <v>0</v>
      </c>
      <c r="BE45" s="14">
        <f t="shared" si="22"/>
        <v>0</v>
      </c>
      <c r="BF45" s="14">
        <f t="shared" si="23"/>
        <v>0</v>
      </c>
      <c r="BG45" s="14">
        <f t="shared" si="71"/>
        <v>114.22845105</v>
      </c>
      <c r="BL45" s="31">
        <f t="shared" si="72"/>
        <v>60</v>
      </c>
      <c r="BM45" s="48">
        <v>44750</v>
      </c>
      <c r="BN45" s="49">
        <v>115.540001</v>
      </c>
      <c r="BO45" s="53">
        <f t="shared" si="24"/>
        <v>13.25303485215986</v>
      </c>
      <c r="BP45" s="53">
        <f t="shared" si="25"/>
        <v>13.236228069406671</v>
      </c>
      <c r="BQ45" s="54">
        <f t="shared" si="26"/>
        <v>1</v>
      </c>
      <c r="BR45" s="14">
        <f t="shared" si="27"/>
        <v>1</v>
      </c>
      <c r="BS45" s="14">
        <f t="shared" si="73"/>
        <v>0</v>
      </c>
      <c r="BT45" s="14">
        <f t="shared" si="28"/>
        <v>0</v>
      </c>
      <c r="BU45" s="14">
        <f t="shared" si="29"/>
        <v>0</v>
      </c>
      <c r="BV45" s="14">
        <f t="shared" si="74"/>
        <v>114.22845105631318</v>
      </c>
      <c r="CA45" s="31">
        <f t="shared" si="75"/>
        <v>60</v>
      </c>
      <c r="CB45" s="48">
        <v>44750</v>
      </c>
      <c r="CC45" s="49">
        <v>115.540001</v>
      </c>
      <c r="CD45" s="53">
        <f t="shared" si="30"/>
        <v>14.45509164162422</v>
      </c>
      <c r="CE45" s="53">
        <f t="shared" si="31"/>
        <v>14.438284858871036</v>
      </c>
      <c r="CF45" s="54">
        <f t="shared" si="32"/>
        <v>1</v>
      </c>
      <c r="CG45" s="14">
        <f t="shared" si="33"/>
        <v>1</v>
      </c>
      <c r="CH45" s="14">
        <f t="shared" si="76"/>
        <v>0</v>
      </c>
      <c r="CI45" s="14">
        <f t="shared" si="34"/>
        <v>0</v>
      </c>
      <c r="CJ45" s="14">
        <f t="shared" si="35"/>
        <v>0</v>
      </c>
      <c r="CK45" s="14">
        <f t="shared" si="77"/>
        <v>114.22845105000225</v>
      </c>
      <c r="CP45" s="31">
        <f t="shared" si="78"/>
        <v>60</v>
      </c>
      <c r="CQ45" s="48">
        <v>44750</v>
      </c>
      <c r="CR45" s="49">
        <v>115.540001</v>
      </c>
      <c r="CS45" s="53">
        <f t="shared" si="36"/>
        <v>31.978257249649886</v>
      </c>
      <c r="CT45" s="53">
        <f t="shared" si="37"/>
        <v>31.961450466896693</v>
      </c>
      <c r="CU45" s="54">
        <f t="shared" si="38"/>
        <v>1</v>
      </c>
      <c r="CV45" s="14">
        <f t="shared" si="39"/>
        <v>1</v>
      </c>
      <c r="CW45" s="14">
        <f t="shared" si="79"/>
        <v>0</v>
      </c>
      <c r="CX45" s="14">
        <f t="shared" si="40"/>
        <v>0</v>
      </c>
      <c r="CY45" s="14">
        <f t="shared" si="41"/>
        <v>0</v>
      </c>
      <c r="CZ45" s="14">
        <f t="shared" si="80"/>
        <v>114.22845105</v>
      </c>
      <c r="DE45" s="31">
        <f t="shared" si="81"/>
        <v>60</v>
      </c>
      <c r="DF45" s="48">
        <v>44750</v>
      </c>
      <c r="DG45" s="49">
        <v>115.540001</v>
      </c>
      <c r="DH45" s="53">
        <f t="shared" si="42"/>
        <v>2.4049409919951596</v>
      </c>
      <c r="DI45" s="53">
        <f t="shared" si="43"/>
        <v>2.3881342092419731</v>
      </c>
      <c r="DJ45" s="54">
        <f t="shared" si="44"/>
        <v>0.99191246133772959</v>
      </c>
      <c r="DK45" s="14">
        <f t="shared" si="45"/>
        <v>0.99191246133772959</v>
      </c>
      <c r="DL45" s="14">
        <f t="shared" si="82"/>
        <v>-5.6941061028511486E-3</v>
      </c>
      <c r="DM45" s="14">
        <f t="shared" si="46"/>
        <v>-0.65789702481752788</v>
      </c>
      <c r="DN45" s="14">
        <f t="shared" si="47"/>
        <v>3.2894851240876398E-2</v>
      </c>
      <c r="DO45" s="14">
        <f t="shared" si="83"/>
        <v>177.24567457531933</v>
      </c>
      <c r="DT45" s="31">
        <f t="shared" si="84"/>
        <v>60</v>
      </c>
      <c r="DU45" s="48">
        <v>44750</v>
      </c>
      <c r="DV45" s="49">
        <v>115.540001</v>
      </c>
      <c r="DW45" s="53">
        <f t="shared" si="48"/>
        <v>54.495144703824607</v>
      </c>
      <c r="DX45" s="53">
        <f t="shared" si="49"/>
        <v>54.478337921071422</v>
      </c>
      <c r="DY45" s="54">
        <f t="shared" si="50"/>
        <v>1</v>
      </c>
      <c r="DZ45" s="14">
        <f t="shared" si="51"/>
        <v>1</v>
      </c>
      <c r="EA45" s="14">
        <f t="shared" si="85"/>
        <v>0</v>
      </c>
      <c r="EB45" s="14">
        <f t="shared" si="52"/>
        <v>0</v>
      </c>
      <c r="EC45" s="14">
        <f t="shared" si="53"/>
        <v>0</v>
      </c>
      <c r="ED45" s="14">
        <f t="shared" si="86"/>
        <v>114.22845105</v>
      </c>
      <c r="EI45" s="31">
        <f t="shared" si="87"/>
        <v>60</v>
      </c>
      <c r="EJ45" s="48">
        <v>44750</v>
      </c>
      <c r="EK45" s="49">
        <v>115.540001</v>
      </c>
      <c r="EL45" s="53">
        <f t="shared" si="54"/>
        <v>84.889160695324662</v>
      </c>
      <c r="EM45" s="53">
        <f t="shared" si="55"/>
        <v>84.872353912571469</v>
      </c>
      <c r="EN45" s="54">
        <f t="shared" si="56"/>
        <v>1</v>
      </c>
      <c r="EO45" s="14">
        <f t="shared" si="57"/>
        <v>1</v>
      </c>
      <c r="EP45" s="14">
        <f t="shared" si="88"/>
        <v>0</v>
      </c>
      <c r="EQ45" s="14">
        <f t="shared" si="58"/>
        <v>0</v>
      </c>
      <c r="ER45" s="14">
        <f t="shared" si="59"/>
        <v>0</v>
      </c>
      <c r="ES45" s="14">
        <f t="shared" si="89"/>
        <v>114.22845105</v>
      </c>
    </row>
    <row r="46" spans="4:149" x14ac:dyDescent="0.35">
      <c r="D46" s="31">
        <f t="shared" si="60"/>
        <v>63</v>
      </c>
      <c r="E46" s="48">
        <v>44753</v>
      </c>
      <c r="F46" s="49">
        <v>111.75</v>
      </c>
      <c r="G46" s="53">
        <f t="shared" si="0"/>
        <v>16.917615430045409</v>
      </c>
      <c r="H46" s="53">
        <f t="shared" si="1"/>
        <v>16.900891507859857</v>
      </c>
      <c r="I46" s="54">
        <f t="shared" si="2"/>
        <v>1</v>
      </c>
      <c r="J46" s="14">
        <f t="shared" si="3"/>
        <v>1</v>
      </c>
      <c r="K46" s="14">
        <f t="shared" si="61"/>
        <v>0</v>
      </c>
      <c r="L46" s="14">
        <f t="shared" si="4"/>
        <v>0</v>
      </c>
      <c r="M46" s="14">
        <f t="shared" si="5"/>
        <v>0</v>
      </c>
      <c r="N46" s="14">
        <f t="shared" si="62"/>
        <v>114.22845105</v>
      </c>
      <c r="S46" s="31">
        <f t="shared" si="63"/>
        <v>63</v>
      </c>
      <c r="T46" s="48">
        <v>44753</v>
      </c>
      <c r="U46" s="49">
        <v>111.75</v>
      </c>
      <c r="V46" s="53">
        <f t="shared" si="6"/>
        <v>14.978161551147567</v>
      </c>
      <c r="W46" s="53">
        <f t="shared" si="7"/>
        <v>14.961437628962017</v>
      </c>
      <c r="X46" s="54">
        <f t="shared" si="8"/>
        <v>1</v>
      </c>
      <c r="Y46" s="14">
        <f t="shared" si="9"/>
        <v>1</v>
      </c>
      <c r="Z46" s="14">
        <f t="shared" si="64"/>
        <v>0</v>
      </c>
      <c r="AA46" s="14">
        <f t="shared" si="10"/>
        <v>0</v>
      </c>
      <c r="AB46" s="14">
        <f t="shared" si="11"/>
        <v>0</v>
      </c>
      <c r="AC46" s="14">
        <f t="shared" si="65"/>
        <v>114.22845105</v>
      </c>
      <c r="AH46" s="31">
        <f t="shared" si="66"/>
        <v>63</v>
      </c>
      <c r="AI46" s="48">
        <v>44753</v>
      </c>
      <c r="AJ46" s="49">
        <v>111.75</v>
      </c>
      <c r="AK46" s="53">
        <f t="shared" si="12"/>
        <v>11.278347414751774</v>
      </c>
      <c r="AL46" s="53">
        <f t="shared" si="13"/>
        <v>11.261623492566223</v>
      </c>
      <c r="AM46" s="54">
        <f t="shared" si="14"/>
        <v>1</v>
      </c>
      <c r="AN46" s="14">
        <f t="shared" si="15"/>
        <v>1</v>
      </c>
      <c r="AO46" s="14">
        <f t="shared" si="67"/>
        <v>0</v>
      </c>
      <c r="AP46" s="14">
        <f t="shared" si="16"/>
        <v>0</v>
      </c>
      <c r="AQ46" s="14">
        <f t="shared" si="17"/>
        <v>0</v>
      </c>
      <c r="AR46" s="14">
        <f t="shared" si="68"/>
        <v>114.22845105631318</v>
      </c>
      <c r="AW46" s="31">
        <f t="shared" si="69"/>
        <v>63</v>
      </c>
      <c r="AX46" s="48">
        <v>44753</v>
      </c>
      <c r="AY46" s="49">
        <v>111.75</v>
      </c>
      <c r="AZ46" s="53">
        <f t="shared" si="18"/>
        <v>34.338875712663231</v>
      </c>
      <c r="BA46" s="53">
        <f t="shared" si="19"/>
        <v>34.322151790477676</v>
      </c>
      <c r="BB46" s="54">
        <f t="shared" si="20"/>
        <v>1</v>
      </c>
      <c r="BC46" s="14">
        <f t="shared" si="21"/>
        <v>1</v>
      </c>
      <c r="BD46" s="14">
        <f t="shared" si="70"/>
        <v>0</v>
      </c>
      <c r="BE46" s="14">
        <f t="shared" si="22"/>
        <v>0</v>
      </c>
      <c r="BF46" s="14">
        <f t="shared" si="23"/>
        <v>0</v>
      </c>
      <c r="BG46" s="14">
        <f t="shared" si="71"/>
        <v>114.22845105</v>
      </c>
      <c r="BL46" s="31">
        <f t="shared" si="72"/>
        <v>63</v>
      </c>
      <c r="BM46" s="48">
        <v>44753</v>
      </c>
      <c r="BN46" s="49">
        <v>111.75</v>
      </c>
      <c r="BO46" s="53">
        <f t="shared" si="24"/>
        <v>11.278347414751774</v>
      </c>
      <c r="BP46" s="53">
        <f t="shared" si="25"/>
        <v>11.261623492566223</v>
      </c>
      <c r="BQ46" s="54">
        <f t="shared" si="26"/>
        <v>1</v>
      </c>
      <c r="BR46" s="14">
        <f t="shared" si="27"/>
        <v>1</v>
      </c>
      <c r="BS46" s="14">
        <f t="shared" si="73"/>
        <v>0</v>
      </c>
      <c r="BT46" s="14">
        <f t="shared" si="28"/>
        <v>0</v>
      </c>
      <c r="BU46" s="14">
        <f t="shared" si="29"/>
        <v>0</v>
      </c>
      <c r="BV46" s="14">
        <f t="shared" si="74"/>
        <v>114.22845105631318</v>
      </c>
      <c r="CA46" s="31">
        <f t="shared" si="75"/>
        <v>63</v>
      </c>
      <c r="CB46" s="48">
        <v>44753</v>
      </c>
      <c r="CC46" s="49">
        <v>111.75</v>
      </c>
      <c r="CD46" s="53">
        <f t="shared" si="30"/>
        <v>12.486359930797397</v>
      </c>
      <c r="CE46" s="53">
        <f t="shared" si="31"/>
        <v>12.469636008611845</v>
      </c>
      <c r="CF46" s="54">
        <f t="shared" si="32"/>
        <v>1</v>
      </c>
      <c r="CG46" s="14">
        <f t="shared" si="33"/>
        <v>1</v>
      </c>
      <c r="CH46" s="14">
        <f t="shared" si="76"/>
        <v>0</v>
      </c>
      <c r="CI46" s="14">
        <f t="shared" si="34"/>
        <v>0</v>
      </c>
      <c r="CJ46" s="14">
        <f t="shared" si="35"/>
        <v>0</v>
      </c>
      <c r="CK46" s="14">
        <f t="shared" si="77"/>
        <v>114.22845105000225</v>
      </c>
      <c r="CP46" s="31">
        <f t="shared" si="78"/>
        <v>63</v>
      </c>
      <c r="CQ46" s="48">
        <v>44753</v>
      </c>
      <c r="CR46" s="49">
        <v>111.75</v>
      </c>
      <c r="CS46" s="53">
        <f t="shared" si="36"/>
        <v>30.096346048564357</v>
      </c>
      <c r="CT46" s="53">
        <f t="shared" si="37"/>
        <v>30.079622126378805</v>
      </c>
      <c r="CU46" s="54">
        <f t="shared" si="38"/>
        <v>1</v>
      </c>
      <c r="CV46" s="14">
        <f t="shared" si="39"/>
        <v>1</v>
      </c>
      <c r="CW46" s="14">
        <f t="shared" si="79"/>
        <v>0</v>
      </c>
      <c r="CX46" s="14">
        <f t="shared" si="40"/>
        <v>0</v>
      </c>
      <c r="CY46" s="14">
        <f t="shared" si="41"/>
        <v>0</v>
      </c>
      <c r="CZ46" s="14">
        <f t="shared" si="80"/>
        <v>114.22845105</v>
      </c>
      <c r="DE46" s="31">
        <f t="shared" si="81"/>
        <v>63</v>
      </c>
      <c r="DF46" s="48">
        <v>44753</v>
      </c>
      <c r="DG46" s="49">
        <v>111.75</v>
      </c>
      <c r="DH46" s="53">
        <f t="shared" si="42"/>
        <v>0.37650544424396076</v>
      </c>
      <c r="DI46" s="53">
        <f t="shared" si="43"/>
        <v>0.35978152205840896</v>
      </c>
      <c r="DJ46" s="54">
        <f t="shared" si="44"/>
        <v>0.64672941558454577</v>
      </c>
      <c r="DK46" s="14">
        <f t="shared" si="45"/>
        <v>0.64672941558454577</v>
      </c>
      <c r="DL46" s="14">
        <f t="shared" si="82"/>
        <v>-0.34518304575318381</v>
      </c>
      <c r="DM46" s="14">
        <f t="shared" si="46"/>
        <v>-38.574205362918292</v>
      </c>
      <c r="DN46" s="14">
        <f t="shared" si="47"/>
        <v>1.9287102681459147</v>
      </c>
      <c r="DO46" s="14">
        <f t="shared" si="83"/>
        <v>140.60017948054696</v>
      </c>
      <c r="DT46" s="31">
        <f t="shared" si="84"/>
        <v>63</v>
      </c>
      <c r="DU46" s="48">
        <v>44753</v>
      </c>
      <c r="DV46" s="49">
        <v>111.75</v>
      </c>
      <c r="DW46" s="53">
        <f t="shared" si="48"/>
        <v>52.724795973258878</v>
      </c>
      <c r="DX46" s="53">
        <f t="shared" si="49"/>
        <v>52.708072051073323</v>
      </c>
      <c r="DY46" s="54">
        <f t="shared" si="50"/>
        <v>1</v>
      </c>
      <c r="DZ46" s="14">
        <f t="shared" si="51"/>
        <v>1</v>
      </c>
      <c r="EA46" s="14">
        <f t="shared" si="85"/>
        <v>0</v>
      </c>
      <c r="EB46" s="14">
        <f t="shared" si="52"/>
        <v>0</v>
      </c>
      <c r="EC46" s="14">
        <f t="shared" si="53"/>
        <v>0</v>
      </c>
      <c r="ED46" s="14">
        <f t="shared" si="86"/>
        <v>114.22845105</v>
      </c>
      <c r="EI46" s="31">
        <f t="shared" si="87"/>
        <v>63</v>
      </c>
      <c r="EJ46" s="48">
        <v>44753</v>
      </c>
      <c r="EK46" s="49">
        <v>111.75</v>
      </c>
      <c r="EL46" s="53">
        <f t="shared" si="54"/>
        <v>83.269402561258175</v>
      </c>
      <c r="EM46" s="53">
        <f t="shared" si="55"/>
        <v>83.252678639072627</v>
      </c>
      <c r="EN46" s="54">
        <f t="shared" si="56"/>
        <v>1</v>
      </c>
      <c r="EO46" s="14">
        <f t="shared" si="57"/>
        <v>1</v>
      </c>
      <c r="EP46" s="14">
        <f t="shared" si="88"/>
        <v>0</v>
      </c>
      <c r="EQ46" s="14">
        <f t="shared" si="58"/>
        <v>0</v>
      </c>
      <c r="ER46" s="14">
        <f t="shared" si="59"/>
        <v>0</v>
      </c>
      <c r="ES46" s="14">
        <f t="shared" si="89"/>
        <v>114.22845105</v>
      </c>
    </row>
    <row r="47" spans="4:149" x14ac:dyDescent="0.35">
      <c r="D47" s="31">
        <f t="shared" si="60"/>
        <v>64</v>
      </c>
      <c r="E47" s="48">
        <v>44754</v>
      </c>
      <c r="F47" s="49">
        <v>109.220001</v>
      </c>
      <c r="G47" s="53">
        <f t="shared" si="0"/>
        <v>15.558749222115088</v>
      </c>
      <c r="H47" s="53">
        <f t="shared" si="1"/>
        <v>15.542053011501492</v>
      </c>
      <c r="I47" s="54">
        <f t="shared" si="2"/>
        <v>1</v>
      </c>
      <c r="J47" s="14">
        <f t="shared" si="3"/>
        <v>1</v>
      </c>
      <c r="K47" s="14">
        <f t="shared" si="61"/>
        <v>0</v>
      </c>
      <c r="L47" s="14">
        <f t="shared" si="4"/>
        <v>0</v>
      </c>
      <c r="M47" s="14">
        <f t="shared" si="5"/>
        <v>0</v>
      </c>
      <c r="N47" s="14">
        <f t="shared" si="62"/>
        <v>114.22845105</v>
      </c>
      <c r="S47" s="31">
        <f t="shared" si="63"/>
        <v>64</v>
      </c>
      <c r="T47" s="48">
        <v>44754</v>
      </c>
      <c r="U47" s="49">
        <v>109.220001</v>
      </c>
      <c r="V47" s="53">
        <f t="shared" si="6"/>
        <v>13.616076330414804</v>
      </c>
      <c r="W47" s="53">
        <f t="shared" si="7"/>
        <v>13.599380119801209</v>
      </c>
      <c r="X47" s="54">
        <f t="shared" si="8"/>
        <v>1</v>
      </c>
      <c r="Y47" s="14">
        <f t="shared" si="9"/>
        <v>1</v>
      </c>
      <c r="Z47" s="14">
        <f t="shared" si="64"/>
        <v>0</v>
      </c>
      <c r="AA47" s="14">
        <f t="shared" si="10"/>
        <v>0</v>
      </c>
      <c r="AB47" s="14">
        <f t="shared" si="11"/>
        <v>0</v>
      </c>
      <c r="AC47" s="14">
        <f t="shared" si="65"/>
        <v>114.22845105</v>
      </c>
      <c r="AH47" s="31">
        <f t="shared" si="66"/>
        <v>64</v>
      </c>
      <c r="AI47" s="48">
        <v>44754</v>
      </c>
      <c r="AJ47" s="49">
        <v>109.220001</v>
      </c>
      <c r="AK47" s="53">
        <f t="shared" si="12"/>
        <v>9.9101214194425395</v>
      </c>
      <c r="AL47" s="53">
        <f t="shared" si="13"/>
        <v>9.8934252088289423</v>
      </c>
      <c r="AM47" s="54">
        <f t="shared" si="14"/>
        <v>1</v>
      </c>
      <c r="AN47" s="14">
        <f t="shared" si="15"/>
        <v>1</v>
      </c>
      <c r="AO47" s="14">
        <f t="shared" si="67"/>
        <v>0</v>
      </c>
      <c r="AP47" s="14">
        <f t="shared" si="16"/>
        <v>0</v>
      </c>
      <c r="AQ47" s="14">
        <f t="shared" si="17"/>
        <v>0</v>
      </c>
      <c r="AR47" s="14">
        <f t="shared" si="68"/>
        <v>114.22845105631318</v>
      </c>
      <c r="AW47" s="31">
        <f t="shared" si="69"/>
        <v>64</v>
      </c>
      <c r="AX47" s="48">
        <v>44754</v>
      </c>
      <c r="AY47" s="49">
        <v>109.220001</v>
      </c>
      <c r="AZ47" s="53">
        <f t="shared" si="18"/>
        <v>33.008924479455892</v>
      </c>
      <c r="BA47" s="53">
        <f t="shared" si="19"/>
        <v>32.992228268842297</v>
      </c>
      <c r="BB47" s="54">
        <f t="shared" si="20"/>
        <v>1</v>
      </c>
      <c r="BC47" s="14">
        <f t="shared" si="21"/>
        <v>1</v>
      </c>
      <c r="BD47" s="14">
        <f t="shared" si="70"/>
        <v>0</v>
      </c>
      <c r="BE47" s="14">
        <f t="shared" si="22"/>
        <v>0</v>
      </c>
      <c r="BF47" s="14">
        <f t="shared" si="23"/>
        <v>0</v>
      </c>
      <c r="BG47" s="14">
        <f t="shared" si="71"/>
        <v>114.22845105</v>
      </c>
      <c r="BL47" s="31">
        <f t="shared" si="72"/>
        <v>64</v>
      </c>
      <c r="BM47" s="48">
        <v>44754</v>
      </c>
      <c r="BN47" s="49">
        <v>109.220001</v>
      </c>
      <c r="BO47" s="53">
        <f t="shared" si="24"/>
        <v>9.9101214194425395</v>
      </c>
      <c r="BP47" s="53">
        <f t="shared" si="25"/>
        <v>9.8934252088289423</v>
      </c>
      <c r="BQ47" s="54">
        <f t="shared" si="26"/>
        <v>1</v>
      </c>
      <c r="BR47" s="14">
        <f t="shared" si="27"/>
        <v>1</v>
      </c>
      <c r="BS47" s="14">
        <f t="shared" si="73"/>
        <v>0</v>
      </c>
      <c r="BT47" s="14">
        <f t="shared" si="28"/>
        <v>0</v>
      </c>
      <c r="BU47" s="14">
        <f t="shared" si="29"/>
        <v>0</v>
      </c>
      <c r="BV47" s="14">
        <f t="shared" si="74"/>
        <v>114.22845105631318</v>
      </c>
      <c r="CA47" s="31">
        <f t="shared" si="75"/>
        <v>64</v>
      </c>
      <c r="CB47" s="48">
        <v>44754</v>
      </c>
      <c r="CC47" s="49">
        <v>109.220001</v>
      </c>
      <c r="CD47" s="53">
        <f t="shared" si="30"/>
        <v>11.12013893689447</v>
      </c>
      <c r="CE47" s="53">
        <f t="shared" si="31"/>
        <v>11.103442726280873</v>
      </c>
      <c r="CF47" s="54">
        <f t="shared" si="32"/>
        <v>1</v>
      </c>
      <c r="CG47" s="14">
        <f t="shared" si="33"/>
        <v>1</v>
      </c>
      <c r="CH47" s="14">
        <f t="shared" si="76"/>
        <v>0</v>
      </c>
      <c r="CI47" s="14">
        <f t="shared" si="34"/>
        <v>0</v>
      </c>
      <c r="CJ47" s="14">
        <f t="shared" si="35"/>
        <v>0</v>
      </c>
      <c r="CK47" s="14">
        <f t="shared" si="77"/>
        <v>114.22845105000225</v>
      </c>
      <c r="CP47" s="31">
        <f t="shared" si="78"/>
        <v>64</v>
      </c>
      <c r="CQ47" s="48">
        <v>44754</v>
      </c>
      <c r="CR47" s="49">
        <v>109.220001</v>
      </c>
      <c r="CS47" s="53">
        <f t="shared" si="36"/>
        <v>28.759353267500614</v>
      </c>
      <c r="CT47" s="53">
        <f t="shared" si="37"/>
        <v>28.742657056887019</v>
      </c>
      <c r="CU47" s="54">
        <f t="shared" si="38"/>
        <v>1</v>
      </c>
      <c r="CV47" s="14">
        <f t="shared" si="39"/>
        <v>1</v>
      </c>
      <c r="CW47" s="14">
        <f t="shared" si="79"/>
        <v>0</v>
      </c>
      <c r="CX47" s="14">
        <f t="shared" si="40"/>
        <v>0</v>
      </c>
      <c r="CY47" s="14">
        <f t="shared" si="41"/>
        <v>0</v>
      </c>
      <c r="CZ47" s="14">
        <f t="shared" si="80"/>
        <v>114.22845105</v>
      </c>
      <c r="DE47" s="31">
        <f t="shared" si="81"/>
        <v>64</v>
      </c>
      <c r="DF47" s="48">
        <v>44754</v>
      </c>
      <c r="DG47" s="49">
        <v>109.220001</v>
      </c>
      <c r="DH47" s="53">
        <f t="shared" si="42"/>
        <v>-1.0098149070359346</v>
      </c>
      <c r="DI47" s="53">
        <f t="shared" si="43"/>
        <v>-1.0265111176495318</v>
      </c>
      <c r="DJ47" s="54">
        <f t="shared" si="44"/>
        <v>0.1562919883884567</v>
      </c>
      <c r="DK47" s="14">
        <f t="shared" si="45"/>
        <v>0.1562919883884567</v>
      </c>
      <c r="DL47" s="14">
        <f t="shared" si="82"/>
        <v>-0.49043742719608907</v>
      </c>
      <c r="DM47" s="14">
        <f t="shared" si="46"/>
        <v>-53.565576288794276</v>
      </c>
      <c r="DN47" s="14">
        <f t="shared" si="47"/>
        <v>2.6782788144397141</v>
      </c>
      <c r="DO47" s="14">
        <f t="shared" si="83"/>
        <v>89.712882006192388</v>
      </c>
      <c r="DT47" s="31">
        <f t="shared" si="84"/>
        <v>64</v>
      </c>
      <c r="DU47" s="48">
        <v>44754</v>
      </c>
      <c r="DV47" s="49">
        <v>109.220001</v>
      </c>
      <c r="DW47" s="53">
        <f t="shared" si="48"/>
        <v>51.425360811275404</v>
      </c>
      <c r="DX47" s="53">
        <f t="shared" si="49"/>
        <v>51.408664600661801</v>
      </c>
      <c r="DY47" s="54">
        <f t="shared" si="50"/>
        <v>1</v>
      </c>
      <c r="DZ47" s="14">
        <f t="shared" si="51"/>
        <v>1</v>
      </c>
      <c r="EA47" s="14">
        <f t="shared" si="85"/>
        <v>0</v>
      </c>
      <c r="EB47" s="14">
        <f t="shared" si="52"/>
        <v>0</v>
      </c>
      <c r="EC47" s="14">
        <f t="shared" si="53"/>
        <v>0</v>
      </c>
      <c r="ED47" s="14">
        <f t="shared" si="86"/>
        <v>114.22845105</v>
      </c>
      <c r="EI47" s="31">
        <f t="shared" si="87"/>
        <v>64</v>
      </c>
      <c r="EJ47" s="48">
        <v>44754</v>
      </c>
      <c r="EK47" s="49">
        <v>109.220001</v>
      </c>
      <c r="EL47" s="53">
        <f t="shared" si="54"/>
        <v>82.020663876629811</v>
      </c>
      <c r="EM47" s="53">
        <f t="shared" si="55"/>
        <v>82.003967666016194</v>
      </c>
      <c r="EN47" s="54">
        <f t="shared" si="56"/>
        <v>1</v>
      </c>
      <c r="EO47" s="14">
        <f t="shared" si="57"/>
        <v>1</v>
      </c>
      <c r="EP47" s="14">
        <f t="shared" si="88"/>
        <v>0</v>
      </c>
      <c r="EQ47" s="14">
        <f t="shared" si="58"/>
        <v>0</v>
      </c>
      <c r="ER47" s="14">
        <f t="shared" si="59"/>
        <v>0</v>
      </c>
      <c r="ES47" s="14">
        <f t="shared" si="89"/>
        <v>114.22845105</v>
      </c>
    </row>
    <row r="48" spans="4:149" x14ac:dyDescent="0.35">
      <c r="D48" s="31">
        <f t="shared" si="60"/>
        <v>65</v>
      </c>
      <c r="E48" s="48">
        <v>44755</v>
      </c>
      <c r="F48" s="49">
        <v>110.400002</v>
      </c>
      <c r="G48" s="53">
        <f t="shared" si="0"/>
        <v>16.213946065830818</v>
      </c>
      <c r="H48" s="53">
        <f t="shared" si="1"/>
        <v>16.197277612860049</v>
      </c>
      <c r="I48" s="54">
        <f t="shared" si="2"/>
        <v>1</v>
      </c>
      <c r="J48" s="14">
        <f t="shared" si="3"/>
        <v>1</v>
      </c>
      <c r="K48" s="14">
        <f t="shared" si="61"/>
        <v>0</v>
      </c>
      <c r="L48" s="14">
        <f t="shared" si="4"/>
        <v>0</v>
      </c>
      <c r="M48" s="14">
        <f t="shared" si="5"/>
        <v>0</v>
      </c>
      <c r="N48" s="14">
        <f t="shared" si="62"/>
        <v>114.22845105</v>
      </c>
      <c r="S48" s="31">
        <f t="shared" si="63"/>
        <v>65</v>
      </c>
      <c r="T48" s="48">
        <v>44755</v>
      </c>
      <c r="U48" s="49">
        <v>110.400002</v>
      </c>
      <c r="V48" s="53">
        <f t="shared" si="6"/>
        <v>14.268038079646905</v>
      </c>
      <c r="W48" s="53">
        <f t="shared" si="7"/>
        <v>14.251369626676134</v>
      </c>
      <c r="X48" s="54">
        <f t="shared" si="8"/>
        <v>1</v>
      </c>
      <c r="Y48" s="14">
        <f t="shared" si="9"/>
        <v>1</v>
      </c>
      <c r="Z48" s="14">
        <f t="shared" si="64"/>
        <v>0</v>
      </c>
      <c r="AA48" s="14">
        <f t="shared" si="10"/>
        <v>0</v>
      </c>
      <c r="AB48" s="14">
        <f t="shared" si="11"/>
        <v>0</v>
      </c>
      <c r="AC48" s="14">
        <f t="shared" si="65"/>
        <v>114.22845105</v>
      </c>
      <c r="AH48" s="31">
        <f t="shared" si="66"/>
        <v>65</v>
      </c>
      <c r="AI48" s="48">
        <v>44755</v>
      </c>
      <c r="AJ48" s="49">
        <v>110.400002</v>
      </c>
      <c r="AK48" s="53">
        <f t="shared" si="12"/>
        <v>10.555911715755183</v>
      </c>
      <c r="AL48" s="53">
        <f t="shared" si="13"/>
        <v>10.539243262784414</v>
      </c>
      <c r="AM48" s="54">
        <f t="shared" si="14"/>
        <v>1</v>
      </c>
      <c r="AN48" s="14">
        <f t="shared" si="15"/>
        <v>1</v>
      </c>
      <c r="AO48" s="14">
        <f t="shared" si="67"/>
        <v>0</v>
      </c>
      <c r="AP48" s="14">
        <f t="shared" si="16"/>
        <v>0</v>
      </c>
      <c r="AQ48" s="14">
        <f t="shared" si="17"/>
        <v>0</v>
      </c>
      <c r="AR48" s="14">
        <f t="shared" si="68"/>
        <v>114.22845105631318</v>
      </c>
      <c r="AW48" s="31">
        <f t="shared" si="69"/>
        <v>65</v>
      </c>
      <c r="AX48" s="48">
        <v>44755</v>
      </c>
      <c r="AY48" s="49">
        <v>110.400002</v>
      </c>
      <c r="AZ48" s="53">
        <f t="shared" si="18"/>
        <v>33.693180752555961</v>
      </c>
      <c r="BA48" s="53">
        <f t="shared" si="19"/>
        <v>33.676512299585191</v>
      </c>
      <c r="BB48" s="54">
        <f t="shared" si="20"/>
        <v>1</v>
      </c>
      <c r="BC48" s="14">
        <f t="shared" si="21"/>
        <v>1</v>
      </c>
      <c r="BD48" s="14">
        <f t="shared" si="70"/>
        <v>0</v>
      </c>
      <c r="BE48" s="14">
        <f t="shared" si="22"/>
        <v>0</v>
      </c>
      <c r="BF48" s="14">
        <f t="shared" si="23"/>
        <v>0</v>
      </c>
      <c r="BG48" s="14">
        <f t="shared" si="71"/>
        <v>114.22845105</v>
      </c>
      <c r="BL48" s="31">
        <f t="shared" si="72"/>
        <v>65</v>
      </c>
      <c r="BM48" s="48">
        <v>44755</v>
      </c>
      <c r="BN48" s="49">
        <v>110.400002</v>
      </c>
      <c r="BO48" s="53">
        <f t="shared" si="24"/>
        <v>10.555911715755183</v>
      </c>
      <c r="BP48" s="53">
        <f t="shared" si="25"/>
        <v>10.539243262784414</v>
      </c>
      <c r="BQ48" s="54">
        <f t="shared" si="26"/>
        <v>1</v>
      </c>
      <c r="BR48" s="14">
        <f t="shared" si="27"/>
        <v>1</v>
      </c>
      <c r="BS48" s="14">
        <f t="shared" si="73"/>
        <v>0</v>
      </c>
      <c r="BT48" s="14">
        <f t="shared" si="28"/>
        <v>0</v>
      </c>
      <c r="BU48" s="14">
        <f t="shared" si="29"/>
        <v>0</v>
      </c>
      <c r="BV48" s="14">
        <f t="shared" si="74"/>
        <v>114.22845105631318</v>
      </c>
      <c r="CA48" s="31">
        <f t="shared" si="75"/>
        <v>65</v>
      </c>
      <c r="CB48" s="48">
        <v>44755</v>
      </c>
      <c r="CC48" s="49">
        <v>110.400002</v>
      </c>
      <c r="CD48" s="53">
        <f t="shared" si="30"/>
        <v>11.767944251284803</v>
      </c>
      <c r="CE48" s="53">
        <f t="shared" si="31"/>
        <v>11.751275798314031</v>
      </c>
      <c r="CF48" s="54">
        <f t="shared" si="32"/>
        <v>1</v>
      </c>
      <c r="CG48" s="14">
        <f t="shared" si="33"/>
        <v>1</v>
      </c>
      <c r="CH48" s="14">
        <f t="shared" si="76"/>
        <v>0</v>
      </c>
      <c r="CI48" s="14">
        <f t="shared" si="34"/>
        <v>0</v>
      </c>
      <c r="CJ48" s="14">
        <f t="shared" si="35"/>
        <v>0</v>
      </c>
      <c r="CK48" s="14">
        <f t="shared" si="77"/>
        <v>114.22845105000225</v>
      </c>
      <c r="CP48" s="31">
        <f t="shared" si="78"/>
        <v>65</v>
      </c>
      <c r="CQ48" s="48">
        <v>44755</v>
      </c>
      <c r="CR48" s="49">
        <v>110.400002</v>
      </c>
      <c r="CS48" s="53">
        <f t="shared" si="36"/>
        <v>29.436532814279808</v>
      </c>
      <c r="CT48" s="53">
        <f t="shared" si="37"/>
        <v>29.419864361309038</v>
      </c>
      <c r="CU48" s="54">
        <f t="shared" si="38"/>
        <v>1</v>
      </c>
      <c r="CV48" s="14">
        <f t="shared" si="39"/>
        <v>1</v>
      </c>
      <c r="CW48" s="14">
        <f t="shared" si="79"/>
        <v>0</v>
      </c>
      <c r="CX48" s="14">
        <f t="shared" si="40"/>
        <v>0</v>
      </c>
      <c r="CY48" s="14">
        <f t="shared" si="41"/>
        <v>0</v>
      </c>
      <c r="CZ48" s="14">
        <f t="shared" si="80"/>
        <v>114.22845105</v>
      </c>
      <c r="DE48" s="31">
        <f t="shared" si="81"/>
        <v>65</v>
      </c>
      <c r="DF48" s="48">
        <v>44755</v>
      </c>
      <c r="DG48" s="49">
        <v>110.400002</v>
      </c>
      <c r="DH48" s="53">
        <f t="shared" si="42"/>
        <v>-0.38220936324761234</v>
      </c>
      <c r="DI48" s="53">
        <f t="shared" si="43"/>
        <v>-0.3988778162183832</v>
      </c>
      <c r="DJ48" s="54">
        <f t="shared" si="44"/>
        <v>0.35115303863052144</v>
      </c>
      <c r="DK48" s="14">
        <f t="shared" si="45"/>
        <v>0.35115303863052144</v>
      </c>
      <c r="DL48" s="14">
        <f t="shared" si="82"/>
        <v>0.19486105024206474</v>
      </c>
      <c r="DM48" s="14">
        <f t="shared" si="46"/>
        <v>21.512660336446046</v>
      </c>
      <c r="DN48" s="14">
        <f t="shared" si="47"/>
        <v>1.0756330168223023</v>
      </c>
      <c r="DO48" s="14">
        <f t="shared" si="83"/>
        <v>112.30117535946073</v>
      </c>
      <c r="DT48" s="31">
        <f t="shared" si="84"/>
        <v>65</v>
      </c>
      <c r="DU48" s="48">
        <v>44755</v>
      </c>
      <c r="DV48" s="49">
        <v>110.400002</v>
      </c>
      <c r="DW48" s="53">
        <f t="shared" si="48"/>
        <v>52.140285609086746</v>
      </c>
      <c r="DX48" s="53">
        <f t="shared" si="49"/>
        <v>52.123617156115969</v>
      </c>
      <c r="DY48" s="54">
        <f t="shared" si="50"/>
        <v>1</v>
      </c>
      <c r="DZ48" s="14">
        <f t="shared" si="51"/>
        <v>1</v>
      </c>
      <c r="EA48" s="14">
        <f t="shared" si="85"/>
        <v>0</v>
      </c>
      <c r="EB48" s="14">
        <f t="shared" si="52"/>
        <v>0</v>
      </c>
      <c r="EC48" s="14">
        <f t="shared" si="53"/>
        <v>0</v>
      </c>
      <c r="ED48" s="14">
        <f t="shared" si="86"/>
        <v>114.22845105</v>
      </c>
      <c r="EI48" s="31">
        <f t="shared" si="87"/>
        <v>65</v>
      </c>
      <c r="EJ48" s="48">
        <v>44755</v>
      </c>
      <c r="EK48" s="49">
        <v>110.400002</v>
      </c>
      <c r="EL48" s="53">
        <f t="shared" si="54"/>
        <v>82.786538423415507</v>
      </c>
      <c r="EM48" s="53">
        <f t="shared" si="55"/>
        <v>82.769869970444731</v>
      </c>
      <c r="EN48" s="54">
        <f t="shared" si="56"/>
        <v>1</v>
      </c>
      <c r="EO48" s="14">
        <f t="shared" si="57"/>
        <v>1</v>
      </c>
      <c r="EP48" s="14">
        <f t="shared" si="88"/>
        <v>0</v>
      </c>
      <c r="EQ48" s="14">
        <f t="shared" si="58"/>
        <v>0</v>
      </c>
      <c r="ER48" s="14">
        <f t="shared" si="59"/>
        <v>0</v>
      </c>
      <c r="ES48" s="14">
        <f t="shared" si="89"/>
        <v>114.22845105</v>
      </c>
    </row>
    <row r="49" spans="4:149" x14ac:dyDescent="0.35">
      <c r="D49" s="31">
        <f t="shared" si="60"/>
        <v>66</v>
      </c>
      <c r="E49" s="48">
        <v>44756</v>
      </c>
      <c r="F49" s="49">
        <v>110.629997</v>
      </c>
      <c r="G49" s="53">
        <f t="shared" si="0"/>
        <v>16.350673312015321</v>
      </c>
      <c r="H49" s="53">
        <f t="shared" si="1"/>
        <v>16.334032662988797</v>
      </c>
      <c r="I49" s="54">
        <f t="shared" si="2"/>
        <v>1</v>
      </c>
      <c r="J49" s="14">
        <f t="shared" si="3"/>
        <v>1</v>
      </c>
      <c r="K49" s="14">
        <f t="shared" si="61"/>
        <v>0</v>
      </c>
      <c r="L49" s="14">
        <f t="shared" si="4"/>
        <v>0</v>
      </c>
      <c r="M49" s="14">
        <f t="shared" si="5"/>
        <v>0</v>
      </c>
      <c r="N49" s="14">
        <f t="shared" si="62"/>
        <v>114.22845105</v>
      </c>
      <c r="S49" s="31">
        <f t="shared" si="63"/>
        <v>66</v>
      </c>
      <c r="T49" s="48">
        <v>44756</v>
      </c>
      <c r="U49" s="49">
        <v>110.629997</v>
      </c>
      <c r="V49" s="53">
        <f t="shared" si="6"/>
        <v>14.401514015316515</v>
      </c>
      <c r="W49" s="53">
        <f t="shared" si="7"/>
        <v>14.384873366289989</v>
      </c>
      <c r="X49" s="54">
        <f t="shared" si="8"/>
        <v>1</v>
      </c>
      <c r="Y49" s="14">
        <f t="shared" si="9"/>
        <v>1</v>
      </c>
      <c r="Z49" s="14">
        <f t="shared" si="64"/>
        <v>0</v>
      </c>
      <c r="AA49" s="14">
        <f t="shared" si="10"/>
        <v>0</v>
      </c>
      <c r="AB49" s="14">
        <f t="shared" si="11"/>
        <v>0</v>
      </c>
      <c r="AC49" s="14">
        <f t="shared" si="65"/>
        <v>114.22845105</v>
      </c>
      <c r="AH49" s="31">
        <f t="shared" si="66"/>
        <v>66</v>
      </c>
      <c r="AI49" s="48">
        <v>44756</v>
      </c>
      <c r="AJ49" s="49">
        <v>110.629997</v>
      </c>
      <c r="AK49" s="53">
        <f t="shared" si="12"/>
        <v>10.683185263868346</v>
      </c>
      <c r="AL49" s="53">
        <f t="shared" si="13"/>
        <v>10.666544614841818</v>
      </c>
      <c r="AM49" s="54">
        <f t="shared" si="14"/>
        <v>1</v>
      </c>
      <c r="AN49" s="14">
        <f t="shared" si="15"/>
        <v>1</v>
      </c>
      <c r="AO49" s="14">
        <f t="shared" si="67"/>
        <v>0</v>
      </c>
      <c r="AP49" s="14">
        <f t="shared" si="16"/>
        <v>0</v>
      </c>
      <c r="AQ49" s="14">
        <f t="shared" si="17"/>
        <v>0</v>
      </c>
      <c r="AR49" s="14">
        <f t="shared" si="68"/>
        <v>114.22845105631318</v>
      </c>
      <c r="AW49" s="31">
        <f t="shared" si="69"/>
        <v>66</v>
      </c>
      <c r="AX49" s="48">
        <v>44756</v>
      </c>
      <c r="AY49" s="49">
        <v>110.629997</v>
      </c>
      <c r="AZ49" s="53">
        <f t="shared" si="18"/>
        <v>33.859113089593983</v>
      </c>
      <c r="BA49" s="53">
        <f t="shared" si="19"/>
        <v>33.842472440567462</v>
      </c>
      <c r="BB49" s="54">
        <f t="shared" si="20"/>
        <v>1</v>
      </c>
      <c r="BC49" s="14">
        <f t="shared" si="21"/>
        <v>1</v>
      </c>
      <c r="BD49" s="14">
        <f t="shared" si="70"/>
        <v>0</v>
      </c>
      <c r="BE49" s="14">
        <f t="shared" si="22"/>
        <v>0</v>
      </c>
      <c r="BF49" s="14">
        <f t="shared" si="23"/>
        <v>0</v>
      </c>
      <c r="BG49" s="14">
        <f t="shared" si="71"/>
        <v>114.22845105</v>
      </c>
      <c r="BL49" s="31">
        <f t="shared" si="72"/>
        <v>66</v>
      </c>
      <c r="BM49" s="48">
        <v>44756</v>
      </c>
      <c r="BN49" s="49">
        <v>110.629997</v>
      </c>
      <c r="BO49" s="53">
        <f t="shared" si="24"/>
        <v>10.683185263868346</v>
      </c>
      <c r="BP49" s="53">
        <f t="shared" si="25"/>
        <v>10.666544614841818</v>
      </c>
      <c r="BQ49" s="54">
        <f t="shared" si="26"/>
        <v>1</v>
      </c>
      <c r="BR49" s="14">
        <f t="shared" si="27"/>
        <v>1</v>
      </c>
      <c r="BS49" s="14">
        <f t="shared" si="73"/>
        <v>0</v>
      </c>
      <c r="BT49" s="14">
        <f t="shared" si="28"/>
        <v>0</v>
      </c>
      <c r="BU49" s="14">
        <f t="shared" si="29"/>
        <v>0</v>
      </c>
      <c r="BV49" s="14">
        <f t="shared" si="74"/>
        <v>114.22845105631318</v>
      </c>
      <c r="CA49" s="31">
        <f t="shared" si="75"/>
        <v>66</v>
      </c>
      <c r="CB49" s="48">
        <v>44756</v>
      </c>
      <c r="CC49" s="49">
        <v>110.629997</v>
      </c>
      <c r="CD49" s="53">
        <f t="shared" si="30"/>
        <v>11.897242917828603</v>
      </c>
      <c r="CE49" s="53">
        <f t="shared" si="31"/>
        <v>11.880602268802079</v>
      </c>
      <c r="CF49" s="54">
        <f t="shared" si="32"/>
        <v>1</v>
      </c>
      <c r="CG49" s="14">
        <f t="shared" si="33"/>
        <v>1</v>
      </c>
      <c r="CH49" s="14">
        <f t="shared" si="76"/>
        <v>0</v>
      </c>
      <c r="CI49" s="14">
        <f t="shared" si="34"/>
        <v>0</v>
      </c>
      <c r="CJ49" s="14">
        <f t="shared" si="35"/>
        <v>0</v>
      </c>
      <c r="CK49" s="14">
        <f t="shared" si="77"/>
        <v>114.22845105000225</v>
      </c>
      <c r="CP49" s="31">
        <f t="shared" si="78"/>
        <v>66</v>
      </c>
      <c r="CQ49" s="48">
        <v>44756</v>
      </c>
      <c r="CR49" s="49">
        <v>110.629997</v>
      </c>
      <c r="CS49" s="53">
        <f t="shared" si="36"/>
        <v>29.595352952643417</v>
      </c>
      <c r="CT49" s="53">
        <f t="shared" si="37"/>
        <v>29.578712303616893</v>
      </c>
      <c r="CU49" s="54">
        <f t="shared" si="38"/>
        <v>1</v>
      </c>
      <c r="CV49" s="14">
        <f t="shared" si="39"/>
        <v>1</v>
      </c>
      <c r="CW49" s="14">
        <f t="shared" si="79"/>
        <v>0</v>
      </c>
      <c r="CX49" s="14">
        <f t="shared" si="40"/>
        <v>0</v>
      </c>
      <c r="CY49" s="14">
        <f t="shared" si="41"/>
        <v>0</v>
      </c>
      <c r="CZ49" s="14">
        <f t="shared" si="80"/>
        <v>114.22845105</v>
      </c>
      <c r="DE49" s="31">
        <f t="shared" si="81"/>
        <v>66</v>
      </c>
      <c r="DF49" s="48">
        <v>44756</v>
      </c>
      <c r="DG49" s="49">
        <v>110.629997</v>
      </c>
      <c r="DH49" s="53">
        <f t="shared" si="42"/>
        <v>-0.27321171940626765</v>
      </c>
      <c r="DI49" s="53">
        <f t="shared" si="43"/>
        <v>-0.28985236843279311</v>
      </c>
      <c r="DJ49" s="54">
        <f t="shared" si="44"/>
        <v>0.39234523589527459</v>
      </c>
      <c r="DK49" s="14">
        <f t="shared" si="45"/>
        <v>0.39234523589527459</v>
      </c>
      <c r="DL49" s="14">
        <f t="shared" si="82"/>
        <v>4.119219726475315E-2</v>
      </c>
      <c r="DM49" s="14">
        <f t="shared" si="46"/>
        <v>4.5570926598230495</v>
      </c>
      <c r="DN49" s="14">
        <f t="shared" si="47"/>
        <v>0.22785463299115249</v>
      </c>
      <c r="DO49" s="14">
        <f t="shared" si="83"/>
        <v>117.08612265227492</v>
      </c>
      <c r="DT49" s="31">
        <f t="shared" si="84"/>
        <v>66</v>
      </c>
      <c r="DU49" s="48">
        <v>44756</v>
      </c>
      <c r="DV49" s="49">
        <v>110.629997</v>
      </c>
      <c r="DW49" s="53">
        <f t="shared" si="48"/>
        <v>52.337040197955325</v>
      </c>
      <c r="DX49" s="53">
        <f t="shared" si="49"/>
        <v>52.320399548928805</v>
      </c>
      <c r="DY49" s="54">
        <f t="shared" si="50"/>
        <v>1</v>
      </c>
      <c r="DZ49" s="14">
        <f t="shared" si="51"/>
        <v>1</v>
      </c>
      <c r="EA49" s="14">
        <f t="shared" si="85"/>
        <v>0</v>
      </c>
      <c r="EB49" s="14">
        <f t="shared" si="52"/>
        <v>0</v>
      </c>
      <c r="EC49" s="14">
        <f t="shared" si="53"/>
        <v>0</v>
      </c>
      <c r="ED49" s="14">
        <f t="shared" si="86"/>
        <v>114.22845105</v>
      </c>
      <c r="EI49" s="31">
        <f t="shared" si="87"/>
        <v>66</v>
      </c>
      <c r="EJ49" s="48">
        <v>44756</v>
      </c>
      <c r="EK49" s="49">
        <v>110.629997</v>
      </c>
      <c r="EL49" s="53">
        <f t="shared" si="54"/>
        <v>83.034498148767696</v>
      </c>
      <c r="EM49" s="53">
        <f t="shared" si="55"/>
        <v>83.017857499741169</v>
      </c>
      <c r="EN49" s="54">
        <f t="shared" si="56"/>
        <v>1</v>
      </c>
      <c r="EO49" s="14">
        <f t="shared" si="57"/>
        <v>1</v>
      </c>
      <c r="EP49" s="14">
        <f t="shared" si="88"/>
        <v>0</v>
      </c>
      <c r="EQ49" s="14">
        <f t="shared" si="58"/>
        <v>0</v>
      </c>
      <c r="ER49" s="14">
        <f t="shared" si="59"/>
        <v>0</v>
      </c>
      <c r="ES49" s="14">
        <f t="shared" si="89"/>
        <v>114.22845105</v>
      </c>
    </row>
    <row r="50" spans="4:149" x14ac:dyDescent="0.35">
      <c r="D50" s="31">
        <f t="shared" si="60"/>
        <v>67</v>
      </c>
      <c r="E50" s="48">
        <v>44757</v>
      </c>
      <c r="F50" s="49">
        <v>113.550003</v>
      </c>
      <c r="G50" s="53">
        <f t="shared" si="0"/>
        <v>17.93082210685569</v>
      </c>
      <c r="H50" s="53">
        <f t="shared" si="1"/>
        <v>17.91420930830731</v>
      </c>
      <c r="I50" s="54">
        <f t="shared" si="2"/>
        <v>1</v>
      </c>
      <c r="J50" s="14">
        <f t="shared" si="3"/>
        <v>1</v>
      </c>
      <c r="K50" s="14">
        <f t="shared" si="61"/>
        <v>0</v>
      </c>
      <c r="L50" s="14">
        <f t="shared" si="4"/>
        <v>0</v>
      </c>
      <c r="M50" s="14">
        <f t="shared" si="5"/>
        <v>0</v>
      </c>
      <c r="N50" s="14">
        <f t="shared" si="62"/>
        <v>114.22845105</v>
      </c>
      <c r="S50" s="31">
        <f t="shared" si="63"/>
        <v>67</v>
      </c>
      <c r="T50" s="48">
        <v>44757</v>
      </c>
      <c r="U50" s="49">
        <v>113.550003</v>
      </c>
      <c r="V50" s="53">
        <f t="shared" si="6"/>
        <v>15.978395147684015</v>
      </c>
      <c r="W50" s="53">
        <f t="shared" si="7"/>
        <v>15.96178234913563</v>
      </c>
      <c r="X50" s="54">
        <f t="shared" si="8"/>
        <v>1</v>
      </c>
      <c r="Y50" s="14">
        <f t="shared" si="9"/>
        <v>1</v>
      </c>
      <c r="Z50" s="14">
        <f t="shared" si="64"/>
        <v>0</v>
      </c>
      <c r="AA50" s="14">
        <f t="shared" si="10"/>
        <v>0</v>
      </c>
      <c r="AB50" s="14">
        <f t="shared" si="11"/>
        <v>0</v>
      </c>
      <c r="AC50" s="14">
        <f t="shared" si="65"/>
        <v>114.22845105</v>
      </c>
      <c r="AH50" s="31">
        <f t="shared" si="66"/>
        <v>67</v>
      </c>
      <c r="AI50" s="48">
        <v>44757</v>
      </c>
      <c r="AJ50" s="49">
        <v>113.550003</v>
      </c>
      <c r="AK50" s="53">
        <f t="shared" si="12"/>
        <v>12.25383281474074</v>
      </c>
      <c r="AL50" s="53">
        <f t="shared" si="13"/>
        <v>12.237220016192357</v>
      </c>
      <c r="AM50" s="54">
        <f t="shared" si="14"/>
        <v>1</v>
      </c>
      <c r="AN50" s="14">
        <f t="shared" si="15"/>
        <v>1</v>
      </c>
      <c r="AO50" s="14">
        <f t="shared" si="67"/>
        <v>0</v>
      </c>
      <c r="AP50" s="14">
        <f t="shared" si="16"/>
        <v>0</v>
      </c>
      <c r="AQ50" s="14">
        <f t="shared" si="17"/>
        <v>0</v>
      </c>
      <c r="AR50" s="14">
        <f t="shared" si="68"/>
        <v>114.22845105631318</v>
      </c>
      <c r="AW50" s="31">
        <f t="shared" si="69"/>
        <v>67</v>
      </c>
      <c r="AX50" s="48">
        <v>44757</v>
      </c>
      <c r="AY50" s="49">
        <v>113.550003</v>
      </c>
      <c r="AZ50" s="53">
        <f t="shared" si="18"/>
        <v>35.468613857726965</v>
      </c>
      <c r="BA50" s="53">
        <f t="shared" si="19"/>
        <v>35.452001059178578</v>
      </c>
      <c r="BB50" s="54">
        <f t="shared" si="20"/>
        <v>1</v>
      </c>
      <c r="BC50" s="14">
        <f t="shared" si="21"/>
        <v>1</v>
      </c>
      <c r="BD50" s="14">
        <f t="shared" si="70"/>
        <v>0</v>
      </c>
      <c r="BE50" s="14">
        <f t="shared" si="22"/>
        <v>0</v>
      </c>
      <c r="BF50" s="14">
        <f t="shared" si="23"/>
        <v>0</v>
      </c>
      <c r="BG50" s="14">
        <f t="shared" si="71"/>
        <v>114.22845105</v>
      </c>
      <c r="BL50" s="31">
        <f t="shared" si="72"/>
        <v>67</v>
      </c>
      <c r="BM50" s="48">
        <v>44757</v>
      </c>
      <c r="BN50" s="49">
        <v>113.550003</v>
      </c>
      <c r="BO50" s="53">
        <f t="shared" si="24"/>
        <v>12.25383281474074</v>
      </c>
      <c r="BP50" s="53">
        <f t="shared" si="25"/>
        <v>12.237220016192357</v>
      </c>
      <c r="BQ50" s="54">
        <f t="shared" si="26"/>
        <v>1</v>
      </c>
      <c r="BR50" s="14">
        <f t="shared" si="27"/>
        <v>1</v>
      </c>
      <c r="BS50" s="14">
        <f t="shared" si="73"/>
        <v>0</v>
      </c>
      <c r="BT50" s="14">
        <f t="shared" si="28"/>
        <v>0</v>
      </c>
      <c r="BU50" s="14">
        <f t="shared" si="29"/>
        <v>0</v>
      </c>
      <c r="BV50" s="14">
        <f t="shared" si="74"/>
        <v>114.22845105631318</v>
      </c>
      <c r="CA50" s="31">
        <f t="shared" si="75"/>
        <v>67</v>
      </c>
      <c r="CB50" s="48">
        <v>44757</v>
      </c>
      <c r="CC50" s="49">
        <v>113.550003</v>
      </c>
      <c r="CD50" s="53">
        <f t="shared" si="30"/>
        <v>13.469925772148223</v>
      </c>
      <c r="CE50" s="53">
        <f t="shared" si="31"/>
        <v>13.453312973599838</v>
      </c>
      <c r="CF50" s="54">
        <f t="shared" si="32"/>
        <v>1</v>
      </c>
      <c r="CG50" s="14">
        <f t="shared" si="33"/>
        <v>1</v>
      </c>
      <c r="CH50" s="14">
        <f t="shared" si="76"/>
        <v>0</v>
      </c>
      <c r="CI50" s="14">
        <f t="shared" si="34"/>
        <v>0</v>
      </c>
      <c r="CJ50" s="14">
        <f t="shared" si="35"/>
        <v>0</v>
      </c>
      <c r="CK50" s="14">
        <f t="shared" si="77"/>
        <v>114.22845105000225</v>
      </c>
      <c r="CP50" s="31">
        <f t="shared" si="78"/>
        <v>67</v>
      </c>
      <c r="CQ50" s="48">
        <v>44757</v>
      </c>
      <c r="CR50" s="49">
        <v>113.550003</v>
      </c>
      <c r="CS50" s="53">
        <f t="shared" si="36"/>
        <v>31.197705752410513</v>
      </c>
      <c r="CT50" s="53">
        <f t="shared" si="37"/>
        <v>31.18109295386213</v>
      </c>
      <c r="CU50" s="54">
        <f t="shared" si="38"/>
        <v>1</v>
      </c>
      <c r="CV50" s="14">
        <f t="shared" si="39"/>
        <v>1</v>
      </c>
      <c r="CW50" s="14">
        <f t="shared" si="79"/>
        <v>0</v>
      </c>
      <c r="CX50" s="14">
        <f t="shared" si="40"/>
        <v>0</v>
      </c>
      <c r="CY50" s="14">
        <f t="shared" si="41"/>
        <v>0</v>
      </c>
      <c r="CZ50" s="14">
        <f t="shared" si="80"/>
        <v>114.22845105</v>
      </c>
      <c r="DE50" s="31">
        <f t="shared" si="81"/>
        <v>67</v>
      </c>
      <c r="DF50" s="48">
        <v>44757</v>
      </c>
      <c r="DG50" s="49">
        <v>113.550003</v>
      </c>
      <c r="DH50" s="53">
        <f t="shared" si="42"/>
        <v>1.2790680113906951</v>
      </c>
      <c r="DI50" s="53">
        <f t="shared" si="43"/>
        <v>1.2624552128423105</v>
      </c>
      <c r="DJ50" s="54">
        <f t="shared" si="44"/>
        <v>0.89956344647380682</v>
      </c>
      <c r="DK50" s="14">
        <f t="shared" si="45"/>
        <v>0.89956344647380682</v>
      </c>
      <c r="DL50" s="14">
        <f t="shared" si="82"/>
        <v>0.50721821057853222</v>
      </c>
      <c r="DM50" s="14">
        <f t="shared" si="46"/>
        <v>57.594629332846971</v>
      </c>
      <c r="DN50" s="14">
        <f t="shared" si="47"/>
        <v>2.8797314666423488</v>
      </c>
      <c r="DO50" s="14">
        <f t="shared" si="83"/>
        <v>177.56048345176424</v>
      </c>
      <c r="DT50" s="31">
        <f t="shared" si="84"/>
        <v>67</v>
      </c>
      <c r="DU50" s="48">
        <v>44757</v>
      </c>
      <c r="DV50" s="49">
        <v>113.550003</v>
      </c>
      <c r="DW50" s="53">
        <f t="shared" si="48"/>
        <v>53.977518233616252</v>
      </c>
      <c r="DX50" s="53">
        <f t="shared" si="49"/>
        <v>53.960905435067865</v>
      </c>
      <c r="DY50" s="54">
        <f t="shared" si="50"/>
        <v>1</v>
      </c>
      <c r="DZ50" s="14">
        <f t="shared" si="51"/>
        <v>1</v>
      </c>
      <c r="EA50" s="14">
        <f t="shared" si="85"/>
        <v>0</v>
      </c>
      <c r="EB50" s="14">
        <f t="shared" si="52"/>
        <v>0</v>
      </c>
      <c r="EC50" s="14">
        <f t="shared" si="53"/>
        <v>0</v>
      </c>
      <c r="ED50" s="14">
        <f t="shared" si="86"/>
        <v>114.22845105</v>
      </c>
      <c r="EI50" s="31">
        <f t="shared" si="87"/>
        <v>67</v>
      </c>
      <c r="EJ50" s="48">
        <v>44757</v>
      </c>
      <c r="EK50" s="49">
        <v>113.550003</v>
      </c>
      <c r="EL50" s="53">
        <f t="shared" si="54"/>
        <v>84.726438849141701</v>
      </c>
      <c r="EM50" s="53">
        <f t="shared" si="55"/>
        <v>84.709826050593321</v>
      </c>
      <c r="EN50" s="54">
        <f t="shared" si="56"/>
        <v>1</v>
      </c>
      <c r="EO50" s="14">
        <f t="shared" si="57"/>
        <v>1</v>
      </c>
      <c r="EP50" s="14">
        <f t="shared" si="88"/>
        <v>0</v>
      </c>
      <c r="EQ50" s="14">
        <f t="shared" si="58"/>
        <v>0</v>
      </c>
      <c r="ER50" s="14">
        <f t="shared" si="59"/>
        <v>0</v>
      </c>
      <c r="ES50" s="14">
        <f t="shared" si="89"/>
        <v>114.22845105</v>
      </c>
    </row>
    <row r="51" spans="4:149" x14ac:dyDescent="0.35">
      <c r="D51" s="31">
        <f t="shared" si="60"/>
        <v>70</v>
      </c>
      <c r="E51" s="48">
        <v>44760</v>
      </c>
      <c r="F51" s="49">
        <v>113.760002</v>
      </c>
      <c r="G51" s="53">
        <f t="shared" si="0"/>
        <v>18.086958653994913</v>
      </c>
      <c r="H51" s="53">
        <f t="shared" si="1"/>
        <v>18.070429688438509</v>
      </c>
      <c r="I51" s="54">
        <f t="shared" si="2"/>
        <v>1</v>
      </c>
      <c r="J51" s="14">
        <f t="shared" si="3"/>
        <v>1</v>
      </c>
      <c r="K51" s="14">
        <f t="shared" si="61"/>
        <v>0</v>
      </c>
      <c r="L51" s="14">
        <f t="shared" si="4"/>
        <v>0</v>
      </c>
      <c r="M51" s="14">
        <f t="shared" si="5"/>
        <v>0</v>
      </c>
      <c r="N51" s="14">
        <f t="shared" si="62"/>
        <v>114.22845105</v>
      </c>
      <c r="S51" s="31">
        <f t="shared" si="63"/>
        <v>70</v>
      </c>
      <c r="T51" s="48">
        <v>44760</v>
      </c>
      <c r="U51" s="49">
        <v>113.760002</v>
      </c>
      <c r="V51" s="53">
        <f t="shared" si="6"/>
        <v>16.124629212235899</v>
      </c>
      <c r="W51" s="53">
        <f t="shared" si="7"/>
        <v>16.108100246679495</v>
      </c>
      <c r="X51" s="54">
        <f t="shared" si="8"/>
        <v>1</v>
      </c>
      <c r="Y51" s="14">
        <f t="shared" si="9"/>
        <v>1</v>
      </c>
      <c r="Z51" s="14">
        <f t="shared" si="64"/>
        <v>0</v>
      </c>
      <c r="AA51" s="14">
        <f t="shared" si="10"/>
        <v>0</v>
      </c>
      <c r="AB51" s="14">
        <f t="shared" si="11"/>
        <v>0</v>
      </c>
      <c r="AC51" s="14">
        <f t="shared" si="65"/>
        <v>114.22845105</v>
      </c>
      <c r="AH51" s="31">
        <f t="shared" si="66"/>
        <v>70</v>
      </c>
      <c r="AI51" s="48">
        <v>44760</v>
      </c>
      <c r="AJ51" s="49">
        <v>113.760002</v>
      </c>
      <c r="AK51" s="53">
        <f t="shared" si="12"/>
        <v>12.381176332082052</v>
      </c>
      <c r="AL51" s="53">
        <f t="shared" si="13"/>
        <v>12.364647366525649</v>
      </c>
      <c r="AM51" s="54">
        <f t="shared" si="14"/>
        <v>1</v>
      </c>
      <c r="AN51" s="14">
        <f t="shared" si="15"/>
        <v>1</v>
      </c>
      <c r="AO51" s="14">
        <f t="shared" si="67"/>
        <v>0</v>
      </c>
      <c r="AP51" s="14">
        <f t="shared" si="16"/>
        <v>0</v>
      </c>
      <c r="AQ51" s="14">
        <f t="shared" si="17"/>
        <v>0</v>
      </c>
      <c r="AR51" s="14">
        <f t="shared" si="68"/>
        <v>114.22845105631318</v>
      </c>
      <c r="AW51" s="31">
        <f t="shared" si="69"/>
        <v>70</v>
      </c>
      <c r="AX51" s="48">
        <v>44760</v>
      </c>
      <c r="AY51" s="49">
        <v>113.760002</v>
      </c>
      <c r="AZ51" s="53">
        <f t="shared" si="18"/>
        <v>35.713700046038475</v>
      </c>
      <c r="BA51" s="53">
        <f t="shared" si="19"/>
        <v>35.697171080482065</v>
      </c>
      <c r="BB51" s="54">
        <f t="shared" si="20"/>
        <v>1</v>
      </c>
      <c r="BC51" s="14">
        <f t="shared" si="21"/>
        <v>1</v>
      </c>
      <c r="BD51" s="14">
        <f t="shared" si="70"/>
        <v>0</v>
      </c>
      <c r="BE51" s="14">
        <f t="shared" si="22"/>
        <v>0</v>
      </c>
      <c r="BF51" s="14">
        <f t="shared" si="23"/>
        <v>0</v>
      </c>
      <c r="BG51" s="14">
        <f t="shared" si="71"/>
        <v>114.22845105</v>
      </c>
      <c r="BL51" s="31">
        <f t="shared" si="72"/>
        <v>70</v>
      </c>
      <c r="BM51" s="48">
        <v>44760</v>
      </c>
      <c r="BN51" s="49">
        <v>113.760002</v>
      </c>
      <c r="BO51" s="53">
        <f t="shared" si="24"/>
        <v>12.381176332082052</v>
      </c>
      <c r="BP51" s="53">
        <f t="shared" si="25"/>
        <v>12.364647366525649</v>
      </c>
      <c r="BQ51" s="54">
        <f t="shared" si="26"/>
        <v>1</v>
      </c>
      <c r="BR51" s="14">
        <f t="shared" si="27"/>
        <v>1</v>
      </c>
      <c r="BS51" s="14">
        <f t="shared" si="73"/>
        <v>0</v>
      </c>
      <c r="BT51" s="14">
        <f t="shared" si="28"/>
        <v>0</v>
      </c>
      <c r="BU51" s="14">
        <f t="shared" si="29"/>
        <v>0</v>
      </c>
      <c r="BV51" s="14">
        <f t="shared" si="74"/>
        <v>114.22845105631318</v>
      </c>
      <c r="CA51" s="31">
        <f t="shared" si="75"/>
        <v>70</v>
      </c>
      <c r="CB51" s="48">
        <v>44760</v>
      </c>
      <c r="CC51" s="49">
        <v>113.760002</v>
      </c>
      <c r="CD51" s="53">
        <f t="shared" si="30"/>
        <v>13.603437171611183</v>
      </c>
      <c r="CE51" s="53">
        <f t="shared" si="31"/>
        <v>13.58690820605478</v>
      </c>
      <c r="CF51" s="54">
        <f t="shared" si="32"/>
        <v>1</v>
      </c>
      <c r="CG51" s="14">
        <f t="shared" si="33"/>
        <v>1</v>
      </c>
      <c r="CH51" s="14">
        <f t="shared" si="76"/>
        <v>0</v>
      </c>
      <c r="CI51" s="14">
        <f t="shared" si="34"/>
        <v>0</v>
      </c>
      <c r="CJ51" s="14">
        <f t="shared" si="35"/>
        <v>0</v>
      </c>
      <c r="CK51" s="14">
        <f t="shared" si="77"/>
        <v>114.22845105000225</v>
      </c>
      <c r="CP51" s="31">
        <f t="shared" si="78"/>
        <v>70</v>
      </c>
      <c r="CQ51" s="48">
        <v>44760</v>
      </c>
      <c r="CR51" s="49">
        <v>113.760002</v>
      </c>
      <c r="CS51" s="53">
        <f t="shared" si="36"/>
        <v>31.421130391261062</v>
      </c>
      <c r="CT51" s="53">
        <f t="shared" si="37"/>
        <v>31.404601425704662</v>
      </c>
      <c r="CU51" s="54">
        <f t="shared" si="38"/>
        <v>1</v>
      </c>
      <c r="CV51" s="14">
        <f t="shared" si="39"/>
        <v>1</v>
      </c>
      <c r="CW51" s="14">
        <f t="shared" si="79"/>
        <v>0</v>
      </c>
      <c r="CX51" s="14">
        <f t="shared" si="40"/>
        <v>0</v>
      </c>
      <c r="CY51" s="14">
        <f t="shared" si="41"/>
        <v>0</v>
      </c>
      <c r="CZ51" s="14">
        <f t="shared" si="80"/>
        <v>114.22845105</v>
      </c>
      <c r="DE51" s="31">
        <f t="shared" si="81"/>
        <v>70</v>
      </c>
      <c r="DF51" s="48">
        <v>44760</v>
      </c>
      <c r="DG51" s="49">
        <v>113.760002</v>
      </c>
      <c r="DH51" s="53">
        <f t="shared" si="42"/>
        <v>1.3507487973530792</v>
      </c>
      <c r="DI51" s="53">
        <f t="shared" si="43"/>
        <v>1.3342198317966745</v>
      </c>
      <c r="DJ51" s="54">
        <f t="shared" si="44"/>
        <v>0.91161204248241812</v>
      </c>
      <c r="DK51" s="14">
        <f t="shared" si="45"/>
        <v>0.91161204248241812</v>
      </c>
      <c r="DL51" s="14">
        <f t="shared" si="82"/>
        <v>1.2048596008611301E-2</v>
      </c>
      <c r="DM51" s="14">
        <f t="shared" si="46"/>
        <v>1.3706483060368135</v>
      </c>
      <c r="DN51" s="14">
        <f t="shared" si="47"/>
        <v>6.8532415301840677E-2</v>
      </c>
      <c r="DO51" s="14">
        <f t="shared" si="83"/>
        <v>178.9996641731029</v>
      </c>
      <c r="DT51" s="31">
        <f t="shared" si="84"/>
        <v>70</v>
      </c>
      <c r="DU51" s="48">
        <v>44760</v>
      </c>
      <c r="DV51" s="49">
        <v>113.760002</v>
      </c>
      <c r="DW51" s="53">
        <f t="shared" si="48"/>
        <v>54.316479433452287</v>
      </c>
      <c r="DX51" s="53">
        <f t="shared" si="49"/>
        <v>54.299950467895876</v>
      </c>
      <c r="DY51" s="54">
        <f t="shared" si="50"/>
        <v>1</v>
      </c>
      <c r="DZ51" s="14">
        <f t="shared" si="51"/>
        <v>1</v>
      </c>
      <c r="EA51" s="14">
        <f t="shared" si="85"/>
        <v>0</v>
      </c>
      <c r="EB51" s="14">
        <f t="shared" si="52"/>
        <v>0</v>
      </c>
      <c r="EC51" s="14">
        <f t="shared" si="53"/>
        <v>0</v>
      </c>
      <c r="ED51" s="14">
        <f t="shared" si="86"/>
        <v>114.22845105</v>
      </c>
      <c r="EI51" s="31">
        <f t="shared" si="87"/>
        <v>70</v>
      </c>
      <c r="EJ51" s="48">
        <v>44760</v>
      </c>
      <c r="EK51" s="49">
        <v>113.760002</v>
      </c>
      <c r="EL51" s="53">
        <f t="shared" si="54"/>
        <v>85.221355000093553</v>
      </c>
      <c r="EM51" s="53">
        <f t="shared" si="55"/>
        <v>85.204826034537149</v>
      </c>
      <c r="EN51" s="54">
        <f t="shared" si="56"/>
        <v>1</v>
      </c>
      <c r="EO51" s="14">
        <f t="shared" si="57"/>
        <v>1</v>
      </c>
      <c r="EP51" s="14">
        <f t="shared" si="88"/>
        <v>0</v>
      </c>
      <c r="EQ51" s="14">
        <f t="shared" si="58"/>
        <v>0</v>
      </c>
      <c r="ER51" s="14">
        <f t="shared" si="59"/>
        <v>0</v>
      </c>
      <c r="ES51" s="14">
        <f t="shared" si="89"/>
        <v>114.22845105</v>
      </c>
    </row>
    <row r="52" spans="4:149" x14ac:dyDescent="0.35">
      <c r="D52" s="31">
        <f t="shared" si="60"/>
        <v>71</v>
      </c>
      <c r="E52" s="48">
        <v>44761</v>
      </c>
      <c r="F52" s="49">
        <v>118.209999</v>
      </c>
      <c r="G52" s="53">
        <f t="shared" si="0"/>
        <v>20.427563516996425</v>
      </c>
      <c r="H52" s="53">
        <f t="shared" si="1"/>
        <v>20.411062590417899</v>
      </c>
      <c r="I52" s="54">
        <f t="shared" si="2"/>
        <v>1</v>
      </c>
      <c r="J52" s="14">
        <f t="shared" si="3"/>
        <v>1</v>
      </c>
      <c r="K52" s="14">
        <f t="shared" si="61"/>
        <v>0</v>
      </c>
      <c r="L52" s="14">
        <f t="shared" si="4"/>
        <v>0</v>
      </c>
      <c r="M52" s="14">
        <f t="shared" si="5"/>
        <v>0</v>
      </c>
      <c r="N52" s="14">
        <f t="shared" si="62"/>
        <v>114.22845105</v>
      </c>
      <c r="S52" s="31">
        <f t="shared" si="63"/>
        <v>71</v>
      </c>
      <c r="T52" s="48">
        <v>44761</v>
      </c>
      <c r="U52" s="49">
        <v>118.209999</v>
      </c>
      <c r="V52" s="53">
        <f t="shared" si="6"/>
        <v>18.461899613288278</v>
      </c>
      <c r="W52" s="53">
        <f t="shared" si="7"/>
        <v>18.445398686709751</v>
      </c>
      <c r="X52" s="54">
        <f t="shared" si="8"/>
        <v>1</v>
      </c>
      <c r="Y52" s="14">
        <f t="shared" si="9"/>
        <v>1</v>
      </c>
      <c r="Z52" s="14">
        <f t="shared" si="64"/>
        <v>0</v>
      </c>
      <c r="AA52" s="14">
        <f t="shared" si="10"/>
        <v>0</v>
      </c>
      <c r="AB52" s="14">
        <f t="shared" si="11"/>
        <v>0</v>
      </c>
      <c r="AC52" s="14">
        <f t="shared" si="65"/>
        <v>114.22845105</v>
      </c>
      <c r="AH52" s="31">
        <f t="shared" si="66"/>
        <v>71</v>
      </c>
      <c r="AI52" s="48">
        <v>44761</v>
      </c>
      <c r="AJ52" s="49">
        <v>118.209999</v>
      </c>
      <c r="AK52" s="53">
        <f t="shared" si="12"/>
        <v>14.71208572110371</v>
      </c>
      <c r="AL52" s="53">
        <f t="shared" si="13"/>
        <v>14.695584794525182</v>
      </c>
      <c r="AM52" s="54">
        <f t="shared" si="14"/>
        <v>1</v>
      </c>
      <c r="AN52" s="14">
        <f t="shared" si="15"/>
        <v>1</v>
      </c>
      <c r="AO52" s="14">
        <f t="shared" si="67"/>
        <v>0</v>
      </c>
      <c r="AP52" s="14">
        <f t="shared" si="16"/>
        <v>0</v>
      </c>
      <c r="AQ52" s="14">
        <f t="shared" si="17"/>
        <v>0</v>
      </c>
      <c r="AR52" s="14">
        <f t="shared" si="68"/>
        <v>114.22845105631318</v>
      </c>
      <c r="AW52" s="31">
        <f t="shared" si="69"/>
        <v>71</v>
      </c>
      <c r="AX52" s="48">
        <v>44761</v>
      </c>
      <c r="AY52" s="49">
        <v>118.209999</v>
      </c>
      <c r="AZ52" s="53">
        <f t="shared" si="18"/>
        <v>38.084256912617086</v>
      </c>
      <c r="BA52" s="53">
        <f t="shared" si="19"/>
        <v>38.067755986038556</v>
      </c>
      <c r="BB52" s="54">
        <f t="shared" si="20"/>
        <v>1</v>
      </c>
      <c r="BC52" s="14">
        <f t="shared" si="21"/>
        <v>1</v>
      </c>
      <c r="BD52" s="14">
        <f t="shared" si="70"/>
        <v>0</v>
      </c>
      <c r="BE52" s="14">
        <f t="shared" si="22"/>
        <v>0</v>
      </c>
      <c r="BF52" s="14">
        <f t="shared" si="23"/>
        <v>0</v>
      </c>
      <c r="BG52" s="14">
        <f t="shared" si="71"/>
        <v>114.22845105</v>
      </c>
      <c r="BL52" s="31">
        <f t="shared" si="72"/>
        <v>71</v>
      </c>
      <c r="BM52" s="48">
        <v>44761</v>
      </c>
      <c r="BN52" s="49">
        <v>118.209999</v>
      </c>
      <c r="BO52" s="53">
        <f t="shared" si="24"/>
        <v>14.71208572110371</v>
      </c>
      <c r="BP52" s="53">
        <f t="shared" si="25"/>
        <v>14.695584794525182</v>
      </c>
      <c r="BQ52" s="54">
        <f t="shared" si="26"/>
        <v>1</v>
      </c>
      <c r="BR52" s="14">
        <f t="shared" si="27"/>
        <v>1</v>
      </c>
      <c r="BS52" s="14">
        <f t="shared" si="73"/>
        <v>0</v>
      </c>
      <c r="BT52" s="14">
        <f t="shared" si="28"/>
        <v>0</v>
      </c>
      <c r="BU52" s="14">
        <f t="shared" si="29"/>
        <v>0</v>
      </c>
      <c r="BV52" s="14">
        <f t="shared" si="74"/>
        <v>114.22845105631318</v>
      </c>
      <c r="CA52" s="31">
        <f t="shared" si="75"/>
        <v>71</v>
      </c>
      <c r="CB52" s="48">
        <v>44761</v>
      </c>
      <c r="CC52" s="49">
        <v>118.209999</v>
      </c>
      <c r="CD52" s="53">
        <f t="shared" si="30"/>
        <v>15.936423470949014</v>
      </c>
      <c r="CE52" s="53">
        <f t="shared" si="31"/>
        <v>15.919922544370484</v>
      </c>
      <c r="CF52" s="54">
        <f t="shared" si="32"/>
        <v>1</v>
      </c>
      <c r="CG52" s="14">
        <f t="shared" si="33"/>
        <v>1</v>
      </c>
      <c r="CH52" s="14">
        <f t="shared" si="76"/>
        <v>0</v>
      </c>
      <c r="CI52" s="14">
        <f t="shared" si="34"/>
        <v>0</v>
      </c>
      <c r="CJ52" s="14">
        <f t="shared" si="35"/>
        <v>0</v>
      </c>
      <c r="CK52" s="14">
        <f t="shared" si="77"/>
        <v>114.22845105000225</v>
      </c>
      <c r="CP52" s="31">
        <f t="shared" si="78"/>
        <v>71</v>
      </c>
      <c r="CQ52" s="48">
        <v>44761</v>
      </c>
      <c r="CR52" s="49">
        <v>118.209999</v>
      </c>
      <c r="CS52" s="53">
        <f t="shared" si="36"/>
        <v>33.784393166504522</v>
      </c>
      <c r="CT52" s="53">
        <f t="shared" si="37"/>
        <v>33.767892239925985</v>
      </c>
      <c r="CU52" s="54">
        <f t="shared" si="38"/>
        <v>1</v>
      </c>
      <c r="CV52" s="14">
        <f t="shared" si="39"/>
        <v>1</v>
      </c>
      <c r="CW52" s="14">
        <f t="shared" si="79"/>
        <v>0</v>
      </c>
      <c r="CX52" s="14">
        <f t="shared" si="40"/>
        <v>0</v>
      </c>
      <c r="CY52" s="14">
        <f t="shared" si="41"/>
        <v>0</v>
      </c>
      <c r="CZ52" s="14">
        <f t="shared" si="80"/>
        <v>114.22845105</v>
      </c>
      <c r="DE52" s="31">
        <f t="shared" si="81"/>
        <v>71</v>
      </c>
      <c r="DF52" s="48">
        <v>44761</v>
      </c>
      <c r="DG52" s="49">
        <v>118.209999</v>
      </c>
      <c r="DH52" s="53">
        <f t="shared" si="42"/>
        <v>3.6629148805288607</v>
      </c>
      <c r="DI52" s="53">
        <f t="shared" si="43"/>
        <v>3.6464139539503324</v>
      </c>
      <c r="DJ52" s="54">
        <f t="shared" si="44"/>
        <v>0.99987531929072915</v>
      </c>
      <c r="DK52" s="14">
        <f t="shared" si="45"/>
        <v>0.99987531929072915</v>
      </c>
      <c r="DL52" s="14">
        <f t="shared" si="82"/>
        <v>8.8263276808311031E-2</v>
      </c>
      <c r="DM52" s="14">
        <f t="shared" si="46"/>
        <v>10.433601863247169</v>
      </c>
      <c r="DN52" s="14">
        <f t="shared" si="47"/>
        <v>0.52168009316235853</v>
      </c>
      <c r="DO52" s="14">
        <f t="shared" si="83"/>
        <v>189.95494612951242</v>
      </c>
      <c r="DT52" s="31">
        <f t="shared" si="84"/>
        <v>71</v>
      </c>
      <c r="DU52" s="48">
        <v>44761</v>
      </c>
      <c r="DV52" s="49">
        <v>118.209999</v>
      </c>
      <c r="DW52" s="53">
        <f t="shared" si="48"/>
        <v>56.718646823063104</v>
      </c>
      <c r="DX52" s="53">
        <f t="shared" si="49"/>
        <v>56.702145896484573</v>
      </c>
      <c r="DY52" s="54">
        <f t="shared" si="50"/>
        <v>1</v>
      </c>
      <c r="DZ52" s="14">
        <f t="shared" si="51"/>
        <v>1</v>
      </c>
      <c r="EA52" s="14">
        <f t="shared" si="85"/>
        <v>0</v>
      </c>
      <c r="EB52" s="14">
        <f t="shared" si="52"/>
        <v>0</v>
      </c>
      <c r="EC52" s="14">
        <f t="shared" si="53"/>
        <v>0</v>
      </c>
      <c r="ED52" s="14">
        <f t="shared" si="86"/>
        <v>114.22845105</v>
      </c>
      <c r="EI52" s="31">
        <f t="shared" si="87"/>
        <v>71</v>
      </c>
      <c r="EJ52" s="48">
        <v>44761</v>
      </c>
      <c r="EK52" s="49">
        <v>118.209999</v>
      </c>
      <c r="EL52" s="53">
        <f t="shared" si="54"/>
        <v>87.676037084447657</v>
      </c>
      <c r="EM52" s="53">
        <f t="shared" si="55"/>
        <v>87.659536157869127</v>
      </c>
      <c r="EN52" s="54">
        <f t="shared" si="56"/>
        <v>1</v>
      </c>
      <c r="EO52" s="14">
        <f t="shared" si="57"/>
        <v>1</v>
      </c>
      <c r="EP52" s="14">
        <f t="shared" si="88"/>
        <v>0</v>
      </c>
      <c r="EQ52" s="14">
        <f t="shared" si="58"/>
        <v>0</v>
      </c>
      <c r="ER52" s="14">
        <f t="shared" si="59"/>
        <v>0</v>
      </c>
      <c r="ES52" s="14">
        <f t="shared" si="89"/>
        <v>114.22845105</v>
      </c>
    </row>
    <row r="53" spans="4:149" x14ac:dyDescent="0.35">
      <c r="D53" s="31">
        <f t="shared" si="60"/>
        <v>72</v>
      </c>
      <c r="E53" s="48">
        <v>44762</v>
      </c>
      <c r="F53" s="49">
        <v>122.769997</v>
      </c>
      <c r="G53" s="53">
        <f t="shared" si="0"/>
        <v>22.744529332583873</v>
      </c>
      <c r="H53" s="53">
        <f t="shared" si="1"/>
        <v>22.728056492709243</v>
      </c>
      <c r="I53" s="54">
        <f t="shared" si="2"/>
        <v>1</v>
      </c>
      <c r="J53" s="14">
        <f t="shared" si="3"/>
        <v>1</v>
      </c>
      <c r="K53" s="14">
        <f t="shared" si="61"/>
        <v>0</v>
      </c>
      <c r="L53" s="14">
        <f t="shared" si="4"/>
        <v>0</v>
      </c>
      <c r="M53" s="14">
        <f t="shared" si="5"/>
        <v>0</v>
      </c>
      <c r="N53" s="14">
        <f t="shared" si="62"/>
        <v>114.22845105</v>
      </c>
      <c r="S53" s="31">
        <f t="shared" si="63"/>
        <v>72</v>
      </c>
      <c r="T53" s="48">
        <v>44762</v>
      </c>
      <c r="U53" s="49">
        <v>122.769997</v>
      </c>
      <c r="V53" s="53">
        <f t="shared" si="6"/>
        <v>20.775513910834626</v>
      </c>
      <c r="W53" s="53">
        <f t="shared" si="7"/>
        <v>20.759041070959995</v>
      </c>
      <c r="X53" s="54">
        <f t="shared" si="8"/>
        <v>1</v>
      </c>
      <c r="Y53" s="14">
        <f t="shared" si="9"/>
        <v>1</v>
      </c>
      <c r="Z53" s="14">
        <f t="shared" si="64"/>
        <v>0</v>
      </c>
      <c r="AA53" s="14">
        <f t="shared" si="10"/>
        <v>0</v>
      </c>
      <c r="AB53" s="14">
        <f t="shared" si="11"/>
        <v>0</v>
      </c>
      <c r="AC53" s="14">
        <f t="shared" si="65"/>
        <v>114.22845105</v>
      </c>
      <c r="AH53" s="31">
        <f t="shared" si="66"/>
        <v>72</v>
      </c>
      <c r="AI53" s="48">
        <v>44762</v>
      </c>
      <c r="AJ53" s="49">
        <v>122.769997</v>
      </c>
      <c r="AK53" s="53">
        <f t="shared" si="12"/>
        <v>17.019306469434092</v>
      </c>
      <c r="AL53" s="53">
        <f t="shared" si="13"/>
        <v>17.002833629559465</v>
      </c>
      <c r="AM53" s="54">
        <f t="shared" si="14"/>
        <v>1</v>
      </c>
      <c r="AN53" s="14">
        <f t="shared" si="15"/>
        <v>1</v>
      </c>
      <c r="AO53" s="14">
        <f t="shared" si="67"/>
        <v>0</v>
      </c>
      <c r="AP53" s="14">
        <f t="shared" si="16"/>
        <v>0</v>
      </c>
      <c r="AQ53" s="14">
        <f t="shared" si="17"/>
        <v>0</v>
      </c>
      <c r="AR53" s="14">
        <f t="shared" si="68"/>
        <v>114.22845105631318</v>
      </c>
      <c r="AW53" s="31">
        <f t="shared" si="69"/>
        <v>72</v>
      </c>
      <c r="AX53" s="48">
        <v>44762</v>
      </c>
      <c r="AY53" s="49">
        <v>122.769997</v>
      </c>
      <c r="AZ53" s="53">
        <f t="shared" si="18"/>
        <v>40.431327939146179</v>
      </c>
      <c r="BA53" s="53">
        <f t="shared" si="19"/>
        <v>40.414855099271541</v>
      </c>
      <c r="BB53" s="54">
        <f t="shared" si="20"/>
        <v>1</v>
      </c>
      <c r="BC53" s="14">
        <f t="shared" si="21"/>
        <v>1</v>
      </c>
      <c r="BD53" s="14">
        <f t="shared" si="70"/>
        <v>0</v>
      </c>
      <c r="BE53" s="14">
        <f t="shared" si="22"/>
        <v>0</v>
      </c>
      <c r="BF53" s="14">
        <f t="shared" si="23"/>
        <v>0</v>
      </c>
      <c r="BG53" s="14">
        <f t="shared" si="71"/>
        <v>114.22845105</v>
      </c>
      <c r="BL53" s="31">
        <f t="shared" si="72"/>
        <v>72</v>
      </c>
      <c r="BM53" s="48">
        <v>44762</v>
      </c>
      <c r="BN53" s="49">
        <v>122.769997</v>
      </c>
      <c r="BO53" s="53">
        <f t="shared" si="24"/>
        <v>17.019306469434092</v>
      </c>
      <c r="BP53" s="53">
        <f t="shared" si="25"/>
        <v>17.002833629559465</v>
      </c>
      <c r="BQ53" s="54">
        <f t="shared" si="26"/>
        <v>1</v>
      </c>
      <c r="BR53" s="14">
        <f t="shared" si="27"/>
        <v>1</v>
      </c>
      <c r="BS53" s="14">
        <f t="shared" si="73"/>
        <v>0</v>
      </c>
      <c r="BT53" s="14">
        <f t="shared" si="28"/>
        <v>0</v>
      </c>
      <c r="BU53" s="14">
        <f t="shared" si="29"/>
        <v>0</v>
      </c>
      <c r="BV53" s="14">
        <f t="shared" si="74"/>
        <v>114.22845105631318</v>
      </c>
      <c r="CA53" s="31">
        <f t="shared" si="75"/>
        <v>72</v>
      </c>
      <c r="CB53" s="48">
        <v>44762</v>
      </c>
      <c r="CC53" s="49">
        <v>122.769997</v>
      </c>
      <c r="CD53" s="53">
        <f t="shared" si="30"/>
        <v>18.245731753190604</v>
      </c>
      <c r="CE53" s="53">
        <f t="shared" si="31"/>
        <v>18.22925891331597</v>
      </c>
      <c r="CF53" s="54">
        <f t="shared" si="32"/>
        <v>1</v>
      </c>
      <c r="CG53" s="14">
        <f t="shared" si="33"/>
        <v>1</v>
      </c>
      <c r="CH53" s="14">
        <f t="shared" si="76"/>
        <v>0</v>
      </c>
      <c r="CI53" s="14">
        <f t="shared" si="34"/>
        <v>0</v>
      </c>
      <c r="CJ53" s="14">
        <f t="shared" si="35"/>
        <v>0</v>
      </c>
      <c r="CK53" s="14">
        <f t="shared" si="77"/>
        <v>114.22845105000225</v>
      </c>
      <c r="CP53" s="31">
        <f t="shared" si="78"/>
        <v>72</v>
      </c>
      <c r="CQ53" s="48">
        <v>44762</v>
      </c>
      <c r="CR53" s="49">
        <v>122.769997</v>
      </c>
      <c r="CS53" s="53">
        <f t="shared" si="36"/>
        <v>36.124132791723255</v>
      </c>
      <c r="CT53" s="53">
        <f t="shared" si="37"/>
        <v>36.107659951848618</v>
      </c>
      <c r="CU53" s="54">
        <f t="shared" si="38"/>
        <v>1</v>
      </c>
      <c r="CV53" s="14">
        <f t="shared" si="39"/>
        <v>1</v>
      </c>
      <c r="CW53" s="14">
        <f t="shared" si="79"/>
        <v>0</v>
      </c>
      <c r="CX53" s="14">
        <f t="shared" si="40"/>
        <v>0</v>
      </c>
      <c r="CY53" s="14">
        <f t="shared" si="41"/>
        <v>0</v>
      </c>
      <c r="CZ53" s="14">
        <f t="shared" si="80"/>
        <v>114.22845105</v>
      </c>
      <c r="DE53" s="31">
        <f t="shared" si="81"/>
        <v>72</v>
      </c>
      <c r="DF53" s="48">
        <v>44762</v>
      </c>
      <c r="DG53" s="49">
        <v>122.769997</v>
      </c>
      <c r="DH53" s="53">
        <f t="shared" si="42"/>
        <v>5.9512964492103411</v>
      </c>
      <c r="DI53" s="53">
        <f t="shared" si="43"/>
        <v>5.9348236093357105</v>
      </c>
      <c r="DJ53" s="54">
        <f t="shared" si="44"/>
        <v>0.99999999866986633</v>
      </c>
      <c r="DK53" s="14">
        <f t="shared" si="45"/>
        <v>0.99999999866986633</v>
      </c>
      <c r="DL53" s="14">
        <f t="shared" si="82"/>
        <v>1.2467937913718252E-4</v>
      </c>
      <c r="DM53" s="14">
        <f t="shared" si="46"/>
        <v>1.5306887002633761E-2</v>
      </c>
      <c r="DN53" s="14">
        <f t="shared" si="47"/>
        <v>7.6534435013168812E-4</v>
      </c>
      <c r="DO53" s="14">
        <f t="shared" si="83"/>
        <v>189.97101836086517</v>
      </c>
      <c r="DT53" s="31">
        <f t="shared" si="84"/>
        <v>72</v>
      </c>
      <c r="DU53" s="48">
        <v>44762</v>
      </c>
      <c r="DV53" s="49">
        <v>122.769997</v>
      </c>
      <c r="DW53" s="53">
        <f t="shared" si="48"/>
        <v>59.097490063474652</v>
      </c>
      <c r="DX53" s="53">
        <f t="shared" si="49"/>
        <v>59.081017223600021</v>
      </c>
      <c r="DY53" s="54">
        <f t="shared" si="50"/>
        <v>1</v>
      </c>
      <c r="DZ53" s="14">
        <f t="shared" si="51"/>
        <v>1</v>
      </c>
      <c r="EA53" s="14">
        <f t="shared" si="85"/>
        <v>0</v>
      </c>
      <c r="EB53" s="14">
        <f t="shared" si="52"/>
        <v>0</v>
      </c>
      <c r="EC53" s="14">
        <f t="shared" si="53"/>
        <v>0</v>
      </c>
      <c r="ED53" s="14">
        <f t="shared" si="86"/>
        <v>114.22845105</v>
      </c>
      <c r="EI53" s="31">
        <f t="shared" si="87"/>
        <v>72</v>
      </c>
      <c r="EJ53" s="48">
        <v>44762</v>
      </c>
      <c r="EK53" s="49">
        <v>122.769997</v>
      </c>
      <c r="EL53" s="53">
        <f t="shared" si="54"/>
        <v>90.107663637291466</v>
      </c>
      <c r="EM53" s="53">
        <f t="shared" si="55"/>
        <v>90.091190797416843</v>
      </c>
      <c r="EN53" s="54">
        <f t="shared" si="56"/>
        <v>1</v>
      </c>
      <c r="EO53" s="14">
        <f t="shared" si="57"/>
        <v>1</v>
      </c>
      <c r="EP53" s="14">
        <f t="shared" si="88"/>
        <v>0</v>
      </c>
      <c r="EQ53" s="14">
        <f t="shared" si="58"/>
        <v>0</v>
      </c>
      <c r="ER53" s="14">
        <f t="shared" si="59"/>
        <v>0</v>
      </c>
      <c r="ES53" s="14">
        <f t="shared" si="89"/>
        <v>114.22845105</v>
      </c>
    </row>
    <row r="54" spans="4:149" x14ac:dyDescent="0.35">
      <c r="D54" s="31">
        <f t="shared" si="60"/>
        <v>73</v>
      </c>
      <c r="E54" s="48">
        <v>44763</v>
      </c>
      <c r="F54" s="49">
        <v>124.629997</v>
      </c>
      <c r="G54" s="53">
        <f t="shared" si="0"/>
        <v>23.682209226772109</v>
      </c>
      <c r="H54" s="53">
        <f t="shared" si="1"/>
        <v>23.665764521571944</v>
      </c>
      <c r="I54" s="54">
        <f t="shared" si="2"/>
        <v>1</v>
      </c>
      <c r="J54" s="14">
        <f t="shared" si="3"/>
        <v>1</v>
      </c>
      <c r="K54" s="14">
        <f t="shared" si="61"/>
        <v>0</v>
      </c>
      <c r="L54" s="14">
        <f t="shared" si="4"/>
        <v>0</v>
      </c>
      <c r="M54" s="14">
        <f t="shared" si="5"/>
        <v>0</v>
      </c>
      <c r="N54" s="14">
        <f t="shared" si="62"/>
        <v>114.22845105</v>
      </c>
      <c r="S54" s="31">
        <f t="shared" si="63"/>
        <v>73</v>
      </c>
      <c r="T54" s="48">
        <v>44763</v>
      </c>
      <c r="U54" s="49">
        <v>124.629997</v>
      </c>
      <c r="V54" s="53">
        <f t="shared" si="6"/>
        <v>21.709825084986306</v>
      </c>
      <c r="W54" s="53">
        <f t="shared" si="7"/>
        <v>21.693380379786138</v>
      </c>
      <c r="X54" s="54">
        <f t="shared" si="8"/>
        <v>1</v>
      </c>
      <c r="Y54" s="14">
        <f t="shared" si="9"/>
        <v>1</v>
      </c>
      <c r="Z54" s="14">
        <f t="shared" si="64"/>
        <v>0</v>
      </c>
      <c r="AA54" s="14">
        <f t="shared" si="10"/>
        <v>0</v>
      </c>
      <c r="AB54" s="14">
        <f t="shared" si="11"/>
        <v>0</v>
      </c>
      <c r="AC54" s="14">
        <f t="shared" si="65"/>
        <v>114.22845105</v>
      </c>
      <c r="AH54" s="31">
        <f t="shared" si="66"/>
        <v>73</v>
      </c>
      <c r="AI54" s="48">
        <v>44763</v>
      </c>
      <c r="AJ54" s="49">
        <v>124.629997</v>
      </c>
      <c r="AK54" s="53">
        <f t="shared" si="12"/>
        <v>17.947191278850585</v>
      </c>
      <c r="AL54" s="53">
        <f t="shared" si="13"/>
        <v>17.930746573650417</v>
      </c>
      <c r="AM54" s="54">
        <f t="shared" si="14"/>
        <v>1</v>
      </c>
      <c r="AN54" s="14">
        <f t="shared" si="15"/>
        <v>1</v>
      </c>
      <c r="AO54" s="14">
        <f t="shared" si="67"/>
        <v>0</v>
      </c>
      <c r="AP54" s="14">
        <f t="shared" si="16"/>
        <v>0</v>
      </c>
      <c r="AQ54" s="14">
        <f t="shared" si="17"/>
        <v>0</v>
      </c>
      <c r="AR54" s="14">
        <f t="shared" si="68"/>
        <v>114.22845105631318</v>
      </c>
      <c r="AW54" s="31">
        <f t="shared" si="69"/>
        <v>73</v>
      </c>
      <c r="AX54" s="48">
        <v>44763</v>
      </c>
      <c r="AY54" s="49">
        <v>124.629997</v>
      </c>
      <c r="AZ54" s="53">
        <f t="shared" si="18"/>
        <v>41.399267562227621</v>
      </c>
      <c r="BA54" s="53">
        <f t="shared" si="19"/>
        <v>41.382822857027449</v>
      </c>
      <c r="BB54" s="54">
        <f t="shared" si="20"/>
        <v>1</v>
      </c>
      <c r="BC54" s="14">
        <f t="shared" si="21"/>
        <v>1</v>
      </c>
      <c r="BD54" s="14">
        <f t="shared" si="70"/>
        <v>0</v>
      </c>
      <c r="BE54" s="14">
        <f t="shared" si="22"/>
        <v>0</v>
      </c>
      <c r="BF54" s="14">
        <f t="shared" si="23"/>
        <v>0</v>
      </c>
      <c r="BG54" s="14">
        <f t="shared" si="71"/>
        <v>114.22845105</v>
      </c>
      <c r="BL54" s="31">
        <f t="shared" si="72"/>
        <v>73</v>
      </c>
      <c r="BM54" s="48">
        <v>44763</v>
      </c>
      <c r="BN54" s="49">
        <v>124.629997</v>
      </c>
      <c r="BO54" s="53">
        <f t="shared" si="24"/>
        <v>17.947191278850585</v>
      </c>
      <c r="BP54" s="53">
        <f t="shared" si="25"/>
        <v>17.930746573650417</v>
      </c>
      <c r="BQ54" s="54">
        <f t="shared" si="26"/>
        <v>1</v>
      </c>
      <c r="BR54" s="14">
        <f t="shared" si="27"/>
        <v>1</v>
      </c>
      <c r="BS54" s="14">
        <f t="shared" si="73"/>
        <v>0</v>
      </c>
      <c r="BT54" s="14">
        <f t="shared" si="28"/>
        <v>0</v>
      </c>
      <c r="BU54" s="14">
        <f t="shared" si="29"/>
        <v>0</v>
      </c>
      <c r="BV54" s="14">
        <f t="shared" si="74"/>
        <v>114.22845105631318</v>
      </c>
      <c r="CA54" s="31">
        <f t="shared" si="75"/>
        <v>73</v>
      </c>
      <c r="CB54" s="48">
        <v>44763</v>
      </c>
      <c r="CC54" s="49">
        <v>124.629997</v>
      </c>
      <c r="CD54" s="53">
        <f t="shared" si="30"/>
        <v>19.175714810991085</v>
      </c>
      <c r="CE54" s="53">
        <f t="shared" si="31"/>
        <v>19.159270105790917</v>
      </c>
      <c r="CF54" s="54">
        <f t="shared" si="32"/>
        <v>1</v>
      </c>
      <c r="CG54" s="14">
        <f t="shared" si="33"/>
        <v>1</v>
      </c>
      <c r="CH54" s="14">
        <f t="shared" si="76"/>
        <v>0</v>
      </c>
      <c r="CI54" s="14">
        <f t="shared" si="34"/>
        <v>0</v>
      </c>
      <c r="CJ54" s="14">
        <f t="shared" si="35"/>
        <v>0</v>
      </c>
      <c r="CK54" s="14">
        <f t="shared" si="77"/>
        <v>114.22845105000225</v>
      </c>
      <c r="CP54" s="31">
        <f t="shared" si="78"/>
        <v>73</v>
      </c>
      <c r="CQ54" s="48">
        <v>44763</v>
      </c>
      <c r="CR54" s="49">
        <v>124.629997</v>
      </c>
      <c r="CS54" s="53">
        <f t="shared" si="36"/>
        <v>37.084703384357177</v>
      </c>
      <c r="CT54" s="53">
        <f t="shared" si="37"/>
        <v>37.068258679156997</v>
      </c>
      <c r="CU54" s="54">
        <f t="shared" si="38"/>
        <v>1</v>
      </c>
      <c r="CV54" s="14">
        <f t="shared" si="39"/>
        <v>1</v>
      </c>
      <c r="CW54" s="14">
        <f t="shared" si="79"/>
        <v>0</v>
      </c>
      <c r="CX54" s="14">
        <f t="shared" si="40"/>
        <v>0</v>
      </c>
      <c r="CY54" s="14">
        <f t="shared" si="41"/>
        <v>0</v>
      </c>
      <c r="CZ54" s="14">
        <f t="shared" si="80"/>
        <v>114.22845105</v>
      </c>
      <c r="DE54" s="31">
        <f t="shared" si="81"/>
        <v>73</v>
      </c>
      <c r="DF54" s="48">
        <v>44763</v>
      </c>
      <c r="DG54" s="49">
        <v>124.629997</v>
      </c>
      <c r="DH54" s="53">
        <f t="shared" si="42"/>
        <v>6.8602453850383318</v>
      </c>
      <c r="DI54" s="53">
        <f t="shared" si="43"/>
        <v>6.8438006798381634</v>
      </c>
      <c r="DJ54" s="54">
        <f t="shared" si="44"/>
        <v>0.99999999999656286</v>
      </c>
      <c r="DK54" s="14">
        <f t="shared" si="45"/>
        <v>0.99999999999656286</v>
      </c>
      <c r="DL54" s="14">
        <f t="shared" si="82"/>
        <v>1.3266965304126188E-9</v>
      </c>
      <c r="DM54" s="14">
        <f t="shared" si="46"/>
        <v>1.6534618460523509E-7</v>
      </c>
      <c r="DN54" s="14">
        <f t="shared" si="47"/>
        <v>8.2673092302617557E-9</v>
      </c>
      <c r="DO54" s="14">
        <f t="shared" si="83"/>
        <v>189.97101853447867</v>
      </c>
      <c r="DT54" s="31">
        <f t="shared" si="84"/>
        <v>73</v>
      </c>
      <c r="DU54" s="48">
        <v>44763</v>
      </c>
      <c r="DV54" s="49">
        <v>124.629997</v>
      </c>
      <c r="DW54" s="53">
        <f t="shared" si="48"/>
        <v>60.097364974446428</v>
      </c>
      <c r="DX54" s="53">
        <f t="shared" si="49"/>
        <v>60.080920269246256</v>
      </c>
      <c r="DY54" s="54">
        <f t="shared" si="50"/>
        <v>1</v>
      </c>
      <c r="DZ54" s="14">
        <f t="shared" si="51"/>
        <v>1</v>
      </c>
      <c r="EA54" s="14">
        <f t="shared" si="85"/>
        <v>0</v>
      </c>
      <c r="EB54" s="14">
        <f t="shared" si="52"/>
        <v>0</v>
      </c>
      <c r="EC54" s="14">
        <f t="shared" si="53"/>
        <v>0</v>
      </c>
      <c r="ED54" s="14">
        <f t="shared" si="86"/>
        <v>114.22845105</v>
      </c>
      <c r="EI54" s="31">
        <f t="shared" si="87"/>
        <v>73</v>
      </c>
      <c r="EJ54" s="48">
        <v>44763</v>
      </c>
      <c r="EK54" s="49">
        <v>124.629997</v>
      </c>
      <c r="EL54" s="53">
        <f t="shared" si="54"/>
        <v>91.160592776230004</v>
      </c>
      <c r="EM54" s="53">
        <f t="shared" si="55"/>
        <v>91.144148071029846</v>
      </c>
      <c r="EN54" s="54">
        <f t="shared" si="56"/>
        <v>1</v>
      </c>
      <c r="EO54" s="14">
        <f t="shared" si="57"/>
        <v>1</v>
      </c>
      <c r="EP54" s="14">
        <f t="shared" si="88"/>
        <v>0</v>
      </c>
      <c r="EQ54" s="14">
        <f t="shared" si="58"/>
        <v>0</v>
      </c>
      <c r="ER54" s="14">
        <f t="shared" si="59"/>
        <v>0</v>
      </c>
      <c r="ES54" s="14">
        <f t="shared" si="89"/>
        <v>114.22845105</v>
      </c>
    </row>
    <row r="55" spans="4:149" x14ac:dyDescent="0.35">
      <c r="D55" s="31">
        <f t="shared" si="60"/>
        <v>74</v>
      </c>
      <c r="E55" s="48">
        <v>44764</v>
      </c>
      <c r="F55" s="49">
        <v>122.41999800000001</v>
      </c>
      <c r="G55" s="53">
        <f t="shared" si="0"/>
        <v>22.617376266259669</v>
      </c>
      <c r="H55" s="53">
        <f t="shared" si="1"/>
        <v>22.600959743951165</v>
      </c>
      <c r="I55" s="54">
        <f t="shared" si="2"/>
        <v>1</v>
      </c>
      <c r="J55" s="14">
        <f t="shared" si="3"/>
        <v>1</v>
      </c>
      <c r="K55" s="14">
        <f t="shared" si="61"/>
        <v>0</v>
      </c>
      <c r="L55" s="14">
        <f t="shared" si="4"/>
        <v>0</v>
      </c>
      <c r="M55" s="14">
        <f t="shared" si="5"/>
        <v>0</v>
      </c>
      <c r="N55" s="14">
        <f t="shared" si="62"/>
        <v>114.22845105</v>
      </c>
      <c r="S55" s="31">
        <f t="shared" si="63"/>
        <v>74</v>
      </c>
      <c r="T55" s="48">
        <v>44764</v>
      </c>
      <c r="U55" s="49">
        <v>122.41999800000001</v>
      </c>
      <c r="V55" s="53">
        <f t="shared" si="6"/>
        <v>20.641606054784955</v>
      </c>
      <c r="W55" s="53">
        <f t="shared" si="7"/>
        <v>20.625189532476448</v>
      </c>
      <c r="X55" s="54">
        <f t="shared" si="8"/>
        <v>1</v>
      </c>
      <c r="Y55" s="14">
        <f t="shared" si="9"/>
        <v>1</v>
      </c>
      <c r="Z55" s="14">
        <f t="shared" si="64"/>
        <v>0</v>
      </c>
      <c r="AA55" s="14">
        <f t="shared" si="10"/>
        <v>0</v>
      </c>
      <c r="AB55" s="14">
        <f t="shared" si="11"/>
        <v>0</v>
      </c>
      <c r="AC55" s="14">
        <f t="shared" si="65"/>
        <v>114.22845105</v>
      </c>
      <c r="AH55" s="31">
        <f t="shared" si="66"/>
        <v>74</v>
      </c>
      <c r="AI55" s="48">
        <v>44764</v>
      </c>
      <c r="AJ55" s="49">
        <v>122.41999800000001</v>
      </c>
      <c r="AK55" s="53">
        <f t="shared" si="12"/>
        <v>16.872512786716086</v>
      </c>
      <c r="AL55" s="53">
        <f t="shared" si="13"/>
        <v>16.856096264407579</v>
      </c>
      <c r="AM55" s="54">
        <f t="shared" si="14"/>
        <v>1</v>
      </c>
      <c r="AN55" s="14">
        <f t="shared" si="15"/>
        <v>1</v>
      </c>
      <c r="AO55" s="14">
        <f t="shared" si="67"/>
        <v>0</v>
      </c>
      <c r="AP55" s="14">
        <f t="shared" si="16"/>
        <v>0</v>
      </c>
      <c r="AQ55" s="14">
        <f t="shared" si="17"/>
        <v>0</v>
      </c>
      <c r="AR55" s="14">
        <f t="shared" si="68"/>
        <v>114.22845105631318</v>
      </c>
      <c r="AW55" s="31">
        <f t="shared" si="69"/>
        <v>74</v>
      </c>
      <c r="AX55" s="48">
        <v>44764</v>
      </c>
      <c r="AY55" s="49">
        <v>122.41999800000001</v>
      </c>
      <c r="AZ55" s="53">
        <f t="shared" si="18"/>
        <v>40.364850174896574</v>
      </c>
      <c r="BA55" s="53">
        <f t="shared" si="19"/>
        <v>40.348433652588071</v>
      </c>
      <c r="BB55" s="54">
        <f t="shared" si="20"/>
        <v>1</v>
      </c>
      <c r="BC55" s="14">
        <f t="shared" si="21"/>
        <v>1</v>
      </c>
      <c r="BD55" s="14">
        <f t="shared" si="70"/>
        <v>0</v>
      </c>
      <c r="BE55" s="14">
        <f t="shared" si="22"/>
        <v>0</v>
      </c>
      <c r="BF55" s="14">
        <f t="shared" si="23"/>
        <v>0</v>
      </c>
      <c r="BG55" s="14">
        <f t="shared" si="71"/>
        <v>114.22845105</v>
      </c>
      <c r="BL55" s="31">
        <f t="shared" si="72"/>
        <v>74</v>
      </c>
      <c r="BM55" s="48">
        <v>44764</v>
      </c>
      <c r="BN55" s="49">
        <v>122.41999800000001</v>
      </c>
      <c r="BO55" s="53">
        <f t="shared" si="24"/>
        <v>16.872512786716086</v>
      </c>
      <c r="BP55" s="53">
        <f t="shared" si="25"/>
        <v>16.856096264407579</v>
      </c>
      <c r="BQ55" s="54">
        <f t="shared" si="26"/>
        <v>1</v>
      </c>
      <c r="BR55" s="14">
        <f t="shared" si="27"/>
        <v>1</v>
      </c>
      <c r="BS55" s="14">
        <f t="shared" si="73"/>
        <v>0</v>
      </c>
      <c r="BT55" s="14">
        <f t="shared" si="28"/>
        <v>0</v>
      </c>
      <c r="BU55" s="14">
        <f t="shared" si="29"/>
        <v>0</v>
      </c>
      <c r="BV55" s="14">
        <f t="shared" si="74"/>
        <v>114.22845105631318</v>
      </c>
      <c r="CA55" s="31">
        <f t="shared" si="75"/>
        <v>74</v>
      </c>
      <c r="CB55" s="48">
        <v>44764</v>
      </c>
      <c r="CC55" s="49">
        <v>122.41999800000001</v>
      </c>
      <c r="CD55" s="53">
        <f t="shared" si="30"/>
        <v>18.103145373683258</v>
      </c>
      <c r="CE55" s="53">
        <f t="shared" si="31"/>
        <v>18.086728851374755</v>
      </c>
      <c r="CF55" s="54">
        <f t="shared" si="32"/>
        <v>1</v>
      </c>
      <c r="CG55" s="14">
        <f t="shared" si="33"/>
        <v>1</v>
      </c>
      <c r="CH55" s="14">
        <f t="shared" si="76"/>
        <v>0</v>
      </c>
      <c r="CI55" s="14">
        <f t="shared" si="34"/>
        <v>0</v>
      </c>
      <c r="CJ55" s="14">
        <f t="shared" si="35"/>
        <v>0</v>
      </c>
      <c r="CK55" s="14">
        <f t="shared" si="77"/>
        <v>114.22845105000225</v>
      </c>
      <c r="CP55" s="31">
        <f t="shared" si="78"/>
        <v>74</v>
      </c>
      <c r="CQ55" s="48">
        <v>44764</v>
      </c>
      <c r="CR55" s="49">
        <v>122.41999800000001</v>
      </c>
      <c r="CS55" s="53">
        <f t="shared" si="36"/>
        <v>36.042879014443969</v>
      </c>
      <c r="CT55" s="53">
        <f t="shared" si="37"/>
        <v>36.026462492135465</v>
      </c>
      <c r="CU55" s="54">
        <f t="shared" si="38"/>
        <v>1</v>
      </c>
      <c r="CV55" s="14">
        <f t="shared" si="39"/>
        <v>1</v>
      </c>
      <c r="CW55" s="14">
        <f t="shared" si="79"/>
        <v>0</v>
      </c>
      <c r="CX55" s="14">
        <f t="shared" si="40"/>
        <v>0</v>
      </c>
      <c r="CY55" s="14">
        <f t="shared" si="41"/>
        <v>0</v>
      </c>
      <c r="CZ55" s="14">
        <f t="shared" si="80"/>
        <v>114.22845105</v>
      </c>
      <c r="DE55" s="31">
        <f t="shared" si="81"/>
        <v>74</v>
      </c>
      <c r="DF55" s="48">
        <v>44764</v>
      </c>
      <c r="DG55" s="49">
        <v>122.41999800000001</v>
      </c>
      <c r="DH55" s="53">
        <f t="shared" si="42"/>
        <v>5.7665334953833884</v>
      </c>
      <c r="DI55" s="53">
        <f t="shared" si="43"/>
        <v>5.7501169730748831</v>
      </c>
      <c r="DJ55" s="54">
        <f t="shared" si="44"/>
        <v>0.9999999959540683</v>
      </c>
      <c r="DK55" s="14">
        <f t="shared" si="45"/>
        <v>0.9999999959540683</v>
      </c>
      <c r="DL55" s="14">
        <f t="shared" si="82"/>
        <v>-4.0424945613182217E-9</v>
      </c>
      <c r="DM55" s="14">
        <f t="shared" si="46"/>
        <v>-4.9488217611158764E-7</v>
      </c>
      <c r="DN55" s="14">
        <f t="shared" si="47"/>
        <v>2.4744108805579384E-8</v>
      </c>
      <c r="DO55" s="14">
        <f t="shared" si="83"/>
        <v>189.9710180643406</v>
      </c>
      <c r="DT55" s="31">
        <f t="shared" si="84"/>
        <v>74</v>
      </c>
      <c r="DU55" s="48">
        <v>44764</v>
      </c>
      <c r="DV55" s="49">
        <v>122.41999800000001</v>
      </c>
      <c r="DW55" s="53">
        <f t="shared" si="48"/>
        <v>59.095047348792875</v>
      </c>
      <c r="DX55" s="53">
        <f t="shared" si="49"/>
        <v>59.078630826484371</v>
      </c>
      <c r="DY55" s="54">
        <f t="shared" si="50"/>
        <v>1</v>
      </c>
      <c r="DZ55" s="14">
        <f t="shared" si="51"/>
        <v>1</v>
      </c>
      <c r="EA55" s="14">
        <f t="shared" si="85"/>
        <v>0</v>
      </c>
      <c r="EB55" s="14">
        <f t="shared" si="52"/>
        <v>0</v>
      </c>
      <c r="EC55" s="14">
        <f t="shared" si="53"/>
        <v>0</v>
      </c>
      <c r="ED55" s="14">
        <f t="shared" si="86"/>
        <v>114.22845105</v>
      </c>
      <c r="EI55" s="31">
        <f t="shared" si="87"/>
        <v>74</v>
      </c>
      <c r="EJ55" s="48">
        <v>44764</v>
      </c>
      <c r="EK55" s="49">
        <v>122.41999800000001</v>
      </c>
      <c r="EL55" s="53">
        <f t="shared" si="54"/>
        <v>90.211602619536961</v>
      </c>
      <c r="EM55" s="53">
        <f t="shared" si="55"/>
        <v>90.195186097228458</v>
      </c>
      <c r="EN55" s="54">
        <f t="shared" si="56"/>
        <v>1</v>
      </c>
      <c r="EO55" s="14">
        <f t="shared" si="57"/>
        <v>1</v>
      </c>
      <c r="EP55" s="14">
        <f t="shared" si="88"/>
        <v>0</v>
      </c>
      <c r="EQ55" s="14">
        <f t="shared" si="58"/>
        <v>0</v>
      </c>
      <c r="ER55" s="14">
        <f t="shared" si="59"/>
        <v>0</v>
      </c>
      <c r="ES55" s="14">
        <f t="shared" si="89"/>
        <v>114.22845105</v>
      </c>
    </row>
    <row r="56" spans="4:149" x14ac:dyDescent="0.35">
      <c r="D56" s="31">
        <f t="shared" si="60"/>
        <v>77</v>
      </c>
      <c r="E56" s="48">
        <v>44767</v>
      </c>
      <c r="F56" s="49">
        <v>121.139999</v>
      </c>
      <c r="G56" s="53">
        <f t="shared" si="0"/>
        <v>22.044129467528258</v>
      </c>
      <c r="H56" s="53">
        <f t="shared" si="1"/>
        <v>22.027797785696272</v>
      </c>
      <c r="I56" s="54">
        <f t="shared" si="2"/>
        <v>1</v>
      </c>
      <c r="J56" s="14">
        <f t="shared" si="3"/>
        <v>1</v>
      </c>
      <c r="K56" s="14">
        <f t="shared" si="61"/>
        <v>0</v>
      </c>
      <c r="L56" s="14">
        <f t="shared" si="4"/>
        <v>0</v>
      </c>
      <c r="M56" s="14">
        <f t="shared" si="5"/>
        <v>0</v>
      </c>
      <c r="N56" s="14">
        <f t="shared" si="62"/>
        <v>114.22845105</v>
      </c>
      <c r="S56" s="31">
        <f t="shared" si="63"/>
        <v>77</v>
      </c>
      <c r="T56" s="48">
        <v>44767</v>
      </c>
      <c r="U56" s="49">
        <v>121.139999</v>
      </c>
      <c r="V56" s="53">
        <f t="shared" si="6"/>
        <v>20.058095445629348</v>
      </c>
      <c r="W56" s="53">
        <f t="shared" si="7"/>
        <v>20.041763763797363</v>
      </c>
      <c r="X56" s="54">
        <f t="shared" si="8"/>
        <v>1</v>
      </c>
      <c r="Y56" s="14">
        <f t="shared" si="9"/>
        <v>1</v>
      </c>
      <c r="Z56" s="14">
        <f t="shared" si="64"/>
        <v>0</v>
      </c>
      <c r="AA56" s="14">
        <f t="shared" si="10"/>
        <v>0</v>
      </c>
      <c r="AB56" s="14">
        <f t="shared" si="11"/>
        <v>0</v>
      </c>
      <c r="AC56" s="14">
        <f t="shared" si="65"/>
        <v>114.22845105</v>
      </c>
      <c r="AH56" s="31">
        <f t="shared" si="66"/>
        <v>77</v>
      </c>
      <c r="AI56" s="48">
        <v>44767</v>
      </c>
      <c r="AJ56" s="49">
        <v>121.139999</v>
      </c>
      <c r="AK56" s="53">
        <f t="shared" si="12"/>
        <v>16.269422340517774</v>
      </c>
      <c r="AL56" s="53">
        <f t="shared" si="13"/>
        <v>16.253090658685792</v>
      </c>
      <c r="AM56" s="54">
        <f t="shared" si="14"/>
        <v>1</v>
      </c>
      <c r="AN56" s="14">
        <f t="shared" si="15"/>
        <v>1</v>
      </c>
      <c r="AO56" s="14">
        <f t="shared" si="67"/>
        <v>0</v>
      </c>
      <c r="AP56" s="14">
        <f t="shared" si="16"/>
        <v>0</v>
      </c>
      <c r="AQ56" s="14">
        <f t="shared" si="17"/>
        <v>0</v>
      </c>
      <c r="AR56" s="14">
        <f t="shared" si="68"/>
        <v>114.22845105631318</v>
      </c>
      <c r="AW56" s="31">
        <f t="shared" si="69"/>
        <v>77</v>
      </c>
      <c r="AX56" s="48">
        <v>44767</v>
      </c>
      <c r="AY56" s="49">
        <v>121.139999</v>
      </c>
      <c r="AZ56" s="53">
        <f t="shared" si="18"/>
        <v>39.88379866620874</v>
      </c>
      <c r="BA56" s="53">
        <f t="shared" si="19"/>
        <v>39.867466984376755</v>
      </c>
      <c r="BB56" s="54">
        <f t="shared" si="20"/>
        <v>1</v>
      </c>
      <c r="BC56" s="14">
        <f t="shared" si="21"/>
        <v>1</v>
      </c>
      <c r="BD56" s="14">
        <f t="shared" si="70"/>
        <v>0</v>
      </c>
      <c r="BE56" s="14">
        <f t="shared" si="22"/>
        <v>0</v>
      </c>
      <c r="BF56" s="14">
        <f t="shared" si="23"/>
        <v>0</v>
      </c>
      <c r="BG56" s="14">
        <f t="shared" si="71"/>
        <v>114.22845105</v>
      </c>
      <c r="BL56" s="31">
        <f t="shared" si="72"/>
        <v>77</v>
      </c>
      <c r="BM56" s="48">
        <v>44767</v>
      </c>
      <c r="BN56" s="49">
        <v>121.139999</v>
      </c>
      <c r="BO56" s="53">
        <f t="shared" si="24"/>
        <v>16.269422340517774</v>
      </c>
      <c r="BP56" s="53">
        <f t="shared" si="25"/>
        <v>16.253090658685792</v>
      </c>
      <c r="BQ56" s="54">
        <f t="shared" si="26"/>
        <v>1</v>
      </c>
      <c r="BR56" s="14">
        <f t="shared" si="27"/>
        <v>1</v>
      </c>
      <c r="BS56" s="14">
        <f t="shared" si="73"/>
        <v>0</v>
      </c>
      <c r="BT56" s="14">
        <f t="shared" si="28"/>
        <v>0</v>
      </c>
      <c r="BU56" s="14">
        <f t="shared" si="29"/>
        <v>0</v>
      </c>
      <c r="BV56" s="14">
        <f t="shared" si="74"/>
        <v>114.22845105631318</v>
      </c>
      <c r="CA56" s="31">
        <f t="shared" si="75"/>
        <v>77</v>
      </c>
      <c r="CB56" s="48">
        <v>44767</v>
      </c>
      <c r="CC56" s="49">
        <v>121.139999</v>
      </c>
      <c r="CD56" s="53">
        <f t="shared" si="30"/>
        <v>17.506447867059144</v>
      </c>
      <c r="CE56" s="53">
        <f t="shared" si="31"/>
        <v>17.490116185227158</v>
      </c>
      <c r="CF56" s="54">
        <f t="shared" si="32"/>
        <v>1</v>
      </c>
      <c r="CG56" s="14">
        <f t="shared" si="33"/>
        <v>1</v>
      </c>
      <c r="CH56" s="14">
        <f t="shared" si="76"/>
        <v>0</v>
      </c>
      <c r="CI56" s="14">
        <f t="shared" si="34"/>
        <v>0</v>
      </c>
      <c r="CJ56" s="14">
        <f t="shared" si="35"/>
        <v>0</v>
      </c>
      <c r="CK56" s="14">
        <f t="shared" si="77"/>
        <v>114.22845105000225</v>
      </c>
      <c r="CP56" s="31">
        <f t="shared" si="78"/>
        <v>77</v>
      </c>
      <c r="CQ56" s="48">
        <v>44767</v>
      </c>
      <c r="CR56" s="49">
        <v>121.139999</v>
      </c>
      <c r="CS56" s="53">
        <f t="shared" si="36"/>
        <v>35.539375556439325</v>
      </c>
      <c r="CT56" s="53">
        <f t="shared" si="37"/>
        <v>35.523043874607339</v>
      </c>
      <c r="CU56" s="54">
        <f t="shared" si="38"/>
        <v>1</v>
      </c>
      <c r="CV56" s="14">
        <f t="shared" si="39"/>
        <v>1</v>
      </c>
      <c r="CW56" s="14">
        <f t="shared" si="79"/>
        <v>0</v>
      </c>
      <c r="CX56" s="14">
        <f t="shared" si="40"/>
        <v>0</v>
      </c>
      <c r="CY56" s="14">
        <f t="shared" si="41"/>
        <v>0</v>
      </c>
      <c r="CZ56" s="14">
        <f t="shared" si="80"/>
        <v>114.22845105</v>
      </c>
      <c r="DE56" s="31">
        <f t="shared" si="81"/>
        <v>77</v>
      </c>
      <c r="DF56" s="48">
        <v>44767</v>
      </c>
      <c r="DG56" s="49">
        <v>121.139999</v>
      </c>
      <c r="DH56" s="53">
        <f t="shared" si="42"/>
        <v>5.1057492620436857</v>
      </c>
      <c r="DI56" s="53">
        <f t="shared" si="43"/>
        <v>5.0894175802116983</v>
      </c>
      <c r="DJ56" s="54">
        <f t="shared" si="44"/>
        <v>0.99999983525682667</v>
      </c>
      <c r="DK56" s="14">
        <f t="shared" si="45"/>
        <v>0.99999983525682667</v>
      </c>
      <c r="DL56" s="14">
        <f t="shared" si="82"/>
        <v>-1.6069724162459664E-7</v>
      </c>
      <c r="DM56" s="14">
        <f t="shared" si="46"/>
        <v>-1.9466863689706396E-5</v>
      </c>
      <c r="DN56" s="14">
        <f t="shared" si="47"/>
        <v>9.7334318448531982E-7</v>
      </c>
      <c r="DO56" s="14">
        <f t="shared" si="83"/>
        <v>189.97099957082008</v>
      </c>
      <c r="DT56" s="31">
        <f t="shared" si="84"/>
        <v>77</v>
      </c>
      <c r="DU56" s="48">
        <v>44767</v>
      </c>
      <c r="DV56" s="49">
        <v>121.139999</v>
      </c>
      <c r="DW56" s="53">
        <f t="shared" si="48"/>
        <v>58.711296220424536</v>
      </c>
      <c r="DX56" s="53">
        <f t="shared" si="49"/>
        <v>58.694964538592551</v>
      </c>
      <c r="DY56" s="54">
        <f t="shared" si="50"/>
        <v>1</v>
      </c>
      <c r="DZ56" s="14">
        <f t="shared" si="51"/>
        <v>1</v>
      </c>
      <c r="EA56" s="14">
        <f t="shared" si="85"/>
        <v>0</v>
      </c>
      <c r="EB56" s="14">
        <f t="shared" si="52"/>
        <v>0</v>
      </c>
      <c r="EC56" s="14">
        <f t="shared" si="53"/>
        <v>0</v>
      </c>
      <c r="ED56" s="14">
        <f t="shared" si="86"/>
        <v>114.22845105</v>
      </c>
      <c r="EI56" s="31">
        <f t="shared" si="87"/>
        <v>77</v>
      </c>
      <c r="EJ56" s="48">
        <v>44767</v>
      </c>
      <c r="EK56" s="49">
        <v>121.139999</v>
      </c>
      <c r="EL56" s="53">
        <f t="shared" si="54"/>
        <v>89.989497021857218</v>
      </c>
      <c r="EM56" s="53">
        <f t="shared" si="55"/>
        <v>89.973165340025218</v>
      </c>
      <c r="EN56" s="54">
        <f t="shared" si="56"/>
        <v>1</v>
      </c>
      <c r="EO56" s="14">
        <f t="shared" si="57"/>
        <v>1</v>
      </c>
      <c r="EP56" s="14">
        <f t="shared" si="88"/>
        <v>0</v>
      </c>
      <c r="EQ56" s="14">
        <f t="shared" si="58"/>
        <v>0</v>
      </c>
      <c r="ER56" s="14">
        <f t="shared" si="59"/>
        <v>0</v>
      </c>
      <c r="ES56" s="14">
        <f t="shared" si="89"/>
        <v>114.22845105</v>
      </c>
    </row>
    <row r="57" spans="4:149" x14ac:dyDescent="0.35">
      <c r="D57" s="31">
        <f t="shared" si="60"/>
        <v>78</v>
      </c>
      <c r="E57" s="48">
        <v>44768</v>
      </c>
      <c r="F57" s="49">
        <v>114.80999799999999</v>
      </c>
      <c r="G57" s="53">
        <f t="shared" si="0"/>
        <v>18.774887091869957</v>
      </c>
      <c r="H57" s="53">
        <f t="shared" si="1"/>
        <v>18.758583788307597</v>
      </c>
      <c r="I57" s="54">
        <f t="shared" si="2"/>
        <v>1</v>
      </c>
      <c r="J57" s="14">
        <f t="shared" si="3"/>
        <v>1</v>
      </c>
      <c r="K57" s="14">
        <f t="shared" si="61"/>
        <v>0</v>
      </c>
      <c r="L57" s="14">
        <f t="shared" si="4"/>
        <v>0</v>
      </c>
      <c r="M57" s="14">
        <f t="shared" si="5"/>
        <v>0</v>
      </c>
      <c r="N57" s="14">
        <f t="shared" si="62"/>
        <v>114.22845105</v>
      </c>
      <c r="S57" s="31">
        <f t="shared" si="63"/>
        <v>78</v>
      </c>
      <c r="T57" s="48">
        <v>44768</v>
      </c>
      <c r="U57" s="49">
        <v>114.80999799999999</v>
      </c>
      <c r="V57" s="53">
        <f t="shared" si="6"/>
        <v>16.785396089074734</v>
      </c>
      <c r="W57" s="53">
        <f t="shared" si="7"/>
        <v>16.769092785512374</v>
      </c>
      <c r="X57" s="54">
        <f t="shared" si="8"/>
        <v>1</v>
      </c>
      <c r="Y57" s="14">
        <f t="shared" si="9"/>
        <v>1</v>
      </c>
      <c r="Z57" s="14">
        <f t="shared" si="64"/>
        <v>0</v>
      </c>
      <c r="AA57" s="14">
        <f t="shared" si="10"/>
        <v>0</v>
      </c>
      <c r="AB57" s="14">
        <f t="shared" si="11"/>
        <v>0</v>
      </c>
      <c r="AC57" s="14">
        <f t="shared" si="65"/>
        <v>114.22845105</v>
      </c>
      <c r="AH57" s="31">
        <f t="shared" si="66"/>
        <v>78</v>
      </c>
      <c r="AI57" s="48">
        <v>44768</v>
      </c>
      <c r="AJ57" s="49">
        <v>114.80999799999999</v>
      </c>
      <c r="AK57" s="53">
        <f t="shared" si="12"/>
        <v>12.99012824771879</v>
      </c>
      <c r="AL57" s="53">
        <f t="shared" si="13"/>
        <v>12.97382494415643</v>
      </c>
      <c r="AM57" s="54">
        <f t="shared" si="14"/>
        <v>1</v>
      </c>
      <c r="AN57" s="14">
        <f t="shared" si="15"/>
        <v>1</v>
      </c>
      <c r="AO57" s="14">
        <f t="shared" si="67"/>
        <v>0</v>
      </c>
      <c r="AP57" s="14">
        <f t="shared" si="16"/>
        <v>0</v>
      </c>
      <c r="AQ57" s="14">
        <f t="shared" si="17"/>
        <v>0</v>
      </c>
      <c r="AR57" s="14">
        <f t="shared" si="68"/>
        <v>114.22845105631318</v>
      </c>
      <c r="AW57" s="31">
        <f t="shared" si="69"/>
        <v>78</v>
      </c>
      <c r="AX57" s="48">
        <v>44768</v>
      </c>
      <c r="AY57" s="49">
        <v>114.80999799999999</v>
      </c>
      <c r="AZ57" s="53">
        <f t="shared" si="18"/>
        <v>36.645608827886903</v>
      </c>
      <c r="BA57" s="53">
        <f t="shared" si="19"/>
        <v>36.629305524324543</v>
      </c>
      <c r="BB57" s="54">
        <f t="shared" si="20"/>
        <v>1</v>
      </c>
      <c r="BC57" s="14">
        <f t="shared" si="21"/>
        <v>1</v>
      </c>
      <c r="BD57" s="14">
        <f t="shared" si="70"/>
        <v>0</v>
      </c>
      <c r="BE57" s="14">
        <f t="shared" si="22"/>
        <v>0</v>
      </c>
      <c r="BF57" s="14">
        <f t="shared" si="23"/>
        <v>0</v>
      </c>
      <c r="BG57" s="14">
        <f t="shared" si="71"/>
        <v>114.22845105</v>
      </c>
      <c r="BL57" s="31">
        <f t="shared" si="72"/>
        <v>78</v>
      </c>
      <c r="BM57" s="48">
        <v>44768</v>
      </c>
      <c r="BN57" s="49">
        <v>114.80999799999999</v>
      </c>
      <c r="BO57" s="53">
        <f t="shared" si="24"/>
        <v>12.99012824771879</v>
      </c>
      <c r="BP57" s="53">
        <f t="shared" si="25"/>
        <v>12.97382494415643</v>
      </c>
      <c r="BQ57" s="54">
        <f t="shared" si="26"/>
        <v>1</v>
      </c>
      <c r="BR57" s="14">
        <f t="shared" si="27"/>
        <v>1</v>
      </c>
      <c r="BS57" s="14">
        <f t="shared" si="73"/>
        <v>0</v>
      </c>
      <c r="BT57" s="14">
        <f t="shared" si="28"/>
        <v>0</v>
      </c>
      <c r="BU57" s="14">
        <f t="shared" si="29"/>
        <v>0</v>
      </c>
      <c r="BV57" s="14">
        <f t="shared" si="74"/>
        <v>114.22845105631318</v>
      </c>
      <c r="CA57" s="31">
        <f t="shared" si="75"/>
        <v>78</v>
      </c>
      <c r="CB57" s="48">
        <v>44768</v>
      </c>
      <c r="CC57" s="49">
        <v>114.80999799999999</v>
      </c>
      <c r="CD57" s="53">
        <f t="shared" si="30"/>
        <v>14.22930699699771</v>
      </c>
      <c r="CE57" s="53">
        <f t="shared" si="31"/>
        <v>14.213003693435352</v>
      </c>
      <c r="CF57" s="54">
        <f t="shared" si="32"/>
        <v>1</v>
      </c>
      <c r="CG57" s="14">
        <f t="shared" si="33"/>
        <v>1</v>
      </c>
      <c r="CH57" s="14">
        <f t="shared" si="76"/>
        <v>0</v>
      </c>
      <c r="CI57" s="14">
        <f t="shared" si="34"/>
        <v>0</v>
      </c>
      <c r="CJ57" s="14">
        <f t="shared" si="35"/>
        <v>0</v>
      </c>
      <c r="CK57" s="14">
        <f t="shared" si="77"/>
        <v>114.22845105000225</v>
      </c>
      <c r="CP57" s="31">
        <f t="shared" si="78"/>
        <v>78</v>
      </c>
      <c r="CQ57" s="48">
        <v>44768</v>
      </c>
      <c r="CR57" s="49">
        <v>114.80999799999999</v>
      </c>
      <c r="CS57" s="53">
        <f t="shared" si="36"/>
        <v>32.293623618208628</v>
      </c>
      <c r="CT57" s="53">
        <f t="shared" si="37"/>
        <v>32.277320314646261</v>
      </c>
      <c r="CU57" s="54">
        <f t="shared" si="38"/>
        <v>1</v>
      </c>
      <c r="CV57" s="14">
        <f t="shared" si="39"/>
        <v>1</v>
      </c>
      <c r="CW57" s="14">
        <f t="shared" si="79"/>
        <v>0</v>
      </c>
      <c r="CX57" s="14">
        <f t="shared" si="40"/>
        <v>0</v>
      </c>
      <c r="CY57" s="14">
        <f t="shared" si="41"/>
        <v>0</v>
      </c>
      <c r="CZ57" s="14">
        <f t="shared" si="80"/>
        <v>114.22845105</v>
      </c>
      <c r="DE57" s="31">
        <f t="shared" si="81"/>
        <v>78</v>
      </c>
      <c r="DF57" s="48">
        <v>44768</v>
      </c>
      <c r="DG57" s="49">
        <v>114.80999799999999</v>
      </c>
      <c r="DH57" s="53">
        <f t="shared" si="42"/>
        <v>1.8070231735490045</v>
      </c>
      <c r="DI57" s="53">
        <f t="shared" si="43"/>
        <v>1.7907198699866451</v>
      </c>
      <c r="DJ57" s="54">
        <f t="shared" si="44"/>
        <v>0.96462066696505211</v>
      </c>
      <c r="DK57" s="14">
        <f t="shared" si="45"/>
        <v>0.96462066696505211</v>
      </c>
      <c r="DL57" s="14">
        <f t="shared" si="82"/>
        <v>-3.5379168291774565E-2</v>
      </c>
      <c r="DM57" s="14">
        <f t="shared" si="46"/>
        <v>-4.0618822408203012</v>
      </c>
      <c r="DN57" s="14">
        <f t="shared" si="47"/>
        <v>0.20309411204101507</v>
      </c>
      <c r="DO57" s="14">
        <f t="shared" si="83"/>
        <v>186.1122114420408</v>
      </c>
      <c r="DT57" s="31">
        <f t="shared" si="84"/>
        <v>78</v>
      </c>
      <c r="DU57" s="48">
        <v>44768</v>
      </c>
      <c r="DV57" s="49">
        <v>114.80999799999999</v>
      </c>
      <c r="DW57" s="53">
        <f t="shared" si="48"/>
        <v>55.505878378278368</v>
      </c>
      <c r="DX57" s="53">
        <f t="shared" si="49"/>
        <v>55.489575074716008</v>
      </c>
      <c r="DY57" s="54">
        <f t="shared" si="50"/>
        <v>1</v>
      </c>
      <c r="DZ57" s="14">
        <f t="shared" si="51"/>
        <v>1</v>
      </c>
      <c r="EA57" s="14">
        <f t="shared" si="85"/>
        <v>0</v>
      </c>
      <c r="EB57" s="14">
        <f t="shared" si="52"/>
        <v>0</v>
      </c>
      <c r="EC57" s="14">
        <f t="shared" si="53"/>
        <v>0</v>
      </c>
      <c r="ED57" s="14">
        <f t="shared" si="86"/>
        <v>114.22845105</v>
      </c>
      <c r="EI57" s="31">
        <f t="shared" si="87"/>
        <v>78</v>
      </c>
      <c r="EJ57" s="48">
        <v>44768</v>
      </c>
      <c r="EK57" s="49">
        <v>114.80999799999999</v>
      </c>
      <c r="EL57" s="53">
        <f t="shared" si="54"/>
        <v>86.838523434668147</v>
      </c>
      <c r="EM57" s="53">
        <f t="shared" si="55"/>
        <v>86.822220131105794</v>
      </c>
      <c r="EN57" s="54">
        <f t="shared" si="56"/>
        <v>1</v>
      </c>
      <c r="EO57" s="14">
        <f t="shared" si="57"/>
        <v>1</v>
      </c>
      <c r="EP57" s="14">
        <f t="shared" si="88"/>
        <v>0</v>
      </c>
      <c r="EQ57" s="14">
        <f t="shared" si="58"/>
        <v>0</v>
      </c>
      <c r="ER57" s="14">
        <f t="shared" si="59"/>
        <v>0</v>
      </c>
      <c r="ES57" s="14">
        <f t="shared" si="89"/>
        <v>114.22845105</v>
      </c>
    </row>
    <row r="58" spans="4:149" x14ac:dyDescent="0.35">
      <c r="D58" s="31">
        <f t="shared" si="60"/>
        <v>79</v>
      </c>
      <c r="E58" s="48">
        <v>44769</v>
      </c>
      <c r="F58" s="49">
        <v>120.970001</v>
      </c>
      <c r="G58" s="53">
        <f t="shared" si="0"/>
        <v>22.003240075917255</v>
      </c>
      <c r="H58" s="53">
        <f t="shared" si="1"/>
        <v>21.986965200107232</v>
      </c>
      <c r="I58" s="54">
        <f t="shared" si="2"/>
        <v>1</v>
      </c>
      <c r="J58" s="14">
        <f t="shared" si="3"/>
        <v>1</v>
      </c>
      <c r="K58" s="14">
        <f t="shared" si="61"/>
        <v>0</v>
      </c>
      <c r="L58" s="14">
        <f t="shared" si="4"/>
        <v>0</v>
      </c>
      <c r="M58" s="14">
        <f t="shared" si="5"/>
        <v>0</v>
      </c>
      <c r="N58" s="14">
        <f t="shared" si="62"/>
        <v>114.22845105</v>
      </c>
      <c r="S58" s="31">
        <f t="shared" si="63"/>
        <v>79</v>
      </c>
      <c r="T58" s="48">
        <v>44769</v>
      </c>
      <c r="U58" s="49">
        <v>120.970001</v>
      </c>
      <c r="V58" s="53">
        <f t="shared" si="6"/>
        <v>20.010273977019015</v>
      </c>
      <c r="W58" s="53">
        <f t="shared" si="7"/>
        <v>19.993999101208992</v>
      </c>
      <c r="X58" s="54">
        <f t="shared" si="8"/>
        <v>1</v>
      </c>
      <c r="Y58" s="14">
        <f t="shared" si="9"/>
        <v>1</v>
      </c>
      <c r="Z58" s="14">
        <f t="shared" si="64"/>
        <v>0</v>
      </c>
      <c r="AA58" s="14">
        <f t="shared" si="10"/>
        <v>0</v>
      </c>
      <c r="AB58" s="14">
        <f t="shared" si="11"/>
        <v>0</v>
      </c>
      <c r="AC58" s="14">
        <f t="shared" si="65"/>
        <v>114.22845105</v>
      </c>
      <c r="AH58" s="31">
        <f t="shared" si="66"/>
        <v>79</v>
      </c>
      <c r="AI58" s="48">
        <v>44769</v>
      </c>
      <c r="AJ58" s="49">
        <v>120.970001</v>
      </c>
      <c r="AK58" s="53">
        <f t="shared" si="12"/>
        <v>16.208376841805041</v>
      </c>
      <c r="AL58" s="53">
        <f t="shared" si="13"/>
        <v>16.192101965995018</v>
      </c>
      <c r="AM58" s="54">
        <f t="shared" si="14"/>
        <v>1</v>
      </c>
      <c r="AN58" s="14">
        <f t="shared" si="15"/>
        <v>1</v>
      </c>
      <c r="AO58" s="14">
        <f t="shared" si="67"/>
        <v>0</v>
      </c>
      <c r="AP58" s="14">
        <f t="shared" si="16"/>
        <v>0</v>
      </c>
      <c r="AQ58" s="14">
        <f t="shared" si="17"/>
        <v>0</v>
      </c>
      <c r="AR58" s="14">
        <f t="shared" si="68"/>
        <v>114.22845105631318</v>
      </c>
      <c r="AW58" s="31">
        <f t="shared" si="69"/>
        <v>79</v>
      </c>
      <c r="AX58" s="48">
        <v>44769</v>
      </c>
      <c r="AY58" s="49">
        <v>120.970001</v>
      </c>
      <c r="AZ58" s="53">
        <f t="shared" si="18"/>
        <v>39.905177070196657</v>
      </c>
      <c r="BA58" s="53">
        <f t="shared" si="19"/>
        <v>39.888902194386631</v>
      </c>
      <c r="BB58" s="54">
        <f t="shared" si="20"/>
        <v>1</v>
      </c>
      <c r="BC58" s="14">
        <f t="shared" si="21"/>
        <v>1</v>
      </c>
      <c r="BD58" s="14">
        <f t="shared" si="70"/>
        <v>0</v>
      </c>
      <c r="BE58" s="14">
        <f t="shared" si="22"/>
        <v>0</v>
      </c>
      <c r="BF58" s="14">
        <f t="shared" si="23"/>
        <v>0</v>
      </c>
      <c r="BG58" s="14">
        <f t="shared" si="71"/>
        <v>114.22845105</v>
      </c>
      <c r="BL58" s="31">
        <f t="shared" si="72"/>
        <v>79</v>
      </c>
      <c r="BM58" s="48">
        <v>44769</v>
      </c>
      <c r="BN58" s="49">
        <v>120.970001</v>
      </c>
      <c r="BO58" s="53">
        <f t="shared" si="24"/>
        <v>16.208376841805041</v>
      </c>
      <c r="BP58" s="53">
        <f t="shared" si="25"/>
        <v>16.192101965995018</v>
      </c>
      <c r="BQ58" s="54">
        <f t="shared" si="26"/>
        <v>1</v>
      </c>
      <c r="BR58" s="14">
        <f t="shared" si="27"/>
        <v>1</v>
      </c>
      <c r="BS58" s="14">
        <f t="shared" si="73"/>
        <v>0</v>
      </c>
      <c r="BT58" s="14">
        <f t="shared" si="28"/>
        <v>0</v>
      </c>
      <c r="BU58" s="14">
        <f t="shared" si="29"/>
        <v>0</v>
      </c>
      <c r="BV58" s="14">
        <f t="shared" si="74"/>
        <v>114.22845105631318</v>
      </c>
      <c r="CA58" s="31">
        <f t="shared" si="75"/>
        <v>79</v>
      </c>
      <c r="CB58" s="48">
        <v>44769</v>
      </c>
      <c r="CC58" s="49">
        <v>120.970001</v>
      </c>
      <c r="CD58" s="53">
        <f t="shared" si="30"/>
        <v>17.449720097099075</v>
      </c>
      <c r="CE58" s="53">
        <f t="shared" si="31"/>
        <v>17.433445221289055</v>
      </c>
      <c r="CF58" s="54">
        <f t="shared" si="32"/>
        <v>1</v>
      </c>
      <c r="CG58" s="14">
        <f t="shared" si="33"/>
        <v>1</v>
      </c>
      <c r="CH58" s="14">
        <f t="shared" si="76"/>
        <v>0</v>
      </c>
      <c r="CI58" s="14">
        <f t="shared" si="34"/>
        <v>0</v>
      </c>
      <c r="CJ58" s="14">
        <f t="shared" si="35"/>
        <v>0</v>
      </c>
      <c r="CK58" s="14">
        <f t="shared" si="77"/>
        <v>114.22845105000225</v>
      </c>
      <c r="CP58" s="31">
        <f t="shared" si="78"/>
        <v>79</v>
      </c>
      <c r="CQ58" s="48">
        <v>44769</v>
      </c>
      <c r="CR58" s="49">
        <v>120.970001</v>
      </c>
      <c r="CS58" s="53">
        <f t="shared" si="36"/>
        <v>35.545590133834857</v>
      </c>
      <c r="CT58" s="53">
        <f t="shared" si="37"/>
        <v>35.52931525802483</v>
      </c>
      <c r="CU58" s="54">
        <f t="shared" si="38"/>
        <v>1</v>
      </c>
      <c r="CV58" s="14">
        <f t="shared" si="39"/>
        <v>1</v>
      </c>
      <c r="CW58" s="14">
        <f t="shared" si="79"/>
        <v>0</v>
      </c>
      <c r="CX58" s="14">
        <f t="shared" si="40"/>
        <v>0</v>
      </c>
      <c r="CY58" s="14">
        <f t="shared" si="41"/>
        <v>0</v>
      </c>
      <c r="CZ58" s="14">
        <f t="shared" si="80"/>
        <v>114.22845105</v>
      </c>
      <c r="DE58" s="31">
        <f t="shared" si="81"/>
        <v>79</v>
      </c>
      <c r="DF58" s="48">
        <v>44769</v>
      </c>
      <c r="DG58" s="49">
        <v>120.970001</v>
      </c>
      <c r="DH58" s="53">
        <f t="shared" si="42"/>
        <v>5.0057379447587715</v>
      </c>
      <c r="DI58" s="53">
        <f t="shared" si="43"/>
        <v>4.9894630689487496</v>
      </c>
      <c r="DJ58" s="54">
        <f t="shared" si="44"/>
        <v>0.99999972175788676</v>
      </c>
      <c r="DK58" s="14">
        <f t="shared" si="45"/>
        <v>0.99999972175788676</v>
      </c>
      <c r="DL58" s="14">
        <f t="shared" si="82"/>
        <v>3.5379054792834652E-2</v>
      </c>
      <c r="DM58" s="14">
        <f t="shared" si="46"/>
        <v>4.2798042936682625</v>
      </c>
      <c r="DN58" s="14">
        <f t="shared" si="47"/>
        <v>0.21399021468341314</v>
      </c>
      <c r="DO58" s="14">
        <f t="shared" si="83"/>
        <v>190.60600595039247</v>
      </c>
      <c r="DT58" s="31">
        <f t="shared" si="84"/>
        <v>79</v>
      </c>
      <c r="DU58" s="48">
        <v>44769</v>
      </c>
      <c r="DV58" s="49">
        <v>120.970001</v>
      </c>
      <c r="DW58" s="53">
        <f t="shared" si="48"/>
        <v>58.798390347965849</v>
      </c>
      <c r="DX58" s="53">
        <f t="shared" si="49"/>
        <v>58.78211547215583</v>
      </c>
      <c r="DY58" s="54">
        <f t="shared" si="50"/>
        <v>1</v>
      </c>
      <c r="DZ58" s="14">
        <f t="shared" si="51"/>
        <v>1</v>
      </c>
      <c r="EA58" s="14">
        <f t="shared" si="85"/>
        <v>0</v>
      </c>
      <c r="EB58" s="14">
        <f t="shared" si="52"/>
        <v>0</v>
      </c>
      <c r="EC58" s="14">
        <f t="shared" si="53"/>
        <v>0</v>
      </c>
      <c r="ED58" s="14">
        <f t="shared" si="86"/>
        <v>114.22845105</v>
      </c>
      <c r="EI58" s="31">
        <f t="shared" si="87"/>
        <v>79</v>
      </c>
      <c r="EJ58" s="48">
        <v>44769</v>
      </c>
      <c r="EK58" s="49">
        <v>120.970001</v>
      </c>
      <c r="EL58" s="53">
        <f t="shared" si="54"/>
        <v>90.185764957080394</v>
      </c>
      <c r="EM58" s="53">
        <f t="shared" si="55"/>
        <v>90.169490081270382</v>
      </c>
      <c r="EN58" s="54">
        <f t="shared" si="56"/>
        <v>1</v>
      </c>
      <c r="EO58" s="14">
        <f t="shared" si="57"/>
        <v>1</v>
      </c>
      <c r="EP58" s="14">
        <f t="shared" si="88"/>
        <v>0</v>
      </c>
      <c r="EQ58" s="14">
        <f t="shared" si="58"/>
        <v>0</v>
      </c>
      <c r="ER58" s="14">
        <f t="shared" si="59"/>
        <v>0</v>
      </c>
      <c r="ES58" s="14">
        <f t="shared" si="89"/>
        <v>114.22845105</v>
      </c>
    </row>
    <row r="59" spans="4:149" x14ac:dyDescent="0.35">
      <c r="D59" s="31">
        <f t="shared" si="60"/>
        <v>80</v>
      </c>
      <c r="E59" s="48">
        <v>44770</v>
      </c>
      <c r="F59" s="49">
        <v>122.279999</v>
      </c>
      <c r="G59" s="53">
        <f t="shared" si="0"/>
        <v>22.688979403388146</v>
      </c>
      <c r="H59" s="53">
        <f t="shared" si="1"/>
        <v>22.672733005072924</v>
      </c>
      <c r="I59" s="54">
        <f t="shared" si="2"/>
        <v>1</v>
      </c>
      <c r="J59" s="14">
        <f t="shared" si="3"/>
        <v>1</v>
      </c>
      <c r="K59" s="14">
        <f t="shared" si="61"/>
        <v>0</v>
      </c>
      <c r="L59" s="14">
        <f t="shared" si="4"/>
        <v>0</v>
      </c>
      <c r="M59" s="14">
        <f t="shared" si="5"/>
        <v>0</v>
      </c>
      <c r="N59" s="14">
        <f t="shared" si="62"/>
        <v>114.22845105</v>
      </c>
      <c r="S59" s="31">
        <f t="shared" si="63"/>
        <v>80</v>
      </c>
      <c r="T59" s="48">
        <v>44770</v>
      </c>
      <c r="U59" s="49">
        <v>122.279999</v>
      </c>
      <c r="V59" s="53">
        <f t="shared" si="6"/>
        <v>20.692519934413834</v>
      </c>
      <c r="W59" s="53">
        <f t="shared" si="7"/>
        <v>20.676273536098609</v>
      </c>
      <c r="X59" s="54">
        <f t="shared" si="8"/>
        <v>1</v>
      </c>
      <c r="Y59" s="14">
        <f t="shared" si="9"/>
        <v>1</v>
      </c>
      <c r="Z59" s="14">
        <f t="shared" si="64"/>
        <v>0</v>
      </c>
      <c r="AA59" s="14">
        <f t="shared" si="10"/>
        <v>0</v>
      </c>
      <c r="AB59" s="14">
        <f t="shared" si="11"/>
        <v>0</v>
      </c>
      <c r="AC59" s="14">
        <f t="shared" si="65"/>
        <v>114.22845105</v>
      </c>
      <c r="AH59" s="31">
        <f t="shared" si="66"/>
        <v>80</v>
      </c>
      <c r="AI59" s="48">
        <v>44770</v>
      </c>
      <c r="AJ59" s="49">
        <v>122.279999</v>
      </c>
      <c r="AK59" s="53">
        <f t="shared" si="12"/>
        <v>16.883958644856346</v>
      </c>
      <c r="AL59" s="53">
        <f t="shared" si="13"/>
        <v>16.867712246541124</v>
      </c>
      <c r="AM59" s="54">
        <f t="shared" si="14"/>
        <v>1</v>
      </c>
      <c r="AN59" s="14">
        <f t="shared" si="15"/>
        <v>1</v>
      </c>
      <c r="AO59" s="14">
        <f t="shared" si="67"/>
        <v>0</v>
      </c>
      <c r="AP59" s="14">
        <f t="shared" si="16"/>
        <v>0</v>
      </c>
      <c r="AQ59" s="14">
        <f t="shared" si="17"/>
        <v>0</v>
      </c>
      <c r="AR59" s="14">
        <f t="shared" si="68"/>
        <v>114.22845105631318</v>
      </c>
      <c r="AW59" s="31">
        <f t="shared" si="69"/>
        <v>80</v>
      </c>
      <c r="AX59" s="48">
        <v>44770</v>
      </c>
      <c r="AY59" s="49">
        <v>122.279999</v>
      </c>
      <c r="AZ59" s="53">
        <f t="shared" si="18"/>
        <v>40.62229580298407</v>
      </c>
      <c r="BA59" s="53">
        <f t="shared" si="19"/>
        <v>40.606049404668852</v>
      </c>
      <c r="BB59" s="54">
        <f t="shared" si="20"/>
        <v>1</v>
      </c>
      <c r="BC59" s="14">
        <f t="shared" si="21"/>
        <v>1</v>
      </c>
      <c r="BD59" s="14">
        <f t="shared" si="70"/>
        <v>0</v>
      </c>
      <c r="BE59" s="14">
        <f t="shared" si="22"/>
        <v>0</v>
      </c>
      <c r="BF59" s="14">
        <f t="shared" si="23"/>
        <v>0</v>
      </c>
      <c r="BG59" s="14">
        <f t="shared" si="71"/>
        <v>114.22845105</v>
      </c>
      <c r="BL59" s="31">
        <f t="shared" si="72"/>
        <v>80</v>
      </c>
      <c r="BM59" s="48">
        <v>44770</v>
      </c>
      <c r="BN59" s="49">
        <v>122.279999</v>
      </c>
      <c r="BO59" s="53">
        <f t="shared" si="24"/>
        <v>16.883958644856346</v>
      </c>
      <c r="BP59" s="53">
        <f t="shared" si="25"/>
        <v>16.867712246541124</v>
      </c>
      <c r="BQ59" s="54">
        <f t="shared" si="26"/>
        <v>1</v>
      </c>
      <c r="BR59" s="14">
        <f t="shared" si="27"/>
        <v>1</v>
      </c>
      <c r="BS59" s="14">
        <f t="shared" si="73"/>
        <v>0</v>
      </c>
      <c r="BT59" s="14">
        <f t="shared" si="28"/>
        <v>0</v>
      </c>
      <c r="BU59" s="14">
        <f t="shared" si="29"/>
        <v>0</v>
      </c>
      <c r="BV59" s="14">
        <f t="shared" si="74"/>
        <v>114.22845105631318</v>
      </c>
      <c r="CA59" s="31">
        <f t="shared" si="75"/>
        <v>80</v>
      </c>
      <c r="CB59" s="48">
        <v>44770</v>
      </c>
      <c r="CC59" s="49">
        <v>122.279999</v>
      </c>
      <c r="CD59" s="53">
        <f t="shared" si="30"/>
        <v>18.127477788332619</v>
      </c>
      <c r="CE59" s="53">
        <f t="shared" si="31"/>
        <v>18.111231390017398</v>
      </c>
      <c r="CF59" s="54">
        <f t="shared" si="32"/>
        <v>1</v>
      </c>
      <c r="CG59" s="14">
        <f t="shared" si="33"/>
        <v>1</v>
      </c>
      <c r="CH59" s="14">
        <f t="shared" si="76"/>
        <v>0</v>
      </c>
      <c r="CI59" s="14">
        <f t="shared" si="34"/>
        <v>0</v>
      </c>
      <c r="CJ59" s="14">
        <f t="shared" si="35"/>
        <v>0</v>
      </c>
      <c r="CK59" s="14">
        <f t="shared" si="77"/>
        <v>114.22845105000225</v>
      </c>
      <c r="CP59" s="31">
        <f t="shared" si="78"/>
        <v>80</v>
      </c>
      <c r="CQ59" s="48">
        <v>44770</v>
      </c>
      <c r="CR59" s="49">
        <v>122.279999</v>
      </c>
      <c r="CS59" s="53">
        <f t="shared" si="36"/>
        <v>36.255067165864837</v>
      </c>
      <c r="CT59" s="53">
        <f t="shared" si="37"/>
        <v>36.238820767549612</v>
      </c>
      <c r="CU59" s="54">
        <f t="shared" si="38"/>
        <v>1</v>
      </c>
      <c r="CV59" s="14">
        <f t="shared" si="39"/>
        <v>1</v>
      </c>
      <c r="CW59" s="14">
        <f t="shared" si="79"/>
        <v>0</v>
      </c>
      <c r="CX59" s="14">
        <f t="shared" si="40"/>
        <v>0</v>
      </c>
      <c r="CY59" s="14">
        <f t="shared" si="41"/>
        <v>0</v>
      </c>
      <c r="CZ59" s="14">
        <f t="shared" si="80"/>
        <v>114.22845105</v>
      </c>
      <c r="DE59" s="31">
        <f t="shared" si="81"/>
        <v>80</v>
      </c>
      <c r="DF59" s="48">
        <v>44770</v>
      </c>
      <c r="DG59" s="49">
        <v>122.279999</v>
      </c>
      <c r="DH59" s="53">
        <f t="shared" si="42"/>
        <v>5.6616832053131807</v>
      </c>
      <c r="DI59" s="53">
        <f t="shared" si="43"/>
        <v>5.6454368069979584</v>
      </c>
      <c r="DJ59" s="54">
        <f t="shared" si="44"/>
        <v>0.99999999250523208</v>
      </c>
      <c r="DK59" s="14">
        <f t="shared" si="45"/>
        <v>0.99999999250523208</v>
      </c>
      <c r="DL59" s="14">
        <f t="shared" si="82"/>
        <v>2.7074734532117617E-7</v>
      </c>
      <c r="DM59" s="14">
        <f t="shared" si="46"/>
        <v>3.3106985115126074E-5</v>
      </c>
      <c r="DN59" s="14">
        <f t="shared" si="47"/>
        <v>1.6553492557563038E-6</v>
      </c>
      <c r="DO59" s="14">
        <f t="shared" si="83"/>
        <v>190.60604071272684</v>
      </c>
      <c r="DT59" s="31">
        <f t="shared" si="84"/>
        <v>80</v>
      </c>
      <c r="DU59" s="48">
        <v>44770</v>
      </c>
      <c r="DV59" s="49">
        <v>122.279999</v>
      </c>
      <c r="DW59" s="53">
        <f t="shared" si="48"/>
        <v>59.548626044429561</v>
      </c>
      <c r="DX59" s="53">
        <f t="shared" si="49"/>
        <v>59.532379646114343</v>
      </c>
      <c r="DY59" s="54">
        <f t="shared" si="50"/>
        <v>1</v>
      </c>
      <c r="DZ59" s="14">
        <f t="shared" si="51"/>
        <v>1</v>
      </c>
      <c r="EA59" s="14">
        <f t="shared" si="85"/>
        <v>0</v>
      </c>
      <c r="EB59" s="14">
        <f t="shared" si="52"/>
        <v>0</v>
      </c>
      <c r="EC59" s="14">
        <f t="shared" si="53"/>
        <v>0</v>
      </c>
      <c r="ED59" s="14">
        <f t="shared" si="86"/>
        <v>114.22845105</v>
      </c>
      <c r="EI59" s="31">
        <f t="shared" si="87"/>
        <v>80</v>
      </c>
      <c r="EJ59" s="48">
        <v>44770</v>
      </c>
      <c r="EK59" s="49">
        <v>122.279999</v>
      </c>
      <c r="EL59" s="53">
        <f t="shared" si="54"/>
        <v>90.991018004459619</v>
      </c>
      <c r="EM59" s="53">
        <f t="shared" si="55"/>
        <v>90.974771606144387</v>
      </c>
      <c r="EN59" s="54">
        <f t="shared" si="56"/>
        <v>1</v>
      </c>
      <c r="EO59" s="14">
        <f t="shared" si="57"/>
        <v>1</v>
      </c>
      <c r="EP59" s="14">
        <f t="shared" si="88"/>
        <v>0</v>
      </c>
      <c r="EQ59" s="14">
        <f t="shared" si="58"/>
        <v>0</v>
      </c>
      <c r="ER59" s="14">
        <f t="shared" si="59"/>
        <v>0</v>
      </c>
      <c r="ES59" s="14">
        <f t="shared" si="89"/>
        <v>114.22845105</v>
      </c>
    </row>
    <row r="60" spans="4:149" x14ac:dyDescent="0.35">
      <c r="D60" s="31">
        <f t="shared" si="60"/>
        <v>81</v>
      </c>
      <c r="E60" s="48">
        <v>44771</v>
      </c>
      <c r="F60" s="49">
        <v>134.949997</v>
      </c>
      <c r="G60" s="53">
        <f t="shared" si="0"/>
        <v>28.792208788400021</v>
      </c>
      <c r="H60" s="53">
        <f t="shared" si="1"/>
        <v>28.775990917584096</v>
      </c>
      <c r="I60" s="54">
        <f t="shared" si="2"/>
        <v>1</v>
      </c>
      <c r="J60" s="14">
        <f t="shared" si="3"/>
        <v>1</v>
      </c>
      <c r="K60" s="14">
        <f t="shared" si="61"/>
        <v>0</v>
      </c>
      <c r="L60" s="14">
        <f t="shared" si="4"/>
        <v>0</v>
      </c>
      <c r="M60" s="14">
        <f t="shared" si="5"/>
        <v>0</v>
      </c>
      <c r="N60" s="14">
        <f t="shared" si="62"/>
        <v>114.22845105</v>
      </c>
      <c r="S60" s="31">
        <f t="shared" si="63"/>
        <v>81</v>
      </c>
      <c r="T60" s="48">
        <v>44771</v>
      </c>
      <c r="U60" s="49">
        <v>134.949997</v>
      </c>
      <c r="V60" s="53">
        <f t="shared" si="6"/>
        <v>26.792237514655344</v>
      </c>
      <c r="W60" s="53">
        <f t="shared" si="7"/>
        <v>26.776019643839422</v>
      </c>
      <c r="X60" s="54">
        <f t="shared" si="8"/>
        <v>1</v>
      </c>
      <c r="Y60" s="14">
        <f t="shared" si="9"/>
        <v>1</v>
      </c>
      <c r="Z60" s="14">
        <f t="shared" si="64"/>
        <v>0</v>
      </c>
      <c r="AA60" s="14">
        <f t="shared" si="10"/>
        <v>0</v>
      </c>
      <c r="AB60" s="14">
        <f t="shared" si="11"/>
        <v>0</v>
      </c>
      <c r="AC60" s="14">
        <f t="shared" si="65"/>
        <v>114.22845105</v>
      </c>
      <c r="AH60" s="31">
        <f t="shared" si="66"/>
        <v>81</v>
      </c>
      <c r="AI60" s="48">
        <v>44771</v>
      </c>
      <c r="AJ60" s="49">
        <v>134.949997</v>
      </c>
      <c r="AK60" s="53">
        <f t="shared" si="12"/>
        <v>22.976976903667747</v>
      </c>
      <c r="AL60" s="53">
        <f t="shared" si="13"/>
        <v>22.960759032851822</v>
      </c>
      <c r="AM60" s="54">
        <f t="shared" si="14"/>
        <v>1</v>
      </c>
      <c r="AN60" s="14">
        <f t="shared" si="15"/>
        <v>1</v>
      </c>
      <c r="AO60" s="14">
        <f t="shared" si="67"/>
        <v>0</v>
      </c>
      <c r="AP60" s="14">
        <f t="shared" si="16"/>
        <v>0</v>
      </c>
      <c r="AQ60" s="14">
        <f t="shared" si="17"/>
        <v>0</v>
      </c>
      <c r="AR60" s="14">
        <f t="shared" si="68"/>
        <v>114.22845105631318</v>
      </c>
      <c r="AW60" s="31">
        <f t="shared" si="69"/>
        <v>81</v>
      </c>
      <c r="AX60" s="48">
        <v>44771</v>
      </c>
      <c r="AY60" s="49">
        <v>134.949997</v>
      </c>
      <c r="AZ60" s="53">
        <f t="shared" si="18"/>
        <v>46.757070184054776</v>
      </c>
      <c r="BA60" s="53">
        <f t="shared" si="19"/>
        <v>46.740852313238847</v>
      </c>
      <c r="BB60" s="54">
        <f t="shared" si="20"/>
        <v>1</v>
      </c>
      <c r="BC60" s="14">
        <f t="shared" si="21"/>
        <v>1</v>
      </c>
      <c r="BD60" s="14">
        <f t="shared" si="70"/>
        <v>0</v>
      </c>
      <c r="BE60" s="14">
        <f t="shared" si="22"/>
        <v>0</v>
      </c>
      <c r="BF60" s="14">
        <f t="shared" si="23"/>
        <v>0</v>
      </c>
      <c r="BG60" s="14">
        <f t="shared" si="71"/>
        <v>114.22845105</v>
      </c>
      <c r="BL60" s="31">
        <f t="shared" si="72"/>
        <v>81</v>
      </c>
      <c r="BM60" s="48">
        <v>44771</v>
      </c>
      <c r="BN60" s="49">
        <v>134.949997</v>
      </c>
      <c r="BO60" s="53">
        <f t="shared" si="24"/>
        <v>22.976976903667747</v>
      </c>
      <c r="BP60" s="53">
        <f t="shared" si="25"/>
        <v>22.960759032851822</v>
      </c>
      <c r="BQ60" s="54">
        <f t="shared" si="26"/>
        <v>1</v>
      </c>
      <c r="BR60" s="14">
        <f t="shared" si="27"/>
        <v>1</v>
      </c>
      <c r="BS60" s="14">
        <f t="shared" si="73"/>
        <v>0</v>
      </c>
      <c r="BT60" s="14">
        <f t="shared" si="28"/>
        <v>0</v>
      </c>
      <c r="BU60" s="14">
        <f t="shared" si="29"/>
        <v>0</v>
      </c>
      <c r="BV60" s="14">
        <f t="shared" si="74"/>
        <v>114.22845105631318</v>
      </c>
      <c r="CA60" s="31">
        <f t="shared" si="75"/>
        <v>81</v>
      </c>
      <c r="CB60" s="48">
        <v>44771</v>
      </c>
      <c r="CC60" s="49">
        <v>134.949997</v>
      </c>
      <c r="CD60" s="53">
        <f t="shared" si="30"/>
        <v>24.222683417600543</v>
      </c>
      <c r="CE60" s="53">
        <f t="shared" si="31"/>
        <v>24.206465546784617</v>
      </c>
      <c r="CF60" s="54">
        <f t="shared" si="32"/>
        <v>1</v>
      </c>
      <c r="CG60" s="14">
        <f t="shared" si="33"/>
        <v>1</v>
      </c>
      <c r="CH60" s="14">
        <f t="shared" si="76"/>
        <v>0</v>
      </c>
      <c r="CI60" s="14">
        <f t="shared" si="34"/>
        <v>0</v>
      </c>
      <c r="CJ60" s="14">
        <f t="shared" si="35"/>
        <v>0</v>
      </c>
      <c r="CK60" s="14">
        <f t="shared" si="77"/>
        <v>114.22845105000225</v>
      </c>
      <c r="CP60" s="31">
        <f t="shared" si="78"/>
        <v>81</v>
      </c>
      <c r="CQ60" s="48">
        <v>44771</v>
      </c>
      <c r="CR60" s="49">
        <v>134.949997</v>
      </c>
      <c r="CS60" s="53">
        <f t="shared" si="36"/>
        <v>42.382159520528589</v>
      </c>
      <c r="CT60" s="53">
        <f t="shared" si="37"/>
        <v>42.36594164971266</v>
      </c>
      <c r="CU60" s="54">
        <f t="shared" si="38"/>
        <v>1</v>
      </c>
      <c r="CV60" s="14">
        <f t="shared" si="39"/>
        <v>1</v>
      </c>
      <c r="CW60" s="14">
        <f t="shared" si="79"/>
        <v>0</v>
      </c>
      <c r="CX60" s="14">
        <f t="shared" si="40"/>
        <v>0</v>
      </c>
      <c r="CY60" s="14">
        <f t="shared" si="41"/>
        <v>0</v>
      </c>
      <c r="CZ60" s="14">
        <f t="shared" si="80"/>
        <v>114.22845105</v>
      </c>
      <c r="DE60" s="31">
        <f t="shared" si="81"/>
        <v>81</v>
      </c>
      <c r="DF60" s="48">
        <v>44771</v>
      </c>
      <c r="DG60" s="49">
        <v>134.949997</v>
      </c>
      <c r="DH60" s="53">
        <f t="shared" si="42"/>
        <v>11.734961298578865</v>
      </c>
      <c r="DI60" s="53">
        <f t="shared" si="43"/>
        <v>11.718743427762938</v>
      </c>
      <c r="DJ60" s="54">
        <f t="shared" si="44"/>
        <v>1</v>
      </c>
      <c r="DK60" s="14">
        <f t="shared" si="45"/>
        <v>1</v>
      </c>
      <c r="DL60" s="14">
        <f t="shared" si="82"/>
        <v>7.4947679173931192E-9</v>
      </c>
      <c r="DM60" s="14">
        <f t="shared" si="46"/>
        <v>1.0114189079678976E-6</v>
      </c>
      <c r="DN60" s="14">
        <f t="shared" si="47"/>
        <v>5.0570945398394882E-8</v>
      </c>
      <c r="DO60" s="14">
        <f t="shared" si="83"/>
        <v>190.60604177471669</v>
      </c>
      <c r="DT60" s="31">
        <f t="shared" si="84"/>
        <v>81</v>
      </c>
      <c r="DU60" s="48">
        <v>44771</v>
      </c>
      <c r="DV60" s="49">
        <v>134.949997</v>
      </c>
      <c r="DW60" s="53">
        <f t="shared" si="48"/>
        <v>65.716692149104048</v>
      </c>
      <c r="DX60" s="53">
        <f t="shared" si="49"/>
        <v>65.700474278288127</v>
      </c>
      <c r="DY60" s="54">
        <f t="shared" si="50"/>
        <v>1</v>
      </c>
      <c r="DZ60" s="14">
        <f t="shared" si="51"/>
        <v>1</v>
      </c>
      <c r="EA60" s="14">
        <f t="shared" si="85"/>
        <v>0</v>
      </c>
      <c r="EB60" s="14">
        <f t="shared" si="52"/>
        <v>0</v>
      </c>
      <c r="EC60" s="14">
        <f t="shared" si="53"/>
        <v>0</v>
      </c>
      <c r="ED60" s="14">
        <f t="shared" si="86"/>
        <v>114.22845105</v>
      </c>
      <c r="EI60" s="31">
        <f t="shared" si="87"/>
        <v>81</v>
      </c>
      <c r="EJ60" s="48">
        <v>44771</v>
      </c>
      <c r="EK60" s="49">
        <v>134.949997</v>
      </c>
      <c r="EL60" s="53">
        <f t="shared" si="54"/>
        <v>97.214391789451483</v>
      </c>
      <c r="EM60" s="53">
        <f t="shared" si="55"/>
        <v>97.198173918635561</v>
      </c>
      <c r="EN60" s="54">
        <f t="shared" si="56"/>
        <v>1</v>
      </c>
      <c r="EO60" s="14">
        <f t="shared" si="57"/>
        <v>1</v>
      </c>
      <c r="EP60" s="14">
        <f t="shared" si="88"/>
        <v>0</v>
      </c>
      <c r="EQ60" s="14">
        <f t="shared" si="58"/>
        <v>0</v>
      </c>
      <c r="ER60" s="14">
        <f t="shared" si="59"/>
        <v>0</v>
      </c>
      <c r="ES60" s="14">
        <f t="shared" si="89"/>
        <v>114.22845105</v>
      </c>
    </row>
    <row r="61" spans="4:149" x14ac:dyDescent="0.35">
      <c r="D61" s="31">
        <f t="shared" si="60"/>
        <v>84</v>
      </c>
      <c r="E61" s="48">
        <v>44774</v>
      </c>
      <c r="F61" s="49">
        <v>135.38999899999999</v>
      </c>
      <c r="G61" s="53">
        <f t="shared" si="0"/>
        <v>29.099541965694307</v>
      </c>
      <c r="H61" s="53">
        <f t="shared" si="1"/>
        <v>29.083409980058381</v>
      </c>
      <c r="I61" s="54">
        <f t="shared" si="2"/>
        <v>1</v>
      </c>
      <c r="J61" s="14">
        <f t="shared" si="3"/>
        <v>1</v>
      </c>
      <c r="K61" s="14">
        <f t="shared" si="61"/>
        <v>0</v>
      </c>
      <c r="L61" s="14">
        <f t="shared" si="4"/>
        <v>0</v>
      </c>
      <c r="M61" s="14">
        <f t="shared" si="5"/>
        <v>0</v>
      </c>
      <c r="N61" s="14">
        <f t="shared" si="62"/>
        <v>114.22845105</v>
      </c>
      <c r="S61" s="31">
        <f t="shared" si="63"/>
        <v>84</v>
      </c>
      <c r="T61" s="48">
        <v>44774</v>
      </c>
      <c r="U61" s="49">
        <v>135.38999899999999</v>
      </c>
      <c r="V61" s="53">
        <f t="shared" si="6"/>
        <v>27.088923032280213</v>
      </c>
      <c r="W61" s="53">
        <f t="shared" si="7"/>
        <v>27.072791046644287</v>
      </c>
      <c r="X61" s="54">
        <f t="shared" si="8"/>
        <v>1</v>
      </c>
      <c r="Y61" s="14">
        <f t="shared" si="9"/>
        <v>1</v>
      </c>
      <c r="Z61" s="14">
        <f t="shared" si="64"/>
        <v>0</v>
      </c>
      <c r="AA61" s="14">
        <f t="shared" si="10"/>
        <v>0</v>
      </c>
      <c r="AB61" s="14">
        <f t="shared" si="11"/>
        <v>0</v>
      </c>
      <c r="AC61" s="14">
        <f t="shared" si="65"/>
        <v>114.22845105</v>
      </c>
      <c r="AH61" s="31">
        <f t="shared" si="66"/>
        <v>84</v>
      </c>
      <c r="AI61" s="48">
        <v>44774</v>
      </c>
      <c r="AJ61" s="49">
        <v>135.38999899999999</v>
      </c>
      <c r="AK61" s="53">
        <f t="shared" si="12"/>
        <v>23.25335033127951</v>
      </c>
      <c r="AL61" s="53">
        <f t="shared" si="13"/>
        <v>23.237218345643583</v>
      </c>
      <c r="AM61" s="54">
        <f t="shared" si="14"/>
        <v>1</v>
      </c>
      <c r="AN61" s="14">
        <f t="shared" si="15"/>
        <v>1</v>
      </c>
      <c r="AO61" s="14">
        <f t="shared" si="67"/>
        <v>0</v>
      </c>
      <c r="AP61" s="14">
        <f t="shared" si="16"/>
        <v>0</v>
      </c>
      <c r="AQ61" s="14">
        <f t="shared" si="17"/>
        <v>0</v>
      </c>
      <c r="AR61" s="14">
        <f t="shared" si="68"/>
        <v>114.22845105631318</v>
      </c>
      <c r="AW61" s="31">
        <f t="shared" si="69"/>
        <v>84</v>
      </c>
      <c r="AX61" s="48">
        <v>44774</v>
      </c>
      <c r="AY61" s="49">
        <v>135.38999899999999</v>
      </c>
      <c r="AZ61" s="53">
        <f t="shared" si="18"/>
        <v>47.16004660015971</v>
      </c>
      <c r="BA61" s="53">
        <f t="shared" si="19"/>
        <v>47.143914614523787</v>
      </c>
      <c r="BB61" s="54">
        <f t="shared" si="20"/>
        <v>1</v>
      </c>
      <c r="BC61" s="14">
        <f t="shared" si="21"/>
        <v>1</v>
      </c>
      <c r="BD61" s="14">
        <f t="shared" si="70"/>
        <v>0</v>
      </c>
      <c r="BE61" s="14">
        <f t="shared" si="22"/>
        <v>0</v>
      </c>
      <c r="BF61" s="14">
        <f t="shared" si="23"/>
        <v>0</v>
      </c>
      <c r="BG61" s="14">
        <f t="shared" si="71"/>
        <v>114.22845105</v>
      </c>
      <c r="BL61" s="31">
        <f t="shared" si="72"/>
        <v>84</v>
      </c>
      <c r="BM61" s="48">
        <v>44774</v>
      </c>
      <c r="BN61" s="49">
        <v>135.38999899999999</v>
      </c>
      <c r="BO61" s="53">
        <f t="shared" si="24"/>
        <v>23.25335033127951</v>
      </c>
      <c r="BP61" s="53">
        <f t="shared" si="25"/>
        <v>23.237218345643583</v>
      </c>
      <c r="BQ61" s="54">
        <f t="shared" si="26"/>
        <v>1</v>
      </c>
      <c r="BR61" s="14">
        <f t="shared" si="27"/>
        <v>1</v>
      </c>
      <c r="BS61" s="14">
        <f t="shared" si="73"/>
        <v>0</v>
      </c>
      <c r="BT61" s="14">
        <f t="shared" si="28"/>
        <v>0</v>
      </c>
      <c r="BU61" s="14">
        <f t="shared" si="29"/>
        <v>0</v>
      </c>
      <c r="BV61" s="14">
        <f t="shared" si="74"/>
        <v>114.22845105631318</v>
      </c>
      <c r="CA61" s="31">
        <f t="shared" si="75"/>
        <v>84</v>
      </c>
      <c r="CB61" s="48">
        <v>44774</v>
      </c>
      <c r="CC61" s="49">
        <v>135.38999899999999</v>
      </c>
      <c r="CD61" s="53">
        <f t="shared" si="30"/>
        <v>24.505688869973088</v>
      </c>
      <c r="CE61" s="53">
        <f t="shared" si="31"/>
        <v>24.489556884337162</v>
      </c>
      <c r="CF61" s="54">
        <f t="shared" si="32"/>
        <v>1</v>
      </c>
      <c r="CG61" s="14">
        <f t="shared" si="33"/>
        <v>1</v>
      </c>
      <c r="CH61" s="14">
        <f t="shared" si="76"/>
        <v>0</v>
      </c>
      <c r="CI61" s="14">
        <f t="shared" si="34"/>
        <v>0</v>
      </c>
      <c r="CJ61" s="14">
        <f t="shared" si="35"/>
        <v>0</v>
      </c>
      <c r="CK61" s="14">
        <f t="shared" si="77"/>
        <v>114.22845105000225</v>
      </c>
      <c r="CP61" s="31">
        <f t="shared" si="78"/>
        <v>84</v>
      </c>
      <c r="CQ61" s="48">
        <v>44774</v>
      </c>
      <c r="CR61" s="49">
        <v>135.38999899999999</v>
      </c>
      <c r="CS61" s="53">
        <f t="shared" si="36"/>
        <v>42.761844322178426</v>
      </c>
      <c r="CT61" s="53">
        <f t="shared" si="37"/>
        <v>42.745712336542503</v>
      </c>
      <c r="CU61" s="54">
        <f t="shared" si="38"/>
        <v>1</v>
      </c>
      <c r="CV61" s="14">
        <f t="shared" si="39"/>
        <v>1</v>
      </c>
      <c r="CW61" s="14">
        <f t="shared" si="79"/>
        <v>0</v>
      </c>
      <c r="CX61" s="14">
        <f t="shared" si="40"/>
        <v>0</v>
      </c>
      <c r="CY61" s="14">
        <f t="shared" si="41"/>
        <v>0</v>
      </c>
      <c r="CZ61" s="14">
        <f t="shared" si="80"/>
        <v>114.22845105</v>
      </c>
      <c r="DE61" s="31">
        <f t="shared" si="81"/>
        <v>84</v>
      </c>
      <c r="DF61" s="48">
        <v>44774</v>
      </c>
      <c r="DG61" s="49">
        <v>135.38999899999999</v>
      </c>
      <c r="DH61" s="53">
        <f t="shared" si="42"/>
        <v>11.951483288456149</v>
      </c>
      <c r="DI61" s="53">
        <f t="shared" si="43"/>
        <v>11.935351302820223</v>
      </c>
      <c r="DJ61" s="54">
        <f t="shared" si="44"/>
        <v>1</v>
      </c>
      <c r="DK61" s="14">
        <f t="shared" si="45"/>
        <v>1</v>
      </c>
      <c r="DL61" s="14">
        <f t="shared" si="82"/>
        <v>0</v>
      </c>
      <c r="DM61" s="14">
        <f t="shared" si="46"/>
        <v>0</v>
      </c>
      <c r="DN61" s="14">
        <f t="shared" si="47"/>
        <v>0</v>
      </c>
      <c r="DO61" s="14">
        <f t="shared" si="83"/>
        <v>190.60604177471669</v>
      </c>
      <c r="DT61" s="31">
        <f t="shared" si="84"/>
        <v>84</v>
      </c>
      <c r="DU61" s="48">
        <v>44774</v>
      </c>
      <c r="DV61" s="49">
        <v>135.38999899999999</v>
      </c>
      <c r="DW61" s="53">
        <f t="shared" si="48"/>
        <v>66.22060781608468</v>
      </c>
      <c r="DX61" s="53">
        <f t="shared" si="49"/>
        <v>66.204475830448757</v>
      </c>
      <c r="DY61" s="54">
        <f t="shared" si="50"/>
        <v>1</v>
      </c>
      <c r="DZ61" s="14">
        <f t="shared" si="51"/>
        <v>1</v>
      </c>
      <c r="EA61" s="14">
        <f t="shared" si="85"/>
        <v>0</v>
      </c>
      <c r="EB61" s="14">
        <f t="shared" si="52"/>
        <v>0</v>
      </c>
      <c r="EC61" s="14">
        <f t="shared" si="53"/>
        <v>0</v>
      </c>
      <c r="ED61" s="14">
        <f t="shared" si="86"/>
        <v>114.22845105</v>
      </c>
      <c r="EI61" s="31">
        <f t="shared" si="87"/>
        <v>84</v>
      </c>
      <c r="EJ61" s="48">
        <v>44774</v>
      </c>
      <c r="EK61" s="49">
        <v>135.38999899999999</v>
      </c>
      <c r="EL61" s="53">
        <f t="shared" si="54"/>
        <v>97.885998258066493</v>
      </c>
      <c r="EM61" s="53">
        <f t="shared" si="55"/>
        <v>97.869866272430571</v>
      </c>
      <c r="EN61" s="54">
        <f t="shared" si="56"/>
        <v>1</v>
      </c>
      <c r="EO61" s="14">
        <f t="shared" si="57"/>
        <v>1</v>
      </c>
      <c r="EP61" s="14">
        <f t="shared" si="88"/>
        <v>0</v>
      </c>
      <c r="EQ61" s="14">
        <f t="shared" si="58"/>
        <v>0</v>
      </c>
      <c r="ER61" s="14">
        <f t="shared" si="59"/>
        <v>0</v>
      </c>
      <c r="ES61" s="14">
        <f t="shared" si="89"/>
        <v>114.22845105</v>
      </c>
    </row>
    <row r="62" spans="4:149" x14ac:dyDescent="0.35">
      <c r="D62" s="31">
        <f t="shared" si="60"/>
        <v>85</v>
      </c>
      <c r="E62" s="48">
        <v>44775</v>
      </c>
      <c r="F62" s="49">
        <v>134.16000399999999</v>
      </c>
      <c r="G62" s="53">
        <f t="shared" si="0"/>
        <v>28.5687787841828</v>
      </c>
      <c r="H62" s="53">
        <f t="shared" si="1"/>
        <v>28.552675528731093</v>
      </c>
      <c r="I62" s="54">
        <f t="shared" si="2"/>
        <v>1</v>
      </c>
      <c r="J62" s="14">
        <f t="shared" si="3"/>
        <v>1</v>
      </c>
      <c r="K62" s="14">
        <f t="shared" si="61"/>
        <v>0</v>
      </c>
      <c r="L62" s="14">
        <f t="shared" si="4"/>
        <v>0</v>
      </c>
      <c r="M62" s="14">
        <f t="shared" si="5"/>
        <v>0</v>
      </c>
      <c r="N62" s="14">
        <f t="shared" si="62"/>
        <v>114.22845105</v>
      </c>
      <c r="S62" s="31">
        <f t="shared" si="63"/>
        <v>85</v>
      </c>
      <c r="T62" s="48">
        <v>44775</v>
      </c>
      <c r="U62" s="49">
        <v>134.16000399999999</v>
      </c>
      <c r="V62" s="53">
        <f t="shared" si="6"/>
        <v>26.554572659810667</v>
      </c>
      <c r="W62" s="53">
        <f t="shared" si="7"/>
        <v>26.538469404358963</v>
      </c>
      <c r="X62" s="54">
        <f t="shared" si="8"/>
        <v>1</v>
      </c>
      <c r="Y62" s="14">
        <f t="shared" si="9"/>
        <v>1</v>
      </c>
      <c r="Z62" s="14">
        <f t="shared" si="64"/>
        <v>0</v>
      </c>
      <c r="AA62" s="14">
        <f t="shared" si="10"/>
        <v>0</v>
      </c>
      <c r="AB62" s="14">
        <f t="shared" si="11"/>
        <v>0</v>
      </c>
      <c r="AC62" s="14">
        <f t="shared" si="65"/>
        <v>114.22845105</v>
      </c>
      <c r="AH62" s="31">
        <f t="shared" si="66"/>
        <v>85</v>
      </c>
      <c r="AI62" s="48">
        <v>44775</v>
      </c>
      <c r="AJ62" s="49">
        <v>134.16000399999999</v>
      </c>
      <c r="AK62" s="53">
        <f t="shared" si="12"/>
        <v>22.712156826338003</v>
      </c>
      <c r="AL62" s="53">
        <f t="shared" si="13"/>
        <v>22.696053570886303</v>
      </c>
      <c r="AM62" s="54">
        <f t="shared" si="14"/>
        <v>1</v>
      </c>
      <c r="AN62" s="14">
        <f t="shared" si="15"/>
        <v>1</v>
      </c>
      <c r="AO62" s="14">
        <f t="shared" si="67"/>
        <v>0</v>
      </c>
      <c r="AP62" s="14">
        <f t="shared" si="16"/>
        <v>0</v>
      </c>
      <c r="AQ62" s="14">
        <f t="shared" si="17"/>
        <v>0</v>
      </c>
      <c r="AR62" s="14">
        <f t="shared" si="68"/>
        <v>114.22845105631318</v>
      </c>
      <c r="AW62" s="31">
        <f t="shared" si="69"/>
        <v>85</v>
      </c>
      <c r="AX62" s="48">
        <v>44775</v>
      </c>
      <c r="AY62" s="49">
        <v>134.16000399999999</v>
      </c>
      <c r="AZ62" s="53">
        <f t="shared" si="18"/>
        <v>46.661505575639694</v>
      </c>
      <c r="BA62" s="53">
        <f t="shared" si="19"/>
        <v>46.645402320187991</v>
      </c>
      <c r="BB62" s="54">
        <f t="shared" si="20"/>
        <v>1</v>
      </c>
      <c r="BC62" s="14">
        <f t="shared" si="21"/>
        <v>1</v>
      </c>
      <c r="BD62" s="14">
        <f t="shared" si="70"/>
        <v>0</v>
      </c>
      <c r="BE62" s="14">
        <f t="shared" si="22"/>
        <v>0</v>
      </c>
      <c r="BF62" s="14">
        <f t="shared" si="23"/>
        <v>0</v>
      </c>
      <c r="BG62" s="14">
        <f t="shared" si="71"/>
        <v>114.22845105</v>
      </c>
      <c r="BL62" s="31">
        <f t="shared" si="72"/>
        <v>85</v>
      </c>
      <c r="BM62" s="48">
        <v>44775</v>
      </c>
      <c r="BN62" s="49">
        <v>134.16000399999999</v>
      </c>
      <c r="BO62" s="53">
        <f t="shared" si="24"/>
        <v>22.712156826338003</v>
      </c>
      <c r="BP62" s="53">
        <f t="shared" si="25"/>
        <v>22.696053570886303</v>
      </c>
      <c r="BQ62" s="54">
        <f t="shared" si="26"/>
        <v>1</v>
      </c>
      <c r="BR62" s="14">
        <f t="shared" si="27"/>
        <v>1</v>
      </c>
      <c r="BS62" s="14">
        <f t="shared" si="73"/>
        <v>0</v>
      </c>
      <c r="BT62" s="14">
        <f t="shared" si="28"/>
        <v>0</v>
      </c>
      <c r="BU62" s="14">
        <f t="shared" si="29"/>
        <v>0</v>
      </c>
      <c r="BV62" s="14">
        <f t="shared" si="74"/>
        <v>114.22845105631318</v>
      </c>
      <c r="CA62" s="31">
        <f t="shared" si="75"/>
        <v>85</v>
      </c>
      <c r="CB62" s="48">
        <v>44775</v>
      </c>
      <c r="CC62" s="49">
        <v>134.16000399999999</v>
      </c>
      <c r="CD62" s="53">
        <f t="shared" si="30"/>
        <v>23.966729690695061</v>
      </c>
      <c r="CE62" s="53">
        <f t="shared" si="31"/>
        <v>23.950626435243354</v>
      </c>
      <c r="CF62" s="54">
        <f t="shared" si="32"/>
        <v>1</v>
      </c>
      <c r="CG62" s="14">
        <f t="shared" si="33"/>
        <v>1</v>
      </c>
      <c r="CH62" s="14">
        <f t="shared" si="76"/>
        <v>0</v>
      </c>
      <c r="CI62" s="14">
        <f t="shared" si="34"/>
        <v>0</v>
      </c>
      <c r="CJ62" s="14">
        <f t="shared" si="35"/>
        <v>0</v>
      </c>
      <c r="CK62" s="14">
        <f t="shared" si="77"/>
        <v>114.22845105000225</v>
      </c>
      <c r="CP62" s="31">
        <f t="shared" si="78"/>
        <v>85</v>
      </c>
      <c r="CQ62" s="48">
        <v>44775</v>
      </c>
      <c r="CR62" s="49">
        <v>134.16000399999999</v>
      </c>
      <c r="CS62" s="53">
        <f t="shared" si="36"/>
        <v>42.255456364964672</v>
      </c>
      <c r="CT62" s="53">
        <f t="shared" si="37"/>
        <v>42.239353109512969</v>
      </c>
      <c r="CU62" s="54">
        <f t="shared" si="38"/>
        <v>1</v>
      </c>
      <c r="CV62" s="14">
        <f t="shared" si="39"/>
        <v>1</v>
      </c>
      <c r="CW62" s="14">
        <f t="shared" si="79"/>
        <v>0</v>
      </c>
      <c r="CX62" s="14">
        <f t="shared" si="40"/>
        <v>0</v>
      </c>
      <c r="CY62" s="14">
        <f t="shared" si="41"/>
        <v>0</v>
      </c>
      <c r="CZ62" s="14">
        <f t="shared" si="80"/>
        <v>114.22845105</v>
      </c>
      <c r="DE62" s="31">
        <f t="shared" si="81"/>
        <v>85</v>
      </c>
      <c r="DF62" s="48">
        <v>44775</v>
      </c>
      <c r="DG62" s="49">
        <v>134.16000399999999</v>
      </c>
      <c r="DH62" s="53">
        <f t="shared" si="42"/>
        <v>11.390125865533319</v>
      </c>
      <c r="DI62" s="53">
        <f t="shared" si="43"/>
        <v>11.374022610081614</v>
      </c>
      <c r="DJ62" s="54">
        <f t="shared" si="44"/>
        <v>1</v>
      </c>
      <c r="DK62" s="14">
        <f t="shared" si="45"/>
        <v>1</v>
      </c>
      <c r="DL62" s="14">
        <f t="shared" si="82"/>
        <v>0</v>
      </c>
      <c r="DM62" s="14">
        <f t="shared" si="46"/>
        <v>0</v>
      </c>
      <c r="DN62" s="14">
        <f t="shared" si="47"/>
        <v>0</v>
      </c>
      <c r="DO62" s="14">
        <f t="shared" si="83"/>
        <v>190.60604177471669</v>
      </c>
      <c r="DT62" s="31">
        <f t="shared" si="84"/>
        <v>85</v>
      </c>
      <c r="DU62" s="48">
        <v>44775</v>
      </c>
      <c r="DV62" s="49">
        <v>134.16000399999999</v>
      </c>
      <c r="DW62" s="53">
        <f t="shared" si="48"/>
        <v>65.756073172243148</v>
      </c>
      <c r="DX62" s="53">
        <f t="shared" si="49"/>
        <v>65.739969916791452</v>
      </c>
      <c r="DY62" s="54">
        <f t="shared" si="50"/>
        <v>1</v>
      </c>
      <c r="DZ62" s="14">
        <f t="shared" si="51"/>
        <v>1</v>
      </c>
      <c r="EA62" s="14">
        <f t="shared" si="85"/>
        <v>0</v>
      </c>
      <c r="EB62" s="14">
        <f t="shared" si="52"/>
        <v>0</v>
      </c>
      <c r="EC62" s="14">
        <f t="shared" si="53"/>
        <v>0</v>
      </c>
      <c r="ED62" s="14">
        <f t="shared" si="86"/>
        <v>114.22845105</v>
      </c>
      <c r="EI62" s="31">
        <f t="shared" si="87"/>
        <v>85</v>
      </c>
      <c r="EJ62" s="48">
        <v>44775</v>
      </c>
      <c r="EK62" s="49">
        <v>134.16000399999999</v>
      </c>
      <c r="EL62" s="53">
        <f t="shared" si="54"/>
        <v>97.477958557343641</v>
      </c>
      <c r="EM62" s="53">
        <f t="shared" si="55"/>
        <v>97.46185530189193</v>
      </c>
      <c r="EN62" s="54">
        <f t="shared" si="56"/>
        <v>1</v>
      </c>
      <c r="EO62" s="14">
        <f t="shared" si="57"/>
        <v>1</v>
      </c>
      <c r="EP62" s="14">
        <f t="shared" si="88"/>
        <v>0</v>
      </c>
      <c r="EQ62" s="14">
        <f t="shared" si="58"/>
        <v>0</v>
      </c>
      <c r="ER62" s="14">
        <f t="shared" si="59"/>
        <v>0</v>
      </c>
      <c r="ES62" s="14">
        <f t="shared" si="89"/>
        <v>114.22845105</v>
      </c>
    </row>
    <row r="63" spans="4:149" x14ac:dyDescent="0.35">
      <c r="D63" s="31">
        <f t="shared" si="60"/>
        <v>86</v>
      </c>
      <c r="E63" s="48">
        <v>44776</v>
      </c>
      <c r="F63" s="49">
        <v>139.520004</v>
      </c>
      <c r="G63" s="53">
        <f t="shared" si="0"/>
        <v>31.041045838004649</v>
      </c>
      <c r="H63" s="53">
        <f t="shared" si="1"/>
        <v>31.024971364087037</v>
      </c>
      <c r="I63" s="54">
        <f t="shared" si="2"/>
        <v>1</v>
      </c>
      <c r="J63" s="14">
        <f t="shared" si="3"/>
        <v>1</v>
      </c>
      <c r="K63" s="14">
        <f t="shared" si="61"/>
        <v>0</v>
      </c>
      <c r="L63" s="14">
        <f t="shared" si="4"/>
        <v>0</v>
      </c>
      <c r="M63" s="14">
        <f t="shared" si="5"/>
        <v>0</v>
      </c>
      <c r="N63" s="14">
        <f t="shared" si="62"/>
        <v>114.22845105</v>
      </c>
      <c r="S63" s="31">
        <f t="shared" si="63"/>
        <v>86</v>
      </c>
      <c r="T63" s="48">
        <v>44776</v>
      </c>
      <c r="U63" s="49">
        <v>139.520004</v>
      </c>
      <c r="V63" s="53">
        <f t="shared" si="6"/>
        <v>29.023233253941772</v>
      </c>
      <c r="W63" s="53">
        <f t="shared" si="7"/>
        <v>29.007158780024159</v>
      </c>
      <c r="X63" s="54">
        <f t="shared" si="8"/>
        <v>1</v>
      </c>
      <c r="Y63" s="14">
        <f t="shared" si="9"/>
        <v>1</v>
      </c>
      <c r="Z63" s="14">
        <f t="shared" si="64"/>
        <v>0</v>
      </c>
      <c r="AA63" s="14">
        <f t="shared" si="10"/>
        <v>0</v>
      </c>
      <c r="AB63" s="14">
        <f t="shared" si="11"/>
        <v>0</v>
      </c>
      <c r="AC63" s="14">
        <f t="shared" si="65"/>
        <v>114.22845105</v>
      </c>
      <c r="AH63" s="31">
        <f t="shared" si="66"/>
        <v>86</v>
      </c>
      <c r="AI63" s="48">
        <v>44776</v>
      </c>
      <c r="AJ63" s="49">
        <v>139.520004</v>
      </c>
      <c r="AK63" s="53">
        <f t="shared" si="12"/>
        <v>25.173937529850761</v>
      </c>
      <c r="AL63" s="53">
        <f t="shared" si="13"/>
        <v>25.157863055933149</v>
      </c>
      <c r="AM63" s="54">
        <f t="shared" si="14"/>
        <v>1</v>
      </c>
      <c r="AN63" s="14">
        <f t="shared" si="15"/>
        <v>1</v>
      </c>
      <c r="AO63" s="14">
        <f t="shared" si="67"/>
        <v>0</v>
      </c>
      <c r="AP63" s="14">
        <f t="shared" si="16"/>
        <v>0</v>
      </c>
      <c r="AQ63" s="14">
        <f t="shared" si="17"/>
        <v>0</v>
      </c>
      <c r="AR63" s="14">
        <f t="shared" si="68"/>
        <v>114.22845105631318</v>
      </c>
      <c r="AW63" s="31">
        <f t="shared" si="69"/>
        <v>86</v>
      </c>
      <c r="AX63" s="48">
        <v>44776</v>
      </c>
      <c r="AY63" s="49">
        <v>139.520004</v>
      </c>
      <c r="AZ63" s="53">
        <f t="shared" si="18"/>
        <v>49.166167868995132</v>
      </c>
      <c r="BA63" s="53">
        <f t="shared" si="19"/>
        <v>49.150093395077519</v>
      </c>
      <c r="BB63" s="54">
        <f t="shared" si="20"/>
        <v>1</v>
      </c>
      <c r="BC63" s="14">
        <f t="shared" si="21"/>
        <v>1</v>
      </c>
      <c r="BD63" s="14">
        <f t="shared" si="70"/>
        <v>0</v>
      </c>
      <c r="BE63" s="14">
        <f t="shared" si="22"/>
        <v>0</v>
      </c>
      <c r="BF63" s="14">
        <f t="shared" si="23"/>
        <v>0</v>
      </c>
      <c r="BG63" s="14">
        <f t="shared" si="71"/>
        <v>114.22845105</v>
      </c>
      <c r="BL63" s="31">
        <f t="shared" si="72"/>
        <v>86</v>
      </c>
      <c r="BM63" s="48">
        <v>44776</v>
      </c>
      <c r="BN63" s="49">
        <v>139.520004</v>
      </c>
      <c r="BO63" s="53">
        <f t="shared" si="24"/>
        <v>25.173937529850761</v>
      </c>
      <c r="BP63" s="53">
        <f t="shared" si="25"/>
        <v>25.157863055933149</v>
      </c>
      <c r="BQ63" s="54">
        <f t="shared" si="26"/>
        <v>1</v>
      </c>
      <c r="BR63" s="14">
        <f t="shared" si="27"/>
        <v>1</v>
      </c>
      <c r="BS63" s="14">
        <f t="shared" si="73"/>
        <v>0</v>
      </c>
      <c r="BT63" s="14">
        <f t="shared" si="28"/>
        <v>0</v>
      </c>
      <c r="BU63" s="14">
        <f t="shared" si="29"/>
        <v>0</v>
      </c>
      <c r="BV63" s="14">
        <f t="shared" si="74"/>
        <v>114.22845105631318</v>
      </c>
      <c r="CA63" s="31">
        <f t="shared" si="75"/>
        <v>86</v>
      </c>
      <c r="CB63" s="48">
        <v>44776</v>
      </c>
      <c r="CC63" s="49">
        <v>139.520004</v>
      </c>
      <c r="CD63" s="53">
        <f t="shared" si="30"/>
        <v>26.430756721636612</v>
      </c>
      <c r="CE63" s="53">
        <f t="shared" si="31"/>
        <v>26.414682247718996</v>
      </c>
      <c r="CF63" s="54">
        <f t="shared" si="32"/>
        <v>1</v>
      </c>
      <c r="CG63" s="14">
        <f t="shared" si="33"/>
        <v>1</v>
      </c>
      <c r="CH63" s="14">
        <f t="shared" si="76"/>
        <v>0</v>
      </c>
      <c r="CI63" s="14">
        <f t="shared" si="34"/>
        <v>0</v>
      </c>
      <c r="CJ63" s="14">
        <f t="shared" si="35"/>
        <v>0</v>
      </c>
      <c r="CK63" s="14">
        <f t="shared" si="77"/>
        <v>114.22845105000225</v>
      </c>
      <c r="CP63" s="31">
        <f t="shared" si="78"/>
        <v>86</v>
      </c>
      <c r="CQ63" s="48">
        <v>44776</v>
      </c>
      <c r="CR63" s="49">
        <v>139.520004</v>
      </c>
      <c r="CS63" s="53">
        <f t="shared" si="36"/>
        <v>44.752229575528901</v>
      </c>
      <c r="CT63" s="53">
        <f t="shared" si="37"/>
        <v>44.736155101611281</v>
      </c>
      <c r="CU63" s="54">
        <f t="shared" si="38"/>
        <v>1</v>
      </c>
      <c r="CV63" s="14">
        <f t="shared" si="39"/>
        <v>1</v>
      </c>
      <c r="CW63" s="14">
        <f t="shared" si="79"/>
        <v>0</v>
      </c>
      <c r="CX63" s="14">
        <f t="shared" si="40"/>
        <v>0</v>
      </c>
      <c r="CY63" s="14">
        <f t="shared" si="41"/>
        <v>0</v>
      </c>
      <c r="CZ63" s="14">
        <f t="shared" si="80"/>
        <v>114.22845105</v>
      </c>
      <c r="DE63" s="31">
        <f t="shared" si="81"/>
        <v>86</v>
      </c>
      <c r="DF63" s="48">
        <v>44776</v>
      </c>
      <c r="DG63" s="49">
        <v>139.520004</v>
      </c>
      <c r="DH63" s="53">
        <f t="shared" si="42"/>
        <v>13.831634339812222</v>
      </c>
      <c r="DI63" s="53">
        <f t="shared" si="43"/>
        <v>13.815559865894608</v>
      </c>
      <c r="DJ63" s="54">
        <f t="shared" si="44"/>
        <v>1</v>
      </c>
      <c r="DK63" s="14">
        <f t="shared" si="45"/>
        <v>1</v>
      </c>
      <c r="DL63" s="14">
        <f t="shared" si="82"/>
        <v>0</v>
      </c>
      <c r="DM63" s="14">
        <f t="shared" si="46"/>
        <v>0</v>
      </c>
      <c r="DN63" s="14">
        <f t="shared" si="47"/>
        <v>0</v>
      </c>
      <c r="DO63" s="14">
        <f t="shared" si="83"/>
        <v>190.60604177471669</v>
      </c>
      <c r="DT63" s="31">
        <f t="shared" si="84"/>
        <v>86</v>
      </c>
      <c r="DU63" s="48">
        <v>44776</v>
      </c>
      <c r="DV63" s="49">
        <v>139.520004</v>
      </c>
      <c r="DW63" s="53">
        <f t="shared" si="48"/>
        <v>68.294924512844588</v>
      </c>
      <c r="DX63" s="53">
        <f t="shared" si="49"/>
        <v>68.278850038926961</v>
      </c>
      <c r="DY63" s="54">
        <f t="shared" si="50"/>
        <v>1</v>
      </c>
      <c r="DZ63" s="14">
        <f t="shared" si="51"/>
        <v>1</v>
      </c>
      <c r="EA63" s="14">
        <f t="shared" si="85"/>
        <v>0</v>
      </c>
      <c r="EB63" s="14">
        <f t="shared" si="52"/>
        <v>0</v>
      </c>
      <c r="EC63" s="14">
        <f t="shared" si="53"/>
        <v>0</v>
      </c>
      <c r="ED63" s="14">
        <f t="shared" si="86"/>
        <v>114.22845105</v>
      </c>
      <c r="EI63" s="31">
        <f t="shared" si="87"/>
        <v>86</v>
      </c>
      <c r="EJ63" s="48">
        <v>44776</v>
      </c>
      <c r="EK63" s="49">
        <v>139.520004</v>
      </c>
      <c r="EL63" s="53">
        <f t="shared" si="54"/>
        <v>100.07360830579987</v>
      </c>
      <c r="EM63" s="53">
        <f t="shared" si="55"/>
        <v>100.05753383188224</v>
      </c>
      <c r="EN63" s="54">
        <f t="shared" si="56"/>
        <v>1</v>
      </c>
      <c r="EO63" s="14">
        <f t="shared" si="57"/>
        <v>1</v>
      </c>
      <c r="EP63" s="14">
        <f t="shared" si="88"/>
        <v>0</v>
      </c>
      <c r="EQ63" s="14">
        <f t="shared" si="58"/>
        <v>0</v>
      </c>
      <c r="ER63" s="14">
        <f t="shared" si="59"/>
        <v>0</v>
      </c>
      <c r="ES63" s="14">
        <f t="shared" si="89"/>
        <v>114.22845105</v>
      </c>
    </row>
    <row r="64" spans="4:149" x14ac:dyDescent="0.35">
      <c r="D64" s="31">
        <f t="shared" si="60"/>
        <v>87</v>
      </c>
      <c r="E64" s="48">
        <v>44777</v>
      </c>
      <c r="F64" s="49">
        <v>142.570007</v>
      </c>
      <c r="G64" s="53">
        <f t="shared" si="0"/>
        <v>32.428555175535983</v>
      </c>
      <c r="H64" s="53">
        <f t="shared" si="1"/>
        <v>32.412509534778657</v>
      </c>
      <c r="I64" s="54">
        <f t="shared" si="2"/>
        <v>1</v>
      </c>
      <c r="J64" s="14">
        <f t="shared" si="3"/>
        <v>1</v>
      </c>
      <c r="K64" s="14">
        <f t="shared" si="61"/>
        <v>0</v>
      </c>
      <c r="L64" s="14">
        <f t="shared" si="4"/>
        <v>0</v>
      </c>
      <c r="M64" s="14">
        <f t="shared" si="5"/>
        <v>0</v>
      </c>
      <c r="N64" s="14">
        <f t="shared" si="62"/>
        <v>114.22845105</v>
      </c>
      <c r="S64" s="31">
        <f t="shared" si="63"/>
        <v>87</v>
      </c>
      <c r="T64" s="48">
        <v>44777</v>
      </c>
      <c r="U64" s="49">
        <v>142.570007</v>
      </c>
      <c r="V64" s="53">
        <f t="shared" si="6"/>
        <v>30.407116689925068</v>
      </c>
      <c r="W64" s="53">
        <f t="shared" si="7"/>
        <v>30.391071049167738</v>
      </c>
      <c r="X64" s="54">
        <f t="shared" si="8"/>
        <v>1</v>
      </c>
      <c r="Y64" s="14">
        <f t="shared" si="9"/>
        <v>1</v>
      </c>
      <c r="Z64" s="14">
        <f t="shared" si="64"/>
        <v>0</v>
      </c>
      <c r="AA64" s="14">
        <f t="shared" si="10"/>
        <v>0</v>
      </c>
      <c r="AB64" s="14">
        <f t="shared" si="11"/>
        <v>0</v>
      </c>
      <c r="AC64" s="14">
        <f t="shared" si="65"/>
        <v>114.22845105</v>
      </c>
      <c r="AH64" s="31">
        <f t="shared" si="66"/>
        <v>87</v>
      </c>
      <c r="AI64" s="48">
        <v>44777</v>
      </c>
      <c r="AJ64" s="49">
        <v>142.570007</v>
      </c>
      <c r="AK64" s="53">
        <f t="shared" si="12"/>
        <v>26.550903986806812</v>
      </c>
      <c r="AL64" s="53">
        <f t="shared" si="13"/>
        <v>26.534858346049479</v>
      </c>
      <c r="AM64" s="54">
        <f t="shared" si="14"/>
        <v>1</v>
      </c>
      <c r="AN64" s="14">
        <f t="shared" si="15"/>
        <v>1</v>
      </c>
      <c r="AO64" s="14">
        <f t="shared" si="67"/>
        <v>0</v>
      </c>
      <c r="AP64" s="14">
        <f t="shared" si="16"/>
        <v>0</v>
      </c>
      <c r="AQ64" s="14">
        <f t="shared" si="17"/>
        <v>0</v>
      </c>
      <c r="AR64" s="14">
        <f t="shared" si="68"/>
        <v>114.22845105631318</v>
      </c>
      <c r="AW64" s="31">
        <f t="shared" si="69"/>
        <v>87</v>
      </c>
      <c r="AX64" s="48">
        <v>44777</v>
      </c>
      <c r="AY64" s="49">
        <v>142.570007</v>
      </c>
      <c r="AZ64" s="53">
        <f t="shared" si="18"/>
        <v>50.586247083704251</v>
      </c>
      <c r="BA64" s="53">
        <f t="shared" si="19"/>
        <v>50.570201442946917</v>
      </c>
      <c r="BB64" s="54">
        <f t="shared" si="20"/>
        <v>1</v>
      </c>
      <c r="BC64" s="14">
        <f t="shared" si="21"/>
        <v>1</v>
      </c>
      <c r="BD64" s="14">
        <f t="shared" si="70"/>
        <v>0</v>
      </c>
      <c r="BE64" s="14">
        <f t="shared" si="22"/>
        <v>0</v>
      </c>
      <c r="BF64" s="14">
        <f t="shared" si="23"/>
        <v>0</v>
      </c>
      <c r="BG64" s="14">
        <f t="shared" si="71"/>
        <v>114.22845105</v>
      </c>
      <c r="BL64" s="31">
        <f t="shared" si="72"/>
        <v>87</v>
      </c>
      <c r="BM64" s="48">
        <v>44777</v>
      </c>
      <c r="BN64" s="49">
        <v>142.570007</v>
      </c>
      <c r="BO64" s="53">
        <f t="shared" si="24"/>
        <v>26.550903986806812</v>
      </c>
      <c r="BP64" s="53">
        <f t="shared" si="25"/>
        <v>26.534858346049479</v>
      </c>
      <c r="BQ64" s="54">
        <f t="shared" si="26"/>
        <v>1</v>
      </c>
      <c r="BR64" s="14">
        <f t="shared" si="27"/>
        <v>1</v>
      </c>
      <c r="BS64" s="14">
        <f t="shared" si="73"/>
        <v>0</v>
      </c>
      <c r="BT64" s="14">
        <f t="shared" si="28"/>
        <v>0</v>
      </c>
      <c r="BU64" s="14">
        <f t="shared" si="29"/>
        <v>0</v>
      </c>
      <c r="BV64" s="14">
        <f t="shared" si="74"/>
        <v>114.22845105631318</v>
      </c>
      <c r="CA64" s="31">
        <f t="shared" si="75"/>
        <v>87</v>
      </c>
      <c r="CB64" s="48">
        <v>44777</v>
      </c>
      <c r="CC64" s="49">
        <v>142.570007</v>
      </c>
      <c r="CD64" s="53">
        <f t="shared" si="30"/>
        <v>27.80998161561952</v>
      </c>
      <c r="CE64" s="53">
        <f t="shared" si="31"/>
        <v>27.793935974862187</v>
      </c>
      <c r="CF64" s="54">
        <f t="shared" si="32"/>
        <v>1</v>
      </c>
      <c r="CG64" s="14">
        <f t="shared" si="33"/>
        <v>1</v>
      </c>
      <c r="CH64" s="14">
        <f t="shared" si="76"/>
        <v>0</v>
      </c>
      <c r="CI64" s="14">
        <f t="shared" si="34"/>
        <v>0</v>
      </c>
      <c r="CJ64" s="14">
        <f t="shared" si="35"/>
        <v>0</v>
      </c>
      <c r="CK64" s="14">
        <f t="shared" si="77"/>
        <v>114.22845105000225</v>
      </c>
      <c r="CP64" s="31">
        <f t="shared" si="78"/>
        <v>87</v>
      </c>
      <c r="CQ64" s="48">
        <v>44777</v>
      </c>
      <c r="CR64" s="49">
        <v>142.570007</v>
      </c>
      <c r="CS64" s="53">
        <f t="shared" si="36"/>
        <v>46.164377178641551</v>
      </c>
      <c r="CT64" s="53">
        <f t="shared" si="37"/>
        <v>46.148331537884218</v>
      </c>
      <c r="CU64" s="54">
        <f t="shared" si="38"/>
        <v>1</v>
      </c>
      <c r="CV64" s="14">
        <f t="shared" si="39"/>
        <v>1</v>
      </c>
      <c r="CW64" s="14">
        <f t="shared" si="79"/>
        <v>0</v>
      </c>
      <c r="CX64" s="14">
        <f t="shared" si="40"/>
        <v>0</v>
      </c>
      <c r="CY64" s="14">
        <f t="shared" si="41"/>
        <v>0</v>
      </c>
      <c r="CZ64" s="14">
        <f t="shared" si="80"/>
        <v>114.22845105</v>
      </c>
      <c r="DE64" s="31">
        <f t="shared" si="81"/>
        <v>87</v>
      </c>
      <c r="DF64" s="48">
        <v>44777</v>
      </c>
      <c r="DG64" s="49">
        <v>142.570007</v>
      </c>
      <c r="DH64" s="53">
        <f t="shared" si="42"/>
        <v>15.188219283133154</v>
      </c>
      <c r="DI64" s="53">
        <f t="shared" si="43"/>
        <v>15.172173642375826</v>
      </c>
      <c r="DJ64" s="54">
        <f t="shared" si="44"/>
        <v>1</v>
      </c>
      <c r="DK64" s="14">
        <f t="shared" si="45"/>
        <v>1</v>
      </c>
      <c r="DL64" s="14">
        <f t="shared" si="82"/>
        <v>0</v>
      </c>
      <c r="DM64" s="14">
        <f t="shared" si="46"/>
        <v>0</v>
      </c>
      <c r="DN64" s="14">
        <f t="shared" si="47"/>
        <v>0</v>
      </c>
      <c r="DO64" s="14">
        <f t="shared" si="83"/>
        <v>190.60604177471669</v>
      </c>
      <c r="DT64" s="31">
        <f t="shared" si="84"/>
        <v>87</v>
      </c>
      <c r="DU64" s="48">
        <v>44777</v>
      </c>
      <c r="DV64" s="49">
        <v>142.570007</v>
      </c>
      <c r="DW64" s="53">
        <f t="shared" si="48"/>
        <v>69.749377082579329</v>
      </c>
      <c r="DX64" s="53">
        <f t="shared" si="49"/>
        <v>69.733331441821989</v>
      </c>
      <c r="DY64" s="54">
        <f t="shared" si="50"/>
        <v>1</v>
      </c>
      <c r="DZ64" s="14">
        <f t="shared" si="51"/>
        <v>1</v>
      </c>
      <c r="EA64" s="14">
        <f t="shared" si="85"/>
        <v>0</v>
      </c>
      <c r="EB64" s="14">
        <f t="shared" si="52"/>
        <v>0</v>
      </c>
      <c r="EC64" s="14">
        <f t="shared" si="53"/>
        <v>0</v>
      </c>
      <c r="ED64" s="14">
        <f t="shared" si="86"/>
        <v>114.22845105</v>
      </c>
      <c r="EI64" s="31">
        <f t="shared" si="87"/>
        <v>87</v>
      </c>
      <c r="EJ64" s="48">
        <v>44777</v>
      </c>
      <c r="EK64" s="49">
        <v>142.570007</v>
      </c>
      <c r="EL64" s="53">
        <f t="shared" si="54"/>
        <v>101.58516547467819</v>
      </c>
      <c r="EM64" s="53">
        <f t="shared" si="55"/>
        <v>101.56911983392087</v>
      </c>
      <c r="EN64" s="54">
        <f t="shared" si="56"/>
        <v>1</v>
      </c>
      <c r="EO64" s="14">
        <f t="shared" si="57"/>
        <v>1</v>
      </c>
      <c r="EP64" s="14">
        <f t="shared" si="88"/>
        <v>0</v>
      </c>
      <c r="EQ64" s="14">
        <f t="shared" si="58"/>
        <v>0</v>
      </c>
      <c r="ER64" s="14">
        <f t="shared" si="59"/>
        <v>0</v>
      </c>
      <c r="ES64" s="14">
        <f t="shared" si="89"/>
        <v>114.22845105</v>
      </c>
    </row>
    <row r="65" spans="4:149" x14ac:dyDescent="0.35">
      <c r="D65" s="31">
        <f t="shared" si="60"/>
        <v>88</v>
      </c>
      <c r="E65" s="48">
        <v>44778</v>
      </c>
      <c r="F65" s="49">
        <v>140.800003</v>
      </c>
      <c r="G65" s="53">
        <f t="shared" si="0"/>
        <v>31.691034229710759</v>
      </c>
      <c r="H65" s="53">
        <f t="shared" si="1"/>
        <v>31.67501747401872</v>
      </c>
      <c r="I65" s="54">
        <f t="shared" si="2"/>
        <v>1</v>
      </c>
      <c r="J65" s="14">
        <f t="shared" si="3"/>
        <v>1</v>
      </c>
      <c r="K65" s="14">
        <f t="shared" si="61"/>
        <v>0</v>
      </c>
      <c r="L65" s="14">
        <f t="shared" si="4"/>
        <v>0</v>
      </c>
      <c r="M65" s="14">
        <f t="shared" si="5"/>
        <v>0</v>
      </c>
      <c r="N65" s="14">
        <f t="shared" si="62"/>
        <v>114.22845105</v>
      </c>
      <c r="S65" s="31">
        <f t="shared" si="63"/>
        <v>88</v>
      </c>
      <c r="T65" s="48">
        <v>44778</v>
      </c>
      <c r="U65" s="49">
        <v>140.800003</v>
      </c>
      <c r="V65" s="53">
        <f t="shared" si="6"/>
        <v>29.665950225384339</v>
      </c>
      <c r="W65" s="53">
        <f t="shared" si="7"/>
        <v>29.649933469692296</v>
      </c>
      <c r="X65" s="54">
        <f t="shared" si="8"/>
        <v>1</v>
      </c>
      <c r="Y65" s="14">
        <f t="shared" si="9"/>
        <v>1</v>
      </c>
      <c r="Z65" s="14">
        <f t="shared" si="64"/>
        <v>0</v>
      </c>
      <c r="AA65" s="14">
        <f t="shared" si="10"/>
        <v>0</v>
      </c>
      <c r="AB65" s="14">
        <f t="shared" si="11"/>
        <v>0</v>
      </c>
      <c r="AC65" s="14">
        <f t="shared" si="65"/>
        <v>114.22845105</v>
      </c>
      <c r="AH65" s="31">
        <f t="shared" si="66"/>
        <v>88</v>
      </c>
      <c r="AI65" s="48">
        <v>44778</v>
      </c>
      <c r="AJ65" s="49">
        <v>140.800003</v>
      </c>
      <c r="AK65" s="53">
        <f t="shared" si="12"/>
        <v>25.802783120398214</v>
      </c>
      <c r="AL65" s="53">
        <f t="shared" si="13"/>
        <v>25.786766364706171</v>
      </c>
      <c r="AM65" s="54">
        <f t="shared" si="14"/>
        <v>1</v>
      </c>
      <c r="AN65" s="14">
        <f t="shared" si="15"/>
        <v>1</v>
      </c>
      <c r="AO65" s="14">
        <f t="shared" si="67"/>
        <v>0</v>
      </c>
      <c r="AP65" s="14">
        <f t="shared" si="16"/>
        <v>0</v>
      </c>
      <c r="AQ65" s="14">
        <f t="shared" si="17"/>
        <v>0</v>
      </c>
      <c r="AR65" s="14">
        <f t="shared" si="68"/>
        <v>114.22845105631318</v>
      </c>
      <c r="AW65" s="31">
        <f t="shared" si="69"/>
        <v>88</v>
      </c>
      <c r="AX65" s="48">
        <v>44778</v>
      </c>
      <c r="AY65" s="49">
        <v>140.800003</v>
      </c>
      <c r="AZ65" s="53">
        <f t="shared" si="18"/>
        <v>49.881472227434777</v>
      </c>
      <c r="BA65" s="53">
        <f t="shared" si="19"/>
        <v>49.865455471742735</v>
      </c>
      <c r="BB65" s="54">
        <f t="shared" si="20"/>
        <v>1</v>
      </c>
      <c r="BC65" s="14">
        <f t="shared" si="21"/>
        <v>1</v>
      </c>
      <c r="BD65" s="14">
        <f t="shared" si="70"/>
        <v>0</v>
      </c>
      <c r="BE65" s="14">
        <f t="shared" si="22"/>
        <v>0</v>
      </c>
      <c r="BF65" s="14">
        <f t="shared" si="23"/>
        <v>0</v>
      </c>
      <c r="BG65" s="14">
        <f t="shared" si="71"/>
        <v>114.22845105</v>
      </c>
      <c r="BL65" s="31">
        <f t="shared" si="72"/>
        <v>88</v>
      </c>
      <c r="BM65" s="48">
        <v>44778</v>
      </c>
      <c r="BN65" s="49">
        <v>140.800003</v>
      </c>
      <c r="BO65" s="53">
        <f t="shared" si="24"/>
        <v>25.802783120398214</v>
      </c>
      <c r="BP65" s="53">
        <f t="shared" si="25"/>
        <v>25.786766364706171</v>
      </c>
      <c r="BQ65" s="54">
        <f t="shared" si="26"/>
        <v>1</v>
      </c>
      <c r="BR65" s="14">
        <f t="shared" si="27"/>
        <v>1</v>
      </c>
      <c r="BS65" s="14">
        <f t="shared" si="73"/>
        <v>0</v>
      </c>
      <c r="BT65" s="14">
        <f t="shared" si="28"/>
        <v>0</v>
      </c>
      <c r="BU65" s="14">
        <f t="shared" si="29"/>
        <v>0</v>
      </c>
      <c r="BV65" s="14">
        <f t="shared" si="74"/>
        <v>114.22845105631318</v>
      </c>
      <c r="CA65" s="31">
        <f t="shared" si="75"/>
        <v>88</v>
      </c>
      <c r="CB65" s="48">
        <v>44778</v>
      </c>
      <c r="CC65" s="49">
        <v>140.800003</v>
      </c>
      <c r="CD65" s="53">
        <f t="shared" si="30"/>
        <v>27.064131405029919</v>
      </c>
      <c r="CE65" s="53">
        <f t="shared" si="31"/>
        <v>27.048114649337876</v>
      </c>
      <c r="CF65" s="54">
        <f t="shared" si="32"/>
        <v>1</v>
      </c>
      <c r="CG65" s="14">
        <f t="shared" si="33"/>
        <v>1</v>
      </c>
      <c r="CH65" s="14">
        <f t="shared" si="76"/>
        <v>0</v>
      </c>
      <c r="CI65" s="14">
        <f t="shared" si="34"/>
        <v>0</v>
      </c>
      <c r="CJ65" s="14">
        <f t="shared" si="35"/>
        <v>0</v>
      </c>
      <c r="CK65" s="14">
        <f t="shared" si="77"/>
        <v>114.22845105000225</v>
      </c>
      <c r="CP65" s="31">
        <f t="shared" si="78"/>
        <v>88</v>
      </c>
      <c r="CQ65" s="48">
        <v>44778</v>
      </c>
      <c r="CR65" s="49">
        <v>140.800003</v>
      </c>
      <c r="CS65" s="53">
        <f t="shared" si="36"/>
        <v>45.451627798481738</v>
      </c>
      <c r="CT65" s="53">
        <f t="shared" si="37"/>
        <v>45.435611042789702</v>
      </c>
      <c r="CU65" s="54">
        <f t="shared" si="38"/>
        <v>1</v>
      </c>
      <c r="CV65" s="14">
        <f t="shared" si="39"/>
        <v>1</v>
      </c>
      <c r="CW65" s="14">
        <f t="shared" si="79"/>
        <v>0</v>
      </c>
      <c r="CX65" s="14">
        <f t="shared" si="40"/>
        <v>0</v>
      </c>
      <c r="CY65" s="14">
        <f t="shared" si="41"/>
        <v>0</v>
      </c>
      <c r="CZ65" s="14">
        <f t="shared" si="80"/>
        <v>114.22845105</v>
      </c>
      <c r="DE65" s="31">
        <f t="shared" si="81"/>
        <v>88</v>
      </c>
      <c r="DF65" s="48">
        <v>44778</v>
      </c>
      <c r="DG65" s="49">
        <v>140.800003</v>
      </c>
      <c r="DH65" s="53">
        <f t="shared" si="42"/>
        <v>14.419606633254386</v>
      </c>
      <c r="DI65" s="53">
        <f t="shared" si="43"/>
        <v>14.403589877562345</v>
      </c>
      <c r="DJ65" s="54">
        <f t="shared" si="44"/>
        <v>1</v>
      </c>
      <c r="DK65" s="14">
        <f t="shared" si="45"/>
        <v>1</v>
      </c>
      <c r="DL65" s="14">
        <f t="shared" si="82"/>
        <v>0</v>
      </c>
      <c r="DM65" s="14">
        <f t="shared" si="46"/>
        <v>0</v>
      </c>
      <c r="DN65" s="14">
        <f t="shared" si="47"/>
        <v>0</v>
      </c>
      <c r="DO65" s="14">
        <f t="shared" si="83"/>
        <v>190.60604177471669</v>
      </c>
      <c r="DT65" s="31">
        <f t="shared" si="84"/>
        <v>88</v>
      </c>
      <c r="DU65" s="48">
        <v>44778</v>
      </c>
      <c r="DV65" s="49">
        <v>140.800003</v>
      </c>
      <c r="DW65" s="53">
        <f t="shared" si="48"/>
        <v>69.079161551045928</v>
      </c>
      <c r="DX65" s="53">
        <f t="shared" si="49"/>
        <v>69.063144795353892</v>
      </c>
      <c r="DY65" s="54">
        <f t="shared" si="50"/>
        <v>1</v>
      </c>
      <c r="DZ65" s="14">
        <f t="shared" si="51"/>
        <v>1</v>
      </c>
      <c r="EA65" s="14">
        <f t="shared" si="85"/>
        <v>0</v>
      </c>
      <c r="EB65" s="14">
        <f t="shared" si="52"/>
        <v>0</v>
      </c>
      <c r="EC65" s="14">
        <f t="shared" si="53"/>
        <v>0</v>
      </c>
      <c r="ED65" s="14">
        <f t="shared" si="86"/>
        <v>114.22845105</v>
      </c>
      <c r="EI65" s="31">
        <f t="shared" si="87"/>
        <v>88</v>
      </c>
      <c r="EJ65" s="48">
        <v>44778</v>
      </c>
      <c r="EK65" s="49">
        <v>140.800003</v>
      </c>
      <c r="EL65" s="53">
        <f t="shared" si="54"/>
        <v>100.97236349454982</v>
      </c>
      <c r="EM65" s="53">
        <f t="shared" si="55"/>
        <v>100.95634673885779</v>
      </c>
      <c r="EN65" s="54">
        <f t="shared" si="56"/>
        <v>1</v>
      </c>
      <c r="EO65" s="14">
        <f t="shared" si="57"/>
        <v>1</v>
      </c>
      <c r="EP65" s="14">
        <f t="shared" si="88"/>
        <v>0</v>
      </c>
      <c r="EQ65" s="14">
        <f t="shared" si="58"/>
        <v>0</v>
      </c>
      <c r="ER65" s="14">
        <f t="shared" si="59"/>
        <v>0</v>
      </c>
      <c r="ES65" s="14">
        <f t="shared" si="89"/>
        <v>114.22845105</v>
      </c>
    </row>
    <row r="66" spans="4:149" x14ac:dyDescent="0.35">
      <c r="D66" s="31">
        <f t="shared" si="60"/>
        <v>91</v>
      </c>
      <c r="E66" s="48">
        <v>44781</v>
      </c>
      <c r="F66" s="49">
        <v>139.41000399999999</v>
      </c>
      <c r="G66" s="53">
        <f t="shared" si="0"/>
        <v>31.192900727191184</v>
      </c>
      <c r="H66" s="53">
        <f t="shared" si="1"/>
        <v>31.176970940951119</v>
      </c>
      <c r="I66" s="54">
        <f t="shared" si="2"/>
        <v>1</v>
      </c>
      <c r="J66" s="14">
        <f t="shared" si="3"/>
        <v>1</v>
      </c>
      <c r="K66" s="14">
        <f t="shared" si="61"/>
        <v>0</v>
      </c>
      <c r="L66" s="14">
        <f t="shared" si="4"/>
        <v>0</v>
      </c>
      <c r="M66" s="14">
        <f t="shared" si="5"/>
        <v>0</v>
      </c>
      <c r="N66" s="14">
        <f t="shared" si="62"/>
        <v>114.22845105</v>
      </c>
      <c r="S66" s="31">
        <f t="shared" si="63"/>
        <v>91</v>
      </c>
      <c r="T66" s="48">
        <v>44781</v>
      </c>
      <c r="U66" s="49">
        <v>139.41000399999999</v>
      </c>
      <c r="V66" s="53">
        <f t="shared" si="6"/>
        <v>29.156760677076765</v>
      </c>
      <c r="W66" s="53">
        <f t="shared" si="7"/>
        <v>29.1408308908367</v>
      </c>
      <c r="X66" s="54">
        <f t="shared" si="8"/>
        <v>1</v>
      </c>
      <c r="Y66" s="14">
        <f t="shared" si="9"/>
        <v>1</v>
      </c>
      <c r="Z66" s="14">
        <f t="shared" si="64"/>
        <v>0</v>
      </c>
      <c r="AA66" s="14">
        <f t="shared" si="10"/>
        <v>0</v>
      </c>
      <c r="AB66" s="14">
        <f t="shared" si="11"/>
        <v>0</v>
      </c>
      <c r="AC66" s="14">
        <f t="shared" si="65"/>
        <v>114.22845105</v>
      </c>
      <c r="AH66" s="31">
        <f t="shared" si="66"/>
        <v>91</v>
      </c>
      <c r="AI66" s="48">
        <v>44781</v>
      </c>
      <c r="AJ66" s="49">
        <v>139.41000399999999</v>
      </c>
      <c r="AK66" s="53">
        <f t="shared" si="12"/>
        <v>25.272502421151628</v>
      </c>
      <c r="AL66" s="53">
        <f t="shared" si="13"/>
        <v>25.256572634911567</v>
      </c>
      <c r="AM66" s="54">
        <f t="shared" si="14"/>
        <v>1</v>
      </c>
      <c r="AN66" s="14">
        <f t="shared" si="15"/>
        <v>1</v>
      </c>
      <c r="AO66" s="14">
        <f t="shared" si="67"/>
        <v>0</v>
      </c>
      <c r="AP66" s="14">
        <f t="shared" si="16"/>
        <v>0</v>
      </c>
      <c r="AQ66" s="14">
        <f t="shared" si="17"/>
        <v>0</v>
      </c>
      <c r="AR66" s="14">
        <f t="shared" si="68"/>
        <v>114.22845105631318</v>
      </c>
      <c r="AW66" s="31">
        <f t="shared" si="69"/>
        <v>91</v>
      </c>
      <c r="AX66" s="48">
        <v>44781</v>
      </c>
      <c r="AY66" s="49">
        <v>139.41000399999999</v>
      </c>
      <c r="AZ66" s="53">
        <f t="shared" si="18"/>
        <v>49.48265031642299</v>
      </c>
      <c r="BA66" s="53">
        <f t="shared" si="19"/>
        <v>49.466720530182926</v>
      </c>
      <c r="BB66" s="54">
        <f t="shared" si="20"/>
        <v>1</v>
      </c>
      <c r="BC66" s="14">
        <f t="shared" si="21"/>
        <v>1</v>
      </c>
      <c r="BD66" s="14">
        <f t="shared" si="70"/>
        <v>0</v>
      </c>
      <c r="BE66" s="14">
        <f t="shared" si="22"/>
        <v>0</v>
      </c>
      <c r="BF66" s="14">
        <f t="shared" si="23"/>
        <v>0</v>
      </c>
      <c r="BG66" s="14">
        <f t="shared" si="71"/>
        <v>114.22845105</v>
      </c>
      <c r="BL66" s="31">
        <f t="shared" si="72"/>
        <v>91</v>
      </c>
      <c r="BM66" s="48">
        <v>44781</v>
      </c>
      <c r="BN66" s="49">
        <v>139.41000399999999</v>
      </c>
      <c r="BO66" s="53">
        <f t="shared" si="24"/>
        <v>25.272502421151628</v>
      </c>
      <c r="BP66" s="53">
        <f t="shared" si="25"/>
        <v>25.256572634911567</v>
      </c>
      <c r="BQ66" s="54">
        <f t="shared" si="26"/>
        <v>1</v>
      </c>
      <c r="BR66" s="14">
        <f t="shared" si="27"/>
        <v>1</v>
      </c>
      <c r="BS66" s="14">
        <f t="shared" si="73"/>
        <v>0</v>
      </c>
      <c r="BT66" s="14">
        <f t="shared" si="28"/>
        <v>0</v>
      </c>
      <c r="BU66" s="14">
        <f t="shared" si="29"/>
        <v>0</v>
      </c>
      <c r="BV66" s="14">
        <f t="shared" si="74"/>
        <v>114.22845105631318</v>
      </c>
      <c r="CA66" s="31">
        <f t="shared" si="75"/>
        <v>91</v>
      </c>
      <c r="CB66" s="48">
        <v>44781</v>
      </c>
      <c r="CC66" s="49">
        <v>139.41000399999999</v>
      </c>
      <c r="CD66" s="53">
        <f t="shared" si="30"/>
        <v>26.540737098821694</v>
      </c>
      <c r="CE66" s="53">
        <f t="shared" si="31"/>
        <v>26.524807312581633</v>
      </c>
      <c r="CF66" s="54">
        <f t="shared" si="32"/>
        <v>1</v>
      </c>
      <c r="CG66" s="14">
        <f t="shared" si="33"/>
        <v>1</v>
      </c>
      <c r="CH66" s="14">
        <f t="shared" si="76"/>
        <v>0</v>
      </c>
      <c r="CI66" s="14">
        <f t="shared" si="34"/>
        <v>0</v>
      </c>
      <c r="CJ66" s="14">
        <f t="shared" si="35"/>
        <v>0</v>
      </c>
      <c r="CK66" s="14">
        <f t="shared" si="77"/>
        <v>114.22845105000225</v>
      </c>
      <c r="CP66" s="31">
        <f t="shared" si="78"/>
        <v>91</v>
      </c>
      <c r="CQ66" s="48">
        <v>44781</v>
      </c>
      <c r="CR66" s="49">
        <v>139.41000399999999</v>
      </c>
      <c r="CS66" s="53">
        <f t="shared" si="36"/>
        <v>45.028620933791188</v>
      </c>
      <c r="CT66" s="53">
        <f t="shared" si="37"/>
        <v>45.012691147551131</v>
      </c>
      <c r="CU66" s="54">
        <f t="shared" si="38"/>
        <v>1</v>
      </c>
      <c r="CV66" s="14">
        <f t="shared" si="39"/>
        <v>1</v>
      </c>
      <c r="CW66" s="14">
        <f t="shared" si="79"/>
        <v>0</v>
      </c>
      <c r="CX66" s="14">
        <f t="shared" si="40"/>
        <v>0</v>
      </c>
      <c r="CY66" s="14">
        <f t="shared" si="41"/>
        <v>0</v>
      </c>
      <c r="CZ66" s="14">
        <f t="shared" si="80"/>
        <v>114.22845105</v>
      </c>
      <c r="DE66" s="31">
        <f t="shared" si="81"/>
        <v>91</v>
      </c>
      <c r="DF66" s="48">
        <v>44781</v>
      </c>
      <c r="DG66" s="49">
        <v>139.41000399999999</v>
      </c>
      <c r="DH66" s="53">
        <f t="shared" si="42"/>
        <v>13.827178921742687</v>
      </c>
      <c r="DI66" s="53">
        <f t="shared" si="43"/>
        <v>13.811249135502623</v>
      </c>
      <c r="DJ66" s="54">
        <f t="shared" si="44"/>
        <v>1</v>
      </c>
      <c r="DK66" s="14">
        <f t="shared" si="45"/>
        <v>1</v>
      </c>
      <c r="DL66" s="14">
        <f t="shared" si="82"/>
        <v>0</v>
      </c>
      <c r="DM66" s="14">
        <f t="shared" si="46"/>
        <v>0</v>
      </c>
      <c r="DN66" s="14">
        <f t="shared" si="47"/>
        <v>0</v>
      </c>
      <c r="DO66" s="14">
        <f t="shared" si="83"/>
        <v>190.60604177471669</v>
      </c>
      <c r="DT66" s="31">
        <f t="shared" si="84"/>
        <v>91</v>
      </c>
      <c r="DU66" s="48">
        <v>44781</v>
      </c>
      <c r="DV66" s="49">
        <v>139.41000399999999</v>
      </c>
      <c r="DW66" s="53">
        <f t="shared" si="48"/>
        <v>68.785150369728413</v>
      </c>
      <c r="DX66" s="53">
        <f t="shared" si="49"/>
        <v>68.769220583488348</v>
      </c>
      <c r="DY66" s="54">
        <f t="shared" si="50"/>
        <v>1</v>
      </c>
      <c r="DZ66" s="14">
        <f t="shared" si="51"/>
        <v>1</v>
      </c>
      <c r="EA66" s="14">
        <f t="shared" si="85"/>
        <v>0</v>
      </c>
      <c r="EB66" s="14">
        <f t="shared" si="52"/>
        <v>0</v>
      </c>
      <c r="EC66" s="14">
        <f t="shared" si="53"/>
        <v>0</v>
      </c>
      <c r="ED66" s="14">
        <f t="shared" si="86"/>
        <v>114.22845105</v>
      </c>
      <c r="EI66" s="31">
        <f t="shared" si="87"/>
        <v>91</v>
      </c>
      <c r="EJ66" s="48">
        <v>44781</v>
      </c>
      <c r="EK66" s="49">
        <v>139.41000399999999</v>
      </c>
      <c r="EL66" s="53">
        <f t="shared" si="54"/>
        <v>100.85247481889627</v>
      </c>
      <c r="EM66" s="53">
        <f t="shared" si="55"/>
        <v>100.83654503265619</v>
      </c>
      <c r="EN66" s="54">
        <f t="shared" si="56"/>
        <v>1</v>
      </c>
      <c r="EO66" s="14">
        <f t="shared" si="57"/>
        <v>1</v>
      </c>
      <c r="EP66" s="14">
        <f t="shared" si="88"/>
        <v>0</v>
      </c>
      <c r="EQ66" s="14">
        <f t="shared" si="58"/>
        <v>0</v>
      </c>
      <c r="ER66" s="14">
        <f t="shared" si="59"/>
        <v>0</v>
      </c>
      <c r="ES66" s="14">
        <f t="shared" si="89"/>
        <v>114.22845105</v>
      </c>
    </row>
    <row r="67" spans="4:149" x14ac:dyDescent="0.35">
      <c r="D67" s="31">
        <f t="shared" si="60"/>
        <v>92</v>
      </c>
      <c r="E67" s="48">
        <v>44782</v>
      </c>
      <c r="F67" s="49">
        <v>137.83000200000001</v>
      </c>
      <c r="G67" s="53">
        <f t="shared" si="0"/>
        <v>30.51699719953583</v>
      </c>
      <c r="H67" s="53">
        <f t="shared" si="1"/>
        <v>30.501096508820034</v>
      </c>
      <c r="I67" s="54">
        <f t="shared" si="2"/>
        <v>1</v>
      </c>
      <c r="J67" s="14">
        <f t="shared" si="3"/>
        <v>1</v>
      </c>
      <c r="K67" s="14">
        <f t="shared" si="61"/>
        <v>0</v>
      </c>
      <c r="L67" s="14">
        <f t="shared" si="4"/>
        <v>0</v>
      </c>
      <c r="M67" s="14">
        <f t="shared" si="5"/>
        <v>0</v>
      </c>
      <c r="N67" s="14">
        <f t="shared" si="62"/>
        <v>114.22845105</v>
      </c>
      <c r="S67" s="31">
        <f t="shared" si="63"/>
        <v>92</v>
      </c>
      <c r="T67" s="48">
        <v>44782</v>
      </c>
      <c r="U67" s="49">
        <v>137.83000200000001</v>
      </c>
      <c r="V67" s="53">
        <f t="shared" si="6"/>
        <v>28.477131363963142</v>
      </c>
      <c r="W67" s="53">
        <f t="shared" si="7"/>
        <v>28.46123067324735</v>
      </c>
      <c r="X67" s="54">
        <f t="shared" si="8"/>
        <v>1</v>
      </c>
      <c r="Y67" s="14">
        <f t="shared" si="9"/>
        <v>1</v>
      </c>
      <c r="Z67" s="14">
        <f t="shared" si="64"/>
        <v>0</v>
      </c>
      <c r="AA67" s="14">
        <f t="shared" si="10"/>
        <v>0</v>
      </c>
      <c r="AB67" s="14">
        <f t="shared" si="11"/>
        <v>0</v>
      </c>
      <c r="AC67" s="14">
        <f t="shared" si="65"/>
        <v>114.22845105</v>
      </c>
      <c r="AH67" s="31">
        <f t="shared" si="66"/>
        <v>92</v>
      </c>
      <c r="AI67" s="48">
        <v>44782</v>
      </c>
      <c r="AJ67" s="49">
        <v>137.83000200000001</v>
      </c>
      <c r="AK67" s="53">
        <f t="shared" si="12"/>
        <v>24.585765584699789</v>
      </c>
      <c r="AL67" s="53">
        <f t="shared" si="13"/>
        <v>24.569864893983993</v>
      </c>
      <c r="AM67" s="54">
        <f t="shared" si="14"/>
        <v>1</v>
      </c>
      <c r="AN67" s="14">
        <f t="shared" si="15"/>
        <v>1</v>
      </c>
      <c r="AO67" s="14">
        <f t="shared" si="67"/>
        <v>0</v>
      </c>
      <c r="AP67" s="14">
        <f t="shared" si="16"/>
        <v>0</v>
      </c>
      <c r="AQ67" s="14">
        <f t="shared" si="17"/>
        <v>0</v>
      </c>
      <c r="AR67" s="14">
        <f t="shared" si="68"/>
        <v>114.22845105631318</v>
      </c>
      <c r="AW67" s="31">
        <f t="shared" si="69"/>
        <v>92</v>
      </c>
      <c r="AX67" s="48">
        <v>44782</v>
      </c>
      <c r="AY67" s="49">
        <v>137.83000200000001</v>
      </c>
      <c r="AZ67" s="53">
        <f t="shared" si="18"/>
        <v>48.840213879133586</v>
      </c>
      <c r="BA67" s="53">
        <f t="shared" si="19"/>
        <v>48.824313188417797</v>
      </c>
      <c r="BB67" s="54">
        <f t="shared" si="20"/>
        <v>1</v>
      </c>
      <c r="BC67" s="14">
        <f t="shared" si="21"/>
        <v>1</v>
      </c>
      <c r="BD67" s="14">
        <f t="shared" si="70"/>
        <v>0</v>
      </c>
      <c r="BE67" s="14">
        <f t="shared" si="22"/>
        <v>0</v>
      </c>
      <c r="BF67" s="14">
        <f t="shared" si="23"/>
        <v>0</v>
      </c>
      <c r="BG67" s="14">
        <f t="shared" si="71"/>
        <v>114.22845105</v>
      </c>
      <c r="BL67" s="31">
        <f t="shared" si="72"/>
        <v>92</v>
      </c>
      <c r="BM67" s="48">
        <v>44782</v>
      </c>
      <c r="BN67" s="49">
        <v>137.83000200000001</v>
      </c>
      <c r="BO67" s="53">
        <f t="shared" si="24"/>
        <v>24.585765584699789</v>
      </c>
      <c r="BP67" s="53">
        <f t="shared" si="25"/>
        <v>24.569864893983993</v>
      </c>
      <c r="BQ67" s="54">
        <f t="shared" si="26"/>
        <v>1</v>
      </c>
      <c r="BR67" s="14">
        <f t="shared" si="27"/>
        <v>1</v>
      </c>
      <c r="BS67" s="14">
        <f t="shared" si="73"/>
        <v>0</v>
      </c>
      <c r="BT67" s="14">
        <f t="shared" si="28"/>
        <v>0</v>
      </c>
      <c r="BU67" s="14">
        <f t="shared" si="29"/>
        <v>0</v>
      </c>
      <c r="BV67" s="14">
        <f t="shared" si="74"/>
        <v>114.22845105631318</v>
      </c>
      <c r="CA67" s="31">
        <f t="shared" si="75"/>
        <v>92</v>
      </c>
      <c r="CB67" s="48">
        <v>44782</v>
      </c>
      <c r="CC67" s="49">
        <v>137.83000200000001</v>
      </c>
      <c r="CD67" s="53">
        <f t="shared" si="30"/>
        <v>25.856320913309098</v>
      </c>
      <c r="CE67" s="53">
        <f t="shared" si="31"/>
        <v>25.840420222593302</v>
      </c>
      <c r="CF67" s="54">
        <f t="shared" si="32"/>
        <v>1</v>
      </c>
      <c r="CG67" s="14">
        <f t="shared" si="33"/>
        <v>1</v>
      </c>
      <c r="CH67" s="14">
        <f t="shared" si="76"/>
        <v>0</v>
      </c>
      <c r="CI67" s="14">
        <f t="shared" si="34"/>
        <v>0</v>
      </c>
      <c r="CJ67" s="14">
        <f t="shared" si="35"/>
        <v>0</v>
      </c>
      <c r="CK67" s="14">
        <f t="shared" si="77"/>
        <v>114.22845105000225</v>
      </c>
      <c r="CP67" s="31">
        <f t="shared" si="78"/>
        <v>92</v>
      </c>
      <c r="CQ67" s="48">
        <v>44782</v>
      </c>
      <c r="CR67" s="49">
        <v>137.83000200000001</v>
      </c>
      <c r="CS67" s="53">
        <f t="shared" si="36"/>
        <v>44.378034390175074</v>
      </c>
      <c r="CT67" s="53">
        <f t="shared" si="37"/>
        <v>44.362133699459285</v>
      </c>
      <c r="CU67" s="54">
        <f t="shared" si="38"/>
        <v>1</v>
      </c>
      <c r="CV67" s="14">
        <f t="shared" si="39"/>
        <v>1</v>
      </c>
      <c r="CW67" s="14">
        <f t="shared" si="79"/>
        <v>0</v>
      </c>
      <c r="CX67" s="14">
        <f t="shared" si="40"/>
        <v>0</v>
      </c>
      <c r="CY67" s="14">
        <f t="shared" si="41"/>
        <v>0</v>
      </c>
      <c r="CZ67" s="14">
        <f t="shared" si="80"/>
        <v>114.22845105</v>
      </c>
      <c r="DE67" s="31">
        <f t="shared" si="81"/>
        <v>92</v>
      </c>
      <c r="DF67" s="48">
        <v>44782</v>
      </c>
      <c r="DG67" s="49">
        <v>137.83000200000001</v>
      </c>
      <c r="DH67" s="53">
        <f t="shared" si="42"/>
        <v>13.119499115352763</v>
      </c>
      <c r="DI67" s="53">
        <f t="shared" si="43"/>
        <v>13.103598424636967</v>
      </c>
      <c r="DJ67" s="54">
        <f t="shared" si="44"/>
        <v>1</v>
      </c>
      <c r="DK67" s="14">
        <f t="shared" si="45"/>
        <v>1</v>
      </c>
      <c r="DL67" s="14">
        <f t="shared" si="82"/>
        <v>0</v>
      </c>
      <c r="DM67" s="14">
        <f t="shared" si="46"/>
        <v>0</v>
      </c>
      <c r="DN67" s="14">
        <f t="shared" si="47"/>
        <v>0</v>
      </c>
      <c r="DO67" s="14">
        <f t="shared" si="83"/>
        <v>190.60604177471669</v>
      </c>
      <c r="DT67" s="31">
        <f t="shared" si="84"/>
        <v>92</v>
      </c>
      <c r="DU67" s="48">
        <v>44782</v>
      </c>
      <c r="DV67" s="49">
        <v>137.83000200000001</v>
      </c>
      <c r="DW67" s="53">
        <f t="shared" si="48"/>
        <v>68.178034181654056</v>
      </c>
      <c r="DX67" s="53">
        <f t="shared" si="49"/>
        <v>68.162133490938274</v>
      </c>
      <c r="DY67" s="54">
        <f t="shared" si="50"/>
        <v>1</v>
      </c>
      <c r="DZ67" s="14">
        <f t="shared" si="51"/>
        <v>1</v>
      </c>
      <c r="EA67" s="14">
        <f t="shared" si="85"/>
        <v>0</v>
      </c>
      <c r="EB67" s="14">
        <f t="shared" si="52"/>
        <v>0</v>
      </c>
      <c r="EC67" s="14">
        <f t="shared" si="53"/>
        <v>0</v>
      </c>
      <c r="ED67" s="14">
        <f t="shared" si="86"/>
        <v>114.22845105</v>
      </c>
      <c r="EI67" s="31">
        <f t="shared" si="87"/>
        <v>92</v>
      </c>
      <c r="EJ67" s="48">
        <v>44782</v>
      </c>
      <c r="EK67" s="49">
        <v>137.83000200000001</v>
      </c>
      <c r="EL67" s="53">
        <f t="shared" si="54"/>
        <v>100.30403630926131</v>
      </c>
      <c r="EM67" s="53">
        <f t="shared" si="55"/>
        <v>100.28813561854552</v>
      </c>
      <c r="EN67" s="54">
        <f t="shared" si="56"/>
        <v>1</v>
      </c>
      <c r="EO67" s="14">
        <f t="shared" si="57"/>
        <v>1</v>
      </c>
      <c r="EP67" s="14">
        <f t="shared" si="88"/>
        <v>0</v>
      </c>
      <c r="EQ67" s="14">
        <f t="shared" si="58"/>
        <v>0</v>
      </c>
      <c r="ER67" s="14">
        <f t="shared" si="59"/>
        <v>0</v>
      </c>
      <c r="ES67" s="14">
        <f t="shared" si="89"/>
        <v>114.22845105</v>
      </c>
    </row>
    <row r="68" spans="4:149" x14ac:dyDescent="0.35">
      <c r="D68" s="31">
        <f t="shared" si="60"/>
        <v>93</v>
      </c>
      <c r="E68" s="48">
        <v>44783</v>
      </c>
      <c r="F68" s="49">
        <v>142.69000199999999</v>
      </c>
      <c r="G68" s="53">
        <f t="shared" si="0"/>
        <v>32.74023652260697</v>
      </c>
      <c r="H68" s="53">
        <f t="shared" si="1"/>
        <v>32.724364980752924</v>
      </c>
      <c r="I68" s="54">
        <f t="shared" si="2"/>
        <v>1</v>
      </c>
      <c r="J68" s="14">
        <f t="shared" si="3"/>
        <v>1</v>
      </c>
      <c r="K68" s="14">
        <f t="shared" si="61"/>
        <v>0</v>
      </c>
      <c r="L68" s="14">
        <f t="shared" si="4"/>
        <v>0</v>
      </c>
      <c r="M68" s="14">
        <f t="shared" si="5"/>
        <v>0</v>
      </c>
      <c r="N68" s="14">
        <f t="shared" si="62"/>
        <v>114.22845105</v>
      </c>
      <c r="S68" s="31">
        <f t="shared" si="63"/>
        <v>93</v>
      </c>
      <c r="T68" s="48">
        <v>44783</v>
      </c>
      <c r="U68" s="49">
        <v>142.69000199999999</v>
      </c>
      <c r="V68" s="53">
        <f t="shared" si="6"/>
        <v>30.696624373803669</v>
      </c>
      <c r="W68" s="53">
        <f t="shared" si="7"/>
        <v>30.680752831949633</v>
      </c>
      <c r="X68" s="54">
        <f t="shared" si="8"/>
        <v>1</v>
      </c>
      <c r="Y68" s="14">
        <f t="shared" si="9"/>
        <v>1</v>
      </c>
      <c r="Z68" s="14">
        <f t="shared" si="64"/>
        <v>0</v>
      </c>
      <c r="AA68" s="14">
        <f t="shared" si="10"/>
        <v>0</v>
      </c>
      <c r="AB68" s="14">
        <f t="shared" si="11"/>
        <v>0</v>
      </c>
      <c r="AC68" s="14">
        <f t="shared" si="65"/>
        <v>114.22845105</v>
      </c>
      <c r="AH68" s="31">
        <f t="shared" si="66"/>
        <v>93</v>
      </c>
      <c r="AI68" s="48">
        <v>44783</v>
      </c>
      <c r="AJ68" s="49">
        <v>142.69000199999999</v>
      </c>
      <c r="AK68" s="53">
        <f t="shared" si="12"/>
        <v>26.798111911239005</v>
      </c>
      <c r="AL68" s="53">
        <f t="shared" si="13"/>
        <v>26.782240369384965</v>
      </c>
      <c r="AM68" s="54">
        <f t="shared" si="14"/>
        <v>1</v>
      </c>
      <c r="AN68" s="14">
        <f t="shared" si="15"/>
        <v>1</v>
      </c>
      <c r="AO68" s="14">
        <f t="shared" si="67"/>
        <v>0</v>
      </c>
      <c r="AP68" s="14">
        <f t="shared" si="16"/>
        <v>0</v>
      </c>
      <c r="AQ68" s="14">
        <f t="shared" si="17"/>
        <v>0</v>
      </c>
      <c r="AR68" s="14">
        <f t="shared" si="68"/>
        <v>114.22845105631318</v>
      </c>
      <c r="AW68" s="31">
        <f t="shared" si="69"/>
        <v>93</v>
      </c>
      <c r="AX68" s="48">
        <v>44783</v>
      </c>
      <c r="AY68" s="49">
        <v>142.69000199999999</v>
      </c>
      <c r="AZ68" s="53">
        <f t="shared" si="18"/>
        <v>51.097104684511557</v>
      </c>
      <c r="BA68" s="53">
        <f t="shared" si="19"/>
        <v>51.081233142657517</v>
      </c>
      <c r="BB68" s="54">
        <f t="shared" si="20"/>
        <v>1</v>
      </c>
      <c r="BC68" s="14">
        <f t="shared" si="21"/>
        <v>1</v>
      </c>
      <c r="BD68" s="14">
        <f t="shared" si="70"/>
        <v>0</v>
      </c>
      <c r="BE68" s="14">
        <f t="shared" si="22"/>
        <v>0</v>
      </c>
      <c r="BF68" s="14">
        <f t="shared" si="23"/>
        <v>0</v>
      </c>
      <c r="BG68" s="14">
        <f t="shared" si="71"/>
        <v>114.22845105</v>
      </c>
      <c r="BL68" s="31">
        <f t="shared" si="72"/>
        <v>93</v>
      </c>
      <c r="BM68" s="48">
        <v>44783</v>
      </c>
      <c r="BN68" s="49">
        <v>142.69000199999999</v>
      </c>
      <c r="BO68" s="53">
        <f t="shared" si="24"/>
        <v>26.798111911239005</v>
      </c>
      <c r="BP68" s="53">
        <f t="shared" si="25"/>
        <v>26.782240369384965</v>
      </c>
      <c r="BQ68" s="54">
        <f t="shared" si="26"/>
        <v>1</v>
      </c>
      <c r="BR68" s="14">
        <f t="shared" si="27"/>
        <v>1</v>
      </c>
      <c r="BS68" s="14">
        <f t="shared" si="73"/>
        <v>0</v>
      </c>
      <c r="BT68" s="14">
        <f t="shared" si="28"/>
        <v>0</v>
      </c>
      <c r="BU68" s="14">
        <f t="shared" si="29"/>
        <v>0</v>
      </c>
      <c r="BV68" s="14">
        <f t="shared" si="74"/>
        <v>114.22845105631318</v>
      </c>
      <c r="CA68" s="31">
        <f t="shared" si="75"/>
        <v>93</v>
      </c>
      <c r="CB68" s="48">
        <v>44783</v>
      </c>
      <c r="CC68" s="49">
        <v>142.69000199999999</v>
      </c>
      <c r="CD68" s="53">
        <f t="shared" si="30"/>
        <v>28.07100067676107</v>
      </c>
      <c r="CE68" s="53">
        <f t="shared" si="31"/>
        <v>28.05512913490703</v>
      </c>
      <c r="CF68" s="54">
        <f t="shared" si="32"/>
        <v>1</v>
      </c>
      <c r="CG68" s="14">
        <f t="shared" si="33"/>
        <v>1</v>
      </c>
      <c r="CH68" s="14">
        <f t="shared" si="76"/>
        <v>0</v>
      </c>
      <c r="CI68" s="14">
        <f t="shared" si="34"/>
        <v>0</v>
      </c>
      <c r="CJ68" s="14">
        <f t="shared" si="35"/>
        <v>0</v>
      </c>
      <c r="CK68" s="14">
        <f t="shared" si="77"/>
        <v>114.22845105000225</v>
      </c>
      <c r="CP68" s="31">
        <f t="shared" si="78"/>
        <v>93</v>
      </c>
      <c r="CQ68" s="48">
        <v>44783</v>
      </c>
      <c r="CR68" s="49">
        <v>142.69000199999999</v>
      </c>
      <c r="CS68" s="53">
        <f t="shared" si="36"/>
        <v>46.626730184996312</v>
      </c>
      <c r="CT68" s="53">
        <f t="shared" si="37"/>
        <v>46.610858643142272</v>
      </c>
      <c r="CU68" s="54">
        <f t="shared" si="38"/>
        <v>1</v>
      </c>
      <c r="CV68" s="14">
        <f t="shared" si="39"/>
        <v>1</v>
      </c>
      <c r="CW68" s="14">
        <f t="shared" si="79"/>
        <v>0</v>
      </c>
      <c r="CX68" s="14">
        <f t="shared" si="40"/>
        <v>0</v>
      </c>
      <c r="CY68" s="14">
        <f t="shared" si="41"/>
        <v>0</v>
      </c>
      <c r="CZ68" s="14">
        <f t="shared" si="80"/>
        <v>114.22845105</v>
      </c>
      <c r="DE68" s="31">
        <f t="shared" si="81"/>
        <v>93</v>
      </c>
      <c r="DF68" s="48">
        <v>44783</v>
      </c>
      <c r="DG68" s="49">
        <v>142.69000199999999</v>
      </c>
      <c r="DH68" s="53">
        <f t="shared" si="42"/>
        <v>15.310787083528075</v>
      </c>
      <c r="DI68" s="53">
        <f t="shared" si="43"/>
        <v>15.294915541674035</v>
      </c>
      <c r="DJ68" s="54">
        <f t="shared" si="44"/>
        <v>1</v>
      </c>
      <c r="DK68" s="14">
        <f t="shared" si="45"/>
        <v>1</v>
      </c>
      <c r="DL68" s="14">
        <f t="shared" si="82"/>
        <v>0</v>
      </c>
      <c r="DM68" s="14">
        <f t="shared" si="46"/>
        <v>0</v>
      </c>
      <c r="DN68" s="14">
        <f t="shared" si="47"/>
        <v>0</v>
      </c>
      <c r="DO68" s="14">
        <f t="shared" si="83"/>
        <v>190.60604177471669</v>
      </c>
      <c r="DT68" s="31">
        <f t="shared" si="84"/>
        <v>93</v>
      </c>
      <c r="DU68" s="48">
        <v>44783</v>
      </c>
      <c r="DV68" s="49">
        <v>142.69000199999999</v>
      </c>
      <c r="DW68" s="53">
        <f t="shared" si="48"/>
        <v>70.470439838443866</v>
      </c>
      <c r="DX68" s="53">
        <f t="shared" si="49"/>
        <v>70.454568296589827</v>
      </c>
      <c r="DY68" s="54">
        <f t="shared" si="50"/>
        <v>1</v>
      </c>
      <c r="DZ68" s="14">
        <f t="shared" si="51"/>
        <v>1</v>
      </c>
      <c r="EA68" s="14">
        <f t="shared" si="85"/>
        <v>0</v>
      </c>
      <c r="EB68" s="14">
        <f t="shared" si="52"/>
        <v>0</v>
      </c>
      <c r="EC68" s="14">
        <f t="shared" si="53"/>
        <v>0</v>
      </c>
      <c r="ED68" s="14">
        <f t="shared" si="86"/>
        <v>114.22845105</v>
      </c>
      <c r="EI68" s="31">
        <f t="shared" si="87"/>
        <v>93</v>
      </c>
      <c r="EJ68" s="48">
        <v>44783</v>
      </c>
      <c r="EK68" s="49">
        <v>142.69000199999999</v>
      </c>
      <c r="EL68" s="53">
        <f t="shared" si="54"/>
        <v>102.65544293793781</v>
      </c>
      <c r="EM68" s="53">
        <f t="shared" si="55"/>
        <v>102.63957139608377</v>
      </c>
      <c r="EN68" s="54">
        <f t="shared" si="56"/>
        <v>1</v>
      </c>
      <c r="EO68" s="14">
        <f t="shared" si="57"/>
        <v>1</v>
      </c>
      <c r="EP68" s="14">
        <f t="shared" si="88"/>
        <v>0</v>
      </c>
      <c r="EQ68" s="14">
        <f t="shared" si="58"/>
        <v>0</v>
      </c>
      <c r="ER68" s="14">
        <f t="shared" si="59"/>
        <v>0</v>
      </c>
      <c r="ES68" s="14">
        <f t="shared" si="89"/>
        <v>114.22845105</v>
      </c>
    </row>
    <row r="69" spans="4:149" x14ac:dyDescent="0.35">
      <c r="D69" s="31">
        <f t="shared" si="60"/>
        <v>94</v>
      </c>
      <c r="E69" s="48">
        <v>44784</v>
      </c>
      <c r="F69" s="49">
        <v>140.63999899999999</v>
      </c>
      <c r="G69" s="53">
        <f t="shared" ref="G69:G132" si="90">(LN(F69/C$8)+(C$7+((C$6^2)/2))*((365-D69))/365)/(C$6*SQRT((365-D69)/365))</f>
        <v>31.87094330923264</v>
      </c>
      <c r="H69" s="53">
        <f t="shared" ref="H69:H132" si="91">(LN(F69/C$8)+(C$7-((C$6^2)/2))*((365-D69)/365))/(C$6*SQRT((365-D69)/365))</f>
        <v>31.855100969872247</v>
      </c>
      <c r="I69" s="54">
        <f t="shared" ref="I69:I132" si="92">_xlfn.NORM.S.DIST(G69,1)</f>
        <v>1</v>
      </c>
      <c r="J69" s="14">
        <f t="shared" ref="J69:J132" si="93">+I69</f>
        <v>1</v>
      </c>
      <c r="K69" s="14">
        <f t="shared" si="61"/>
        <v>0</v>
      </c>
      <c r="L69" s="14">
        <f t="shared" ref="L69:L132" si="94">+K69*F69</f>
        <v>0</v>
      </c>
      <c r="M69" s="14">
        <f t="shared" ref="M69:M132" si="95">+ABS(L69*0.05)</f>
        <v>0</v>
      </c>
      <c r="N69" s="14">
        <f t="shared" si="62"/>
        <v>114.22845105</v>
      </c>
      <c r="S69" s="31">
        <f t="shared" si="63"/>
        <v>94</v>
      </c>
      <c r="T69" s="48">
        <v>44784</v>
      </c>
      <c r="U69" s="49">
        <v>140.63999899999999</v>
      </c>
      <c r="V69" s="53">
        <f t="shared" ref="V69:V132" si="96">(LN(U69/R$8)+(R$7+((R$6^2)/2))*((365-S69))/365)/(R$6*SQRT((365-S69)/365))</f>
        <v>29.823564130229961</v>
      </c>
      <c r="W69" s="53">
        <f t="shared" ref="W69:W132" si="97">(LN(U69/R$8)+(R$7-((R$6^2)/2))*((365-S69)/365))/(R$6*SQRT((365-S69)/365))</f>
        <v>29.807721790869575</v>
      </c>
      <c r="X69" s="54">
        <f t="shared" ref="X69:X132" si="98">_xlfn.NORM.S.DIST(V69,1)</f>
        <v>1</v>
      </c>
      <c r="Y69" s="14">
        <f t="shared" ref="Y69:Y132" si="99">+X69</f>
        <v>1</v>
      </c>
      <c r="Z69" s="14">
        <f t="shared" si="64"/>
        <v>0</v>
      </c>
      <c r="AA69" s="14">
        <f t="shared" ref="AA69:AA132" si="100">+Z69*U69</f>
        <v>0</v>
      </c>
      <c r="AB69" s="14">
        <f t="shared" ref="AB69:AB132" si="101">+ABS(AA69*0.05)</f>
        <v>0</v>
      </c>
      <c r="AC69" s="14">
        <f t="shared" si="65"/>
        <v>114.22845105</v>
      </c>
      <c r="AH69" s="31">
        <f t="shared" si="66"/>
        <v>94</v>
      </c>
      <c r="AI69" s="48">
        <v>44784</v>
      </c>
      <c r="AJ69" s="49">
        <v>140.63999899999999</v>
      </c>
      <c r="AK69" s="53">
        <f t="shared" ref="AK69:AK132" si="102">(LN(AJ69/AG$8)+(AG$7+((AG$6^2)/2))*((365-AH69))/365)/(AG$6*SQRT((365-AH69)/365))</f>
        <v>25.917865463478876</v>
      </c>
      <c r="AL69" s="53">
        <f t="shared" ref="AL69:AL132" si="103">(LN(AJ69/AG$8)+(AG$7-((AG$6^2)/2))*((365-AH69)/365))/(AG$6*SQRT((365-AH69)/365))</f>
        <v>25.902023124118486</v>
      </c>
      <c r="AM69" s="54">
        <f t="shared" ref="AM69:AM132" si="104">_xlfn.NORM.S.DIST(AK69,1)</f>
        <v>1</v>
      </c>
      <c r="AN69" s="14">
        <f t="shared" ref="AN69:AN132" si="105">+AM69</f>
        <v>1</v>
      </c>
      <c r="AO69" s="14">
        <f t="shared" si="67"/>
        <v>0</v>
      </c>
      <c r="AP69" s="14">
        <f t="shared" ref="AP69:AP132" si="106">+AO69*AJ69</f>
        <v>0</v>
      </c>
      <c r="AQ69" s="14">
        <f t="shared" ref="AQ69:AQ132" si="107">+ABS(AP69*0.05)</f>
        <v>0</v>
      </c>
      <c r="AR69" s="14">
        <f t="shared" si="68"/>
        <v>114.22845105631318</v>
      </c>
      <c r="AW69" s="31">
        <f t="shared" si="69"/>
        <v>94</v>
      </c>
      <c r="AX69" s="48">
        <v>44784</v>
      </c>
      <c r="AY69" s="49">
        <v>140.63999899999999</v>
      </c>
      <c r="AZ69" s="53">
        <f t="shared" ref="AZ69:AZ132" si="108">(LN(AY69/AV$8)+(AV$7+((AV$6^2)/2))*((365-AW69))/365)/(AV$6*SQRT((365-AW69)/365))</f>
        <v>50.261649044853179</v>
      </c>
      <c r="BA69" s="53">
        <f t="shared" ref="BA69:BA132" si="109">(LN(AY69/AV$8)+(AV$7-((AV$6^2)/2))*((365-AW69)/365))/(AV$6*SQRT((365-AW69)/365))</f>
        <v>50.245806705492797</v>
      </c>
      <c r="BB69" s="54">
        <f t="shared" ref="BB69:BB132" si="110">_xlfn.NORM.S.DIST(AZ69,1)</f>
        <v>1</v>
      </c>
      <c r="BC69" s="14">
        <f t="shared" ref="BC69:BC132" si="111">+BB69</f>
        <v>1</v>
      </c>
      <c r="BD69" s="14">
        <f t="shared" si="70"/>
        <v>0</v>
      </c>
      <c r="BE69" s="14">
        <f t="shared" ref="BE69:BE132" si="112">+BD69*AY69</f>
        <v>0</v>
      </c>
      <c r="BF69" s="14">
        <f t="shared" ref="BF69:BF132" si="113">+ABS(BE69*0.05)</f>
        <v>0</v>
      </c>
      <c r="BG69" s="14">
        <f t="shared" si="71"/>
        <v>114.22845105</v>
      </c>
      <c r="BL69" s="31">
        <f t="shared" si="72"/>
        <v>94</v>
      </c>
      <c r="BM69" s="48">
        <v>44784</v>
      </c>
      <c r="BN69" s="49">
        <v>140.63999899999999</v>
      </c>
      <c r="BO69" s="53">
        <f t="shared" ref="BO69:BO132" si="114">(LN(BN69/BK$8)+(BK$7+((BK$6^2)/2))*((365-BL69))/365)/(BK$6*SQRT((365-BL69)/365))</f>
        <v>25.917865463478876</v>
      </c>
      <c r="BP69" s="53">
        <f t="shared" ref="BP69:BP132" si="115">(LN(BN69/BK$8)+(BK$7-((BK$6^2)/2))*((365-BL69)/365))/(BK$6*SQRT((365-BL69)/365))</f>
        <v>25.902023124118486</v>
      </c>
      <c r="BQ69" s="54">
        <f t="shared" ref="BQ69:BQ132" si="116">_xlfn.NORM.S.DIST(BO69,1)</f>
        <v>1</v>
      </c>
      <c r="BR69" s="14">
        <f t="shared" ref="BR69:BR132" si="117">+BQ69</f>
        <v>1</v>
      </c>
      <c r="BS69" s="14">
        <f t="shared" si="73"/>
        <v>0</v>
      </c>
      <c r="BT69" s="14">
        <f t="shared" ref="BT69:BT132" si="118">+BS69*BN69</f>
        <v>0</v>
      </c>
      <c r="BU69" s="14">
        <f t="shared" ref="BU69:BU132" si="119">+ABS(BT69*0.05)</f>
        <v>0</v>
      </c>
      <c r="BV69" s="14">
        <f t="shared" si="74"/>
        <v>114.22845105631318</v>
      </c>
      <c r="CA69" s="31">
        <f t="shared" si="75"/>
        <v>94</v>
      </c>
      <c r="CB69" s="48">
        <v>44784</v>
      </c>
      <c r="CC69" s="49">
        <v>140.63999899999999</v>
      </c>
      <c r="CD69" s="53">
        <f t="shared" ref="CD69:CD132" si="120">(LN(CC69/BZ$8)+(BZ$7+((BZ$6^2)/2))*((365-CA69))/365)/(BZ$6*SQRT((365-CA69)/365))</f>
        <v>27.193100569730515</v>
      </c>
      <c r="CE69" s="53">
        <f t="shared" ref="CE69:CE132" si="121">(LN(CC69/BZ$8)+(BZ$7-((BZ$6^2)/2))*((365-CA69)/365))/(BZ$6*SQRT((365-CA69)/365))</f>
        <v>27.177258230370125</v>
      </c>
      <c r="CF69" s="54">
        <f t="shared" ref="CF69:CF132" si="122">_xlfn.NORM.S.DIST(CD69,1)</f>
        <v>1</v>
      </c>
      <c r="CG69" s="14">
        <f t="shared" ref="CG69:CG132" si="123">+CF69</f>
        <v>1</v>
      </c>
      <c r="CH69" s="14">
        <f t="shared" si="76"/>
        <v>0</v>
      </c>
      <c r="CI69" s="14">
        <f t="shared" ref="CI69:CI132" si="124">+CH69*CC69</f>
        <v>0</v>
      </c>
      <c r="CJ69" s="14">
        <f t="shared" ref="CJ69:CJ132" si="125">+ABS(CI69*0.05)</f>
        <v>0</v>
      </c>
      <c r="CK69" s="14">
        <f t="shared" si="77"/>
        <v>114.22845105000225</v>
      </c>
      <c r="CP69" s="31">
        <f t="shared" si="78"/>
        <v>94</v>
      </c>
      <c r="CQ69" s="48">
        <v>44784</v>
      </c>
      <c r="CR69" s="49">
        <v>140.63999899999999</v>
      </c>
      <c r="CS69" s="53">
        <f t="shared" ref="CS69:CS132" si="126">(LN(CR69/CO$8)+(CO$7+((CO$6^2)/2))*((365-CP69))/365)/(CO$6*SQRT((365-CP69)/365))</f>
        <v>45.783034216686509</v>
      </c>
      <c r="CT69" s="53">
        <f t="shared" ref="CT69:CT132" si="127">(LN(CR69/CO$8)+(CO$7-((CO$6^2)/2))*((365-CP69)/365))/(CO$6*SQRT((365-CP69)/365))</f>
        <v>45.76719187732612</v>
      </c>
      <c r="CU69" s="54">
        <f t="shared" ref="CU69:CU132" si="128">_xlfn.NORM.S.DIST(CS69,1)</f>
        <v>1</v>
      </c>
      <c r="CV69" s="14">
        <f t="shared" ref="CV69:CV132" si="129">+CU69</f>
        <v>1</v>
      </c>
      <c r="CW69" s="14">
        <f t="shared" si="79"/>
        <v>0</v>
      </c>
      <c r="CX69" s="14">
        <f t="shared" ref="CX69:CX132" si="130">+CW69*CR69</f>
        <v>0</v>
      </c>
      <c r="CY69" s="14">
        <f t="shared" ref="CY69:CY132" si="131">+ABS(CX69*0.05)</f>
        <v>0</v>
      </c>
      <c r="CZ69" s="14">
        <f t="shared" si="80"/>
        <v>114.22845105</v>
      </c>
      <c r="DE69" s="31">
        <f t="shared" si="81"/>
        <v>94</v>
      </c>
      <c r="DF69" s="48">
        <v>44784</v>
      </c>
      <c r="DG69" s="49">
        <v>140.63999899999999</v>
      </c>
      <c r="DH69" s="53">
        <f t="shared" ref="DH69:DH132" si="132">(LN(DG69/DD$8)+(DD$7+((DD$6^2)/2))*((365-DE69))/365)/(DD$6*SQRT((365-DE69)/365))</f>
        <v>14.409365825488289</v>
      </c>
      <c r="DI69" s="53">
        <f t="shared" ref="DI69:DI132" si="133">(LN(DG69/DD$8)+(DD$7-((DD$6^2)/2))*((365-DE69)/365))/(DD$6*SQRT((365-DE69)/365))</f>
        <v>14.393523486127901</v>
      </c>
      <c r="DJ69" s="54">
        <f t="shared" ref="DJ69:DJ132" si="134">_xlfn.NORM.S.DIST(DH69,1)</f>
        <v>1</v>
      </c>
      <c r="DK69" s="14">
        <f t="shared" ref="DK69:DK132" si="135">+DJ69</f>
        <v>1</v>
      </c>
      <c r="DL69" s="14">
        <f t="shared" si="82"/>
        <v>0</v>
      </c>
      <c r="DM69" s="14">
        <f t="shared" ref="DM69:DM132" si="136">+DL69*DG69</f>
        <v>0</v>
      </c>
      <c r="DN69" s="14">
        <f t="shared" ref="DN69:DN132" si="137">+ABS(DM69*0.05)</f>
        <v>0</v>
      </c>
      <c r="DO69" s="14">
        <f t="shared" si="83"/>
        <v>190.60604177471669</v>
      </c>
      <c r="DT69" s="31">
        <f t="shared" si="84"/>
        <v>94</v>
      </c>
      <c r="DU69" s="48">
        <v>44784</v>
      </c>
      <c r="DV69" s="49">
        <v>140.63999899999999</v>
      </c>
      <c r="DW69" s="53">
        <f t="shared" ref="DW69:DW132" si="138">(LN(DV69/DS$8)+(DS$7+((DS$6^2)/2))*((365-DT69))/365)/(DS$6*SQRT((365-DT69)/365))</f>
        <v>69.670695445966317</v>
      </c>
      <c r="DX69" s="53">
        <f t="shared" ref="DX69:DX132" si="139">(LN(DV69/DS$8)+(DS$7-((DS$6^2)/2))*((365-DT69)/365))/(DS$6*SQRT((365-DT69)/365))</f>
        <v>69.654853106605941</v>
      </c>
      <c r="DY69" s="54">
        <f t="shared" ref="DY69:DY132" si="140">_xlfn.NORM.S.DIST(DW69,1)</f>
        <v>1</v>
      </c>
      <c r="DZ69" s="14">
        <f t="shared" ref="DZ69:DZ132" si="141">+DY69</f>
        <v>1</v>
      </c>
      <c r="EA69" s="14">
        <f t="shared" si="85"/>
        <v>0</v>
      </c>
      <c r="EB69" s="14">
        <f t="shared" ref="EB69:EB132" si="142">+EA69*DV69</f>
        <v>0</v>
      </c>
      <c r="EC69" s="14">
        <f t="shared" ref="EC69:EC132" si="143">+ABS(EB69*0.05)</f>
        <v>0</v>
      </c>
      <c r="ED69" s="14">
        <f t="shared" si="86"/>
        <v>114.22845105</v>
      </c>
      <c r="EI69" s="31">
        <f t="shared" si="87"/>
        <v>94</v>
      </c>
      <c r="EJ69" s="48">
        <v>44784</v>
      </c>
      <c r="EK69" s="49">
        <v>140.63999899999999</v>
      </c>
      <c r="EL69" s="53">
        <f t="shared" ref="EL69:EL132" si="144">(LN(EK69/EH$8)+(EH$7+((EH$6^2)/2))*((365-EI69))/365)/(EH$6*SQRT((365-EI69)/365))</f>
        <v>101.91502579046319</v>
      </c>
      <c r="EM69" s="53">
        <f t="shared" ref="EM69:EM132" si="145">(LN(EK69/EH$8)+(EH$7-((EH$6^2)/2))*((365-EI69)/365))/(EH$6*SQRT((365-EI69)/365))</f>
        <v>101.8991834511028</v>
      </c>
      <c r="EN69" s="54">
        <f t="shared" ref="EN69:EN132" si="146">_xlfn.NORM.S.DIST(EL69,1)</f>
        <v>1</v>
      </c>
      <c r="EO69" s="14">
        <f t="shared" ref="EO69:EO132" si="147">+EN69</f>
        <v>1</v>
      </c>
      <c r="EP69" s="14">
        <f t="shared" si="88"/>
        <v>0</v>
      </c>
      <c r="EQ69" s="14">
        <f t="shared" ref="EQ69:EQ132" si="148">+EP69*EK69</f>
        <v>0</v>
      </c>
      <c r="ER69" s="14">
        <f t="shared" ref="ER69:ER132" si="149">+ABS(EQ69*0.05)</f>
        <v>0</v>
      </c>
      <c r="ES69" s="14">
        <f t="shared" si="89"/>
        <v>114.22845105</v>
      </c>
    </row>
    <row r="70" spans="4:149" x14ac:dyDescent="0.35">
      <c r="D70" s="31">
        <f t="shared" ref="D70:D133" si="150">+E70-$E$4</f>
        <v>95</v>
      </c>
      <c r="E70" s="48">
        <v>44785</v>
      </c>
      <c r="F70" s="49">
        <v>143.550003</v>
      </c>
      <c r="G70" s="53">
        <f t="shared" si="90"/>
        <v>33.208805635280783</v>
      </c>
      <c r="H70" s="53">
        <f t="shared" si="91"/>
        <v>33.192992552343071</v>
      </c>
      <c r="I70" s="54">
        <f t="shared" si="92"/>
        <v>1</v>
      </c>
      <c r="J70" s="14">
        <f t="shared" si="93"/>
        <v>1</v>
      </c>
      <c r="K70" s="14">
        <f t="shared" ref="K70:K133" si="151">+J70-J69</f>
        <v>0</v>
      </c>
      <c r="L70" s="14">
        <f t="shared" si="94"/>
        <v>0</v>
      </c>
      <c r="M70" s="14">
        <f t="shared" si="95"/>
        <v>0</v>
      </c>
      <c r="N70" s="14">
        <f t="shared" ref="N70:N133" si="152">+L70+M70+N69</f>
        <v>114.22845105</v>
      </c>
      <c r="S70" s="31">
        <f t="shared" ref="S70:S133" si="153">+T70-$E$4</f>
        <v>95</v>
      </c>
      <c r="T70" s="48">
        <v>44785</v>
      </c>
      <c r="U70" s="49">
        <v>143.550003</v>
      </c>
      <c r="V70" s="53">
        <f t="shared" si="96"/>
        <v>31.15763851746323</v>
      </c>
      <c r="W70" s="53">
        <f t="shared" si="97"/>
        <v>31.141825434525522</v>
      </c>
      <c r="X70" s="54">
        <f t="shared" si="98"/>
        <v>1</v>
      </c>
      <c r="Y70" s="14">
        <f t="shared" si="99"/>
        <v>1</v>
      </c>
      <c r="Z70" s="14">
        <f t="shared" ref="Z70:Z133" si="154">+Y70-Y69</f>
        <v>0</v>
      </c>
      <c r="AA70" s="14">
        <f t="shared" si="100"/>
        <v>0</v>
      </c>
      <c r="AB70" s="14">
        <f t="shared" si="101"/>
        <v>0</v>
      </c>
      <c r="AC70" s="14">
        <f t="shared" ref="AC70:AC133" si="155">+AA70+AB70+AC69</f>
        <v>114.22845105</v>
      </c>
      <c r="AH70" s="31">
        <f t="shared" ref="AH70:AH133" si="156">+AI70-$E$4</f>
        <v>95</v>
      </c>
      <c r="AI70" s="48">
        <v>44785</v>
      </c>
      <c r="AJ70" s="49">
        <v>143.550003</v>
      </c>
      <c r="AK70" s="53">
        <f t="shared" si="102"/>
        <v>27.244713760044281</v>
      </c>
      <c r="AL70" s="53">
        <f t="shared" si="103"/>
        <v>27.228900677106569</v>
      </c>
      <c r="AM70" s="54">
        <f t="shared" si="104"/>
        <v>1</v>
      </c>
      <c r="AN70" s="14">
        <f t="shared" si="105"/>
        <v>1</v>
      </c>
      <c r="AO70" s="14">
        <f t="shared" ref="AO70:AO133" si="157">+AN70-AN69</f>
        <v>0</v>
      </c>
      <c r="AP70" s="14">
        <f t="shared" si="106"/>
        <v>0</v>
      </c>
      <c r="AQ70" s="14">
        <f t="shared" si="107"/>
        <v>0</v>
      </c>
      <c r="AR70" s="14">
        <f t="shared" ref="AR70:AR133" si="158">+AP70+AQ70+AR69</f>
        <v>114.22845105631318</v>
      </c>
      <c r="AW70" s="31">
        <f t="shared" ref="AW70:AW133" si="159">+AX70-$E$4</f>
        <v>95</v>
      </c>
      <c r="AX70" s="48">
        <v>44785</v>
      </c>
      <c r="AY70" s="49">
        <v>143.550003</v>
      </c>
      <c r="AZ70" s="53">
        <f t="shared" si="108"/>
        <v>51.633536757504501</v>
      </c>
      <c r="BA70" s="53">
        <f t="shared" si="109"/>
        <v>51.61772367456679</v>
      </c>
      <c r="BB70" s="54">
        <f t="shared" si="110"/>
        <v>1</v>
      </c>
      <c r="BC70" s="14">
        <f t="shared" si="111"/>
        <v>1</v>
      </c>
      <c r="BD70" s="14">
        <f t="shared" ref="BD70:BD133" si="160">+BC70-BC69</f>
        <v>0</v>
      </c>
      <c r="BE70" s="14">
        <f t="shared" si="112"/>
        <v>0</v>
      </c>
      <c r="BF70" s="14">
        <f t="shared" si="113"/>
        <v>0</v>
      </c>
      <c r="BG70" s="14">
        <f t="shared" ref="BG70:BG133" si="161">+BE70+BF70+BG69</f>
        <v>114.22845105</v>
      </c>
      <c r="BL70" s="31">
        <f t="shared" ref="BL70:BL133" si="162">+BM70-$E$4</f>
        <v>95</v>
      </c>
      <c r="BM70" s="48">
        <v>44785</v>
      </c>
      <c r="BN70" s="49">
        <v>143.550003</v>
      </c>
      <c r="BO70" s="53">
        <f t="shared" si="114"/>
        <v>27.244713760044281</v>
      </c>
      <c r="BP70" s="53">
        <f t="shared" si="115"/>
        <v>27.228900677106569</v>
      </c>
      <c r="BQ70" s="54">
        <f t="shared" si="116"/>
        <v>1</v>
      </c>
      <c r="BR70" s="14">
        <f t="shared" si="117"/>
        <v>1</v>
      </c>
      <c r="BS70" s="14">
        <f t="shared" ref="BS70:BS133" si="163">+BR70-BR69</f>
        <v>0</v>
      </c>
      <c r="BT70" s="14">
        <f t="shared" si="118"/>
        <v>0</v>
      </c>
      <c r="BU70" s="14">
        <f t="shared" si="119"/>
        <v>0</v>
      </c>
      <c r="BV70" s="14">
        <f t="shared" ref="BV70:BV133" si="164">+BT70+BU70+BV69</f>
        <v>114.22845105631318</v>
      </c>
      <c r="CA70" s="31">
        <f t="shared" ref="CA70:CA133" si="165">+CB70-$E$4</f>
        <v>95</v>
      </c>
      <c r="CB70" s="48">
        <v>44785</v>
      </c>
      <c r="CC70" s="49">
        <v>143.550003</v>
      </c>
      <c r="CD70" s="53">
        <f t="shared" si="120"/>
        <v>28.522308230211792</v>
      </c>
      <c r="CE70" s="53">
        <f t="shared" si="121"/>
        <v>28.50649514727408</v>
      </c>
      <c r="CF70" s="54">
        <f t="shared" si="122"/>
        <v>1</v>
      </c>
      <c r="CG70" s="14">
        <f t="shared" si="123"/>
        <v>1</v>
      </c>
      <c r="CH70" s="14">
        <f t="shared" ref="CH70:CH133" si="166">+CG70-CG69</f>
        <v>0</v>
      </c>
      <c r="CI70" s="14">
        <f t="shared" si="124"/>
        <v>0</v>
      </c>
      <c r="CJ70" s="14">
        <f t="shared" si="125"/>
        <v>0</v>
      </c>
      <c r="CK70" s="14">
        <f t="shared" ref="CK70:CK133" si="167">+CI70+CJ70+CK69</f>
        <v>114.22845105000225</v>
      </c>
      <c r="CP70" s="31">
        <f t="shared" ref="CP70:CP133" si="168">+CQ70-$E$4</f>
        <v>95</v>
      </c>
      <c r="CQ70" s="48">
        <v>44785</v>
      </c>
      <c r="CR70" s="49">
        <v>143.550003</v>
      </c>
      <c r="CS70" s="53">
        <f t="shared" si="126"/>
        <v>47.14663586336701</v>
      </c>
      <c r="CT70" s="53">
        <f t="shared" si="127"/>
        <v>47.130822780429298</v>
      </c>
      <c r="CU70" s="54">
        <f t="shared" si="128"/>
        <v>1</v>
      </c>
      <c r="CV70" s="14">
        <f t="shared" si="129"/>
        <v>1</v>
      </c>
      <c r="CW70" s="14">
        <f t="shared" ref="CW70:CW133" si="169">+CV70-CV69</f>
        <v>0</v>
      </c>
      <c r="CX70" s="14">
        <f t="shared" si="130"/>
        <v>0</v>
      </c>
      <c r="CY70" s="14">
        <f t="shared" si="131"/>
        <v>0</v>
      </c>
      <c r="CZ70" s="14">
        <f t="shared" ref="CZ70:CZ133" si="170">+CX70+CY70+CZ69</f>
        <v>114.22845105</v>
      </c>
      <c r="DE70" s="31">
        <f t="shared" ref="DE70:DE133" si="171">+DF70-$E$4</f>
        <v>95</v>
      </c>
      <c r="DF70" s="48">
        <v>44785</v>
      </c>
      <c r="DG70" s="49">
        <v>143.550003</v>
      </c>
      <c r="DH70" s="53">
        <f t="shared" si="132"/>
        <v>15.714921782595155</v>
      </c>
      <c r="DI70" s="53">
        <f t="shared" si="133"/>
        <v>15.699108699657444</v>
      </c>
      <c r="DJ70" s="54">
        <f t="shared" si="134"/>
        <v>1</v>
      </c>
      <c r="DK70" s="14">
        <f t="shared" si="135"/>
        <v>1</v>
      </c>
      <c r="DL70" s="14">
        <f t="shared" ref="DL70:DL133" si="172">+DK70-DK69</f>
        <v>0</v>
      </c>
      <c r="DM70" s="14">
        <f t="shared" si="136"/>
        <v>0</v>
      </c>
      <c r="DN70" s="14">
        <f t="shared" si="137"/>
        <v>0</v>
      </c>
      <c r="DO70" s="14">
        <f t="shared" ref="DO70:DO133" si="173">+DM70+DN70+DO69</f>
        <v>190.60604177471669</v>
      </c>
      <c r="DT70" s="31">
        <f t="shared" ref="DT70:DT133" si="174">+DU70-$E$4</f>
        <v>95</v>
      </c>
      <c r="DU70" s="48">
        <v>44785</v>
      </c>
      <c r="DV70" s="49">
        <v>143.550003</v>
      </c>
      <c r="DW70" s="53">
        <f t="shared" si="138"/>
        <v>71.078492618368131</v>
      </c>
      <c r="DX70" s="53">
        <f t="shared" si="139"/>
        <v>71.062679535430419</v>
      </c>
      <c r="DY70" s="54">
        <f t="shared" si="140"/>
        <v>1</v>
      </c>
      <c r="DZ70" s="14">
        <f t="shared" si="141"/>
        <v>1</v>
      </c>
      <c r="EA70" s="14">
        <f t="shared" ref="EA70:EA133" si="175">+DZ70-DZ69</f>
        <v>0</v>
      </c>
      <c r="EB70" s="14">
        <f t="shared" si="142"/>
        <v>0</v>
      </c>
      <c r="EC70" s="14">
        <f t="shared" si="143"/>
        <v>0</v>
      </c>
      <c r="ED70" s="14">
        <f t="shared" ref="ED70:ED133" si="176">+EB70+EC70+ED69</f>
        <v>114.22845105</v>
      </c>
      <c r="EI70" s="31">
        <f t="shared" ref="EI70:EI133" si="177">+EJ70-$E$4</f>
        <v>95</v>
      </c>
      <c r="EJ70" s="48">
        <v>44785</v>
      </c>
      <c r="EK70" s="49">
        <v>143.550003</v>
      </c>
      <c r="EL70" s="53">
        <f t="shared" si="144"/>
        <v>103.38247949924286</v>
      </c>
      <c r="EM70" s="53">
        <f t="shared" si="145"/>
        <v>103.36666641630515</v>
      </c>
      <c r="EN70" s="54">
        <f t="shared" si="146"/>
        <v>1</v>
      </c>
      <c r="EO70" s="14">
        <f t="shared" si="147"/>
        <v>1</v>
      </c>
      <c r="EP70" s="14">
        <f t="shared" ref="EP70:EP133" si="178">+EO70-EO69</f>
        <v>0</v>
      </c>
      <c r="EQ70" s="14">
        <f t="shared" si="148"/>
        <v>0</v>
      </c>
      <c r="ER70" s="14">
        <f t="shared" si="149"/>
        <v>0</v>
      </c>
      <c r="ES70" s="14">
        <f t="shared" ref="ES70:ES133" si="179">+EQ70+ER70+ES69</f>
        <v>114.22845105</v>
      </c>
    </row>
    <row r="71" spans="4:149" x14ac:dyDescent="0.35">
      <c r="D71" s="31">
        <f t="shared" si="150"/>
        <v>98</v>
      </c>
      <c r="E71" s="48">
        <v>44788</v>
      </c>
      <c r="F71" s="49">
        <v>143.179993</v>
      </c>
      <c r="G71" s="53">
        <f t="shared" si="90"/>
        <v>33.18175023750463</v>
      </c>
      <c r="H71" s="53">
        <f t="shared" si="91"/>
        <v>33.166025250421946</v>
      </c>
      <c r="I71" s="54">
        <f t="shared" si="92"/>
        <v>1</v>
      </c>
      <c r="J71" s="14">
        <f t="shared" si="93"/>
        <v>1</v>
      </c>
      <c r="K71" s="14">
        <f t="shared" si="151"/>
        <v>0</v>
      </c>
      <c r="L71" s="14">
        <f t="shared" si="94"/>
        <v>0</v>
      </c>
      <c r="M71" s="14">
        <f t="shared" si="95"/>
        <v>0</v>
      </c>
      <c r="N71" s="14">
        <f t="shared" si="152"/>
        <v>114.22845105</v>
      </c>
      <c r="S71" s="31">
        <f t="shared" si="153"/>
        <v>98</v>
      </c>
      <c r="T71" s="48">
        <v>44788</v>
      </c>
      <c r="U71" s="49">
        <v>143.179993</v>
      </c>
      <c r="V71" s="53">
        <f t="shared" si="96"/>
        <v>31.119091897462226</v>
      </c>
      <c r="W71" s="53">
        <f t="shared" si="97"/>
        <v>31.103366910379542</v>
      </c>
      <c r="X71" s="54">
        <f t="shared" si="98"/>
        <v>1</v>
      </c>
      <c r="Y71" s="14">
        <f t="shared" si="99"/>
        <v>1</v>
      </c>
      <c r="Z71" s="14">
        <f t="shared" si="154"/>
        <v>0</v>
      </c>
      <c r="AA71" s="14">
        <f t="shared" si="100"/>
        <v>0</v>
      </c>
      <c r="AB71" s="14">
        <f t="shared" si="101"/>
        <v>0</v>
      </c>
      <c r="AC71" s="14">
        <f t="shared" si="155"/>
        <v>114.22845105</v>
      </c>
      <c r="AH71" s="31">
        <f t="shared" si="156"/>
        <v>98</v>
      </c>
      <c r="AI71" s="48">
        <v>44788</v>
      </c>
      <c r="AJ71" s="49">
        <v>143.179993</v>
      </c>
      <c r="AK71" s="53">
        <f t="shared" si="102"/>
        <v>27.184245821421285</v>
      </c>
      <c r="AL71" s="53">
        <f t="shared" si="103"/>
        <v>27.168520834338604</v>
      </c>
      <c r="AM71" s="54">
        <f t="shared" si="104"/>
        <v>1</v>
      </c>
      <c r="AN71" s="14">
        <f t="shared" si="105"/>
        <v>1</v>
      </c>
      <c r="AO71" s="14">
        <f t="shared" si="157"/>
        <v>0</v>
      </c>
      <c r="AP71" s="14">
        <f t="shared" si="106"/>
        <v>0</v>
      </c>
      <c r="AQ71" s="14">
        <f t="shared" si="107"/>
        <v>0</v>
      </c>
      <c r="AR71" s="14">
        <f t="shared" si="158"/>
        <v>114.22845105631318</v>
      </c>
      <c r="AW71" s="31">
        <f t="shared" si="159"/>
        <v>98</v>
      </c>
      <c r="AX71" s="48">
        <v>44788</v>
      </c>
      <c r="AY71" s="49">
        <v>143.179993</v>
      </c>
      <c r="AZ71" s="53">
        <f t="shared" si="108"/>
        <v>51.709701949566906</v>
      </c>
      <c r="BA71" s="53">
        <f t="shared" si="109"/>
        <v>51.693976962484221</v>
      </c>
      <c r="BB71" s="54">
        <f t="shared" si="110"/>
        <v>1</v>
      </c>
      <c r="BC71" s="14">
        <f t="shared" si="111"/>
        <v>1</v>
      </c>
      <c r="BD71" s="14">
        <f t="shared" si="160"/>
        <v>0</v>
      </c>
      <c r="BE71" s="14">
        <f t="shared" si="112"/>
        <v>0</v>
      </c>
      <c r="BF71" s="14">
        <f t="shared" si="113"/>
        <v>0</v>
      </c>
      <c r="BG71" s="14">
        <f t="shared" si="161"/>
        <v>114.22845105</v>
      </c>
      <c r="BL71" s="31">
        <f t="shared" si="162"/>
        <v>98</v>
      </c>
      <c r="BM71" s="48">
        <v>44788</v>
      </c>
      <c r="BN71" s="49">
        <v>143.179993</v>
      </c>
      <c r="BO71" s="53">
        <f t="shared" si="114"/>
        <v>27.184245821421285</v>
      </c>
      <c r="BP71" s="53">
        <f t="shared" si="115"/>
        <v>27.168520834338604</v>
      </c>
      <c r="BQ71" s="54">
        <f t="shared" si="116"/>
        <v>1</v>
      </c>
      <c r="BR71" s="14">
        <f t="shared" si="117"/>
        <v>1</v>
      </c>
      <c r="BS71" s="14">
        <f t="shared" si="163"/>
        <v>0</v>
      </c>
      <c r="BT71" s="14">
        <f t="shared" si="118"/>
        <v>0</v>
      </c>
      <c r="BU71" s="14">
        <f t="shared" si="119"/>
        <v>0</v>
      </c>
      <c r="BV71" s="14">
        <f t="shared" si="164"/>
        <v>114.22845105631318</v>
      </c>
      <c r="CA71" s="31">
        <f t="shared" si="165"/>
        <v>98</v>
      </c>
      <c r="CB71" s="48">
        <v>44788</v>
      </c>
      <c r="CC71" s="49">
        <v>143.179993</v>
      </c>
      <c r="CD71" s="53">
        <f t="shared" si="120"/>
        <v>28.468997739581411</v>
      </c>
      <c r="CE71" s="53">
        <f t="shared" si="121"/>
        <v>28.45327275249873</v>
      </c>
      <c r="CF71" s="54">
        <f t="shared" si="122"/>
        <v>1</v>
      </c>
      <c r="CG71" s="14">
        <f t="shared" si="123"/>
        <v>1</v>
      </c>
      <c r="CH71" s="14">
        <f t="shared" si="166"/>
        <v>0</v>
      </c>
      <c r="CI71" s="14">
        <f t="shared" si="124"/>
        <v>0</v>
      </c>
      <c r="CJ71" s="14">
        <f t="shared" si="125"/>
        <v>0</v>
      </c>
      <c r="CK71" s="14">
        <f t="shared" si="167"/>
        <v>114.22845105000225</v>
      </c>
      <c r="CP71" s="31">
        <f t="shared" si="168"/>
        <v>98</v>
      </c>
      <c r="CQ71" s="48">
        <v>44788</v>
      </c>
      <c r="CR71" s="49">
        <v>143.179993</v>
      </c>
      <c r="CS71" s="53">
        <f t="shared" si="126"/>
        <v>47.197664159060743</v>
      </c>
      <c r="CT71" s="53">
        <f t="shared" si="127"/>
        <v>47.181939171978058</v>
      </c>
      <c r="CU71" s="54">
        <f t="shared" si="128"/>
        <v>1</v>
      </c>
      <c r="CV71" s="14">
        <f t="shared" si="129"/>
        <v>1</v>
      </c>
      <c r="CW71" s="14">
        <f t="shared" si="169"/>
        <v>0</v>
      </c>
      <c r="CX71" s="14">
        <f t="shared" si="130"/>
        <v>0</v>
      </c>
      <c r="CY71" s="14">
        <f t="shared" si="131"/>
        <v>0</v>
      </c>
      <c r="CZ71" s="14">
        <f t="shared" si="170"/>
        <v>114.22845105</v>
      </c>
      <c r="DE71" s="31">
        <f t="shared" si="171"/>
        <v>98</v>
      </c>
      <c r="DF71" s="48">
        <v>44788</v>
      </c>
      <c r="DG71" s="49">
        <v>143.179993</v>
      </c>
      <c r="DH71" s="53">
        <f t="shared" si="132"/>
        <v>15.589860666425439</v>
      </c>
      <c r="DI71" s="53">
        <f t="shared" si="133"/>
        <v>15.574135679342756</v>
      </c>
      <c r="DJ71" s="54">
        <f t="shared" si="134"/>
        <v>1</v>
      </c>
      <c r="DK71" s="14">
        <f t="shared" si="135"/>
        <v>1</v>
      </c>
      <c r="DL71" s="14">
        <f t="shared" si="172"/>
        <v>0</v>
      </c>
      <c r="DM71" s="14">
        <f t="shared" si="136"/>
        <v>0</v>
      </c>
      <c r="DN71" s="14">
        <f t="shared" si="137"/>
        <v>0</v>
      </c>
      <c r="DO71" s="14">
        <f t="shared" si="173"/>
        <v>190.60604177471669</v>
      </c>
      <c r="DT71" s="31">
        <f t="shared" si="174"/>
        <v>98</v>
      </c>
      <c r="DU71" s="48">
        <v>44788</v>
      </c>
      <c r="DV71" s="49">
        <v>143.179993</v>
      </c>
      <c r="DW71" s="53">
        <f t="shared" si="138"/>
        <v>71.263593989744564</v>
      </c>
      <c r="DX71" s="53">
        <f t="shared" si="139"/>
        <v>71.247869002661872</v>
      </c>
      <c r="DY71" s="54">
        <f t="shared" si="140"/>
        <v>1</v>
      </c>
      <c r="DZ71" s="14">
        <f t="shared" si="141"/>
        <v>1</v>
      </c>
      <c r="EA71" s="14">
        <f t="shared" si="175"/>
        <v>0</v>
      </c>
      <c r="EB71" s="14">
        <f t="shared" si="142"/>
        <v>0</v>
      </c>
      <c r="EC71" s="14">
        <f t="shared" si="143"/>
        <v>0</v>
      </c>
      <c r="ED71" s="14">
        <f t="shared" si="176"/>
        <v>114.22845105</v>
      </c>
      <c r="EI71" s="31">
        <f t="shared" si="177"/>
        <v>98</v>
      </c>
      <c r="EJ71" s="48">
        <v>44788</v>
      </c>
      <c r="EK71" s="49">
        <v>143.179993</v>
      </c>
      <c r="EL71" s="53">
        <f t="shared" si="144"/>
        <v>103.74855700307199</v>
      </c>
      <c r="EM71" s="53">
        <f t="shared" si="145"/>
        <v>103.73283201598932</v>
      </c>
      <c r="EN71" s="54">
        <f t="shared" si="146"/>
        <v>1</v>
      </c>
      <c r="EO71" s="14">
        <f t="shared" si="147"/>
        <v>1</v>
      </c>
      <c r="EP71" s="14">
        <f t="shared" si="178"/>
        <v>0</v>
      </c>
      <c r="EQ71" s="14">
        <f t="shared" si="148"/>
        <v>0</v>
      </c>
      <c r="ER71" s="14">
        <f t="shared" si="149"/>
        <v>0</v>
      </c>
      <c r="ES71" s="14">
        <f t="shared" si="179"/>
        <v>114.22845105</v>
      </c>
    </row>
    <row r="72" spans="4:149" x14ac:dyDescent="0.35">
      <c r="D72" s="31">
        <f t="shared" si="150"/>
        <v>99</v>
      </c>
      <c r="E72" s="48">
        <v>44789</v>
      </c>
      <c r="F72" s="49">
        <v>144.779999</v>
      </c>
      <c r="G72" s="53">
        <f t="shared" si="90"/>
        <v>33.935733033489676</v>
      </c>
      <c r="H72" s="53">
        <f t="shared" si="91"/>
        <v>33.920037521572709</v>
      </c>
      <c r="I72" s="54">
        <f t="shared" si="92"/>
        <v>1</v>
      </c>
      <c r="J72" s="14">
        <f t="shared" si="93"/>
        <v>1</v>
      </c>
      <c r="K72" s="14">
        <f t="shared" si="151"/>
        <v>0</v>
      </c>
      <c r="L72" s="14">
        <f t="shared" si="94"/>
        <v>0</v>
      </c>
      <c r="M72" s="14">
        <f t="shared" si="95"/>
        <v>0</v>
      </c>
      <c r="N72" s="14">
        <f t="shared" si="152"/>
        <v>114.22845105</v>
      </c>
      <c r="S72" s="31">
        <f t="shared" si="153"/>
        <v>99</v>
      </c>
      <c r="T72" s="48">
        <v>44789</v>
      </c>
      <c r="U72" s="49">
        <v>144.779999</v>
      </c>
      <c r="V72" s="53">
        <f t="shared" si="96"/>
        <v>31.869201153246529</v>
      </c>
      <c r="W72" s="53">
        <f t="shared" si="97"/>
        <v>31.853505641329562</v>
      </c>
      <c r="X72" s="54">
        <f t="shared" si="98"/>
        <v>1</v>
      </c>
      <c r="Y72" s="14">
        <f t="shared" si="99"/>
        <v>1</v>
      </c>
      <c r="Z72" s="14">
        <f t="shared" si="154"/>
        <v>0</v>
      </c>
      <c r="AA72" s="14">
        <f t="shared" si="100"/>
        <v>0</v>
      </c>
      <c r="AB72" s="14">
        <f t="shared" si="101"/>
        <v>0</v>
      </c>
      <c r="AC72" s="14">
        <f t="shared" si="155"/>
        <v>114.22845105</v>
      </c>
      <c r="AH72" s="31">
        <f t="shared" si="156"/>
        <v>99</v>
      </c>
      <c r="AI72" s="48">
        <v>44789</v>
      </c>
      <c r="AJ72" s="49">
        <v>144.779999</v>
      </c>
      <c r="AK72" s="53">
        <f t="shared" si="102"/>
        <v>27.926965688394354</v>
      </c>
      <c r="AL72" s="53">
        <f t="shared" si="103"/>
        <v>27.911270176477384</v>
      </c>
      <c r="AM72" s="54">
        <f t="shared" si="104"/>
        <v>1</v>
      </c>
      <c r="AN72" s="14">
        <f t="shared" si="105"/>
        <v>1</v>
      </c>
      <c r="AO72" s="14">
        <f t="shared" si="157"/>
        <v>0</v>
      </c>
      <c r="AP72" s="14">
        <f t="shared" si="106"/>
        <v>0</v>
      </c>
      <c r="AQ72" s="14">
        <f t="shared" si="107"/>
        <v>0</v>
      </c>
      <c r="AR72" s="14">
        <f t="shared" si="158"/>
        <v>114.22845105631318</v>
      </c>
      <c r="AW72" s="31">
        <f t="shared" si="159"/>
        <v>99</v>
      </c>
      <c r="AX72" s="48">
        <v>44789</v>
      </c>
      <c r="AY72" s="49">
        <v>144.779999</v>
      </c>
      <c r="AZ72" s="53">
        <f t="shared" si="108"/>
        <v>52.498479051715542</v>
      </c>
      <c r="BA72" s="53">
        <f t="shared" si="109"/>
        <v>52.482783539798575</v>
      </c>
      <c r="BB72" s="54">
        <f t="shared" si="110"/>
        <v>1</v>
      </c>
      <c r="BC72" s="14">
        <f t="shared" si="111"/>
        <v>1</v>
      </c>
      <c r="BD72" s="14">
        <f t="shared" si="160"/>
        <v>0</v>
      </c>
      <c r="BE72" s="14">
        <f t="shared" si="112"/>
        <v>0</v>
      </c>
      <c r="BF72" s="14">
        <f t="shared" si="113"/>
        <v>0</v>
      </c>
      <c r="BG72" s="14">
        <f t="shared" si="161"/>
        <v>114.22845105</v>
      </c>
      <c r="BL72" s="31">
        <f t="shared" si="162"/>
        <v>99</v>
      </c>
      <c r="BM72" s="48">
        <v>44789</v>
      </c>
      <c r="BN72" s="49">
        <v>144.779999</v>
      </c>
      <c r="BO72" s="53">
        <f t="shared" si="114"/>
        <v>27.926965688394354</v>
      </c>
      <c r="BP72" s="53">
        <f t="shared" si="115"/>
        <v>27.911270176477384</v>
      </c>
      <c r="BQ72" s="54">
        <f t="shared" si="116"/>
        <v>1</v>
      </c>
      <c r="BR72" s="14">
        <f t="shared" si="117"/>
        <v>1</v>
      </c>
      <c r="BS72" s="14">
        <f t="shared" si="163"/>
        <v>0</v>
      </c>
      <c r="BT72" s="14">
        <f t="shared" si="118"/>
        <v>0</v>
      </c>
      <c r="BU72" s="14">
        <f t="shared" si="119"/>
        <v>0</v>
      </c>
      <c r="BV72" s="14">
        <f t="shared" si="164"/>
        <v>114.22845105631318</v>
      </c>
      <c r="CA72" s="31">
        <f t="shared" si="165"/>
        <v>99</v>
      </c>
      <c r="CB72" s="48">
        <v>44789</v>
      </c>
      <c r="CC72" s="49">
        <v>144.779999</v>
      </c>
      <c r="CD72" s="53">
        <f t="shared" si="120"/>
        <v>29.214130288338168</v>
      </c>
      <c r="CE72" s="53">
        <f t="shared" si="121"/>
        <v>29.198434776421198</v>
      </c>
      <c r="CF72" s="54">
        <f t="shared" si="122"/>
        <v>1</v>
      </c>
      <c r="CG72" s="14">
        <f t="shared" si="123"/>
        <v>1</v>
      </c>
      <c r="CH72" s="14">
        <f t="shared" si="166"/>
        <v>0</v>
      </c>
      <c r="CI72" s="14">
        <f t="shared" si="124"/>
        <v>0</v>
      </c>
      <c r="CJ72" s="14">
        <f t="shared" si="125"/>
        <v>0</v>
      </c>
      <c r="CK72" s="14">
        <f t="shared" si="167"/>
        <v>114.22845105000225</v>
      </c>
      <c r="CP72" s="31">
        <f t="shared" si="168"/>
        <v>99</v>
      </c>
      <c r="CQ72" s="48">
        <v>44789</v>
      </c>
      <c r="CR72" s="49">
        <v>144.779999</v>
      </c>
      <c r="CS72" s="53">
        <f t="shared" si="126"/>
        <v>47.977967943341099</v>
      </c>
      <c r="CT72" s="53">
        <f t="shared" si="127"/>
        <v>47.962272431424132</v>
      </c>
      <c r="CU72" s="54">
        <f t="shared" si="128"/>
        <v>1</v>
      </c>
      <c r="CV72" s="14">
        <f t="shared" si="129"/>
        <v>1</v>
      </c>
      <c r="CW72" s="14">
        <f t="shared" si="169"/>
        <v>0</v>
      </c>
      <c r="CX72" s="14">
        <f t="shared" si="130"/>
        <v>0</v>
      </c>
      <c r="CY72" s="14">
        <f t="shared" si="131"/>
        <v>0</v>
      </c>
      <c r="CZ72" s="14">
        <f t="shared" si="170"/>
        <v>114.22845105</v>
      </c>
      <c r="DE72" s="31">
        <f t="shared" si="171"/>
        <v>99</v>
      </c>
      <c r="DF72" s="48">
        <v>44789</v>
      </c>
      <c r="DG72" s="49">
        <v>144.779999</v>
      </c>
      <c r="DH72" s="53">
        <f t="shared" si="132"/>
        <v>16.310807020970866</v>
      </c>
      <c r="DI72" s="53">
        <f t="shared" si="133"/>
        <v>16.2951115090539</v>
      </c>
      <c r="DJ72" s="54">
        <f t="shared" si="134"/>
        <v>1</v>
      </c>
      <c r="DK72" s="14">
        <f t="shared" si="135"/>
        <v>1</v>
      </c>
      <c r="DL72" s="14">
        <f t="shared" si="172"/>
        <v>0</v>
      </c>
      <c r="DM72" s="14">
        <f t="shared" si="136"/>
        <v>0</v>
      </c>
      <c r="DN72" s="14">
        <f t="shared" si="137"/>
        <v>0</v>
      </c>
      <c r="DO72" s="14">
        <f t="shared" si="173"/>
        <v>190.60604177471669</v>
      </c>
      <c r="DT72" s="31">
        <f t="shared" si="174"/>
        <v>99</v>
      </c>
      <c r="DU72" s="48">
        <v>44789</v>
      </c>
      <c r="DV72" s="49">
        <v>144.779999</v>
      </c>
      <c r="DW72" s="53">
        <f t="shared" si="138"/>
        <v>72.089092048257342</v>
      </c>
      <c r="DX72" s="53">
        <f t="shared" si="139"/>
        <v>72.073396536340383</v>
      </c>
      <c r="DY72" s="54">
        <f t="shared" si="140"/>
        <v>1</v>
      </c>
      <c r="DZ72" s="14">
        <f t="shared" si="141"/>
        <v>1</v>
      </c>
      <c r="EA72" s="14">
        <f t="shared" si="175"/>
        <v>0</v>
      </c>
      <c r="EB72" s="14">
        <f t="shared" si="142"/>
        <v>0</v>
      </c>
      <c r="EC72" s="14">
        <f t="shared" si="143"/>
        <v>0</v>
      </c>
      <c r="ED72" s="14">
        <f t="shared" si="176"/>
        <v>114.22845105</v>
      </c>
      <c r="EI72" s="31">
        <f t="shared" si="177"/>
        <v>99</v>
      </c>
      <c r="EJ72" s="48">
        <v>44789</v>
      </c>
      <c r="EK72" s="49">
        <v>144.779999</v>
      </c>
      <c r="EL72" s="53">
        <f t="shared" si="144"/>
        <v>104.63505974069686</v>
      </c>
      <c r="EM72" s="53">
        <f t="shared" si="145"/>
        <v>104.6193642287799</v>
      </c>
      <c r="EN72" s="54">
        <f t="shared" si="146"/>
        <v>1</v>
      </c>
      <c r="EO72" s="14">
        <f t="shared" si="147"/>
        <v>1</v>
      </c>
      <c r="EP72" s="14">
        <f t="shared" si="178"/>
        <v>0</v>
      </c>
      <c r="EQ72" s="14">
        <f t="shared" si="148"/>
        <v>0</v>
      </c>
      <c r="ER72" s="14">
        <f t="shared" si="149"/>
        <v>0</v>
      </c>
      <c r="ES72" s="14">
        <f t="shared" si="179"/>
        <v>114.22845105</v>
      </c>
    </row>
    <row r="73" spans="4:149" x14ac:dyDescent="0.35">
      <c r="D73" s="31">
        <f t="shared" si="150"/>
        <v>100</v>
      </c>
      <c r="E73" s="48">
        <v>44790</v>
      </c>
      <c r="F73" s="49">
        <v>142.10000600000001</v>
      </c>
      <c r="G73" s="53">
        <f t="shared" si="90"/>
        <v>32.790651631846949</v>
      </c>
      <c r="H73" s="53">
        <f t="shared" si="91"/>
        <v>32.774985650552402</v>
      </c>
      <c r="I73" s="54">
        <f t="shared" si="92"/>
        <v>1</v>
      </c>
      <c r="J73" s="14">
        <f t="shared" si="93"/>
        <v>1</v>
      </c>
      <c r="K73" s="14">
        <f t="shared" si="151"/>
        <v>0</v>
      </c>
      <c r="L73" s="14">
        <f t="shared" si="94"/>
        <v>0</v>
      </c>
      <c r="M73" s="14">
        <f t="shared" si="95"/>
        <v>0</v>
      </c>
      <c r="N73" s="14">
        <f t="shared" si="152"/>
        <v>114.22845105</v>
      </c>
      <c r="S73" s="31">
        <f t="shared" si="153"/>
        <v>100</v>
      </c>
      <c r="T73" s="48">
        <v>44790</v>
      </c>
      <c r="U73" s="49">
        <v>142.10000600000001</v>
      </c>
      <c r="V73" s="53">
        <f t="shared" si="96"/>
        <v>30.720224306336579</v>
      </c>
      <c r="W73" s="53">
        <f t="shared" si="97"/>
        <v>30.70455832504204</v>
      </c>
      <c r="X73" s="54">
        <f t="shared" si="98"/>
        <v>1</v>
      </c>
      <c r="Y73" s="14">
        <f t="shared" si="99"/>
        <v>1</v>
      </c>
      <c r="Z73" s="14">
        <f t="shared" si="154"/>
        <v>0</v>
      </c>
      <c r="AA73" s="14">
        <f t="shared" si="100"/>
        <v>0</v>
      </c>
      <c r="AB73" s="14">
        <f t="shared" si="101"/>
        <v>0</v>
      </c>
      <c r="AC73" s="14">
        <f t="shared" si="155"/>
        <v>114.22845105</v>
      </c>
      <c r="AH73" s="31">
        <f t="shared" si="156"/>
        <v>100</v>
      </c>
      <c r="AI73" s="48">
        <v>44790</v>
      </c>
      <c r="AJ73" s="49">
        <v>142.10000600000001</v>
      </c>
      <c r="AK73" s="53">
        <f t="shared" si="102"/>
        <v>26.770557665304334</v>
      </c>
      <c r="AL73" s="53">
        <f t="shared" si="103"/>
        <v>26.754891684009792</v>
      </c>
      <c r="AM73" s="54">
        <f t="shared" si="104"/>
        <v>1</v>
      </c>
      <c r="AN73" s="14">
        <f t="shared" si="105"/>
        <v>1</v>
      </c>
      <c r="AO73" s="14">
        <f t="shared" si="157"/>
        <v>0</v>
      </c>
      <c r="AP73" s="14">
        <f t="shared" si="106"/>
        <v>0</v>
      </c>
      <c r="AQ73" s="14">
        <f t="shared" si="107"/>
        <v>0</v>
      </c>
      <c r="AR73" s="14">
        <f t="shared" si="158"/>
        <v>114.22845105631318</v>
      </c>
      <c r="AW73" s="31">
        <f t="shared" si="159"/>
        <v>100</v>
      </c>
      <c r="AX73" s="48">
        <v>44790</v>
      </c>
      <c r="AY73" s="49">
        <v>142.10000600000001</v>
      </c>
      <c r="AZ73" s="53">
        <f t="shared" si="108"/>
        <v>51.38838871980397</v>
      </c>
      <c r="BA73" s="53">
        <f t="shared" si="109"/>
        <v>51.372722738509424</v>
      </c>
      <c r="BB73" s="54">
        <f t="shared" si="110"/>
        <v>1</v>
      </c>
      <c r="BC73" s="14">
        <f t="shared" si="111"/>
        <v>1</v>
      </c>
      <c r="BD73" s="14">
        <f t="shared" si="160"/>
        <v>0</v>
      </c>
      <c r="BE73" s="14">
        <f t="shared" si="112"/>
        <v>0</v>
      </c>
      <c r="BF73" s="14">
        <f t="shared" si="113"/>
        <v>0</v>
      </c>
      <c r="BG73" s="14">
        <f t="shared" si="161"/>
        <v>114.22845105</v>
      </c>
      <c r="BL73" s="31">
        <f t="shared" si="162"/>
        <v>100</v>
      </c>
      <c r="BM73" s="48">
        <v>44790</v>
      </c>
      <c r="BN73" s="49">
        <v>142.10000600000001</v>
      </c>
      <c r="BO73" s="53">
        <f t="shared" si="114"/>
        <v>26.770557665304334</v>
      </c>
      <c r="BP73" s="53">
        <f t="shared" si="115"/>
        <v>26.754891684009792</v>
      </c>
      <c r="BQ73" s="54">
        <f t="shared" si="116"/>
        <v>1</v>
      </c>
      <c r="BR73" s="14">
        <f t="shared" si="117"/>
        <v>1</v>
      </c>
      <c r="BS73" s="14">
        <f t="shared" si="163"/>
        <v>0</v>
      </c>
      <c r="BT73" s="14">
        <f t="shared" si="118"/>
        <v>0</v>
      </c>
      <c r="BU73" s="14">
        <f t="shared" si="119"/>
        <v>0</v>
      </c>
      <c r="BV73" s="14">
        <f t="shared" si="164"/>
        <v>114.22845105631318</v>
      </c>
      <c r="CA73" s="31">
        <f t="shared" si="165"/>
        <v>100</v>
      </c>
      <c r="CB73" s="48">
        <v>44790</v>
      </c>
      <c r="CC73" s="49">
        <v>142.10000600000001</v>
      </c>
      <c r="CD73" s="53">
        <f t="shared" si="120"/>
        <v>28.060148590869787</v>
      </c>
      <c r="CE73" s="53">
        <f t="shared" si="121"/>
        <v>28.044482609575244</v>
      </c>
      <c r="CF73" s="54">
        <f t="shared" si="122"/>
        <v>1</v>
      </c>
      <c r="CG73" s="14">
        <f t="shared" si="123"/>
        <v>1</v>
      </c>
      <c r="CH73" s="14">
        <f t="shared" si="166"/>
        <v>0</v>
      </c>
      <c r="CI73" s="14">
        <f t="shared" si="124"/>
        <v>0</v>
      </c>
      <c r="CJ73" s="14">
        <f t="shared" si="125"/>
        <v>0</v>
      </c>
      <c r="CK73" s="14">
        <f t="shared" si="167"/>
        <v>114.22845105000225</v>
      </c>
      <c r="CP73" s="31">
        <f t="shared" si="168"/>
        <v>100</v>
      </c>
      <c r="CQ73" s="48">
        <v>44790</v>
      </c>
      <c r="CR73" s="49">
        <v>142.10000600000001</v>
      </c>
      <c r="CS73" s="53">
        <f t="shared" si="126"/>
        <v>46.859356376518576</v>
      </c>
      <c r="CT73" s="53">
        <f t="shared" si="127"/>
        <v>46.84369039522403</v>
      </c>
      <c r="CU73" s="54">
        <f t="shared" si="128"/>
        <v>1</v>
      </c>
      <c r="CV73" s="14">
        <f t="shared" si="129"/>
        <v>1</v>
      </c>
      <c r="CW73" s="14">
        <f t="shared" si="169"/>
        <v>0</v>
      </c>
      <c r="CX73" s="14">
        <f t="shared" si="130"/>
        <v>0</v>
      </c>
      <c r="CY73" s="14">
        <f t="shared" si="131"/>
        <v>0</v>
      </c>
      <c r="CZ73" s="14">
        <f t="shared" si="170"/>
        <v>114.22845105</v>
      </c>
      <c r="DE73" s="31">
        <f t="shared" si="171"/>
        <v>100</v>
      </c>
      <c r="DF73" s="48">
        <v>44790</v>
      </c>
      <c r="DG73" s="49">
        <v>142.10000600000001</v>
      </c>
      <c r="DH73" s="53">
        <f t="shared" si="132"/>
        <v>15.132502355135159</v>
      </c>
      <c r="DI73" s="53">
        <f t="shared" si="133"/>
        <v>15.116836373840616</v>
      </c>
      <c r="DJ73" s="54">
        <f t="shared" si="134"/>
        <v>1</v>
      </c>
      <c r="DK73" s="14">
        <f t="shared" si="135"/>
        <v>1</v>
      </c>
      <c r="DL73" s="14">
        <f t="shared" si="172"/>
        <v>0</v>
      </c>
      <c r="DM73" s="14">
        <f t="shared" si="136"/>
        <v>0</v>
      </c>
      <c r="DN73" s="14">
        <f t="shared" si="137"/>
        <v>0</v>
      </c>
      <c r="DO73" s="14">
        <f t="shared" si="173"/>
        <v>190.60604177471669</v>
      </c>
      <c r="DT73" s="31">
        <f t="shared" si="174"/>
        <v>100</v>
      </c>
      <c r="DU73" s="48">
        <v>44790</v>
      </c>
      <c r="DV73" s="49">
        <v>142.10000600000001</v>
      </c>
      <c r="DW73" s="53">
        <f t="shared" si="138"/>
        <v>71.015930331582169</v>
      </c>
      <c r="DX73" s="53">
        <f t="shared" si="139"/>
        <v>71.000264350287623</v>
      </c>
      <c r="DY73" s="54">
        <f t="shared" si="140"/>
        <v>1</v>
      </c>
      <c r="DZ73" s="14">
        <f t="shared" si="141"/>
        <v>1</v>
      </c>
      <c r="EA73" s="14">
        <f t="shared" si="175"/>
        <v>0</v>
      </c>
      <c r="EB73" s="14">
        <f t="shared" si="142"/>
        <v>0</v>
      </c>
      <c r="EC73" s="14">
        <f t="shared" si="143"/>
        <v>0</v>
      </c>
      <c r="ED73" s="14">
        <f t="shared" si="176"/>
        <v>114.22845105</v>
      </c>
      <c r="EI73" s="31">
        <f t="shared" si="177"/>
        <v>100</v>
      </c>
      <c r="EJ73" s="48">
        <v>44790</v>
      </c>
      <c r="EK73" s="49">
        <v>142.10000600000001</v>
      </c>
      <c r="EL73" s="53">
        <f t="shared" si="144"/>
        <v>103.62324768769084</v>
      </c>
      <c r="EM73" s="53">
        <f t="shared" si="145"/>
        <v>103.60758170639629</v>
      </c>
      <c r="EN73" s="54">
        <f t="shared" si="146"/>
        <v>1</v>
      </c>
      <c r="EO73" s="14">
        <f t="shared" si="147"/>
        <v>1</v>
      </c>
      <c r="EP73" s="14">
        <f t="shared" si="178"/>
        <v>0</v>
      </c>
      <c r="EQ73" s="14">
        <f t="shared" si="148"/>
        <v>0</v>
      </c>
      <c r="ER73" s="14">
        <f t="shared" si="149"/>
        <v>0</v>
      </c>
      <c r="ES73" s="14">
        <f t="shared" si="179"/>
        <v>114.22845105</v>
      </c>
    </row>
    <row r="74" spans="4:149" x14ac:dyDescent="0.35">
      <c r="D74" s="31">
        <f t="shared" si="150"/>
        <v>101</v>
      </c>
      <c r="E74" s="48">
        <v>44791</v>
      </c>
      <c r="F74" s="49">
        <v>142.300003</v>
      </c>
      <c r="G74" s="53">
        <f t="shared" si="90"/>
        <v>32.926226582152459</v>
      </c>
      <c r="H74" s="53">
        <f t="shared" si="91"/>
        <v>32.910590187251266</v>
      </c>
      <c r="I74" s="54">
        <f t="shared" si="92"/>
        <v>1</v>
      </c>
      <c r="J74" s="14">
        <f t="shared" si="93"/>
        <v>1</v>
      </c>
      <c r="K74" s="14">
        <f t="shared" si="151"/>
        <v>0</v>
      </c>
      <c r="L74" s="14">
        <f t="shared" si="94"/>
        <v>0</v>
      </c>
      <c r="M74" s="14">
        <f t="shared" si="95"/>
        <v>0</v>
      </c>
      <c r="N74" s="14">
        <f t="shared" si="152"/>
        <v>114.22845105</v>
      </c>
      <c r="S74" s="31">
        <f t="shared" si="153"/>
        <v>101</v>
      </c>
      <c r="T74" s="48">
        <v>44791</v>
      </c>
      <c r="U74" s="49">
        <v>142.300003</v>
      </c>
      <c r="V74" s="53">
        <f t="shared" si="96"/>
        <v>30.851881699069885</v>
      </c>
      <c r="W74" s="53">
        <f t="shared" si="97"/>
        <v>30.836245304168692</v>
      </c>
      <c r="X74" s="54">
        <f t="shared" si="98"/>
        <v>1</v>
      </c>
      <c r="Y74" s="14">
        <f t="shared" si="99"/>
        <v>1</v>
      </c>
      <c r="Z74" s="14">
        <f t="shared" si="154"/>
        <v>0</v>
      </c>
      <c r="AA74" s="14">
        <f t="shared" si="100"/>
        <v>0</v>
      </c>
      <c r="AB74" s="14">
        <f t="shared" si="101"/>
        <v>0</v>
      </c>
      <c r="AC74" s="14">
        <f t="shared" si="155"/>
        <v>114.22845105</v>
      </c>
      <c r="AH74" s="31">
        <f t="shared" si="156"/>
        <v>101</v>
      </c>
      <c r="AI74" s="48">
        <v>44791</v>
      </c>
      <c r="AJ74" s="49">
        <v>142.300003</v>
      </c>
      <c r="AK74" s="53">
        <f t="shared" si="102"/>
        <v>26.894741699148582</v>
      </c>
      <c r="AL74" s="53">
        <f t="shared" si="103"/>
        <v>26.879105304247386</v>
      </c>
      <c r="AM74" s="54">
        <f t="shared" si="104"/>
        <v>1</v>
      </c>
      <c r="AN74" s="14">
        <f t="shared" si="105"/>
        <v>1</v>
      </c>
      <c r="AO74" s="14">
        <f t="shared" si="157"/>
        <v>0</v>
      </c>
      <c r="AP74" s="14">
        <f t="shared" si="106"/>
        <v>0</v>
      </c>
      <c r="AQ74" s="14">
        <f t="shared" si="107"/>
        <v>0</v>
      </c>
      <c r="AR74" s="14">
        <f t="shared" si="158"/>
        <v>114.22845105631318</v>
      </c>
      <c r="AW74" s="31">
        <f t="shared" si="159"/>
        <v>101</v>
      </c>
      <c r="AX74" s="48">
        <v>44791</v>
      </c>
      <c r="AY74" s="49">
        <v>142.300003</v>
      </c>
      <c r="AZ74" s="53">
        <f t="shared" si="108"/>
        <v>51.55915336494062</v>
      </c>
      <c r="BA74" s="53">
        <f t="shared" si="109"/>
        <v>51.543516970039427</v>
      </c>
      <c r="BB74" s="54">
        <f t="shared" si="110"/>
        <v>1</v>
      </c>
      <c r="BC74" s="14">
        <f t="shared" si="111"/>
        <v>1</v>
      </c>
      <c r="BD74" s="14">
        <f t="shared" si="160"/>
        <v>0</v>
      </c>
      <c r="BE74" s="14">
        <f t="shared" si="112"/>
        <v>0</v>
      </c>
      <c r="BF74" s="14">
        <f t="shared" si="113"/>
        <v>0</v>
      </c>
      <c r="BG74" s="14">
        <f t="shared" si="161"/>
        <v>114.22845105</v>
      </c>
      <c r="BL74" s="31">
        <f t="shared" si="162"/>
        <v>101</v>
      </c>
      <c r="BM74" s="48">
        <v>44791</v>
      </c>
      <c r="BN74" s="49">
        <v>142.300003</v>
      </c>
      <c r="BO74" s="53">
        <f t="shared" si="114"/>
        <v>26.894741699148582</v>
      </c>
      <c r="BP74" s="53">
        <f t="shared" si="115"/>
        <v>26.879105304247386</v>
      </c>
      <c r="BQ74" s="54">
        <f t="shared" si="116"/>
        <v>1</v>
      </c>
      <c r="BR74" s="14">
        <f t="shared" si="117"/>
        <v>1</v>
      </c>
      <c r="BS74" s="14">
        <f t="shared" si="163"/>
        <v>0</v>
      </c>
      <c r="BT74" s="14">
        <f t="shared" si="118"/>
        <v>0</v>
      </c>
      <c r="BU74" s="14">
        <f t="shared" si="119"/>
        <v>0</v>
      </c>
      <c r="BV74" s="14">
        <f t="shared" si="164"/>
        <v>114.22845105631318</v>
      </c>
      <c r="CA74" s="31">
        <f t="shared" si="165"/>
        <v>101</v>
      </c>
      <c r="CB74" s="48">
        <v>44791</v>
      </c>
      <c r="CC74" s="49">
        <v>142.300003</v>
      </c>
      <c r="CD74" s="53">
        <f t="shared" si="120"/>
        <v>28.186772723254684</v>
      </c>
      <c r="CE74" s="53">
        <f t="shared" si="121"/>
        <v>28.171136328353487</v>
      </c>
      <c r="CF74" s="54">
        <f t="shared" si="122"/>
        <v>1</v>
      </c>
      <c r="CG74" s="14">
        <f t="shared" si="123"/>
        <v>1</v>
      </c>
      <c r="CH74" s="14">
        <f t="shared" si="166"/>
        <v>0</v>
      </c>
      <c r="CI74" s="14">
        <f t="shared" si="124"/>
        <v>0</v>
      </c>
      <c r="CJ74" s="14">
        <f t="shared" si="125"/>
        <v>0</v>
      </c>
      <c r="CK74" s="14">
        <f t="shared" si="167"/>
        <v>114.22845105000225</v>
      </c>
      <c r="CP74" s="31">
        <f t="shared" si="168"/>
        <v>101</v>
      </c>
      <c r="CQ74" s="48">
        <v>44791</v>
      </c>
      <c r="CR74" s="49">
        <v>142.300003</v>
      </c>
      <c r="CS74" s="53">
        <f t="shared" si="126"/>
        <v>47.021551416370087</v>
      </c>
      <c r="CT74" s="53">
        <f t="shared" si="127"/>
        <v>47.005915021468901</v>
      </c>
      <c r="CU74" s="54">
        <f t="shared" si="128"/>
        <v>1</v>
      </c>
      <c r="CV74" s="14">
        <f t="shared" si="129"/>
        <v>1</v>
      </c>
      <c r="CW74" s="14">
        <f t="shared" si="169"/>
        <v>0</v>
      </c>
      <c r="CX74" s="14">
        <f t="shared" si="130"/>
        <v>0</v>
      </c>
      <c r="CY74" s="14">
        <f t="shared" si="131"/>
        <v>0</v>
      </c>
      <c r="CZ74" s="14">
        <f t="shared" si="170"/>
        <v>114.22845105</v>
      </c>
      <c r="DE74" s="31">
        <f t="shared" si="171"/>
        <v>101</v>
      </c>
      <c r="DF74" s="48">
        <v>44791</v>
      </c>
      <c r="DG74" s="49">
        <v>142.300003</v>
      </c>
      <c r="DH74" s="53">
        <f t="shared" si="132"/>
        <v>15.234665451009588</v>
      </c>
      <c r="DI74" s="53">
        <f t="shared" si="133"/>
        <v>15.219029056108392</v>
      </c>
      <c r="DJ74" s="54">
        <f t="shared" si="134"/>
        <v>1</v>
      </c>
      <c r="DK74" s="14">
        <f t="shared" si="135"/>
        <v>1</v>
      </c>
      <c r="DL74" s="14">
        <f t="shared" si="172"/>
        <v>0</v>
      </c>
      <c r="DM74" s="14">
        <f t="shared" si="136"/>
        <v>0</v>
      </c>
      <c r="DN74" s="14">
        <f t="shared" si="137"/>
        <v>0</v>
      </c>
      <c r="DO74" s="14">
        <f t="shared" si="173"/>
        <v>190.60604177471669</v>
      </c>
      <c r="DT74" s="31">
        <f t="shared" si="174"/>
        <v>101</v>
      </c>
      <c r="DU74" s="48">
        <v>44791</v>
      </c>
      <c r="DV74" s="49">
        <v>142.300003</v>
      </c>
      <c r="DW74" s="53">
        <f t="shared" si="138"/>
        <v>71.223833215437764</v>
      </c>
      <c r="DX74" s="53">
        <f t="shared" si="139"/>
        <v>71.208196820536557</v>
      </c>
      <c r="DY74" s="54">
        <f t="shared" si="140"/>
        <v>1</v>
      </c>
      <c r="DZ74" s="14">
        <f t="shared" si="141"/>
        <v>1</v>
      </c>
      <c r="EA74" s="14">
        <f t="shared" si="175"/>
        <v>0</v>
      </c>
      <c r="EB74" s="14">
        <f t="shared" si="142"/>
        <v>0</v>
      </c>
      <c r="EC74" s="14">
        <f t="shared" si="143"/>
        <v>0</v>
      </c>
      <c r="ED74" s="14">
        <f t="shared" si="176"/>
        <v>114.22845105</v>
      </c>
      <c r="EI74" s="31">
        <f t="shared" si="177"/>
        <v>101</v>
      </c>
      <c r="EJ74" s="48">
        <v>44791</v>
      </c>
      <c r="EK74" s="49">
        <v>142.300003</v>
      </c>
      <c r="EL74" s="53">
        <f t="shared" si="144"/>
        <v>103.89284848358793</v>
      </c>
      <c r="EM74" s="53">
        <f t="shared" si="145"/>
        <v>103.87721208868673</v>
      </c>
      <c r="EN74" s="54">
        <f t="shared" si="146"/>
        <v>1</v>
      </c>
      <c r="EO74" s="14">
        <f t="shared" si="147"/>
        <v>1</v>
      </c>
      <c r="EP74" s="14">
        <f t="shared" si="178"/>
        <v>0</v>
      </c>
      <c r="EQ74" s="14">
        <f t="shared" si="148"/>
        <v>0</v>
      </c>
      <c r="ER74" s="14">
        <f t="shared" si="149"/>
        <v>0</v>
      </c>
      <c r="ES74" s="14">
        <f t="shared" si="179"/>
        <v>114.22845105</v>
      </c>
    </row>
    <row r="75" spans="4:149" x14ac:dyDescent="0.35">
      <c r="D75" s="31">
        <f t="shared" si="150"/>
        <v>102</v>
      </c>
      <c r="E75" s="48">
        <v>44792</v>
      </c>
      <c r="F75" s="49">
        <v>138.229996</v>
      </c>
      <c r="G75" s="53">
        <f t="shared" si="90"/>
        <v>31.112955164492497</v>
      </c>
      <c r="H75" s="53">
        <f t="shared" si="91"/>
        <v>31.097348412072748</v>
      </c>
      <c r="I75" s="54">
        <f t="shared" si="92"/>
        <v>1</v>
      </c>
      <c r="J75" s="14">
        <f t="shared" si="93"/>
        <v>1</v>
      </c>
      <c r="K75" s="14">
        <f t="shared" si="151"/>
        <v>0</v>
      </c>
      <c r="L75" s="14">
        <f t="shared" si="94"/>
        <v>0</v>
      </c>
      <c r="M75" s="14">
        <f t="shared" si="95"/>
        <v>0</v>
      </c>
      <c r="N75" s="14">
        <f t="shared" si="152"/>
        <v>114.22845105</v>
      </c>
      <c r="S75" s="31">
        <f t="shared" si="153"/>
        <v>102</v>
      </c>
      <c r="T75" s="48">
        <v>44792</v>
      </c>
      <c r="U75" s="49">
        <v>138.229996</v>
      </c>
      <c r="V75" s="53">
        <f t="shared" si="96"/>
        <v>29.034670401538893</v>
      </c>
      <c r="W75" s="53">
        <f t="shared" si="97"/>
        <v>29.01906364911914</v>
      </c>
      <c r="X75" s="54">
        <f t="shared" si="98"/>
        <v>1</v>
      </c>
      <c r="Y75" s="14">
        <f t="shared" si="99"/>
        <v>1</v>
      </c>
      <c r="Z75" s="14">
        <f t="shared" si="154"/>
        <v>0</v>
      </c>
      <c r="AA75" s="14">
        <f t="shared" si="100"/>
        <v>0</v>
      </c>
      <c r="AB75" s="14">
        <f t="shared" si="101"/>
        <v>0</v>
      </c>
      <c r="AC75" s="14">
        <f t="shared" si="155"/>
        <v>114.22845105</v>
      </c>
      <c r="AH75" s="31">
        <f t="shared" si="156"/>
        <v>102</v>
      </c>
      <c r="AI75" s="48">
        <v>44792</v>
      </c>
      <c r="AJ75" s="49">
        <v>138.229996</v>
      </c>
      <c r="AK75" s="53">
        <f t="shared" si="102"/>
        <v>25.070014459423167</v>
      </c>
      <c r="AL75" s="53">
        <f t="shared" si="103"/>
        <v>25.054407707003421</v>
      </c>
      <c r="AM75" s="54">
        <f t="shared" si="104"/>
        <v>1</v>
      </c>
      <c r="AN75" s="14">
        <f t="shared" si="105"/>
        <v>1</v>
      </c>
      <c r="AO75" s="14">
        <f t="shared" si="157"/>
        <v>0</v>
      </c>
      <c r="AP75" s="14">
        <f t="shared" si="106"/>
        <v>0</v>
      </c>
      <c r="AQ75" s="14">
        <f t="shared" si="107"/>
        <v>0</v>
      </c>
      <c r="AR75" s="14">
        <f t="shared" si="158"/>
        <v>114.22845105631318</v>
      </c>
      <c r="AW75" s="31">
        <f t="shared" si="159"/>
        <v>102</v>
      </c>
      <c r="AX75" s="48">
        <v>44792</v>
      </c>
      <c r="AY75" s="49">
        <v>138.229996</v>
      </c>
      <c r="AZ75" s="53">
        <f t="shared" si="108"/>
        <v>49.781272153494015</v>
      </c>
      <c r="BA75" s="53">
        <f t="shared" si="109"/>
        <v>49.765665401074273</v>
      </c>
      <c r="BB75" s="54">
        <f t="shared" si="110"/>
        <v>1</v>
      </c>
      <c r="BC75" s="14">
        <f t="shared" si="111"/>
        <v>1</v>
      </c>
      <c r="BD75" s="14">
        <f t="shared" si="160"/>
        <v>0</v>
      </c>
      <c r="BE75" s="14">
        <f t="shared" si="112"/>
        <v>0</v>
      </c>
      <c r="BF75" s="14">
        <f t="shared" si="113"/>
        <v>0</v>
      </c>
      <c r="BG75" s="14">
        <f t="shared" si="161"/>
        <v>114.22845105</v>
      </c>
      <c r="BL75" s="31">
        <f t="shared" si="162"/>
        <v>102</v>
      </c>
      <c r="BM75" s="48">
        <v>44792</v>
      </c>
      <c r="BN75" s="49">
        <v>138.229996</v>
      </c>
      <c r="BO75" s="53">
        <f t="shared" si="114"/>
        <v>25.070014459423167</v>
      </c>
      <c r="BP75" s="53">
        <f t="shared" si="115"/>
        <v>25.054407707003421</v>
      </c>
      <c r="BQ75" s="54">
        <f t="shared" si="116"/>
        <v>1</v>
      </c>
      <c r="BR75" s="14">
        <f t="shared" si="117"/>
        <v>1</v>
      </c>
      <c r="BS75" s="14">
        <f t="shared" si="163"/>
        <v>0</v>
      </c>
      <c r="BT75" s="14">
        <f t="shared" si="118"/>
        <v>0</v>
      </c>
      <c r="BU75" s="14">
        <f t="shared" si="119"/>
        <v>0</v>
      </c>
      <c r="BV75" s="14">
        <f t="shared" si="164"/>
        <v>114.22845105631318</v>
      </c>
      <c r="CA75" s="31">
        <f t="shared" si="165"/>
        <v>102</v>
      </c>
      <c r="CB75" s="48">
        <v>44792</v>
      </c>
      <c r="CC75" s="49">
        <v>138.229996</v>
      </c>
      <c r="CD75" s="53">
        <f t="shared" si="120"/>
        <v>26.364499485786144</v>
      </c>
      <c r="CE75" s="53">
        <f t="shared" si="121"/>
        <v>26.348892733366394</v>
      </c>
      <c r="CF75" s="54">
        <f t="shared" si="122"/>
        <v>1</v>
      </c>
      <c r="CG75" s="14">
        <f t="shared" si="123"/>
        <v>1</v>
      </c>
      <c r="CH75" s="14">
        <f t="shared" si="166"/>
        <v>0</v>
      </c>
      <c r="CI75" s="14">
        <f t="shared" si="124"/>
        <v>0</v>
      </c>
      <c r="CJ75" s="14">
        <f t="shared" si="125"/>
        <v>0</v>
      </c>
      <c r="CK75" s="14">
        <f t="shared" si="167"/>
        <v>114.22845105000225</v>
      </c>
      <c r="CP75" s="31">
        <f t="shared" si="168"/>
        <v>102</v>
      </c>
      <c r="CQ75" s="48">
        <v>44792</v>
      </c>
      <c r="CR75" s="49">
        <v>138.229996</v>
      </c>
      <c r="CS75" s="53">
        <f t="shared" si="126"/>
        <v>45.235051769905404</v>
      </c>
      <c r="CT75" s="53">
        <f t="shared" si="127"/>
        <v>45.219445017485647</v>
      </c>
      <c r="CU75" s="54">
        <f t="shared" si="128"/>
        <v>1</v>
      </c>
      <c r="CV75" s="14">
        <f t="shared" si="129"/>
        <v>1</v>
      </c>
      <c r="CW75" s="14">
        <f t="shared" si="169"/>
        <v>0</v>
      </c>
      <c r="CX75" s="14">
        <f t="shared" si="130"/>
        <v>0</v>
      </c>
      <c r="CY75" s="14">
        <f t="shared" si="131"/>
        <v>0</v>
      </c>
      <c r="CZ75" s="14">
        <f t="shared" si="170"/>
        <v>114.22845105</v>
      </c>
      <c r="DE75" s="31">
        <f t="shared" si="171"/>
        <v>102</v>
      </c>
      <c r="DF75" s="48">
        <v>44792</v>
      </c>
      <c r="DG75" s="49">
        <v>138.229996</v>
      </c>
      <c r="DH75" s="53">
        <f t="shared" si="132"/>
        <v>13.387791797696254</v>
      </c>
      <c r="DI75" s="53">
        <f t="shared" si="133"/>
        <v>13.372185045276504</v>
      </c>
      <c r="DJ75" s="54">
        <f t="shared" si="134"/>
        <v>1</v>
      </c>
      <c r="DK75" s="14">
        <f t="shared" si="135"/>
        <v>1</v>
      </c>
      <c r="DL75" s="14">
        <f t="shared" si="172"/>
        <v>0</v>
      </c>
      <c r="DM75" s="14">
        <f t="shared" si="136"/>
        <v>0</v>
      </c>
      <c r="DN75" s="14">
        <f t="shared" si="137"/>
        <v>0</v>
      </c>
      <c r="DO75" s="14">
        <f t="shared" si="173"/>
        <v>190.60604177471669</v>
      </c>
      <c r="DT75" s="31">
        <f t="shared" si="174"/>
        <v>102</v>
      </c>
      <c r="DU75" s="48">
        <v>44792</v>
      </c>
      <c r="DV75" s="49">
        <v>138.229996</v>
      </c>
      <c r="DW75" s="53">
        <f t="shared" si="138"/>
        <v>69.483301856923063</v>
      </c>
      <c r="DX75" s="53">
        <f t="shared" si="139"/>
        <v>69.467695104503306</v>
      </c>
      <c r="DY75" s="54">
        <f t="shared" si="140"/>
        <v>1</v>
      </c>
      <c r="DZ75" s="14">
        <f t="shared" si="141"/>
        <v>1</v>
      </c>
      <c r="EA75" s="14">
        <f t="shared" si="175"/>
        <v>0</v>
      </c>
      <c r="EB75" s="14">
        <f t="shared" si="142"/>
        <v>0</v>
      </c>
      <c r="EC75" s="14">
        <f t="shared" si="143"/>
        <v>0</v>
      </c>
      <c r="ED75" s="14">
        <f t="shared" si="176"/>
        <v>114.22845105</v>
      </c>
      <c r="EI75" s="31">
        <f t="shared" si="177"/>
        <v>102</v>
      </c>
      <c r="EJ75" s="48">
        <v>44792</v>
      </c>
      <c r="EK75" s="49">
        <v>138.229996</v>
      </c>
      <c r="EL75" s="53">
        <f t="shared" si="144"/>
        <v>102.21436659269604</v>
      </c>
      <c r="EM75" s="53">
        <f t="shared" si="145"/>
        <v>102.19875984027628</v>
      </c>
      <c r="EN75" s="54">
        <f t="shared" si="146"/>
        <v>1</v>
      </c>
      <c r="EO75" s="14">
        <f t="shared" si="147"/>
        <v>1</v>
      </c>
      <c r="EP75" s="14">
        <f t="shared" si="178"/>
        <v>0</v>
      </c>
      <c r="EQ75" s="14">
        <f t="shared" si="148"/>
        <v>0</v>
      </c>
      <c r="ER75" s="14">
        <f t="shared" si="149"/>
        <v>0</v>
      </c>
      <c r="ES75" s="14">
        <f t="shared" si="179"/>
        <v>114.22845105</v>
      </c>
    </row>
    <row r="76" spans="4:149" x14ac:dyDescent="0.35">
      <c r="D76" s="31">
        <f t="shared" si="150"/>
        <v>105</v>
      </c>
      <c r="E76" s="48">
        <v>44795</v>
      </c>
      <c r="F76" s="49">
        <v>133.220001</v>
      </c>
      <c r="G76" s="53">
        <f t="shared" si="90"/>
        <v>28.863249625037174</v>
      </c>
      <c r="H76" s="53">
        <f t="shared" si="91"/>
        <v>28.8477321398077</v>
      </c>
      <c r="I76" s="54">
        <f t="shared" si="92"/>
        <v>1</v>
      </c>
      <c r="J76" s="14">
        <f t="shared" si="93"/>
        <v>1</v>
      </c>
      <c r="K76" s="14">
        <f t="shared" si="151"/>
        <v>0</v>
      </c>
      <c r="L76" s="14">
        <f t="shared" si="94"/>
        <v>0</v>
      </c>
      <c r="M76" s="14">
        <f t="shared" si="95"/>
        <v>0</v>
      </c>
      <c r="N76" s="14">
        <f t="shared" si="152"/>
        <v>114.22845105</v>
      </c>
      <c r="S76" s="31">
        <f t="shared" si="153"/>
        <v>105</v>
      </c>
      <c r="T76" s="48">
        <v>44795</v>
      </c>
      <c r="U76" s="49">
        <v>133.220001</v>
      </c>
      <c r="V76" s="53">
        <f t="shared" si="96"/>
        <v>26.773009146409539</v>
      </c>
      <c r="W76" s="53">
        <f t="shared" si="97"/>
        <v>26.757491661180065</v>
      </c>
      <c r="X76" s="54">
        <f t="shared" si="98"/>
        <v>1</v>
      </c>
      <c r="Y76" s="14">
        <f t="shared" si="99"/>
        <v>1</v>
      </c>
      <c r="Z76" s="14">
        <f t="shared" si="154"/>
        <v>0</v>
      </c>
      <c r="AA76" s="14">
        <f t="shared" si="100"/>
        <v>0</v>
      </c>
      <c r="AB76" s="14">
        <f t="shared" si="101"/>
        <v>0</v>
      </c>
      <c r="AC76" s="14">
        <f t="shared" si="155"/>
        <v>114.22845105</v>
      </c>
      <c r="AH76" s="31">
        <f t="shared" si="156"/>
        <v>105</v>
      </c>
      <c r="AI76" s="48">
        <v>44795</v>
      </c>
      <c r="AJ76" s="49">
        <v>133.220001</v>
      </c>
      <c r="AK76" s="53">
        <f t="shared" si="102"/>
        <v>22.785545791164378</v>
      </c>
      <c r="AL76" s="53">
        <f t="shared" si="103"/>
        <v>22.7700283059349</v>
      </c>
      <c r="AM76" s="54">
        <f t="shared" si="104"/>
        <v>1</v>
      </c>
      <c r="AN76" s="14">
        <f t="shared" si="105"/>
        <v>1</v>
      </c>
      <c r="AO76" s="14">
        <f t="shared" si="157"/>
        <v>0</v>
      </c>
      <c r="AP76" s="14">
        <f t="shared" si="106"/>
        <v>0</v>
      </c>
      <c r="AQ76" s="14">
        <f t="shared" si="107"/>
        <v>0</v>
      </c>
      <c r="AR76" s="14">
        <f t="shared" si="158"/>
        <v>114.22845105631318</v>
      </c>
      <c r="AW76" s="31">
        <f t="shared" si="159"/>
        <v>105</v>
      </c>
      <c r="AX76" s="48">
        <v>44795</v>
      </c>
      <c r="AY76" s="49">
        <v>133.220001</v>
      </c>
      <c r="AZ76" s="53">
        <f t="shared" si="108"/>
        <v>47.638959544021965</v>
      </c>
      <c r="BA76" s="53">
        <f t="shared" si="109"/>
        <v>47.623442058792492</v>
      </c>
      <c r="BB76" s="54">
        <f t="shared" si="110"/>
        <v>1</v>
      </c>
      <c r="BC76" s="14">
        <f t="shared" si="111"/>
        <v>1</v>
      </c>
      <c r="BD76" s="14">
        <f t="shared" si="160"/>
        <v>0</v>
      </c>
      <c r="BE76" s="14">
        <f t="shared" si="112"/>
        <v>0</v>
      </c>
      <c r="BF76" s="14">
        <f t="shared" si="113"/>
        <v>0</v>
      </c>
      <c r="BG76" s="14">
        <f t="shared" si="161"/>
        <v>114.22845105</v>
      </c>
      <c r="BL76" s="31">
        <f t="shared" si="162"/>
        <v>105</v>
      </c>
      <c r="BM76" s="48">
        <v>44795</v>
      </c>
      <c r="BN76" s="49">
        <v>133.220001</v>
      </c>
      <c r="BO76" s="53">
        <f t="shared" si="114"/>
        <v>22.785545791164378</v>
      </c>
      <c r="BP76" s="53">
        <f t="shared" si="115"/>
        <v>22.7700283059349</v>
      </c>
      <c r="BQ76" s="54">
        <f t="shared" si="116"/>
        <v>1</v>
      </c>
      <c r="BR76" s="14">
        <f t="shared" si="117"/>
        <v>1</v>
      </c>
      <c r="BS76" s="14">
        <f t="shared" si="163"/>
        <v>0</v>
      </c>
      <c r="BT76" s="14">
        <f t="shared" si="118"/>
        <v>0</v>
      </c>
      <c r="BU76" s="14">
        <f t="shared" si="119"/>
        <v>0</v>
      </c>
      <c r="BV76" s="14">
        <f t="shared" si="164"/>
        <v>114.22845105631318</v>
      </c>
      <c r="CA76" s="31">
        <f t="shared" si="165"/>
        <v>105</v>
      </c>
      <c r="CB76" s="48">
        <v>44795</v>
      </c>
      <c r="CC76" s="49">
        <v>133.220001</v>
      </c>
      <c r="CD76" s="53">
        <f t="shared" si="120"/>
        <v>24.087477580933101</v>
      </c>
      <c r="CE76" s="53">
        <f t="shared" si="121"/>
        <v>24.071960095703623</v>
      </c>
      <c r="CF76" s="54">
        <f t="shared" si="122"/>
        <v>1</v>
      </c>
      <c r="CG76" s="14">
        <f t="shared" si="123"/>
        <v>1</v>
      </c>
      <c r="CH76" s="14">
        <f t="shared" si="166"/>
        <v>0</v>
      </c>
      <c r="CI76" s="14">
        <f t="shared" si="124"/>
        <v>0</v>
      </c>
      <c r="CJ76" s="14">
        <f t="shared" si="125"/>
        <v>0</v>
      </c>
      <c r="CK76" s="14">
        <f t="shared" si="167"/>
        <v>114.22845105000225</v>
      </c>
      <c r="CP76" s="31">
        <f t="shared" si="168"/>
        <v>105</v>
      </c>
      <c r="CQ76" s="48">
        <v>44795</v>
      </c>
      <c r="CR76" s="49">
        <v>133.220001</v>
      </c>
      <c r="CS76" s="53">
        <f t="shared" si="126"/>
        <v>43.066586190798709</v>
      </c>
      <c r="CT76" s="53">
        <f t="shared" si="127"/>
        <v>43.051068705569229</v>
      </c>
      <c r="CU76" s="54">
        <f t="shared" si="128"/>
        <v>1</v>
      </c>
      <c r="CV76" s="14">
        <f t="shared" si="129"/>
        <v>1</v>
      </c>
      <c r="CW76" s="14">
        <f t="shared" si="169"/>
        <v>0</v>
      </c>
      <c r="CX76" s="14">
        <f t="shared" si="130"/>
        <v>0</v>
      </c>
      <c r="CY76" s="14">
        <f t="shared" si="131"/>
        <v>0</v>
      </c>
      <c r="CZ76" s="14">
        <f t="shared" si="170"/>
        <v>114.22845105</v>
      </c>
      <c r="DE76" s="31">
        <f t="shared" si="171"/>
        <v>105</v>
      </c>
      <c r="DF76" s="48">
        <v>44795</v>
      </c>
      <c r="DG76" s="49">
        <v>133.220001</v>
      </c>
      <c r="DH76" s="53">
        <f t="shared" si="132"/>
        <v>11.03611899308714</v>
      </c>
      <c r="DI76" s="53">
        <f t="shared" si="133"/>
        <v>11.020601507857664</v>
      </c>
      <c r="DJ76" s="54">
        <f t="shared" si="134"/>
        <v>1</v>
      </c>
      <c r="DK76" s="14">
        <f t="shared" si="135"/>
        <v>1</v>
      </c>
      <c r="DL76" s="14">
        <f t="shared" si="172"/>
        <v>0</v>
      </c>
      <c r="DM76" s="14">
        <f t="shared" si="136"/>
        <v>0</v>
      </c>
      <c r="DN76" s="14">
        <f t="shared" si="137"/>
        <v>0</v>
      </c>
      <c r="DO76" s="14">
        <f t="shared" si="173"/>
        <v>190.60604177471669</v>
      </c>
      <c r="DT76" s="31">
        <f t="shared" si="174"/>
        <v>105</v>
      </c>
      <c r="DU76" s="48">
        <v>44795</v>
      </c>
      <c r="DV76" s="49">
        <v>133.220001</v>
      </c>
      <c r="DW76" s="53">
        <f t="shared" si="138"/>
        <v>67.454328800112108</v>
      </c>
      <c r="DX76" s="53">
        <f t="shared" si="139"/>
        <v>67.438811314882614</v>
      </c>
      <c r="DY76" s="54">
        <f t="shared" si="140"/>
        <v>1</v>
      </c>
      <c r="DZ76" s="14">
        <f t="shared" si="141"/>
        <v>1</v>
      </c>
      <c r="EA76" s="14">
        <f t="shared" si="175"/>
        <v>0</v>
      </c>
      <c r="EB76" s="14">
        <f t="shared" si="142"/>
        <v>0</v>
      </c>
      <c r="EC76" s="14">
        <f t="shared" si="143"/>
        <v>0</v>
      </c>
      <c r="ED76" s="14">
        <f t="shared" si="176"/>
        <v>114.22845105</v>
      </c>
      <c r="EI76" s="31">
        <f t="shared" si="177"/>
        <v>105</v>
      </c>
      <c r="EJ76" s="48">
        <v>44795</v>
      </c>
      <c r="EK76" s="49">
        <v>133.220001</v>
      </c>
      <c r="EL76" s="53">
        <f t="shared" si="144"/>
        <v>100.37368501098258</v>
      </c>
      <c r="EM76" s="53">
        <f t="shared" si="145"/>
        <v>100.35816752575312</v>
      </c>
      <c r="EN76" s="54">
        <f t="shared" si="146"/>
        <v>1</v>
      </c>
      <c r="EO76" s="14">
        <f t="shared" si="147"/>
        <v>1</v>
      </c>
      <c r="EP76" s="14">
        <f t="shared" si="178"/>
        <v>0</v>
      </c>
      <c r="EQ76" s="14">
        <f t="shared" si="148"/>
        <v>0</v>
      </c>
      <c r="ER76" s="14">
        <f t="shared" si="149"/>
        <v>0</v>
      </c>
      <c r="ES76" s="14">
        <f t="shared" si="179"/>
        <v>114.22845105</v>
      </c>
    </row>
    <row r="77" spans="4:149" x14ac:dyDescent="0.35">
      <c r="D77" s="31">
        <f t="shared" si="150"/>
        <v>106</v>
      </c>
      <c r="E77" s="48">
        <v>44796</v>
      </c>
      <c r="F77" s="49">
        <v>133.61999499999999</v>
      </c>
      <c r="G77" s="53">
        <f t="shared" si="90"/>
        <v>29.09591638692255</v>
      </c>
      <c r="H77" s="53">
        <f t="shared" si="91"/>
        <v>29.08042877175971</v>
      </c>
      <c r="I77" s="54">
        <f t="shared" si="92"/>
        <v>1</v>
      </c>
      <c r="J77" s="14">
        <f t="shared" si="93"/>
        <v>1</v>
      </c>
      <c r="K77" s="14">
        <f t="shared" si="151"/>
        <v>0</v>
      </c>
      <c r="L77" s="14">
        <f t="shared" si="94"/>
        <v>0</v>
      </c>
      <c r="M77" s="14">
        <f t="shared" si="95"/>
        <v>0</v>
      </c>
      <c r="N77" s="14">
        <f t="shared" si="152"/>
        <v>114.22845105</v>
      </c>
      <c r="S77" s="31">
        <f t="shared" si="153"/>
        <v>106</v>
      </c>
      <c r="T77" s="48">
        <v>44796</v>
      </c>
      <c r="U77" s="49">
        <v>133.61999499999999</v>
      </c>
      <c r="V77" s="53">
        <f t="shared" si="96"/>
        <v>27.001644582508028</v>
      </c>
      <c r="W77" s="53">
        <f t="shared" si="97"/>
        <v>26.986156967345188</v>
      </c>
      <c r="X77" s="54">
        <f t="shared" si="98"/>
        <v>1</v>
      </c>
      <c r="Y77" s="14">
        <f t="shared" si="99"/>
        <v>1</v>
      </c>
      <c r="Z77" s="14">
        <f t="shared" si="154"/>
        <v>0</v>
      </c>
      <c r="AA77" s="14">
        <f t="shared" si="100"/>
        <v>0</v>
      </c>
      <c r="AB77" s="14">
        <f t="shared" si="101"/>
        <v>0</v>
      </c>
      <c r="AC77" s="14">
        <f t="shared" si="155"/>
        <v>114.22845105</v>
      </c>
      <c r="AH77" s="31">
        <f t="shared" si="156"/>
        <v>106</v>
      </c>
      <c r="AI77" s="48">
        <v>44796</v>
      </c>
      <c r="AJ77" s="49">
        <v>133.61999499999999</v>
      </c>
      <c r="AK77" s="53">
        <f t="shared" si="102"/>
        <v>23.006490837562431</v>
      </c>
      <c r="AL77" s="53">
        <f t="shared" si="103"/>
        <v>22.991003222399591</v>
      </c>
      <c r="AM77" s="54">
        <f t="shared" si="104"/>
        <v>1</v>
      </c>
      <c r="AN77" s="14">
        <f t="shared" si="105"/>
        <v>1</v>
      </c>
      <c r="AO77" s="14">
        <f t="shared" si="157"/>
        <v>0</v>
      </c>
      <c r="AP77" s="14">
        <f t="shared" si="106"/>
        <v>0</v>
      </c>
      <c r="AQ77" s="14">
        <f t="shared" si="107"/>
        <v>0</v>
      </c>
      <c r="AR77" s="14">
        <f t="shared" si="158"/>
        <v>114.22845105631318</v>
      </c>
      <c r="AW77" s="31">
        <f t="shared" si="159"/>
        <v>106</v>
      </c>
      <c r="AX77" s="48">
        <v>44796</v>
      </c>
      <c r="AY77" s="49">
        <v>133.61999499999999</v>
      </c>
      <c r="AZ77" s="53">
        <f t="shared" si="108"/>
        <v>47.907837930520607</v>
      </c>
      <c r="BA77" s="53">
        <f t="shared" si="109"/>
        <v>47.892350315357767</v>
      </c>
      <c r="BB77" s="54">
        <f t="shared" si="110"/>
        <v>1</v>
      </c>
      <c r="BC77" s="14">
        <f t="shared" si="111"/>
        <v>1</v>
      </c>
      <c r="BD77" s="14">
        <f t="shared" si="160"/>
        <v>0</v>
      </c>
      <c r="BE77" s="14">
        <f t="shared" si="112"/>
        <v>0</v>
      </c>
      <c r="BF77" s="14">
        <f t="shared" si="113"/>
        <v>0</v>
      </c>
      <c r="BG77" s="14">
        <f t="shared" si="161"/>
        <v>114.22845105</v>
      </c>
      <c r="BL77" s="31">
        <f t="shared" si="162"/>
        <v>106</v>
      </c>
      <c r="BM77" s="48">
        <v>44796</v>
      </c>
      <c r="BN77" s="49">
        <v>133.61999499999999</v>
      </c>
      <c r="BO77" s="53">
        <f t="shared" si="114"/>
        <v>23.006490837562431</v>
      </c>
      <c r="BP77" s="53">
        <f t="shared" si="115"/>
        <v>22.991003222399591</v>
      </c>
      <c r="BQ77" s="54">
        <f t="shared" si="116"/>
        <v>1</v>
      </c>
      <c r="BR77" s="14">
        <f t="shared" si="117"/>
        <v>1</v>
      </c>
      <c r="BS77" s="14">
        <f t="shared" si="163"/>
        <v>0</v>
      </c>
      <c r="BT77" s="14">
        <f t="shared" si="118"/>
        <v>0</v>
      </c>
      <c r="BU77" s="14">
        <f t="shared" si="119"/>
        <v>0</v>
      </c>
      <c r="BV77" s="14">
        <f t="shared" si="164"/>
        <v>114.22845105631318</v>
      </c>
      <c r="CA77" s="31">
        <f t="shared" si="165"/>
        <v>106</v>
      </c>
      <c r="CB77" s="48">
        <v>44796</v>
      </c>
      <c r="CC77" s="49">
        <v>133.61999499999999</v>
      </c>
      <c r="CD77" s="53">
        <f t="shared" si="120"/>
        <v>24.310933587792654</v>
      </c>
      <c r="CE77" s="53">
        <f t="shared" si="121"/>
        <v>24.295445972629814</v>
      </c>
      <c r="CF77" s="54">
        <f t="shared" si="122"/>
        <v>1</v>
      </c>
      <c r="CG77" s="14">
        <f t="shared" si="123"/>
        <v>1</v>
      </c>
      <c r="CH77" s="14">
        <f t="shared" si="166"/>
        <v>0</v>
      </c>
      <c r="CI77" s="14">
        <f t="shared" si="124"/>
        <v>0</v>
      </c>
      <c r="CJ77" s="14">
        <f t="shared" si="125"/>
        <v>0</v>
      </c>
      <c r="CK77" s="14">
        <f t="shared" si="167"/>
        <v>114.22845105000225</v>
      </c>
      <c r="CP77" s="31">
        <f t="shared" si="168"/>
        <v>106</v>
      </c>
      <c r="CQ77" s="48">
        <v>44796</v>
      </c>
      <c r="CR77" s="49">
        <v>133.61999499999999</v>
      </c>
      <c r="CS77" s="53">
        <f t="shared" si="126"/>
        <v>43.326646105549919</v>
      </c>
      <c r="CT77" s="53">
        <f t="shared" si="127"/>
        <v>43.311158490387079</v>
      </c>
      <c r="CU77" s="54">
        <f t="shared" si="128"/>
        <v>1</v>
      </c>
      <c r="CV77" s="14">
        <f t="shared" si="129"/>
        <v>1</v>
      </c>
      <c r="CW77" s="14">
        <f t="shared" si="169"/>
        <v>0</v>
      </c>
      <c r="CX77" s="14">
        <f t="shared" si="130"/>
        <v>0</v>
      </c>
      <c r="CY77" s="14">
        <f t="shared" si="131"/>
        <v>0</v>
      </c>
      <c r="CZ77" s="14">
        <f t="shared" si="170"/>
        <v>114.22845105</v>
      </c>
      <c r="DE77" s="31">
        <f t="shared" si="171"/>
        <v>106</v>
      </c>
      <c r="DF77" s="48">
        <v>44796</v>
      </c>
      <c r="DG77" s="49">
        <v>133.61999499999999</v>
      </c>
      <c r="DH77" s="53">
        <f t="shared" si="132"/>
        <v>11.234403600307717</v>
      </c>
      <c r="DI77" s="53">
        <f t="shared" si="133"/>
        <v>11.218915985144879</v>
      </c>
      <c r="DJ77" s="54">
        <f t="shared" si="134"/>
        <v>1</v>
      </c>
      <c r="DK77" s="14">
        <f t="shared" si="135"/>
        <v>1</v>
      </c>
      <c r="DL77" s="14">
        <f t="shared" si="172"/>
        <v>0</v>
      </c>
      <c r="DM77" s="14">
        <f t="shared" si="136"/>
        <v>0</v>
      </c>
      <c r="DN77" s="14">
        <f t="shared" si="137"/>
        <v>0</v>
      </c>
      <c r="DO77" s="14">
        <f t="shared" si="173"/>
        <v>190.60604177471669</v>
      </c>
      <c r="DT77" s="31">
        <f t="shared" si="174"/>
        <v>106</v>
      </c>
      <c r="DU77" s="48">
        <v>44796</v>
      </c>
      <c r="DV77" s="49">
        <v>133.61999499999999</v>
      </c>
      <c r="DW77" s="53">
        <f t="shared" si="138"/>
        <v>67.761423941991552</v>
      </c>
      <c r="DX77" s="53">
        <f t="shared" si="139"/>
        <v>67.745936326828712</v>
      </c>
      <c r="DY77" s="54">
        <f t="shared" si="140"/>
        <v>1</v>
      </c>
      <c r="DZ77" s="14">
        <f t="shared" si="141"/>
        <v>1</v>
      </c>
      <c r="EA77" s="14">
        <f t="shared" si="175"/>
        <v>0</v>
      </c>
      <c r="EB77" s="14">
        <f t="shared" si="142"/>
        <v>0</v>
      </c>
      <c r="EC77" s="14">
        <f t="shared" si="143"/>
        <v>0</v>
      </c>
      <c r="ED77" s="14">
        <f t="shared" si="176"/>
        <v>114.22845105</v>
      </c>
      <c r="EI77" s="31">
        <f t="shared" si="177"/>
        <v>106</v>
      </c>
      <c r="EJ77" s="48">
        <v>44796</v>
      </c>
      <c r="EK77" s="49">
        <v>133.61999499999999</v>
      </c>
      <c r="EL77" s="53">
        <f t="shared" si="144"/>
        <v>100.74426980916596</v>
      </c>
      <c r="EM77" s="53">
        <f t="shared" si="145"/>
        <v>100.72878219400313</v>
      </c>
      <c r="EN77" s="54">
        <f t="shared" si="146"/>
        <v>1</v>
      </c>
      <c r="EO77" s="14">
        <f t="shared" si="147"/>
        <v>1</v>
      </c>
      <c r="EP77" s="14">
        <f t="shared" si="178"/>
        <v>0</v>
      </c>
      <c r="EQ77" s="14">
        <f t="shared" si="148"/>
        <v>0</v>
      </c>
      <c r="ER77" s="14">
        <f t="shared" si="149"/>
        <v>0</v>
      </c>
      <c r="ES77" s="14">
        <f t="shared" si="179"/>
        <v>114.22845105</v>
      </c>
    </row>
    <row r="78" spans="4:149" x14ac:dyDescent="0.35">
      <c r="D78" s="31">
        <f t="shared" si="150"/>
        <v>107</v>
      </c>
      <c r="E78" s="48">
        <v>44797</v>
      </c>
      <c r="F78" s="49">
        <v>133.800003</v>
      </c>
      <c r="G78" s="53">
        <f t="shared" si="90"/>
        <v>29.22273554582172</v>
      </c>
      <c r="H78" s="53">
        <f t="shared" si="91"/>
        <v>29.207277858445615</v>
      </c>
      <c r="I78" s="54">
        <f t="shared" si="92"/>
        <v>1</v>
      </c>
      <c r="J78" s="14">
        <f t="shared" si="93"/>
        <v>1</v>
      </c>
      <c r="K78" s="14">
        <f t="shared" si="151"/>
        <v>0</v>
      </c>
      <c r="L78" s="14">
        <f t="shared" si="94"/>
        <v>0</v>
      </c>
      <c r="M78" s="14">
        <f t="shared" si="95"/>
        <v>0</v>
      </c>
      <c r="N78" s="14">
        <f t="shared" si="152"/>
        <v>114.22845105</v>
      </c>
      <c r="S78" s="31">
        <f t="shared" si="153"/>
        <v>107</v>
      </c>
      <c r="T78" s="48">
        <v>44797</v>
      </c>
      <c r="U78" s="49">
        <v>133.800003</v>
      </c>
      <c r="V78" s="53">
        <f t="shared" si="96"/>
        <v>27.124409000332431</v>
      </c>
      <c r="W78" s="53">
        <f t="shared" si="97"/>
        <v>27.108951312956325</v>
      </c>
      <c r="X78" s="54">
        <f t="shared" si="98"/>
        <v>1</v>
      </c>
      <c r="Y78" s="14">
        <f t="shared" si="99"/>
        <v>1</v>
      </c>
      <c r="Z78" s="14">
        <f t="shared" si="154"/>
        <v>0</v>
      </c>
      <c r="AA78" s="14">
        <f t="shared" si="100"/>
        <v>0</v>
      </c>
      <c r="AB78" s="14">
        <f t="shared" si="101"/>
        <v>0</v>
      </c>
      <c r="AC78" s="14">
        <f t="shared" si="155"/>
        <v>114.22845105</v>
      </c>
      <c r="AH78" s="31">
        <f t="shared" si="156"/>
        <v>107</v>
      </c>
      <c r="AI78" s="48">
        <v>44797</v>
      </c>
      <c r="AJ78" s="49">
        <v>133.800003</v>
      </c>
      <c r="AK78" s="53">
        <f t="shared" si="102"/>
        <v>23.121520197332025</v>
      </c>
      <c r="AL78" s="53">
        <f t="shared" si="103"/>
        <v>23.106062509955919</v>
      </c>
      <c r="AM78" s="54">
        <f t="shared" si="104"/>
        <v>1</v>
      </c>
      <c r="AN78" s="14">
        <f t="shared" si="105"/>
        <v>1</v>
      </c>
      <c r="AO78" s="14">
        <f t="shared" si="157"/>
        <v>0</v>
      </c>
      <c r="AP78" s="14">
        <f t="shared" si="106"/>
        <v>0</v>
      </c>
      <c r="AQ78" s="14">
        <f t="shared" si="107"/>
        <v>0</v>
      </c>
      <c r="AR78" s="14">
        <f t="shared" si="158"/>
        <v>114.22845105631318</v>
      </c>
      <c r="AW78" s="31">
        <f t="shared" si="159"/>
        <v>107</v>
      </c>
      <c r="AX78" s="48">
        <v>44797</v>
      </c>
      <c r="AY78" s="49">
        <v>133.800003</v>
      </c>
      <c r="AZ78" s="53">
        <f t="shared" si="108"/>
        <v>48.071079043254791</v>
      </c>
      <c r="BA78" s="53">
        <f t="shared" si="109"/>
        <v>48.055621355878685</v>
      </c>
      <c r="BB78" s="54">
        <f t="shared" si="110"/>
        <v>1</v>
      </c>
      <c r="BC78" s="14">
        <f t="shared" si="111"/>
        <v>1</v>
      </c>
      <c r="BD78" s="14">
        <f t="shared" si="160"/>
        <v>0</v>
      </c>
      <c r="BE78" s="14">
        <f t="shared" si="112"/>
        <v>0</v>
      </c>
      <c r="BF78" s="14">
        <f t="shared" si="113"/>
        <v>0</v>
      </c>
      <c r="BG78" s="14">
        <f t="shared" si="161"/>
        <v>114.22845105</v>
      </c>
      <c r="BL78" s="31">
        <f t="shared" si="162"/>
        <v>107</v>
      </c>
      <c r="BM78" s="48">
        <v>44797</v>
      </c>
      <c r="BN78" s="49">
        <v>133.800003</v>
      </c>
      <c r="BO78" s="53">
        <f t="shared" si="114"/>
        <v>23.121520197332025</v>
      </c>
      <c r="BP78" s="53">
        <f t="shared" si="115"/>
        <v>23.106062509955919</v>
      </c>
      <c r="BQ78" s="54">
        <f t="shared" si="116"/>
        <v>1</v>
      </c>
      <c r="BR78" s="14">
        <f t="shared" si="117"/>
        <v>1</v>
      </c>
      <c r="BS78" s="14">
        <f t="shared" si="163"/>
        <v>0</v>
      </c>
      <c r="BT78" s="14">
        <f t="shared" si="118"/>
        <v>0</v>
      </c>
      <c r="BU78" s="14">
        <f t="shared" si="119"/>
        <v>0</v>
      </c>
      <c r="BV78" s="14">
        <f t="shared" si="164"/>
        <v>114.22845105631318</v>
      </c>
      <c r="CA78" s="31">
        <f t="shared" si="165"/>
        <v>107</v>
      </c>
      <c r="CB78" s="48">
        <v>44797</v>
      </c>
      <c r="CC78" s="49">
        <v>133.800003</v>
      </c>
      <c r="CD78" s="53">
        <f t="shared" si="120"/>
        <v>24.428488492521552</v>
      </c>
      <c r="CE78" s="53">
        <f t="shared" si="121"/>
        <v>24.41303080514545</v>
      </c>
      <c r="CF78" s="54">
        <f t="shared" si="122"/>
        <v>1</v>
      </c>
      <c r="CG78" s="14">
        <f t="shared" si="123"/>
        <v>1</v>
      </c>
      <c r="CH78" s="14">
        <f t="shared" si="166"/>
        <v>0</v>
      </c>
      <c r="CI78" s="14">
        <f t="shared" si="124"/>
        <v>0</v>
      </c>
      <c r="CJ78" s="14">
        <f t="shared" si="125"/>
        <v>0</v>
      </c>
      <c r="CK78" s="14">
        <f t="shared" si="167"/>
        <v>114.22845105000225</v>
      </c>
      <c r="CP78" s="31">
        <f t="shared" si="168"/>
        <v>107</v>
      </c>
      <c r="CQ78" s="48">
        <v>44797</v>
      </c>
      <c r="CR78" s="49">
        <v>133.800003</v>
      </c>
      <c r="CS78" s="53">
        <f t="shared" si="126"/>
        <v>43.481017525904619</v>
      </c>
      <c r="CT78" s="53">
        <f t="shared" si="127"/>
        <v>43.46555983852852</v>
      </c>
      <c r="CU78" s="54">
        <f t="shared" si="128"/>
        <v>1</v>
      </c>
      <c r="CV78" s="14">
        <f t="shared" si="129"/>
        <v>1</v>
      </c>
      <c r="CW78" s="14">
        <f t="shared" si="169"/>
        <v>0</v>
      </c>
      <c r="CX78" s="14">
        <f t="shared" si="130"/>
        <v>0</v>
      </c>
      <c r="CY78" s="14">
        <f t="shared" si="131"/>
        <v>0</v>
      </c>
      <c r="CZ78" s="14">
        <f t="shared" si="170"/>
        <v>114.22845105</v>
      </c>
      <c r="DE78" s="31">
        <f t="shared" si="171"/>
        <v>107</v>
      </c>
      <c r="DF78" s="48">
        <v>44797</v>
      </c>
      <c r="DG78" s="49">
        <v>133.800003</v>
      </c>
      <c r="DH78" s="53">
        <f t="shared" si="132"/>
        <v>11.326640901493448</v>
      </c>
      <c r="DI78" s="53">
        <f t="shared" si="133"/>
        <v>11.311183214117344</v>
      </c>
      <c r="DJ78" s="54">
        <f t="shared" si="134"/>
        <v>1</v>
      </c>
      <c r="DK78" s="14">
        <f t="shared" si="135"/>
        <v>1</v>
      </c>
      <c r="DL78" s="14">
        <f t="shared" si="172"/>
        <v>0</v>
      </c>
      <c r="DM78" s="14">
        <f t="shared" si="136"/>
        <v>0</v>
      </c>
      <c r="DN78" s="14">
        <f t="shared" si="137"/>
        <v>0</v>
      </c>
      <c r="DO78" s="14">
        <f t="shared" si="173"/>
        <v>190.60604177471669</v>
      </c>
      <c r="DT78" s="31">
        <f t="shared" si="174"/>
        <v>107</v>
      </c>
      <c r="DU78" s="48">
        <v>44797</v>
      </c>
      <c r="DV78" s="49">
        <v>133.800003</v>
      </c>
      <c r="DW78" s="53">
        <f t="shared" si="138"/>
        <v>67.963103785798097</v>
      </c>
      <c r="DX78" s="53">
        <f t="shared" si="139"/>
        <v>67.947646098421998</v>
      </c>
      <c r="DY78" s="54">
        <f t="shared" si="140"/>
        <v>1</v>
      </c>
      <c r="DZ78" s="14">
        <f t="shared" si="141"/>
        <v>1</v>
      </c>
      <c r="EA78" s="14">
        <f t="shared" si="175"/>
        <v>0</v>
      </c>
      <c r="EB78" s="14">
        <f t="shared" si="142"/>
        <v>0</v>
      </c>
      <c r="EC78" s="14">
        <f t="shared" si="143"/>
        <v>0</v>
      </c>
      <c r="ED78" s="14">
        <f t="shared" si="176"/>
        <v>114.22845105</v>
      </c>
      <c r="EI78" s="31">
        <f t="shared" si="177"/>
        <v>107</v>
      </c>
      <c r="EJ78" s="48">
        <v>44797</v>
      </c>
      <c r="EK78" s="49">
        <v>133.800003</v>
      </c>
      <c r="EL78" s="53">
        <f t="shared" si="144"/>
        <v>101.00980807842561</v>
      </c>
      <c r="EM78" s="53">
        <f t="shared" si="145"/>
        <v>100.99435039104949</v>
      </c>
      <c r="EN78" s="54">
        <f t="shared" si="146"/>
        <v>1</v>
      </c>
      <c r="EO78" s="14">
        <f t="shared" si="147"/>
        <v>1</v>
      </c>
      <c r="EP78" s="14">
        <f t="shared" si="178"/>
        <v>0</v>
      </c>
      <c r="EQ78" s="14">
        <f t="shared" si="148"/>
        <v>0</v>
      </c>
      <c r="ER78" s="14">
        <f t="shared" si="149"/>
        <v>0</v>
      </c>
      <c r="ES78" s="14">
        <f t="shared" si="179"/>
        <v>114.22845105</v>
      </c>
    </row>
    <row r="79" spans="4:149" x14ac:dyDescent="0.35">
      <c r="D79" s="31">
        <f t="shared" si="150"/>
        <v>108</v>
      </c>
      <c r="E79" s="48">
        <v>44798</v>
      </c>
      <c r="F79" s="49">
        <v>137.279999</v>
      </c>
      <c r="G79" s="53">
        <f t="shared" si="90"/>
        <v>30.927203585243927</v>
      </c>
      <c r="H79" s="53">
        <f t="shared" si="91"/>
        <v>30.911775883710561</v>
      </c>
      <c r="I79" s="54">
        <f t="shared" si="92"/>
        <v>1</v>
      </c>
      <c r="J79" s="14">
        <f t="shared" si="93"/>
        <v>1</v>
      </c>
      <c r="K79" s="14">
        <f t="shared" si="151"/>
        <v>0</v>
      </c>
      <c r="L79" s="14">
        <f t="shared" si="94"/>
        <v>0</v>
      </c>
      <c r="M79" s="14">
        <f t="shared" si="95"/>
        <v>0</v>
      </c>
      <c r="N79" s="14">
        <f t="shared" si="152"/>
        <v>114.22845105</v>
      </c>
      <c r="S79" s="31">
        <f t="shared" si="153"/>
        <v>108</v>
      </c>
      <c r="T79" s="48">
        <v>44798</v>
      </c>
      <c r="U79" s="49">
        <v>137.279999</v>
      </c>
      <c r="V79" s="53">
        <f t="shared" si="96"/>
        <v>28.824798655837636</v>
      </c>
      <c r="W79" s="53">
        <f t="shared" si="97"/>
        <v>28.809370954304274</v>
      </c>
      <c r="X79" s="54">
        <f t="shared" si="98"/>
        <v>1</v>
      </c>
      <c r="Y79" s="14">
        <f t="shared" si="99"/>
        <v>1</v>
      </c>
      <c r="Z79" s="14">
        <f t="shared" si="154"/>
        <v>0</v>
      </c>
      <c r="AA79" s="14">
        <f t="shared" si="100"/>
        <v>0</v>
      </c>
      <c r="AB79" s="14">
        <f t="shared" si="101"/>
        <v>0</v>
      </c>
      <c r="AC79" s="14">
        <f t="shared" si="155"/>
        <v>114.22845105</v>
      </c>
      <c r="AH79" s="31">
        <f t="shared" si="156"/>
        <v>108</v>
      </c>
      <c r="AI79" s="48">
        <v>44798</v>
      </c>
      <c r="AJ79" s="49">
        <v>137.279999</v>
      </c>
      <c r="AK79" s="53">
        <f t="shared" si="102"/>
        <v>24.814129692332319</v>
      </c>
      <c r="AL79" s="53">
        <f t="shared" si="103"/>
        <v>24.798701990798953</v>
      </c>
      <c r="AM79" s="54">
        <f t="shared" si="104"/>
        <v>1</v>
      </c>
      <c r="AN79" s="14">
        <f t="shared" si="105"/>
        <v>1</v>
      </c>
      <c r="AO79" s="14">
        <f t="shared" si="157"/>
        <v>0</v>
      </c>
      <c r="AP79" s="14">
        <f t="shared" si="106"/>
        <v>0</v>
      </c>
      <c r="AQ79" s="14">
        <f t="shared" si="107"/>
        <v>0</v>
      </c>
      <c r="AR79" s="14">
        <f t="shared" si="158"/>
        <v>114.22845105631318</v>
      </c>
      <c r="AW79" s="31">
        <f t="shared" si="159"/>
        <v>108</v>
      </c>
      <c r="AX79" s="48">
        <v>44798</v>
      </c>
      <c r="AY79" s="49">
        <v>137.279999</v>
      </c>
      <c r="AZ79" s="53">
        <f t="shared" si="108"/>
        <v>49.812181409753968</v>
      </c>
      <c r="BA79" s="53">
        <f t="shared" si="109"/>
        <v>49.796753708220599</v>
      </c>
      <c r="BB79" s="54">
        <f t="shared" si="110"/>
        <v>1</v>
      </c>
      <c r="BC79" s="14">
        <f t="shared" si="111"/>
        <v>1</v>
      </c>
      <c r="BD79" s="14">
        <f t="shared" si="160"/>
        <v>0</v>
      </c>
      <c r="BE79" s="14">
        <f t="shared" si="112"/>
        <v>0</v>
      </c>
      <c r="BF79" s="14">
        <f t="shared" si="113"/>
        <v>0</v>
      </c>
      <c r="BG79" s="14">
        <f t="shared" si="161"/>
        <v>114.22845105</v>
      </c>
      <c r="BL79" s="31">
        <f t="shared" si="162"/>
        <v>108</v>
      </c>
      <c r="BM79" s="48">
        <v>44798</v>
      </c>
      <c r="BN79" s="49">
        <v>137.279999</v>
      </c>
      <c r="BO79" s="53">
        <f t="shared" si="114"/>
        <v>24.814129692332319</v>
      </c>
      <c r="BP79" s="53">
        <f t="shared" si="115"/>
        <v>24.798701990798953</v>
      </c>
      <c r="BQ79" s="54">
        <f t="shared" si="116"/>
        <v>1</v>
      </c>
      <c r="BR79" s="14">
        <f t="shared" si="117"/>
        <v>1</v>
      </c>
      <c r="BS79" s="14">
        <f t="shared" si="163"/>
        <v>0</v>
      </c>
      <c r="BT79" s="14">
        <f t="shared" si="118"/>
        <v>0</v>
      </c>
      <c r="BU79" s="14">
        <f t="shared" si="119"/>
        <v>0</v>
      </c>
      <c r="BV79" s="14">
        <f t="shared" si="164"/>
        <v>114.22845105631318</v>
      </c>
      <c r="CA79" s="31">
        <f t="shared" si="165"/>
        <v>108</v>
      </c>
      <c r="CB79" s="48">
        <v>44798</v>
      </c>
      <c r="CC79" s="49">
        <v>137.279999</v>
      </c>
      <c r="CD79" s="53">
        <f t="shared" si="120"/>
        <v>26.123638258713939</v>
      </c>
      <c r="CE79" s="53">
        <f t="shared" si="121"/>
        <v>26.108210557180577</v>
      </c>
      <c r="CF79" s="54">
        <f t="shared" si="122"/>
        <v>1</v>
      </c>
      <c r="CG79" s="14">
        <f t="shared" si="123"/>
        <v>1</v>
      </c>
      <c r="CH79" s="14">
        <f t="shared" si="166"/>
        <v>0</v>
      </c>
      <c r="CI79" s="14">
        <f t="shared" si="124"/>
        <v>0</v>
      </c>
      <c r="CJ79" s="14">
        <f t="shared" si="125"/>
        <v>0</v>
      </c>
      <c r="CK79" s="14">
        <f t="shared" si="167"/>
        <v>114.22845105000225</v>
      </c>
      <c r="CP79" s="31">
        <f t="shared" si="168"/>
        <v>108</v>
      </c>
      <c r="CQ79" s="48">
        <v>44798</v>
      </c>
      <c r="CR79" s="49">
        <v>137.279999</v>
      </c>
      <c r="CS79" s="53">
        <f t="shared" si="126"/>
        <v>45.213198481620253</v>
      </c>
      <c r="CT79" s="53">
        <f t="shared" si="127"/>
        <v>45.197770780086884</v>
      </c>
      <c r="CU79" s="54">
        <f t="shared" si="128"/>
        <v>1</v>
      </c>
      <c r="CV79" s="14">
        <f t="shared" si="129"/>
        <v>1</v>
      </c>
      <c r="CW79" s="14">
        <f t="shared" si="169"/>
        <v>0</v>
      </c>
      <c r="CX79" s="14">
        <f t="shared" si="130"/>
        <v>0</v>
      </c>
      <c r="CY79" s="14">
        <f t="shared" si="131"/>
        <v>0</v>
      </c>
      <c r="CZ79" s="14">
        <f t="shared" si="170"/>
        <v>114.22845105</v>
      </c>
      <c r="DE79" s="31">
        <f t="shared" si="171"/>
        <v>108</v>
      </c>
      <c r="DF79" s="48">
        <v>44798</v>
      </c>
      <c r="DG79" s="49">
        <v>137.279999</v>
      </c>
      <c r="DH79" s="53">
        <f t="shared" si="132"/>
        <v>12.996325439400511</v>
      </c>
      <c r="DI79" s="53">
        <f t="shared" si="133"/>
        <v>12.980897737867146</v>
      </c>
      <c r="DJ79" s="54">
        <f t="shared" si="134"/>
        <v>1</v>
      </c>
      <c r="DK79" s="14">
        <f t="shared" si="135"/>
        <v>1</v>
      </c>
      <c r="DL79" s="14">
        <f t="shared" si="172"/>
        <v>0</v>
      </c>
      <c r="DM79" s="14">
        <f t="shared" si="136"/>
        <v>0</v>
      </c>
      <c r="DN79" s="14">
        <f t="shared" si="137"/>
        <v>0</v>
      </c>
      <c r="DO79" s="14">
        <f t="shared" si="173"/>
        <v>190.60604177471669</v>
      </c>
      <c r="DT79" s="31">
        <f t="shared" si="174"/>
        <v>108</v>
      </c>
      <c r="DU79" s="48">
        <v>44798</v>
      </c>
      <c r="DV79" s="49">
        <v>137.279999</v>
      </c>
      <c r="DW79" s="53">
        <f t="shared" si="138"/>
        <v>69.742869016264123</v>
      </c>
      <c r="DX79" s="53">
        <f t="shared" si="139"/>
        <v>69.727441314730754</v>
      </c>
      <c r="DY79" s="54">
        <f t="shared" si="140"/>
        <v>1</v>
      </c>
      <c r="DZ79" s="14">
        <f t="shared" si="141"/>
        <v>1</v>
      </c>
      <c r="EA79" s="14">
        <f t="shared" si="175"/>
        <v>0</v>
      </c>
      <c r="EB79" s="14">
        <f t="shared" si="142"/>
        <v>0</v>
      </c>
      <c r="EC79" s="14">
        <f t="shared" si="143"/>
        <v>0</v>
      </c>
      <c r="ED79" s="14">
        <f t="shared" si="176"/>
        <v>114.22845105</v>
      </c>
      <c r="EI79" s="31">
        <f t="shared" si="177"/>
        <v>108</v>
      </c>
      <c r="EJ79" s="48">
        <v>44798</v>
      </c>
      <c r="EK79" s="49">
        <v>137.279999</v>
      </c>
      <c r="EL79" s="53">
        <f t="shared" si="144"/>
        <v>102.85380408726411</v>
      </c>
      <c r="EM79" s="53">
        <f t="shared" si="145"/>
        <v>102.83837638573075</v>
      </c>
      <c r="EN79" s="54">
        <f t="shared" si="146"/>
        <v>1</v>
      </c>
      <c r="EO79" s="14">
        <f t="shared" si="147"/>
        <v>1</v>
      </c>
      <c r="EP79" s="14">
        <f t="shared" si="178"/>
        <v>0</v>
      </c>
      <c r="EQ79" s="14">
        <f t="shared" si="148"/>
        <v>0</v>
      </c>
      <c r="ER79" s="14">
        <f t="shared" si="149"/>
        <v>0</v>
      </c>
      <c r="ES79" s="14">
        <f t="shared" si="179"/>
        <v>114.22845105</v>
      </c>
    </row>
    <row r="80" spans="4:149" x14ac:dyDescent="0.35">
      <c r="D80" s="31">
        <f t="shared" si="150"/>
        <v>109</v>
      </c>
      <c r="E80" s="48">
        <v>44799</v>
      </c>
      <c r="F80" s="49">
        <v>130.75</v>
      </c>
      <c r="G80" s="53">
        <f t="shared" si="90"/>
        <v>27.805751871395096</v>
      </c>
      <c r="H80" s="53">
        <f t="shared" si="91"/>
        <v>27.790354214099654</v>
      </c>
      <c r="I80" s="54">
        <f t="shared" si="92"/>
        <v>1</v>
      </c>
      <c r="J80" s="14">
        <f t="shared" si="93"/>
        <v>1</v>
      </c>
      <c r="K80" s="14">
        <f t="shared" si="151"/>
        <v>0</v>
      </c>
      <c r="L80" s="14">
        <f t="shared" si="94"/>
        <v>0</v>
      </c>
      <c r="M80" s="14">
        <f t="shared" si="95"/>
        <v>0</v>
      </c>
      <c r="N80" s="14">
        <f t="shared" si="152"/>
        <v>114.22845105</v>
      </c>
      <c r="S80" s="31">
        <f t="shared" si="153"/>
        <v>109</v>
      </c>
      <c r="T80" s="48">
        <v>44799</v>
      </c>
      <c r="U80" s="49">
        <v>130.75</v>
      </c>
      <c r="V80" s="53">
        <f t="shared" si="96"/>
        <v>25.699244684567233</v>
      </c>
      <c r="W80" s="53">
        <f t="shared" si="97"/>
        <v>25.683847027271796</v>
      </c>
      <c r="X80" s="54">
        <f t="shared" si="98"/>
        <v>1</v>
      </c>
      <c r="Y80" s="14">
        <f t="shared" si="99"/>
        <v>1</v>
      </c>
      <c r="Z80" s="14">
        <f t="shared" si="154"/>
        <v>0</v>
      </c>
      <c r="AA80" s="14">
        <f t="shared" si="100"/>
        <v>0</v>
      </c>
      <c r="AB80" s="14">
        <f t="shared" si="101"/>
        <v>0</v>
      </c>
      <c r="AC80" s="14">
        <f t="shared" si="155"/>
        <v>114.22845105</v>
      </c>
      <c r="AH80" s="31">
        <f t="shared" si="156"/>
        <v>109</v>
      </c>
      <c r="AI80" s="48">
        <v>44799</v>
      </c>
      <c r="AJ80" s="49">
        <v>130.75</v>
      </c>
      <c r="AK80" s="53">
        <f t="shared" si="102"/>
        <v>21.680750018082009</v>
      </c>
      <c r="AL80" s="53">
        <f t="shared" si="103"/>
        <v>21.665352360786567</v>
      </c>
      <c r="AM80" s="54">
        <f t="shared" si="104"/>
        <v>1</v>
      </c>
      <c r="AN80" s="14">
        <f t="shared" si="105"/>
        <v>1</v>
      </c>
      <c r="AO80" s="14">
        <f t="shared" si="157"/>
        <v>0</v>
      </c>
      <c r="AP80" s="14">
        <f t="shared" si="106"/>
        <v>0</v>
      </c>
      <c r="AQ80" s="14">
        <f t="shared" si="107"/>
        <v>0</v>
      </c>
      <c r="AR80" s="14">
        <f t="shared" si="158"/>
        <v>114.22845105631318</v>
      </c>
      <c r="AW80" s="31">
        <f t="shared" si="159"/>
        <v>109</v>
      </c>
      <c r="AX80" s="48">
        <v>44799</v>
      </c>
      <c r="AY80" s="49">
        <v>130.75</v>
      </c>
      <c r="AZ80" s="53">
        <f t="shared" si="108"/>
        <v>46.727578468162726</v>
      </c>
      <c r="BA80" s="53">
        <f t="shared" si="109"/>
        <v>46.712180810867295</v>
      </c>
      <c r="BB80" s="54">
        <f t="shared" si="110"/>
        <v>1</v>
      </c>
      <c r="BC80" s="14">
        <f t="shared" si="111"/>
        <v>1</v>
      </c>
      <c r="BD80" s="14">
        <f t="shared" si="160"/>
        <v>0</v>
      </c>
      <c r="BE80" s="14">
        <f t="shared" si="112"/>
        <v>0</v>
      </c>
      <c r="BF80" s="14">
        <f t="shared" si="113"/>
        <v>0</v>
      </c>
      <c r="BG80" s="14">
        <f t="shared" si="161"/>
        <v>114.22845105</v>
      </c>
      <c r="BL80" s="31">
        <f t="shared" si="162"/>
        <v>109</v>
      </c>
      <c r="BM80" s="48">
        <v>44799</v>
      </c>
      <c r="BN80" s="49">
        <v>130.75</v>
      </c>
      <c r="BO80" s="53">
        <f t="shared" si="114"/>
        <v>21.680750018082009</v>
      </c>
      <c r="BP80" s="53">
        <f t="shared" si="115"/>
        <v>21.665352360786567</v>
      </c>
      <c r="BQ80" s="54">
        <f t="shared" si="116"/>
        <v>1</v>
      </c>
      <c r="BR80" s="14">
        <f t="shared" si="117"/>
        <v>1</v>
      </c>
      <c r="BS80" s="14">
        <f t="shared" si="163"/>
        <v>0</v>
      </c>
      <c r="BT80" s="14">
        <f t="shared" si="118"/>
        <v>0</v>
      </c>
      <c r="BU80" s="14">
        <f t="shared" si="119"/>
        <v>0</v>
      </c>
      <c r="BV80" s="14">
        <f t="shared" si="164"/>
        <v>114.22845105631318</v>
      </c>
      <c r="CA80" s="31">
        <f t="shared" si="165"/>
        <v>109</v>
      </c>
      <c r="CB80" s="48">
        <v>44799</v>
      </c>
      <c r="CC80" s="49">
        <v>130.75</v>
      </c>
      <c r="CD80" s="53">
        <f t="shared" si="120"/>
        <v>22.99281372555939</v>
      </c>
      <c r="CE80" s="53">
        <f t="shared" si="121"/>
        <v>22.977416068263949</v>
      </c>
      <c r="CF80" s="54">
        <f t="shared" si="122"/>
        <v>1</v>
      </c>
      <c r="CG80" s="14">
        <f t="shared" si="123"/>
        <v>1</v>
      </c>
      <c r="CH80" s="14">
        <f t="shared" si="166"/>
        <v>0</v>
      </c>
      <c r="CI80" s="14">
        <f t="shared" si="124"/>
        <v>0</v>
      </c>
      <c r="CJ80" s="14">
        <f t="shared" si="125"/>
        <v>0</v>
      </c>
      <c r="CK80" s="14">
        <f t="shared" si="167"/>
        <v>114.22845105000225</v>
      </c>
      <c r="CP80" s="31">
        <f t="shared" si="168"/>
        <v>109</v>
      </c>
      <c r="CQ80" s="48">
        <v>44799</v>
      </c>
      <c r="CR80" s="49">
        <v>130.75</v>
      </c>
      <c r="CS80" s="53">
        <f t="shared" si="126"/>
        <v>42.119621906270474</v>
      </c>
      <c r="CT80" s="53">
        <f t="shared" si="127"/>
        <v>42.104224248975036</v>
      </c>
      <c r="CU80" s="54">
        <f t="shared" si="128"/>
        <v>1</v>
      </c>
      <c r="CV80" s="14">
        <f t="shared" si="129"/>
        <v>1</v>
      </c>
      <c r="CW80" s="14">
        <f t="shared" si="169"/>
        <v>0</v>
      </c>
      <c r="CX80" s="14">
        <f t="shared" si="130"/>
        <v>0</v>
      </c>
      <c r="CY80" s="14">
        <f t="shared" si="131"/>
        <v>0</v>
      </c>
      <c r="CZ80" s="14">
        <f t="shared" si="170"/>
        <v>114.22845105</v>
      </c>
      <c r="DE80" s="31">
        <f t="shared" si="171"/>
        <v>109</v>
      </c>
      <c r="DF80" s="48">
        <v>44799</v>
      </c>
      <c r="DG80" s="49">
        <v>130.75</v>
      </c>
      <c r="DH80" s="53">
        <f t="shared" si="132"/>
        <v>9.839886612973908</v>
      </c>
      <c r="DI80" s="53">
        <f t="shared" si="133"/>
        <v>9.8244889556784685</v>
      </c>
      <c r="DJ80" s="54">
        <f t="shared" si="134"/>
        <v>1</v>
      </c>
      <c r="DK80" s="14">
        <f t="shared" si="135"/>
        <v>1</v>
      </c>
      <c r="DL80" s="14">
        <f t="shared" si="172"/>
        <v>0</v>
      </c>
      <c r="DM80" s="14">
        <f t="shared" si="136"/>
        <v>0</v>
      </c>
      <c r="DN80" s="14">
        <f t="shared" si="137"/>
        <v>0</v>
      </c>
      <c r="DO80" s="14">
        <f t="shared" si="173"/>
        <v>190.60604177471669</v>
      </c>
      <c r="DT80" s="31">
        <f t="shared" si="174"/>
        <v>109</v>
      </c>
      <c r="DU80" s="48">
        <v>44799</v>
      </c>
      <c r="DV80" s="49">
        <v>130.75</v>
      </c>
      <c r="DW80" s="53">
        <f t="shared" si="138"/>
        <v>66.69715525820142</v>
      </c>
      <c r="DX80" s="53">
        <f t="shared" si="139"/>
        <v>66.681757600905996</v>
      </c>
      <c r="DY80" s="54">
        <f t="shared" si="140"/>
        <v>1</v>
      </c>
      <c r="DZ80" s="14">
        <f t="shared" si="141"/>
        <v>1</v>
      </c>
      <c r="EA80" s="14">
        <f t="shared" si="175"/>
        <v>0</v>
      </c>
      <c r="EB80" s="14">
        <f t="shared" si="142"/>
        <v>0</v>
      </c>
      <c r="EC80" s="14">
        <f t="shared" si="143"/>
        <v>0</v>
      </c>
      <c r="ED80" s="14">
        <f t="shared" si="176"/>
        <v>114.22845105</v>
      </c>
      <c r="EI80" s="31">
        <f t="shared" si="177"/>
        <v>109</v>
      </c>
      <c r="EJ80" s="48">
        <v>44799</v>
      </c>
      <c r="EK80" s="49">
        <v>130.75</v>
      </c>
      <c r="EL80" s="53">
        <f t="shared" si="144"/>
        <v>99.87269709321275</v>
      </c>
      <c r="EM80" s="53">
        <f t="shared" si="145"/>
        <v>99.857299435917298</v>
      </c>
      <c r="EN80" s="54">
        <f t="shared" si="146"/>
        <v>1</v>
      </c>
      <c r="EO80" s="14">
        <f t="shared" si="147"/>
        <v>1</v>
      </c>
      <c r="EP80" s="14">
        <f t="shared" si="178"/>
        <v>0</v>
      </c>
      <c r="EQ80" s="14">
        <f t="shared" si="148"/>
        <v>0</v>
      </c>
      <c r="ER80" s="14">
        <f t="shared" si="149"/>
        <v>0</v>
      </c>
      <c r="ES80" s="14">
        <f t="shared" si="179"/>
        <v>114.22845105</v>
      </c>
    </row>
    <row r="81" spans="4:149" x14ac:dyDescent="0.35">
      <c r="D81" s="31">
        <f t="shared" si="150"/>
        <v>112</v>
      </c>
      <c r="E81" s="48">
        <v>44802</v>
      </c>
      <c r="F81" s="49">
        <v>129.78999300000001</v>
      </c>
      <c r="G81" s="53">
        <f t="shared" si="90"/>
        <v>27.438377725329829</v>
      </c>
      <c r="H81" s="53">
        <f t="shared" si="91"/>
        <v>27.42307055456109</v>
      </c>
      <c r="I81" s="54">
        <f t="shared" si="92"/>
        <v>1</v>
      </c>
      <c r="J81" s="14">
        <f t="shared" si="93"/>
        <v>1</v>
      </c>
      <c r="K81" s="14">
        <f t="shared" si="151"/>
        <v>0</v>
      </c>
      <c r="L81" s="14">
        <f t="shared" si="94"/>
        <v>0</v>
      </c>
      <c r="M81" s="14">
        <f t="shared" si="95"/>
        <v>0</v>
      </c>
      <c r="N81" s="14">
        <f t="shared" si="152"/>
        <v>114.22845105</v>
      </c>
      <c r="S81" s="31">
        <f t="shared" si="153"/>
        <v>112</v>
      </c>
      <c r="T81" s="48">
        <v>44802</v>
      </c>
      <c r="U81" s="49">
        <v>129.78999300000001</v>
      </c>
      <c r="V81" s="53">
        <f t="shared" si="96"/>
        <v>25.319418170805797</v>
      </c>
      <c r="W81" s="53">
        <f t="shared" si="97"/>
        <v>25.304111000037057</v>
      </c>
      <c r="X81" s="54">
        <f t="shared" si="98"/>
        <v>1</v>
      </c>
      <c r="Y81" s="14">
        <f t="shared" si="99"/>
        <v>1</v>
      </c>
      <c r="Z81" s="14">
        <f t="shared" si="154"/>
        <v>0</v>
      </c>
      <c r="AA81" s="14">
        <f t="shared" si="100"/>
        <v>0</v>
      </c>
      <c r="AB81" s="14">
        <f t="shared" si="101"/>
        <v>0</v>
      </c>
      <c r="AC81" s="14">
        <f t="shared" si="155"/>
        <v>114.22845105</v>
      </c>
      <c r="AH81" s="31">
        <f t="shared" si="156"/>
        <v>112</v>
      </c>
      <c r="AI81" s="48">
        <v>44802</v>
      </c>
      <c r="AJ81" s="49">
        <v>129.78999300000001</v>
      </c>
      <c r="AK81" s="53">
        <f t="shared" si="102"/>
        <v>21.277168649134161</v>
      </c>
      <c r="AL81" s="53">
        <f t="shared" si="103"/>
        <v>21.261861478365425</v>
      </c>
      <c r="AM81" s="54">
        <f t="shared" si="104"/>
        <v>1</v>
      </c>
      <c r="AN81" s="14">
        <f t="shared" si="105"/>
        <v>1</v>
      </c>
      <c r="AO81" s="14">
        <f t="shared" si="157"/>
        <v>0</v>
      </c>
      <c r="AP81" s="14">
        <f t="shared" si="106"/>
        <v>0</v>
      </c>
      <c r="AQ81" s="14">
        <f t="shared" si="107"/>
        <v>0</v>
      </c>
      <c r="AR81" s="14">
        <f t="shared" si="158"/>
        <v>114.22845105631318</v>
      </c>
      <c r="AW81" s="31">
        <f t="shared" si="159"/>
        <v>112</v>
      </c>
      <c r="AX81" s="48">
        <v>44802</v>
      </c>
      <c r="AY81" s="49">
        <v>129.78999300000001</v>
      </c>
      <c r="AZ81" s="53">
        <f t="shared" si="108"/>
        <v>46.472058458527464</v>
      </c>
      <c r="BA81" s="53">
        <f t="shared" si="109"/>
        <v>46.456751287758728</v>
      </c>
      <c r="BB81" s="54">
        <f t="shared" si="110"/>
        <v>1</v>
      </c>
      <c r="BC81" s="14">
        <f t="shared" si="111"/>
        <v>1</v>
      </c>
      <c r="BD81" s="14">
        <f t="shared" si="160"/>
        <v>0</v>
      </c>
      <c r="BE81" s="14">
        <f t="shared" si="112"/>
        <v>0</v>
      </c>
      <c r="BF81" s="14">
        <f t="shared" si="113"/>
        <v>0</v>
      </c>
      <c r="BG81" s="14">
        <f t="shared" si="161"/>
        <v>114.22845105</v>
      </c>
      <c r="BL81" s="31">
        <f t="shared" si="162"/>
        <v>112</v>
      </c>
      <c r="BM81" s="48">
        <v>44802</v>
      </c>
      <c r="BN81" s="49">
        <v>129.78999300000001</v>
      </c>
      <c r="BO81" s="53">
        <f t="shared" si="114"/>
        <v>21.277168649134161</v>
      </c>
      <c r="BP81" s="53">
        <f t="shared" si="115"/>
        <v>21.261861478365425</v>
      </c>
      <c r="BQ81" s="54">
        <f t="shared" si="116"/>
        <v>1</v>
      </c>
      <c r="BR81" s="14">
        <f t="shared" si="117"/>
        <v>1</v>
      </c>
      <c r="BS81" s="14">
        <f t="shared" si="163"/>
        <v>0</v>
      </c>
      <c r="BT81" s="14">
        <f t="shared" si="118"/>
        <v>0</v>
      </c>
      <c r="BU81" s="14">
        <f t="shared" si="119"/>
        <v>0</v>
      </c>
      <c r="BV81" s="14">
        <f t="shared" si="164"/>
        <v>114.22845105631318</v>
      </c>
      <c r="CA81" s="31">
        <f t="shared" si="165"/>
        <v>112</v>
      </c>
      <c r="CB81" s="48">
        <v>44802</v>
      </c>
      <c r="CC81" s="49">
        <v>129.78999300000001</v>
      </c>
      <c r="CD81" s="53">
        <f t="shared" si="120"/>
        <v>22.596988465790055</v>
      </c>
      <c r="CE81" s="53">
        <f t="shared" si="121"/>
        <v>22.581681295021315</v>
      </c>
      <c r="CF81" s="54">
        <f t="shared" si="122"/>
        <v>1</v>
      </c>
      <c r="CG81" s="14">
        <f t="shared" si="123"/>
        <v>1</v>
      </c>
      <c r="CH81" s="14">
        <f t="shared" si="166"/>
        <v>0</v>
      </c>
      <c r="CI81" s="14">
        <f t="shared" si="124"/>
        <v>0</v>
      </c>
      <c r="CJ81" s="14">
        <f t="shared" si="125"/>
        <v>0</v>
      </c>
      <c r="CK81" s="14">
        <f t="shared" si="167"/>
        <v>114.22845105000225</v>
      </c>
      <c r="CP81" s="31">
        <f t="shared" si="168"/>
        <v>112</v>
      </c>
      <c r="CQ81" s="48">
        <v>44802</v>
      </c>
      <c r="CR81" s="49">
        <v>129.78999300000001</v>
      </c>
      <c r="CS81" s="53">
        <f t="shared" si="126"/>
        <v>41.836862507282312</v>
      </c>
      <c r="CT81" s="53">
        <f t="shared" si="127"/>
        <v>41.821555336513576</v>
      </c>
      <c r="CU81" s="54">
        <f t="shared" si="128"/>
        <v>1</v>
      </c>
      <c r="CV81" s="14">
        <f t="shared" si="129"/>
        <v>1</v>
      </c>
      <c r="CW81" s="14">
        <f t="shared" si="169"/>
        <v>0</v>
      </c>
      <c r="CX81" s="14">
        <f t="shared" si="130"/>
        <v>0</v>
      </c>
      <c r="CY81" s="14">
        <f t="shared" si="131"/>
        <v>0</v>
      </c>
      <c r="CZ81" s="14">
        <f t="shared" si="170"/>
        <v>114.22845105</v>
      </c>
      <c r="DE81" s="31">
        <f t="shared" si="171"/>
        <v>112</v>
      </c>
      <c r="DF81" s="48">
        <v>44802</v>
      </c>
      <c r="DG81" s="49">
        <v>129.78999300000001</v>
      </c>
      <c r="DH81" s="53">
        <f t="shared" si="132"/>
        <v>9.3663093826862269</v>
      </c>
      <c r="DI81" s="53">
        <f t="shared" si="133"/>
        <v>9.3510022119174856</v>
      </c>
      <c r="DJ81" s="54">
        <f t="shared" si="134"/>
        <v>1</v>
      </c>
      <c r="DK81" s="14">
        <f t="shared" si="135"/>
        <v>1</v>
      </c>
      <c r="DL81" s="14">
        <f t="shared" si="172"/>
        <v>0</v>
      </c>
      <c r="DM81" s="14">
        <f t="shared" si="136"/>
        <v>0</v>
      </c>
      <c r="DN81" s="14">
        <f t="shared" si="137"/>
        <v>0</v>
      </c>
      <c r="DO81" s="14">
        <f t="shared" si="173"/>
        <v>190.60604177471669</v>
      </c>
      <c r="DT81" s="31">
        <f t="shared" si="174"/>
        <v>112</v>
      </c>
      <c r="DU81" s="48">
        <v>44802</v>
      </c>
      <c r="DV81" s="49">
        <v>129.78999300000001</v>
      </c>
      <c r="DW81" s="53">
        <f t="shared" si="138"/>
        <v>66.559683036146225</v>
      </c>
      <c r="DX81" s="53">
        <f t="shared" si="139"/>
        <v>66.544375865377489</v>
      </c>
      <c r="DY81" s="54">
        <f t="shared" si="140"/>
        <v>1</v>
      </c>
      <c r="DZ81" s="14">
        <f t="shared" si="141"/>
        <v>1</v>
      </c>
      <c r="EA81" s="14">
        <f t="shared" si="175"/>
        <v>0</v>
      </c>
      <c r="EB81" s="14">
        <f t="shared" si="142"/>
        <v>0</v>
      </c>
      <c r="EC81" s="14">
        <f t="shared" si="143"/>
        <v>0</v>
      </c>
      <c r="ED81" s="14">
        <f t="shared" si="176"/>
        <v>114.22845105</v>
      </c>
      <c r="EI81" s="31">
        <f t="shared" si="177"/>
        <v>112</v>
      </c>
      <c r="EJ81" s="48">
        <v>44802</v>
      </c>
      <c r="EK81" s="49">
        <v>129.78999300000001</v>
      </c>
      <c r="EL81" s="53">
        <f t="shared" si="144"/>
        <v>99.931338156710353</v>
      </c>
      <c r="EM81" s="53">
        <f t="shared" si="145"/>
        <v>99.916030985941617</v>
      </c>
      <c r="EN81" s="54">
        <f t="shared" si="146"/>
        <v>1</v>
      </c>
      <c r="EO81" s="14">
        <f t="shared" si="147"/>
        <v>1</v>
      </c>
      <c r="EP81" s="14">
        <f t="shared" si="178"/>
        <v>0</v>
      </c>
      <c r="EQ81" s="14">
        <f t="shared" si="148"/>
        <v>0</v>
      </c>
      <c r="ER81" s="14">
        <f t="shared" si="149"/>
        <v>0</v>
      </c>
      <c r="ES81" s="14">
        <f t="shared" si="179"/>
        <v>114.22845105</v>
      </c>
    </row>
    <row r="82" spans="4:149" x14ac:dyDescent="0.35">
      <c r="D82" s="31">
        <f t="shared" si="150"/>
        <v>113</v>
      </c>
      <c r="E82" s="48">
        <v>44803</v>
      </c>
      <c r="F82" s="49">
        <v>128.729996</v>
      </c>
      <c r="G82" s="53">
        <f t="shared" si="90"/>
        <v>26.939167297080903</v>
      </c>
      <c r="H82" s="53">
        <f t="shared" si="91"/>
        <v>26.923890407589631</v>
      </c>
      <c r="I82" s="54">
        <f t="shared" si="92"/>
        <v>1</v>
      </c>
      <c r="J82" s="14">
        <f t="shared" si="93"/>
        <v>1</v>
      </c>
      <c r="K82" s="14">
        <f t="shared" si="151"/>
        <v>0</v>
      </c>
      <c r="L82" s="14">
        <f t="shared" si="94"/>
        <v>0</v>
      </c>
      <c r="M82" s="14">
        <f t="shared" si="95"/>
        <v>0</v>
      </c>
      <c r="N82" s="14">
        <f t="shared" si="152"/>
        <v>114.22845105</v>
      </c>
      <c r="S82" s="31">
        <f t="shared" si="153"/>
        <v>113</v>
      </c>
      <c r="T82" s="48">
        <v>44803</v>
      </c>
      <c r="U82" s="49">
        <v>128.729996</v>
      </c>
      <c r="V82" s="53">
        <f t="shared" si="96"/>
        <v>24.816007620388795</v>
      </c>
      <c r="W82" s="53">
        <f t="shared" si="97"/>
        <v>24.80073073089752</v>
      </c>
      <c r="X82" s="54">
        <f t="shared" si="98"/>
        <v>1</v>
      </c>
      <c r="Y82" s="14">
        <f t="shared" si="99"/>
        <v>1</v>
      </c>
      <c r="Z82" s="14">
        <f t="shared" si="154"/>
        <v>0</v>
      </c>
      <c r="AA82" s="14">
        <f t="shared" si="100"/>
        <v>0</v>
      </c>
      <c r="AB82" s="14">
        <f t="shared" si="101"/>
        <v>0</v>
      </c>
      <c r="AC82" s="14">
        <f t="shared" si="155"/>
        <v>114.22845105</v>
      </c>
      <c r="AH82" s="31">
        <f t="shared" si="156"/>
        <v>113</v>
      </c>
      <c r="AI82" s="48">
        <v>44803</v>
      </c>
      <c r="AJ82" s="49">
        <v>128.729996</v>
      </c>
      <c r="AK82" s="53">
        <f t="shared" si="102"/>
        <v>20.765745703299505</v>
      </c>
      <c r="AL82" s="53">
        <f t="shared" si="103"/>
        <v>20.750468813808229</v>
      </c>
      <c r="AM82" s="54">
        <f t="shared" si="104"/>
        <v>1</v>
      </c>
      <c r="AN82" s="14">
        <f t="shared" si="105"/>
        <v>1</v>
      </c>
      <c r="AO82" s="14">
        <f t="shared" si="157"/>
        <v>0</v>
      </c>
      <c r="AP82" s="14">
        <f t="shared" si="106"/>
        <v>0</v>
      </c>
      <c r="AQ82" s="14">
        <f t="shared" si="107"/>
        <v>0</v>
      </c>
      <c r="AR82" s="14">
        <f t="shared" si="158"/>
        <v>114.22845105631318</v>
      </c>
      <c r="AW82" s="31">
        <f t="shared" si="159"/>
        <v>113</v>
      </c>
      <c r="AX82" s="48">
        <v>44803</v>
      </c>
      <c r="AY82" s="49">
        <v>128.729996</v>
      </c>
      <c r="AZ82" s="53">
        <f t="shared" si="108"/>
        <v>46.010575878465588</v>
      </c>
      <c r="BA82" s="53">
        <f t="shared" si="109"/>
        <v>45.995298988974319</v>
      </c>
      <c r="BB82" s="54">
        <f t="shared" si="110"/>
        <v>1</v>
      </c>
      <c r="BC82" s="14">
        <f t="shared" si="111"/>
        <v>1</v>
      </c>
      <c r="BD82" s="14">
        <f t="shared" si="160"/>
        <v>0</v>
      </c>
      <c r="BE82" s="14">
        <f t="shared" si="112"/>
        <v>0</v>
      </c>
      <c r="BF82" s="14">
        <f t="shared" si="113"/>
        <v>0</v>
      </c>
      <c r="BG82" s="14">
        <f t="shared" si="161"/>
        <v>114.22845105</v>
      </c>
      <c r="BL82" s="31">
        <f t="shared" si="162"/>
        <v>113</v>
      </c>
      <c r="BM82" s="48">
        <v>44803</v>
      </c>
      <c r="BN82" s="49">
        <v>128.729996</v>
      </c>
      <c r="BO82" s="53">
        <f t="shared" si="114"/>
        <v>20.765745703299505</v>
      </c>
      <c r="BP82" s="53">
        <f t="shared" si="115"/>
        <v>20.750468813808229</v>
      </c>
      <c r="BQ82" s="54">
        <f t="shared" si="116"/>
        <v>1</v>
      </c>
      <c r="BR82" s="14">
        <f t="shared" si="117"/>
        <v>1</v>
      </c>
      <c r="BS82" s="14">
        <f t="shared" si="163"/>
        <v>0</v>
      </c>
      <c r="BT82" s="14">
        <f t="shared" si="118"/>
        <v>0</v>
      </c>
      <c r="BU82" s="14">
        <f t="shared" si="119"/>
        <v>0</v>
      </c>
      <c r="BV82" s="14">
        <f t="shared" si="164"/>
        <v>114.22845105631318</v>
      </c>
      <c r="CA82" s="31">
        <f t="shared" si="165"/>
        <v>113</v>
      </c>
      <c r="CB82" s="48">
        <v>44803</v>
      </c>
      <c r="CC82" s="49">
        <v>128.729996</v>
      </c>
      <c r="CD82" s="53">
        <f t="shared" si="120"/>
        <v>22.088181617302777</v>
      </c>
      <c r="CE82" s="53">
        <f t="shared" si="121"/>
        <v>22.072904727811501</v>
      </c>
      <c r="CF82" s="54">
        <f t="shared" si="122"/>
        <v>1</v>
      </c>
      <c r="CG82" s="14">
        <f t="shared" si="123"/>
        <v>1</v>
      </c>
      <c r="CH82" s="14">
        <f t="shared" si="166"/>
        <v>0</v>
      </c>
      <c r="CI82" s="14">
        <f t="shared" si="124"/>
        <v>0</v>
      </c>
      <c r="CJ82" s="14">
        <f t="shared" si="125"/>
        <v>0</v>
      </c>
      <c r="CK82" s="14">
        <f t="shared" si="167"/>
        <v>114.22845105000225</v>
      </c>
      <c r="CP82" s="31">
        <f t="shared" si="168"/>
        <v>113</v>
      </c>
      <c r="CQ82" s="48">
        <v>44803</v>
      </c>
      <c r="CR82" s="49">
        <v>128.729996</v>
      </c>
      <c r="CS82" s="53">
        <f t="shared" si="126"/>
        <v>41.366192215625546</v>
      </c>
      <c r="CT82" s="53">
        <f t="shared" si="127"/>
        <v>41.350915326134277</v>
      </c>
      <c r="CU82" s="54">
        <f t="shared" si="128"/>
        <v>1</v>
      </c>
      <c r="CV82" s="14">
        <f t="shared" si="129"/>
        <v>1</v>
      </c>
      <c r="CW82" s="14">
        <f t="shared" si="169"/>
        <v>0</v>
      </c>
      <c r="CX82" s="14">
        <f t="shared" si="130"/>
        <v>0</v>
      </c>
      <c r="CY82" s="14">
        <f t="shared" si="131"/>
        <v>0</v>
      </c>
      <c r="CZ82" s="14">
        <f t="shared" si="170"/>
        <v>114.22845105</v>
      </c>
      <c r="DE82" s="31">
        <f t="shared" si="171"/>
        <v>113</v>
      </c>
      <c r="DF82" s="48">
        <v>44803</v>
      </c>
      <c r="DG82" s="49">
        <v>128.729996</v>
      </c>
      <c r="DH82" s="53">
        <f t="shared" si="132"/>
        <v>8.8312771782703745</v>
      </c>
      <c r="DI82" s="53">
        <f t="shared" si="133"/>
        <v>8.8160002887791009</v>
      </c>
      <c r="DJ82" s="54">
        <f t="shared" si="134"/>
        <v>1</v>
      </c>
      <c r="DK82" s="14">
        <f t="shared" si="135"/>
        <v>1</v>
      </c>
      <c r="DL82" s="14">
        <f t="shared" si="172"/>
        <v>0</v>
      </c>
      <c r="DM82" s="14">
        <f t="shared" si="136"/>
        <v>0</v>
      </c>
      <c r="DN82" s="14">
        <f t="shared" si="137"/>
        <v>0</v>
      </c>
      <c r="DO82" s="14">
        <f t="shared" si="173"/>
        <v>190.60604177471669</v>
      </c>
      <c r="DT82" s="31">
        <f t="shared" si="174"/>
        <v>113</v>
      </c>
      <c r="DU82" s="48">
        <v>44803</v>
      </c>
      <c r="DV82" s="49">
        <v>128.729996</v>
      </c>
      <c r="DW82" s="53">
        <f t="shared" si="138"/>
        <v>66.138017392236961</v>
      </c>
      <c r="DX82" s="53">
        <f t="shared" si="139"/>
        <v>66.1227405027457</v>
      </c>
      <c r="DY82" s="54">
        <f t="shared" si="140"/>
        <v>1</v>
      </c>
      <c r="DZ82" s="14">
        <f t="shared" si="141"/>
        <v>1</v>
      </c>
      <c r="EA82" s="14">
        <f t="shared" si="175"/>
        <v>0</v>
      </c>
      <c r="EB82" s="14">
        <f t="shared" si="142"/>
        <v>0</v>
      </c>
      <c r="EC82" s="14">
        <f t="shared" si="143"/>
        <v>0</v>
      </c>
      <c r="ED82" s="14">
        <f t="shared" si="176"/>
        <v>114.22845105</v>
      </c>
      <c r="EI82" s="31">
        <f t="shared" si="177"/>
        <v>113</v>
      </c>
      <c r="EJ82" s="48">
        <v>44803</v>
      </c>
      <c r="EK82" s="49">
        <v>128.729996</v>
      </c>
      <c r="EL82" s="53">
        <f t="shared" si="144"/>
        <v>99.575820556145317</v>
      </c>
      <c r="EM82" s="53">
        <f t="shared" si="145"/>
        <v>99.560543666654041</v>
      </c>
      <c r="EN82" s="54">
        <f t="shared" si="146"/>
        <v>1</v>
      </c>
      <c r="EO82" s="14">
        <f t="shared" si="147"/>
        <v>1</v>
      </c>
      <c r="EP82" s="14">
        <f t="shared" si="178"/>
        <v>0</v>
      </c>
      <c r="EQ82" s="14">
        <f t="shared" si="148"/>
        <v>0</v>
      </c>
      <c r="ER82" s="14">
        <f t="shared" si="149"/>
        <v>0</v>
      </c>
      <c r="ES82" s="14">
        <f t="shared" si="179"/>
        <v>114.22845105</v>
      </c>
    </row>
    <row r="83" spans="4:149" x14ac:dyDescent="0.35">
      <c r="D83" s="31">
        <f t="shared" si="150"/>
        <v>114</v>
      </c>
      <c r="E83" s="48">
        <v>44804</v>
      </c>
      <c r="F83" s="49">
        <v>126.769997</v>
      </c>
      <c r="G83" s="53">
        <f t="shared" si="90"/>
        <v>25.969630508699694</v>
      </c>
      <c r="H83" s="53">
        <f t="shared" si="91"/>
        <v>25.954383960627627</v>
      </c>
      <c r="I83" s="54">
        <f t="shared" si="92"/>
        <v>1</v>
      </c>
      <c r="J83" s="14">
        <f t="shared" si="93"/>
        <v>1</v>
      </c>
      <c r="K83" s="14">
        <f t="shared" si="151"/>
        <v>0</v>
      </c>
      <c r="L83" s="14">
        <f t="shared" si="94"/>
        <v>0</v>
      </c>
      <c r="M83" s="14">
        <f t="shared" si="95"/>
        <v>0</v>
      </c>
      <c r="N83" s="14">
        <f t="shared" si="152"/>
        <v>114.22845105</v>
      </c>
      <c r="S83" s="31">
        <f t="shared" si="153"/>
        <v>114</v>
      </c>
      <c r="T83" s="48">
        <v>44804</v>
      </c>
      <c r="U83" s="49">
        <v>126.769997</v>
      </c>
      <c r="V83" s="53">
        <f t="shared" si="96"/>
        <v>23.842245634442019</v>
      </c>
      <c r="W83" s="53">
        <f t="shared" si="97"/>
        <v>23.826999086369952</v>
      </c>
      <c r="X83" s="54">
        <f t="shared" si="98"/>
        <v>1</v>
      </c>
      <c r="Y83" s="14">
        <f t="shared" si="99"/>
        <v>1</v>
      </c>
      <c r="Z83" s="14">
        <f t="shared" si="154"/>
        <v>0</v>
      </c>
      <c r="AA83" s="14">
        <f t="shared" si="100"/>
        <v>0</v>
      </c>
      <c r="AB83" s="14">
        <f t="shared" si="101"/>
        <v>0</v>
      </c>
      <c r="AC83" s="14">
        <f t="shared" si="155"/>
        <v>114.22845105</v>
      </c>
      <c r="AH83" s="31">
        <f t="shared" si="156"/>
        <v>114</v>
      </c>
      <c r="AI83" s="48">
        <v>44804</v>
      </c>
      <c r="AJ83" s="49">
        <v>126.769997</v>
      </c>
      <c r="AK83" s="53">
        <f t="shared" si="102"/>
        <v>19.783923486659855</v>
      </c>
      <c r="AL83" s="53">
        <f t="shared" si="103"/>
        <v>19.768676938587788</v>
      </c>
      <c r="AM83" s="54">
        <f t="shared" si="104"/>
        <v>1</v>
      </c>
      <c r="AN83" s="14">
        <f t="shared" si="105"/>
        <v>1</v>
      </c>
      <c r="AO83" s="14">
        <f t="shared" si="157"/>
        <v>0</v>
      </c>
      <c r="AP83" s="14">
        <f t="shared" si="106"/>
        <v>0</v>
      </c>
      <c r="AQ83" s="14">
        <f t="shared" si="107"/>
        <v>0</v>
      </c>
      <c r="AR83" s="14">
        <f t="shared" si="158"/>
        <v>114.22845105631318</v>
      </c>
      <c r="AW83" s="31">
        <f t="shared" si="159"/>
        <v>114</v>
      </c>
      <c r="AX83" s="48">
        <v>44804</v>
      </c>
      <c r="AY83" s="49">
        <v>126.769997</v>
      </c>
      <c r="AZ83" s="53">
        <f t="shared" si="108"/>
        <v>45.078992179526708</v>
      </c>
      <c r="BA83" s="53">
        <f t="shared" si="109"/>
        <v>45.063745631454637</v>
      </c>
      <c r="BB83" s="54">
        <f t="shared" si="110"/>
        <v>1</v>
      </c>
      <c r="BC83" s="14">
        <f t="shared" si="111"/>
        <v>1</v>
      </c>
      <c r="BD83" s="14">
        <f t="shared" si="160"/>
        <v>0</v>
      </c>
      <c r="BE83" s="14">
        <f t="shared" si="112"/>
        <v>0</v>
      </c>
      <c r="BF83" s="14">
        <f t="shared" si="113"/>
        <v>0</v>
      </c>
      <c r="BG83" s="14">
        <f t="shared" si="161"/>
        <v>114.22845105</v>
      </c>
      <c r="BL83" s="31">
        <f t="shared" si="162"/>
        <v>114</v>
      </c>
      <c r="BM83" s="48">
        <v>44804</v>
      </c>
      <c r="BN83" s="49">
        <v>126.769997</v>
      </c>
      <c r="BO83" s="53">
        <f t="shared" si="114"/>
        <v>19.783923486659855</v>
      </c>
      <c r="BP83" s="53">
        <f t="shared" si="115"/>
        <v>19.768676938587788</v>
      </c>
      <c r="BQ83" s="54">
        <f t="shared" si="116"/>
        <v>1</v>
      </c>
      <c r="BR83" s="14">
        <f t="shared" si="117"/>
        <v>1</v>
      </c>
      <c r="BS83" s="14">
        <f t="shared" si="163"/>
        <v>0</v>
      </c>
      <c r="BT83" s="14">
        <f t="shared" si="118"/>
        <v>0</v>
      </c>
      <c r="BU83" s="14">
        <f t="shared" si="119"/>
        <v>0</v>
      </c>
      <c r="BV83" s="14">
        <f t="shared" si="164"/>
        <v>114.22845105631318</v>
      </c>
      <c r="CA83" s="31">
        <f t="shared" si="165"/>
        <v>114</v>
      </c>
      <c r="CB83" s="48">
        <v>44804</v>
      </c>
      <c r="CC83" s="49">
        <v>126.769997</v>
      </c>
      <c r="CD83" s="53">
        <f t="shared" si="120"/>
        <v>21.108991116527822</v>
      </c>
      <c r="CE83" s="53">
        <f t="shared" si="121"/>
        <v>21.093744568455755</v>
      </c>
      <c r="CF83" s="54">
        <f t="shared" si="122"/>
        <v>1</v>
      </c>
      <c r="CG83" s="14">
        <f t="shared" si="123"/>
        <v>1</v>
      </c>
      <c r="CH83" s="14">
        <f t="shared" si="166"/>
        <v>0</v>
      </c>
      <c r="CI83" s="14">
        <f t="shared" si="124"/>
        <v>0</v>
      </c>
      <c r="CJ83" s="14">
        <f t="shared" si="125"/>
        <v>0</v>
      </c>
      <c r="CK83" s="14">
        <f t="shared" si="167"/>
        <v>114.22845105000225</v>
      </c>
      <c r="CP83" s="31">
        <f t="shared" si="168"/>
        <v>114</v>
      </c>
      <c r="CQ83" s="48">
        <v>44804</v>
      </c>
      <c r="CR83" s="49">
        <v>126.769997</v>
      </c>
      <c r="CS83" s="53">
        <f t="shared" si="126"/>
        <v>40.42536595299201</v>
      </c>
      <c r="CT83" s="53">
        <f t="shared" si="127"/>
        <v>40.410119404919939</v>
      </c>
      <c r="CU83" s="54">
        <f t="shared" si="128"/>
        <v>1</v>
      </c>
      <c r="CV83" s="14">
        <f t="shared" si="129"/>
        <v>1</v>
      </c>
      <c r="CW83" s="14">
        <f t="shared" si="169"/>
        <v>0</v>
      </c>
      <c r="CX83" s="14">
        <f t="shared" si="130"/>
        <v>0</v>
      </c>
      <c r="CY83" s="14">
        <f t="shared" si="131"/>
        <v>0</v>
      </c>
      <c r="CZ83" s="14">
        <f t="shared" si="170"/>
        <v>114.22845105</v>
      </c>
      <c r="DE83" s="31">
        <f t="shared" si="171"/>
        <v>114</v>
      </c>
      <c r="DF83" s="48">
        <v>44804</v>
      </c>
      <c r="DG83" s="49">
        <v>126.769997</v>
      </c>
      <c r="DH83" s="53">
        <f t="shared" si="132"/>
        <v>7.825704752020135</v>
      </c>
      <c r="DI83" s="53">
        <f t="shared" si="133"/>
        <v>7.8104582039480697</v>
      </c>
      <c r="DJ83" s="54">
        <f t="shared" si="134"/>
        <v>0.99999999999999745</v>
      </c>
      <c r="DK83" s="14">
        <f t="shared" si="135"/>
        <v>0.99999999999999745</v>
      </c>
      <c r="DL83" s="14">
        <f t="shared" si="172"/>
        <v>-2.55351295663786E-15</v>
      </c>
      <c r="DM83" s="14">
        <f t="shared" si="136"/>
        <v>-3.2370882985244263E-13</v>
      </c>
      <c r="DN83" s="14">
        <f t="shared" si="137"/>
        <v>1.6185441492622133E-14</v>
      </c>
      <c r="DO83" s="14">
        <f t="shared" si="173"/>
        <v>190.60604177471637</v>
      </c>
      <c r="DT83" s="31">
        <f t="shared" si="174"/>
        <v>114</v>
      </c>
      <c r="DU83" s="48">
        <v>44804</v>
      </c>
      <c r="DV83" s="49">
        <v>126.769997</v>
      </c>
      <c r="DW83" s="53">
        <f t="shared" si="138"/>
        <v>65.246488342893457</v>
      </c>
      <c r="DX83" s="53">
        <f t="shared" si="139"/>
        <v>65.231241794821386</v>
      </c>
      <c r="DY83" s="54">
        <f t="shared" si="140"/>
        <v>1</v>
      </c>
      <c r="DZ83" s="14">
        <f t="shared" si="141"/>
        <v>1</v>
      </c>
      <c r="EA83" s="14">
        <f t="shared" si="175"/>
        <v>0</v>
      </c>
      <c r="EB83" s="14">
        <f t="shared" si="142"/>
        <v>0</v>
      </c>
      <c r="EC83" s="14">
        <f t="shared" si="143"/>
        <v>0</v>
      </c>
      <c r="ED83" s="14">
        <f t="shared" si="176"/>
        <v>114.22845105</v>
      </c>
      <c r="EI83" s="31">
        <f t="shared" si="177"/>
        <v>114</v>
      </c>
      <c r="EJ83" s="48">
        <v>44804</v>
      </c>
      <c r="EK83" s="49">
        <v>126.769997</v>
      </c>
      <c r="EL83" s="53">
        <f t="shared" si="144"/>
        <v>98.750834464487326</v>
      </c>
      <c r="EM83" s="53">
        <f t="shared" si="145"/>
        <v>98.73558791641527</v>
      </c>
      <c r="EN83" s="54">
        <f t="shared" si="146"/>
        <v>1</v>
      </c>
      <c r="EO83" s="14">
        <f t="shared" si="147"/>
        <v>1</v>
      </c>
      <c r="EP83" s="14">
        <f t="shared" si="178"/>
        <v>0</v>
      </c>
      <c r="EQ83" s="14">
        <f t="shared" si="148"/>
        <v>0</v>
      </c>
      <c r="ER83" s="14">
        <f t="shared" si="149"/>
        <v>0</v>
      </c>
      <c r="ES83" s="14">
        <f t="shared" si="179"/>
        <v>114.22845105</v>
      </c>
    </row>
    <row r="84" spans="4:149" x14ac:dyDescent="0.35">
      <c r="D84" s="31">
        <f t="shared" si="150"/>
        <v>115</v>
      </c>
      <c r="E84" s="48">
        <v>44805</v>
      </c>
      <c r="F84" s="49">
        <v>127.82</v>
      </c>
      <c r="G84" s="53">
        <f t="shared" si="90"/>
        <v>26.546744515771188</v>
      </c>
      <c r="H84" s="53">
        <f t="shared" si="91"/>
        <v>26.531528369619846</v>
      </c>
      <c r="I84" s="54">
        <f t="shared" si="92"/>
        <v>1</v>
      </c>
      <c r="J84" s="14">
        <f t="shared" si="93"/>
        <v>1</v>
      </c>
      <c r="K84" s="14">
        <f t="shared" si="151"/>
        <v>0</v>
      </c>
      <c r="L84" s="14">
        <f t="shared" si="94"/>
        <v>0</v>
      </c>
      <c r="M84" s="14">
        <f t="shared" si="95"/>
        <v>0</v>
      </c>
      <c r="N84" s="14">
        <f t="shared" si="152"/>
        <v>114.22845105</v>
      </c>
      <c r="S84" s="31">
        <f t="shared" si="153"/>
        <v>115</v>
      </c>
      <c r="T84" s="48">
        <v>44805</v>
      </c>
      <c r="U84" s="49">
        <v>127.82</v>
      </c>
      <c r="V84" s="53">
        <f t="shared" si="96"/>
        <v>24.415109118046427</v>
      </c>
      <c r="W84" s="53">
        <f t="shared" si="97"/>
        <v>24.399892971895085</v>
      </c>
      <c r="X84" s="54">
        <f t="shared" si="98"/>
        <v>1</v>
      </c>
      <c r="Y84" s="14">
        <f t="shared" si="99"/>
        <v>1</v>
      </c>
      <c r="Z84" s="14">
        <f t="shared" si="154"/>
        <v>0</v>
      </c>
      <c r="AA84" s="14">
        <f t="shared" si="100"/>
        <v>0</v>
      </c>
      <c r="AB84" s="14">
        <f t="shared" si="101"/>
        <v>0</v>
      </c>
      <c r="AC84" s="14">
        <f t="shared" si="155"/>
        <v>114.22845105</v>
      </c>
      <c r="AH84" s="31">
        <f t="shared" si="156"/>
        <v>115</v>
      </c>
      <c r="AI84" s="48">
        <v>44805</v>
      </c>
      <c r="AJ84" s="49">
        <v>127.82</v>
      </c>
      <c r="AK84" s="53">
        <f t="shared" si="102"/>
        <v>20.348678426420179</v>
      </c>
      <c r="AL84" s="53">
        <f t="shared" si="103"/>
        <v>20.333462280268837</v>
      </c>
      <c r="AM84" s="54">
        <f t="shared" si="104"/>
        <v>1</v>
      </c>
      <c r="AN84" s="14">
        <f t="shared" si="105"/>
        <v>1</v>
      </c>
      <c r="AO84" s="14">
        <f t="shared" si="157"/>
        <v>0</v>
      </c>
      <c r="AP84" s="14">
        <f t="shared" si="106"/>
        <v>0</v>
      </c>
      <c r="AQ84" s="14">
        <f t="shared" si="107"/>
        <v>0</v>
      </c>
      <c r="AR84" s="14">
        <f t="shared" si="158"/>
        <v>114.22845105631318</v>
      </c>
      <c r="AW84" s="31">
        <f t="shared" si="159"/>
        <v>115</v>
      </c>
      <c r="AX84" s="48">
        <v>44805</v>
      </c>
      <c r="AY84" s="49">
        <v>127.82</v>
      </c>
      <c r="AZ84" s="53">
        <f t="shared" si="108"/>
        <v>45.694286767463403</v>
      </c>
      <c r="BA84" s="53">
        <f t="shared" si="109"/>
        <v>45.679070621312057</v>
      </c>
      <c r="BB84" s="54">
        <f t="shared" si="110"/>
        <v>1</v>
      </c>
      <c r="BC84" s="14">
        <f t="shared" si="111"/>
        <v>1</v>
      </c>
      <c r="BD84" s="14">
        <f t="shared" si="160"/>
        <v>0</v>
      </c>
      <c r="BE84" s="14">
        <f t="shared" si="112"/>
        <v>0</v>
      </c>
      <c r="BF84" s="14">
        <f t="shared" si="113"/>
        <v>0</v>
      </c>
      <c r="BG84" s="14">
        <f t="shared" si="161"/>
        <v>114.22845105</v>
      </c>
      <c r="BL84" s="31">
        <f t="shared" si="162"/>
        <v>115</v>
      </c>
      <c r="BM84" s="48">
        <v>44805</v>
      </c>
      <c r="BN84" s="49">
        <v>127.82</v>
      </c>
      <c r="BO84" s="53">
        <f t="shared" si="114"/>
        <v>20.348678426420179</v>
      </c>
      <c r="BP84" s="53">
        <f t="shared" si="115"/>
        <v>20.333462280268837</v>
      </c>
      <c r="BQ84" s="54">
        <f t="shared" si="116"/>
        <v>1</v>
      </c>
      <c r="BR84" s="14">
        <f t="shared" si="117"/>
        <v>1</v>
      </c>
      <c r="BS84" s="14">
        <f t="shared" si="163"/>
        <v>0</v>
      </c>
      <c r="BT84" s="14">
        <f t="shared" si="118"/>
        <v>0</v>
      </c>
      <c r="BU84" s="14">
        <f t="shared" si="119"/>
        <v>0</v>
      </c>
      <c r="BV84" s="14">
        <f t="shared" si="164"/>
        <v>114.22845105631318</v>
      </c>
      <c r="CA84" s="31">
        <f t="shared" si="165"/>
        <v>115</v>
      </c>
      <c r="CB84" s="48">
        <v>44805</v>
      </c>
      <c r="CC84" s="49">
        <v>127.82</v>
      </c>
      <c r="CD84" s="53">
        <f t="shared" si="120"/>
        <v>21.676393546699675</v>
      </c>
      <c r="CE84" s="53">
        <f t="shared" si="121"/>
        <v>21.661177400548336</v>
      </c>
      <c r="CF84" s="54">
        <f t="shared" si="122"/>
        <v>1</v>
      </c>
      <c r="CG84" s="14">
        <f t="shared" si="123"/>
        <v>1</v>
      </c>
      <c r="CH84" s="14">
        <f t="shared" si="166"/>
        <v>0</v>
      </c>
      <c r="CI84" s="14">
        <f t="shared" si="124"/>
        <v>0</v>
      </c>
      <c r="CJ84" s="14">
        <f t="shared" si="125"/>
        <v>0</v>
      </c>
      <c r="CK84" s="14">
        <f t="shared" si="167"/>
        <v>114.22845105000225</v>
      </c>
      <c r="CP84" s="31">
        <f t="shared" si="168"/>
        <v>115</v>
      </c>
      <c r="CQ84" s="48">
        <v>44805</v>
      </c>
      <c r="CR84" s="49">
        <v>127.82</v>
      </c>
      <c r="CS84" s="53">
        <f t="shared" si="126"/>
        <v>41.031362577159989</v>
      </c>
      <c r="CT84" s="53">
        <f t="shared" si="127"/>
        <v>41.016146431008643</v>
      </c>
      <c r="CU84" s="54">
        <f t="shared" si="128"/>
        <v>1</v>
      </c>
      <c r="CV84" s="14">
        <f t="shared" si="129"/>
        <v>1</v>
      </c>
      <c r="CW84" s="14">
        <f t="shared" si="169"/>
        <v>0</v>
      </c>
      <c r="CX84" s="14">
        <f t="shared" si="130"/>
        <v>0</v>
      </c>
      <c r="CY84" s="14">
        <f t="shared" si="131"/>
        <v>0</v>
      </c>
      <c r="CZ84" s="14">
        <f t="shared" si="170"/>
        <v>114.22845105</v>
      </c>
      <c r="DE84" s="31">
        <f t="shared" si="171"/>
        <v>115</v>
      </c>
      <c r="DF84" s="48">
        <v>44805</v>
      </c>
      <c r="DG84" s="49">
        <v>127.82</v>
      </c>
      <c r="DH84" s="53">
        <f t="shared" si="132"/>
        <v>8.3665671230350132</v>
      </c>
      <c r="DI84" s="53">
        <f t="shared" si="133"/>
        <v>8.3513509768836709</v>
      </c>
      <c r="DJ84" s="54">
        <f t="shared" si="134"/>
        <v>1</v>
      </c>
      <c r="DK84" s="14">
        <f t="shared" si="135"/>
        <v>1</v>
      </c>
      <c r="DL84" s="14">
        <f t="shared" si="172"/>
        <v>2.55351295663786E-15</v>
      </c>
      <c r="DM84" s="14">
        <f t="shared" si="136"/>
        <v>3.2639002611745123E-13</v>
      </c>
      <c r="DN84" s="14">
        <f t="shared" si="137"/>
        <v>1.6319501305872563E-14</v>
      </c>
      <c r="DO84" s="14">
        <f t="shared" si="173"/>
        <v>190.60604177471672</v>
      </c>
      <c r="DT84" s="31">
        <f t="shared" si="174"/>
        <v>115</v>
      </c>
      <c r="DU84" s="48">
        <v>44805</v>
      </c>
      <c r="DV84" s="49">
        <v>127.82</v>
      </c>
      <c r="DW84" s="53">
        <f t="shared" si="138"/>
        <v>65.902077668633439</v>
      </c>
      <c r="DX84" s="53">
        <f t="shared" si="139"/>
        <v>65.886861522482079</v>
      </c>
      <c r="DY84" s="54">
        <f t="shared" si="140"/>
        <v>1</v>
      </c>
      <c r="DZ84" s="14">
        <f t="shared" si="141"/>
        <v>1</v>
      </c>
      <c r="EA84" s="14">
        <f t="shared" si="175"/>
        <v>0</v>
      </c>
      <c r="EB84" s="14">
        <f t="shared" si="142"/>
        <v>0</v>
      </c>
      <c r="EC84" s="14">
        <f t="shared" si="143"/>
        <v>0</v>
      </c>
      <c r="ED84" s="14">
        <f t="shared" si="176"/>
        <v>114.22845105</v>
      </c>
      <c r="EI84" s="31">
        <f t="shared" si="177"/>
        <v>115</v>
      </c>
      <c r="EJ84" s="48">
        <v>44805</v>
      </c>
      <c r="EK84" s="49">
        <v>127.82</v>
      </c>
      <c r="EL84" s="53">
        <f t="shared" si="144"/>
        <v>99.473365607461517</v>
      </c>
      <c r="EM84" s="53">
        <f t="shared" si="145"/>
        <v>99.458149461310185</v>
      </c>
      <c r="EN84" s="54">
        <f t="shared" si="146"/>
        <v>1</v>
      </c>
      <c r="EO84" s="14">
        <f t="shared" si="147"/>
        <v>1</v>
      </c>
      <c r="EP84" s="14">
        <f t="shared" si="178"/>
        <v>0</v>
      </c>
      <c r="EQ84" s="14">
        <f t="shared" si="148"/>
        <v>0</v>
      </c>
      <c r="ER84" s="14">
        <f t="shared" si="149"/>
        <v>0</v>
      </c>
      <c r="ES84" s="14">
        <f t="shared" si="179"/>
        <v>114.22845105</v>
      </c>
    </row>
    <row r="85" spans="4:149" x14ac:dyDescent="0.35">
      <c r="D85" s="31">
        <f t="shared" si="150"/>
        <v>116</v>
      </c>
      <c r="E85" s="48">
        <v>44806</v>
      </c>
      <c r="F85" s="49">
        <v>127.510002</v>
      </c>
      <c r="G85" s="53">
        <f t="shared" si="90"/>
        <v>26.423191935599096</v>
      </c>
      <c r="H85" s="53">
        <f t="shared" si="91"/>
        <v>26.408006252233371</v>
      </c>
      <c r="I85" s="54">
        <f t="shared" si="92"/>
        <v>1</v>
      </c>
      <c r="J85" s="14">
        <f t="shared" si="93"/>
        <v>1</v>
      </c>
      <c r="K85" s="14">
        <f t="shared" si="151"/>
        <v>0</v>
      </c>
      <c r="L85" s="14">
        <f t="shared" si="94"/>
        <v>0</v>
      </c>
      <c r="M85" s="14">
        <f t="shared" si="95"/>
        <v>0</v>
      </c>
      <c r="N85" s="14">
        <f t="shared" si="152"/>
        <v>114.22845105</v>
      </c>
      <c r="S85" s="31">
        <f t="shared" si="153"/>
        <v>116</v>
      </c>
      <c r="T85" s="48">
        <v>44806</v>
      </c>
      <c r="U85" s="49">
        <v>127.510002</v>
      </c>
      <c r="V85" s="53">
        <f t="shared" si="96"/>
        <v>24.287280434484039</v>
      </c>
      <c r="W85" s="53">
        <f t="shared" si="97"/>
        <v>24.27209475111831</v>
      </c>
      <c r="X85" s="54">
        <f t="shared" si="98"/>
        <v>1</v>
      </c>
      <c r="Y85" s="14">
        <f t="shared" si="99"/>
        <v>1</v>
      </c>
      <c r="Z85" s="14">
        <f t="shared" si="154"/>
        <v>0</v>
      </c>
      <c r="AA85" s="14">
        <f t="shared" si="100"/>
        <v>0</v>
      </c>
      <c r="AB85" s="14">
        <f t="shared" si="101"/>
        <v>0</v>
      </c>
      <c r="AC85" s="14">
        <f t="shared" si="155"/>
        <v>114.22845105</v>
      </c>
      <c r="AH85" s="31">
        <f t="shared" si="156"/>
        <v>116</v>
      </c>
      <c r="AI85" s="48">
        <v>44806</v>
      </c>
      <c r="AJ85" s="49">
        <v>127.510002</v>
      </c>
      <c r="AK85" s="53">
        <f t="shared" si="102"/>
        <v>20.21269240127609</v>
      </c>
      <c r="AL85" s="53">
        <f t="shared" si="103"/>
        <v>20.197506717910361</v>
      </c>
      <c r="AM85" s="54">
        <f t="shared" si="104"/>
        <v>1</v>
      </c>
      <c r="AN85" s="14">
        <f t="shared" si="105"/>
        <v>1</v>
      </c>
      <c r="AO85" s="14">
        <f t="shared" si="157"/>
        <v>0</v>
      </c>
      <c r="AP85" s="14">
        <f t="shared" si="106"/>
        <v>0</v>
      </c>
      <c r="AQ85" s="14">
        <f t="shared" si="107"/>
        <v>0</v>
      </c>
      <c r="AR85" s="14">
        <f t="shared" si="158"/>
        <v>114.22845105631318</v>
      </c>
      <c r="AW85" s="31">
        <f t="shared" si="159"/>
        <v>116</v>
      </c>
      <c r="AX85" s="48">
        <v>44806</v>
      </c>
      <c r="AY85" s="49">
        <v>127.510002</v>
      </c>
      <c r="AZ85" s="53">
        <f t="shared" si="108"/>
        <v>45.609144541344222</v>
      </c>
      <c r="BA85" s="53">
        <f t="shared" si="109"/>
        <v>45.593958857978485</v>
      </c>
      <c r="BB85" s="54">
        <f t="shared" si="110"/>
        <v>1</v>
      </c>
      <c r="BC85" s="14">
        <f t="shared" si="111"/>
        <v>1</v>
      </c>
      <c r="BD85" s="14">
        <f t="shared" si="160"/>
        <v>0</v>
      </c>
      <c r="BE85" s="14">
        <f t="shared" si="112"/>
        <v>0</v>
      </c>
      <c r="BF85" s="14">
        <f t="shared" si="113"/>
        <v>0</v>
      </c>
      <c r="BG85" s="14">
        <f t="shared" si="161"/>
        <v>114.22845105</v>
      </c>
      <c r="BL85" s="31">
        <f t="shared" si="162"/>
        <v>116</v>
      </c>
      <c r="BM85" s="48">
        <v>44806</v>
      </c>
      <c r="BN85" s="49">
        <v>127.510002</v>
      </c>
      <c r="BO85" s="53">
        <f t="shared" si="114"/>
        <v>20.21269240127609</v>
      </c>
      <c r="BP85" s="53">
        <f t="shared" si="115"/>
        <v>20.197506717910361</v>
      </c>
      <c r="BQ85" s="54">
        <f t="shared" si="116"/>
        <v>1</v>
      </c>
      <c r="BR85" s="14">
        <f t="shared" si="117"/>
        <v>1</v>
      </c>
      <c r="BS85" s="14">
        <f t="shared" si="163"/>
        <v>0</v>
      </c>
      <c r="BT85" s="14">
        <f t="shared" si="118"/>
        <v>0</v>
      </c>
      <c r="BU85" s="14">
        <f t="shared" si="119"/>
        <v>0</v>
      </c>
      <c r="BV85" s="14">
        <f t="shared" si="164"/>
        <v>114.22845105631318</v>
      </c>
      <c r="CA85" s="31">
        <f t="shared" si="165"/>
        <v>116</v>
      </c>
      <c r="CB85" s="48">
        <v>44806</v>
      </c>
      <c r="CC85" s="49">
        <v>127.510002</v>
      </c>
      <c r="CD85" s="53">
        <f t="shared" si="120"/>
        <v>21.543070944734446</v>
      </c>
      <c r="CE85" s="53">
        <f t="shared" si="121"/>
        <v>21.527885261368716</v>
      </c>
      <c r="CF85" s="54">
        <f t="shared" si="122"/>
        <v>1</v>
      </c>
      <c r="CG85" s="14">
        <f t="shared" si="123"/>
        <v>1</v>
      </c>
      <c r="CH85" s="14">
        <f t="shared" si="166"/>
        <v>0</v>
      </c>
      <c r="CI85" s="14">
        <f t="shared" si="124"/>
        <v>0</v>
      </c>
      <c r="CJ85" s="14">
        <f t="shared" si="125"/>
        <v>0</v>
      </c>
      <c r="CK85" s="14">
        <f t="shared" si="167"/>
        <v>114.22845105000225</v>
      </c>
      <c r="CP85" s="31">
        <f t="shared" si="168"/>
        <v>116</v>
      </c>
      <c r="CQ85" s="48">
        <v>44806</v>
      </c>
      <c r="CR85" s="49">
        <v>127.510002</v>
      </c>
      <c r="CS85" s="53">
        <f t="shared" si="126"/>
        <v>40.936866431528991</v>
      </c>
      <c r="CT85" s="53">
        <f t="shared" si="127"/>
        <v>40.921680748163254</v>
      </c>
      <c r="CU85" s="54">
        <f t="shared" si="128"/>
        <v>1</v>
      </c>
      <c r="CV85" s="14">
        <f t="shared" si="129"/>
        <v>1</v>
      </c>
      <c r="CW85" s="14">
        <f t="shared" si="169"/>
        <v>0</v>
      </c>
      <c r="CX85" s="14">
        <f t="shared" si="130"/>
        <v>0</v>
      </c>
      <c r="CY85" s="14">
        <f t="shared" si="131"/>
        <v>0</v>
      </c>
      <c r="CZ85" s="14">
        <f t="shared" si="170"/>
        <v>114.22845105</v>
      </c>
      <c r="DE85" s="31">
        <f t="shared" si="171"/>
        <v>116</v>
      </c>
      <c r="DF85" s="48">
        <v>44806</v>
      </c>
      <c r="DG85" s="49">
        <v>127.510002</v>
      </c>
      <c r="DH85" s="53">
        <f t="shared" si="132"/>
        <v>8.2065447421323352</v>
      </c>
      <c r="DI85" s="53">
        <f t="shared" si="133"/>
        <v>8.1913590587666043</v>
      </c>
      <c r="DJ85" s="54">
        <f t="shared" si="134"/>
        <v>0.99999999999999989</v>
      </c>
      <c r="DK85" s="14">
        <f t="shared" si="135"/>
        <v>0.99999999999999989</v>
      </c>
      <c r="DL85" s="14">
        <f t="shared" si="172"/>
        <v>0</v>
      </c>
      <c r="DM85" s="14">
        <f t="shared" si="136"/>
        <v>0</v>
      </c>
      <c r="DN85" s="14">
        <f t="shared" si="137"/>
        <v>0</v>
      </c>
      <c r="DO85" s="14">
        <f t="shared" si="173"/>
        <v>190.60604177471672</v>
      </c>
      <c r="DT85" s="31">
        <f t="shared" si="174"/>
        <v>116</v>
      </c>
      <c r="DU85" s="48">
        <v>44806</v>
      </c>
      <c r="DV85" s="49">
        <v>127.510002</v>
      </c>
      <c r="DW85" s="53">
        <f t="shared" si="138"/>
        <v>65.857472676637457</v>
      </c>
      <c r="DX85" s="53">
        <f t="shared" si="139"/>
        <v>65.842286993271728</v>
      </c>
      <c r="DY85" s="54">
        <f t="shared" si="140"/>
        <v>1</v>
      </c>
      <c r="DZ85" s="14">
        <f t="shared" si="141"/>
        <v>1</v>
      </c>
      <c r="EA85" s="14">
        <f t="shared" si="175"/>
        <v>0</v>
      </c>
      <c r="EB85" s="14">
        <f t="shared" si="142"/>
        <v>0</v>
      </c>
      <c r="EC85" s="14">
        <f t="shared" si="143"/>
        <v>0</v>
      </c>
      <c r="ED85" s="14">
        <f t="shared" si="176"/>
        <v>114.22845105</v>
      </c>
      <c r="EI85" s="31">
        <f t="shared" si="177"/>
        <v>116</v>
      </c>
      <c r="EJ85" s="48">
        <v>44806</v>
      </c>
      <c r="EK85" s="49">
        <v>127.510002</v>
      </c>
      <c r="EL85" s="53">
        <f t="shared" si="144"/>
        <v>99.496105292855063</v>
      </c>
      <c r="EM85" s="53">
        <f t="shared" si="145"/>
        <v>99.480919609489334</v>
      </c>
      <c r="EN85" s="54">
        <f t="shared" si="146"/>
        <v>1</v>
      </c>
      <c r="EO85" s="14">
        <f t="shared" si="147"/>
        <v>1</v>
      </c>
      <c r="EP85" s="14">
        <f t="shared" si="178"/>
        <v>0</v>
      </c>
      <c r="EQ85" s="14">
        <f t="shared" si="148"/>
        <v>0</v>
      </c>
      <c r="ER85" s="14">
        <f t="shared" si="149"/>
        <v>0</v>
      </c>
      <c r="ES85" s="14">
        <f t="shared" si="179"/>
        <v>114.22845105</v>
      </c>
    </row>
    <row r="86" spans="4:149" x14ac:dyDescent="0.35">
      <c r="D86" s="31">
        <f t="shared" si="150"/>
        <v>120</v>
      </c>
      <c r="E86" s="48">
        <v>44810</v>
      </c>
      <c r="F86" s="49">
        <v>126.110001</v>
      </c>
      <c r="G86" s="53">
        <f t="shared" si="90"/>
        <v>25.83692306721963</v>
      </c>
      <c r="H86" s="53">
        <f t="shared" si="91"/>
        <v>25.821859851041637</v>
      </c>
      <c r="I86" s="54">
        <f t="shared" si="92"/>
        <v>1</v>
      </c>
      <c r="J86" s="14">
        <f t="shared" si="93"/>
        <v>1</v>
      </c>
      <c r="K86" s="14">
        <f t="shared" si="151"/>
        <v>0</v>
      </c>
      <c r="L86" s="14">
        <f t="shared" si="94"/>
        <v>0</v>
      </c>
      <c r="M86" s="14">
        <f t="shared" si="95"/>
        <v>0</v>
      </c>
      <c r="N86" s="14">
        <f t="shared" si="152"/>
        <v>114.22845105</v>
      </c>
      <c r="S86" s="31">
        <f t="shared" si="153"/>
        <v>120</v>
      </c>
      <c r="T86" s="48">
        <v>44810</v>
      </c>
      <c r="U86" s="49">
        <v>126.110001</v>
      </c>
      <c r="V86" s="53">
        <f t="shared" si="96"/>
        <v>23.683646146150394</v>
      </c>
      <c r="W86" s="53">
        <f t="shared" si="97"/>
        <v>23.668582929972402</v>
      </c>
      <c r="X86" s="54">
        <f t="shared" si="98"/>
        <v>1</v>
      </c>
      <c r="Y86" s="14">
        <f t="shared" si="99"/>
        <v>1</v>
      </c>
      <c r="Z86" s="14">
        <f t="shared" si="154"/>
        <v>0</v>
      </c>
      <c r="AA86" s="14">
        <f t="shared" si="100"/>
        <v>0</v>
      </c>
      <c r="AB86" s="14">
        <f t="shared" si="101"/>
        <v>0</v>
      </c>
      <c r="AC86" s="14">
        <f t="shared" si="155"/>
        <v>114.22845105</v>
      </c>
      <c r="AH86" s="31">
        <f t="shared" si="156"/>
        <v>120</v>
      </c>
      <c r="AI86" s="48">
        <v>44810</v>
      </c>
      <c r="AJ86" s="49">
        <v>126.110001</v>
      </c>
      <c r="AK86" s="53">
        <f t="shared" si="102"/>
        <v>19.575930835758935</v>
      </c>
      <c r="AL86" s="53">
        <f t="shared" si="103"/>
        <v>19.560867619580939</v>
      </c>
      <c r="AM86" s="54">
        <f t="shared" si="104"/>
        <v>1</v>
      </c>
      <c r="AN86" s="14">
        <f t="shared" si="105"/>
        <v>1</v>
      </c>
      <c r="AO86" s="14">
        <f t="shared" si="157"/>
        <v>0</v>
      </c>
      <c r="AP86" s="14">
        <f t="shared" si="106"/>
        <v>0</v>
      </c>
      <c r="AQ86" s="14">
        <f t="shared" si="107"/>
        <v>0</v>
      </c>
      <c r="AR86" s="14">
        <f t="shared" si="158"/>
        <v>114.22845105631318</v>
      </c>
      <c r="AW86" s="31">
        <f t="shared" si="159"/>
        <v>120</v>
      </c>
      <c r="AX86" s="48">
        <v>44810</v>
      </c>
      <c r="AY86" s="49">
        <v>126.110001</v>
      </c>
      <c r="AZ86" s="53">
        <f t="shared" si="108"/>
        <v>45.178861594687483</v>
      </c>
      <c r="BA86" s="53">
        <f t="shared" si="109"/>
        <v>45.163798378509483</v>
      </c>
      <c r="BB86" s="54">
        <f t="shared" si="110"/>
        <v>1</v>
      </c>
      <c r="BC86" s="14">
        <f t="shared" si="111"/>
        <v>1</v>
      </c>
      <c r="BD86" s="14">
        <f t="shared" si="160"/>
        <v>0</v>
      </c>
      <c r="BE86" s="14">
        <f t="shared" si="112"/>
        <v>0</v>
      </c>
      <c r="BF86" s="14">
        <f t="shared" si="113"/>
        <v>0</v>
      </c>
      <c r="BG86" s="14">
        <f t="shared" si="161"/>
        <v>114.22845105</v>
      </c>
      <c r="BL86" s="31">
        <f t="shared" si="162"/>
        <v>120</v>
      </c>
      <c r="BM86" s="48">
        <v>44810</v>
      </c>
      <c r="BN86" s="49">
        <v>126.110001</v>
      </c>
      <c r="BO86" s="53">
        <f t="shared" si="114"/>
        <v>19.575930835758935</v>
      </c>
      <c r="BP86" s="53">
        <f t="shared" si="115"/>
        <v>19.560867619580939</v>
      </c>
      <c r="BQ86" s="54">
        <f t="shared" si="116"/>
        <v>1</v>
      </c>
      <c r="BR86" s="14">
        <f t="shared" si="117"/>
        <v>1</v>
      </c>
      <c r="BS86" s="14">
        <f t="shared" si="163"/>
        <v>0</v>
      </c>
      <c r="BT86" s="14">
        <f t="shared" si="118"/>
        <v>0</v>
      </c>
      <c r="BU86" s="14">
        <f t="shared" si="119"/>
        <v>0</v>
      </c>
      <c r="BV86" s="14">
        <f t="shared" si="164"/>
        <v>114.22845105631318</v>
      </c>
      <c r="CA86" s="31">
        <f t="shared" si="165"/>
        <v>120</v>
      </c>
      <c r="CB86" s="48">
        <v>44810</v>
      </c>
      <c r="CC86" s="49">
        <v>126.110001</v>
      </c>
      <c r="CD86" s="53">
        <f t="shared" si="120"/>
        <v>20.917125642949717</v>
      </c>
      <c r="CE86" s="53">
        <f t="shared" si="121"/>
        <v>20.902062426771725</v>
      </c>
      <c r="CF86" s="54">
        <f t="shared" si="122"/>
        <v>1</v>
      </c>
      <c r="CG86" s="14">
        <f t="shared" si="123"/>
        <v>1</v>
      </c>
      <c r="CH86" s="14">
        <f t="shared" si="166"/>
        <v>0</v>
      </c>
      <c r="CI86" s="14">
        <f t="shared" si="124"/>
        <v>0</v>
      </c>
      <c r="CJ86" s="14">
        <f t="shared" si="125"/>
        <v>0</v>
      </c>
      <c r="CK86" s="14">
        <f t="shared" si="167"/>
        <v>114.22845105000225</v>
      </c>
      <c r="CP86" s="31">
        <f t="shared" si="168"/>
        <v>120</v>
      </c>
      <c r="CQ86" s="48">
        <v>44810</v>
      </c>
      <c r="CR86" s="49">
        <v>126.110001</v>
      </c>
      <c r="CS86" s="53">
        <f t="shared" si="126"/>
        <v>40.468596858798428</v>
      </c>
      <c r="CT86" s="53">
        <f t="shared" si="127"/>
        <v>40.453533642620435</v>
      </c>
      <c r="CU86" s="54">
        <f t="shared" si="128"/>
        <v>1</v>
      </c>
      <c r="CV86" s="14">
        <f t="shared" si="129"/>
        <v>1</v>
      </c>
      <c r="CW86" s="14">
        <f t="shared" si="169"/>
        <v>0</v>
      </c>
      <c r="CX86" s="14">
        <f t="shared" si="130"/>
        <v>0</v>
      </c>
      <c r="CY86" s="14">
        <f t="shared" si="131"/>
        <v>0</v>
      </c>
      <c r="CZ86" s="14">
        <f t="shared" si="170"/>
        <v>114.22845105</v>
      </c>
      <c r="DE86" s="31">
        <f t="shared" si="171"/>
        <v>120</v>
      </c>
      <c r="DF86" s="48">
        <v>44810</v>
      </c>
      <c r="DG86" s="49">
        <v>126.110001</v>
      </c>
      <c r="DH86" s="53">
        <f t="shared" si="132"/>
        <v>7.4721706135366173</v>
      </c>
      <c r="DI86" s="53">
        <f t="shared" si="133"/>
        <v>7.4571073973586222</v>
      </c>
      <c r="DJ86" s="54">
        <f t="shared" si="134"/>
        <v>0.99999999999996059</v>
      </c>
      <c r="DK86" s="14">
        <f t="shared" si="135"/>
        <v>0.99999999999996059</v>
      </c>
      <c r="DL86" s="14">
        <f t="shared" si="172"/>
        <v>-3.9301895071730542E-14</v>
      </c>
      <c r="DM86" s="14">
        <f t="shared" si="136"/>
        <v>-4.9563620267978335E-12</v>
      </c>
      <c r="DN86" s="14">
        <f t="shared" si="137"/>
        <v>2.4781810133989169E-13</v>
      </c>
      <c r="DO86" s="14">
        <f t="shared" si="173"/>
        <v>190.606041774712</v>
      </c>
      <c r="DT86" s="31">
        <f t="shared" si="174"/>
        <v>120</v>
      </c>
      <c r="DU86" s="48">
        <v>44810</v>
      </c>
      <c r="DV86" s="49">
        <v>126.110001</v>
      </c>
      <c r="DW86" s="53">
        <f t="shared" si="138"/>
        <v>65.591812993283398</v>
      </c>
      <c r="DX86" s="53">
        <f t="shared" si="139"/>
        <v>65.576749777105391</v>
      </c>
      <c r="DY86" s="54">
        <f t="shared" si="140"/>
        <v>1</v>
      </c>
      <c r="DZ86" s="14">
        <f t="shared" si="141"/>
        <v>1</v>
      </c>
      <c r="EA86" s="14">
        <f t="shared" si="175"/>
        <v>0</v>
      </c>
      <c r="EB86" s="14">
        <f t="shared" si="142"/>
        <v>0</v>
      </c>
      <c r="EC86" s="14">
        <f t="shared" si="143"/>
        <v>0</v>
      </c>
      <c r="ED86" s="14">
        <f t="shared" si="176"/>
        <v>114.22845105</v>
      </c>
      <c r="EI86" s="31">
        <f t="shared" si="177"/>
        <v>120</v>
      </c>
      <c r="EJ86" s="48">
        <v>44810</v>
      </c>
      <c r="EK86" s="49">
        <v>126.110001</v>
      </c>
      <c r="EL86" s="53">
        <f t="shared" si="144"/>
        <v>99.503934928585537</v>
      </c>
      <c r="EM86" s="53">
        <f t="shared" si="145"/>
        <v>99.48887171240753</v>
      </c>
      <c r="EN86" s="54">
        <f t="shared" si="146"/>
        <v>1</v>
      </c>
      <c r="EO86" s="14">
        <f t="shared" si="147"/>
        <v>1</v>
      </c>
      <c r="EP86" s="14">
        <f t="shared" si="178"/>
        <v>0</v>
      </c>
      <c r="EQ86" s="14">
        <f t="shared" si="148"/>
        <v>0</v>
      </c>
      <c r="ER86" s="14">
        <f t="shared" si="149"/>
        <v>0</v>
      </c>
      <c r="ES86" s="14">
        <f t="shared" si="179"/>
        <v>114.22845105</v>
      </c>
    </row>
    <row r="87" spans="4:149" x14ac:dyDescent="0.35">
      <c r="D87" s="31">
        <f t="shared" si="150"/>
        <v>121</v>
      </c>
      <c r="E87" s="48">
        <v>44811</v>
      </c>
      <c r="F87" s="49">
        <v>129.479996</v>
      </c>
      <c r="G87" s="53">
        <f t="shared" si="90"/>
        <v>27.627065662166551</v>
      </c>
      <c r="H87" s="53">
        <f t="shared" si="91"/>
        <v>27.612033218678874</v>
      </c>
      <c r="I87" s="54">
        <f t="shared" si="92"/>
        <v>1</v>
      </c>
      <c r="J87" s="14">
        <f t="shared" si="93"/>
        <v>1</v>
      </c>
      <c r="K87" s="14">
        <f t="shared" si="151"/>
        <v>0</v>
      </c>
      <c r="L87" s="14">
        <f t="shared" si="94"/>
        <v>0</v>
      </c>
      <c r="M87" s="14">
        <f t="shared" si="95"/>
        <v>0</v>
      </c>
      <c r="N87" s="14">
        <f t="shared" si="152"/>
        <v>114.22845105</v>
      </c>
      <c r="S87" s="31">
        <f t="shared" si="153"/>
        <v>121</v>
      </c>
      <c r="T87" s="48">
        <v>44811</v>
      </c>
      <c r="U87" s="49">
        <v>129.479996</v>
      </c>
      <c r="V87" s="53">
        <f t="shared" si="96"/>
        <v>25.46938080010526</v>
      </c>
      <c r="W87" s="53">
        <f t="shared" si="97"/>
        <v>25.454348356617579</v>
      </c>
      <c r="X87" s="54">
        <f t="shared" si="98"/>
        <v>1</v>
      </c>
      <c r="Y87" s="14">
        <f t="shared" si="99"/>
        <v>1</v>
      </c>
      <c r="Z87" s="14">
        <f t="shared" si="154"/>
        <v>0</v>
      </c>
      <c r="AA87" s="14">
        <f t="shared" si="100"/>
        <v>0</v>
      </c>
      <c r="AB87" s="14">
        <f t="shared" si="101"/>
        <v>0</v>
      </c>
      <c r="AC87" s="14">
        <f t="shared" si="155"/>
        <v>114.22845105</v>
      </c>
      <c r="AH87" s="31">
        <f t="shared" si="156"/>
        <v>121</v>
      </c>
      <c r="AI87" s="48">
        <v>44811</v>
      </c>
      <c r="AJ87" s="49">
        <v>129.479996</v>
      </c>
      <c r="AK87" s="53">
        <f t="shared" si="102"/>
        <v>21.353256647115241</v>
      </c>
      <c r="AL87" s="53">
        <f t="shared" si="103"/>
        <v>21.338224203627561</v>
      </c>
      <c r="AM87" s="54">
        <f t="shared" si="104"/>
        <v>1</v>
      </c>
      <c r="AN87" s="14">
        <f t="shared" si="105"/>
        <v>1</v>
      </c>
      <c r="AO87" s="14">
        <f t="shared" si="157"/>
        <v>0</v>
      </c>
      <c r="AP87" s="14">
        <f t="shared" si="106"/>
        <v>0</v>
      </c>
      <c r="AQ87" s="14">
        <f t="shared" si="107"/>
        <v>0</v>
      </c>
      <c r="AR87" s="14">
        <f t="shared" si="158"/>
        <v>114.22845105631318</v>
      </c>
      <c r="AW87" s="31">
        <f t="shared" si="159"/>
        <v>121</v>
      </c>
      <c r="AX87" s="48">
        <v>44811</v>
      </c>
      <c r="AY87" s="49">
        <v>129.479996</v>
      </c>
      <c r="AZ87" s="53">
        <f t="shared" si="108"/>
        <v>47.008598782817863</v>
      </c>
      <c r="BA87" s="53">
        <f t="shared" si="109"/>
        <v>46.993566339330194</v>
      </c>
      <c r="BB87" s="54">
        <f t="shared" si="110"/>
        <v>1</v>
      </c>
      <c r="BC87" s="14">
        <f t="shared" si="111"/>
        <v>1</v>
      </c>
      <c r="BD87" s="14">
        <f t="shared" si="160"/>
        <v>0</v>
      </c>
      <c r="BE87" s="14">
        <f t="shared" si="112"/>
        <v>0</v>
      </c>
      <c r="BF87" s="14">
        <f t="shared" si="113"/>
        <v>0</v>
      </c>
      <c r="BG87" s="14">
        <f t="shared" si="161"/>
        <v>114.22845105</v>
      </c>
      <c r="BL87" s="31">
        <f t="shared" si="162"/>
        <v>121</v>
      </c>
      <c r="BM87" s="48">
        <v>44811</v>
      </c>
      <c r="BN87" s="49">
        <v>129.479996</v>
      </c>
      <c r="BO87" s="53">
        <f t="shared" si="114"/>
        <v>21.353256647115241</v>
      </c>
      <c r="BP87" s="53">
        <f t="shared" si="115"/>
        <v>21.338224203627561</v>
      </c>
      <c r="BQ87" s="54">
        <f t="shared" si="116"/>
        <v>1</v>
      </c>
      <c r="BR87" s="14">
        <f t="shared" si="117"/>
        <v>1</v>
      </c>
      <c r="BS87" s="14">
        <f t="shared" si="163"/>
        <v>0</v>
      </c>
      <c r="BT87" s="14">
        <f t="shared" si="118"/>
        <v>0</v>
      </c>
      <c r="BU87" s="14">
        <f t="shared" si="119"/>
        <v>0</v>
      </c>
      <c r="BV87" s="14">
        <f t="shared" si="164"/>
        <v>114.22845105631318</v>
      </c>
      <c r="CA87" s="31">
        <f t="shared" si="165"/>
        <v>121</v>
      </c>
      <c r="CB87" s="48">
        <v>44811</v>
      </c>
      <c r="CC87" s="49">
        <v>129.479996</v>
      </c>
      <c r="CD87" s="53">
        <f t="shared" si="120"/>
        <v>22.697196994143987</v>
      </c>
      <c r="CE87" s="53">
        <f t="shared" si="121"/>
        <v>22.68216455065631</v>
      </c>
      <c r="CF87" s="54">
        <f t="shared" si="122"/>
        <v>1</v>
      </c>
      <c r="CG87" s="14">
        <f t="shared" si="123"/>
        <v>1</v>
      </c>
      <c r="CH87" s="14">
        <f t="shared" si="166"/>
        <v>0</v>
      </c>
      <c r="CI87" s="14">
        <f t="shared" si="124"/>
        <v>0</v>
      </c>
      <c r="CJ87" s="14">
        <f t="shared" si="125"/>
        <v>0</v>
      </c>
      <c r="CK87" s="14">
        <f t="shared" si="167"/>
        <v>114.22845105000225</v>
      </c>
      <c r="CP87" s="31">
        <f t="shared" si="168"/>
        <v>121</v>
      </c>
      <c r="CQ87" s="48">
        <v>44811</v>
      </c>
      <c r="CR87" s="49">
        <v>129.479996</v>
      </c>
      <c r="CS87" s="53">
        <f t="shared" si="126"/>
        <v>42.288691734409873</v>
      </c>
      <c r="CT87" s="53">
        <f t="shared" si="127"/>
        <v>42.273659290922204</v>
      </c>
      <c r="CU87" s="54">
        <f t="shared" si="128"/>
        <v>1</v>
      </c>
      <c r="CV87" s="14">
        <f t="shared" si="129"/>
        <v>1</v>
      </c>
      <c r="CW87" s="14">
        <f t="shared" si="169"/>
        <v>0</v>
      </c>
      <c r="CX87" s="14">
        <f t="shared" si="130"/>
        <v>0</v>
      </c>
      <c r="CY87" s="14">
        <f t="shared" si="131"/>
        <v>0</v>
      </c>
      <c r="CZ87" s="14">
        <f t="shared" si="170"/>
        <v>114.22845105</v>
      </c>
      <c r="DE87" s="31">
        <f t="shared" si="171"/>
        <v>121</v>
      </c>
      <c r="DF87" s="48">
        <v>44811</v>
      </c>
      <c r="DG87" s="49">
        <v>129.479996</v>
      </c>
      <c r="DH87" s="53">
        <f t="shared" si="132"/>
        <v>9.2247189983020697</v>
      </c>
      <c r="DI87" s="53">
        <f t="shared" si="133"/>
        <v>9.2096865548143931</v>
      </c>
      <c r="DJ87" s="54">
        <f t="shared" si="134"/>
        <v>1</v>
      </c>
      <c r="DK87" s="14">
        <f t="shared" si="135"/>
        <v>1</v>
      </c>
      <c r="DL87" s="14">
        <f t="shared" si="172"/>
        <v>3.9412917374193057E-14</v>
      </c>
      <c r="DM87" s="14">
        <f t="shared" si="136"/>
        <v>5.1031843839588477E-12</v>
      </c>
      <c r="DN87" s="14">
        <f t="shared" si="137"/>
        <v>2.5515921919794238E-13</v>
      </c>
      <c r="DO87" s="14">
        <f t="shared" si="173"/>
        <v>190.60604177471737</v>
      </c>
      <c r="DT87" s="31">
        <f t="shared" si="174"/>
        <v>121</v>
      </c>
      <c r="DU87" s="48">
        <v>44811</v>
      </c>
      <c r="DV87" s="49">
        <v>129.479996</v>
      </c>
      <c r="DW87" s="53">
        <f t="shared" si="138"/>
        <v>67.4633372290333</v>
      </c>
      <c r="DX87" s="53">
        <f t="shared" si="139"/>
        <v>67.448304785545631</v>
      </c>
      <c r="DY87" s="54">
        <f t="shared" si="140"/>
        <v>1</v>
      </c>
      <c r="DZ87" s="14">
        <f t="shared" si="141"/>
        <v>1</v>
      </c>
      <c r="EA87" s="14">
        <f t="shared" si="175"/>
        <v>0</v>
      </c>
      <c r="EB87" s="14">
        <f t="shared" si="142"/>
        <v>0</v>
      </c>
      <c r="EC87" s="14">
        <f t="shared" si="143"/>
        <v>0</v>
      </c>
      <c r="ED87" s="14">
        <f t="shared" si="176"/>
        <v>114.22845105</v>
      </c>
      <c r="EI87" s="31">
        <f t="shared" si="177"/>
        <v>121</v>
      </c>
      <c r="EJ87" s="48">
        <v>44811</v>
      </c>
      <c r="EK87" s="49">
        <v>129.479996</v>
      </c>
      <c r="EL87" s="53">
        <f t="shared" si="144"/>
        <v>101.4448801621382</v>
      </c>
      <c r="EM87" s="53">
        <f t="shared" si="145"/>
        <v>101.42984771865054</v>
      </c>
      <c r="EN87" s="54">
        <f t="shared" si="146"/>
        <v>1</v>
      </c>
      <c r="EO87" s="14">
        <f t="shared" si="147"/>
        <v>1</v>
      </c>
      <c r="EP87" s="14">
        <f t="shared" si="178"/>
        <v>0</v>
      </c>
      <c r="EQ87" s="14">
        <f t="shared" si="148"/>
        <v>0</v>
      </c>
      <c r="ER87" s="14">
        <f t="shared" si="149"/>
        <v>0</v>
      </c>
      <c r="ES87" s="14">
        <f t="shared" si="179"/>
        <v>114.22845105</v>
      </c>
    </row>
    <row r="88" spans="4:149" x14ac:dyDescent="0.35">
      <c r="D88" s="31">
        <f t="shared" si="150"/>
        <v>122</v>
      </c>
      <c r="E88" s="48">
        <v>44812</v>
      </c>
      <c r="F88" s="49">
        <v>129.820007</v>
      </c>
      <c r="G88" s="53">
        <f t="shared" si="90"/>
        <v>27.841558134027437</v>
      </c>
      <c r="H88" s="53">
        <f t="shared" si="91"/>
        <v>27.826556526353741</v>
      </c>
      <c r="I88" s="54">
        <f t="shared" si="92"/>
        <v>1</v>
      </c>
      <c r="J88" s="14">
        <f t="shared" si="93"/>
        <v>1</v>
      </c>
      <c r="K88" s="14">
        <f t="shared" si="151"/>
        <v>0</v>
      </c>
      <c r="L88" s="14">
        <f t="shared" si="94"/>
        <v>0</v>
      </c>
      <c r="M88" s="14">
        <f t="shared" si="95"/>
        <v>0</v>
      </c>
      <c r="N88" s="14">
        <f t="shared" si="152"/>
        <v>114.22845105</v>
      </c>
      <c r="S88" s="31">
        <f t="shared" si="153"/>
        <v>122</v>
      </c>
      <c r="T88" s="48">
        <v>44812</v>
      </c>
      <c r="U88" s="49">
        <v>129.820007</v>
      </c>
      <c r="V88" s="53">
        <f t="shared" si="96"/>
        <v>25.679438149378644</v>
      </c>
      <c r="W88" s="53">
        <f t="shared" si="97"/>
        <v>25.664436541704951</v>
      </c>
      <c r="X88" s="54">
        <f t="shared" si="98"/>
        <v>1</v>
      </c>
      <c r="Y88" s="14">
        <f t="shared" si="99"/>
        <v>1</v>
      </c>
      <c r="Z88" s="14">
        <f t="shared" si="154"/>
        <v>0</v>
      </c>
      <c r="AA88" s="14">
        <f t="shared" si="100"/>
        <v>0</v>
      </c>
      <c r="AB88" s="14">
        <f t="shared" si="101"/>
        <v>0</v>
      </c>
      <c r="AC88" s="14">
        <f t="shared" si="155"/>
        <v>114.22845105</v>
      </c>
      <c r="AH88" s="31">
        <f t="shared" si="156"/>
        <v>122</v>
      </c>
      <c r="AI88" s="48">
        <v>44812</v>
      </c>
      <c r="AJ88" s="49">
        <v>129.820007</v>
      </c>
      <c r="AK88" s="53">
        <f t="shared" si="102"/>
        <v>21.554853300610066</v>
      </c>
      <c r="AL88" s="53">
        <f t="shared" si="103"/>
        <v>21.539851692936374</v>
      </c>
      <c r="AM88" s="54">
        <f t="shared" si="104"/>
        <v>1</v>
      </c>
      <c r="AN88" s="14">
        <f t="shared" si="105"/>
        <v>1</v>
      </c>
      <c r="AO88" s="14">
        <f t="shared" si="157"/>
        <v>0</v>
      </c>
      <c r="AP88" s="14">
        <f t="shared" si="106"/>
        <v>0</v>
      </c>
      <c r="AQ88" s="14">
        <f t="shared" si="107"/>
        <v>0</v>
      </c>
      <c r="AR88" s="14">
        <f t="shared" si="158"/>
        <v>114.22845105631318</v>
      </c>
      <c r="AW88" s="31">
        <f t="shared" si="159"/>
        <v>122</v>
      </c>
      <c r="AX88" s="48">
        <v>44812</v>
      </c>
      <c r="AY88" s="49">
        <v>129.820007</v>
      </c>
      <c r="AZ88" s="53">
        <f t="shared" si="108"/>
        <v>47.262930008166485</v>
      </c>
      <c r="BA88" s="53">
        <f t="shared" si="109"/>
        <v>47.247928400492789</v>
      </c>
      <c r="BB88" s="54">
        <f t="shared" si="110"/>
        <v>1</v>
      </c>
      <c r="BC88" s="14">
        <f t="shared" si="111"/>
        <v>1</v>
      </c>
      <c r="BD88" s="14">
        <f t="shared" si="160"/>
        <v>0</v>
      </c>
      <c r="BE88" s="14">
        <f t="shared" si="112"/>
        <v>0</v>
      </c>
      <c r="BF88" s="14">
        <f t="shared" si="113"/>
        <v>0</v>
      </c>
      <c r="BG88" s="14">
        <f t="shared" si="161"/>
        <v>114.22845105</v>
      </c>
      <c r="BL88" s="31">
        <f t="shared" si="162"/>
        <v>122</v>
      </c>
      <c r="BM88" s="48">
        <v>44812</v>
      </c>
      <c r="BN88" s="49">
        <v>129.820007</v>
      </c>
      <c r="BO88" s="53">
        <f t="shared" si="114"/>
        <v>21.554853300610066</v>
      </c>
      <c r="BP88" s="53">
        <f t="shared" si="115"/>
        <v>21.539851692936374</v>
      </c>
      <c r="BQ88" s="54">
        <f t="shared" si="116"/>
        <v>1</v>
      </c>
      <c r="BR88" s="14">
        <f t="shared" si="117"/>
        <v>1</v>
      </c>
      <c r="BS88" s="14">
        <f t="shared" si="163"/>
        <v>0</v>
      </c>
      <c r="BT88" s="14">
        <f t="shared" si="118"/>
        <v>0</v>
      </c>
      <c r="BU88" s="14">
        <f t="shared" si="119"/>
        <v>0</v>
      </c>
      <c r="BV88" s="14">
        <f t="shared" si="164"/>
        <v>114.22845105631318</v>
      </c>
      <c r="CA88" s="31">
        <f t="shared" si="165"/>
        <v>122</v>
      </c>
      <c r="CB88" s="48">
        <v>44812</v>
      </c>
      <c r="CC88" s="49">
        <v>129.820007</v>
      </c>
      <c r="CD88" s="53">
        <f t="shared" si="120"/>
        <v>22.901556117865194</v>
      </c>
      <c r="CE88" s="53">
        <f t="shared" si="121"/>
        <v>22.886554510191498</v>
      </c>
      <c r="CF88" s="54">
        <f t="shared" si="122"/>
        <v>1</v>
      </c>
      <c r="CG88" s="14">
        <f t="shared" si="123"/>
        <v>1</v>
      </c>
      <c r="CH88" s="14">
        <f t="shared" si="166"/>
        <v>0</v>
      </c>
      <c r="CI88" s="14">
        <f t="shared" si="124"/>
        <v>0</v>
      </c>
      <c r="CJ88" s="14">
        <f t="shared" si="125"/>
        <v>0</v>
      </c>
      <c r="CK88" s="14">
        <f t="shared" si="167"/>
        <v>114.22845105000225</v>
      </c>
      <c r="CP88" s="31">
        <f t="shared" si="168"/>
        <v>122</v>
      </c>
      <c r="CQ88" s="48">
        <v>44812</v>
      </c>
      <c r="CR88" s="49">
        <v>129.820007</v>
      </c>
      <c r="CS88" s="53">
        <f t="shared" si="126"/>
        <v>42.533321187859649</v>
      </c>
      <c r="CT88" s="53">
        <f t="shared" si="127"/>
        <v>42.518319580185953</v>
      </c>
      <c r="CU88" s="54">
        <f t="shared" si="128"/>
        <v>1</v>
      </c>
      <c r="CV88" s="14">
        <f t="shared" si="129"/>
        <v>1</v>
      </c>
      <c r="CW88" s="14">
        <f t="shared" si="169"/>
        <v>0</v>
      </c>
      <c r="CX88" s="14">
        <f t="shared" si="130"/>
        <v>0</v>
      </c>
      <c r="CY88" s="14">
        <f t="shared" si="131"/>
        <v>0</v>
      </c>
      <c r="CZ88" s="14">
        <f t="shared" si="170"/>
        <v>114.22845105</v>
      </c>
      <c r="DE88" s="31">
        <f t="shared" si="171"/>
        <v>122</v>
      </c>
      <c r="DF88" s="48">
        <v>44812</v>
      </c>
      <c r="DG88" s="49">
        <v>129.820007</v>
      </c>
      <c r="DH88" s="53">
        <f t="shared" si="132"/>
        <v>9.4013854350514023</v>
      </c>
      <c r="DI88" s="53">
        <f t="shared" si="133"/>
        <v>9.3863838273777098</v>
      </c>
      <c r="DJ88" s="54">
        <f t="shared" si="134"/>
        <v>1</v>
      </c>
      <c r="DK88" s="14">
        <f t="shared" si="135"/>
        <v>1</v>
      </c>
      <c r="DL88" s="14">
        <f t="shared" si="172"/>
        <v>0</v>
      </c>
      <c r="DM88" s="14">
        <f t="shared" si="136"/>
        <v>0</v>
      </c>
      <c r="DN88" s="14">
        <f t="shared" si="137"/>
        <v>0</v>
      </c>
      <c r="DO88" s="14">
        <f t="shared" si="173"/>
        <v>190.60604177471737</v>
      </c>
      <c r="DT88" s="31">
        <f t="shared" si="174"/>
        <v>122</v>
      </c>
      <c r="DU88" s="48">
        <v>44812</v>
      </c>
      <c r="DV88" s="49">
        <v>129.820007</v>
      </c>
      <c r="DW88" s="53">
        <f t="shared" si="138"/>
        <v>67.75971318208957</v>
      </c>
      <c r="DX88" s="53">
        <f t="shared" si="139"/>
        <v>67.744711574415888</v>
      </c>
      <c r="DY88" s="54">
        <f t="shared" si="140"/>
        <v>1</v>
      </c>
      <c r="DZ88" s="14">
        <f t="shared" si="141"/>
        <v>1</v>
      </c>
      <c r="EA88" s="14">
        <f t="shared" si="175"/>
        <v>0</v>
      </c>
      <c r="EB88" s="14">
        <f t="shared" si="142"/>
        <v>0</v>
      </c>
      <c r="EC88" s="14">
        <f t="shared" si="143"/>
        <v>0</v>
      </c>
      <c r="ED88" s="14">
        <f t="shared" si="176"/>
        <v>114.22845105</v>
      </c>
      <c r="EI88" s="31">
        <f t="shared" si="177"/>
        <v>122</v>
      </c>
      <c r="EJ88" s="48">
        <v>44812</v>
      </c>
      <c r="EK88" s="49">
        <v>129.820007</v>
      </c>
      <c r="EL88" s="53">
        <f t="shared" si="144"/>
        <v>101.81110519801042</v>
      </c>
      <c r="EM88" s="53">
        <f t="shared" si="145"/>
        <v>101.79610359033674</v>
      </c>
      <c r="EN88" s="54">
        <f t="shared" si="146"/>
        <v>1</v>
      </c>
      <c r="EO88" s="14">
        <f t="shared" si="147"/>
        <v>1</v>
      </c>
      <c r="EP88" s="14">
        <f t="shared" si="178"/>
        <v>0</v>
      </c>
      <c r="EQ88" s="14">
        <f t="shared" si="148"/>
        <v>0</v>
      </c>
      <c r="ER88" s="14">
        <f t="shared" si="149"/>
        <v>0</v>
      </c>
      <c r="ES88" s="14">
        <f t="shared" si="179"/>
        <v>114.22845105</v>
      </c>
    </row>
    <row r="89" spans="4:149" x14ac:dyDescent="0.35">
      <c r="D89" s="31">
        <f t="shared" si="150"/>
        <v>123</v>
      </c>
      <c r="E89" s="48">
        <v>44813</v>
      </c>
      <c r="F89" s="49">
        <v>133.270004</v>
      </c>
      <c r="G89" s="53">
        <f t="shared" si="90"/>
        <v>29.633846673855778</v>
      </c>
      <c r="H89" s="53">
        <f t="shared" si="91"/>
        <v>29.61887596550979</v>
      </c>
      <c r="I89" s="54">
        <f t="shared" si="92"/>
        <v>1</v>
      </c>
      <c r="J89" s="14">
        <f t="shared" si="93"/>
        <v>1</v>
      </c>
      <c r="K89" s="14">
        <f t="shared" si="151"/>
        <v>0</v>
      </c>
      <c r="L89" s="14">
        <f t="shared" si="94"/>
        <v>0</v>
      </c>
      <c r="M89" s="14">
        <f t="shared" si="95"/>
        <v>0</v>
      </c>
      <c r="N89" s="14">
        <f t="shared" si="152"/>
        <v>114.22845105</v>
      </c>
      <c r="S89" s="31">
        <f t="shared" si="153"/>
        <v>123</v>
      </c>
      <c r="T89" s="48">
        <v>44813</v>
      </c>
      <c r="U89" s="49">
        <v>133.270004</v>
      </c>
      <c r="V89" s="53">
        <f t="shared" si="96"/>
        <v>27.467264104511525</v>
      </c>
      <c r="W89" s="53">
        <f t="shared" si="97"/>
        <v>27.452293396165537</v>
      </c>
      <c r="X89" s="54">
        <f t="shared" si="98"/>
        <v>1</v>
      </c>
      <c r="Y89" s="14">
        <f t="shared" si="99"/>
        <v>1</v>
      </c>
      <c r="Z89" s="14">
        <f t="shared" si="154"/>
        <v>0</v>
      </c>
      <c r="AA89" s="14">
        <f t="shared" si="100"/>
        <v>0</v>
      </c>
      <c r="AB89" s="14">
        <f t="shared" si="101"/>
        <v>0</v>
      </c>
      <c r="AC89" s="14">
        <f t="shared" si="155"/>
        <v>114.22845105</v>
      </c>
      <c r="AH89" s="31">
        <f t="shared" si="156"/>
        <v>123</v>
      </c>
      <c r="AI89" s="48">
        <v>44813</v>
      </c>
      <c r="AJ89" s="49">
        <v>133.270004</v>
      </c>
      <c r="AK89" s="53">
        <f t="shared" si="102"/>
        <v>23.334166171662531</v>
      </c>
      <c r="AL89" s="53">
        <f t="shared" si="103"/>
        <v>23.319195463316543</v>
      </c>
      <c r="AM89" s="54">
        <f t="shared" si="104"/>
        <v>1</v>
      </c>
      <c r="AN89" s="14">
        <f t="shared" si="105"/>
        <v>1</v>
      </c>
      <c r="AO89" s="14">
        <f t="shared" si="157"/>
        <v>0</v>
      </c>
      <c r="AP89" s="14">
        <f t="shared" si="106"/>
        <v>0</v>
      </c>
      <c r="AQ89" s="14">
        <f t="shared" si="107"/>
        <v>0</v>
      </c>
      <c r="AR89" s="14">
        <f t="shared" si="158"/>
        <v>114.22845105631318</v>
      </c>
      <c r="AW89" s="31">
        <f t="shared" si="159"/>
        <v>123</v>
      </c>
      <c r="AX89" s="48">
        <v>44813</v>
      </c>
      <c r="AY89" s="49">
        <v>133.270004</v>
      </c>
      <c r="AZ89" s="53">
        <f t="shared" si="108"/>
        <v>49.095303981507222</v>
      </c>
      <c r="BA89" s="53">
        <f t="shared" si="109"/>
        <v>49.080333273161237</v>
      </c>
      <c r="BB89" s="54">
        <f t="shared" si="110"/>
        <v>1</v>
      </c>
      <c r="BC89" s="14">
        <f t="shared" si="111"/>
        <v>1</v>
      </c>
      <c r="BD89" s="14">
        <f t="shared" si="160"/>
        <v>0</v>
      </c>
      <c r="BE89" s="14">
        <f t="shared" si="112"/>
        <v>0</v>
      </c>
      <c r="BF89" s="14">
        <f t="shared" si="113"/>
        <v>0</v>
      </c>
      <c r="BG89" s="14">
        <f t="shared" si="161"/>
        <v>114.22845105</v>
      </c>
      <c r="BL89" s="31">
        <f t="shared" si="162"/>
        <v>123</v>
      </c>
      <c r="BM89" s="48">
        <v>44813</v>
      </c>
      <c r="BN89" s="49">
        <v>133.270004</v>
      </c>
      <c r="BO89" s="53">
        <f t="shared" si="114"/>
        <v>23.334166171662531</v>
      </c>
      <c r="BP89" s="53">
        <f t="shared" si="115"/>
        <v>23.319195463316543</v>
      </c>
      <c r="BQ89" s="54">
        <f t="shared" si="116"/>
        <v>1</v>
      </c>
      <c r="BR89" s="14">
        <f t="shared" si="117"/>
        <v>1</v>
      </c>
      <c r="BS89" s="14">
        <f t="shared" si="163"/>
        <v>0</v>
      </c>
      <c r="BT89" s="14">
        <f t="shared" si="118"/>
        <v>0</v>
      </c>
      <c r="BU89" s="14">
        <f t="shared" si="119"/>
        <v>0</v>
      </c>
      <c r="BV89" s="14">
        <f t="shared" si="164"/>
        <v>114.22845105631318</v>
      </c>
      <c r="CA89" s="31">
        <f t="shared" si="165"/>
        <v>123</v>
      </c>
      <c r="CB89" s="48">
        <v>44813</v>
      </c>
      <c r="CC89" s="49">
        <v>133.270004</v>
      </c>
      <c r="CD89" s="53">
        <f t="shared" si="120"/>
        <v>24.683648564253115</v>
      </c>
      <c r="CE89" s="53">
        <f t="shared" si="121"/>
        <v>24.668677855907127</v>
      </c>
      <c r="CF89" s="54">
        <f t="shared" si="122"/>
        <v>1</v>
      </c>
      <c r="CG89" s="14">
        <f t="shared" si="123"/>
        <v>1</v>
      </c>
      <c r="CH89" s="14">
        <f t="shared" si="166"/>
        <v>0</v>
      </c>
      <c r="CI89" s="14">
        <f t="shared" si="124"/>
        <v>0</v>
      </c>
      <c r="CJ89" s="14">
        <f t="shared" si="125"/>
        <v>0</v>
      </c>
      <c r="CK89" s="14">
        <f t="shared" si="167"/>
        <v>114.22845105000225</v>
      </c>
      <c r="CP89" s="31">
        <f t="shared" si="168"/>
        <v>123</v>
      </c>
      <c r="CQ89" s="48">
        <v>44813</v>
      </c>
      <c r="CR89" s="49">
        <v>133.270004</v>
      </c>
      <c r="CS89" s="53">
        <f t="shared" si="126"/>
        <v>44.355933316304217</v>
      </c>
      <c r="CT89" s="53">
        <f t="shared" si="127"/>
        <v>44.340962607958232</v>
      </c>
      <c r="CU89" s="54">
        <f t="shared" si="128"/>
        <v>1</v>
      </c>
      <c r="CV89" s="14">
        <f t="shared" si="129"/>
        <v>1</v>
      </c>
      <c r="CW89" s="14">
        <f t="shared" si="169"/>
        <v>0</v>
      </c>
      <c r="CX89" s="14">
        <f t="shared" si="130"/>
        <v>0</v>
      </c>
      <c r="CY89" s="14">
        <f t="shared" si="131"/>
        <v>0</v>
      </c>
      <c r="CZ89" s="14">
        <f t="shared" si="170"/>
        <v>114.22845105</v>
      </c>
      <c r="DE89" s="31">
        <f t="shared" si="171"/>
        <v>123</v>
      </c>
      <c r="DF89" s="48">
        <v>44813</v>
      </c>
      <c r="DG89" s="49">
        <v>133.270004</v>
      </c>
      <c r="DH89" s="53">
        <f t="shared" si="132"/>
        <v>11.155613722418073</v>
      </c>
      <c r="DI89" s="53">
        <f t="shared" si="133"/>
        <v>11.140643014072085</v>
      </c>
      <c r="DJ89" s="54">
        <f t="shared" si="134"/>
        <v>1</v>
      </c>
      <c r="DK89" s="14">
        <f t="shared" si="135"/>
        <v>1</v>
      </c>
      <c r="DL89" s="14">
        <f t="shared" si="172"/>
        <v>0</v>
      </c>
      <c r="DM89" s="14">
        <f t="shared" si="136"/>
        <v>0</v>
      </c>
      <c r="DN89" s="14">
        <f t="shared" si="137"/>
        <v>0</v>
      </c>
      <c r="DO89" s="14">
        <f t="shared" si="173"/>
        <v>190.60604177471737</v>
      </c>
      <c r="DT89" s="31">
        <f t="shared" si="174"/>
        <v>123</v>
      </c>
      <c r="DU89" s="48">
        <v>44813</v>
      </c>
      <c r="DV89" s="49">
        <v>133.270004</v>
      </c>
      <c r="DW89" s="53">
        <f t="shared" si="138"/>
        <v>69.634392222469913</v>
      </c>
      <c r="DX89" s="53">
        <f t="shared" si="139"/>
        <v>69.619421514123914</v>
      </c>
      <c r="DY89" s="54">
        <f t="shared" si="140"/>
        <v>1</v>
      </c>
      <c r="DZ89" s="14">
        <f t="shared" si="141"/>
        <v>1</v>
      </c>
      <c r="EA89" s="14">
        <f t="shared" si="175"/>
        <v>0</v>
      </c>
      <c r="EB89" s="14">
        <f t="shared" si="142"/>
        <v>0</v>
      </c>
      <c r="EC89" s="14">
        <f t="shared" si="143"/>
        <v>0</v>
      </c>
      <c r="ED89" s="14">
        <f t="shared" si="176"/>
        <v>114.22845105</v>
      </c>
      <c r="EI89" s="31">
        <f t="shared" si="177"/>
        <v>123</v>
      </c>
      <c r="EJ89" s="48">
        <v>44813</v>
      </c>
      <c r="EK89" s="49">
        <v>133.270004</v>
      </c>
      <c r="EL89" s="53">
        <f t="shared" si="144"/>
        <v>103.75606582403283</v>
      </c>
      <c r="EM89" s="53">
        <f t="shared" si="145"/>
        <v>103.74109511568683</v>
      </c>
      <c r="EN89" s="54">
        <f t="shared" si="146"/>
        <v>1</v>
      </c>
      <c r="EO89" s="14">
        <f t="shared" si="147"/>
        <v>1</v>
      </c>
      <c r="EP89" s="14">
        <f t="shared" si="178"/>
        <v>0</v>
      </c>
      <c r="EQ89" s="14">
        <f t="shared" si="148"/>
        <v>0</v>
      </c>
      <c r="ER89" s="14">
        <f t="shared" si="149"/>
        <v>0</v>
      </c>
      <c r="ES89" s="14">
        <f t="shared" si="179"/>
        <v>114.22845105</v>
      </c>
    </row>
    <row r="90" spans="4:149" x14ac:dyDescent="0.35">
      <c r="D90" s="31">
        <f t="shared" si="150"/>
        <v>126</v>
      </c>
      <c r="E90" s="48">
        <v>44816</v>
      </c>
      <c r="F90" s="49">
        <v>136.449997</v>
      </c>
      <c r="G90" s="53">
        <f t="shared" si="90"/>
        <v>31.352491258570719</v>
      </c>
      <c r="H90" s="53">
        <f t="shared" si="91"/>
        <v>31.337613633251593</v>
      </c>
      <c r="I90" s="54">
        <f t="shared" si="92"/>
        <v>1</v>
      </c>
      <c r="J90" s="14">
        <f t="shared" si="93"/>
        <v>1</v>
      </c>
      <c r="K90" s="14">
        <f t="shared" si="151"/>
        <v>0</v>
      </c>
      <c r="L90" s="14">
        <f t="shared" si="94"/>
        <v>0</v>
      </c>
      <c r="M90" s="14">
        <f t="shared" si="95"/>
        <v>0</v>
      </c>
      <c r="N90" s="14">
        <f t="shared" si="152"/>
        <v>114.22845105</v>
      </c>
      <c r="S90" s="31">
        <f t="shared" si="153"/>
        <v>126</v>
      </c>
      <c r="T90" s="48">
        <v>44816</v>
      </c>
      <c r="U90" s="49">
        <v>136.449997</v>
      </c>
      <c r="V90" s="53">
        <f t="shared" si="96"/>
        <v>29.17235329586368</v>
      </c>
      <c r="W90" s="53">
        <f t="shared" si="97"/>
        <v>29.157475670544557</v>
      </c>
      <c r="X90" s="54">
        <f t="shared" si="98"/>
        <v>1</v>
      </c>
      <c r="Y90" s="14">
        <f t="shared" si="99"/>
        <v>1</v>
      </c>
      <c r="Z90" s="14">
        <f t="shared" si="154"/>
        <v>0</v>
      </c>
      <c r="AA90" s="14">
        <f t="shared" si="100"/>
        <v>0</v>
      </c>
      <c r="AB90" s="14">
        <f t="shared" si="101"/>
        <v>0</v>
      </c>
      <c r="AC90" s="14">
        <f t="shared" si="155"/>
        <v>114.22845105</v>
      </c>
      <c r="AH90" s="31">
        <f t="shared" si="156"/>
        <v>126</v>
      </c>
      <c r="AI90" s="48">
        <v>44816</v>
      </c>
      <c r="AJ90" s="49">
        <v>136.449997</v>
      </c>
      <c r="AK90" s="53">
        <f t="shared" si="102"/>
        <v>25.013396312416113</v>
      </c>
      <c r="AL90" s="53">
        <f t="shared" si="103"/>
        <v>24.99851868709699</v>
      </c>
      <c r="AM90" s="54">
        <f t="shared" si="104"/>
        <v>1</v>
      </c>
      <c r="AN90" s="14">
        <f t="shared" si="105"/>
        <v>1</v>
      </c>
      <c r="AO90" s="14">
        <f t="shared" si="157"/>
        <v>0</v>
      </c>
      <c r="AP90" s="14">
        <f t="shared" si="106"/>
        <v>0</v>
      </c>
      <c r="AQ90" s="14">
        <f t="shared" si="107"/>
        <v>0</v>
      </c>
      <c r="AR90" s="14">
        <f t="shared" si="158"/>
        <v>114.22845105631318</v>
      </c>
      <c r="AW90" s="31">
        <f t="shared" si="159"/>
        <v>126</v>
      </c>
      <c r="AX90" s="48">
        <v>44816</v>
      </c>
      <c r="AY90" s="49">
        <v>136.449997</v>
      </c>
      <c r="AZ90" s="53">
        <f t="shared" si="108"/>
        <v>50.935710696570162</v>
      </c>
      <c r="BA90" s="53">
        <f t="shared" si="109"/>
        <v>50.920833071251039</v>
      </c>
      <c r="BB90" s="54">
        <f t="shared" si="110"/>
        <v>1</v>
      </c>
      <c r="BC90" s="14">
        <f t="shared" si="111"/>
        <v>1</v>
      </c>
      <c r="BD90" s="14">
        <f t="shared" si="160"/>
        <v>0</v>
      </c>
      <c r="BE90" s="14">
        <f t="shared" si="112"/>
        <v>0</v>
      </c>
      <c r="BF90" s="14">
        <f t="shared" si="113"/>
        <v>0</v>
      </c>
      <c r="BG90" s="14">
        <f t="shared" si="161"/>
        <v>114.22845105</v>
      </c>
      <c r="BL90" s="31">
        <f t="shared" si="162"/>
        <v>126</v>
      </c>
      <c r="BM90" s="48">
        <v>44816</v>
      </c>
      <c r="BN90" s="49">
        <v>136.449997</v>
      </c>
      <c r="BO90" s="53">
        <f t="shared" si="114"/>
        <v>25.013396312416113</v>
      </c>
      <c r="BP90" s="53">
        <f t="shared" si="115"/>
        <v>24.99851868709699</v>
      </c>
      <c r="BQ90" s="54">
        <f t="shared" si="116"/>
        <v>1</v>
      </c>
      <c r="BR90" s="14">
        <f t="shared" si="117"/>
        <v>1</v>
      </c>
      <c r="BS90" s="14">
        <f t="shared" si="163"/>
        <v>0</v>
      </c>
      <c r="BT90" s="14">
        <f t="shared" si="118"/>
        <v>0</v>
      </c>
      <c r="BU90" s="14">
        <f t="shared" si="119"/>
        <v>0</v>
      </c>
      <c r="BV90" s="14">
        <f t="shared" si="164"/>
        <v>114.22845105631318</v>
      </c>
      <c r="CA90" s="31">
        <f t="shared" si="165"/>
        <v>126</v>
      </c>
      <c r="CB90" s="48">
        <v>44816</v>
      </c>
      <c r="CC90" s="49">
        <v>136.449997</v>
      </c>
      <c r="CD90" s="53">
        <f t="shared" si="120"/>
        <v>26.371321847182095</v>
      </c>
      <c r="CE90" s="53">
        <f t="shared" si="121"/>
        <v>26.356444221862969</v>
      </c>
      <c r="CF90" s="54">
        <f t="shared" si="122"/>
        <v>1</v>
      </c>
      <c r="CG90" s="14">
        <f t="shared" si="123"/>
        <v>1</v>
      </c>
      <c r="CH90" s="14">
        <f t="shared" si="166"/>
        <v>0</v>
      </c>
      <c r="CI90" s="14">
        <f t="shared" si="124"/>
        <v>0</v>
      </c>
      <c r="CJ90" s="14">
        <f t="shared" si="125"/>
        <v>0</v>
      </c>
      <c r="CK90" s="14">
        <f t="shared" si="167"/>
        <v>114.22845105000225</v>
      </c>
      <c r="CP90" s="31">
        <f t="shared" si="168"/>
        <v>126</v>
      </c>
      <c r="CQ90" s="48">
        <v>44816</v>
      </c>
      <c r="CR90" s="49">
        <v>136.449997</v>
      </c>
      <c r="CS90" s="53">
        <f t="shared" si="126"/>
        <v>46.166687787982646</v>
      </c>
      <c r="CT90" s="53">
        <f t="shared" si="127"/>
        <v>46.151810162663516</v>
      </c>
      <c r="CU90" s="54">
        <f t="shared" si="128"/>
        <v>1</v>
      </c>
      <c r="CV90" s="14">
        <f t="shared" si="129"/>
        <v>1</v>
      </c>
      <c r="CW90" s="14">
        <f t="shared" si="169"/>
        <v>0</v>
      </c>
      <c r="CX90" s="14">
        <f t="shared" si="130"/>
        <v>0</v>
      </c>
      <c r="CY90" s="14">
        <f t="shared" si="131"/>
        <v>0</v>
      </c>
      <c r="CZ90" s="14">
        <f t="shared" si="170"/>
        <v>114.22845105</v>
      </c>
      <c r="DE90" s="31">
        <f t="shared" si="171"/>
        <v>126</v>
      </c>
      <c r="DF90" s="48">
        <v>44816</v>
      </c>
      <c r="DG90" s="49">
        <v>136.449997</v>
      </c>
      <c r="DH90" s="53">
        <f t="shared" si="132"/>
        <v>12.758647796899069</v>
      </c>
      <c r="DI90" s="53">
        <f t="shared" si="133"/>
        <v>12.743770171579945</v>
      </c>
      <c r="DJ90" s="54">
        <f t="shared" si="134"/>
        <v>1</v>
      </c>
      <c r="DK90" s="14">
        <f t="shared" si="135"/>
        <v>1</v>
      </c>
      <c r="DL90" s="14">
        <f t="shared" si="172"/>
        <v>0</v>
      </c>
      <c r="DM90" s="14">
        <f t="shared" si="136"/>
        <v>0</v>
      </c>
      <c r="DN90" s="14">
        <f t="shared" si="137"/>
        <v>0</v>
      </c>
      <c r="DO90" s="14">
        <f t="shared" si="173"/>
        <v>190.60604177471737</v>
      </c>
      <c r="DT90" s="31">
        <f t="shared" si="174"/>
        <v>126</v>
      </c>
      <c r="DU90" s="48">
        <v>44816</v>
      </c>
      <c r="DV90" s="49">
        <v>136.449997</v>
      </c>
      <c r="DW90" s="53">
        <f t="shared" si="138"/>
        <v>71.603303350131085</v>
      </c>
      <c r="DX90" s="53">
        <f t="shared" si="139"/>
        <v>71.588425724811955</v>
      </c>
      <c r="DY90" s="54">
        <f t="shared" si="140"/>
        <v>1</v>
      </c>
      <c r="DZ90" s="14">
        <f t="shared" si="141"/>
        <v>1</v>
      </c>
      <c r="EA90" s="14">
        <f t="shared" si="175"/>
        <v>0</v>
      </c>
      <c r="EB90" s="14">
        <f t="shared" si="142"/>
        <v>0</v>
      </c>
      <c r="EC90" s="14">
        <f t="shared" si="143"/>
        <v>0</v>
      </c>
      <c r="ED90" s="14">
        <f t="shared" si="176"/>
        <v>114.22845105</v>
      </c>
      <c r="EI90" s="31">
        <f t="shared" si="177"/>
        <v>126</v>
      </c>
      <c r="EJ90" s="48">
        <v>44816</v>
      </c>
      <c r="EK90" s="49">
        <v>136.449997</v>
      </c>
      <c r="EL90" s="53">
        <f t="shared" si="144"/>
        <v>105.938461872329</v>
      </c>
      <c r="EM90" s="53">
        <f t="shared" si="145"/>
        <v>105.92358424700988</v>
      </c>
      <c r="EN90" s="54">
        <f t="shared" si="146"/>
        <v>1</v>
      </c>
      <c r="EO90" s="14">
        <f t="shared" si="147"/>
        <v>1</v>
      </c>
      <c r="EP90" s="14">
        <f t="shared" si="178"/>
        <v>0</v>
      </c>
      <c r="EQ90" s="14">
        <f t="shared" si="148"/>
        <v>0</v>
      </c>
      <c r="ER90" s="14">
        <f t="shared" si="149"/>
        <v>0</v>
      </c>
      <c r="ES90" s="14">
        <f t="shared" si="179"/>
        <v>114.22845105</v>
      </c>
    </row>
    <row r="91" spans="4:149" x14ac:dyDescent="0.35">
      <c r="D91" s="31">
        <f t="shared" si="150"/>
        <v>127</v>
      </c>
      <c r="E91" s="48">
        <v>44817</v>
      </c>
      <c r="F91" s="49">
        <v>126.82</v>
      </c>
      <c r="G91" s="53">
        <f t="shared" si="90"/>
        <v>26.471242154679505</v>
      </c>
      <c r="H91" s="53">
        <f t="shared" si="91"/>
        <v>26.456395686725092</v>
      </c>
      <c r="I91" s="54">
        <f t="shared" si="92"/>
        <v>1</v>
      </c>
      <c r="J91" s="14">
        <f t="shared" si="93"/>
        <v>1</v>
      </c>
      <c r="K91" s="14">
        <f t="shared" si="151"/>
        <v>0</v>
      </c>
      <c r="L91" s="14">
        <f t="shared" si="94"/>
        <v>0</v>
      </c>
      <c r="M91" s="14">
        <f t="shared" si="95"/>
        <v>0</v>
      </c>
      <c r="N91" s="14">
        <f t="shared" si="152"/>
        <v>114.22845105</v>
      </c>
      <c r="S91" s="31">
        <f t="shared" si="153"/>
        <v>127</v>
      </c>
      <c r="T91" s="48">
        <v>44817</v>
      </c>
      <c r="U91" s="49">
        <v>126.82</v>
      </c>
      <c r="V91" s="53">
        <f t="shared" si="96"/>
        <v>24.286528871173559</v>
      </c>
      <c r="W91" s="53">
        <f t="shared" si="97"/>
        <v>24.271682403219145</v>
      </c>
      <c r="X91" s="54">
        <f t="shared" si="98"/>
        <v>1</v>
      </c>
      <c r="Y91" s="14">
        <f t="shared" si="99"/>
        <v>1</v>
      </c>
      <c r="Z91" s="14">
        <f t="shared" si="154"/>
        <v>0</v>
      </c>
      <c r="AA91" s="14">
        <f t="shared" si="100"/>
        <v>0</v>
      </c>
      <c r="AB91" s="14">
        <f t="shared" si="101"/>
        <v>0</v>
      </c>
      <c r="AC91" s="14">
        <f t="shared" si="155"/>
        <v>114.22845105</v>
      </c>
      <c r="AH91" s="31">
        <f t="shared" si="156"/>
        <v>127</v>
      </c>
      <c r="AI91" s="48">
        <v>44817</v>
      </c>
      <c r="AJ91" s="49">
        <v>126.82</v>
      </c>
      <c r="AK91" s="53">
        <f t="shared" si="102"/>
        <v>20.118843741749178</v>
      </c>
      <c r="AL91" s="53">
        <f t="shared" si="103"/>
        <v>20.103997273794764</v>
      </c>
      <c r="AM91" s="54">
        <f t="shared" si="104"/>
        <v>1</v>
      </c>
      <c r="AN91" s="14">
        <f t="shared" si="105"/>
        <v>1</v>
      </c>
      <c r="AO91" s="14">
        <f t="shared" si="157"/>
        <v>0</v>
      </c>
      <c r="AP91" s="14">
        <f t="shared" si="106"/>
        <v>0</v>
      </c>
      <c r="AQ91" s="14">
        <f t="shared" si="107"/>
        <v>0</v>
      </c>
      <c r="AR91" s="14">
        <f t="shared" si="158"/>
        <v>114.22845105631318</v>
      </c>
      <c r="AW91" s="31">
        <f t="shared" si="159"/>
        <v>127</v>
      </c>
      <c r="AX91" s="48">
        <v>44817</v>
      </c>
      <c r="AY91" s="49">
        <v>126.82</v>
      </c>
      <c r="AZ91" s="53">
        <f t="shared" si="108"/>
        <v>46.095559684972557</v>
      </c>
      <c r="BA91" s="53">
        <f t="shared" si="109"/>
        <v>46.080713217018143</v>
      </c>
      <c r="BB91" s="54">
        <f t="shared" si="110"/>
        <v>1</v>
      </c>
      <c r="BC91" s="14">
        <f t="shared" si="111"/>
        <v>1</v>
      </c>
      <c r="BD91" s="14">
        <f t="shared" si="160"/>
        <v>0</v>
      </c>
      <c r="BE91" s="14">
        <f t="shared" si="112"/>
        <v>0</v>
      </c>
      <c r="BF91" s="14">
        <f t="shared" si="113"/>
        <v>0</v>
      </c>
      <c r="BG91" s="14">
        <f t="shared" si="161"/>
        <v>114.22845105</v>
      </c>
      <c r="BL91" s="31">
        <f t="shared" si="162"/>
        <v>127</v>
      </c>
      <c r="BM91" s="48">
        <v>44817</v>
      </c>
      <c r="BN91" s="49">
        <v>126.82</v>
      </c>
      <c r="BO91" s="53">
        <f t="shared" si="114"/>
        <v>20.118843741749178</v>
      </c>
      <c r="BP91" s="53">
        <f t="shared" si="115"/>
        <v>20.103997273794764</v>
      </c>
      <c r="BQ91" s="54">
        <f t="shared" si="116"/>
        <v>1</v>
      </c>
      <c r="BR91" s="14">
        <f t="shared" si="117"/>
        <v>1</v>
      </c>
      <c r="BS91" s="14">
        <f t="shared" si="163"/>
        <v>0</v>
      </c>
      <c r="BT91" s="14">
        <f t="shared" si="118"/>
        <v>0</v>
      </c>
      <c r="BU91" s="14">
        <f t="shared" si="119"/>
        <v>0</v>
      </c>
      <c r="BV91" s="14">
        <f t="shared" si="164"/>
        <v>114.22845105631318</v>
      </c>
      <c r="CA91" s="31">
        <f t="shared" si="165"/>
        <v>127</v>
      </c>
      <c r="CB91" s="48">
        <v>44817</v>
      </c>
      <c r="CC91" s="49">
        <v>126.82</v>
      </c>
      <c r="CD91" s="53">
        <f t="shared" si="120"/>
        <v>21.479619070908374</v>
      </c>
      <c r="CE91" s="53">
        <f t="shared" si="121"/>
        <v>21.464772602953957</v>
      </c>
      <c r="CF91" s="54">
        <f t="shared" si="122"/>
        <v>1</v>
      </c>
      <c r="CG91" s="14">
        <f t="shared" si="123"/>
        <v>1</v>
      </c>
      <c r="CH91" s="14">
        <f t="shared" si="166"/>
        <v>0</v>
      </c>
      <c r="CI91" s="14">
        <f t="shared" si="124"/>
        <v>0</v>
      </c>
      <c r="CJ91" s="14">
        <f t="shared" si="125"/>
        <v>0</v>
      </c>
      <c r="CK91" s="14">
        <f t="shared" si="167"/>
        <v>114.22845105000225</v>
      </c>
      <c r="CP91" s="31">
        <f t="shared" si="168"/>
        <v>127</v>
      </c>
      <c r="CQ91" s="48">
        <v>44817</v>
      </c>
      <c r="CR91" s="49">
        <v>126.82</v>
      </c>
      <c r="CS91" s="53">
        <f t="shared" si="126"/>
        <v>41.316528322756255</v>
      </c>
      <c r="CT91" s="53">
        <f t="shared" si="127"/>
        <v>41.301681854801842</v>
      </c>
      <c r="CU91" s="54">
        <f t="shared" si="128"/>
        <v>1</v>
      </c>
      <c r="CV91" s="14">
        <f t="shared" si="129"/>
        <v>1</v>
      </c>
      <c r="CW91" s="14">
        <f t="shared" si="169"/>
        <v>0</v>
      </c>
      <c r="CX91" s="14">
        <f t="shared" si="130"/>
        <v>0</v>
      </c>
      <c r="CY91" s="14">
        <f t="shared" si="131"/>
        <v>0</v>
      </c>
      <c r="CZ91" s="14">
        <f t="shared" si="170"/>
        <v>114.22845105</v>
      </c>
      <c r="DE91" s="31">
        <f t="shared" si="171"/>
        <v>127</v>
      </c>
      <c r="DF91" s="48">
        <v>44817</v>
      </c>
      <c r="DG91" s="49">
        <v>126.82</v>
      </c>
      <c r="DH91" s="53">
        <f t="shared" si="132"/>
        <v>7.838376942927372</v>
      </c>
      <c r="DI91" s="53">
        <f t="shared" si="133"/>
        <v>7.8235304749729577</v>
      </c>
      <c r="DJ91" s="54">
        <f t="shared" si="134"/>
        <v>0.99999999999999767</v>
      </c>
      <c r="DK91" s="14">
        <f t="shared" si="135"/>
        <v>0.99999999999999767</v>
      </c>
      <c r="DL91" s="14">
        <f t="shared" si="172"/>
        <v>-2.3314683517128287E-15</v>
      </c>
      <c r="DM91" s="14">
        <f t="shared" si="136"/>
        <v>-2.9567681636422092E-13</v>
      </c>
      <c r="DN91" s="14">
        <f t="shared" si="137"/>
        <v>1.4783840818211047E-14</v>
      </c>
      <c r="DO91" s="14">
        <f t="shared" si="173"/>
        <v>190.60604177471708</v>
      </c>
      <c r="DT91" s="31">
        <f t="shared" si="174"/>
        <v>127</v>
      </c>
      <c r="DU91" s="48">
        <v>44817</v>
      </c>
      <c r="DV91" s="49">
        <v>126.82</v>
      </c>
      <c r="DW91" s="53">
        <f t="shared" si="138"/>
        <v>66.806526137874897</v>
      </c>
      <c r="DX91" s="53">
        <f t="shared" si="139"/>
        <v>66.791679669920484</v>
      </c>
      <c r="DY91" s="54">
        <f t="shared" si="140"/>
        <v>1</v>
      </c>
      <c r="DZ91" s="14">
        <f t="shared" si="141"/>
        <v>1</v>
      </c>
      <c r="EA91" s="14">
        <f t="shared" si="175"/>
        <v>0</v>
      </c>
      <c r="EB91" s="14">
        <f t="shared" si="142"/>
        <v>0</v>
      </c>
      <c r="EC91" s="14">
        <f t="shared" si="143"/>
        <v>0</v>
      </c>
      <c r="ED91" s="14">
        <f t="shared" si="176"/>
        <v>114.22845105</v>
      </c>
      <c r="EI91" s="31">
        <f t="shared" si="177"/>
        <v>127</v>
      </c>
      <c r="EJ91" s="48">
        <v>44817</v>
      </c>
      <c r="EK91" s="49">
        <v>126.82</v>
      </c>
      <c r="EL91" s="53">
        <f t="shared" si="144"/>
        <v>101.2137417351788</v>
      </c>
      <c r="EM91" s="53">
        <f t="shared" si="145"/>
        <v>101.19889526722439</v>
      </c>
      <c r="EN91" s="54">
        <f t="shared" si="146"/>
        <v>1</v>
      </c>
      <c r="EO91" s="14">
        <f t="shared" si="147"/>
        <v>1</v>
      </c>
      <c r="EP91" s="14">
        <f t="shared" si="178"/>
        <v>0</v>
      </c>
      <c r="EQ91" s="14">
        <f t="shared" si="148"/>
        <v>0</v>
      </c>
      <c r="ER91" s="14">
        <f t="shared" si="149"/>
        <v>0</v>
      </c>
      <c r="ES91" s="14">
        <f t="shared" si="179"/>
        <v>114.22845105</v>
      </c>
    </row>
    <row r="92" spans="4:149" x14ac:dyDescent="0.35">
      <c r="D92" s="31">
        <f t="shared" si="150"/>
        <v>128</v>
      </c>
      <c r="E92" s="48">
        <v>44818</v>
      </c>
      <c r="F92" s="49">
        <v>128.550003</v>
      </c>
      <c r="G92" s="53">
        <f t="shared" si="90"/>
        <v>27.424247312687733</v>
      </c>
      <c r="H92" s="53">
        <f t="shared" si="91"/>
        <v>27.409432067623722</v>
      </c>
      <c r="I92" s="54">
        <f t="shared" si="92"/>
        <v>1</v>
      </c>
      <c r="J92" s="14">
        <f t="shared" si="93"/>
        <v>1</v>
      </c>
      <c r="K92" s="14">
        <f t="shared" si="151"/>
        <v>0</v>
      </c>
      <c r="L92" s="14">
        <f t="shared" si="94"/>
        <v>0</v>
      </c>
      <c r="M92" s="14">
        <f t="shared" si="95"/>
        <v>0</v>
      </c>
      <c r="N92" s="14">
        <f t="shared" si="152"/>
        <v>114.22845105</v>
      </c>
      <c r="S92" s="31">
        <f t="shared" si="153"/>
        <v>128</v>
      </c>
      <c r="T92" s="48">
        <v>44818</v>
      </c>
      <c r="U92" s="49">
        <v>128.550003</v>
      </c>
      <c r="V92" s="53">
        <f t="shared" si="96"/>
        <v>25.234929781116886</v>
      </c>
      <c r="W92" s="53">
        <f t="shared" si="97"/>
        <v>25.220114536052876</v>
      </c>
      <c r="X92" s="54">
        <f t="shared" si="98"/>
        <v>1</v>
      </c>
      <c r="Y92" s="14">
        <f t="shared" si="99"/>
        <v>1</v>
      </c>
      <c r="Z92" s="14">
        <f t="shared" si="154"/>
        <v>0</v>
      </c>
      <c r="AA92" s="14">
        <f t="shared" si="100"/>
        <v>0</v>
      </c>
      <c r="AB92" s="14">
        <f t="shared" si="101"/>
        <v>0</v>
      </c>
      <c r="AC92" s="14">
        <f t="shared" si="155"/>
        <v>114.22845105</v>
      </c>
      <c r="AH92" s="31">
        <f t="shared" si="156"/>
        <v>128</v>
      </c>
      <c r="AI92" s="48">
        <v>44818</v>
      </c>
      <c r="AJ92" s="49">
        <v>128.550003</v>
      </c>
      <c r="AK92" s="53">
        <f t="shared" si="102"/>
        <v>21.058461322393804</v>
      </c>
      <c r="AL92" s="53">
        <f t="shared" si="103"/>
        <v>21.043646077329797</v>
      </c>
      <c r="AM92" s="54">
        <f t="shared" si="104"/>
        <v>1</v>
      </c>
      <c r="AN92" s="14">
        <f t="shared" si="105"/>
        <v>1</v>
      </c>
      <c r="AO92" s="14">
        <f t="shared" si="157"/>
        <v>0</v>
      </c>
      <c r="AP92" s="14">
        <f t="shared" si="106"/>
        <v>0</v>
      </c>
      <c r="AQ92" s="14">
        <f t="shared" si="107"/>
        <v>0</v>
      </c>
      <c r="AR92" s="14">
        <f t="shared" si="158"/>
        <v>114.22845105631318</v>
      </c>
      <c r="AW92" s="31">
        <f t="shared" si="159"/>
        <v>128</v>
      </c>
      <c r="AX92" s="48">
        <v>44818</v>
      </c>
      <c r="AY92" s="49">
        <v>128.550003</v>
      </c>
      <c r="AZ92" s="53">
        <f t="shared" si="108"/>
        <v>47.08992277616867</v>
      </c>
      <c r="BA92" s="53">
        <f t="shared" si="109"/>
        <v>47.075107531104656</v>
      </c>
      <c r="BB92" s="54">
        <f t="shared" si="110"/>
        <v>1</v>
      </c>
      <c r="BC92" s="14">
        <f t="shared" si="111"/>
        <v>1</v>
      </c>
      <c r="BD92" s="14">
        <f t="shared" si="160"/>
        <v>0</v>
      </c>
      <c r="BE92" s="14">
        <f t="shared" si="112"/>
        <v>0</v>
      </c>
      <c r="BF92" s="14">
        <f t="shared" si="113"/>
        <v>0</v>
      </c>
      <c r="BG92" s="14">
        <f t="shared" si="161"/>
        <v>114.22845105</v>
      </c>
      <c r="BL92" s="31">
        <f t="shared" si="162"/>
        <v>128</v>
      </c>
      <c r="BM92" s="48">
        <v>44818</v>
      </c>
      <c r="BN92" s="49">
        <v>128.550003</v>
      </c>
      <c r="BO92" s="53">
        <f t="shared" si="114"/>
        <v>21.058461322393804</v>
      </c>
      <c r="BP92" s="53">
        <f t="shared" si="115"/>
        <v>21.043646077329797</v>
      </c>
      <c r="BQ92" s="54">
        <f t="shared" si="116"/>
        <v>1</v>
      </c>
      <c r="BR92" s="14">
        <f t="shared" si="117"/>
        <v>1</v>
      </c>
      <c r="BS92" s="14">
        <f t="shared" si="163"/>
        <v>0</v>
      </c>
      <c r="BT92" s="14">
        <f t="shared" si="118"/>
        <v>0</v>
      </c>
      <c r="BU92" s="14">
        <f t="shared" si="119"/>
        <v>0</v>
      </c>
      <c r="BV92" s="14">
        <f t="shared" si="164"/>
        <v>114.22845105631318</v>
      </c>
      <c r="CA92" s="31">
        <f t="shared" si="165"/>
        <v>128</v>
      </c>
      <c r="CB92" s="48">
        <v>44818</v>
      </c>
      <c r="CC92" s="49">
        <v>128.550003</v>
      </c>
      <c r="CD92" s="53">
        <f t="shared" si="120"/>
        <v>22.422104463646857</v>
      </c>
      <c r="CE92" s="53">
        <f t="shared" si="121"/>
        <v>22.407289218582847</v>
      </c>
      <c r="CF92" s="54">
        <f t="shared" si="122"/>
        <v>1</v>
      </c>
      <c r="CG92" s="14">
        <f t="shared" si="123"/>
        <v>1</v>
      </c>
      <c r="CH92" s="14">
        <f t="shared" si="166"/>
        <v>0</v>
      </c>
      <c r="CI92" s="14">
        <f t="shared" si="124"/>
        <v>0</v>
      </c>
      <c r="CJ92" s="14">
        <f t="shared" si="125"/>
        <v>0</v>
      </c>
      <c r="CK92" s="14">
        <f t="shared" si="167"/>
        <v>114.22845105000225</v>
      </c>
      <c r="CP92" s="31">
        <f t="shared" si="168"/>
        <v>128</v>
      </c>
      <c r="CQ92" s="48">
        <v>44818</v>
      </c>
      <c r="CR92" s="49">
        <v>128.550003</v>
      </c>
      <c r="CS92" s="53">
        <f t="shared" si="126"/>
        <v>42.300819682312472</v>
      </c>
      <c r="CT92" s="53">
        <f t="shared" si="127"/>
        <v>42.286004437248465</v>
      </c>
      <c r="CU92" s="54">
        <f t="shared" si="128"/>
        <v>1</v>
      </c>
      <c r="CV92" s="14">
        <f t="shared" si="129"/>
        <v>1</v>
      </c>
      <c r="CW92" s="14">
        <f t="shared" si="169"/>
        <v>0</v>
      </c>
      <c r="CX92" s="14">
        <f t="shared" si="130"/>
        <v>0</v>
      </c>
      <c r="CY92" s="14">
        <f t="shared" si="131"/>
        <v>0</v>
      </c>
      <c r="CZ92" s="14">
        <f t="shared" si="170"/>
        <v>114.22845105</v>
      </c>
      <c r="DE92" s="31">
        <f t="shared" si="171"/>
        <v>128</v>
      </c>
      <c r="DF92" s="48">
        <v>44818</v>
      </c>
      <c r="DG92" s="49">
        <v>128.550003</v>
      </c>
      <c r="DH92" s="53">
        <f t="shared" si="132"/>
        <v>8.7521136375438537</v>
      </c>
      <c r="DI92" s="53">
        <f t="shared" si="133"/>
        <v>8.7372983924798451</v>
      </c>
      <c r="DJ92" s="54">
        <f t="shared" si="134"/>
        <v>1</v>
      </c>
      <c r="DK92" s="14">
        <f t="shared" si="135"/>
        <v>1</v>
      </c>
      <c r="DL92" s="14">
        <f t="shared" si="172"/>
        <v>2.3314683517128287E-15</v>
      </c>
      <c r="DM92" s="14">
        <f t="shared" si="136"/>
        <v>2.997102636070892E-13</v>
      </c>
      <c r="DN92" s="14">
        <f t="shared" si="137"/>
        <v>1.4985513180354461E-14</v>
      </c>
      <c r="DO92" s="14">
        <f t="shared" si="173"/>
        <v>190.6060417747174</v>
      </c>
      <c r="DT92" s="31">
        <f t="shared" si="174"/>
        <v>128</v>
      </c>
      <c r="DU92" s="48">
        <v>44818</v>
      </c>
      <c r="DV92" s="49">
        <v>128.550003</v>
      </c>
      <c r="DW92" s="53">
        <f t="shared" si="138"/>
        <v>67.844537257365147</v>
      </c>
      <c r="DX92" s="53">
        <f t="shared" si="139"/>
        <v>67.829722012301147</v>
      </c>
      <c r="DY92" s="54">
        <f t="shared" si="140"/>
        <v>1</v>
      </c>
      <c r="DZ92" s="14">
        <f t="shared" si="141"/>
        <v>1</v>
      </c>
      <c r="EA92" s="14">
        <f t="shared" si="175"/>
        <v>0</v>
      </c>
      <c r="EB92" s="14">
        <f t="shared" si="142"/>
        <v>0</v>
      </c>
      <c r="EC92" s="14">
        <f t="shared" si="143"/>
        <v>0</v>
      </c>
      <c r="ED92" s="14">
        <f t="shared" si="176"/>
        <v>114.22845105</v>
      </c>
      <c r="EI92" s="31">
        <f t="shared" si="177"/>
        <v>128</v>
      </c>
      <c r="EJ92" s="48">
        <v>44818</v>
      </c>
      <c r="EK92" s="49">
        <v>128.550003</v>
      </c>
      <c r="EL92" s="53">
        <f t="shared" si="144"/>
        <v>102.32426550748656</v>
      </c>
      <c r="EM92" s="53">
        <f t="shared" si="145"/>
        <v>102.30945026242256</v>
      </c>
      <c r="EN92" s="54">
        <f t="shared" si="146"/>
        <v>1</v>
      </c>
      <c r="EO92" s="14">
        <f t="shared" si="147"/>
        <v>1</v>
      </c>
      <c r="EP92" s="14">
        <f t="shared" si="178"/>
        <v>0</v>
      </c>
      <c r="EQ92" s="14">
        <f t="shared" si="148"/>
        <v>0</v>
      </c>
      <c r="ER92" s="14">
        <f t="shared" si="149"/>
        <v>0</v>
      </c>
      <c r="ES92" s="14">
        <f t="shared" si="179"/>
        <v>114.22845105</v>
      </c>
    </row>
    <row r="93" spans="4:149" x14ac:dyDescent="0.35">
      <c r="D93" s="31">
        <f t="shared" si="150"/>
        <v>129</v>
      </c>
      <c r="E93" s="48">
        <v>44819</v>
      </c>
      <c r="F93" s="49">
        <v>126.279999</v>
      </c>
      <c r="G93" s="53">
        <f t="shared" si="90"/>
        <v>26.259813999480865</v>
      </c>
      <c r="H93" s="53">
        <f t="shared" si="91"/>
        <v>26.245030043248118</v>
      </c>
      <c r="I93" s="54">
        <f t="shared" si="92"/>
        <v>1</v>
      </c>
      <c r="J93" s="14">
        <f t="shared" si="93"/>
        <v>1</v>
      </c>
      <c r="K93" s="14">
        <f t="shared" si="151"/>
        <v>0</v>
      </c>
      <c r="L93" s="14">
        <f t="shared" si="94"/>
        <v>0</v>
      </c>
      <c r="M93" s="14">
        <f t="shared" si="95"/>
        <v>0</v>
      </c>
      <c r="N93" s="14">
        <f t="shared" si="152"/>
        <v>114.22845105</v>
      </c>
      <c r="S93" s="31">
        <f t="shared" si="153"/>
        <v>129</v>
      </c>
      <c r="T93" s="48">
        <v>44819</v>
      </c>
      <c r="U93" s="49">
        <v>126.279999</v>
      </c>
      <c r="V93" s="53">
        <f t="shared" si="96"/>
        <v>24.065862986469686</v>
      </c>
      <c r="W93" s="53">
        <f t="shared" si="97"/>
        <v>24.051079030236938</v>
      </c>
      <c r="X93" s="54">
        <f t="shared" si="98"/>
        <v>1</v>
      </c>
      <c r="Y93" s="14">
        <f t="shared" si="99"/>
        <v>1</v>
      </c>
      <c r="Z93" s="14">
        <f t="shared" si="154"/>
        <v>0</v>
      </c>
      <c r="AA93" s="14">
        <f t="shared" si="100"/>
        <v>0</v>
      </c>
      <c r="AB93" s="14">
        <f t="shared" si="101"/>
        <v>0</v>
      </c>
      <c r="AC93" s="14">
        <f t="shared" si="155"/>
        <v>114.22845105</v>
      </c>
      <c r="AH93" s="31">
        <f t="shared" si="156"/>
        <v>129</v>
      </c>
      <c r="AI93" s="48">
        <v>44819</v>
      </c>
      <c r="AJ93" s="49">
        <v>126.279999</v>
      </c>
      <c r="AK93" s="53">
        <f t="shared" si="102"/>
        <v>19.880555431173985</v>
      </c>
      <c r="AL93" s="53">
        <f t="shared" si="103"/>
        <v>19.865771474941237</v>
      </c>
      <c r="AM93" s="54">
        <f t="shared" si="104"/>
        <v>1</v>
      </c>
      <c r="AN93" s="14">
        <f t="shared" si="105"/>
        <v>1</v>
      </c>
      <c r="AO93" s="14">
        <f t="shared" si="157"/>
        <v>0</v>
      </c>
      <c r="AP93" s="14">
        <f t="shared" si="106"/>
        <v>0</v>
      </c>
      <c r="AQ93" s="14">
        <f t="shared" si="107"/>
        <v>0</v>
      </c>
      <c r="AR93" s="14">
        <f t="shared" si="158"/>
        <v>114.22845105631318</v>
      </c>
      <c r="AW93" s="31">
        <f t="shared" si="159"/>
        <v>129</v>
      </c>
      <c r="AX93" s="48">
        <v>44819</v>
      </c>
      <c r="AY93" s="49">
        <v>126.279999</v>
      </c>
      <c r="AZ93" s="53">
        <f t="shared" si="108"/>
        <v>45.96710998669019</v>
      </c>
      <c r="BA93" s="53">
        <f t="shared" si="109"/>
        <v>45.952326030457449</v>
      </c>
      <c r="BB93" s="54">
        <f t="shared" si="110"/>
        <v>1</v>
      </c>
      <c r="BC93" s="14">
        <f t="shared" si="111"/>
        <v>1</v>
      </c>
      <c r="BD93" s="14">
        <f t="shared" si="160"/>
        <v>0</v>
      </c>
      <c r="BE93" s="14">
        <f t="shared" si="112"/>
        <v>0</v>
      </c>
      <c r="BF93" s="14">
        <f t="shared" si="113"/>
        <v>0</v>
      </c>
      <c r="BG93" s="14">
        <f t="shared" si="161"/>
        <v>114.22845105</v>
      </c>
      <c r="BL93" s="31">
        <f t="shared" si="162"/>
        <v>129</v>
      </c>
      <c r="BM93" s="48">
        <v>44819</v>
      </c>
      <c r="BN93" s="49">
        <v>126.279999</v>
      </c>
      <c r="BO93" s="53">
        <f t="shared" si="114"/>
        <v>19.880555431173985</v>
      </c>
      <c r="BP93" s="53">
        <f t="shared" si="115"/>
        <v>19.865771474941237</v>
      </c>
      <c r="BQ93" s="54">
        <f t="shared" si="116"/>
        <v>1</v>
      </c>
      <c r="BR93" s="14">
        <f t="shared" si="117"/>
        <v>1</v>
      </c>
      <c r="BS93" s="14">
        <f t="shared" si="163"/>
        <v>0</v>
      </c>
      <c r="BT93" s="14">
        <f t="shared" si="118"/>
        <v>0</v>
      </c>
      <c r="BU93" s="14">
        <f t="shared" si="119"/>
        <v>0</v>
      </c>
      <c r="BV93" s="14">
        <f t="shared" si="164"/>
        <v>114.22845105631318</v>
      </c>
      <c r="CA93" s="31">
        <f t="shared" si="165"/>
        <v>129</v>
      </c>
      <c r="CB93" s="48">
        <v>44819</v>
      </c>
      <c r="CC93" s="49">
        <v>126.279999</v>
      </c>
      <c r="CD93" s="53">
        <f t="shared" si="120"/>
        <v>21.247084592885535</v>
      </c>
      <c r="CE93" s="53">
        <f t="shared" si="121"/>
        <v>21.232300636652784</v>
      </c>
      <c r="CF93" s="54">
        <f t="shared" si="122"/>
        <v>1</v>
      </c>
      <c r="CG93" s="14">
        <f t="shared" si="123"/>
        <v>1</v>
      </c>
      <c r="CH93" s="14">
        <f t="shared" si="166"/>
        <v>0</v>
      </c>
      <c r="CI93" s="14">
        <f t="shared" si="124"/>
        <v>0</v>
      </c>
      <c r="CJ93" s="14">
        <f t="shared" si="125"/>
        <v>0</v>
      </c>
      <c r="CK93" s="14">
        <f t="shared" si="167"/>
        <v>114.22845105000225</v>
      </c>
      <c r="CP93" s="31">
        <f t="shared" si="168"/>
        <v>129</v>
      </c>
      <c r="CQ93" s="48">
        <v>44819</v>
      </c>
      <c r="CR93" s="49">
        <v>126.279999</v>
      </c>
      <c r="CS93" s="53">
        <f t="shared" si="126"/>
        <v>41.167871213572653</v>
      </c>
      <c r="CT93" s="53">
        <f t="shared" si="127"/>
        <v>41.153087257339905</v>
      </c>
      <c r="CU93" s="54">
        <f t="shared" si="128"/>
        <v>1</v>
      </c>
      <c r="CV93" s="14">
        <f t="shared" si="129"/>
        <v>1</v>
      </c>
      <c r="CW93" s="14">
        <f t="shared" si="169"/>
        <v>0</v>
      </c>
      <c r="CX93" s="14">
        <f t="shared" si="130"/>
        <v>0</v>
      </c>
      <c r="CY93" s="14">
        <f t="shared" si="131"/>
        <v>0</v>
      </c>
      <c r="CZ93" s="14">
        <f t="shared" si="170"/>
        <v>114.22845105</v>
      </c>
      <c r="DE93" s="31">
        <f t="shared" si="171"/>
        <v>129</v>
      </c>
      <c r="DF93" s="48">
        <v>44819</v>
      </c>
      <c r="DG93" s="49">
        <v>126.279999</v>
      </c>
      <c r="DH93" s="53">
        <f t="shared" si="132"/>
        <v>7.5481625369042851</v>
      </c>
      <c r="DI93" s="53">
        <f t="shared" si="133"/>
        <v>7.5333785806715357</v>
      </c>
      <c r="DJ93" s="54">
        <f t="shared" si="134"/>
        <v>0.99999999999997791</v>
      </c>
      <c r="DK93" s="14">
        <f t="shared" si="135"/>
        <v>0.99999999999997791</v>
      </c>
      <c r="DL93" s="14">
        <f t="shared" si="172"/>
        <v>-2.2093438190040615E-14</v>
      </c>
      <c r="DM93" s="14">
        <f t="shared" si="136"/>
        <v>-2.7899593525448906E-12</v>
      </c>
      <c r="DN93" s="14">
        <f t="shared" si="137"/>
        <v>1.3949796762724454E-13</v>
      </c>
      <c r="DO93" s="14">
        <f t="shared" si="173"/>
        <v>190.60604177471475</v>
      </c>
      <c r="DT93" s="31">
        <f t="shared" si="174"/>
        <v>129</v>
      </c>
      <c r="DU93" s="48">
        <v>44819</v>
      </c>
      <c r="DV93" s="49">
        <v>126.279999</v>
      </c>
      <c r="DW93" s="53">
        <f t="shared" si="138"/>
        <v>66.765649627034776</v>
      </c>
      <c r="DX93" s="53">
        <f t="shared" si="139"/>
        <v>66.750865670802028</v>
      </c>
      <c r="DY93" s="54">
        <f t="shared" si="140"/>
        <v>1</v>
      </c>
      <c r="DZ93" s="14">
        <f t="shared" si="141"/>
        <v>1</v>
      </c>
      <c r="EA93" s="14">
        <f t="shared" si="175"/>
        <v>0</v>
      </c>
      <c r="EB93" s="14">
        <f t="shared" si="142"/>
        <v>0</v>
      </c>
      <c r="EC93" s="14">
        <f t="shared" si="143"/>
        <v>0</v>
      </c>
      <c r="ED93" s="14">
        <f t="shared" si="176"/>
        <v>114.22845105</v>
      </c>
      <c r="EI93" s="31">
        <f t="shared" si="177"/>
        <v>129</v>
      </c>
      <c r="EJ93" s="48">
        <v>44819</v>
      </c>
      <c r="EK93" s="49">
        <v>126.279999</v>
      </c>
      <c r="EL93" s="53">
        <f t="shared" si="144"/>
        <v>101.31835092862589</v>
      </c>
      <c r="EM93" s="53">
        <f t="shared" si="145"/>
        <v>101.30356697239313</v>
      </c>
      <c r="EN93" s="54">
        <f t="shared" si="146"/>
        <v>1</v>
      </c>
      <c r="EO93" s="14">
        <f t="shared" si="147"/>
        <v>1</v>
      </c>
      <c r="EP93" s="14">
        <f t="shared" si="178"/>
        <v>0</v>
      </c>
      <c r="EQ93" s="14">
        <f t="shared" si="148"/>
        <v>0</v>
      </c>
      <c r="ER93" s="14">
        <f t="shared" si="149"/>
        <v>0</v>
      </c>
      <c r="ES93" s="14">
        <f t="shared" si="179"/>
        <v>114.22845105</v>
      </c>
    </row>
    <row r="94" spans="4:149" x14ac:dyDescent="0.35">
      <c r="D94" s="31">
        <f t="shared" si="150"/>
        <v>130</v>
      </c>
      <c r="E94" s="48">
        <v>44820</v>
      </c>
      <c r="F94" s="49">
        <v>123.529999</v>
      </c>
      <c r="G94" s="53">
        <f t="shared" si="90"/>
        <v>24.805769166095946</v>
      </c>
      <c r="H94" s="53">
        <f t="shared" si="91"/>
        <v>24.791016565054875</v>
      </c>
      <c r="I94" s="54">
        <f t="shared" si="92"/>
        <v>1</v>
      </c>
      <c r="J94" s="14">
        <f t="shared" si="93"/>
        <v>1</v>
      </c>
      <c r="K94" s="14">
        <f t="shared" si="151"/>
        <v>0</v>
      </c>
      <c r="L94" s="14">
        <f t="shared" si="94"/>
        <v>0</v>
      </c>
      <c r="M94" s="14">
        <f t="shared" si="95"/>
        <v>0</v>
      </c>
      <c r="N94" s="14">
        <f t="shared" si="152"/>
        <v>114.22845105</v>
      </c>
      <c r="S94" s="31">
        <f t="shared" si="153"/>
        <v>130</v>
      </c>
      <c r="T94" s="48">
        <v>44820</v>
      </c>
      <c r="U94" s="49">
        <v>123.529999</v>
      </c>
      <c r="V94" s="53">
        <f t="shared" si="96"/>
        <v>22.60715512760531</v>
      </c>
      <c r="W94" s="53">
        <f t="shared" si="97"/>
        <v>22.592402526564239</v>
      </c>
      <c r="X94" s="54">
        <f t="shared" si="98"/>
        <v>1</v>
      </c>
      <c r="Y94" s="14">
        <f t="shared" si="99"/>
        <v>1</v>
      </c>
      <c r="Z94" s="14">
        <f t="shared" si="154"/>
        <v>0</v>
      </c>
      <c r="AA94" s="14">
        <f t="shared" si="100"/>
        <v>0</v>
      </c>
      <c r="AB94" s="14">
        <f t="shared" si="101"/>
        <v>0</v>
      </c>
      <c r="AC94" s="14">
        <f t="shared" si="155"/>
        <v>114.22845105</v>
      </c>
      <c r="AH94" s="31">
        <f t="shared" si="156"/>
        <v>130</v>
      </c>
      <c r="AI94" s="48">
        <v>44820</v>
      </c>
      <c r="AJ94" s="49">
        <v>123.529999</v>
      </c>
      <c r="AK94" s="53">
        <f t="shared" si="102"/>
        <v>18.412952115823156</v>
      </c>
      <c r="AL94" s="53">
        <f t="shared" si="103"/>
        <v>18.398199514782082</v>
      </c>
      <c r="AM94" s="54">
        <f t="shared" si="104"/>
        <v>1</v>
      </c>
      <c r="AN94" s="14">
        <f t="shared" si="105"/>
        <v>1</v>
      </c>
      <c r="AO94" s="14">
        <f t="shared" si="157"/>
        <v>0</v>
      </c>
      <c r="AP94" s="14">
        <f t="shared" si="106"/>
        <v>0</v>
      </c>
      <c r="AQ94" s="14">
        <f t="shared" si="107"/>
        <v>0</v>
      </c>
      <c r="AR94" s="14">
        <f t="shared" si="158"/>
        <v>114.22845105631318</v>
      </c>
      <c r="AW94" s="31">
        <f t="shared" si="159"/>
        <v>130</v>
      </c>
      <c r="AX94" s="48">
        <v>44820</v>
      </c>
      <c r="AY94" s="49">
        <v>123.529999</v>
      </c>
      <c r="AZ94" s="53">
        <f t="shared" si="108"/>
        <v>44.554951058129227</v>
      </c>
      <c r="BA94" s="53">
        <f t="shared" si="109"/>
        <v>44.540198457088152</v>
      </c>
      <c r="BB94" s="54">
        <f t="shared" si="110"/>
        <v>1</v>
      </c>
      <c r="BC94" s="14">
        <f t="shared" si="111"/>
        <v>1</v>
      </c>
      <c r="BD94" s="14">
        <f t="shared" si="160"/>
        <v>0</v>
      </c>
      <c r="BE94" s="14">
        <f t="shared" si="112"/>
        <v>0</v>
      </c>
      <c r="BF94" s="14">
        <f t="shared" si="113"/>
        <v>0</v>
      </c>
      <c r="BG94" s="14">
        <f t="shared" si="161"/>
        <v>114.22845105</v>
      </c>
      <c r="BL94" s="31">
        <f t="shared" si="162"/>
        <v>130</v>
      </c>
      <c r="BM94" s="48">
        <v>44820</v>
      </c>
      <c r="BN94" s="49">
        <v>123.529999</v>
      </c>
      <c r="BO94" s="53">
        <f t="shared" si="114"/>
        <v>18.412952115823156</v>
      </c>
      <c r="BP94" s="53">
        <f t="shared" si="115"/>
        <v>18.398199514782082</v>
      </c>
      <c r="BQ94" s="54">
        <f t="shared" si="116"/>
        <v>1</v>
      </c>
      <c r="BR94" s="14">
        <f t="shared" si="117"/>
        <v>1</v>
      </c>
      <c r="BS94" s="14">
        <f t="shared" si="163"/>
        <v>0</v>
      </c>
      <c r="BT94" s="14">
        <f t="shared" si="118"/>
        <v>0</v>
      </c>
      <c r="BU94" s="14">
        <f t="shared" si="119"/>
        <v>0</v>
      </c>
      <c r="BV94" s="14">
        <f t="shared" si="164"/>
        <v>114.22845105631318</v>
      </c>
      <c r="CA94" s="31">
        <f t="shared" si="165"/>
        <v>130</v>
      </c>
      <c r="CB94" s="48">
        <v>44820</v>
      </c>
      <c r="CC94" s="49">
        <v>123.529999</v>
      </c>
      <c r="CD94" s="53">
        <f t="shared" si="120"/>
        <v>19.782385699858487</v>
      </c>
      <c r="CE94" s="53">
        <f t="shared" si="121"/>
        <v>19.767633098817416</v>
      </c>
      <c r="CF94" s="54">
        <f t="shared" si="122"/>
        <v>1</v>
      </c>
      <c r="CG94" s="14">
        <f t="shared" si="123"/>
        <v>1</v>
      </c>
      <c r="CH94" s="14">
        <f t="shared" si="166"/>
        <v>0</v>
      </c>
      <c r="CI94" s="14">
        <f t="shared" si="124"/>
        <v>0</v>
      </c>
      <c r="CJ94" s="14">
        <f t="shared" si="125"/>
        <v>0</v>
      </c>
      <c r="CK94" s="14">
        <f t="shared" si="167"/>
        <v>114.22845105000225</v>
      </c>
      <c r="CP94" s="31">
        <f t="shared" si="168"/>
        <v>130</v>
      </c>
      <c r="CQ94" s="48">
        <v>44820</v>
      </c>
      <c r="CR94" s="49">
        <v>123.529999</v>
      </c>
      <c r="CS94" s="53">
        <f t="shared" si="126"/>
        <v>39.745511978556216</v>
      </c>
      <c r="CT94" s="53">
        <f t="shared" si="127"/>
        <v>39.730759377515142</v>
      </c>
      <c r="CU94" s="54">
        <f t="shared" si="128"/>
        <v>1</v>
      </c>
      <c r="CV94" s="14">
        <f t="shared" si="129"/>
        <v>1</v>
      </c>
      <c r="CW94" s="14">
        <f t="shared" si="169"/>
        <v>0</v>
      </c>
      <c r="CX94" s="14">
        <f t="shared" si="130"/>
        <v>0</v>
      </c>
      <c r="CY94" s="14">
        <f t="shared" si="131"/>
        <v>0</v>
      </c>
      <c r="CZ94" s="14">
        <f t="shared" si="170"/>
        <v>114.22845105</v>
      </c>
      <c r="DE94" s="31">
        <f t="shared" si="171"/>
        <v>130</v>
      </c>
      <c r="DF94" s="48">
        <v>44820</v>
      </c>
      <c r="DG94" s="49">
        <v>123.529999</v>
      </c>
      <c r="DH94" s="53">
        <f t="shared" si="132"/>
        <v>6.0543479424740552</v>
      </c>
      <c r="DI94" s="53">
        <f t="shared" si="133"/>
        <v>6.0395953414329826</v>
      </c>
      <c r="DJ94" s="54">
        <f t="shared" si="134"/>
        <v>0.99999999929506211</v>
      </c>
      <c r="DK94" s="14">
        <f t="shared" si="135"/>
        <v>0.99999999929506211</v>
      </c>
      <c r="DL94" s="14">
        <f t="shared" si="172"/>
        <v>-7.049157924043925E-10</v>
      </c>
      <c r="DM94" s="14">
        <f t="shared" si="136"/>
        <v>-8.7078247130798818E-8</v>
      </c>
      <c r="DN94" s="14">
        <f t="shared" si="137"/>
        <v>4.3539123565399412E-9</v>
      </c>
      <c r="DO94" s="14">
        <f t="shared" si="173"/>
        <v>190.60604169199041</v>
      </c>
      <c r="DT94" s="31">
        <f t="shared" si="174"/>
        <v>130</v>
      </c>
      <c r="DU94" s="48">
        <v>44820</v>
      </c>
      <c r="DV94" s="49">
        <v>123.529999</v>
      </c>
      <c r="DW94" s="53">
        <f t="shared" si="138"/>
        <v>65.397695933551134</v>
      </c>
      <c r="DX94" s="53">
        <f t="shared" si="139"/>
        <v>65.382943332510052</v>
      </c>
      <c r="DY94" s="54">
        <f t="shared" si="140"/>
        <v>1</v>
      </c>
      <c r="DZ94" s="14">
        <f t="shared" si="141"/>
        <v>1</v>
      </c>
      <c r="EA94" s="14">
        <f t="shared" si="175"/>
        <v>0</v>
      </c>
      <c r="EB94" s="14">
        <f t="shared" si="142"/>
        <v>0</v>
      </c>
      <c r="EC94" s="14">
        <f t="shared" si="143"/>
        <v>0</v>
      </c>
      <c r="ED94" s="14">
        <f t="shared" si="176"/>
        <v>114.22845105</v>
      </c>
      <c r="EI94" s="31">
        <f t="shared" si="177"/>
        <v>130</v>
      </c>
      <c r="EJ94" s="48">
        <v>44820</v>
      </c>
      <c r="EK94" s="49">
        <v>123.529999</v>
      </c>
      <c r="EL94" s="53">
        <f t="shared" si="144"/>
        <v>100.02383557792999</v>
      </c>
      <c r="EM94" s="53">
        <f t="shared" si="145"/>
        <v>100.00908297688892</v>
      </c>
      <c r="EN94" s="54">
        <f t="shared" si="146"/>
        <v>1</v>
      </c>
      <c r="EO94" s="14">
        <f t="shared" si="147"/>
        <v>1</v>
      </c>
      <c r="EP94" s="14">
        <f t="shared" si="178"/>
        <v>0</v>
      </c>
      <c r="EQ94" s="14">
        <f t="shared" si="148"/>
        <v>0</v>
      </c>
      <c r="ER94" s="14">
        <f t="shared" si="149"/>
        <v>0</v>
      </c>
      <c r="ES94" s="14">
        <f t="shared" si="179"/>
        <v>114.22845105</v>
      </c>
    </row>
    <row r="95" spans="4:149" x14ac:dyDescent="0.35">
      <c r="D95" s="31">
        <f t="shared" si="150"/>
        <v>133</v>
      </c>
      <c r="E95" s="48">
        <v>44823</v>
      </c>
      <c r="F95" s="49">
        <v>124.660004</v>
      </c>
      <c r="G95" s="53">
        <f t="shared" si="90"/>
        <v>25.534325379957366</v>
      </c>
      <c r="H95" s="53">
        <f t="shared" si="91"/>
        <v>25.519667246916875</v>
      </c>
      <c r="I95" s="54">
        <f t="shared" si="92"/>
        <v>1</v>
      </c>
      <c r="J95" s="14">
        <f t="shared" si="93"/>
        <v>1</v>
      </c>
      <c r="K95" s="14">
        <f t="shared" si="151"/>
        <v>0</v>
      </c>
      <c r="L95" s="14">
        <f t="shared" si="94"/>
        <v>0</v>
      </c>
      <c r="M95" s="14">
        <f t="shared" si="95"/>
        <v>0</v>
      </c>
      <c r="N95" s="14">
        <f t="shared" si="152"/>
        <v>114.22845105</v>
      </c>
      <c r="S95" s="31">
        <f t="shared" si="153"/>
        <v>133</v>
      </c>
      <c r="T95" s="48">
        <v>44823</v>
      </c>
      <c r="U95" s="49">
        <v>124.660004</v>
      </c>
      <c r="V95" s="53">
        <f t="shared" si="96"/>
        <v>23.321541823991485</v>
      </c>
      <c r="W95" s="53">
        <f t="shared" si="97"/>
        <v>23.306883690950997</v>
      </c>
      <c r="X95" s="54">
        <f t="shared" si="98"/>
        <v>1</v>
      </c>
      <c r="Y95" s="14">
        <f t="shared" si="99"/>
        <v>1</v>
      </c>
      <c r="Z95" s="14">
        <f t="shared" si="154"/>
        <v>0</v>
      </c>
      <c r="AA95" s="14">
        <f t="shared" si="100"/>
        <v>0</v>
      </c>
      <c r="AB95" s="14">
        <f t="shared" si="101"/>
        <v>0</v>
      </c>
      <c r="AC95" s="14">
        <f t="shared" si="155"/>
        <v>114.22845105</v>
      </c>
      <c r="AH95" s="31">
        <f t="shared" si="156"/>
        <v>133</v>
      </c>
      <c r="AI95" s="48">
        <v>44823</v>
      </c>
      <c r="AJ95" s="49">
        <v>124.660004</v>
      </c>
      <c r="AK95" s="53">
        <f t="shared" si="102"/>
        <v>19.100308223015499</v>
      </c>
      <c r="AL95" s="53">
        <f t="shared" si="103"/>
        <v>19.085650089975012</v>
      </c>
      <c r="AM95" s="54">
        <f t="shared" si="104"/>
        <v>1</v>
      </c>
      <c r="AN95" s="14">
        <f t="shared" si="105"/>
        <v>1</v>
      </c>
      <c r="AO95" s="14">
        <f t="shared" si="157"/>
        <v>0</v>
      </c>
      <c r="AP95" s="14">
        <f t="shared" si="106"/>
        <v>0</v>
      </c>
      <c r="AQ95" s="14">
        <f t="shared" si="107"/>
        <v>0</v>
      </c>
      <c r="AR95" s="14">
        <f t="shared" si="158"/>
        <v>114.22845105631318</v>
      </c>
      <c r="AW95" s="31">
        <f t="shared" si="159"/>
        <v>133</v>
      </c>
      <c r="AX95" s="48">
        <v>44823</v>
      </c>
      <c r="AY95" s="49">
        <v>124.660004</v>
      </c>
      <c r="AZ95" s="53">
        <f t="shared" si="108"/>
        <v>45.410785808851621</v>
      </c>
      <c r="BA95" s="53">
        <f t="shared" si="109"/>
        <v>45.396127675811123</v>
      </c>
      <c r="BB95" s="54">
        <f t="shared" si="110"/>
        <v>1</v>
      </c>
      <c r="BC95" s="14">
        <f t="shared" si="111"/>
        <v>1</v>
      </c>
      <c r="BD95" s="14">
        <f t="shared" si="160"/>
        <v>0</v>
      </c>
      <c r="BE95" s="14">
        <f t="shared" si="112"/>
        <v>0</v>
      </c>
      <c r="BF95" s="14">
        <f t="shared" si="113"/>
        <v>0</v>
      </c>
      <c r="BG95" s="14">
        <f t="shared" si="161"/>
        <v>114.22845105</v>
      </c>
      <c r="BL95" s="31">
        <f t="shared" si="162"/>
        <v>133</v>
      </c>
      <c r="BM95" s="48">
        <v>44823</v>
      </c>
      <c r="BN95" s="49">
        <v>124.660004</v>
      </c>
      <c r="BO95" s="53">
        <f t="shared" si="114"/>
        <v>19.100308223015499</v>
      </c>
      <c r="BP95" s="53">
        <f t="shared" si="115"/>
        <v>19.085650089975012</v>
      </c>
      <c r="BQ95" s="54">
        <f t="shared" si="116"/>
        <v>1</v>
      </c>
      <c r="BR95" s="14">
        <f t="shared" si="117"/>
        <v>1</v>
      </c>
      <c r="BS95" s="14">
        <f t="shared" si="163"/>
        <v>0</v>
      </c>
      <c r="BT95" s="14">
        <f t="shared" si="118"/>
        <v>0</v>
      </c>
      <c r="BU95" s="14">
        <f t="shared" si="119"/>
        <v>0</v>
      </c>
      <c r="BV95" s="14">
        <f t="shared" si="164"/>
        <v>114.22845105631318</v>
      </c>
      <c r="CA95" s="31">
        <f t="shared" si="165"/>
        <v>133</v>
      </c>
      <c r="CB95" s="48">
        <v>44823</v>
      </c>
      <c r="CC95" s="49">
        <v>124.660004</v>
      </c>
      <c r="CD95" s="53">
        <f t="shared" si="120"/>
        <v>20.478567463923977</v>
      </c>
      <c r="CE95" s="53">
        <f t="shared" si="121"/>
        <v>20.463909330883489</v>
      </c>
      <c r="CF95" s="54">
        <f t="shared" si="122"/>
        <v>1</v>
      </c>
      <c r="CG95" s="14">
        <f t="shared" si="123"/>
        <v>1</v>
      </c>
      <c r="CH95" s="14">
        <f t="shared" si="166"/>
        <v>0</v>
      </c>
      <c r="CI95" s="14">
        <f t="shared" si="124"/>
        <v>0</v>
      </c>
      <c r="CJ95" s="14">
        <f t="shared" si="125"/>
        <v>0</v>
      </c>
      <c r="CK95" s="14">
        <f t="shared" si="167"/>
        <v>114.22845105000225</v>
      </c>
      <c r="CP95" s="31">
        <f t="shared" si="168"/>
        <v>133</v>
      </c>
      <c r="CQ95" s="48">
        <v>44823</v>
      </c>
      <c r="CR95" s="49">
        <v>124.660004</v>
      </c>
      <c r="CS95" s="53">
        <f t="shared" si="126"/>
        <v>40.570351097534633</v>
      </c>
      <c r="CT95" s="53">
        <f t="shared" si="127"/>
        <v>40.555692964494142</v>
      </c>
      <c r="CU95" s="54">
        <f t="shared" si="128"/>
        <v>1</v>
      </c>
      <c r="CV95" s="14">
        <f t="shared" si="129"/>
        <v>1</v>
      </c>
      <c r="CW95" s="14">
        <f t="shared" si="169"/>
        <v>0</v>
      </c>
      <c r="CX95" s="14">
        <f t="shared" si="130"/>
        <v>0</v>
      </c>
      <c r="CY95" s="14">
        <f t="shared" si="131"/>
        <v>0</v>
      </c>
      <c r="CZ95" s="14">
        <f t="shared" si="170"/>
        <v>114.22845105</v>
      </c>
      <c r="DE95" s="31">
        <f t="shared" si="171"/>
        <v>133</v>
      </c>
      <c r="DF95" s="48">
        <v>44823</v>
      </c>
      <c r="DG95" s="49">
        <v>124.660004</v>
      </c>
      <c r="DH95" s="53">
        <f t="shared" si="132"/>
        <v>6.6620559373837356</v>
      </c>
      <c r="DI95" s="53">
        <f t="shared" si="133"/>
        <v>6.6473978043432469</v>
      </c>
      <c r="DJ95" s="54">
        <f t="shared" si="134"/>
        <v>0.9999999999864988</v>
      </c>
      <c r="DK95" s="14">
        <f t="shared" si="135"/>
        <v>0.9999999999864988</v>
      </c>
      <c r="DL95" s="14">
        <f t="shared" si="172"/>
        <v>6.9143668568472094E-10</v>
      </c>
      <c r="DM95" s="14">
        <f t="shared" si="136"/>
        <v>8.6194500003204059E-8</v>
      </c>
      <c r="DN95" s="14">
        <f t="shared" si="137"/>
        <v>4.3097250001602028E-9</v>
      </c>
      <c r="DO95" s="14">
        <f t="shared" si="173"/>
        <v>190.60604178249463</v>
      </c>
      <c r="DT95" s="31">
        <f t="shared" si="174"/>
        <v>133</v>
      </c>
      <c r="DU95" s="48">
        <v>44823</v>
      </c>
      <c r="DV95" s="49">
        <v>124.660004</v>
      </c>
      <c r="DW95" s="53">
        <f t="shared" si="138"/>
        <v>66.387856960997922</v>
      </c>
      <c r="DX95" s="53">
        <f t="shared" si="139"/>
        <v>66.373198827957424</v>
      </c>
      <c r="DY95" s="54">
        <f t="shared" si="140"/>
        <v>1</v>
      </c>
      <c r="DZ95" s="14">
        <f t="shared" si="141"/>
        <v>1</v>
      </c>
      <c r="EA95" s="14">
        <f t="shared" si="175"/>
        <v>0</v>
      </c>
      <c r="EB95" s="14">
        <f t="shared" si="142"/>
        <v>0</v>
      </c>
      <c r="EC95" s="14">
        <f t="shared" si="143"/>
        <v>0</v>
      </c>
      <c r="ED95" s="14">
        <f t="shared" si="176"/>
        <v>114.22845105</v>
      </c>
      <c r="EI95" s="31">
        <f t="shared" si="177"/>
        <v>133</v>
      </c>
      <c r="EJ95" s="48">
        <v>44823</v>
      </c>
      <c r="EK95" s="49">
        <v>124.660004</v>
      </c>
      <c r="EL95" s="53">
        <f t="shared" si="144"/>
        <v>101.23715341334858</v>
      </c>
      <c r="EM95" s="53">
        <f t="shared" si="145"/>
        <v>101.2224952803081</v>
      </c>
      <c r="EN95" s="54">
        <f t="shared" si="146"/>
        <v>1</v>
      </c>
      <c r="EO95" s="14">
        <f t="shared" si="147"/>
        <v>1</v>
      </c>
      <c r="EP95" s="14">
        <f t="shared" si="178"/>
        <v>0</v>
      </c>
      <c r="EQ95" s="14">
        <f t="shared" si="148"/>
        <v>0</v>
      </c>
      <c r="ER95" s="14">
        <f t="shared" si="149"/>
        <v>0</v>
      </c>
      <c r="ES95" s="14">
        <f t="shared" si="179"/>
        <v>114.22845105</v>
      </c>
    </row>
    <row r="96" spans="4:149" x14ac:dyDescent="0.35">
      <c r="D96" s="31">
        <f t="shared" si="150"/>
        <v>134</v>
      </c>
      <c r="E96" s="48">
        <v>44824</v>
      </c>
      <c r="F96" s="49">
        <v>122.19000200000001</v>
      </c>
      <c r="G96" s="53">
        <f t="shared" si="90"/>
        <v>24.203726296670972</v>
      </c>
      <c r="H96" s="53">
        <f t="shared" si="91"/>
        <v>24.189099788549832</v>
      </c>
      <c r="I96" s="54">
        <f t="shared" si="92"/>
        <v>1</v>
      </c>
      <c r="J96" s="14">
        <f t="shared" si="93"/>
        <v>1</v>
      </c>
      <c r="K96" s="14">
        <f t="shared" si="151"/>
        <v>0</v>
      </c>
      <c r="L96" s="14">
        <f t="shared" si="94"/>
        <v>0</v>
      </c>
      <c r="M96" s="14">
        <f t="shared" si="95"/>
        <v>0</v>
      </c>
      <c r="N96" s="14">
        <f t="shared" si="152"/>
        <v>114.22845105</v>
      </c>
      <c r="S96" s="31">
        <f t="shared" si="153"/>
        <v>134</v>
      </c>
      <c r="T96" s="48">
        <v>44824</v>
      </c>
      <c r="U96" s="49">
        <v>122.19000200000001</v>
      </c>
      <c r="V96" s="53">
        <f t="shared" si="96"/>
        <v>21.986158338241651</v>
      </c>
      <c r="W96" s="53">
        <f t="shared" si="97"/>
        <v>21.971531830120508</v>
      </c>
      <c r="X96" s="54">
        <f t="shared" si="98"/>
        <v>1</v>
      </c>
      <c r="Y96" s="14">
        <f t="shared" si="99"/>
        <v>1</v>
      </c>
      <c r="Z96" s="14">
        <f t="shared" si="154"/>
        <v>0</v>
      </c>
      <c r="AA96" s="14">
        <f t="shared" si="100"/>
        <v>0</v>
      </c>
      <c r="AB96" s="14">
        <f t="shared" si="101"/>
        <v>0</v>
      </c>
      <c r="AC96" s="14">
        <f t="shared" si="155"/>
        <v>114.22845105</v>
      </c>
      <c r="AH96" s="31">
        <f t="shared" si="156"/>
        <v>134</v>
      </c>
      <c r="AI96" s="48">
        <v>44824</v>
      </c>
      <c r="AJ96" s="49">
        <v>122.19000200000001</v>
      </c>
      <c r="AK96" s="53">
        <f t="shared" si="102"/>
        <v>17.755797735040446</v>
      </c>
      <c r="AL96" s="53">
        <f t="shared" si="103"/>
        <v>17.741171226919302</v>
      </c>
      <c r="AM96" s="54">
        <f t="shared" si="104"/>
        <v>1</v>
      </c>
      <c r="AN96" s="14">
        <f t="shared" si="105"/>
        <v>1</v>
      </c>
      <c r="AO96" s="14">
        <f t="shared" si="157"/>
        <v>0</v>
      </c>
      <c r="AP96" s="14">
        <f t="shared" si="106"/>
        <v>0</v>
      </c>
      <c r="AQ96" s="14">
        <f t="shared" si="107"/>
        <v>0</v>
      </c>
      <c r="AR96" s="14">
        <f t="shared" si="158"/>
        <v>114.22845105631318</v>
      </c>
      <c r="AW96" s="31">
        <f t="shared" si="159"/>
        <v>134</v>
      </c>
      <c r="AX96" s="48">
        <v>44824</v>
      </c>
      <c r="AY96" s="49">
        <v>122.19000200000001</v>
      </c>
      <c r="AZ96" s="53">
        <f t="shared" si="108"/>
        <v>44.123162906395933</v>
      </c>
      <c r="BA96" s="53">
        <f t="shared" si="109"/>
        <v>44.108536398274786</v>
      </c>
      <c r="BB96" s="54">
        <f t="shared" si="110"/>
        <v>1</v>
      </c>
      <c r="BC96" s="14">
        <f t="shared" si="111"/>
        <v>1</v>
      </c>
      <c r="BD96" s="14">
        <f t="shared" si="160"/>
        <v>0</v>
      </c>
      <c r="BE96" s="14">
        <f t="shared" si="112"/>
        <v>0</v>
      </c>
      <c r="BF96" s="14">
        <f t="shared" si="113"/>
        <v>0</v>
      </c>
      <c r="BG96" s="14">
        <f t="shared" si="161"/>
        <v>114.22845105</v>
      </c>
      <c r="BL96" s="31">
        <f t="shared" si="162"/>
        <v>134</v>
      </c>
      <c r="BM96" s="48">
        <v>44824</v>
      </c>
      <c r="BN96" s="49">
        <v>122.19000200000001</v>
      </c>
      <c r="BO96" s="53">
        <f t="shared" si="114"/>
        <v>17.755797735040446</v>
      </c>
      <c r="BP96" s="53">
        <f t="shared" si="115"/>
        <v>17.741171226919302</v>
      </c>
      <c r="BQ96" s="54">
        <f t="shared" si="116"/>
        <v>1</v>
      </c>
      <c r="BR96" s="14">
        <f t="shared" si="117"/>
        <v>1</v>
      </c>
      <c r="BS96" s="14">
        <f t="shared" si="163"/>
        <v>0</v>
      </c>
      <c r="BT96" s="14">
        <f t="shared" si="118"/>
        <v>0</v>
      </c>
      <c r="BU96" s="14">
        <f t="shared" si="119"/>
        <v>0</v>
      </c>
      <c r="BV96" s="14">
        <f t="shared" si="164"/>
        <v>114.22845105631318</v>
      </c>
      <c r="CA96" s="31">
        <f t="shared" si="165"/>
        <v>134</v>
      </c>
      <c r="CB96" s="48">
        <v>44824</v>
      </c>
      <c r="CC96" s="49">
        <v>122.19000200000001</v>
      </c>
      <c r="CD96" s="53">
        <f t="shared" si="120"/>
        <v>19.137036999408362</v>
      </c>
      <c r="CE96" s="53">
        <f t="shared" si="121"/>
        <v>19.122410491287223</v>
      </c>
      <c r="CF96" s="54">
        <f t="shared" si="122"/>
        <v>1</v>
      </c>
      <c r="CG96" s="14">
        <f t="shared" si="123"/>
        <v>1</v>
      </c>
      <c r="CH96" s="14">
        <f t="shared" si="166"/>
        <v>0</v>
      </c>
      <c r="CI96" s="14">
        <f t="shared" si="124"/>
        <v>0</v>
      </c>
      <c r="CJ96" s="14">
        <f t="shared" si="125"/>
        <v>0</v>
      </c>
      <c r="CK96" s="14">
        <f t="shared" si="167"/>
        <v>114.22845105000225</v>
      </c>
      <c r="CP96" s="31">
        <f t="shared" si="168"/>
        <v>134</v>
      </c>
      <c r="CQ96" s="48">
        <v>44824</v>
      </c>
      <c r="CR96" s="49">
        <v>122.19000200000001</v>
      </c>
      <c r="CS96" s="53">
        <f t="shared" si="126"/>
        <v>39.272262378079134</v>
      </c>
      <c r="CT96" s="53">
        <f t="shared" si="127"/>
        <v>39.257635869957987</v>
      </c>
      <c r="CU96" s="54">
        <f t="shared" si="128"/>
        <v>1</v>
      </c>
      <c r="CV96" s="14">
        <f t="shared" si="129"/>
        <v>1</v>
      </c>
      <c r="CW96" s="14">
        <f t="shared" si="169"/>
        <v>0</v>
      </c>
      <c r="CX96" s="14">
        <f t="shared" si="130"/>
        <v>0</v>
      </c>
      <c r="CY96" s="14">
        <f t="shared" si="131"/>
        <v>0</v>
      </c>
      <c r="CZ96" s="14">
        <f t="shared" si="170"/>
        <v>114.22845105</v>
      </c>
      <c r="DE96" s="31">
        <f t="shared" si="171"/>
        <v>134</v>
      </c>
      <c r="DF96" s="48">
        <v>44824</v>
      </c>
      <c r="DG96" s="49">
        <v>122.19000200000001</v>
      </c>
      <c r="DH96" s="53">
        <f t="shared" si="132"/>
        <v>5.2906518995556961</v>
      </c>
      <c r="DI96" s="53">
        <f t="shared" si="133"/>
        <v>5.2760253914345521</v>
      </c>
      <c r="DJ96" s="54">
        <f t="shared" si="134"/>
        <v>0.99999993905942663</v>
      </c>
      <c r="DK96" s="14">
        <f t="shared" si="135"/>
        <v>0.99999993905942663</v>
      </c>
      <c r="DL96" s="14">
        <f t="shared" si="172"/>
        <v>-6.0927072165206653E-8</v>
      </c>
      <c r="DM96" s="14">
        <f t="shared" si="136"/>
        <v>-7.4446790697207457E-6</v>
      </c>
      <c r="DN96" s="14">
        <f t="shared" si="137"/>
        <v>3.7223395348603728E-7</v>
      </c>
      <c r="DO96" s="14">
        <f t="shared" si="173"/>
        <v>190.6060347100495</v>
      </c>
      <c r="DT96" s="31">
        <f t="shared" si="174"/>
        <v>134</v>
      </c>
      <c r="DU96" s="48">
        <v>44824</v>
      </c>
      <c r="DV96" s="49">
        <v>122.19000200000001</v>
      </c>
      <c r="DW96" s="53">
        <f t="shared" si="138"/>
        <v>65.14558994101229</v>
      </c>
      <c r="DX96" s="53">
        <f t="shared" si="139"/>
        <v>65.130963432891136</v>
      </c>
      <c r="DY96" s="54">
        <f t="shared" si="140"/>
        <v>1</v>
      </c>
      <c r="DZ96" s="14">
        <f t="shared" si="141"/>
        <v>1</v>
      </c>
      <c r="EA96" s="14">
        <f t="shared" si="175"/>
        <v>0</v>
      </c>
      <c r="EB96" s="14">
        <f t="shared" si="142"/>
        <v>0</v>
      </c>
      <c r="EC96" s="14">
        <f t="shared" si="143"/>
        <v>0</v>
      </c>
      <c r="ED96" s="14">
        <f t="shared" si="176"/>
        <v>114.22845105</v>
      </c>
      <c r="EI96" s="31">
        <f t="shared" si="177"/>
        <v>134</v>
      </c>
      <c r="EJ96" s="48">
        <v>44824</v>
      </c>
      <c r="EK96" s="49">
        <v>122.19000200000001</v>
      </c>
      <c r="EL96" s="53">
        <f t="shared" si="144"/>
        <v>100.07023631149937</v>
      </c>
      <c r="EM96" s="53">
        <f t="shared" si="145"/>
        <v>100.05560980337822</v>
      </c>
      <c r="EN96" s="54">
        <f t="shared" si="146"/>
        <v>1</v>
      </c>
      <c r="EO96" s="14">
        <f t="shared" si="147"/>
        <v>1</v>
      </c>
      <c r="EP96" s="14">
        <f t="shared" si="178"/>
        <v>0</v>
      </c>
      <c r="EQ96" s="14">
        <f t="shared" si="148"/>
        <v>0</v>
      </c>
      <c r="ER96" s="14">
        <f t="shared" si="149"/>
        <v>0</v>
      </c>
      <c r="ES96" s="14">
        <f t="shared" si="179"/>
        <v>114.22845105</v>
      </c>
    </row>
    <row r="97" spans="4:149" x14ac:dyDescent="0.35">
      <c r="D97" s="31">
        <f t="shared" si="150"/>
        <v>135</v>
      </c>
      <c r="E97" s="48">
        <v>44825</v>
      </c>
      <c r="F97" s="49">
        <v>118.540001</v>
      </c>
      <c r="G97" s="53">
        <f t="shared" si="90"/>
        <v>22.160783951753213</v>
      </c>
      <c r="H97" s="53">
        <f t="shared" si="91"/>
        <v>22.146189137078025</v>
      </c>
      <c r="I97" s="54">
        <f t="shared" si="92"/>
        <v>1</v>
      </c>
      <c r="J97" s="14">
        <f t="shared" si="93"/>
        <v>1</v>
      </c>
      <c r="K97" s="14">
        <f t="shared" si="151"/>
        <v>0</v>
      </c>
      <c r="L97" s="14">
        <f t="shared" si="94"/>
        <v>0</v>
      </c>
      <c r="M97" s="14">
        <f t="shared" si="95"/>
        <v>0</v>
      </c>
      <c r="N97" s="14">
        <f t="shared" si="152"/>
        <v>114.22845105</v>
      </c>
      <c r="S97" s="31">
        <f t="shared" si="153"/>
        <v>135</v>
      </c>
      <c r="T97" s="48">
        <v>44825</v>
      </c>
      <c r="U97" s="49">
        <v>118.540001</v>
      </c>
      <c r="V97" s="53">
        <f t="shared" si="96"/>
        <v>19.938400422053718</v>
      </c>
      <c r="W97" s="53">
        <f t="shared" si="97"/>
        <v>19.923805607378529</v>
      </c>
      <c r="X97" s="54">
        <f t="shared" si="98"/>
        <v>1</v>
      </c>
      <c r="Y97" s="14">
        <f t="shared" si="99"/>
        <v>1</v>
      </c>
      <c r="Z97" s="14">
        <f t="shared" si="154"/>
        <v>0</v>
      </c>
      <c r="AA97" s="14">
        <f t="shared" si="100"/>
        <v>0</v>
      </c>
      <c r="AB97" s="14">
        <f t="shared" si="101"/>
        <v>0</v>
      </c>
      <c r="AC97" s="14">
        <f t="shared" si="155"/>
        <v>114.22845105</v>
      </c>
      <c r="AH97" s="31">
        <f t="shared" si="156"/>
        <v>135</v>
      </c>
      <c r="AI97" s="48">
        <v>44825</v>
      </c>
      <c r="AJ97" s="49">
        <v>118.540001</v>
      </c>
      <c r="AK97" s="53">
        <f t="shared" si="102"/>
        <v>15.698853357212952</v>
      </c>
      <c r="AL97" s="53">
        <f t="shared" si="103"/>
        <v>15.684258542537764</v>
      </c>
      <c r="AM97" s="54">
        <f t="shared" si="104"/>
        <v>1</v>
      </c>
      <c r="AN97" s="14">
        <f t="shared" si="105"/>
        <v>1</v>
      </c>
      <c r="AO97" s="14">
        <f t="shared" si="157"/>
        <v>0</v>
      </c>
      <c r="AP97" s="14">
        <f t="shared" si="106"/>
        <v>0</v>
      </c>
      <c r="AQ97" s="14">
        <f t="shared" si="107"/>
        <v>0</v>
      </c>
      <c r="AR97" s="14">
        <f t="shared" si="158"/>
        <v>114.22845105631318</v>
      </c>
      <c r="AW97" s="31">
        <f t="shared" si="159"/>
        <v>135</v>
      </c>
      <c r="AX97" s="48">
        <v>44825</v>
      </c>
      <c r="AY97" s="49">
        <v>118.540001</v>
      </c>
      <c r="AZ97" s="53">
        <f t="shared" si="108"/>
        <v>42.123476717976629</v>
      </c>
      <c r="BA97" s="53">
        <f t="shared" si="109"/>
        <v>42.108881903301445</v>
      </c>
      <c r="BB97" s="54">
        <f t="shared" si="110"/>
        <v>1</v>
      </c>
      <c r="BC97" s="14">
        <f t="shared" si="111"/>
        <v>1</v>
      </c>
      <c r="BD97" s="14">
        <f t="shared" si="160"/>
        <v>0</v>
      </c>
      <c r="BE97" s="14">
        <f t="shared" si="112"/>
        <v>0</v>
      </c>
      <c r="BF97" s="14">
        <f t="shared" si="113"/>
        <v>0</v>
      </c>
      <c r="BG97" s="14">
        <f t="shared" si="161"/>
        <v>114.22845105</v>
      </c>
      <c r="BL97" s="31">
        <f t="shared" si="162"/>
        <v>135</v>
      </c>
      <c r="BM97" s="48">
        <v>44825</v>
      </c>
      <c r="BN97" s="49">
        <v>118.540001</v>
      </c>
      <c r="BO97" s="53">
        <f t="shared" si="114"/>
        <v>15.698853357212952</v>
      </c>
      <c r="BP97" s="53">
        <f t="shared" si="115"/>
        <v>15.684258542537764</v>
      </c>
      <c r="BQ97" s="54">
        <f t="shared" si="116"/>
        <v>1</v>
      </c>
      <c r="BR97" s="14">
        <f t="shared" si="117"/>
        <v>1</v>
      </c>
      <c r="BS97" s="14">
        <f t="shared" si="163"/>
        <v>0</v>
      </c>
      <c r="BT97" s="14">
        <f t="shared" si="118"/>
        <v>0</v>
      </c>
      <c r="BU97" s="14">
        <f t="shared" si="119"/>
        <v>0</v>
      </c>
      <c r="BV97" s="14">
        <f t="shared" si="164"/>
        <v>114.22845105631318</v>
      </c>
      <c r="CA97" s="31">
        <f t="shared" si="165"/>
        <v>135</v>
      </c>
      <c r="CB97" s="48">
        <v>44825</v>
      </c>
      <c r="CC97" s="49">
        <v>118.540001</v>
      </c>
      <c r="CD97" s="53">
        <f t="shared" si="120"/>
        <v>17.083092058911959</v>
      </c>
      <c r="CE97" s="53">
        <f t="shared" si="121"/>
        <v>17.06849724423677</v>
      </c>
      <c r="CF97" s="54">
        <f t="shared" si="122"/>
        <v>1</v>
      </c>
      <c r="CG97" s="14">
        <f t="shared" si="123"/>
        <v>1</v>
      </c>
      <c r="CH97" s="14">
        <f t="shared" si="166"/>
        <v>0</v>
      </c>
      <c r="CI97" s="14">
        <f t="shared" si="124"/>
        <v>0</v>
      </c>
      <c r="CJ97" s="14">
        <f t="shared" si="125"/>
        <v>0</v>
      </c>
      <c r="CK97" s="14">
        <f t="shared" si="167"/>
        <v>114.22845105000225</v>
      </c>
      <c r="CP97" s="31">
        <f t="shared" si="168"/>
        <v>135</v>
      </c>
      <c r="CQ97" s="48">
        <v>44825</v>
      </c>
      <c r="CR97" s="49">
        <v>118.540001</v>
      </c>
      <c r="CS97" s="53">
        <f t="shared" si="126"/>
        <v>37.262042191308254</v>
      </c>
      <c r="CT97" s="53">
        <f t="shared" si="127"/>
        <v>37.247447376633062</v>
      </c>
      <c r="CU97" s="54">
        <f t="shared" si="128"/>
        <v>1</v>
      </c>
      <c r="CV97" s="14">
        <f t="shared" si="129"/>
        <v>1</v>
      </c>
      <c r="CW97" s="14">
        <f t="shared" si="169"/>
        <v>0</v>
      </c>
      <c r="CX97" s="14">
        <f t="shared" si="130"/>
        <v>0</v>
      </c>
      <c r="CY97" s="14">
        <f t="shared" si="131"/>
        <v>0</v>
      </c>
      <c r="CZ97" s="14">
        <f t="shared" si="170"/>
        <v>114.22845105</v>
      </c>
      <c r="DE97" s="31">
        <f t="shared" si="171"/>
        <v>135</v>
      </c>
      <c r="DF97" s="48">
        <v>44825</v>
      </c>
      <c r="DG97" s="49">
        <v>118.540001</v>
      </c>
      <c r="DH97" s="53">
        <f t="shared" si="132"/>
        <v>3.2066387692529146</v>
      </c>
      <c r="DI97" s="53">
        <f t="shared" si="133"/>
        <v>3.192043954577727</v>
      </c>
      <c r="DJ97" s="54">
        <f t="shared" si="134"/>
        <v>0.99932852242407277</v>
      </c>
      <c r="DK97" s="14">
        <f t="shared" si="135"/>
        <v>0.99932852242407277</v>
      </c>
      <c r="DL97" s="14">
        <f t="shared" si="172"/>
        <v>-6.7141663535386087E-4</v>
      </c>
      <c r="DM97" s="14">
        <f t="shared" si="136"/>
        <v>-7.9589728626263304E-2</v>
      </c>
      <c r="DN97" s="14">
        <f t="shared" si="137"/>
        <v>3.9794864313131657E-3</v>
      </c>
      <c r="DO97" s="14">
        <f t="shared" si="173"/>
        <v>190.53042446785454</v>
      </c>
      <c r="DT97" s="31">
        <f t="shared" si="174"/>
        <v>135</v>
      </c>
      <c r="DU97" s="48">
        <v>44825</v>
      </c>
      <c r="DV97" s="49">
        <v>118.540001</v>
      </c>
      <c r="DW97" s="53">
        <f t="shared" si="138"/>
        <v>63.191555113703402</v>
      </c>
      <c r="DX97" s="53">
        <f t="shared" si="139"/>
        <v>63.17696029902821</v>
      </c>
      <c r="DY97" s="54">
        <f t="shared" si="140"/>
        <v>1</v>
      </c>
      <c r="DZ97" s="14">
        <f t="shared" si="141"/>
        <v>1</v>
      </c>
      <c r="EA97" s="14">
        <f t="shared" si="175"/>
        <v>0</v>
      </c>
      <c r="EB97" s="14">
        <f t="shared" si="142"/>
        <v>0</v>
      </c>
      <c r="EC97" s="14">
        <f t="shared" si="143"/>
        <v>0</v>
      </c>
      <c r="ED97" s="14">
        <f t="shared" si="176"/>
        <v>114.22845105</v>
      </c>
      <c r="EI97" s="31">
        <f t="shared" si="177"/>
        <v>135</v>
      </c>
      <c r="EJ97" s="48">
        <v>44825</v>
      </c>
      <c r="EK97" s="49">
        <v>118.540001</v>
      </c>
      <c r="EL97" s="53">
        <f t="shared" si="144"/>
        <v>98.192042282233814</v>
      </c>
      <c r="EM97" s="53">
        <f t="shared" si="145"/>
        <v>98.177447467558622</v>
      </c>
      <c r="EN97" s="54">
        <f t="shared" si="146"/>
        <v>1</v>
      </c>
      <c r="EO97" s="14">
        <f t="shared" si="147"/>
        <v>1</v>
      </c>
      <c r="EP97" s="14">
        <f t="shared" si="178"/>
        <v>0</v>
      </c>
      <c r="EQ97" s="14">
        <f t="shared" si="148"/>
        <v>0</v>
      </c>
      <c r="ER97" s="14">
        <f t="shared" si="149"/>
        <v>0</v>
      </c>
      <c r="ES97" s="14">
        <f t="shared" si="179"/>
        <v>114.22845105</v>
      </c>
    </row>
    <row r="98" spans="4:149" x14ac:dyDescent="0.35">
      <c r="D98" s="31">
        <f t="shared" si="150"/>
        <v>136</v>
      </c>
      <c r="E98" s="48">
        <v>44826</v>
      </c>
      <c r="F98" s="49">
        <v>117.30999799999999</v>
      </c>
      <c r="G98" s="53">
        <f t="shared" si="90"/>
        <v>21.475261402496745</v>
      </c>
      <c r="H98" s="53">
        <f t="shared" si="91"/>
        <v>21.460698350241522</v>
      </c>
      <c r="I98" s="54">
        <f t="shared" si="92"/>
        <v>1</v>
      </c>
      <c r="J98" s="14">
        <f t="shared" si="93"/>
        <v>1</v>
      </c>
      <c r="K98" s="14">
        <f t="shared" si="151"/>
        <v>0</v>
      </c>
      <c r="L98" s="14">
        <f t="shared" si="94"/>
        <v>0</v>
      </c>
      <c r="M98" s="14">
        <f t="shared" si="95"/>
        <v>0</v>
      </c>
      <c r="N98" s="14">
        <f t="shared" si="152"/>
        <v>114.22845105</v>
      </c>
      <c r="S98" s="31">
        <f t="shared" si="153"/>
        <v>136</v>
      </c>
      <c r="T98" s="48">
        <v>44826</v>
      </c>
      <c r="U98" s="49">
        <v>117.30999799999999</v>
      </c>
      <c r="V98" s="53">
        <f t="shared" si="96"/>
        <v>19.248030792819673</v>
      </c>
      <c r="W98" s="53">
        <f t="shared" si="97"/>
        <v>19.233467740564453</v>
      </c>
      <c r="X98" s="54">
        <f t="shared" si="98"/>
        <v>1</v>
      </c>
      <c r="Y98" s="14">
        <f t="shared" si="99"/>
        <v>1</v>
      </c>
      <c r="Z98" s="14">
        <f t="shared" si="154"/>
        <v>0</v>
      </c>
      <c r="AA98" s="14">
        <f t="shared" si="100"/>
        <v>0</v>
      </c>
      <c r="AB98" s="14">
        <f t="shared" si="101"/>
        <v>0</v>
      </c>
      <c r="AC98" s="14">
        <f t="shared" si="155"/>
        <v>114.22845105</v>
      </c>
      <c r="AH98" s="31">
        <f t="shared" si="156"/>
        <v>136</v>
      </c>
      <c r="AI98" s="48">
        <v>44826</v>
      </c>
      <c r="AJ98" s="49">
        <v>117.30999799999999</v>
      </c>
      <c r="AK98" s="53">
        <f t="shared" si="102"/>
        <v>14.999237158510846</v>
      </c>
      <c r="AL98" s="53">
        <f t="shared" si="103"/>
        <v>14.984674106255625</v>
      </c>
      <c r="AM98" s="54">
        <f t="shared" si="104"/>
        <v>1</v>
      </c>
      <c r="AN98" s="14">
        <f t="shared" si="105"/>
        <v>1</v>
      </c>
      <c r="AO98" s="14">
        <f t="shared" si="157"/>
        <v>0</v>
      </c>
      <c r="AP98" s="14">
        <f t="shared" si="106"/>
        <v>0</v>
      </c>
      <c r="AQ98" s="14">
        <f t="shared" si="107"/>
        <v>0</v>
      </c>
      <c r="AR98" s="14">
        <f t="shared" si="158"/>
        <v>114.22845105631318</v>
      </c>
      <c r="AW98" s="31">
        <f t="shared" si="159"/>
        <v>136</v>
      </c>
      <c r="AX98" s="48">
        <v>44826</v>
      </c>
      <c r="AY98" s="49">
        <v>117.30999799999999</v>
      </c>
      <c r="AZ98" s="53">
        <f t="shared" si="108"/>
        <v>41.481493354064554</v>
      </c>
      <c r="BA98" s="53">
        <f t="shared" si="109"/>
        <v>41.466930301809342</v>
      </c>
      <c r="BB98" s="54">
        <f t="shared" si="110"/>
        <v>1</v>
      </c>
      <c r="BC98" s="14">
        <f t="shared" si="111"/>
        <v>1</v>
      </c>
      <c r="BD98" s="14">
        <f t="shared" si="160"/>
        <v>0</v>
      </c>
      <c r="BE98" s="14">
        <f t="shared" si="112"/>
        <v>0</v>
      </c>
      <c r="BF98" s="14">
        <f t="shared" si="113"/>
        <v>0</v>
      </c>
      <c r="BG98" s="14">
        <f t="shared" si="161"/>
        <v>114.22845105</v>
      </c>
      <c r="BL98" s="31">
        <f t="shared" si="162"/>
        <v>136</v>
      </c>
      <c r="BM98" s="48">
        <v>44826</v>
      </c>
      <c r="BN98" s="49">
        <v>117.30999799999999</v>
      </c>
      <c r="BO98" s="53">
        <f t="shared" si="114"/>
        <v>14.999237158510846</v>
      </c>
      <c r="BP98" s="53">
        <f t="shared" si="115"/>
        <v>14.984674106255625</v>
      </c>
      <c r="BQ98" s="54">
        <f t="shared" si="116"/>
        <v>1</v>
      </c>
      <c r="BR98" s="14">
        <f t="shared" si="117"/>
        <v>1</v>
      </c>
      <c r="BS98" s="14">
        <f t="shared" si="163"/>
        <v>0</v>
      </c>
      <c r="BT98" s="14">
        <f t="shared" si="118"/>
        <v>0</v>
      </c>
      <c r="BU98" s="14">
        <f t="shared" si="119"/>
        <v>0</v>
      </c>
      <c r="BV98" s="14">
        <f t="shared" si="164"/>
        <v>114.22845105631318</v>
      </c>
      <c r="CA98" s="31">
        <f t="shared" si="165"/>
        <v>136</v>
      </c>
      <c r="CB98" s="48">
        <v>44826</v>
      </c>
      <c r="CC98" s="49">
        <v>117.30999799999999</v>
      </c>
      <c r="CD98" s="53">
        <f t="shared" si="120"/>
        <v>16.386494923123848</v>
      </c>
      <c r="CE98" s="53">
        <f t="shared" si="121"/>
        <v>16.371931870868625</v>
      </c>
      <c r="CF98" s="54">
        <f t="shared" si="122"/>
        <v>1</v>
      </c>
      <c r="CG98" s="14">
        <f t="shared" si="123"/>
        <v>1</v>
      </c>
      <c r="CH98" s="14">
        <f t="shared" si="166"/>
        <v>0</v>
      </c>
      <c r="CI98" s="14">
        <f t="shared" si="124"/>
        <v>0</v>
      </c>
      <c r="CJ98" s="14">
        <f t="shared" si="125"/>
        <v>0</v>
      </c>
      <c r="CK98" s="14">
        <f t="shared" si="167"/>
        <v>114.22845105000225</v>
      </c>
      <c r="CP98" s="31">
        <f t="shared" si="168"/>
        <v>136</v>
      </c>
      <c r="CQ98" s="48">
        <v>44826</v>
      </c>
      <c r="CR98" s="49">
        <v>117.30999799999999</v>
      </c>
      <c r="CS98" s="53">
        <f t="shared" si="126"/>
        <v>36.609455904164577</v>
      </c>
      <c r="CT98" s="53">
        <f t="shared" si="127"/>
        <v>36.594892851909357</v>
      </c>
      <c r="CU98" s="54">
        <f t="shared" si="128"/>
        <v>1</v>
      </c>
      <c r="CV98" s="14">
        <f t="shared" si="129"/>
        <v>1</v>
      </c>
      <c r="CW98" s="14">
        <f t="shared" si="169"/>
        <v>0</v>
      </c>
      <c r="CX98" s="14">
        <f t="shared" si="130"/>
        <v>0</v>
      </c>
      <c r="CY98" s="14">
        <f t="shared" si="131"/>
        <v>0</v>
      </c>
      <c r="CZ98" s="14">
        <f t="shared" si="170"/>
        <v>114.22845105</v>
      </c>
      <c r="DE98" s="31">
        <f t="shared" si="171"/>
        <v>136</v>
      </c>
      <c r="DF98" s="48">
        <v>44826</v>
      </c>
      <c r="DG98" s="49">
        <v>117.30999799999999</v>
      </c>
      <c r="DH98" s="53">
        <f t="shared" si="132"/>
        <v>2.4797767048413748</v>
      </c>
      <c r="DI98" s="53">
        <f t="shared" si="133"/>
        <v>2.4652136525861539</v>
      </c>
      <c r="DJ98" s="54">
        <f t="shared" si="134"/>
        <v>0.99342676588914025</v>
      </c>
      <c r="DK98" s="14">
        <f t="shared" si="135"/>
        <v>0.99342676588914025</v>
      </c>
      <c r="DL98" s="14">
        <f t="shared" si="172"/>
        <v>-5.9017565349325229E-3</v>
      </c>
      <c r="DM98" s="14">
        <f t="shared" si="136"/>
        <v>-0.69233504730942119</v>
      </c>
      <c r="DN98" s="14">
        <f t="shared" si="137"/>
        <v>3.4616752365471064E-2</v>
      </c>
      <c r="DO98" s="14">
        <f t="shared" si="173"/>
        <v>189.8727061729106</v>
      </c>
      <c r="DT98" s="31">
        <f t="shared" si="174"/>
        <v>136</v>
      </c>
      <c r="DU98" s="48">
        <v>44826</v>
      </c>
      <c r="DV98" s="49">
        <v>117.30999799999999</v>
      </c>
      <c r="DW98" s="53">
        <f t="shared" si="138"/>
        <v>62.59552181178266</v>
      </c>
      <c r="DX98" s="53">
        <f t="shared" si="139"/>
        <v>62.580958759527441</v>
      </c>
      <c r="DY98" s="54">
        <f t="shared" si="140"/>
        <v>1</v>
      </c>
      <c r="DZ98" s="14">
        <f t="shared" si="141"/>
        <v>1</v>
      </c>
      <c r="EA98" s="14">
        <f t="shared" si="175"/>
        <v>0</v>
      </c>
      <c r="EB98" s="14">
        <f t="shared" si="142"/>
        <v>0</v>
      </c>
      <c r="EC98" s="14">
        <f t="shared" si="143"/>
        <v>0</v>
      </c>
      <c r="ED98" s="14">
        <f t="shared" si="176"/>
        <v>114.22845105</v>
      </c>
      <c r="EI98" s="31">
        <f t="shared" si="177"/>
        <v>136</v>
      </c>
      <c r="EJ98" s="48">
        <v>44826</v>
      </c>
      <c r="EK98" s="49">
        <v>117.30999799999999</v>
      </c>
      <c r="EL98" s="53">
        <f t="shared" si="144"/>
        <v>97.672346011385002</v>
      </c>
      <c r="EM98" s="53">
        <f t="shared" si="145"/>
        <v>97.657782959129776</v>
      </c>
      <c r="EN98" s="54">
        <f t="shared" si="146"/>
        <v>1</v>
      </c>
      <c r="EO98" s="14">
        <f t="shared" si="147"/>
        <v>1</v>
      </c>
      <c r="EP98" s="14">
        <f t="shared" si="178"/>
        <v>0</v>
      </c>
      <c r="EQ98" s="14">
        <f t="shared" si="148"/>
        <v>0</v>
      </c>
      <c r="ER98" s="14">
        <f t="shared" si="149"/>
        <v>0</v>
      </c>
      <c r="ES98" s="14">
        <f t="shared" si="179"/>
        <v>114.22845105</v>
      </c>
    </row>
    <row r="99" spans="4:149" x14ac:dyDescent="0.35">
      <c r="D99" s="31">
        <f t="shared" si="150"/>
        <v>137</v>
      </c>
      <c r="E99" s="48">
        <v>44827</v>
      </c>
      <c r="F99" s="49">
        <v>113.779999</v>
      </c>
      <c r="G99" s="53">
        <f t="shared" si="90"/>
        <v>19.40204660191521</v>
      </c>
      <c r="H99" s="53">
        <f t="shared" si="91"/>
        <v>19.387515381506262</v>
      </c>
      <c r="I99" s="54">
        <f t="shared" si="92"/>
        <v>1</v>
      </c>
      <c r="J99" s="14">
        <f t="shared" si="93"/>
        <v>1</v>
      </c>
      <c r="K99" s="14">
        <f t="shared" si="151"/>
        <v>0</v>
      </c>
      <c r="L99" s="14">
        <f t="shared" si="94"/>
        <v>0</v>
      </c>
      <c r="M99" s="14">
        <f t="shared" si="95"/>
        <v>0</v>
      </c>
      <c r="N99" s="14">
        <f t="shared" si="152"/>
        <v>114.22845105</v>
      </c>
      <c r="S99" s="31">
        <f t="shared" si="153"/>
        <v>137</v>
      </c>
      <c r="T99" s="48">
        <v>44827</v>
      </c>
      <c r="U99" s="49">
        <v>113.779999</v>
      </c>
      <c r="V99" s="53">
        <f t="shared" si="96"/>
        <v>17.169937058440357</v>
      </c>
      <c r="W99" s="53">
        <f t="shared" si="97"/>
        <v>17.15540583803141</v>
      </c>
      <c r="X99" s="54">
        <f t="shared" si="98"/>
        <v>1</v>
      </c>
      <c r="Y99" s="14">
        <f t="shared" si="99"/>
        <v>1</v>
      </c>
      <c r="Z99" s="14">
        <f t="shared" si="154"/>
        <v>0</v>
      </c>
      <c r="AA99" s="14">
        <f t="shared" si="100"/>
        <v>0</v>
      </c>
      <c r="AB99" s="14">
        <f t="shared" si="101"/>
        <v>0</v>
      </c>
      <c r="AC99" s="14">
        <f t="shared" si="155"/>
        <v>114.22845105</v>
      </c>
      <c r="AH99" s="31">
        <f t="shared" si="156"/>
        <v>137</v>
      </c>
      <c r="AI99" s="48">
        <v>44827</v>
      </c>
      <c r="AJ99" s="49">
        <v>113.779999</v>
      </c>
      <c r="AK99" s="53">
        <f t="shared" si="102"/>
        <v>12.91183608847796</v>
      </c>
      <c r="AL99" s="53">
        <f t="shared" si="103"/>
        <v>12.897304868069011</v>
      </c>
      <c r="AM99" s="54">
        <f t="shared" si="104"/>
        <v>1</v>
      </c>
      <c r="AN99" s="14">
        <f t="shared" si="105"/>
        <v>1</v>
      </c>
      <c r="AO99" s="14">
        <f t="shared" si="157"/>
        <v>0</v>
      </c>
      <c r="AP99" s="14">
        <f t="shared" si="106"/>
        <v>0</v>
      </c>
      <c r="AQ99" s="14">
        <f t="shared" si="107"/>
        <v>0</v>
      </c>
      <c r="AR99" s="14">
        <f t="shared" si="158"/>
        <v>114.22845105631318</v>
      </c>
      <c r="AW99" s="31">
        <f t="shared" si="159"/>
        <v>137</v>
      </c>
      <c r="AX99" s="48">
        <v>44827</v>
      </c>
      <c r="AY99" s="49">
        <v>113.779999</v>
      </c>
      <c r="AZ99" s="53">
        <f t="shared" si="108"/>
        <v>39.452103867669344</v>
      </c>
      <c r="BA99" s="53">
        <f t="shared" si="109"/>
        <v>39.437572647260403</v>
      </c>
      <c r="BB99" s="54">
        <f t="shared" si="110"/>
        <v>1</v>
      </c>
      <c r="BC99" s="14">
        <f t="shared" si="111"/>
        <v>1</v>
      </c>
      <c r="BD99" s="14">
        <f t="shared" si="160"/>
        <v>0</v>
      </c>
      <c r="BE99" s="14">
        <f t="shared" si="112"/>
        <v>0</v>
      </c>
      <c r="BF99" s="14">
        <f t="shared" si="113"/>
        <v>0</v>
      </c>
      <c r="BG99" s="14">
        <f t="shared" si="161"/>
        <v>114.22845105</v>
      </c>
      <c r="BL99" s="31">
        <f t="shared" si="162"/>
        <v>137</v>
      </c>
      <c r="BM99" s="48">
        <v>44827</v>
      </c>
      <c r="BN99" s="49">
        <v>113.779999</v>
      </c>
      <c r="BO99" s="53">
        <f t="shared" si="114"/>
        <v>12.91183608847796</v>
      </c>
      <c r="BP99" s="53">
        <f t="shared" si="115"/>
        <v>12.897304868069011</v>
      </c>
      <c r="BQ99" s="54">
        <f t="shared" si="116"/>
        <v>1</v>
      </c>
      <c r="BR99" s="14">
        <f t="shared" si="117"/>
        <v>1</v>
      </c>
      <c r="BS99" s="14">
        <f t="shared" si="163"/>
        <v>0</v>
      </c>
      <c r="BT99" s="14">
        <f t="shared" si="118"/>
        <v>0</v>
      </c>
      <c r="BU99" s="14">
        <f t="shared" si="119"/>
        <v>0</v>
      </c>
      <c r="BV99" s="14">
        <f t="shared" si="164"/>
        <v>114.22845105631318</v>
      </c>
      <c r="CA99" s="31">
        <f t="shared" si="165"/>
        <v>137</v>
      </c>
      <c r="CB99" s="48">
        <v>44827</v>
      </c>
      <c r="CC99" s="49">
        <v>113.779999</v>
      </c>
      <c r="CD99" s="53">
        <f t="shared" si="120"/>
        <v>14.302132756545589</v>
      </c>
      <c r="CE99" s="53">
        <f t="shared" si="121"/>
        <v>14.28760153613664</v>
      </c>
      <c r="CF99" s="54">
        <f t="shared" si="122"/>
        <v>1</v>
      </c>
      <c r="CG99" s="14">
        <f t="shared" si="123"/>
        <v>1</v>
      </c>
      <c r="CH99" s="14">
        <f t="shared" si="166"/>
        <v>0</v>
      </c>
      <c r="CI99" s="14">
        <f t="shared" si="124"/>
        <v>0</v>
      </c>
      <c r="CJ99" s="14">
        <f t="shared" si="125"/>
        <v>0</v>
      </c>
      <c r="CK99" s="14">
        <f t="shared" si="167"/>
        <v>114.22845105000225</v>
      </c>
      <c r="CP99" s="31">
        <f t="shared" si="168"/>
        <v>137</v>
      </c>
      <c r="CQ99" s="48">
        <v>44827</v>
      </c>
      <c r="CR99" s="49">
        <v>113.779999</v>
      </c>
      <c r="CS99" s="53">
        <f t="shared" si="126"/>
        <v>34.569393814728159</v>
      </c>
      <c r="CT99" s="53">
        <f t="shared" si="127"/>
        <v>34.554862594319218</v>
      </c>
      <c r="CU99" s="54">
        <f t="shared" si="128"/>
        <v>1</v>
      </c>
      <c r="CV99" s="14">
        <f t="shared" si="129"/>
        <v>1</v>
      </c>
      <c r="CW99" s="14">
        <f t="shared" si="169"/>
        <v>0</v>
      </c>
      <c r="CX99" s="14">
        <f t="shared" si="130"/>
        <v>0</v>
      </c>
      <c r="CY99" s="14">
        <f t="shared" si="131"/>
        <v>0</v>
      </c>
      <c r="CZ99" s="14">
        <f t="shared" si="170"/>
        <v>114.22845105</v>
      </c>
      <c r="DE99" s="31">
        <f t="shared" si="171"/>
        <v>137</v>
      </c>
      <c r="DF99" s="48">
        <v>44827</v>
      </c>
      <c r="DG99" s="49">
        <v>113.779999</v>
      </c>
      <c r="DH99" s="53">
        <f t="shared" si="132"/>
        <v>0.36495071595552631</v>
      </c>
      <c r="DI99" s="53">
        <f t="shared" si="133"/>
        <v>0.35041949554657642</v>
      </c>
      <c r="DJ99" s="54">
        <f t="shared" si="134"/>
        <v>0.64242590225481222</v>
      </c>
      <c r="DK99" s="14">
        <f t="shared" si="135"/>
        <v>0.64242590225481222</v>
      </c>
      <c r="DL99" s="14">
        <f t="shared" si="172"/>
        <v>-0.35100086363432803</v>
      </c>
      <c r="DM99" s="14">
        <f t="shared" si="136"/>
        <v>-39.936877913312983</v>
      </c>
      <c r="DN99" s="14">
        <f t="shared" si="137"/>
        <v>1.9968438956656493</v>
      </c>
      <c r="DO99" s="14">
        <f t="shared" si="173"/>
        <v>151.93267215526328</v>
      </c>
      <c r="DT99" s="31">
        <f t="shared" si="174"/>
        <v>137</v>
      </c>
      <c r="DU99" s="48">
        <v>44827</v>
      </c>
      <c r="DV99" s="49">
        <v>113.779999</v>
      </c>
      <c r="DW99" s="53">
        <f t="shared" si="138"/>
        <v>60.612384359910415</v>
      </c>
      <c r="DX99" s="53">
        <f t="shared" si="139"/>
        <v>60.597853139501467</v>
      </c>
      <c r="DY99" s="54">
        <f t="shared" si="140"/>
        <v>1</v>
      </c>
      <c r="DZ99" s="14">
        <f t="shared" si="141"/>
        <v>1</v>
      </c>
      <c r="EA99" s="14">
        <f t="shared" si="175"/>
        <v>0</v>
      </c>
      <c r="EB99" s="14">
        <f t="shared" si="142"/>
        <v>0</v>
      </c>
      <c r="EC99" s="14">
        <f t="shared" si="143"/>
        <v>0</v>
      </c>
      <c r="ED99" s="14">
        <f t="shared" si="176"/>
        <v>114.22845105</v>
      </c>
      <c r="EI99" s="31">
        <f t="shared" si="177"/>
        <v>137</v>
      </c>
      <c r="EJ99" s="48">
        <v>44827</v>
      </c>
      <c r="EK99" s="49">
        <v>113.779999</v>
      </c>
      <c r="EL99" s="53">
        <f t="shared" si="144"/>
        <v>95.766047258820421</v>
      </c>
      <c r="EM99" s="53">
        <f t="shared" si="145"/>
        <v>95.751516038411481</v>
      </c>
      <c r="EN99" s="54">
        <f t="shared" si="146"/>
        <v>1</v>
      </c>
      <c r="EO99" s="14">
        <f t="shared" si="147"/>
        <v>1</v>
      </c>
      <c r="EP99" s="14">
        <f t="shared" si="178"/>
        <v>0</v>
      </c>
      <c r="EQ99" s="14">
        <f t="shared" si="148"/>
        <v>0</v>
      </c>
      <c r="ER99" s="14">
        <f t="shared" si="149"/>
        <v>0</v>
      </c>
      <c r="ES99" s="14">
        <f t="shared" si="179"/>
        <v>114.22845105</v>
      </c>
    </row>
    <row r="100" spans="4:149" x14ac:dyDescent="0.35">
      <c r="D100" s="31">
        <f t="shared" si="150"/>
        <v>140</v>
      </c>
      <c r="E100" s="48">
        <v>44830</v>
      </c>
      <c r="F100" s="49">
        <v>115.150002</v>
      </c>
      <c r="G100" s="53">
        <f t="shared" si="90"/>
        <v>20.306756749752413</v>
      </c>
      <c r="H100" s="53">
        <f t="shared" si="91"/>
        <v>20.292321446037942</v>
      </c>
      <c r="I100" s="54">
        <f t="shared" si="92"/>
        <v>1</v>
      </c>
      <c r="J100" s="14">
        <f t="shared" si="93"/>
        <v>1</v>
      </c>
      <c r="K100" s="14">
        <f t="shared" si="151"/>
        <v>0</v>
      </c>
      <c r="L100" s="14">
        <f t="shared" si="94"/>
        <v>0</v>
      </c>
      <c r="M100" s="14">
        <f t="shared" si="95"/>
        <v>0</v>
      </c>
      <c r="N100" s="14">
        <f t="shared" si="152"/>
        <v>114.22845105</v>
      </c>
      <c r="S100" s="31">
        <f t="shared" si="153"/>
        <v>140</v>
      </c>
      <c r="T100" s="48">
        <v>44830</v>
      </c>
      <c r="U100" s="49">
        <v>115.150002</v>
      </c>
      <c r="V100" s="53">
        <f t="shared" si="96"/>
        <v>18.059815750469358</v>
      </c>
      <c r="W100" s="53">
        <f t="shared" si="97"/>
        <v>18.045380446754887</v>
      </c>
      <c r="X100" s="54">
        <f t="shared" si="98"/>
        <v>1</v>
      </c>
      <c r="Y100" s="14">
        <f t="shared" si="99"/>
        <v>1</v>
      </c>
      <c r="Z100" s="14">
        <f t="shared" si="154"/>
        <v>0</v>
      </c>
      <c r="AA100" s="14">
        <f t="shared" si="100"/>
        <v>0</v>
      </c>
      <c r="AB100" s="14">
        <f t="shared" si="101"/>
        <v>0</v>
      </c>
      <c r="AC100" s="14">
        <f t="shared" si="155"/>
        <v>114.22845105</v>
      </c>
      <c r="AH100" s="31">
        <f t="shared" si="156"/>
        <v>140</v>
      </c>
      <c r="AI100" s="48">
        <v>44830</v>
      </c>
      <c r="AJ100" s="49">
        <v>115.150002</v>
      </c>
      <c r="AK100" s="53">
        <f t="shared" si="102"/>
        <v>13.773421439551786</v>
      </c>
      <c r="AL100" s="53">
        <f t="shared" si="103"/>
        <v>13.758986135837313</v>
      </c>
      <c r="AM100" s="54">
        <f t="shared" si="104"/>
        <v>1</v>
      </c>
      <c r="AN100" s="14">
        <f t="shared" si="105"/>
        <v>1</v>
      </c>
      <c r="AO100" s="14">
        <f t="shared" si="157"/>
        <v>0</v>
      </c>
      <c r="AP100" s="14">
        <f t="shared" si="106"/>
        <v>0</v>
      </c>
      <c r="AQ100" s="14">
        <f t="shared" si="107"/>
        <v>0</v>
      </c>
      <c r="AR100" s="14">
        <f t="shared" si="158"/>
        <v>114.22845105631318</v>
      </c>
      <c r="AW100" s="31">
        <f t="shared" si="159"/>
        <v>140</v>
      </c>
      <c r="AX100" s="48">
        <v>44830</v>
      </c>
      <c r="AY100" s="49">
        <v>115.150002</v>
      </c>
      <c r="AZ100" s="53">
        <f t="shared" si="108"/>
        <v>40.49003845297122</v>
      </c>
      <c r="BA100" s="53">
        <f t="shared" si="109"/>
        <v>40.475603149256749</v>
      </c>
      <c r="BB100" s="54">
        <f t="shared" si="110"/>
        <v>1</v>
      </c>
      <c r="BC100" s="14">
        <f t="shared" si="111"/>
        <v>1</v>
      </c>
      <c r="BD100" s="14">
        <f t="shared" si="160"/>
        <v>0</v>
      </c>
      <c r="BE100" s="14">
        <f t="shared" si="112"/>
        <v>0</v>
      </c>
      <c r="BF100" s="14">
        <f t="shared" si="113"/>
        <v>0</v>
      </c>
      <c r="BG100" s="14">
        <f t="shared" si="161"/>
        <v>114.22845105</v>
      </c>
      <c r="BL100" s="31">
        <f t="shared" si="162"/>
        <v>140</v>
      </c>
      <c r="BM100" s="48">
        <v>44830</v>
      </c>
      <c r="BN100" s="49">
        <v>115.150002</v>
      </c>
      <c r="BO100" s="53">
        <f t="shared" si="114"/>
        <v>13.773421439551786</v>
      </c>
      <c r="BP100" s="53">
        <f t="shared" si="115"/>
        <v>13.758986135837313</v>
      </c>
      <c r="BQ100" s="54">
        <f t="shared" si="116"/>
        <v>1</v>
      </c>
      <c r="BR100" s="14">
        <f t="shared" si="117"/>
        <v>1</v>
      </c>
      <c r="BS100" s="14">
        <f t="shared" si="163"/>
        <v>0</v>
      </c>
      <c r="BT100" s="14">
        <f t="shared" si="118"/>
        <v>0</v>
      </c>
      <c r="BU100" s="14">
        <f t="shared" si="119"/>
        <v>0</v>
      </c>
      <c r="BV100" s="14">
        <f t="shared" si="164"/>
        <v>114.22845105631318</v>
      </c>
      <c r="CA100" s="31">
        <f t="shared" si="165"/>
        <v>140</v>
      </c>
      <c r="CB100" s="48">
        <v>44830</v>
      </c>
      <c r="CC100" s="49">
        <v>115.150002</v>
      </c>
      <c r="CD100" s="53">
        <f t="shared" si="120"/>
        <v>15.172956060860994</v>
      </c>
      <c r="CE100" s="53">
        <f t="shared" si="121"/>
        <v>15.158520757146521</v>
      </c>
      <c r="CF100" s="54">
        <f t="shared" si="122"/>
        <v>1</v>
      </c>
      <c r="CG100" s="14">
        <f t="shared" si="123"/>
        <v>1</v>
      </c>
      <c r="CH100" s="14">
        <f t="shared" si="166"/>
        <v>0</v>
      </c>
      <c r="CI100" s="14">
        <f t="shared" si="124"/>
        <v>0</v>
      </c>
      <c r="CJ100" s="14">
        <f t="shared" si="125"/>
        <v>0</v>
      </c>
      <c r="CK100" s="14">
        <f t="shared" si="167"/>
        <v>114.22845105000225</v>
      </c>
      <c r="CP100" s="31">
        <f t="shared" si="168"/>
        <v>140</v>
      </c>
      <c r="CQ100" s="48">
        <v>44830</v>
      </c>
      <c r="CR100" s="49">
        <v>115.150002</v>
      </c>
      <c r="CS100" s="53">
        <f t="shared" si="126"/>
        <v>35.574884786952822</v>
      </c>
      <c r="CT100" s="53">
        <f t="shared" si="127"/>
        <v>35.560449483238351</v>
      </c>
      <c r="CU100" s="54">
        <f t="shared" si="128"/>
        <v>1</v>
      </c>
      <c r="CV100" s="14">
        <f t="shared" si="129"/>
        <v>1</v>
      </c>
      <c r="CW100" s="14">
        <f t="shared" si="169"/>
        <v>0</v>
      </c>
      <c r="CX100" s="14">
        <f t="shared" si="130"/>
        <v>0</v>
      </c>
      <c r="CY100" s="14">
        <f t="shared" si="131"/>
        <v>0</v>
      </c>
      <c r="CZ100" s="14">
        <f t="shared" si="170"/>
        <v>114.22845105</v>
      </c>
      <c r="DE100" s="31">
        <f t="shared" si="171"/>
        <v>140</v>
      </c>
      <c r="DF100" s="48">
        <v>44830</v>
      </c>
      <c r="DG100" s="49">
        <v>115.150002</v>
      </c>
      <c r="DH100" s="53">
        <f t="shared" si="132"/>
        <v>1.1431671407698181</v>
      </c>
      <c r="DI100" s="53">
        <f t="shared" si="133"/>
        <v>1.1287318370553441</v>
      </c>
      <c r="DJ100" s="54">
        <f t="shared" si="134"/>
        <v>0.87351539885470808</v>
      </c>
      <c r="DK100" s="14">
        <f t="shared" si="135"/>
        <v>0.87351539885470808</v>
      </c>
      <c r="DL100" s="14">
        <f t="shared" si="172"/>
        <v>0.23108949659989586</v>
      </c>
      <c r="DM100" s="14">
        <f t="shared" si="136"/>
        <v>26.609955995657003</v>
      </c>
      <c r="DN100" s="14">
        <f t="shared" si="137"/>
        <v>1.3304977997828502</v>
      </c>
      <c r="DO100" s="14">
        <f t="shared" si="173"/>
        <v>179.87312595070313</v>
      </c>
      <c r="DT100" s="31">
        <f t="shared" si="174"/>
        <v>140</v>
      </c>
      <c r="DU100" s="48">
        <v>44830</v>
      </c>
      <c r="DV100" s="49">
        <v>115.150002</v>
      </c>
      <c r="DW100" s="53">
        <f t="shared" si="138"/>
        <v>61.790920362345823</v>
      </c>
      <c r="DX100" s="53">
        <f t="shared" si="139"/>
        <v>61.776485058631351</v>
      </c>
      <c r="DY100" s="54">
        <f t="shared" si="140"/>
        <v>1</v>
      </c>
      <c r="DZ100" s="14">
        <f t="shared" si="141"/>
        <v>1</v>
      </c>
      <c r="EA100" s="14">
        <f t="shared" si="175"/>
        <v>0</v>
      </c>
      <c r="EB100" s="14">
        <f t="shared" si="142"/>
        <v>0</v>
      </c>
      <c r="EC100" s="14">
        <f t="shared" si="143"/>
        <v>0</v>
      </c>
      <c r="ED100" s="14">
        <f t="shared" si="176"/>
        <v>114.22845105</v>
      </c>
      <c r="EI100" s="31">
        <f t="shared" si="177"/>
        <v>140</v>
      </c>
      <c r="EJ100" s="48">
        <v>44830</v>
      </c>
      <c r="EK100" s="49">
        <v>115.150002</v>
      </c>
      <c r="EL100" s="53">
        <f t="shared" si="144"/>
        <v>97.178164986357928</v>
      </c>
      <c r="EM100" s="53">
        <f t="shared" si="145"/>
        <v>97.163729682643449</v>
      </c>
      <c r="EN100" s="54">
        <f t="shared" si="146"/>
        <v>1</v>
      </c>
      <c r="EO100" s="14">
        <f t="shared" si="147"/>
        <v>1</v>
      </c>
      <c r="EP100" s="14">
        <f t="shared" si="178"/>
        <v>0</v>
      </c>
      <c r="EQ100" s="14">
        <f t="shared" si="148"/>
        <v>0</v>
      </c>
      <c r="ER100" s="14">
        <f t="shared" si="149"/>
        <v>0</v>
      </c>
      <c r="ES100" s="14">
        <f t="shared" si="179"/>
        <v>114.22845105</v>
      </c>
    </row>
    <row r="101" spans="4:149" x14ac:dyDescent="0.35">
      <c r="D101" s="31">
        <f t="shared" si="150"/>
        <v>141</v>
      </c>
      <c r="E101" s="48">
        <v>44831</v>
      </c>
      <c r="F101" s="49">
        <v>114.410004</v>
      </c>
      <c r="G101" s="53">
        <f t="shared" si="90"/>
        <v>19.886593652286642</v>
      </c>
      <c r="H101" s="53">
        <f t="shared" si="91"/>
        <v>19.872190462747017</v>
      </c>
      <c r="I101" s="54">
        <f t="shared" si="92"/>
        <v>1</v>
      </c>
      <c r="J101" s="14">
        <f t="shared" si="93"/>
        <v>1</v>
      </c>
      <c r="K101" s="14">
        <f t="shared" si="151"/>
        <v>0</v>
      </c>
      <c r="L101" s="14">
        <f t="shared" si="94"/>
        <v>0</v>
      </c>
      <c r="M101" s="14">
        <f t="shared" si="95"/>
        <v>0</v>
      </c>
      <c r="N101" s="14">
        <f t="shared" si="152"/>
        <v>114.22845105</v>
      </c>
      <c r="S101" s="31">
        <f t="shared" si="153"/>
        <v>141</v>
      </c>
      <c r="T101" s="48">
        <v>44831</v>
      </c>
      <c r="U101" s="49">
        <v>114.410004</v>
      </c>
      <c r="V101" s="53">
        <f t="shared" si="96"/>
        <v>17.634642744890403</v>
      </c>
      <c r="W101" s="53">
        <f t="shared" si="97"/>
        <v>17.620239555350778</v>
      </c>
      <c r="X101" s="54">
        <f t="shared" si="98"/>
        <v>1</v>
      </c>
      <c r="Y101" s="14">
        <f t="shared" si="99"/>
        <v>1</v>
      </c>
      <c r="Z101" s="14">
        <f t="shared" si="154"/>
        <v>0</v>
      </c>
      <c r="AA101" s="14">
        <f t="shared" si="100"/>
        <v>0</v>
      </c>
      <c r="AB101" s="14">
        <f t="shared" si="101"/>
        <v>0</v>
      </c>
      <c r="AC101" s="14">
        <f t="shared" si="155"/>
        <v>114.22845105</v>
      </c>
      <c r="AH101" s="31">
        <f t="shared" si="156"/>
        <v>141</v>
      </c>
      <c r="AI101" s="48">
        <v>44831</v>
      </c>
      <c r="AJ101" s="49">
        <v>114.410004</v>
      </c>
      <c r="AK101" s="53">
        <f t="shared" si="102"/>
        <v>13.338691244157214</v>
      </c>
      <c r="AL101" s="53">
        <f t="shared" si="103"/>
        <v>13.324288054617593</v>
      </c>
      <c r="AM101" s="54">
        <f t="shared" si="104"/>
        <v>1</v>
      </c>
      <c r="AN101" s="14">
        <f t="shared" si="105"/>
        <v>1</v>
      </c>
      <c r="AO101" s="14">
        <f t="shared" si="157"/>
        <v>0</v>
      </c>
      <c r="AP101" s="14">
        <f t="shared" si="106"/>
        <v>0</v>
      </c>
      <c r="AQ101" s="14">
        <f t="shared" si="107"/>
        <v>0</v>
      </c>
      <c r="AR101" s="14">
        <f t="shared" si="158"/>
        <v>114.22845105631318</v>
      </c>
      <c r="AW101" s="31">
        <f t="shared" si="159"/>
        <v>141</v>
      </c>
      <c r="AX101" s="48">
        <v>44831</v>
      </c>
      <c r="AY101" s="49">
        <v>114.410004</v>
      </c>
      <c r="AZ101" s="53">
        <f t="shared" si="108"/>
        <v>40.11487715430129</v>
      </c>
      <c r="BA101" s="53">
        <f t="shared" si="109"/>
        <v>40.100473964761662</v>
      </c>
      <c r="BB101" s="54">
        <f t="shared" si="110"/>
        <v>1</v>
      </c>
      <c r="BC101" s="14">
        <f t="shared" si="111"/>
        <v>1</v>
      </c>
      <c r="BD101" s="14">
        <f t="shared" si="160"/>
        <v>0</v>
      </c>
      <c r="BE101" s="14">
        <f t="shared" si="112"/>
        <v>0</v>
      </c>
      <c r="BF101" s="14">
        <f t="shared" si="113"/>
        <v>0</v>
      </c>
      <c r="BG101" s="14">
        <f t="shared" si="161"/>
        <v>114.22845105</v>
      </c>
      <c r="BL101" s="31">
        <f t="shared" si="162"/>
        <v>141</v>
      </c>
      <c r="BM101" s="48">
        <v>44831</v>
      </c>
      <c r="BN101" s="49">
        <v>114.410004</v>
      </c>
      <c r="BO101" s="53">
        <f t="shared" si="114"/>
        <v>13.338691244157214</v>
      </c>
      <c r="BP101" s="53">
        <f t="shared" si="115"/>
        <v>13.324288054617593</v>
      </c>
      <c r="BQ101" s="54">
        <f t="shared" si="116"/>
        <v>1</v>
      </c>
      <c r="BR101" s="14">
        <f t="shared" si="117"/>
        <v>1</v>
      </c>
      <c r="BS101" s="14">
        <f t="shared" si="163"/>
        <v>0</v>
      </c>
      <c r="BT101" s="14">
        <f t="shared" si="118"/>
        <v>0</v>
      </c>
      <c r="BU101" s="14">
        <f t="shared" si="119"/>
        <v>0</v>
      </c>
      <c r="BV101" s="14">
        <f t="shared" si="164"/>
        <v>114.22845105631318</v>
      </c>
      <c r="CA101" s="31">
        <f t="shared" si="165"/>
        <v>141</v>
      </c>
      <c r="CB101" s="48">
        <v>44831</v>
      </c>
      <c r="CC101" s="49">
        <v>114.410004</v>
      </c>
      <c r="CD101" s="53">
        <f t="shared" si="120"/>
        <v>14.741346347871721</v>
      </c>
      <c r="CE101" s="53">
        <f t="shared" si="121"/>
        <v>14.726943158332098</v>
      </c>
      <c r="CF101" s="54">
        <f t="shared" si="122"/>
        <v>1</v>
      </c>
      <c r="CG101" s="14">
        <f t="shared" si="123"/>
        <v>1</v>
      </c>
      <c r="CH101" s="14">
        <f t="shared" si="166"/>
        <v>0</v>
      </c>
      <c r="CI101" s="14">
        <f t="shared" si="124"/>
        <v>0</v>
      </c>
      <c r="CJ101" s="14">
        <f t="shared" si="125"/>
        <v>0</v>
      </c>
      <c r="CK101" s="14">
        <f t="shared" si="167"/>
        <v>114.22845105000225</v>
      </c>
      <c r="CP101" s="31">
        <f t="shared" si="168"/>
        <v>141</v>
      </c>
      <c r="CQ101" s="48">
        <v>44831</v>
      </c>
      <c r="CR101" s="49">
        <v>114.410004</v>
      </c>
      <c r="CS101" s="53">
        <f t="shared" si="126"/>
        <v>35.188764380661972</v>
      </c>
      <c r="CT101" s="53">
        <f t="shared" si="127"/>
        <v>35.174361191122351</v>
      </c>
      <c r="CU101" s="54">
        <f t="shared" si="128"/>
        <v>1</v>
      </c>
      <c r="CV101" s="14">
        <f t="shared" si="129"/>
        <v>1</v>
      </c>
      <c r="CW101" s="14">
        <f t="shared" si="169"/>
        <v>0</v>
      </c>
      <c r="CX101" s="14">
        <f t="shared" si="130"/>
        <v>0</v>
      </c>
      <c r="CY101" s="14">
        <f t="shared" si="131"/>
        <v>0</v>
      </c>
      <c r="CZ101" s="14">
        <f t="shared" si="170"/>
        <v>114.22845105</v>
      </c>
      <c r="DE101" s="31">
        <f t="shared" si="171"/>
        <v>141</v>
      </c>
      <c r="DF101" s="48">
        <v>44831</v>
      </c>
      <c r="DG101" s="49">
        <v>114.410004</v>
      </c>
      <c r="DH101" s="53">
        <f t="shared" si="132"/>
        <v>0.68027580829893941</v>
      </c>
      <c r="DI101" s="53">
        <f t="shared" si="133"/>
        <v>0.6658726187593168</v>
      </c>
      <c r="DJ101" s="54">
        <f t="shared" si="134"/>
        <v>0.75183508030884738</v>
      </c>
      <c r="DK101" s="14">
        <f t="shared" si="135"/>
        <v>0.75183508030884738</v>
      </c>
      <c r="DL101" s="14">
        <f t="shared" si="172"/>
        <v>-0.1216803185458607</v>
      </c>
      <c r="DM101" s="14">
        <f t="shared" si="136"/>
        <v>-13.921445731553197</v>
      </c>
      <c r="DN101" s="14">
        <f t="shared" si="137"/>
        <v>0.69607228657765985</v>
      </c>
      <c r="DO101" s="14">
        <f t="shared" si="173"/>
        <v>166.6477525057276</v>
      </c>
      <c r="DT101" s="31">
        <f t="shared" si="174"/>
        <v>141</v>
      </c>
      <c r="DU101" s="48">
        <v>44831</v>
      </c>
      <c r="DV101" s="49">
        <v>114.410004</v>
      </c>
      <c r="DW101" s="53">
        <f t="shared" si="138"/>
        <v>61.463252727786355</v>
      </c>
      <c r="DX101" s="53">
        <f t="shared" si="139"/>
        <v>61.448849538246726</v>
      </c>
      <c r="DY101" s="54">
        <f t="shared" si="140"/>
        <v>1</v>
      </c>
      <c r="DZ101" s="14">
        <f t="shared" si="141"/>
        <v>1</v>
      </c>
      <c r="EA101" s="14">
        <f t="shared" si="175"/>
        <v>0</v>
      </c>
      <c r="EB101" s="14">
        <f t="shared" si="142"/>
        <v>0</v>
      </c>
      <c r="EC101" s="14">
        <f t="shared" si="143"/>
        <v>0</v>
      </c>
      <c r="ED101" s="14">
        <f t="shared" si="176"/>
        <v>114.22845105</v>
      </c>
      <c r="EI101" s="31">
        <f t="shared" si="177"/>
        <v>141</v>
      </c>
      <c r="EJ101" s="48">
        <v>44831</v>
      </c>
      <c r="EK101" s="49">
        <v>114.410004</v>
      </c>
      <c r="EL101" s="53">
        <f t="shared" si="144"/>
        <v>96.929398775557218</v>
      </c>
      <c r="EM101" s="53">
        <f t="shared" si="145"/>
        <v>96.914995586017582</v>
      </c>
      <c r="EN101" s="54">
        <f t="shared" si="146"/>
        <v>1</v>
      </c>
      <c r="EO101" s="14">
        <f t="shared" si="147"/>
        <v>1</v>
      </c>
      <c r="EP101" s="14">
        <f t="shared" si="178"/>
        <v>0</v>
      </c>
      <c r="EQ101" s="14">
        <f t="shared" si="148"/>
        <v>0</v>
      </c>
      <c r="ER101" s="14">
        <f t="shared" si="149"/>
        <v>0</v>
      </c>
      <c r="ES101" s="14">
        <f t="shared" si="179"/>
        <v>114.22845105</v>
      </c>
    </row>
    <row r="102" spans="4:149" x14ac:dyDescent="0.35">
      <c r="D102" s="31">
        <f t="shared" si="150"/>
        <v>142</v>
      </c>
      <c r="E102" s="48">
        <v>44832</v>
      </c>
      <c r="F102" s="49">
        <v>118.010002</v>
      </c>
      <c r="G102" s="53">
        <f t="shared" si="90"/>
        <v>22.06905967606939</v>
      </c>
      <c r="H102" s="53">
        <f t="shared" si="91"/>
        <v>22.054688672468409</v>
      </c>
      <c r="I102" s="54">
        <f t="shared" si="92"/>
        <v>1</v>
      </c>
      <c r="J102" s="14">
        <f t="shared" si="93"/>
        <v>1</v>
      </c>
      <c r="K102" s="14">
        <f t="shared" si="151"/>
        <v>0</v>
      </c>
      <c r="L102" s="14">
        <f t="shared" si="94"/>
        <v>0</v>
      </c>
      <c r="M102" s="14">
        <f t="shared" si="95"/>
        <v>0</v>
      </c>
      <c r="N102" s="14">
        <f t="shared" si="152"/>
        <v>114.22845105</v>
      </c>
      <c r="S102" s="31">
        <f t="shared" si="153"/>
        <v>142</v>
      </c>
      <c r="T102" s="48">
        <v>44832</v>
      </c>
      <c r="U102" s="49">
        <v>118.010002</v>
      </c>
      <c r="V102" s="53">
        <f t="shared" si="96"/>
        <v>19.812065199293105</v>
      </c>
      <c r="W102" s="53">
        <f t="shared" si="97"/>
        <v>19.79769419569212</v>
      </c>
      <c r="X102" s="54">
        <f t="shared" si="98"/>
        <v>1</v>
      </c>
      <c r="Y102" s="14">
        <f t="shared" si="99"/>
        <v>1</v>
      </c>
      <c r="Z102" s="14">
        <f t="shared" si="154"/>
        <v>0</v>
      </c>
      <c r="AA102" s="14">
        <f t="shared" si="100"/>
        <v>0</v>
      </c>
      <c r="AB102" s="14">
        <f t="shared" si="101"/>
        <v>0</v>
      </c>
      <c r="AC102" s="14">
        <f t="shared" si="155"/>
        <v>114.22845105</v>
      </c>
      <c r="AH102" s="31">
        <f t="shared" si="156"/>
        <v>142</v>
      </c>
      <c r="AI102" s="48">
        <v>44832</v>
      </c>
      <c r="AJ102" s="49">
        <v>118.010002</v>
      </c>
      <c r="AK102" s="53">
        <f t="shared" si="102"/>
        <v>15.506492294569242</v>
      </c>
      <c r="AL102" s="53">
        <f t="shared" si="103"/>
        <v>15.492121290968258</v>
      </c>
      <c r="AM102" s="54">
        <f t="shared" si="104"/>
        <v>1</v>
      </c>
      <c r="AN102" s="14">
        <f t="shared" si="105"/>
        <v>1</v>
      </c>
      <c r="AO102" s="14">
        <f t="shared" si="157"/>
        <v>0</v>
      </c>
      <c r="AP102" s="14">
        <f t="shared" si="106"/>
        <v>0</v>
      </c>
      <c r="AQ102" s="14">
        <f t="shared" si="107"/>
        <v>0</v>
      </c>
      <c r="AR102" s="14">
        <f t="shared" si="158"/>
        <v>114.22845105631318</v>
      </c>
      <c r="AW102" s="31">
        <f t="shared" si="159"/>
        <v>142</v>
      </c>
      <c r="AX102" s="48">
        <v>44832</v>
      </c>
      <c r="AY102" s="49">
        <v>118.010002</v>
      </c>
      <c r="AZ102" s="53">
        <f t="shared" si="108"/>
        <v>42.342647341219411</v>
      </c>
      <c r="BA102" s="53">
        <f t="shared" si="109"/>
        <v>42.328276337618419</v>
      </c>
      <c r="BB102" s="54">
        <f t="shared" si="110"/>
        <v>1</v>
      </c>
      <c r="BC102" s="14">
        <f t="shared" si="111"/>
        <v>1</v>
      </c>
      <c r="BD102" s="14">
        <f t="shared" si="160"/>
        <v>0</v>
      </c>
      <c r="BE102" s="14">
        <f t="shared" si="112"/>
        <v>0</v>
      </c>
      <c r="BF102" s="14">
        <f t="shared" si="113"/>
        <v>0</v>
      </c>
      <c r="BG102" s="14">
        <f t="shared" si="161"/>
        <v>114.22845105</v>
      </c>
      <c r="BL102" s="31">
        <f t="shared" si="162"/>
        <v>142</v>
      </c>
      <c r="BM102" s="48">
        <v>44832</v>
      </c>
      <c r="BN102" s="49">
        <v>118.010002</v>
      </c>
      <c r="BO102" s="53">
        <f t="shared" si="114"/>
        <v>15.506492294569242</v>
      </c>
      <c r="BP102" s="53">
        <f t="shared" si="115"/>
        <v>15.492121290968258</v>
      </c>
      <c r="BQ102" s="54">
        <f t="shared" si="116"/>
        <v>1</v>
      </c>
      <c r="BR102" s="14">
        <f t="shared" si="117"/>
        <v>1</v>
      </c>
      <c r="BS102" s="14">
        <f t="shared" si="163"/>
        <v>0</v>
      </c>
      <c r="BT102" s="14">
        <f t="shared" si="118"/>
        <v>0</v>
      </c>
      <c r="BU102" s="14">
        <f t="shared" si="119"/>
        <v>0</v>
      </c>
      <c r="BV102" s="14">
        <f t="shared" si="164"/>
        <v>114.22845105631318</v>
      </c>
      <c r="CA102" s="31">
        <f t="shared" si="165"/>
        <v>142</v>
      </c>
      <c r="CB102" s="48">
        <v>44832</v>
      </c>
      <c r="CC102" s="49">
        <v>118.010002</v>
      </c>
      <c r="CD102" s="53">
        <f t="shared" si="120"/>
        <v>16.91228884701987</v>
      </c>
      <c r="CE102" s="53">
        <f t="shared" si="121"/>
        <v>16.897917843418885</v>
      </c>
      <c r="CF102" s="54">
        <f t="shared" si="122"/>
        <v>1</v>
      </c>
      <c r="CG102" s="14">
        <f t="shared" si="123"/>
        <v>1</v>
      </c>
      <c r="CH102" s="14">
        <f t="shared" si="166"/>
        <v>0</v>
      </c>
      <c r="CI102" s="14">
        <f t="shared" si="124"/>
        <v>0</v>
      </c>
      <c r="CJ102" s="14">
        <f t="shared" si="125"/>
        <v>0</v>
      </c>
      <c r="CK102" s="14">
        <f t="shared" si="167"/>
        <v>114.22845105000225</v>
      </c>
      <c r="CP102" s="31">
        <f t="shared" si="168"/>
        <v>142</v>
      </c>
      <c r="CQ102" s="48">
        <v>44832</v>
      </c>
      <c r="CR102" s="49">
        <v>118.010002</v>
      </c>
      <c r="CS102" s="53">
        <f t="shared" si="126"/>
        <v>37.405501826383933</v>
      </c>
      <c r="CT102" s="53">
        <f t="shared" si="127"/>
        <v>37.391130822782948</v>
      </c>
      <c r="CU102" s="54">
        <f t="shared" si="128"/>
        <v>1</v>
      </c>
      <c r="CV102" s="14">
        <f t="shared" si="129"/>
        <v>1</v>
      </c>
      <c r="CW102" s="14">
        <f t="shared" si="169"/>
        <v>0</v>
      </c>
      <c r="CX102" s="14">
        <f t="shared" si="130"/>
        <v>0</v>
      </c>
      <c r="CY102" s="14">
        <f t="shared" si="131"/>
        <v>0</v>
      </c>
      <c r="CZ102" s="14">
        <f t="shared" si="170"/>
        <v>114.22845105</v>
      </c>
      <c r="DE102" s="31">
        <f t="shared" si="171"/>
        <v>142</v>
      </c>
      <c r="DF102" s="48">
        <v>44832</v>
      </c>
      <c r="DG102" s="49">
        <v>118.010002</v>
      </c>
      <c r="DH102" s="53">
        <f t="shared" si="132"/>
        <v>2.8197265086733907</v>
      </c>
      <c r="DI102" s="53">
        <f t="shared" si="133"/>
        <v>2.8053555050724071</v>
      </c>
      <c r="DJ102" s="54">
        <f t="shared" si="134"/>
        <v>0.99759677023572213</v>
      </c>
      <c r="DK102" s="14">
        <f t="shared" si="135"/>
        <v>0.99759677023572213</v>
      </c>
      <c r="DL102" s="14">
        <f t="shared" si="172"/>
        <v>0.24576168992687475</v>
      </c>
      <c r="DM102" s="14">
        <f t="shared" si="136"/>
        <v>29.002337519793869</v>
      </c>
      <c r="DN102" s="14">
        <f t="shared" si="137"/>
        <v>1.4501168759896936</v>
      </c>
      <c r="DO102" s="14">
        <f t="shared" si="173"/>
        <v>197.10020690151117</v>
      </c>
      <c r="DT102" s="31">
        <f t="shared" si="174"/>
        <v>142</v>
      </c>
      <c r="DU102" s="48">
        <v>44832</v>
      </c>
      <c r="DV102" s="49">
        <v>118.010002</v>
      </c>
      <c r="DW102" s="53">
        <f t="shared" si="138"/>
        <v>63.738835685845437</v>
      </c>
      <c r="DX102" s="53">
        <f t="shared" si="139"/>
        <v>63.724464682244452</v>
      </c>
      <c r="DY102" s="54">
        <f t="shared" si="140"/>
        <v>1</v>
      </c>
      <c r="DZ102" s="14">
        <f t="shared" si="141"/>
        <v>1</v>
      </c>
      <c r="EA102" s="14">
        <f t="shared" si="175"/>
        <v>0</v>
      </c>
      <c r="EB102" s="14">
        <f t="shared" si="142"/>
        <v>0</v>
      </c>
      <c r="EC102" s="14">
        <f t="shared" si="143"/>
        <v>0</v>
      </c>
      <c r="ED102" s="14">
        <f t="shared" si="176"/>
        <v>114.22845105</v>
      </c>
      <c r="EI102" s="31">
        <f t="shared" si="177"/>
        <v>142</v>
      </c>
      <c r="EJ102" s="48">
        <v>44832</v>
      </c>
      <c r="EK102" s="49">
        <v>118.010002</v>
      </c>
      <c r="EL102" s="53">
        <f t="shared" si="144"/>
        <v>99.284413291225789</v>
      </c>
      <c r="EM102" s="53">
        <f t="shared" si="145"/>
        <v>99.270042287624804</v>
      </c>
      <c r="EN102" s="54">
        <f t="shared" si="146"/>
        <v>1</v>
      </c>
      <c r="EO102" s="14">
        <f t="shared" si="147"/>
        <v>1</v>
      </c>
      <c r="EP102" s="14">
        <f t="shared" si="178"/>
        <v>0</v>
      </c>
      <c r="EQ102" s="14">
        <f t="shared" si="148"/>
        <v>0</v>
      </c>
      <c r="ER102" s="14">
        <f t="shared" si="149"/>
        <v>0</v>
      </c>
      <c r="ES102" s="14">
        <f t="shared" si="179"/>
        <v>114.22845105</v>
      </c>
    </row>
    <row r="103" spans="4:149" x14ac:dyDescent="0.35">
      <c r="D103" s="31">
        <f t="shared" si="150"/>
        <v>143</v>
      </c>
      <c r="E103" s="48">
        <v>44833</v>
      </c>
      <c r="F103" s="49">
        <v>114.800003</v>
      </c>
      <c r="G103" s="53">
        <f t="shared" si="90"/>
        <v>20.177494726436191</v>
      </c>
      <c r="H103" s="53">
        <f t="shared" si="91"/>
        <v>20.163155981020893</v>
      </c>
      <c r="I103" s="54">
        <f t="shared" si="92"/>
        <v>1</v>
      </c>
      <c r="J103" s="14">
        <f t="shared" si="93"/>
        <v>1</v>
      </c>
      <c r="K103" s="14">
        <f t="shared" si="151"/>
        <v>0</v>
      </c>
      <c r="L103" s="14">
        <f t="shared" si="94"/>
        <v>0</v>
      </c>
      <c r="M103" s="14">
        <f t="shared" si="95"/>
        <v>0</v>
      </c>
      <c r="N103" s="14">
        <f t="shared" si="152"/>
        <v>114.22845105</v>
      </c>
      <c r="S103" s="31">
        <f t="shared" si="153"/>
        <v>143</v>
      </c>
      <c r="T103" s="48">
        <v>44833</v>
      </c>
      <c r="U103" s="49">
        <v>114.800003</v>
      </c>
      <c r="V103" s="53">
        <f t="shared" si="96"/>
        <v>17.915422640369982</v>
      </c>
      <c r="W103" s="53">
        <f t="shared" si="97"/>
        <v>17.901083894954688</v>
      </c>
      <c r="X103" s="54">
        <f t="shared" si="98"/>
        <v>1</v>
      </c>
      <c r="Y103" s="14">
        <f t="shared" si="99"/>
        <v>1</v>
      </c>
      <c r="Z103" s="14">
        <f t="shared" si="154"/>
        <v>0</v>
      </c>
      <c r="AA103" s="14">
        <f t="shared" si="100"/>
        <v>0</v>
      </c>
      <c r="AB103" s="14">
        <f t="shared" si="101"/>
        <v>0</v>
      </c>
      <c r="AC103" s="14">
        <f t="shared" si="155"/>
        <v>114.22845105</v>
      </c>
      <c r="AH103" s="31">
        <f t="shared" si="156"/>
        <v>143</v>
      </c>
      <c r="AI103" s="48">
        <v>44833</v>
      </c>
      <c r="AJ103" s="49">
        <v>114.800003</v>
      </c>
      <c r="AK103" s="53">
        <f t="shared" si="102"/>
        <v>13.600163395159051</v>
      </c>
      <c r="AL103" s="53">
        <f t="shared" si="103"/>
        <v>13.585824649743754</v>
      </c>
      <c r="AM103" s="54">
        <f t="shared" si="104"/>
        <v>1</v>
      </c>
      <c r="AN103" s="14">
        <f t="shared" si="105"/>
        <v>1</v>
      </c>
      <c r="AO103" s="14">
        <f t="shared" si="157"/>
        <v>0</v>
      </c>
      <c r="AP103" s="14">
        <f t="shared" si="106"/>
        <v>0</v>
      </c>
      <c r="AQ103" s="14">
        <f t="shared" si="107"/>
        <v>0</v>
      </c>
      <c r="AR103" s="14">
        <f t="shared" si="158"/>
        <v>114.22845105631318</v>
      </c>
      <c r="AW103" s="31">
        <f t="shared" si="159"/>
        <v>143</v>
      </c>
      <c r="AX103" s="48">
        <v>44833</v>
      </c>
      <c r="AY103" s="49">
        <v>114.800003</v>
      </c>
      <c r="AZ103" s="53">
        <f t="shared" si="108"/>
        <v>40.496692320244783</v>
      </c>
      <c r="BA103" s="53">
        <f t="shared" si="109"/>
        <v>40.482353574829489</v>
      </c>
      <c r="BB103" s="54">
        <f t="shared" si="110"/>
        <v>1</v>
      </c>
      <c r="BC103" s="14">
        <f t="shared" si="111"/>
        <v>1</v>
      </c>
      <c r="BD103" s="14">
        <f t="shared" si="160"/>
        <v>0</v>
      </c>
      <c r="BE103" s="14">
        <f t="shared" si="112"/>
        <v>0</v>
      </c>
      <c r="BF103" s="14">
        <f t="shared" si="113"/>
        <v>0</v>
      </c>
      <c r="BG103" s="14">
        <f t="shared" si="161"/>
        <v>114.22845105</v>
      </c>
      <c r="BL103" s="31">
        <f t="shared" si="162"/>
        <v>143</v>
      </c>
      <c r="BM103" s="48">
        <v>44833</v>
      </c>
      <c r="BN103" s="49">
        <v>114.800003</v>
      </c>
      <c r="BO103" s="53">
        <f t="shared" si="114"/>
        <v>13.600163395159051</v>
      </c>
      <c r="BP103" s="53">
        <f t="shared" si="115"/>
        <v>13.585824649743754</v>
      </c>
      <c r="BQ103" s="54">
        <f t="shared" si="116"/>
        <v>1</v>
      </c>
      <c r="BR103" s="14">
        <f t="shared" si="117"/>
        <v>1</v>
      </c>
      <c r="BS103" s="14">
        <f t="shared" si="163"/>
        <v>0</v>
      </c>
      <c r="BT103" s="14">
        <f t="shared" si="118"/>
        <v>0</v>
      </c>
      <c r="BU103" s="14">
        <f t="shared" si="119"/>
        <v>0</v>
      </c>
      <c r="BV103" s="14">
        <f t="shared" si="164"/>
        <v>114.22845105631318</v>
      </c>
      <c r="CA103" s="31">
        <f t="shared" si="165"/>
        <v>143</v>
      </c>
      <c r="CB103" s="48">
        <v>44833</v>
      </c>
      <c r="CC103" s="49">
        <v>114.800003</v>
      </c>
      <c r="CD103" s="53">
        <f t="shared" si="120"/>
        <v>15.009122598519083</v>
      </c>
      <c r="CE103" s="53">
        <f t="shared" si="121"/>
        <v>14.994783853103785</v>
      </c>
      <c r="CF103" s="54">
        <f t="shared" si="122"/>
        <v>1</v>
      </c>
      <c r="CG103" s="14">
        <f t="shared" si="123"/>
        <v>1</v>
      </c>
      <c r="CH103" s="14">
        <f t="shared" si="166"/>
        <v>0</v>
      </c>
      <c r="CI103" s="14">
        <f t="shared" si="124"/>
        <v>0</v>
      </c>
      <c r="CJ103" s="14">
        <f t="shared" si="125"/>
        <v>0</v>
      </c>
      <c r="CK103" s="14">
        <f t="shared" si="167"/>
        <v>114.22845105000225</v>
      </c>
      <c r="CP103" s="31">
        <f t="shared" si="168"/>
        <v>143</v>
      </c>
      <c r="CQ103" s="48">
        <v>44833</v>
      </c>
      <c r="CR103" s="49">
        <v>114.800003</v>
      </c>
      <c r="CS103" s="53">
        <f t="shared" si="126"/>
        <v>35.548439602361285</v>
      </c>
      <c r="CT103" s="53">
        <f t="shared" si="127"/>
        <v>35.53410085694599</v>
      </c>
      <c r="CU103" s="54">
        <f t="shared" si="128"/>
        <v>1</v>
      </c>
      <c r="CV103" s="14">
        <f t="shared" si="129"/>
        <v>1</v>
      </c>
      <c r="CW103" s="14">
        <f t="shared" si="169"/>
        <v>0</v>
      </c>
      <c r="CX103" s="14">
        <f t="shared" si="130"/>
        <v>0</v>
      </c>
      <c r="CY103" s="14">
        <f t="shared" si="131"/>
        <v>0</v>
      </c>
      <c r="CZ103" s="14">
        <f t="shared" si="170"/>
        <v>114.22845105</v>
      </c>
      <c r="DE103" s="31">
        <f t="shared" si="171"/>
        <v>143</v>
      </c>
      <c r="DF103" s="48">
        <v>44833</v>
      </c>
      <c r="DG103" s="49">
        <v>114.800003</v>
      </c>
      <c r="DH103" s="53">
        <f t="shared" si="132"/>
        <v>0.88485591787834317</v>
      </c>
      <c r="DI103" s="53">
        <f t="shared" si="133"/>
        <v>0.87051717246304605</v>
      </c>
      <c r="DJ103" s="54">
        <f t="shared" si="134"/>
        <v>0.8118828270121361</v>
      </c>
      <c r="DK103" s="14">
        <f t="shared" si="135"/>
        <v>0.8118828270121361</v>
      </c>
      <c r="DL103" s="14">
        <f t="shared" si="172"/>
        <v>-0.18571394322358603</v>
      </c>
      <c r="DM103" s="14">
        <f t="shared" si="136"/>
        <v>-21.319961239209508</v>
      </c>
      <c r="DN103" s="14">
        <f t="shared" si="137"/>
        <v>1.0659980619604754</v>
      </c>
      <c r="DO103" s="14">
        <f t="shared" si="173"/>
        <v>176.84624372426214</v>
      </c>
      <c r="DT103" s="31">
        <f t="shared" si="174"/>
        <v>143</v>
      </c>
      <c r="DU103" s="48">
        <v>44833</v>
      </c>
      <c r="DV103" s="49">
        <v>114.800003</v>
      </c>
      <c r="DW103" s="53">
        <f t="shared" si="138"/>
        <v>61.941016132558232</v>
      </c>
      <c r="DX103" s="53">
        <f t="shared" si="139"/>
        <v>61.926677387142931</v>
      </c>
      <c r="DY103" s="54">
        <f t="shared" si="140"/>
        <v>1</v>
      </c>
      <c r="DZ103" s="14">
        <f t="shared" si="141"/>
        <v>1</v>
      </c>
      <c r="EA103" s="14">
        <f t="shared" si="175"/>
        <v>0</v>
      </c>
      <c r="EB103" s="14">
        <f t="shared" si="142"/>
        <v>0</v>
      </c>
      <c r="EC103" s="14">
        <f t="shared" si="143"/>
        <v>0</v>
      </c>
      <c r="ED103" s="14">
        <f t="shared" si="176"/>
        <v>114.22845105</v>
      </c>
      <c r="EI103" s="31">
        <f t="shared" si="177"/>
        <v>143</v>
      </c>
      <c r="EJ103" s="48">
        <v>44833</v>
      </c>
      <c r="EK103" s="49">
        <v>114.800003</v>
      </c>
      <c r="EL103" s="53">
        <f t="shared" si="144"/>
        <v>97.566561392676689</v>
      </c>
      <c r="EM103" s="53">
        <f t="shared" si="145"/>
        <v>97.552222647261388</v>
      </c>
      <c r="EN103" s="54">
        <f t="shared" si="146"/>
        <v>1</v>
      </c>
      <c r="EO103" s="14">
        <f t="shared" si="147"/>
        <v>1</v>
      </c>
      <c r="EP103" s="14">
        <f t="shared" si="178"/>
        <v>0</v>
      </c>
      <c r="EQ103" s="14">
        <f t="shared" si="148"/>
        <v>0</v>
      </c>
      <c r="ER103" s="14">
        <f t="shared" si="149"/>
        <v>0</v>
      </c>
      <c r="ES103" s="14">
        <f t="shared" si="179"/>
        <v>114.22845105</v>
      </c>
    </row>
    <row r="104" spans="4:149" x14ac:dyDescent="0.35">
      <c r="D104" s="31">
        <f t="shared" si="150"/>
        <v>144</v>
      </c>
      <c r="E104" s="48">
        <v>44834</v>
      </c>
      <c r="F104" s="49">
        <v>113</v>
      </c>
      <c r="G104" s="53">
        <f t="shared" si="90"/>
        <v>19.100492740931479</v>
      </c>
      <c r="H104" s="53">
        <f t="shared" si="91"/>
        <v>19.086186326437627</v>
      </c>
      <c r="I104" s="54">
        <f t="shared" si="92"/>
        <v>1</v>
      </c>
      <c r="J104" s="14">
        <f t="shared" si="93"/>
        <v>1</v>
      </c>
      <c r="K104" s="14">
        <f t="shared" si="151"/>
        <v>0</v>
      </c>
      <c r="L104" s="14">
        <f t="shared" si="94"/>
        <v>0</v>
      </c>
      <c r="M104" s="14">
        <f t="shared" si="95"/>
        <v>0</v>
      </c>
      <c r="N104" s="14">
        <f t="shared" si="152"/>
        <v>114.22845105</v>
      </c>
      <c r="S104" s="31">
        <f t="shared" si="153"/>
        <v>144</v>
      </c>
      <c r="T104" s="48">
        <v>44834</v>
      </c>
      <c r="U104" s="49">
        <v>113</v>
      </c>
      <c r="V104" s="53">
        <f t="shared" si="96"/>
        <v>16.833308621032582</v>
      </c>
      <c r="W104" s="53">
        <f t="shared" si="97"/>
        <v>16.81900220653873</v>
      </c>
      <c r="X104" s="54">
        <f t="shared" si="98"/>
        <v>1</v>
      </c>
      <c r="Y104" s="14">
        <f t="shared" si="99"/>
        <v>1</v>
      </c>
      <c r="Z104" s="14">
        <f t="shared" si="154"/>
        <v>0</v>
      </c>
      <c r="AA104" s="14">
        <f t="shared" si="100"/>
        <v>0</v>
      </c>
      <c r="AB104" s="14">
        <f t="shared" si="101"/>
        <v>0</v>
      </c>
      <c r="AC104" s="14">
        <f t="shared" si="155"/>
        <v>114.22845105</v>
      </c>
      <c r="AH104" s="31">
        <f t="shared" si="156"/>
        <v>144</v>
      </c>
      <c r="AI104" s="48">
        <v>44834</v>
      </c>
      <c r="AJ104" s="49">
        <v>113</v>
      </c>
      <c r="AK104" s="53">
        <f t="shared" si="102"/>
        <v>12.508297365090334</v>
      </c>
      <c r="AL104" s="53">
        <f t="shared" si="103"/>
        <v>12.493990950596482</v>
      </c>
      <c r="AM104" s="54">
        <f t="shared" si="104"/>
        <v>1</v>
      </c>
      <c r="AN104" s="14">
        <f t="shared" si="105"/>
        <v>1</v>
      </c>
      <c r="AO104" s="14">
        <f t="shared" si="157"/>
        <v>0</v>
      </c>
      <c r="AP104" s="14">
        <f t="shared" si="106"/>
        <v>0</v>
      </c>
      <c r="AQ104" s="14">
        <f t="shared" si="107"/>
        <v>0</v>
      </c>
      <c r="AR104" s="14">
        <f t="shared" si="158"/>
        <v>114.22845105631318</v>
      </c>
      <c r="AW104" s="31">
        <f t="shared" si="159"/>
        <v>144</v>
      </c>
      <c r="AX104" s="48">
        <v>44834</v>
      </c>
      <c r="AY104" s="49">
        <v>113</v>
      </c>
      <c r="AZ104" s="53">
        <f t="shared" si="108"/>
        <v>39.465609483909759</v>
      </c>
      <c r="BA104" s="53">
        <f t="shared" si="109"/>
        <v>39.451303069415907</v>
      </c>
      <c r="BB104" s="54">
        <f t="shared" si="110"/>
        <v>1</v>
      </c>
      <c r="BC104" s="14">
        <f t="shared" si="111"/>
        <v>1</v>
      </c>
      <c r="BD104" s="14">
        <f t="shared" si="160"/>
        <v>0</v>
      </c>
      <c r="BE104" s="14">
        <f t="shared" si="112"/>
        <v>0</v>
      </c>
      <c r="BF104" s="14">
        <f t="shared" si="113"/>
        <v>0</v>
      </c>
      <c r="BG104" s="14">
        <f t="shared" si="161"/>
        <v>114.22845105</v>
      </c>
      <c r="BL104" s="31">
        <f t="shared" si="162"/>
        <v>144</v>
      </c>
      <c r="BM104" s="48">
        <v>44834</v>
      </c>
      <c r="BN104" s="49">
        <v>113</v>
      </c>
      <c r="BO104" s="53">
        <f t="shared" si="114"/>
        <v>12.508297365090334</v>
      </c>
      <c r="BP104" s="53">
        <f t="shared" si="115"/>
        <v>12.493990950596482</v>
      </c>
      <c r="BQ104" s="54">
        <f t="shared" si="116"/>
        <v>1</v>
      </c>
      <c r="BR104" s="14">
        <f t="shared" si="117"/>
        <v>1</v>
      </c>
      <c r="BS104" s="14">
        <f t="shared" si="163"/>
        <v>0</v>
      </c>
      <c r="BT104" s="14">
        <f t="shared" si="118"/>
        <v>0</v>
      </c>
      <c r="BU104" s="14">
        <f t="shared" si="119"/>
        <v>0</v>
      </c>
      <c r="BV104" s="14">
        <f t="shared" si="164"/>
        <v>114.22845105631318</v>
      </c>
      <c r="CA104" s="31">
        <f t="shared" si="165"/>
        <v>144</v>
      </c>
      <c r="CB104" s="48">
        <v>44834</v>
      </c>
      <c r="CC104" s="49">
        <v>113</v>
      </c>
      <c r="CD104" s="53">
        <f t="shared" si="120"/>
        <v>13.920440661106305</v>
      </c>
      <c r="CE104" s="53">
        <f t="shared" si="121"/>
        <v>13.906134246612453</v>
      </c>
      <c r="CF104" s="54">
        <f t="shared" si="122"/>
        <v>1</v>
      </c>
      <c r="CG104" s="14">
        <f t="shared" si="123"/>
        <v>1</v>
      </c>
      <c r="CH104" s="14">
        <f t="shared" si="166"/>
        <v>0</v>
      </c>
      <c r="CI104" s="14">
        <f t="shared" si="124"/>
        <v>0</v>
      </c>
      <c r="CJ104" s="14">
        <f t="shared" si="125"/>
        <v>0</v>
      </c>
      <c r="CK104" s="14">
        <f t="shared" si="167"/>
        <v>114.22845105000225</v>
      </c>
      <c r="CP104" s="31">
        <f t="shared" si="168"/>
        <v>144</v>
      </c>
      <c r="CQ104" s="48">
        <v>44834</v>
      </c>
      <c r="CR104" s="49">
        <v>113</v>
      </c>
      <c r="CS104" s="53">
        <f t="shared" si="126"/>
        <v>34.506174259747027</v>
      </c>
      <c r="CT104" s="53">
        <f t="shared" si="127"/>
        <v>34.491867845253168</v>
      </c>
      <c r="CU104" s="54">
        <f t="shared" si="128"/>
        <v>1</v>
      </c>
      <c r="CV104" s="14">
        <f t="shared" si="129"/>
        <v>1</v>
      </c>
      <c r="CW104" s="14">
        <f t="shared" si="169"/>
        <v>0</v>
      </c>
      <c r="CX104" s="14">
        <f t="shared" si="130"/>
        <v>0</v>
      </c>
      <c r="CY104" s="14">
        <f t="shared" si="131"/>
        <v>0</v>
      </c>
      <c r="CZ104" s="14">
        <f t="shared" si="170"/>
        <v>114.22845105</v>
      </c>
      <c r="DE104" s="31">
        <f t="shared" si="171"/>
        <v>144</v>
      </c>
      <c r="DF104" s="48">
        <v>44834</v>
      </c>
      <c r="DG104" s="49">
        <v>113</v>
      </c>
      <c r="DH104" s="53">
        <f t="shared" si="132"/>
        <v>-0.23574530697806514</v>
      </c>
      <c r="DI104" s="53">
        <f t="shared" si="133"/>
        <v>-0.2500517214719174</v>
      </c>
      <c r="DJ104" s="54">
        <f t="shared" si="134"/>
        <v>0.40681515533243257</v>
      </c>
      <c r="DK104" s="14">
        <f t="shared" si="135"/>
        <v>0.40681515533243257</v>
      </c>
      <c r="DL104" s="14">
        <f t="shared" si="172"/>
        <v>-0.40506767167970353</v>
      </c>
      <c r="DM104" s="14">
        <f t="shared" si="136"/>
        <v>-45.772646899806496</v>
      </c>
      <c r="DN104" s="14">
        <f t="shared" si="137"/>
        <v>2.288632344990325</v>
      </c>
      <c r="DO104" s="14">
        <f t="shared" si="173"/>
        <v>133.36222916944598</v>
      </c>
      <c r="DT104" s="31">
        <f t="shared" si="174"/>
        <v>144</v>
      </c>
      <c r="DU104" s="48">
        <v>44834</v>
      </c>
      <c r="DV104" s="49">
        <v>113</v>
      </c>
      <c r="DW104" s="53">
        <f t="shared" si="138"/>
        <v>60.958395106756527</v>
      </c>
      <c r="DX104" s="53">
        <f t="shared" si="139"/>
        <v>60.944088692262682</v>
      </c>
      <c r="DY104" s="54">
        <f t="shared" si="140"/>
        <v>1</v>
      </c>
      <c r="DZ104" s="14">
        <f t="shared" si="141"/>
        <v>1</v>
      </c>
      <c r="EA104" s="14">
        <f t="shared" si="175"/>
        <v>0</v>
      </c>
      <c r="EB104" s="14">
        <f t="shared" si="142"/>
        <v>0</v>
      </c>
      <c r="EC104" s="14">
        <f t="shared" si="143"/>
        <v>0</v>
      </c>
      <c r="ED104" s="14">
        <f t="shared" si="176"/>
        <v>114.22845105</v>
      </c>
      <c r="EI104" s="31">
        <f t="shared" si="177"/>
        <v>144</v>
      </c>
      <c r="EJ104" s="48">
        <v>44834</v>
      </c>
      <c r="EK104" s="49">
        <v>113</v>
      </c>
      <c r="EL104" s="53">
        <f t="shared" si="144"/>
        <v>96.664450176354308</v>
      </c>
      <c r="EM104" s="53">
        <f t="shared" si="145"/>
        <v>96.650143761860477</v>
      </c>
      <c r="EN104" s="54">
        <f t="shared" si="146"/>
        <v>1</v>
      </c>
      <c r="EO104" s="14">
        <f t="shared" si="147"/>
        <v>1</v>
      </c>
      <c r="EP104" s="14">
        <f t="shared" si="178"/>
        <v>0</v>
      </c>
      <c r="EQ104" s="14">
        <f t="shared" si="148"/>
        <v>0</v>
      </c>
      <c r="ER104" s="14">
        <f t="shared" si="149"/>
        <v>0</v>
      </c>
      <c r="ES104" s="14">
        <f t="shared" si="179"/>
        <v>114.22845105</v>
      </c>
    </row>
    <row r="105" spans="4:149" x14ac:dyDescent="0.35">
      <c r="D105" s="31">
        <f t="shared" si="150"/>
        <v>147</v>
      </c>
      <c r="E105" s="48">
        <v>44837</v>
      </c>
      <c r="F105" s="49">
        <v>115.879997</v>
      </c>
      <c r="G105" s="53">
        <f t="shared" si="90"/>
        <v>20.94849734147726</v>
      </c>
      <c r="H105" s="53">
        <f t="shared" si="91"/>
        <v>20.934288361132932</v>
      </c>
      <c r="I105" s="54">
        <f t="shared" si="92"/>
        <v>1</v>
      </c>
      <c r="J105" s="14">
        <f t="shared" si="93"/>
        <v>1</v>
      </c>
      <c r="K105" s="14">
        <f t="shared" si="151"/>
        <v>0</v>
      </c>
      <c r="L105" s="14">
        <f t="shared" si="94"/>
        <v>0</v>
      </c>
      <c r="M105" s="14">
        <f t="shared" si="95"/>
        <v>0</v>
      </c>
      <c r="N105" s="14">
        <f t="shared" si="152"/>
        <v>114.22845105</v>
      </c>
      <c r="S105" s="31">
        <f t="shared" si="153"/>
        <v>147</v>
      </c>
      <c r="T105" s="48">
        <v>44837</v>
      </c>
      <c r="U105" s="49">
        <v>115.879997</v>
      </c>
      <c r="V105" s="53">
        <f t="shared" si="96"/>
        <v>18.665766634055359</v>
      </c>
      <c r="W105" s="53">
        <f t="shared" si="97"/>
        <v>18.651557653711031</v>
      </c>
      <c r="X105" s="54">
        <f t="shared" si="98"/>
        <v>1</v>
      </c>
      <c r="Y105" s="14">
        <f t="shared" si="99"/>
        <v>1</v>
      </c>
      <c r="Z105" s="14">
        <f t="shared" si="154"/>
        <v>0</v>
      </c>
      <c r="AA105" s="14">
        <f t="shared" si="100"/>
        <v>0</v>
      </c>
      <c r="AB105" s="14">
        <f t="shared" si="101"/>
        <v>0</v>
      </c>
      <c r="AC105" s="14">
        <f t="shared" si="155"/>
        <v>114.22845105</v>
      </c>
      <c r="AH105" s="31">
        <f t="shared" si="156"/>
        <v>147</v>
      </c>
      <c r="AI105" s="48">
        <v>44837</v>
      </c>
      <c r="AJ105" s="49">
        <v>115.879997</v>
      </c>
      <c r="AK105" s="53">
        <f t="shared" si="102"/>
        <v>14.311097810631786</v>
      </c>
      <c r="AL105" s="53">
        <f t="shared" si="103"/>
        <v>14.296888830287456</v>
      </c>
      <c r="AM105" s="54">
        <f t="shared" si="104"/>
        <v>1</v>
      </c>
      <c r="AN105" s="14">
        <f t="shared" si="105"/>
        <v>1</v>
      </c>
      <c r="AO105" s="14">
        <f t="shared" si="157"/>
        <v>0</v>
      </c>
      <c r="AP105" s="14">
        <f t="shared" si="106"/>
        <v>0</v>
      </c>
      <c r="AQ105" s="14">
        <f t="shared" si="107"/>
        <v>0</v>
      </c>
      <c r="AR105" s="14">
        <f t="shared" si="158"/>
        <v>114.22845105631318</v>
      </c>
      <c r="AW105" s="31">
        <f t="shared" si="159"/>
        <v>147</v>
      </c>
      <c r="AX105" s="48">
        <v>44837</v>
      </c>
      <c r="AY105" s="49">
        <v>115.879997</v>
      </c>
      <c r="AZ105" s="53">
        <f t="shared" si="108"/>
        <v>41.453262235252843</v>
      </c>
      <c r="BA105" s="53">
        <f t="shared" si="109"/>
        <v>41.439053254908515</v>
      </c>
      <c r="BB105" s="54">
        <f t="shared" si="110"/>
        <v>1</v>
      </c>
      <c r="BC105" s="14">
        <f t="shared" si="111"/>
        <v>1</v>
      </c>
      <c r="BD105" s="14">
        <f t="shared" si="160"/>
        <v>0</v>
      </c>
      <c r="BE105" s="14">
        <f t="shared" si="112"/>
        <v>0</v>
      </c>
      <c r="BF105" s="14">
        <f t="shared" si="113"/>
        <v>0</v>
      </c>
      <c r="BG105" s="14">
        <f t="shared" si="161"/>
        <v>114.22845105</v>
      </c>
      <c r="BL105" s="31">
        <f t="shared" si="162"/>
        <v>147</v>
      </c>
      <c r="BM105" s="48">
        <v>44837</v>
      </c>
      <c r="BN105" s="49">
        <v>115.879997</v>
      </c>
      <c r="BO105" s="53">
        <f t="shared" si="114"/>
        <v>14.311097810631786</v>
      </c>
      <c r="BP105" s="53">
        <f t="shared" si="115"/>
        <v>14.296888830287456</v>
      </c>
      <c r="BQ105" s="54">
        <f t="shared" si="116"/>
        <v>1</v>
      </c>
      <c r="BR105" s="14">
        <f t="shared" si="117"/>
        <v>1</v>
      </c>
      <c r="BS105" s="14">
        <f t="shared" si="163"/>
        <v>0</v>
      </c>
      <c r="BT105" s="14">
        <f t="shared" si="118"/>
        <v>0</v>
      </c>
      <c r="BU105" s="14">
        <f t="shared" si="119"/>
        <v>0</v>
      </c>
      <c r="BV105" s="14">
        <f t="shared" si="164"/>
        <v>114.22845105631318</v>
      </c>
      <c r="CA105" s="31">
        <f t="shared" si="165"/>
        <v>147</v>
      </c>
      <c r="CB105" s="48">
        <v>44837</v>
      </c>
      <c r="CC105" s="49">
        <v>115.879997</v>
      </c>
      <c r="CD105" s="53">
        <f t="shared" si="120"/>
        <v>15.732924488404821</v>
      </c>
      <c r="CE105" s="53">
        <f t="shared" si="121"/>
        <v>15.718715508060491</v>
      </c>
      <c r="CF105" s="54">
        <f t="shared" si="122"/>
        <v>1</v>
      </c>
      <c r="CG105" s="14">
        <f t="shared" si="123"/>
        <v>1</v>
      </c>
      <c r="CH105" s="14">
        <f t="shared" si="166"/>
        <v>0</v>
      </c>
      <c r="CI105" s="14">
        <f t="shared" si="124"/>
        <v>0</v>
      </c>
      <c r="CJ105" s="14">
        <f t="shared" si="125"/>
        <v>0</v>
      </c>
      <c r="CK105" s="14">
        <f t="shared" si="167"/>
        <v>114.22845105000225</v>
      </c>
      <c r="CP105" s="31">
        <f t="shared" si="168"/>
        <v>147</v>
      </c>
      <c r="CQ105" s="48">
        <v>44837</v>
      </c>
      <c r="CR105" s="49">
        <v>115.879997</v>
      </c>
      <c r="CS105" s="53">
        <f t="shared" si="126"/>
        <v>36.459819056861619</v>
      </c>
      <c r="CT105" s="53">
        <f t="shared" si="127"/>
        <v>36.445610076517291</v>
      </c>
      <c r="CU105" s="54">
        <f t="shared" si="128"/>
        <v>1</v>
      </c>
      <c r="CV105" s="14">
        <f t="shared" si="129"/>
        <v>1</v>
      </c>
      <c r="CW105" s="14">
        <f t="shared" si="169"/>
        <v>0</v>
      </c>
      <c r="CX105" s="14">
        <f t="shared" si="130"/>
        <v>0</v>
      </c>
      <c r="CY105" s="14">
        <f t="shared" si="131"/>
        <v>0</v>
      </c>
      <c r="CZ105" s="14">
        <f t="shared" si="170"/>
        <v>114.22845105</v>
      </c>
      <c r="DE105" s="31">
        <f t="shared" si="171"/>
        <v>147</v>
      </c>
      <c r="DF105" s="48">
        <v>44837</v>
      </c>
      <c r="DG105" s="49">
        <v>115.879997</v>
      </c>
      <c r="DH105" s="53">
        <f t="shared" si="132"/>
        <v>1.4796663936179337</v>
      </c>
      <c r="DI105" s="53">
        <f t="shared" si="133"/>
        <v>1.465457413273604</v>
      </c>
      <c r="DJ105" s="54">
        <f t="shared" si="134"/>
        <v>0.93051885080736563</v>
      </c>
      <c r="DK105" s="14">
        <f t="shared" si="135"/>
        <v>0.93051885080736563</v>
      </c>
      <c r="DL105" s="14">
        <f t="shared" si="172"/>
        <v>0.52370369547493301</v>
      </c>
      <c r="DM105" s="14">
        <f t="shared" si="136"/>
        <v>60.686782660524152</v>
      </c>
      <c r="DN105" s="14">
        <f t="shared" si="137"/>
        <v>3.0343391330262079</v>
      </c>
      <c r="DO105" s="14">
        <f t="shared" si="173"/>
        <v>197.08335096299635</v>
      </c>
      <c r="DT105" s="31">
        <f t="shared" si="174"/>
        <v>147</v>
      </c>
      <c r="DU105" s="48">
        <v>44837</v>
      </c>
      <c r="DV105" s="49">
        <v>115.879997</v>
      </c>
      <c r="DW105" s="53">
        <f t="shared" si="138"/>
        <v>63.09342868609064</v>
      </c>
      <c r="DX105" s="53">
        <f t="shared" si="139"/>
        <v>63.079219705746311</v>
      </c>
      <c r="DY105" s="54">
        <f t="shared" si="140"/>
        <v>1</v>
      </c>
      <c r="DZ105" s="14">
        <f t="shared" si="141"/>
        <v>1</v>
      </c>
      <c r="EA105" s="14">
        <f t="shared" si="175"/>
        <v>0</v>
      </c>
      <c r="EB105" s="14">
        <f t="shared" si="142"/>
        <v>0</v>
      </c>
      <c r="EC105" s="14">
        <f t="shared" si="143"/>
        <v>0</v>
      </c>
      <c r="ED105" s="14">
        <f t="shared" si="176"/>
        <v>114.22845105</v>
      </c>
      <c r="EI105" s="31">
        <f t="shared" si="177"/>
        <v>147</v>
      </c>
      <c r="EJ105" s="48">
        <v>44837</v>
      </c>
      <c r="EK105" s="49">
        <v>115.879997</v>
      </c>
      <c r="EL105" s="53">
        <f t="shared" si="144"/>
        <v>99.04432814453564</v>
      </c>
      <c r="EM105" s="53">
        <f t="shared" si="145"/>
        <v>99.030119164191305</v>
      </c>
      <c r="EN105" s="54">
        <f t="shared" si="146"/>
        <v>1</v>
      </c>
      <c r="EO105" s="14">
        <f t="shared" si="147"/>
        <v>1</v>
      </c>
      <c r="EP105" s="14">
        <f t="shared" si="178"/>
        <v>0</v>
      </c>
      <c r="EQ105" s="14">
        <f t="shared" si="148"/>
        <v>0</v>
      </c>
      <c r="ER105" s="14">
        <f t="shared" si="149"/>
        <v>0</v>
      </c>
      <c r="ES105" s="14">
        <f t="shared" si="179"/>
        <v>114.22845105</v>
      </c>
    </row>
    <row r="106" spans="4:149" x14ac:dyDescent="0.35">
      <c r="D106" s="31">
        <f t="shared" si="150"/>
        <v>148</v>
      </c>
      <c r="E106" s="48">
        <v>44838</v>
      </c>
      <c r="F106" s="49">
        <v>121.089996</v>
      </c>
      <c r="G106" s="53">
        <f t="shared" si="90"/>
        <v>24.080873522669169</v>
      </c>
      <c r="H106" s="53">
        <f t="shared" si="91"/>
        <v>24.066697169188433</v>
      </c>
      <c r="I106" s="54">
        <f t="shared" si="92"/>
        <v>1</v>
      </c>
      <c r="J106" s="14">
        <f t="shared" si="93"/>
        <v>1</v>
      </c>
      <c r="K106" s="14">
        <f t="shared" si="151"/>
        <v>0</v>
      </c>
      <c r="L106" s="14">
        <f t="shared" si="94"/>
        <v>0</v>
      </c>
      <c r="M106" s="14">
        <f t="shared" si="95"/>
        <v>0</v>
      </c>
      <c r="N106" s="14">
        <f t="shared" si="152"/>
        <v>114.22845105</v>
      </c>
      <c r="S106" s="31">
        <f t="shared" si="153"/>
        <v>148</v>
      </c>
      <c r="T106" s="48">
        <v>44838</v>
      </c>
      <c r="U106" s="49">
        <v>121.089996</v>
      </c>
      <c r="V106" s="53">
        <f t="shared" si="96"/>
        <v>21.792889112769039</v>
      </c>
      <c r="W106" s="53">
        <f t="shared" si="97"/>
        <v>21.778712759288304</v>
      </c>
      <c r="X106" s="54">
        <f t="shared" si="98"/>
        <v>1</v>
      </c>
      <c r="Y106" s="14">
        <f t="shared" si="99"/>
        <v>1</v>
      </c>
      <c r="Z106" s="14">
        <f t="shared" si="154"/>
        <v>0</v>
      </c>
      <c r="AA106" s="14">
        <f t="shared" si="100"/>
        <v>0</v>
      </c>
      <c r="AB106" s="14">
        <f t="shared" si="101"/>
        <v>0</v>
      </c>
      <c r="AC106" s="14">
        <f t="shared" si="155"/>
        <v>114.22845105</v>
      </c>
      <c r="AH106" s="31">
        <f t="shared" si="156"/>
        <v>148</v>
      </c>
      <c r="AI106" s="48">
        <v>44838</v>
      </c>
      <c r="AJ106" s="49">
        <v>121.089996</v>
      </c>
      <c r="AK106" s="53">
        <f t="shared" si="102"/>
        <v>17.428198023330836</v>
      </c>
      <c r="AL106" s="53">
        <f t="shared" si="103"/>
        <v>17.414021669850101</v>
      </c>
      <c r="AM106" s="54">
        <f t="shared" si="104"/>
        <v>1</v>
      </c>
      <c r="AN106" s="14">
        <f t="shared" si="105"/>
        <v>1</v>
      </c>
      <c r="AO106" s="14">
        <f t="shared" si="157"/>
        <v>0</v>
      </c>
      <c r="AP106" s="14">
        <f t="shared" si="106"/>
        <v>0</v>
      </c>
      <c r="AQ106" s="14">
        <f t="shared" si="107"/>
        <v>0</v>
      </c>
      <c r="AR106" s="14">
        <f t="shared" si="158"/>
        <v>114.22845105631318</v>
      </c>
      <c r="AW106" s="31">
        <f t="shared" si="159"/>
        <v>148</v>
      </c>
      <c r="AX106" s="48">
        <v>44838</v>
      </c>
      <c r="AY106" s="49">
        <v>121.089996</v>
      </c>
      <c r="AZ106" s="53">
        <f t="shared" si="108"/>
        <v>44.63283011268291</v>
      </c>
      <c r="BA106" s="53">
        <f t="shared" si="109"/>
        <v>44.618653759202175</v>
      </c>
      <c r="BB106" s="54">
        <f t="shared" si="110"/>
        <v>1</v>
      </c>
      <c r="BC106" s="14">
        <f t="shared" si="111"/>
        <v>1</v>
      </c>
      <c r="BD106" s="14">
        <f t="shared" si="160"/>
        <v>0</v>
      </c>
      <c r="BE106" s="14">
        <f t="shared" si="112"/>
        <v>0</v>
      </c>
      <c r="BF106" s="14">
        <f t="shared" si="113"/>
        <v>0</v>
      </c>
      <c r="BG106" s="14">
        <f t="shared" si="161"/>
        <v>114.22845105</v>
      </c>
      <c r="BL106" s="31">
        <f t="shared" si="162"/>
        <v>148</v>
      </c>
      <c r="BM106" s="48">
        <v>44838</v>
      </c>
      <c r="BN106" s="49">
        <v>121.089996</v>
      </c>
      <c r="BO106" s="53">
        <f t="shared" si="114"/>
        <v>17.428198023330836</v>
      </c>
      <c r="BP106" s="53">
        <f t="shared" si="115"/>
        <v>17.414021669850101</v>
      </c>
      <c r="BQ106" s="54">
        <f t="shared" si="116"/>
        <v>1</v>
      </c>
      <c r="BR106" s="14">
        <f t="shared" si="117"/>
        <v>1</v>
      </c>
      <c r="BS106" s="14">
        <f t="shared" si="163"/>
        <v>0</v>
      </c>
      <c r="BT106" s="14">
        <f t="shared" si="118"/>
        <v>0</v>
      </c>
      <c r="BU106" s="14">
        <f t="shared" si="119"/>
        <v>0</v>
      </c>
      <c r="BV106" s="14">
        <f t="shared" si="164"/>
        <v>114.22845105631318</v>
      </c>
      <c r="CA106" s="31">
        <f t="shared" si="165"/>
        <v>148</v>
      </c>
      <c r="CB106" s="48">
        <v>44838</v>
      </c>
      <c r="CC106" s="49">
        <v>121.089996</v>
      </c>
      <c r="CD106" s="53">
        <f t="shared" si="120"/>
        <v>18.853297033804502</v>
      </c>
      <c r="CE106" s="53">
        <f t="shared" si="121"/>
        <v>18.839120680323767</v>
      </c>
      <c r="CF106" s="54">
        <f t="shared" si="122"/>
        <v>1</v>
      </c>
      <c r="CG106" s="14">
        <f t="shared" si="123"/>
        <v>1</v>
      </c>
      <c r="CH106" s="14">
        <f t="shared" si="166"/>
        <v>0</v>
      </c>
      <c r="CI106" s="14">
        <f t="shared" si="124"/>
        <v>0</v>
      </c>
      <c r="CJ106" s="14">
        <f t="shared" si="125"/>
        <v>0</v>
      </c>
      <c r="CK106" s="14">
        <f t="shared" si="167"/>
        <v>114.22845105000225</v>
      </c>
      <c r="CP106" s="31">
        <f t="shared" si="168"/>
        <v>148</v>
      </c>
      <c r="CQ106" s="48">
        <v>44838</v>
      </c>
      <c r="CR106" s="49">
        <v>121.089996</v>
      </c>
      <c r="CS106" s="53">
        <f t="shared" si="126"/>
        <v>39.627894529727278</v>
      </c>
      <c r="CT106" s="53">
        <f t="shared" si="127"/>
        <v>39.61371817624655</v>
      </c>
      <c r="CU106" s="54">
        <f t="shared" si="128"/>
        <v>1</v>
      </c>
      <c r="CV106" s="14">
        <f t="shared" si="129"/>
        <v>1</v>
      </c>
      <c r="CW106" s="14">
        <f t="shared" si="169"/>
        <v>0</v>
      </c>
      <c r="CX106" s="14">
        <f t="shared" si="130"/>
        <v>0</v>
      </c>
      <c r="CY106" s="14">
        <f t="shared" si="131"/>
        <v>0</v>
      </c>
      <c r="CZ106" s="14">
        <f t="shared" si="170"/>
        <v>114.22845105</v>
      </c>
      <c r="DE106" s="31">
        <f t="shared" si="171"/>
        <v>148</v>
      </c>
      <c r="DF106" s="48">
        <v>44838</v>
      </c>
      <c r="DG106" s="49">
        <v>121.089996</v>
      </c>
      <c r="DH106" s="53">
        <f t="shared" si="132"/>
        <v>4.567235079529457</v>
      </c>
      <c r="DI106" s="53">
        <f t="shared" si="133"/>
        <v>4.5530587260487225</v>
      </c>
      <c r="DJ106" s="54">
        <f t="shared" si="134"/>
        <v>0.99999752900164063</v>
      </c>
      <c r="DK106" s="14">
        <f t="shared" si="135"/>
        <v>0.99999752900164063</v>
      </c>
      <c r="DL106" s="14">
        <f t="shared" si="172"/>
        <v>6.9478678194275001E-2</v>
      </c>
      <c r="DM106" s="14">
        <f t="shared" si="136"/>
        <v>8.413172864630047</v>
      </c>
      <c r="DN106" s="14">
        <f t="shared" si="137"/>
        <v>0.42065864323150237</v>
      </c>
      <c r="DO106" s="14">
        <f t="shared" si="173"/>
        <v>205.91718247085791</v>
      </c>
      <c r="DT106" s="31">
        <f t="shared" si="174"/>
        <v>148</v>
      </c>
      <c r="DU106" s="48">
        <v>44838</v>
      </c>
      <c r="DV106" s="49">
        <v>121.089996</v>
      </c>
      <c r="DW106" s="53">
        <f t="shared" si="138"/>
        <v>66.322801385325846</v>
      </c>
      <c r="DX106" s="53">
        <f t="shared" si="139"/>
        <v>66.308625031845111</v>
      </c>
      <c r="DY106" s="54">
        <f t="shared" si="140"/>
        <v>1</v>
      </c>
      <c r="DZ106" s="14">
        <f t="shared" si="141"/>
        <v>1</v>
      </c>
      <c r="EA106" s="14">
        <f t="shared" si="175"/>
        <v>0</v>
      </c>
      <c r="EB106" s="14">
        <f t="shared" si="142"/>
        <v>0</v>
      </c>
      <c r="EC106" s="14">
        <f t="shared" si="143"/>
        <v>0</v>
      </c>
      <c r="ED106" s="14">
        <f t="shared" si="176"/>
        <v>114.22845105</v>
      </c>
      <c r="EI106" s="31">
        <f t="shared" si="177"/>
        <v>148</v>
      </c>
      <c r="EJ106" s="48">
        <v>44838</v>
      </c>
      <c r="EK106" s="49">
        <v>121.089996</v>
      </c>
      <c r="EL106" s="53">
        <f t="shared" si="144"/>
        <v>102.35644180351947</v>
      </c>
      <c r="EM106" s="53">
        <f t="shared" si="145"/>
        <v>102.34226545003875</v>
      </c>
      <c r="EN106" s="54">
        <f t="shared" si="146"/>
        <v>1</v>
      </c>
      <c r="EO106" s="14">
        <f t="shared" si="147"/>
        <v>1</v>
      </c>
      <c r="EP106" s="14">
        <f t="shared" si="178"/>
        <v>0</v>
      </c>
      <c r="EQ106" s="14">
        <f t="shared" si="148"/>
        <v>0</v>
      </c>
      <c r="ER106" s="14">
        <f t="shared" si="149"/>
        <v>0</v>
      </c>
      <c r="ES106" s="14">
        <f t="shared" si="179"/>
        <v>114.22845105</v>
      </c>
    </row>
    <row r="107" spans="4:149" x14ac:dyDescent="0.35">
      <c r="D107" s="31">
        <f t="shared" si="150"/>
        <v>149</v>
      </c>
      <c r="E107" s="48">
        <v>44839</v>
      </c>
      <c r="F107" s="49">
        <v>120.949997</v>
      </c>
      <c r="G107" s="53">
        <f t="shared" si="90"/>
        <v>24.036611106236489</v>
      </c>
      <c r="H107" s="53">
        <f t="shared" si="91"/>
        <v>24.022467454883461</v>
      </c>
      <c r="I107" s="54">
        <f t="shared" si="92"/>
        <v>1</v>
      </c>
      <c r="J107" s="14">
        <f t="shared" si="93"/>
        <v>1</v>
      </c>
      <c r="K107" s="14">
        <f t="shared" si="151"/>
        <v>0</v>
      </c>
      <c r="L107" s="14">
        <f t="shared" si="94"/>
        <v>0</v>
      </c>
      <c r="M107" s="14">
        <f t="shared" si="95"/>
        <v>0</v>
      </c>
      <c r="N107" s="14">
        <f t="shared" si="152"/>
        <v>114.22845105</v>
      </c>
      <c r="S107" s="31">
        <f t="shared" si="153"/>
        <v>149</v>
      </c>
      <c r="T107" s="48">
        <v>44839</v>
      </c>
      <c r="U107" s="49">
        <v>120.949997</v>
      </c>
      <c r="V107" s="53">
        <f t="shared" si="96"/>
        <v>21.743336551910314</v>
      </c>
      <c r="W107" s="53">
        <f t="shared" si="97"/>
        <v>21.729192900557287</v>
      </c>
      <c r="X107" s="54">
        <f t="shared" si="98"/>
        <v>1</v>
      </c>
      <c r="Y107" s="14">
        <f t="shared" si="99"/>
        <v>1</v>
      </c>
      <c r="Z107" s="14">
        <f t="shared" si="154"/>
        <v>0</v>
      </c>
      <c r="AA107" s="14">
        <f t="shared" si="100"/>
        <v>0</v>
      </c>
      <c r="AB107" s="14">
        <f t="shared" si="101"/>
        <v>0</v>
      </c>
      <c r="AC107" s="14">
        <f t="shared" si="155"/>
        <v>114.22845105</v>
      </c>
      <c r="AH107" s="31">
        <f t="shared" si="156"/>
        <v>149</v>
      </c>
      <c r="AI107" s="48">
        <v>44839</v>
      </c>
      <c r="AJ107" s="49">
        <v>120.949997</v>
      </c>
      <c r="AK107" s="53">
        <f t="shared" si="102"/>
        <v>17.368553677694983</v>
      </c>
      <c r="AL107" s="53">
        <f t="shared" si="103"/>
        <v>17.354410026341956</v>
      </c>
      <c r="AM107" s="54">
        <f t="shared" si="104"/>
        <v>1</v>
      </c>
      <c r="AN107" s="14">
        <f t="shared" si="105"/>
        <v>1</v>
      </c>
      <c r="AO107" s="14">
        <f t="shared" si="157"/>
        <v>0</v>
      </c>
      <c r="AP107" s="14">
        <f t="shared" si="106"/>
        <v>0</v>
      </c>
      <c r="AQ107" s="14">
        <f t="shared" si="107"/>
        <v>0</v>
      </c>
      <c r="AR107" s="14">
        <f t="shared" si="158"/>
        <v>114.22845105631318</v>
      </c>
      <c r="AW107" s="31">
        <f t="shared" si="159"/>
        <v>149</v>
      </c>
      <c r="AX107" s="48">
        <v>44839</v>
      </c>
      <c r="AY107" s="49">
        <v>120.949997</v>
      </c>
      <c r="AZ107" s="53">
        <f t="shared" si="108"/>
        <v>44.636086734460598</v>
      </c>
      <c r="BA107" s="53">
        <f t="shared" si="109"/>
        <v>44.621943083107567</v>
      </c>
      <c r="BB107" s="54">
        <f t="shared" si="110"/>
        <v>1</v>
      </c>
      <c r="BC107" s="14">
        <f t="shared" si="111"/>
        <v>1</v>
      </c>
      <c r="BD107" s="14">
        <f t="shared" si="160"/>
        <v>0</v>
      </c>
      <c r="BE107" s="14">
        <f t="shared" si="112"/>
        <v>0</v>
      </c>
      <c r="BF107" s="14">
        <f t="shared" si="113"/>
        <v>0</v>
      </c>
      <c r="BG107" s="14">
        <f t="shared" si="161"/>
        <v>114.22845105</v>
      </c>
      <c r="BL107" s="31">
        <f t="shared" si="162"/>
        <v>149</v>
      </c>
      <c r="BM107" s="48">
        <v>44839</v>
      </c>
      <c r="BN107" s="49">
        <v>120.949997</v>
      </c>
      <c r="BO107" s="53">
        <f t="shared" si="114"/>
        <v>17.368553677694983</v>
      </c>
      <c r="BP107" s="53">
        <f t="shared" si="115"/>
        <v>17.354410026341956</v>
      </c>
      <c r="BQ107" s="54">
        <f t="shared" si="116"/>
        <v>1</v>
      </c>
      <c r="BR107" s="14">
        <f t="shared" si="117"/>
        <v>1</v>
      </c>
      <c r="BS107" s="14">
        <f t="shared" si="163"/>
        <v>0</v>
      </c>
      <c r="BT107" s="14">
        <f t="shared" si="118"/>
        <v>0</v>
      </c>
      <c r="BU107" s="14">
        <f t="shared" si="119"/>
        <v>0</v>
      </c>
      <c r="BV107" s="14">
        <f t="shared" si="164"/>
        <v>114.22845105631318</v>
      </c>
      <c r="CA107" s="31">
        <f t="shared" si="165"/>
        <v>149</v>
      </c>
      <c r="CB107" s="48">
        <v>44839</v>
      </c>
      <c r="CC107" s="49">
        <v>120.949997</v>
      </c>
      <c r="CD107" s="53">
        <f t="shared" si="120"/>
        <v>18.796947719181176</v>
      </c>
      <c r="CE107" s="53">
        <f t="shared" si="121"/>
        <v>18.782804067828152</v>
      </c>
      <c r="CF107" s="54">
        <f t="shared" si="122"/>
        <v>1</v>
      </c>
      <c r="CG107" s="14">
        <f t="shared" si="123"/>
        <v>1</v>
      </c>
      <c r="CH107" s="14">
        <f t="shared" si="166"/>
        <v>0</v>
      </c>
      <c r="CI107" s="14">
        <f t="shared" si="124"/>
        <v>0</v>
      </c>
      <c r="CJ107" s="14">
        <f t="shared" si="125"/>
        <v>0</v>
      </c>
      <c r="CK107" s="14">
        <f t="shared" si="167"/>
        <v>114.22845105000225</v>
      </c>
      <c r="CP107" s="31">
        <f t="shared" si="168"/>
        <v>149</v>
      </c>
      <c r="CQ107" s="48">
        <v>44839</v>
      </c>
      <c r="CR107" s="49">
        <v>120.949997</v>
      </c>
      <c r="CS107" s="53">
        <f t="shared" si="126"/>
        <v>39.619579030662592</v>
      </c>
      <c r="CT107" s="53">
        <f t="shared" si="127"/>
        <v>39.605435379309561</v>
      </c>
      <c r="CU107" s="54">
        <f t="shared" si="128"/>
        <v>1</v>
      </c>
      <c r="CV107" s="14">
        <f t="shared" si="129"/>
        <v>1</v>
      </c>
      <c r="CW107" s="14">
        <f t="shared" si="169"/>
        <v>0</v>
      </c>
      <c r="CX107" s="14">
        <f t="shared" si="130"/>
        <v>0</v>
      </c>
      <c r="CY107" s="14">
        <f t="shared" si="131"/>
        <v>0</v>
      </c>
      <c r="CZ107" s="14">
        <f t="shared" si="170"/>
        <v>114.22845105</v>
      </c>
      <c r="DE107" s="31">
        <f t="shared" si="171"/>
        <v>149</v>
      </c>
      <c r="DF107" s="48">
        <v>44839</v>
      </c>
      <c r="DG107" s="49">
        <v>120.949997</v>
      </c>
      <c r="DH107" s="53">
        <f t="shared" si="132"/>
        <v>4.4778543636910024</v>
      </c>
      <c r="DI107" s="53">
        <f t="shared" si="133"/>
        <v>4.463710712337976</v>
      </c>
      <c r="DJ107" s="54">
        <f t="shared" si="134"/>
        <v>0.99999623014964578</v>
      </c>
      <c r="DK107" s="14">
        <f t="shared" si="135"/>
        <v>0.99999623014964578</v>
      </c>
      <c r="DL107" s="14">
        <f t="shared" si="172"/>
        <v>-1.2988519948464727E-6</v>
      </c>
      <c r="DM107" s="14">
        <f t="shared" si="136"/>
        <v>-1.5709614488012489E-4</v>
      </c>
      <c r="DN107" s="14">
        <f t="shared" si="137"/>
        <v>7.8548072440062454E-6</v>
      </c>
      <c r="DO107" s="14">
        <f t="shared" si="173"/>
        <v>205.91703322952029</v>
      </c>
      <c r="DT107" s="31">
        <f t="shared" si="174"/>
        <v>149</v>
      </c>
      <c r="DU107" s="48">
        <v>44839</v>
      </c>
      <c r="DV107" s="49">
        <v>120.949997</v>
      </c>
      <c r="DW107" s="53">
        <f t="shared" si="138"/>
        <v>66.376208296647619</v>
      </c>
      <c r="DX107" s="53">
        <f t="shared" si="139"/>
        <v>66.362064645294595</v>
      </c>
      <c r="DY107" s="54">
        <f t="shared" si="140"/>
        <v>1</v>
      </c>
      <c r="DZ107" s="14">
        <f t="shared" si="141"/>
        <v>1</v>
      </c>
      <c r="EA107" s="14">
        <f t="shared" si="175"/>
        <v>0</v>
      </c>
      <c r="EB107" s="14">
        <f t="shared" si="142"/>
        <v>0</v>
      </c>
      <c r="EC107" s="14">
        <f t="shared" si="143"/>
        <v>0</v>
      </c>
      <c r="ED107" s="14">
        <f t="shared" si="176"/>
        <v>114.22845105</v>
      </c>
      <c r="EI107" s="31">
        <f t="shared" si="177"/>
        <v>149</v>
      </c>
      <c r="EJ107" s="48">
        <v>44839</v>
      </c>
      <c r="EK107" s="49">
        <v>120.949997</v>
      </c>
      <c r="EL107" s="53">
        <f t="shared" si="144"/>
        <v>102.49316360159627</v>
      </c>
      <c r="EM107" s="53">
        <f t="shared" si="145"/>
        <v>102.47901995024326</v>
      </c>
      <c r="EN107" s="54">
        <f t="shared" si="146"/>
        <v>1</v>
      </c>
      <c r="EO107" s="14">
        <f t="shared" si="147"/>
        <v>1</v>
      </c>
      <c r="EP107" s="14">
        <f t="shared" si="178"/>
        <v>0</v>
      </c>
      <c r="EQ107" s="14">
        <f t="shared" si="148"/>
        <v>0</v>
      </c>
      <c r="ER107" s="14">
        <f t="shared" si="149"/>
        <v>0</v>
      </c>
      <c r="ES107" s="14">
        <f t="shared" si="179"/>
        <v>114.22845105</v>
      </c>
    </row>
    <row r="108" spans="4:149" x14ac:dyDescent="0.35">
      <c r="D108" s="31">
        <f t="shared" si="150"/>
        <v>150</v>
      </c>
      <c r="E108" s="48">
        <v>44840</v>
      </c>
      <c r="F108" s="49">
        <v>120.300003</v>
      </c>
      <c r="G108" s="53">
        <f t="shared" si="90"/>
        <v>23.692380335257266</v>
      </c>
      <c r="H108" s="53">
        <f t="shared" si="91"/>
        <v>23.678269461819344</v>
      </c>
      <c r="I108" s="54">
        <f t="shared" si="92"/>
        <v>1</v>
      </c>
      <c r="J108" s="14">
        <f t="shared" si="93"/>
        <v>1</v>
      </c>
      <c r="K108" s="14">
        <f t="shared" si="151"/>
        <v>0</v>
      </c>
      <c r="L108" s="14">
        <f t="shared" si="94"/>
        <v>0</v>
      </c>
      <c r="M108" s="14">
        <f t="shared" si="95"/>
        <v>0</v>
      </c>
      <c r="N108" s="14">
        <f t="shared" si="152"/>
        <v>114.22845105</v>
      </c>
      <c r="S108" s="31">
        <f t="shared" si="153"/>
        <v>150</v>
      </c>
      <c r="T108" s="48">
        <v>44840</v>
      </c>
      <c r="U108" s="49">
        <v>120.300003</v>
      </c>
      <c r="V108" s="53">
        <f t="shared" si="96"/>
        <v>21.393778771304504</v>
      </c>
      <c r="W108" s="53">
        <f t="shared" si="97"/>
        <v>21.379667897866575</v>
      </c>
      <c r="X108" s="54">
        <f t="shared" si="98"/>
        <v>1</v>
      </c>
      <c r="Y108" s="14">
        <f t="shared" si="99"/>
        <v>1</v>
      </c>
      <c r="Z108" s="14">
        <f t="shared" si="154"/>
        <v>0</v>
      </c>
      <c r="AA108" s="14">
        <f t="shared" si="100"/>
        <v>0</v>
      </c>
      <c r="AB108" s="14">
        <f t="shared" si="101"/>
        <v>0</v>
      </c>
      <c r="AC108" s="14">
        <f t="shared" si="155"/>
        <v>114.22845105</v>
      </c>
      <c r="AH108" s="31">
        <f t="shared" si="156"/>
        <v>150</v>
      </c>
      <c r="AI108" s="48">
        <v>44840</v>
      </c>
      <c r="AJ108" s="49">
        <v>120.300003</v>
      </c>
      <c r="AK108" s="53">
        <f t="shared" si="102"/>
        <v>17.008833786128161</v>
      </c>
      <c r="AL108" s="53">
        <f t="shared" si="103"/>
        <v>16.994722912690239</v>
      </c>
      <c r="AM108" s="54">
        <f t="shared" si="104"/>
        <v>1</v>
      </c>
      <c r="AN108" s="14">
        <f t="shared" si="105"/>
        <v>1</v>
      </c>
      <c r="AO108" s="14">
        <f t="shared" si="157"/>
        <v>0</v>
      </c>
      <c r="AP108" s="14">
        <f t="shared" si="106"/>
        <v>0</v>
      </c>
      <c r="AQ108" s="14">
        <f t="shared" si="107"/>
        <v>0</v>
      </c>
      <c r="AR108" s="14">
        <f t="shared" si="158"/>
        <v>114.22845105631318</v>
      </c>
      <c r="AW108" s="31">
        <f t="shared" si="159"/>
        <v>150</v>
      </c>
      <c r="AX108" s="48">
        <v>44840</v>
      </c>
      <c r="AY108" s="49">
        <v>120.300003</v>
      </c>
      <c r="AZ108" s="53">
        <f t="shared" si="108"/>
        <v>44.339706145557059</v>
      </c>
      <c r="BA108" s="53">
        <f t="shared" si="109"/>
        <v>44.325595272119131</v>
      </c>
      <c r="BB108" s="54">
        <f t="shared" si="110"/>
        <v>1</v>
      </c>
      <c r="BC108" s="14">
        <f t="shared" si="111"/>
        <v>1</v>
      </c>
      <c r="BD108" s="14">
        <f t="shared" si="160"/>
        <v>0</v>
      </c>
      <c r="BE108" s="14">
        <f t="shared" si="112"/>
        <v>0</v>
      </c>
      <c r="BF108" s="14">
        <f t="shared" si="113"/>
        <v>0</v>
      </c>
      <c r="BG108" s="14">
        <f t="shared" si="161"/>
        <v>114.22845105</v>
      </c>
      <c r="BL108" s="31">
        <f t="shared" si="162"/>
        <v>150</v>
      </c>
      <c r="BM108" s="48">
        <v>44840</v>
      </c>
      <c r="BN108" s="49">
        <v>120.300003</v>
      </c>
      <c r="BO108" s="53">
        <f t="shared" si="114"/>
        <v>17.008833786128161</v>
      </c>
      <c r="BP108" s="53">
        <f t="shared" si="115"/>
        <v>16.994722912690239</v>
      </c>
      <c r="BQ108" s="54">
        <f t="shared" si="116"/>
        <v>1</v>
      </c>
      <c r="BR108" s="14">
        <f t="shared" si="117"/>
        <v>1</v>
      </c>
      <c r="BS108" s="14">
        <f t="shared" si="163"/>
        <v>0</v>
      </c>
      <c r="BT108" s="14">
        <f t="shared" si="118"/>
        <v>0</v>
      </c>
      <c r="BU108" s="14">
        <f t="shared" si="119"/>
        <v>0</v>
      </c>
      <c r="BV108" s="14">
        <f t="shared" si="164"/>
        <v>114.22845105631318</v>
      </c>
      <c r="CA108" s="31">
        <f t="shared" si="165"/>
        <v>150</v>
      </c>
      <c r="CB108" s="48">
        <v>44840</v>
      </c>
      <c r="CC108" s="49">
        <v>120.300003</v>
      </c>
      <c r="CD108" s="53">
        <f t="shared" si="120"/>
        <v>18.440545820566914</v>
      </c>
      <c r="CE108" s="53">
        <f t="shared" si="121"/>
        <v>18.426434947128989</v>
      </c>
      <c r="CF108" s="54">
        <f t="shared" si="122"/>
        <v>1</v>
      </c>
      <c r="CG108" s="14">
        <f t="shared" si="123"/>
        <v>1</v>
      </c>
      <c r="CH108" s="14">
        <f t="shared" si="166"/>
        <v>0</v>
      </c>
      <c r="CI108" s="14">
        <f t="shared" si="124"/>
        <v>0</v>
      </c>
      <c r="CJ108" s="14">
        <f t="shared" si="125"/>
        <v>0</v>
      </c>
      <c r="CK108" s="14">
        <f t="shared" si="167"/>
        <v>114.22845105000225</v>
      </c>
      <c r="CP108" s="31">
        <f t="shared" si="168"/>
        <v>150</v>
      </c>
      <c r="CQ108" s="48">
        <v>44840</v>
      </c>
      <c r="CR108" s="49">
        <v>120.300003</v>
      </c>
      <c r="CS108" s="53">
        <f t="shared" si="126"/>
        <v>39.311545678778927</v>
      </c>
      <c r="CT108" s="53">
        <f t="shared" si="127"/>
        <v>39.297434805341005</v>
      </c>
      <c r="CU108" s="54">
        <f t="shared" si="128"/>
        <v>1</v>
      </c>
      <c r="CV108" s="14">
        <f t="shared" si="129"/>
        <v>1</v>
      </c>
      <c r="CW108" s="14">
        <f t="shared" si="169"/>
        <v>0</v>
      </c>
      <c r="CX108" s="14">
        <f t="shared" si="130"/>
        <v>0</v>
      </c>
      <c r="CY108" s="14">
        <f t="shared" si="131"/>
        <v>0</v>
      </c>
      <c r="CZ108" s="14">
        <f t="shared" si="170"/>
        <v>114.22845105</v>
      </c>
      <c r="DE108" s="31">
        <f t="shared" si="171"/>
        <v>150</v>
      </c>
      <c r="DF108" s="48">
        <v>44840</v>
      </c>
      <c r="DG108" s="49">
        <v>120.300003</v>
      </c>
      <c r="DH108" s="53">
        <f t="shared" si="132"/>
        <v>4.0881908793652846</v>
      </c>
      <c r="DI108" s="53">
        <f t="shared" si="133"/>
        <v>4.0740800059273594</v>
      </c>
      <c r="DJ108" s="54">
        <f t="shared" si="134"/>
        <v>0.99997826248150889</v>
      </c>
      <c r="DK108" s="14">
        <f t="shared" si="135"/>
        <v>0.99997826248150889</v>
      </c>
      <c r="DL108" s="14">
        <f t="shared" si="172"/>
        <v>-1.7967668136886772E-5</v>
      </c>
      <c r="DM108" s="14">
        <f t="shared" si="136"/>
        <v>-2.1615105307704833E-3</v>
      </c>
      <c r="DN108" s="14">
        <f t="shared" si="137"/>
        <v>1.0807552653852416E-4</v>
      </c>
      <c r="DO108" s="14">
        <f t="shared" si="173"/>
        <v>205.91497979451606</v>
      </c>
      <c r="DT108" s="31">
        <f t="shared" si="174"/>
        <v>150</v>
      </c>
      <c r="DU108" s="48">
        <v>44840</v>
      </c>
      <c r="DV108" s="49">
        <v>120.300003</v>
      </c>
      <c r="DW108" s="53">
        <f t="shared" si="138"/>
        <v>66.130327477440801</v>
      </c>
      <c r="DX108" s="53">
        <f t="shared" si="139"/>
        <v>66.116216604002872</v>
      </c>
      <c r="DY108" s="54">
        <f t="shared" si="140"/>
        <v>1</v>
      </c>
      <c r="DZ108" s="14">
        <f t="shared" si="141"/>
        <v>1</v>
      </c>
      <c r="EA108" s="14">
        <f t="shared" si="175"/>
        <v>0</v>
      </c>
      <c r="EB108" s="14">
        <f t="shared" si="142"/>
        <v>0</v>
      </c>
      <c r="EC108" s="14">
        <f t="shared" si="143"/>
        <v>0</v>
      </c>
      <c r="ED108" s="14">
        <f t="shared" si="176"/>
        <v>114.22845105</v>
      </c>
      <c r="EI108" s="31">
        <f t="shared" si="177"/>
        <v>150</v>
      </c>
      <c r="EJ108" s="48">
        <v>44840</v>
      </c>
      <c r="EK108" s="49">
        <v>120.300003</v>
      </c>
      <c r="EL108" s="53">
        <f t="shared" si="144"/>
        <v>102.33117826199059</v>
      </c>
      <c r="EM108" s="53">
        <f t="shared" si="145"/>
        <v>102.31706738855266</v>
      </c>
      <c r="EN108" s="54">
        <f t="shared" si="146"/>
        <v>1</v>
      </c>
      <c r="EO108" s="14">
        <f t="shared" si="147"/>
        <v>1</v>
      </c>
      <c r="EP108" s="14">
        <f t="shared" si="178"/>
        <v>0</v>
      </c>
      <c r="EQ108" s="14">
        <f t="shared" si="148"/>
        <v>0</v>
      </c>
      <c r="ER108" s="14">
        <f t="shared" si="149"/>
        <v>0</v>
      </c>
      <c r="ES108" s="14">
        <f t="shared" si="179"/>
        <v>114.22845105</v>
      </c>
    </row>
    <row r="109" spans="4:149" x14ac:dyDescent="0.35">
      <c r="D109" s="31">
        <f t="shared" si="150"/>
        <v>151</v>
      </c>
      <c r="E109" s="48">
        <v>44841</v>
      </c>
      <c r="F109" s="49">
        <v>114.55999799999999</v>
      </c>
      <c r="G109" s="53">
        <f t="shared" si="90"/>
        <v>20.256650563477503</v>
      </c>
      <c r="H109" s="53">
        <f t="shared" si="91"/>
        <v>20.242572544271439</v>
      </c>
      <c r="I109" s="54">
        <f t="shared" si="92"/>
        <v>1</v>
      </c>
      <c r="J109" s="14">
        <f t="shared" si="93"/>
        <v>1</v>
      </c>
      <c r="K109" s="14">
        <f t="shared" si="151"/>
        <v>0</v>
      </c>
      <c r="L109" s="14">
        <f t="shared" si="94"/>
        <v>0</v>
      </c>
      <c r="M109" s="14">
        <f t="shared" si="95"/>
        <v>0</v>
      </c>
      <c r="N109" s="14">
        <f t="shared" si="152"/>
        <v>114.22845105</v>
      </c>
      <c r="S109" s="31">
        <f t="shared" si="153"/>
        <v>151</v>
      </c>
      <c r="T109" s="48">
        <v>44841</v>
      </c>
      <c r="U109" s="49">
        <v>114.55999799999999</v>
      </c>
      <c r="V109" s="53">
        <f t="shared" si="96"/>
        <v>17.952684694530564</v>
      </c>
      <c r="W109" s="53">
        <f t="shared" si="97"/>
        <v>17.9386066753245</v>
      </c>
      <c r="X109" s="54">
        <f t="shared" si="98"/>
        <v>1</v>
      </c>
      <c r="Y109" s="14">
        <f t="shared" si="99"/>
        <v>1</v>
      </c>
      <c r="Z109" s="14">
        <f t="shared" si="154"/>
        <v>0</v>
      </c>
      <c r="AA109" s="14">
        <f t="shared" si="100"/>
        <v>0</v>
      </c>
      <c r="AB109" s="14">
        <f t="shared" si="101"/>
        <v>0</v>
      </c>
      <c r="AC109" s="14">
        <f t="shared" si="155"/>
        <v>114.22845105</v>
      </c>
      <c r="AH109" s="31">
        <f t="shared" si="156"/>
        <v>151</v>
      </c>
      <c r="AI109" s="48">
        <v>44841</v>
      </c>
      <c r="AJ109" s="49">
        <v>114.55999799999999</v>
      </c>
      <c r="AK109" s="53">
        <f t="shared" si="102"/>
        <v>13.557506451597797</v>
      </c>
      <c r="AL109" s="53">
        <f t="shared" si="103"/>
        <v>13.543428432391732</v>
      </c>
      <c r="AM109" s="54">
        <f t="shared" si="104"/>
        <v>1</v>
      </c>
      <c r="AN109" s="14">
        <f t="shared" si="105"/>
        <v>1</v>
      </c>
      <c r="AO109" s="14">
        <f t="shared" si="157"/>
        <v>0</v>
      </c>
      <c r="AP109" s="14">
        <f t="shared" si="106"/>
        <v>0</v>
      </c>
      <c r="AQ109" s="14">
        <f t="shared" si="107"/>
        <v>0</v>
      </c>
      <c r="AR109" s="14">
        <f t="shared" si="158"/>
        <v>114.22845105631318</v>
      </c>
      <c r="AW109" s="31">
        <f t="shared" si="159"/>
        <v>151</v>
      </c>
      <c r="AX109" s="48">
        <v>44841</v>
      </c>
      <c r="AY109" s="49">
        <v>114.55999799999999</v>
      </c>
      <c r="AZ109" s="53">
        <f t="shared" si="108"/>
        <v>40.952161563719628</v>
      </c>
      <c r="BA109" s="53">
        <f t="shared" si="109"/>
        <v>40.93808354451356</v>
      </c>
      <c r="BB109" s="54">
        <f t="shared" si="110"/>
        <v>1</v>
      </c>
      <c r="BC109" s="14">
        <f t="shared" si="111"/>
        <v>1</v>
      </c>
      <c r="BD109" s="14">
        <f t="shared" si="160"/>
        <v>0</v>
      </c>
      <c r="BE109" s="14">
        <f t="shared" si="112"/>
        <v>0</v>
      </c>
      <c r="BF109" s="14">
        <f t="shared" si="113"/>
        <v>0</v>
      </c>
      <c r="BG109" s="14">
        <f t="shared" si="161"/>
        <v>114.22845105</v>
      </c>
      <c r="BL109" s="31">
        <f t="shared" si="162"/>
        <v>151</v>
      </c>
      <c r="BM109" s="48">
        <v>44841</v>
      </c>
      <c r="BN109" s="49">
        <v>114.55999799999999</v>
      </c>
      <c r="BO109" s="53">
        <f t="shared" si="114"/>
        <v>13.557506451597797</v>
      </c>
      <c r="BP109" s="53">
        <f t="shared" si="115"/>
        <v>13.543428432391732</v>
      </c>
      <c r="BQ109" s="54">
        <f t="shared" si="116"/>
        <v>1</v>
      </c>
      <c r="BR109" s="14">
        <f t="shared" si="117"/>
        <v>1</v>
      </c>
      <c r="BS109" s="14">
        <f t="shared" si="163"/>
        <v>0</v>
      </c>
      <c r="BT109" s="14">
        <f t="shared" si="118"/>
        <v>0</v>
      </c>
      <c r="BU109" s="14">
        <f t="shared" si="119"/>
        <v>0</v>
      </c>
      <c r="BV109" s="14">
        <f t="shared" si="164"/>
        <v>114.22845105631318</v>
      </c>
      <c r="CA109" s="31">
        <f t="shared" si="165"/>
        <v>151</v>
      </c>
      <c r="CB109" s="48">
        <v>44841</v>
      </c>
      <c r="CC109" s="49">
        <v>114.55999799999999</v>
      </c>
      <c r="CD109" s="53">
        <f t="shared" si="120"/>
        <v>14.992559708863956</v>
      </c>
      <c r="CE109" s="53">
        <f t="shared" si="121"/>
        <v>14.978481689657892</v>
      </c>
      <c r="CF109" s="54">
        <f t="shared" si="122"/>
        <v>1</v>
      </c>
      <c r="CG109" s="14">
        <f t="shared" si="123"/>
        <v>1</v>
      </c>
      <c r="CH109" s="14">
        <f t="shared" si="166"/>
        <v>0</v>
      </c>
      <c r="CI109" s="14">
        <f t="shared" si="124"/>
        <v>0</v>
      </c>
      <c r="CJ109" s="14">
        <f t="shared" si="125"/>
        <v>0</v>
      </c>
      <c r="CK109" s="14">
        <f t="shared" si="167"/>
        <v>114.22845105000225</v>
      </c>
      <c r="CP109" s="31">
        <f t="shared" si="168"/>
        <v>151</v>
      </c>
      <c r="CQ109" s="48">
        <v>44841</v>
      </c>
      <c r="CR109" s="49">
        <v>114.55999799999999</v>
      </c>
      <c r="CS109" s="53">
        <f t="shared" si="126"/>
        <v>35.912266750838832</v>
      </c>
      <c r="CT109" s="53">
        <f t="shared" si="127"/>
        <v>35.898188731632771</v>
      </c>
      <c r="CU109" s="54">
        <f t="shared" si="128"/>
        <v>1</v>
      </c>
      <c r="CV109" s="14">
        <f t="shared" si="129"/>
        <v>1</v>
      </c>
      <c r="CW109" s="14">
        <f t="shared" si="169"/>
        <v>0</v>
      </c>
      <c r="CX109" s="14">
        <f t="shared" si="130"/>
        <v>0</v>
      </c>
      <c r="CY109" s="14">
        <f t="shared" si="131"/>
        <v>0</v>
      </c>
      <c r="CZ109" s="14">
        <f t="shared" si="170"/>
        <v>114.22845105</v>
      </c>
      <c r="DE109" s="31">
        <f t="shared" si="171"/>
        <v>151</v>
      </c>
      <c r="DF109" s="48">
        <v>44841</v>
      </c>
      <c r="DG109" s="49">
        <v>114.55999799999999</v>
      </c>
      <c r="DH109" s="53">
        <f t="shared" si="132"/>
        <v>0.60671031151264154</v>
      </c>
      <c r="DI109" s="53">
        <f t="shared" si="133"/>
        <v>0.59263229230657666</v>
      </c>
      <c r="DJ109" s="54">
        <f t="shared" si="134"/>
        <v>0.72797841108461681</v>
      </c>
      <c r="DK109" s="14">
        <f t="shared" si="135"/>
        <v>0.72797841108461681</v>
      </c>
      <c r="DL109" s="14">
        <f t="shared" si="172"/>
        <v>-0.27199985139689209</v>
      </c>
      <c r="DM109" s="14">
        <f t="shared" si="136"/>
        <v>-31.160302432028253</v>
      </c>
      <c r="DN109" s="14">
        <f t="shared" si="137"/>
        <v>1.5580151216014126</v>
      </c>
      <c r="DO109" s="14">
        <f t="shared" si="173"/>
        <v>176.31269248408921</v>
      </c>
      <c r="DT109" s="31">
        <f t="shared" si="174"/>
        <v>151</v>
      </c>
      <c r="DU109" s="48">
        <v>44841</v>
      </c>
      <c r="DV109" s="49">
        <v>114.55999799999999</v>
      </c>
      <c r="DW109" s="53">
        <f t="shared" si="138"/>
        <v>62.793636223413692</v>
      </c>
      <c r="DX109" s="53">
        <f t="shared" si="139"/>
        <v>62.779558204207632</v>
      </c>
      <c r="DY109" s="54">
        <f t="shared" si="140"/>
        <v>1</v>
      </c>
      <c r="DZ109" s="14">
        <f t="shared" si="141"/>
        <v>1</v>
      </c>
      <c r="EA109" s="14">
        <f t="shared" si="175"/>
        <v>0</v>
      </c>
      <c r="EB109" s="14">
        <f t="shared" si="142"/>
        <v>0</v>
      </c>
      <c r="EC109" s="14">
        <f t="shared" si="143"/>
        <v>0</v>
      </c>
      <c r="ED109" s="14">
        <f t="shared" si="176"/>
        <v>114.22845105</v>
      </c>
      <c r="EI109" s="31">
        <f t="shared" si="177"/>
        <v>151</v>
      </c>
      <c r="EJ109" s="48">
        <v>44841</v>
      </c>
      <c r="EK109" s="49">
        <v>114.55999799999999</v>
      </c>
      <c r="EL109" s="53">
        <f t="shared" si="144"/>
        <v>99.078969855144436</v>
      </c>
      <c r="EM109" s="53">
        <f t="shared" si="145"/>
        <v>99.064891835938383</v>
      </c>
      <c r="EN109" s="54">
        <f t="shared" si="146"/>
        <v>1</v>
      </c>
      <c r="EO109" s="14">
        <f t="shared" si="147"/>
        <v>1</v>
      </c>
      <c r="EP109" s="14">
        <f t="shared" si="178"/>
        <v>0</v>
      </c>
      <c r="EQ109" s="14">
        <f t="shared" si="148"/>
        <v>0</v>
      </c>
      <c r="ER109" s="14">
        <f t="shared" si="149"/>
        <v>0</v>
      </c>
      <c r="ES109" s="14">
        <f t="shared" si="179"/>
        <v>114.22845105</v>
      </c>
    </row>
    <row r="110" spans="4:149" x14ac:dyDescent="0.35">
      <c r="D110" s="31">
        <f t="shared" si="150"/>
        <v>154</v>
      </c>
      <c r="E110" s="48">
        <v>44844</v>
      </c>
      <c r="F110" s="49">
        <v>113.66999800000001</v>
      </c>
      <c r="G110" s="53">
        <f t="shared" si="90"/>
        <v>19.787134459881486</v>
      </c>
      <c r="H110" s="53">
        <f t="shared" si="91"/>
        <v>19.773155466658725</v>
      </c>
      <c r="I110" s="54">
        <f t="shared" si="92"/>
        <v>1</v>
      </c>
      <c r="J110" s="14">
        <f t="shared" si="93"/>
        <v>1</v>
      </c>
      <c r="K110" s="14">
        <f t="shared" si="151"/>
        <v>0</v>
      </c>
      <c r="L110" s="14">
        <f t="shared" si="94"/>
        <v>0</v>
      </c>
      <c r="M110" s="14">
        <f t="shared" si="95"/>
        <v>0</v>
      </c>
      <c r="N110" s="14">
        <f t="shared" si="152"/>
        <v>114.22845105</v>
      </c>
      <c r="S110" s="31">
        <f t="shared" si="153"/>
        <v>154</v>
      </c>
      <c r="T110" s="48">
        <v>44844</v>
      </c>
      <c r="U110" s="49">
        <v>113.66999800000001</v>
      </c>
      <c r="V110" s="53">
        <f t="shared" si="96"/>
        <v>17.466847495270514</v>
      </c>
      <c r="W110" s="53">
        <f t="shared" si="97"/>
        <v>17.452868502047757</v>
      </c>
      <c r="X110" s="54">
        <f t="shared" si="98"/>
        <v>1</v>
      </c>
      <c r="Y110" s="14">
        <f t="shared" si="99"/>
        <v>1</v>
      </c>
      <c r="Z110" s="14">
        <f t="shared" si="154"/>
        <v>0</v>
      </c>
      <c r="AA110" s="14">
        <f t="shared" si="100"/>
        <v>0</v>
      </c>
      <c r="AB110" s="14">
        <f t="shared" si="101"/>
        <v>0</v>
      </c>
      <c r="AC110" s="14">
        <f t="shared" si="155"/>
        <v>114.22845105</v>
      </c>
      <c r="AH110" s="31">
        <f t="shared" si="156"/>
        <v>154</v>
      </c>
      <c r="AI110" s="48">
        <v>44844</v>
      </c>
      <c r="AJ110" s="49">
        <v>113.66999800000001</v>
      </c>
      <c r="AK110" s="53">
        <f t="shared" si="102"/>
        <v>13.040534188433291</v>
      </c>
      <c r="AL110" s="53">
        <f t="shared" si="103"/>
        <v>13.026555195210532</v>
      </c>
      <c r="AM110" s="54">
        <f t="shared" si="104"/>
        <v>1</v>
      </c>
      <c r="AN110" s="14">
        <f t="shared" si="105"/>
        <v>1</v>
      </c>
      <c r="AO110" s="14">
        <f t="shared" si="157"/>
        <v>0</v>
      </c>
      <c r="AP110" s="14">
        <f t="shared" si="106"/>
        <v>0</v>
      </c>
      <c r="AQ110" s="14">
        <f t="shared" si="107"/>
        <v>0</v>
      </c>
      <c r="AR110" s="14">
        <f t="shared" si="158"/>
        <v>114.22845105631318</v>
      </c>
      <c r="AW110" s="31">
        <f t="shared" si="159"/>
        <v>154</v>
      </c>
      <c r="AX110" s="48">
        <v>44844</v>
      </c>
      <c r="AY110" s="49">
        <v>113.66999800000001</v>
      </c>
      <c r="AZ110" s="53">
        <f t="shared" si="108"/>
        <v>40.629250676547848</v>
      </c>
      <c r="BA110" s="53">
        <f t="shared" si="109"/>
        <v>40.615271683325091</v>
      </c>
      <c r="BB110" s="54">
        <f t="shared" si="110"/>
        <v>1</v>
      </c>
      <c r="BC110" s="14">
        <f t="shared" si="111"/>
        <v>1</v>
      </c>
      <c r="BD110" s="14">
        <f t="shared" si="160"/>
        <v>0</v>
      </c>
      <c r="BE110" s="14">
        <f t="shared" si="112"/>
        <v>0</v>
      </c>
      <c r="BF110" s="14">
        <f t="shared" si="113"/>
        <v>0</v>
      </c>
      <c r="BG110" s="14">
        <f t="shared" si="161"/>
        <v>114.22845105</v>
      </c>
      <c r="BL110" s="31">
        <f t="shared" si="162"/>
        <v>154</v>
      </c>
      <c r="BM110" s="48">
        <v>44844</v>
      </c>
      <c r="BN110" s="49">
        <v>113.66999800000001</v>
      </c>
      <c r="BO110" s="53">
        <f t="shared" si="114"/>
        <v>13.040534188433291</v>
      </c>
      <c r="BP110" s="53">
        <f t="shared" si="115"/>
        <v>13.026555195210532</v>
      </c>
      <c r="BQ110" s="54">
        <f t="shared" si="116"/>
        <v>1</v>
      </c>
      <c r="BR110" s="14">
        <f t="shared" si="117"/>
        <v>1</v>
      </c>
      <c r="BS110" s="14">
        <f t="shared" si="163"/>
        <v>0</v>
      </c>
      <c r="BT110" s="14">
        <f t="shared" si="118"/>
        <v>0</v>
      </c>
      <c r="BU110" s="14">
        <f t="shared" si="119"/>
        <v>0</v>
      </c>
      <c r="BV110" s="14">
        <f t="shared" si="164"/>
        <v>114.22845105631318</v>
      </c>
      <c r="CA110" s="31">
        <f t="shared" si="165"/>
        <v>154</v>
      </c>
      <c r="CB110" s="48">
        <v>44844</v>
      </c>
      <c r="CC110" s="49">
        <v>113.66999800000001</v>
      </c>
      <c r="CD110" s="53">
        <f t="shared" si="120"/>
        <v>14.48575323930363</v>
      </c>
      <c r="CE110" s="53">
        <f t="shared" si="121"/>
        <v>14.471774246080871</v>
      </c>
      <c r="CF110" s="54">
        <f t="shared" si="122"/>
        <v>1</v>
      </c>
      <c r="CG110" s="14">
        <f t="shared" si="123"/>
        <v>1</v>
      </c>
      <c r="CH110" s="14">
        <f t="shared" si="166"/>
        <v>0</v>
      </c>
      <c r="CI110" s="14">
        <f t="shared" si="124"/>
        <v>0</v>
      </c>
      <c r="CJ110" s="14">
        <f t="shared" si="125"/>
        <v>0</v>
      </c>
      <c r="CK110" s="14">
        <f t="shared" si="167"/>
        <v>114.22845105000225</v>
      </c>
      <c r="CP110" s="31">
        <f t="shared" si="168"/>
        <v>154</v>
      </c>
      <c r="CQ110" s="48">
        <v>44844</v>
      </c>
      <c r="CR110" s="49">
        <v>113.66999800000001</v>
      </c>
      <c r="CS110" s="53">
        <f t="shared" si="126"/>
        <v>35.553653683141569</v>
      </c>
      <c r="CT110" s="53">
        <f t="shared" si="127"/>
        <v>35.539674689918805</v>
      </c>
      <c r="CU110" s="54">
        <f t="shared" si="128"/>
        <v>1</v>
      </c>
      <c r="CV110" s="14">
        <f t="shared" si="129"/>
        <v>1</v>
      </c>
      <c r="CW110" s="14">
        <f t="shared" si="169"/>
        <v>0</v>
      </c>
      <c r="CX110" s="14">
        <f t="shared" si="130"/>
        <v>0</v>
      </c>
      <c r="CY110" s="14">
        <f t="shared" si="131"/>
        <v>0</v>
      </c>
      <c r="CZ110" s="14">
        <f t="shared" si="170"/>
        <v>114.22845105</v>
      </c>
      <c r="DE110" s="31">
        <f t="shared" si="171"/>
        <v>154</v>
      </c>
      <c r="DF110" s="48">
        <v>44844</v>
      </c>
      <c r="DG110" s="49">
        <v>113.66999800000001</v>
      </c>
      <c r="DH110" s="53">
        <f t="shared" si="132"/>
        <v>-2.0042754321851868E-3</v>
      </c>
      <c r="DI110" s="53">
        <f t="shared" si="133"/>
        <v>-1.5983268654945183E-2</v>
      </c>
      <c r="DJ110" s="54">
        <f t="shared" si="134"/>
        <v>0.4992004103238728</v>
      </c>
      <c r="DK110" s="14">
        <f t="shared" si="135"/>
        <v>0.4992004103238728</v>
      </c>
      <c r="DL110" s="14">
        <f t="shared" si="172"/>
        <v>-0.228778000760744</v>
      </c>
      <c r="DM110" s="14">
        <f t="shared" si="136"/>
        <v>-26.005194888917771</v>
      </c>
      <c r="DN110" s="14">
        <f t="shared" si="137"/>
        <v>1.3002597444458885</v>
      </c>
      <c r="DO110" s="14">
        <f t="shared" si="173"/>
        <v>151.60775733961734</v>
      </c>
      <c r="DT110" s="31">
        <f t="shared" si="174"/>
        <v>154</v>
      </c>
      <c r="DU110" s="48">
        <v>44844</v>
      </c>
      <c r="DV110" s="49">
        <v>113.66999800000001</v>
      </c>
      <c r="DW110" s="53">
        <f t="shared" si="138"/>
        <v>62.625448460472647</v>
      </c>
      <c r="DX110" s="53">
        <f t="shared" si="139"/>
        <v>62.611469467249883</v>
      </c>
      <c r="DY110" s="54">
        <f t="shared" si="140"/>
        <v>1</v>
      </c>
      <c r="DZ110" s="14">
        <f t="shared" si="141"/>
        <v>1</v>
      </c>
      <c r="EA110" s="14">
        <f t="shared" si="175"/>
        <v>0</v>
      </c>
      <c r="EB110" s="14">
        <f t="shared" si="142"/>
        <v>0</v>
      </c>
      <c r="EC110" s="14">
        <f t="shared" si="143"/>
        <v>0</v>
      </c>
      <c r="ED110" s="14">
        <f t="shared" si="176"/>
        <v>114.22845105</v>
      </c>
      <c r="EI110" s="31">
        <f t="shared" si="177"/>
        <v>154</v>
      </c>
      <c r="EJ110" s="48">
        <v>44844</v>
      </c>
      <c r="EK110" s="49">
        <v>113.66999800000001</v>
      </c>
      <c r="EL110" s="53">
        <f t="shared" si="144"/>
        <v>99.167824268646513</v>
      </c>
      <c r="EM110" s="53">
        <f t="shared" si="145"/>
        <v>99.153845275423762</v>
      </c>
      <c r="EN110" s="54">
        <f t="shared" si="146"/>
        <v>1</v>
      </c>
      <c r="EO110" s="14">
        <f t="shared" si="147"/>
        <v>1</v>
      </c>
      <c r="EP110" s="14">
        <f t="shared" si="178"/>
        <v>0</v>
      </c>
      <c r="EQ110" s="14">
        <f t="shared" si="148"/>
        <v>0</v>
      </c>
      <c r="ER110" s="14">
        <f t="shared" si="149"/>
        <v>0</v>
      </c>
      <c r="ES110" s="14">
        <f t="shared" si="179"/>
        <v>114.22845105</v>
      </c>
    </row>
    <row r="111" spans="4:149" x14ac:dyDescent="0.35">
      <c r="D111" s="31">
        <f t="shared" si="150"/>
        <v>155</v>
      </c>
      <c r="E111" s="48">
        <v>44845</v>
      </c>
      <c r="F111" s="49">
        <v>112.209999</v>
      </c>
      <c r="G111" s="53">
        <f t="shared" si="90"/>
        <v>18.888811830276374</v>
      </c>
      <c r="H111" s="53">
        <f t="shared" si="91"/>
        <v>18.874866001971565</v>
      </c>
      <c r="I111" s="54">
        <f t="shared" si="92"/>
        <v>1</v>
      </c>
      <c r="J111" s="14">
        <f t="shared" si="93"/>
        <v>1</v>
      </c>
      <c r="K111" s="14">
        <f t="shared" si="151"/>
        <v>0</v>
      </c>
      <c r="L111" s="14">
        <f t="shared" si="94"/>
        <v>0</v>
      </c>
      <c r="M111" s="14">
        <f t="shared" si="95"/>
        <v>0</v>
      </c>
      <c r="N111" s="14">
        <f t="shared" si="152"/>
        <v>114.22845105</v>
      </c>
      <c r="S111" s="31">
        <f t="shared" si="153"/>
        <v>155</v>
      </c>
      <c r="T111" s="48">
        <v>44845</v>
      </c>
      <c r="U111" s="49">
        <v>112.209999</v>
      </c>
      <c r="V111" s="53">
        <f t="shared" si="96"/>
        <v>16.563006934057078</v>
      </c>
      <c r="W111" s="53">
        <f t="shared" si="97"/>
        <v>16.549061105752273</v>
      </c>
      <c r="X111" s="54">
        <f t="shared" si="98"/>
        <v>1</v>
      </c>
      <c r="Y111" s="14">
        <f t="shared" si="99"/>
        <v>1</v>
      </c>
      <c r="Z111" s="14">
        <f t="shared" si="154"/>
        <v>0</v>
      </c>
      <c r="AA111" s="14">
        <f t="shared" si="100"/>
        <v>0</v>
      </c>
      <c r="AB111" s="14">
        <f t="shared" si="101"/>
        <v>0</v>
      </c>
      <c r="AC111" s="14">
        <f t="shared" si="155"/>
        <v>114.22845105</v>
      </c>
      <c r="AH111" s="31">
        <f t="shared" si="156"/>
        <v>155</v>
      </c>
      <c r="AI111" s="48">
        <v>44845</v>
      </c>
      <c r="AJ111" s="49">
        <v>112.209999</v>
      </c>
      <c r="AK111" s="53">
        <f t="shared" si="102"/>
        <v>12.126167302469234</v>
      </c>
      <c r="AL111" s="53">
        <f t="shared" si="103"/>
        <v>12.112221474164425</v>
      </c>
      <c r="AM111" s="54">
        <f t="shared" si="104"/>
        <v>1</v>
      </c>
      <c r="AN111" s="14">
        <f t="shared" si="105"/>
        <v>1</v>
      </c>
      <c r="AO111" s="14">
        <f t="shared" si="157"/>
        <v>0</v>
      </c>
      <c r="AP111" s="14">
        <f t="shared" si="106"/>
        <v>0</v>
      </c>
      <c r="AQ111" s="14">
        <f t="shared" si="107"/>
        <v>0</v>
      </c>
      <c r="AR111" s="14">
        <f t="shared" si="158"/>
        <v>114.22845105631318</v>
      </c>
      <c r="AW111" s="31">
        <f t="shared" si="159"/>
        <v>155</v>
      </c>
      <c r="AX111" s="48">
        <v>44845</v>
      </c>
      <c r="AY111" s="49">
        <v>112.209999</v>
      </c>
      <c r="AZ111" s="53">
        <f t="shared" si="108"/>
        <v>39.78049319712035</v>
      </c>
      <c r="BA111" s="53">
        <f t="shared" si="109"/>
        <v>39.766547368815544</v>
      </c>
      <c r="BB111" s="54">
        <f t="shared" si="110"/>
        <v>1</v>
      </c>
      <c r="BC111" s="14">
        <f t="shared" si="111"/>
        <v>1</v>
      </c>
      <c r="BD111" s="14">
        <f t="shared" si="160"/>
        <v>0</v>
      </c>
      <c r="BE111" s="14">
        <f t="shared" si="112"/>
        <v>0</v>
      </c>
      <c r="BF111" s="14">
        <f t="shared" si="113"/>
        <v>0</v>
      </c>
      <c r="BG111" s="14">
        <f t="shared" si="161"/>
        <v>114.22845105</v>
      </c>
      <c r="BL111" s="31">
        <f t="shared" si="162"/>
        <v>155</v>
      </c>
      <c r="BM111" s="48">
        <v>44845</v>
      </c>
      <c r="BN111" s="49">
        <v>112.209999</v>
      </c>
      <c r="BO111" s="53">
        <f t="shared" si="114"/>
        <v>12.126167302469234</v>
      </c>
      <c r="BP111" s="53">
        <f t="shared" si="115"/>
        <v>12.112221474164425</v>
      </c>
      <c r="BQ111" s="54">
        <f t="shared" si="116"/>
        <v>1</v>
      </c>
      <c r="BR111" s="14">
        <f t="shared" si="117"/>
        <v>1</v>
      </c>
      <c r="BS111" s="14">
        <f t="shared" si="163"/>
        <v>0</v>
      </c>
      <c r="BT111" s="14">
        <f t="shared" si="118"/>
        <v>0</v>
      </c>
      <c r="BU111" s="14">
        <f t="shared" si="119"/>
        <v>0</v>
      </c>
      <c r="BV111" s="14">
        <f t="shared" si="164"/>
        <v>114.22845105631318</v>
      </c>
      <c r="CA111" s="31">
        <f t="shared" si="165"/>
        <v>155</v>
      </c>
      <c r="CB111" s="48">
        <v>44845</v>
      </c>
      <c r="CC111" s="49">
        <v>112.209999</v>
      </c>
      <c r="CD111" s="53">
        <f t="shared" si="120"/>
        <v>13.574823264378342</v>
      </c>
      <c r="CE111" s="53">
        <f t="shared" si="121"/>
        <v>13.560877436073536</v>
      </c>
      <c r="CF111" s="54">
        <f t="shared" si="122"/>
        <v>1</v>
      </c>
      <c r="CG111" s="14">
        <f t="shared" si="123"/>
        <v>1</v>
      </c>
      <c r="CH111" s="14">
        <f t="shared" si="166"/>
        <v>0</v>
      </c>
      <c r="CI111" s="14">
        <f t="shared" si="124"/>
        <v>0</v>
      </c>
      <c r="CJ111" s="14">
        <f t="shared" si="125"/>
        <v>0</v>
      </c>
      <c r="CK111" s="14">
        <f t="shared" si="167"/>
        <v>114.22845105000225</v>
      </c>
      <c r="CP111" s="31">
        <f t="shared" si="168"/>
        <v>155</v>
      </c>
      <c r="CQ111" s="48">
        <v>44845</v>
      </c>
      <c r="CR111" s="49">
        <v>112.209999</v>
      </c>
      <c r="CS111" s="53">
        <f t="shared" si="126"/>
        <v>34.692825801428434</v>
      </c>
      <c r="CT111" s="53">
        <f t="shared" si="127"/>
        <v>34.678879973123628</v>
      </c>
      <c r="CU111" s="54">
        <f t="shared" si="128"/>
        <v>1</v>
      </c>
      <c r="CV111" s="14">
        <f t="shared" si="129"/>
        <v>1</v>
      </c>
      <c r="CW111" s="14">
        <f t="shared" si="169"/>
        <v>0</v>
      </c>
      <c r="CX111" s="14">
        <f t="shared" si="130"/>
        <v>0</v>
      </c>
      <c r="CY111" s="14">
        <f t="shared" si="131"/>
        <v>0</v>
      </c>
      <c r="CZ111" s="14">
        <f t="shared" si="170"/>
        <v>114.22845105</v>
      </c>
      <c r="DE111" s="31">
        <f t="shared" si="171"/>
        <v>155</v>
      </c>
      <c r="DF111" s="48">
        <v>44845</v>
      </c>
      <c r="DG111" s="49">
        <v>112.209999</v>
      </c>
      <c r="DH111" s="53">
        <f t="shared" si="132"/>
        <v>-0.94738794351848876</v>
      </c>
      <c r="DI111" s="53">
        <f t="shared" si="133"/>
        <v>-0.96133377182329594</v>
      </c>
      <c r="DJ111" s="54">
        <f t="shared" si="134"/>
        <v>0.1717205662059865</v>
      </c>
      <c r="DK111" s="14">
        <f t="shared" si="135"/>
        <v>0.1717205662059865</v>
      </c>
      <c r="DL111" s="14">
        <f t="shared" si="172"/>
        <v>-0.32747984411788633</v>
      </c>
      <c r="DM111" s="14">
        <f t="shared" si="136"/>
        <v>-36.746512980988179</v>
      </c>
      <c r="DN111" s="14">
        <f t="shared" si="137"/>
        <v>1.837325649049409</v>
      </c>
      <c r="DO111" s="14">
        <f t="shared" si="173"/>
        <v>116.69857000767857</v>
      </c>
      <c r="DT111" s="31">
        <f t="shared" si="174"/>
        <v>155</v>
      </c>
      <c r="DU111" s="48">
        <v>44845</v>
      </c>
      <c r="DV111" s="49">
        <v>112.209999</v>
      </c>
      <c r="DW111" s="53">
        <f t="shared" si="138"/>
        <v>61.829000681037385</v>
      </c>
      <c r="DX111" s="53">
        <f t="shared" si="139"/>
        <v>61.81505485273258</v>
      </c>
      <c r="DY111" s="54">
        <f t="shared" si="140"/>
        <v>1</v>
      </c>
      <c r="DZ111" s="14">
        <f t="shared" si="141"/>
        <v>1</v>
      </c>
      <c r="EA111" s="14">
        <f t="shared" si="175"/>
        <v>0</v>
      </c>
      <c r="EB111" s="14">
        <f t="shared" si="142"/>
        <v>0</v>
      </c>
      <c r="EC111" s="14">
        <f t="shared" si="143"/>
        <v>0</v>
      </c>
      <c r="ED111" s="14">
        <f t="shared" si="176"/>
        <v>114.22845105</v>
      </c>
      <c r="EI111" s="31">
        <f t="shared" si="177"/>
        <v>155</v>
      </c>
      <c r="EJ111" s="48">
        <v>44845</v>
      </c>
      <c r="EK111" s="49">
        <v>112.209999</v>
      </c>
      <c r="EL111" s="53">
        <f t="shared" si="144"/>
        <v>98.45827881361781</v>
      </c>
      <c r="EM111" s="53">
        <f t="shared" si="145"/>
        <v>98.444332985313011</v>
      </c>
      <c r="EN111" s="54">
        <f t="shared" si="146"/>
        <v>1</v>
      </c>
      <c r="EO111" s="14">
        <f t="shared" si="147"/>
        <v>1</v>
      </c>
      <c r="EP111" s="14">
        <f t="shared" si="178"/>
        <v>0</v>
      </c>
      <c r="EQ111" s="14">
        <f t="shared" si="148"/>
        <v>0</v>
      </c>
      <c r="ER111" s="14">
        <f t="shared" si="149"/>
        <v>0</v>
      </c>
      <c r="ES111" s="14">
        <f t="shared" si="179"/>
        <v>114.22845105</v>
      </c>
    </row>
    <row r="112" spans="4:149" x14ac:dyDescent="0.35">
      <c r="D112" s="31">
        <f t="shared" si="150"/>
        <v>156</v>
      </c>
      <c r="E112" s="48">
        <v>44846</v>
      </c>
      <c r="F112" s="49">
        <v>112.900002</v>
      </c>
      <c r="G112" s="53">
        <f t="shared" si="90"/>
        <v>19.356131104815088</v>
      </c>
      <c r="H112" s="53">
        <f t="shared" si="91"/>
        <v>19.342218520486774</v>
      </c>
      <c r="I112" s="54">
        <f t="shared" si="92"/>
        <v>1</v>
      </c>
      <c r="J112" s="14">
        <f t="shared" si="93"/>
        <v>1</v>
      </c>
      <c r="K112" s="14">
        <f t="shared" si="151"/>
        <v>0</v>
      </c>
      <c r="L112" s="14">
        <f t="shared" si="94"/>
        <v>0</v>
      </c>
      <c r="M112" s="14">
        <f t="shared" si="95"/>
        <v>0</v>
      </c>
      <c r="N112" s="14">
        <f t="shared" si="152"/>
        <v>114.22845105</v>
      </c>
      <c r="S112" s="31">
        <f t="shared" si="153"/>
        <v>156</v>
      </c>
      <c r="T112" s="48">
        <v>44846</v>
      </c>
      <c r="U112" s="49">
        <v>112.900002</v>
      </c>
      <c r="V112" s="53">
        <f t="shared" si="96"/>
        <v>17.02476872182843</v>
      </c>
      <c r="W112" s="53">
        <f t="shared" si="97"/>
        <v>17.010856137500117</v>
      </c>
      <c r="X112" s="54">
        <f t="shared" si="98"/>
        <v>1</v>
      </c>
      <c r="Y112" s="14">
        <f t="shared" si="99"/>
        <v>1</v>
      </c>
      <c r="Z112" s="14">
        <f t="shared" si="154"/>
        <v>0</v>
      </c>
      <c r="AA112" s="14">
        <f t="shared" si="100"/>
        <v>0</v>
      </c>
      <c r="AB112" s="14">
        <f t="shared" si="101"/>
        <v>0</v>
      </c>
      <c r="AC112" s="14">
        <f t="shared" si="155"/>
        <v>114.22845105</v>
      </c>
      <c r="AH112" s="31">
        <f t="shared" si="156"/>
        <v>156</v>
      </c>
      <c r="AI112" s="48">
        <v>44846</v>
      </c>
      <c r="AJ112" s="49">
        <v>112.900002</v>
      </c>
      <c r="AK112" s="53">
        <f t="shared" si="102"/>
        <v>12.57732730778601</v>
      </c>
      <c r="AL112" s="53">
        <f t="shared" si="103"/>
        <v>12.563414723457699</v>
      </c>
      <c r="AM112" s="54">
        <f t="shared" si="104"/>
        <v>1</v>
      </c>
      <c r="AN112" s="14">
        <f t="shared" si="105"/>
        <v>1</v>
      </c>
      <c r="AO112" s="14">
        <f t="shared" si="157"/>
        <v>0</v>
      </c>
      <c r="AP112" s="14">
        <f t="shared" si="106"/>
        <v>0</v>
      </c>
      <c r="AQ112" s="14">
        <f t="shared" si="107"/>
        <v>0</v>
      </c>
      <c r="AR112" s="14">
        <f t="shared" si="158"/>
        <v>114.22845105631318</v>
      </c>
      <c r="AW112" s="31">
        <f t="shared" si="159"/>
        <v>156</v>
      </c>
      <c r="AX112" s="48">
        <v>44846</v>
      </c>
      <c r="AY112" s="49">
        <v>112.900002</v>
      </c>
      <c r="AZ112" s="53">
        <f t="shared" si="108"/>
        <v>40.297732928415016</v>
      </c>
      <c r="BA112" s="53">
        <f t="shared" si="109"/>
        <v>40.283820344086706</v>
      </c>
      <c r="BB112" s="54">
        <f t="shared" si="110"/>
        <v>1</v>
      </c>
      <c r="BC112" s="14">
        <f t="shared" si="111"/>
        <v>1</v>
      </c>
      <c r="BD112" s="14">
        <f t="shared" si="160"/>
        <v>0</v>
      </c>
      <c r="BE112" s="14">
        <f t="shared" si="112"/>
        <v>0</v>
      </c>
      <c r="BF112" s="14">
        <f t="shared" si="113"/>
        <v>0</v>
      </c>
      <c r="BG112" s="14">
        <f t="shared" si="161"/>
        <v>114.22845105</v>
      </c>
      <c r="BL112" s="31">
        <f t="shared" si="162"/>
        <v>156</v>
      </c>
      <c r="BM112" s="48">
        <v>44846</v>
      </c>
      <c r="BN112" s="49">
        <v>112.900002</v>
      </c>
      <c r="BO112" s="53">
        <f t="shared" si="114"/>
        <v>12.57732730778601</v>
      </c>
      <c r="BP112" s="53">
        <f t="shared" si="115"/>
        <v>12.563414723457699</v>
      </c>
      <c r="BQ112" s="54">
        <f t="shared" si="116"/>
        <v>1</v>
      </c>
      <c r="BR112" s="14">
        <f t="shared" si="117"/>
        <v>1</v>
      </c>
      <c r="BS112" s="14">
        <f t="shared" si="163"/>
        <v>0</v>
      </c>
      <c r="BT112" s="14">
        <f t="shared" si="118"/>
        <v>0</v>
      </c>
      <c r="BU112" s="14">
        <f t="shared" si="119"/>
        <v>0</v>
      </c>
      <c r="BV112" s="14">
        <f t="shared" si="164"/>
        <v>114.22845105631318</v>
      </c>
      <c r="CA112" s="31">
        <f t="shared" si="165"/>
        <v>156</v>
      </c>
      <c r="CB112" s="48">
        <v>44846</v>
      </c>
      <c r="CC112" s="49">
        <v>112.900002</v>
      </c>
      <c r="CD112" s="53">
        <f t="shared" si="120"/>
        <v>14.029444818147379</v>
      </c>
      <c r="CE112" s="53">
        <f t="shared" si="121"/>
        <v>14.015532233819068</v>
      </c>
      <c r="CF112" s="54">
        <f t="shared" si="122"/>
        <v>1</v>
      </c>
      <c r="CG112" s="14">
        <f t="shared" si="123"/>
        <v>1</v>
      </c>
      <c r="CH112" s="14">
        <f t="shared" si="166"/>
        <v>0</v>
      </c>
      <c r="CI112" s="14">
        <f t="shared" si="124"/>
        <v>0</v>
      </c>
      <c r="CJ112" s="14">
        <f t="shared" si="125"/>
        <v>0</v>
      </c>
      <c r="CK112" s="14">
        <f t="shared" si="167"/>
        <v>114.22845105000225</v>
      </c>
      <c r="CP112" s="31">
        <f t="shared" si="168"/>
        <v>156</v>
      </c>
      <c r="CQ112" s="48">
        <v>44846</v>
      </c>
      <c r="CR112" s="49">
        <v>112.900002</v>
      </c>
      <c r="CS112" s="53">
        <f t="shared" si="126"/>
        <v>35.197908604051094</v>
      </c>
      <c r="CT112" s="53">
        <f t="shared" si="127"/>
        <v>35.183996019722777</v>
      </c>
      <c r="CU112" s="54">
        <f t="shared" si="128"/>
        <v>1</v>
      </c>
      <c r="CV112" s="14">
        <f t="shared" si="129"/>
        <v>1</v>
      </c>
      <c r="CW112" s="14">
        <f t="shared" si="169"/>
        <v>0</v>
      </c>
      <c r="CX112" s="14">
        <f t="shared" si="130"/>
        <v>0</v>
      </c>
      <c r="CY112" s="14">
        <f t="shared" si="131"/>
        <v>0</v>
      </c>
      <c r="CZ112" s="14">
        <f t="shared" si="170"/>
        <v>114.22845105</v>
      </c>
      <c r="DE112" s="31">
        <f t="shared" si="171"/>
        <v>156</v>
      </c>
      <c r="DF112" s="48">
        <v>44846</v>
      </c>
      <c r="DG112" s="49">
        <v>112.900002</v>
      </c>
      <c r="DH112" s="53">
        <f t="shared" si="132"/>
        <v>-0.52746706337522564</v>
      </c>
      <c r="DI112" s="53">
        <f t="shared" si="133"/>
        <v>-0.54137964770353708</v>
      </c>
      <c r="DJ112" s="54">
        <f t="shared" si="134"/>
        <v>0.2989346414838393</v>
      </c>
      <c r="DK112" s="14">
        <f t="shared" si="135"/>
        <v>0.2989346414838393</v>
      </c>
      <c r="DL112" s="14">
        <f t="shared" si="172"/>
        <v>0.12721407527785281</v>
      </c>
      <c r="DM112" s="14">
        <f t="shared" si="136"/>
        <v>14.362469353297733</v>
      </c>
      <c r="DN112" s="14">
        <f t="shared" si="137"/>
        <v>0.71812346766488666</v>
      </c>
      <c r="DO112" s="14">
        <f t="shared" si="173"/>
        <v>131.77916282864118</v>
      </c>
      <c r="DT112" s="31">
        <f t="shared" si="174"/>
        <v>156</v>
      </c>
      <c r="DU112" s="48">
        <v>44846</v>
      </c>
      <c r="DV112" s="49">
        <v>112.900002</v>
      </c>
      <c r="DW112" s="53">
        <f t="shared" si="138"/>
        <v>62.398925093141465</v>
      </c>
      <c r="DX112" s="53">
        <f t="shared" si="139"/>
        <v>62.385012508813155</v>
      </c>
      <c r="DY112" s="54">
        <f t="shared" si="140"/>
        <v>1</v>
      </c>
      <c r="DZ112" s="14">
        <f t="shared" si="141"/>
        <v>1</v>
      </c>
      <c r="EA112" s="14">
        <f t="shared" si="175"/>
        <v>0</v>
      </c>
      <c r="EB112" s="14">
        <f t="shared" si="142"/>
        <v>0</v>
      </c>
      <c r="EC112" s="14">
        <f t="shared" si="143"/>
        <v>0</v>
      </c>
      <c r="ED112" s="14">
        <f t="shared" si="176"/>
        <v>114.22845105</v>
      </c>
      <c r="EI112" s="31">
        <f t="shared" si="177"/>
        <v>156</v>
      </c>
      <c r="EJ112" s="48">
        <v>44846</v>
      </c>
      <c r="EK112" s="49">
        <v>112.900002</v>
      </c>
      <c r="EL112" s="53">
        <f t="shared" si="144"/>
        <v>99.115728507335689</v>
      </c>
      <c r="EM112" s="53">
        <f t="shared" si="145"/>
        <v>99.101815923007365</v>
      </c>
      <c r="EN112" s="54">
        <f t="shared" si="146"/>
        <v>1</v>
      </c>
      <c r="EO112" s="14">
        <f t="shared" si="147"/>
        <v>1</v>
      </c>
      <c r="EP112" s="14">
        <f t="shared" si="178"/>
        <v>0</v>
      </c>
      <c r="EQ112" s="14">
        <f t="shared" si="148"/>
        <v>0</v>
      </c>
      <c r="ER112" s="14">
        <f t="shared" si="149"/>
        <v>0</v>
      </c>
      <c r="ES112" s="14">
        <f t="shared" si="179"/>
        <v>114.22845105</v>
      </c>
    </row>
    <row r="113" spans="4:149" x14ac:dyDescent="0.35">
      <c r="D113" s="31">
        <f t="shared" si="150"/>
        <v>157</v>
      </c>
      <c r="E113" s="48">
        <v>44847</v>
      </c>
      <c r="F113" s="49">
        <v>112.529999</v>
      </c>
      <c r="G113" s="53">
        <f t="shared" si="90"/>
        <v>19.147594675675961</v>
      </c>
      <c r="H113" s="53">
        <f t="shared" si="91"/>
        <v>19.133715414950778</v>
      </c>
      <c r="I113" s="54">
        <f t="shared" si="92"/>
        <v>1</v>
      </c>
      <c r="J113" s="14">
        <f t="shared" si="93"/>
        <v>1</v>
      </c>
      <c r="K113" s="14">
        <f t="shared" si="151"/>
        <v>0</v>
      </c>
      <c r="L113" s="14">
        <f t="shared" si="94"/>
        <v>0</v>
      </c>
      <c r="M113" s="14">
        <f t="shared" si="95"/>
        <v>0</v>
      </c>
      <c r="N113" s="14">
        <f t="shared" si="152"/>
        <v>114.22845105</v>
      </c>
      <c r="S113" s="31">
        <f t="shared" si="153"/>
        <v>157</v>
      </c>
      <c r="T113" s="48">
        <v>44847</v>
      </c>
      <c r="U113" s="49">
        <v>112.529999</v>
      </c>
      <c r="V113" s="53">
        <f t="shared" si="96"/>
        <v>16.810634775909413</v>
      </c>
      <c r="W113" s="53">
        <f t="shared" si="97"/>
        <v>16.79675551518423</v>
      </c>
      <c r="X113" s="54">
        <f t="shared" si="98"/>
        <v>1</v>
      </c>
      <c r="Y113" s="14">
        <f t="shared" si="99"/>
        <v>1</v>
      </c>
      <c r="Z113" s="14">
        <f t="shared" si="154"/>
        <v>0</v>
      </c>
      <c r="AA113" s="14">
        <f t="shared" si="100"/>
        <v>0</v>
      </c>
      <c r="AB113" s="14">
        <f t="shared" si="101"/>
        <v>0</v>
      </c>
      <c r="AC113" s="14">
        <f t="shared" si="155"/>
        <v>114.22845105</v>
      </c>
      <c r="AH113" s="31">
        <f t="shared" si="156"/>
        <v>157</v>
      </c>
      <c r="AI113" s="48">
        <v>44847</v>
      </c>
      <c r="AJ113" s="49">
        <v>112.529999</v>
      </c>
      <c r="AK113" s="53">
        <f t="shared" si="102"/>
        <v>12.352515215850627</v>
      </c>
      <c r="AL113" s="53">
        <f t="shared" si="103"/>
        <v>12.338635955125444</v>
      </c>
      <c r="AM113" s="54">
        <f t="shared" si="104"/>
        <v>1</v>
      </c>
      <c r="AN113" s="14">
        <f t="shared" si="105"/>
        <v>1</v>
      </c>
      <c r="AO113" s="14">
        <f t="shared" si="157"/>
        <v>0</v>
      </c>
      <c r="AP113" s="14">
        <f t="shared" si="106"/>
        <v>0</v>
      </c>
      <c r="AQ113" s="14">
        <f t="shared" si="107"/>
        <v>0</v>
      </c>
      <c r="AR113" s="14">
        <f t="shared" si="158"/>
        <v>114.22845105631318</v>
      </c>
      <c r="AW113" s="31">
        <f t="shared" si="159"/>
        <v>157</v>
      </c>
      <c r="AX113" s="48">
        <v>44847</v>
      </c>
      <c r="AY113" s="49">
        <v>112.529999</v>
      </c>
      <c r="AZ113" s="53">
        <f t="shared" si="108"/>
        <v>40.139476528009489</v>
      </c>
      <c r="BA113" s="53">
        <f t="shared" si="109"/>
        <v>40.125597267284299</v>
      </c>
      <c r="BB113" s="54">
        <f t="shared" si="110"/>
        <v>1</v>
      </c>
      <c r="BC113" s="14">
        <f t="shared" si="111"/>
        <v>1</v>
      </c>
      <c r="BD113" s="14">
        <f t="shared" si="160"/>
        <v>0</v>
      </c>
      <c r="BE113" s="14">
        <f t="shared" si="112"/>
        <v>0</v>
      </c>
      <c r="BF113" s="14">
        <f t="shared" si="113"/>
        <v>0</v>
      </c>
      <c r="BG113" s="14">
        <f t="shared" si="161"/>
        <v>114.22845105</v>
      </c>
      <c r="BL113" s="31">
        <f t="shared" si="162"/>
        <v>157</v>
      </c>
      <c r="BM113" s="48">
        <v>44847</v>
      </c>
      <c r="BN113" s="49">
        <v>112.529999</v>
      </c>
      <c r="BO113" s="53">
        <f t="shared" si="114"/>
        <v>12.352515215850627</v>
      </c>
      <c r="BP113" s="53">
        <f t="shared" si="115"/>
        <v>12.338635955125444</v>
      </c>
      <c r="BQ113" s="54">
        <f t="shared" si="116"/>
        <v>1</v>
      </c>
      <c r="BR113" s="14">
        <f t="shared" si="117"/>
        <v>1</v>
      </c>
      <c r="BS113" s="14">
        <f t="shared" si="163"/>
        <v>0</v>
      </c>
      <c r="BT113" s="14">
        <f t="shared" si="118"/>
        <v>0</v>
      </c>
      <c r="BU113" s="14">
        <f t="shared" si="119"/>
        <v>0</v>
      </c>
      <c r="BV113" s="14">
        <f t="shared" si="164"/>
        <v>114.22845105631318</v>
      </c>
      <c r="CA113" s="31">
        <f t="shared" si="165"/>
        <v>157</v>
      </c>
      <c r="CB113" s="48">
        <v>44847</v>
      </c>
      <c r="CC113" s="49">
        <v>112.529999</v>
      </c>
      <c r="CD113" s="53">
        <f t="shared" si="120"/>
        <v>13.808119207846049</v>
      </c>
      <c r="CE113" s="53">
        <f t="shared" si="121"/>
        <v>13.794239947120868</v>
      </c>
      <c r="CF113" s="54">
        <f t="shared" si="122"/>
        <v>1</v>
      </c>
      <c r="CG113" s="14">
        <f t="shared" si="123"/>
        <v>1</v>
      </c>
      <c r="CH113" s="14">
        <f t="shared" si="166"/>
        <v>0</v>
      </c>
      <c r="CI113" s="14">
        <f t="shared" si="124"/>
        <v>0</v>
      </c>
      <c r="CJ113" s="14">
        <f t="shared" si="125"/>
        <v>0</v>
      </c>
      <c r="CK113" s="14">
        <f t="shared" si="167"/>
        <v>114.22845105000225</v>
      </c>
      <c r="CP113" s="31">
        <f t="shared" si="168"/>
        <v>157</v>
      </c>
      <c r="CQ113" s="48">
        <v>44847</v>
      </c>
      <c r="CR113" s="49">
        <v>112.529999</v>
      </c>
      <c r="CS113" s="53">
        <f t="shared" si="126"/>
        <v>35.027407709851552</v>
      </c>
      <c r="CT113" s="53">
        <f t="shared" si="127"/>
        <v>35.013528449126369</v>
      </c>
      <c r="CU113" s="54">
        <f t="shared" si="128"/>
        <v>1</v>
      </c>
      <c r="CV113" s="14">
        <f t="shared" si="129"/>
        <v>1</v>
      </c>
      <c r="CW113" s="14">
        <f t="shared" si="169"/>
        <v>0</v>
      </c>
      <c r="CX113" s="14">
        <f t="shared" si="130"/>
        <v>0</v>
      </c>
      <c r="CY113" s="14">
        <f t="shared" si="131"/>
        <v>0</v>
      </c>
      <c r="CZ113" s="14">
        <f t="shared" si="170"/>
        <v>114.22845105</v>
      </c>
      <c r="DE113" s="31">
        <f t="shared" si="171"/>
        <v>157</v>
      </c>
      <c r="DF113" s="48">
        <v>44847</v>
      </c>
      <c r="DG113" s="49">
        <v>112.529999</v>
      </c>
      <c r="DH113" s="53">
        <f t="shared" si="132"/>
        <v>-0.78374329272856036</v>
      </c>
      <c r="DI113" s="53">
        <f t="shared" si="133"/>
        <v>-0.79762255345374189</v>
      </c>
      <c r="DJ113" s="54">
        <f t="shared" si="134"/>
        <v>0.2165953770211784</v>
      </c>
      <c r="DK113" s="14">
        <f t="shared" si="135"/>
        <v>0.2165953770211784</v>
      </c>
      <c r="DL113" s="14">
        <f t="shared" si="172"/>
        <v>-8.2339264462660905E-2</v>
      </c>
      <c r="DM113" s="14">
        <f t="shared" si="136"/>
        <v>-9.2656373476439668</v>
      </c>
      <c r="DN113" s="14">
        <f t="shared" si="137"/>
        <v>0.46328186738219834</v>
      </c>
      <c r="DO113" s="14">
        <f t="shared" si="173"/>
        <v>122.97680734837941</v>
      </c>
      <c r="DT113" s="31">
        <f t="shared" si="174"/>
        <v>157</v>
      </c>
      <c r="DU113" s="48">
        <v>44847</v>
      </c>
      <c r="DV113" s="49">
        <v>112.529999</v>
      </c>
      <c r="DW113" s="53">
        <f t="shared" si="138"/>
        <v>62.293732855947972</v>
      </c>
      <c r="DX113" s="53">
        <f t="shared" si="139"/>
        <v>62.279853595222789</v>
      </c>
      <c r="DY113" s="54">
        <f t="shared" si="140"/>
        <v>1</v>
      </c>
      <c r="DZ113" s="14">
        <f t="shared" si="141"/>
        <v>1</v>
      </c>
      <c r="EA113" s="14">
        <f t="shared" si="175"/>
        <v>0</v>
      </c>
      <c r="EB113" s="14">
        <f t="shared" si="142"/>
        <v>0</v>
      </c>
      <c r="EC113" s="14">
        <f t="shared" si="143"/>
        <v>0</v>
      </c>
      <c r="ED113" s="14">
        <f t="shared" si="176"/>
        <v>114.22845105</v>
      </c>
      <c r="EI113" s="31">
        <f t="shared" si="177"/>
        <v>157</v>
      </c>
      <c r="EJ113" s="48">
        <v>44847</v>
      </c>
      <c r="EK113" s="49">
        <v>112.529999</v>
      </c>
      <c r="EL113" s="53">
        <f t="shared" si="144"/>
        <v>99.098691987466125</v>
      </c>
      <c r="EM113" s="53">
        <f t="shared" si="145"/>
        <v>99.084812726740935</v>
      </c>
      <c r="EN113" s="54">
        <f t="shared" si="146"/>
        <v>1</v>
      </c>
      <c r="EO113" s="14">
        <f t="shared" si="147"/>
        <v>1</v>
      </c>
      <c r="EP113" s="14">
        <f t="shared" si="178"/>
        <v>0</v>
      </c>
      <c r="EQ113" s="14">
        <f t="shared" si="148"/>
        <v>0</v>
      </c>
      <c r="ER113" s="14">
        <f t="shared" si="149"/>
        <v>0</v>
      </c>
      <c r="ES113" s="14">
        <f t="shared" si="179"/>
        <v>114.22845105</v>
      </c>
    </row>
    <row r="114" spans="4:149" x14ac:dyDescent="0.35">
      <c r="D114" s="31">
        <f t="shared" si="150"/>
        <v>158</v>
      </c>
      <c r="E114" s="48">
        <v>44848</v>
      </c>
      <c r="F114" s="49">
        <v>106.900002</v>
      </c>
      <c r="G114" s="53">
        <f t="shared" si="90"/>
        <v>15.468291370593281</v>
      </c>
      <c r="H114" s="53">
        <f t="shared" si="91"/>
        <v>15.454445513672788</v>
      </c>
      <c r="I114" s="54">
        <f t="shared" si="92"/>
        <v>1</v>
      </c>
      <c r="J114" s="14">
        <f t="shared" si="93"/>
        <v>1</v>
      </c>
      <c r="K114" s="14">
        <f t="shared" si="151"/>
        <v>0</v>
      </c>
      <c r="L114" s="14">
        <f t="shared" si="94"/>
        <v>0</v>
      </c>
      <c r="M114" s="14">
        <f t="shared" si="95"/>
        <v>0</v>
      </c>
      <c r="N114" s="14">
        <f t="shared" si="152"/>
        <v>114.22845105</v>
      </c>
      <c r="S114" s="31">
        <f t="shared" si="153"/>
        <v>158</v>
      </c>
      <c r="T114" s="48">
        <v>44848</v>
      </c>
      <c r="U114" s="49">
        <v>106.900002</v>
      </c>
      <c r="V114" s="53">
        <f t="shared" si="96"/>
        <v>13.125693441161674</v>
      </c>
      <c r="W114" s="53">
        <f t="shared" si="97"/>
        <v>13.111847584241181</v>
      </c>
      <c r="X114" s="54">
        <f t="shared" si="98"/>
        <v>1</v>
      </c>
      <c r="Y114" s="14">
        <f t="shared" si="99"/>
        <v>1</v>
      </c>
      <c r="Z114" s="14">
        <f t="shared" si="154"/>
        <v>0</v>
      </c>
      <c r="AA114" s="14">
        <f t="shared" si="100"/>
        <v>0</v>
      </c>
      <c r="AB114" s="14">
        <f t="shared" si="101"/>
        <v>0</v>
      </c>
      <c r="AC114" s="14">
        <f t="shared" si="155"/>
        <v>114.22845105</v>
      </c>
      <c r="AH114" s="31">
        <f t="shared" si="156"/>
        <v>158</v>
      </c>
      <c r="AI114" s="48">
        <v>44848</v>
      </c>
      <c r="AJ114" s="49">
        <v>106.900002</v>
      </c>
      <c r="AK114" s="53">
        <f t="shared" si="102"/>
        <v>8.6568184503688794</v>
      </c>
      <c r="AL114" s="53">
        <f t="shared" si="103"/>
        <v>8.6429725934483859</v>
      </c>
      <c r="AM114" s="54">
        <f t="shared" si="104"/>
        <v>1</v>
      </c>
      <c r="AN114" s="14">
        <f t="shared" si="105"/>
        <v>1</v>
      </c>
      <c r="AO114" s="14">
        <f t="shared" si="157"/>
        <v>0</v>
      </c>
      <c r="AP114" s="14">
        <f t="shared" si="106"/>
        <v>0</v>
      </c>
      <c r="AQ114" s="14">
        <f t="shared" si="107"/>
        <v>0</v>
      </c>
      <c r="AR114" s="14">
        <f t="shared" si="158"/>
        <v>114.22845105631318</v>
      </c>
      <c r="AW114" s="31">
        <f t="shared" si="159"/>
        <v>158</v>
      </c>
      <c r="AX114" s="48">
        <v>44848</v>
      </c>
      <c r="AY114" s="49">
        <v>106.900002</v>
      </c>
      <c r="AZ114" s="53">
        <f t="shared" si="108"/>
        <v>36.510817161071024</v>
      </c>
      <c r="BA114" s="53">
        <f t="shared" si="109"/>
        <v>36.496971304150534</v>
      </c>
      <c r="BB114" s="54">
        <f t="shared" si="110"/>
        <v>1</v>
      </c>
      <c r="BC114" s="14">
        <f t="shared" si="111"/>
        <v>1</v>
      </c>
      <c r="BD114" s="14">
        <f t="shared" si="160"/>
        <v>0</v>
      </c>
      <c r="BE114" s="14">
        <f t="shared" si="112"/>
        <v>0</v>
      </c>
      <c r="BF114" s="14">
        <f t="shared" si="113"/>
        <v>0</v>
      </c>
      <c r="BG114" s="14">
        <f t="shared" si="161"/>
        <v>114.22845105</v>
      </c>
      <c r="BL114" s="31">
        <f t="shared" si="162"/>
        <v>158</v>
      </c>
      <c r="BM114" s="48">
        <v>44848</v>
      </c>
      <c r="BN114" s="49">
        <v>106.900002</v>
      </c>
      <c r="BO114" s="53">
        <f t="shared" si="114"/>
        <v>8.6568184503688794</v>
      </c>
      <c r="BP114" s="53">
        <f t="shared" si="115"/>
        <v>8.6429725934483859</v>
      </c>
      <c r="BQ114" s="54">
        <f t="shared" si="116"/>
        <v>1</v>
      </c>
      <c r="BR114" s="14">
        <f t="shared" si="117"/>
        <v>1</v>
      </c>
      <c r="BS114" s="14">
        <f t="shared" si="163"/>
        <v>0</v>
      </c>
      <c r="BT114" s="14">
        <f t="shared" si="118"/>
        <v>0</v>
      </c>
      <c r="BU114" s="14">
        <f t="shared" si="119"/>
        <v>0</v>
      </c>
      <c r="BV114" s="14">
        <f t="shared" si="164"/>
        <v>114.22845105631318</v>
      </c>
      <c r="CA114" s="31">
        <f t="shared" si="165"/>
        <v>158</v>
      </c>
      <c r="CB114" s="48">
        <v>44848</v>
      </c>
      <c r="CC114" s="49">
        <v>106.900002</v>
      </c>
      <c r="CD114" s="53">
        <f t="shared" si="120"/>
        <v>10.115934157943281</v>
      </c>
      <c r="CE114" s="53">
        <f t="shared" si="121"/>
        <v>10.102088301022787</v>
      </c>
      <c r="CF114" s="54">
        <f t="shared" si="122"/>
        <v>1</v>
      </c>
      <c r="CG114" s="14">
        <f t="shared" si="123"/>
        <v>1</v>
      </c>
      <c r="CH114" s="14">
        <f t="shared" si="166"/>
        <v>0</v>
      </c>
      <c r="CI114" s="14">
        <f t="shared" si="124"/>
        <v>0</v>
      </c>
      <c r="CJ114" s="14">
        <f t="shared" si="125"/>
        <v>0</v>
      </c>
      <c r="CK114" s="14">
        <f t="shared" si="167"/>
        <v>114.22845105000225</v>
      </c>
      <c r="CP114" s="31">
        <f t="shared" si="168"/>
        <v>158</v>
      </c>
      <c r="CQ114" s="48">
        <v>44848</v>
      </c>
      <c r="CR114" s="49">
        <v>106.900002</v>
      </c>
      <c r="CS114" s="53">
        <f t="shared" si="126"/>
        <v>31.386415227719471</v>
      </c>
      <c r="CT114" s="53">
        <f t="shared" si="127"/>
        <v>31.372569370798978</v>
      </c>
      <c r="CU114" s="54">
        <f t="shared" si="128"/>
        <v>1</v>
      </c>
      <c r="CV114" s="14">
        <f t="shared" si="129"/>
        <v>1</v>
      </c>
      <c r="CW114" s="14">
        <f t="shared" si="169"/>
        <v>0</v>
      </c>
      <c r="CX114" s="14">
        <f t="shared" si="130"/>
        <v>0</v>
      </c>
      <c r="CY114" s="14">
        <f t="shared" si="131"/>
        <v>0</v>
      </c>
      <c r="CZ114" s="14">
        <f t="shared" si="170"/>
        <v>114.22845105</v>
      </c>
      <c r="DE114" s="31">
        <f t="shared" si="171"/>
        <v>158</v>
      </c>
      <c r="DF114" s="48">
        <v>44848</v>
      </c>
      <c r="DG114" s="49">
        <v>106.900002</v>
      </c>
      <c r="DH114" s="53">
        <f t="shared" si="132"/>
        <v>-4.5111319221429849</v>
      </c>
      <c r="DI114" s="53">
        <f t="shared" si="133"/>
        <v>-4.5249777790634766</v>
      </c>
      <c r="DJ114" s="54">
        <f t="shared" si="134"/>
        <v>3.2241299854712955E-6</v>
      </c>
      <c r="DK114" s="14">
        <f t="shared" si="135"/>
        <v>3.2241299854712955E-6</v>
      </c>
      <c r="DL114" s="14">
        <f t="shared" si="172"/>
        <v>-0.21659215289119294</v>
      </c>
      <c r="DM114" s="14">
        <f t="shared" si="136"/>
        <v>-23.153701577252832</v>
      </c>
      <c r="DN114" s="14">
        <f t="shared" si="137"/>
        <v>1.1576850788626416</v>
      </c>
      <c r="DO114" s="14">
        <f t="shared" si="173"/>
        <v>100.98079084998922</v>
      </c>
      <c r="DT114" s="31">
        <f t="shared" si="174"/>
        <v>158</v>
      </c>
      <c r="DU114" s="48">
        <v>44848</v>
      </c>
      <c r="DV114" s="49">
        <v>106.900002</v>
      </c>
      <c r="DW114" s="53">
        <f t="shared" si="138"/>
        <v>58.718521712231976</v>
      </c>
      <c r="DX114" s="53">
        <f t="shared" si="139"/>
        <v>58.704675855311478</v>
      </c>
      <c r="DY114" s="54">
        <f t="shared" si="140"/>
        <v>1</v>
      </c>
      <c r="DZ114" s="14">
        <f t="shared" si="141"/>
        <v>1</v>
      </c>
      <c r="EA114" s="14">
        <f t="shared" si="175"/>
        <v>0</v>
      </c>
      <c r="EB114" s="14">
        <f t="shared" si="142"/>
        <v>0</v>
      </c>
      <c r="EC114" s="14">
        <f t="shared" si="143"/>
        <v>0</v>
      </c>
      <c r="ED114" s="14">
        <f t="shared" si="176"/>
        <v>114.22845105</v>
      </c>
      <c r="EI114" s="31">
        <f t="shared" si="177"/>
        <v>158</v>
      </c>
      <c r="EJ114" s="48">
        <v>44848</v>
      </c>
      <c r="EK114" s="49">
        <v>106.900002</v>
      </c>
      <c r="EL114" s="53">
        <f t="shared" si="144"/>
        <v>95.612274601583209</v>
      </c>
      <c r="EM114" s="53">
        <f t="shared" si="145"/>
        <v>95.598428744662712</v>
      </c>
      <c r="EN114" s="54">
        <f t="shared" si="146"/>
        <v>1</v>
      </c>
      <c r="EO114" s="14">
        <f t="shared" si="147"/>
        <v>1</v>
      </c>
      <c r="EP114" s="14">
        <f t="shared" si="178"/>
        <v>0</v>
      </c>
      <c r="EQ114" s="14">
        <f t="shared" si="148"/>
        <v>0</v>
      </c>
      <c r="ER114" s="14">
        <f t="shared" si="149"/>
        <v>0</v>
      </c>
      <c r="ES114" s="14">
        <f t="shared" si="179"/>
        <v>114.22845105</v>
      </c>
    </row>
    <row r="115" spans="4:149" x14ac:dyDescent="0.35">
      <c r="D115" s="31">
        <f t="shared" si="150"/>
        <v>161</v>
      </c>
      <c r="E115" s="48">
        <v>44851</v>
      </c>
      <c r="F115" s="49">
        <v>113.790001</v>
      </c>
      <c r="G115" s="53">
        <f t="shared" si="90"/>
        <v>20.069791058859408</v>
      </c>
      <c r="H115" s="53">
        <f t="shared" si="91"/>
        <v>20.056045900416581</v>
      </c>
      <c r="I115" s="54">
        <f t="shared" si="92"/>
        <v>1</v>
      </c>
      <c r="J115" s="14">
        <f t="shared" si="93"/>
        <v>1</v>
      </c>
      <c r="K115" s="14">
        <f t="shared" si="151"/>
        <v>0</v>
      </c>
      <c r="L115" s="14">
        <f t="shared" si="94"/>
        <v>0</v>
      </c>
      <c r="M115" s="14">
        <f t="shared" si="95"/>
        <v>0</v>
      </c>
      <c r="N115" s="14">
        <f t="shared" si="152"/>
        <v>114.22845105</v>
      </c>
      <c r="S115" s="31">
        <f t="shared" si="153"/>
        <v>161</v>
      </c>
      <c r="T115" s="48">
        <v>44851</v>
      </c>
      <c r="U115" s="49">
        <v>113.790001</v>
      </c>
      <c r="V115" s="53">
        <f t="shared" si="96"/>
        <v>17.71003101039787</v>
      </c>
      <c r="W115" s="53">
        <f t="shared" si="97"/>
        <v>17.696285851955043</v>
      </c>
      <c r="X115" s="54">
        <f t="shared" si="98"/>
        <v>1</v>
      </c>
      <c r="Y115" s="14">
        <f t="shared" si="99"/>
        <v>1</v>
      </c>
      <c r="Z115" s="14">
        <f t="shared" si="154"/>
        <v>0</v>
      </c>
      <c r="AA115" s="14">
        <f t="shared" si="100"/>
        <v>0</v>
      </c>
      <c r="AB115" s="14">
        <f t="shared" si="101"/>
        <v>0</v>
      </c>
      <c r="AC115" s="14">
        <f t="shared" si="155"/>
        <v>114.22845105</v>
      </c>
      <c r="AH115" s="31">
        <f t="shared" si="156"/>
        <v>161</v>
      </c>
      <c r="AI115" s="48">
        <v>44851</v>
      </c>
      <c r="AJ115" s="49">
        <v>113.790001</v>
      </c>
      <c r="AK115" s="53">
        <f t="shared" si="102"/>
        <v>13.208416570996231</v>
      </c>
      <c r="AL115" s="53">
        <f t="shared" si="103"/>
        <v>13.194671412553408</v>
      </c>
      <c r="AM115" s="54">
        <f t="shared" si="104"/>
        <v>1</v>
      </c>
      <c r="AN115" s="14">
        <f t="shared" si="105"/>
        <v>1</v>
      </c>
      <c r="AO115" s="14">
        <f t="shared" si="157"/>
        <v>0</v>
      </c>
      <c r="AP115" s="14">
        <f t="shared" si="106"/>
        <v>0</v>
      </c>
      <c r="AQ115" s="14">
        <f t="shared" si="107"/>
        <v>0</v>
      </c>
      <c r="AR115" s="14">
        <f t="shared" si="158"/>
        <v>114.22845105631318</v>
      </c>
      <c r="AW115" s="31">
        <f t="shared" si="159"/>
        <v>161</v>
      </c>
      <c r="AX115" s="48">
        <v>44851</v>
      </c>
      <c r="AY115" s="49">
        <v>113.790001</v>
      </c>
      <c r="AZ115" s="53">
        <f t="shared" si="108"/>
        <v>41.266476608367576</v>
      </c>
      <c r="BA115" s="53">
        <f t="shared" si="109"/>
        <v>41.252731449924752</v>
      </c>
      <c r="BB115" s="54">
        <f t="shared" si="110"/>
        <v>1</v>
      </c>
      <c r="BC115" s="14">
        <f t="shared" si="111"/>
        <v>1</v>
      </c>
      <c r="BD115" s="14">
        <f t="shared" si="160"/>
        <v>0</v>
      </c>
      <c r="BE115" s="14">
        <f t="shared" si="112"/>
        <v>0</v>
      </c>
      <c r="BF115" s="14">
        <f t="shared" si="113"/>
        <v>0</v>
      </c>
      <c r="BG115" s="14">
        <f t="shared" si="161"/>
        <v>114.22845105</v>
      </c>
      <c r="BL115" s="31">
        <f t="shared" si="162"/>
        <v>161</v>
      </c>
      <c r="BM115" s="48">
        <v>44851</v>
      </c>
      <c r="BN115" s="49">
        <v>113.790001</v>
      </c>
      <c r="BO115" s="53">
        <f t="shared" si="114"/>
        <v>13.208416570996231</v>
      </c>
      <c r="BP115" s="53">
        <f t="shared" si="115"/>
        <v>13.194671412553408</v>
      </c>
      <c r="BQ115" s="54">
        <f t="shared" si="116"/>
        <v>1</v>
      </c>
      <c r="BR115" s="14">
        <f t="shared" si="117"/>
        <v>1</v>
      </c>
      <c r="BS115" s="14">
        <f t="shared" si="163"/>
        <v>0</v>
      </c>
      <c r="BT115" s="14">
        <f t="shared" si="118"/>
        <v>0</v>
      </c>
      <c r="BU115" s="14">
        <f t="shared" si="119"/>
        <v>0</v>
      </c>
      <c r="BV115" s="14">
        <f t="shared" si="164"/>
        <v>114.22845105631318</v>
      </c>
      <c r="CA115" s="31">
        <f t="shared" si="165"/>
        <v>161</v>
      </c>
      <c r="CB115" s="48">
        <v>44851</v>
      </c>
      <c r="CC115" s="49">
        <v>113.790001</v>
      </c>
      <c r="CD115" s="53">
        <f t="shared" si="120"/>
        <v>14.678221913841464</v>
      </c>
      <c r="CE115" s="53">
        <f t="shared" si="121"/>
        <v>14.664476755398637</v>
      </c>
      <c r="CF115" s="54">
        <f t="shared" si="122"/>
        <v>1</v>
      </c>
      <c r="CG115" s="14">
        <f t="shared" si="123"/>
        <v>1</v>
      </c>
      <c r="CH115" s="14">
        <f t="shared" si="166"/>
        <v>0</v>
      </c>
      <c r="CI115" s="14">
        <f t="shared" si="124"/>
        <v>0</v>
      </c>
      <c r="CJ115" s="14">
        <f t="shared" si="125"/>
        <v>0</v>
      </c>
      <c r="CK115" s="14">
        <f t="shared" si="167"/>
        <v>114.22845105000225</v>
      </c>
      <c r="CP115" s="31">
        <f t="shared" si="168"/>
        <v>161</v>
      </c>
      <c r="CQ115" s="48">
        <v>44851</v>
      </c>
      <c r="CR115" s="49">
        <v>113.790001</v>
      </c>
      <c r="CS115" s="53">
        <f t="shared" si="126"/>
        <v>36.104532767020451</v>
      </c>
      <c r="CT115" s="53">
        <f t="shared" si="127"/>
        <v>36.090787608577628</v>
      </c>
      <c r="CU115" s="54">
        <f t="shared" si="128"/>
        <v>1</v>
      </c>
      <c r="CV115" s="14">
        <f t="shared" si="129"/>
        <v>1</v>
      </c>
      <c r="CW115" s="14">
        <f t="shared" si="169"/>
        <v>0</v>
      </c>
      <c r="CX115" s="14">
        <f t="shared" si="130"/>
        <v>0</v>
      </c>
      <c r="CY115" s="14">
        <f t="shared" si="131"/>
        <v>0</v>
      </c>
      <c r="CZ115" s="14">
        <f t="shared" si="170"/>
        <v>114.22845105</v>
      </c>
      <c r="DE115" s="31">
        <f t="shared" si="171"/>
        <v>161</v>
      </c>
      <c r="DF115" s="48">
        <v>44851</v>
      </c>
      <c r="DG115" s="49">
        <v>113.790001</v>
      </c>
      <c r="DH115" s="53">
        <f t="shared" si="132"/>
        <v>-5.6003592098924554E-2</v>
      </c>
      <c r="DI115" s="53">
        <f t="shared" si="133"/>
        <v>-6.9748750541750185E-2</v>
      </c>
      <c r="DJ115" s="54">
        <f t="shared" si="134"/>
        <v>0.47766947278665456</v>
      </c>
      <c r="DK115" s="14">
        <f t="shared" si="135"/>
        <v>0.47766947278665456</v>
      </c>
      <c r="DL115" s="14">
        <f t="shared" si="172"/>
        <v>0.47766624865666907</v>
      </c>
      <c r="DM115" s="14">
        <f t="shared" si="136"/>
        <v>54.353642912308622</v>
      </c>
      <c r="DN115" s="14">
        <f t="shared" si="137"/>
        <v>2.7176821456154312</v>
      </c>
      <c r="DO115" s="14">
        <f t="shared" si="173"/>
        <v>158.05211590791328</v>
      </c>
      <c r="DT115" s="31">
        <f t="shared" si="174"/>
        <v>161</v>
      </c>
      <c r="DU115" s="48">
        <v>44851</v>
      </c>
      <c r="DV115" s="49">
        <v>113.790001</v>
      </c>
      <c r="DW115" s="53">
        <f t="shared" si="138"/>
        <v>63.63687714081491</v>
      </c>
      <c r="DX115" s="53">
        <f t="shared" si="139"/>
        <v>63.623131982372094</v>
      </c>
      <c r="DY115" s="54">
        <f t="shared" si="140"/>
        <v>1</v>
      </c>
      <c r="DZ115" s="14">
        <f t="shared" si="141"/>
        <v>1</v>
      </c>
      <c r="EA115" s="14">
        <f t="shared" si="175"/>
        <v>0</v>
      </c>
      <c r="EB115" s="14">
        <f t="shared" si="142"/>
        <v>0</v>
      </c>
      <c r="EC115" s="14">
        <f t="shared" si="143"/>
        <v>0</v>
      </c>
      <c r="ED115" s="14">
        <f t="shared" si="176"/>
        <v>114.22845105</v>
      </c>
      <c r="EI115" s="31">
        <f t="shared" si="177"/>
        <v>161</v>
      </c>
      <c r="EJ115" s="48">
        <v>44851</v>
      </c>
      <c r="EK115" s="49">
        <v>113.790001</v>
      </c>
      <c r="EL115" s="53">
        <f t="shared" si="144"/>
        <v>100.80091754753845</v>
      </c>
      <c r="EM115" s="53">
        <f t="shared" si="145"/>
        <v>100.7871723890956</v>
      </c>
      <c r="EN115" s="54">
        <f t="shared" si="146"/>
        <v>1</v>
      </c>
      <c r="EO115" s="14">
        <f t="shared" si="147"/>
        <v>1</v>
      </c>
      <c r="EP115" s="14">
        <f t="shared" si="178"/>
        <v>0</v>
      </c>
      <c r="EQ115" s="14">
        <f t="shared" si="148"/>
        <v>0</v>
      </c>
      <c r="ER115" s="14">
        <f t="shared" si="149"/>
        <v>0</v>
      </c>
      <c r="ES115" s="14">
        <f t="shared" si="179"/>
        <v>114.22845105</v>
      </c>
    </row>
    <row r="116" spans="4:149" x14ac:dyDescent="0.35">
      <c r="D116" s="31">
        <f t="shared" si="150"/>
        <v>162</v>
      </c>
      <c r="E116" s="48">
        <v>44852</v>
      </c>
      <c r="F116" s="49">
        <v>116.360001</v>
      </c>
      <c r="G116" s="53">
        <f t="shared" si="90"/>
        <v>21.729315563628813</v>
      </c>
      <c r="H116" s="53">
        <f t="shared" si="91"/>
        <v>21.715604135686995</v>
      </c>
      <c r="I116" s="54">
        <f t="shared" si="92"/>
        <v>1</v>
      </c>
      <c r="J116" s="14">
        <f t="shared" si="93"/>
        <v>1</v>
      </c>
      <c r="K116" s="14">
        <f t="shared" si="151"/>
        <v>0</v>
      </c>
      <c r="L116" s="14">
        <f t="shared" si="94"/>
        <v>0</v>
      </c>
      <c r="M116" s="14">
        <f t="shared" si="95"/>
        <v>0</v>
      </c>
      <c r="N116" s="14">
        <f t="shared" si="152"/>
        <v>114.22845105</v>
      </c>
      <c r="S116" s="31">
        <f t="shared" si="153"/>
        <v>162</v>
      </c>
      <c r="T116" s="48">
        <v>44852</v>
      </c>
      <c r="U116" s="49">
        <v>116.360001</v>
      </c>
      <c r="V116" s="53">
        <f t="shared" si="96"/>
        <v>19.363750438625473</v>
      </c>
      <c r="W116" s="53">
        <f t="shared" si="97"/>
        <v>19.350039010683656</v>
      </c>
      <c r="X116" s="54">
        <f t="shared" si="98"/>
        <v>1</v>
      </c>
      <c r="Y116" s="14">
        <f t="shared" si="99"/>
        <v>1</v>
      </c>
      <c r="Z116" s="14">
        <f t="shared" si="154"/>
        <v>0</v>
      </c>
      <c r="AA116" s="14">
        <f t="shared" si="100"/>
        <v>0</v>
      </c>
      <c r="AB116" s="14">
        <f t="shared" si="101"/>
        <v>0</v>
      </c>
      <c r="AC116" s="14">
        <f t="shared" si="155"/>
        <v>114.22845105</v>
      </c>
      <c r="AH116" s="31">
        <f t="shared" si="156"/>
        <v>162</v>
      </c>
      <c r="AI116" s="48">
        <v>44852</v>
      </c>
      <c r="AJ116" s="49">
        <v>116.360001</v>
      </c>
      <c r="AK116" s="53">
        <f t="shared" si="102"/>
        <v>14.8510619002283</v>
      </c>
      <c r="AL116" s="53">
        <f t="shared" si="103"/>
        <v>14.837350472286484</v>
      </c>
      <c r="AM116" s="54">
        <f t="shared" si="104"/>
        <v>1</v>
      </c>
      <c r="AN116" s="14">
        <f t="shared" si="105"/>
        <v>1</v>
      </c>
      <c r="AO116" s="14">
        <f t="shared" si="157"/>
        <v>0</v>
      </c>
      <c r="AP116" s="14">
        <f t="shared" si="106"/>
        <v>0</v>
      </c>
      <c r="AQ116" s="14">
        <f t="shared" si="107"/>
        <v>0</v>
      </c>
      <c r="AR116" s="14">
        <f t="shared" si="158"/>
        <v>114.22845105631318</v>
      </c>
      <c r="AW116" s="31">
        <f t="shared" si="159"/>
        <v>162</v>
      </c>
      <c r="AX116" s="48">
        <v>44852</v>
      </c>
      <c r="AY116" s="49">
        <v>116.360001</v>
      </c>
      <c r="AZ116" s="53">
        <f t="shared" si="108"/>
        <v>42.978145559826558</v>
      </c>
      <c r="BA116" s="53">
        <f t="shared" si="109"/>
        <v>42.964434131884751</v>
      </c>
      <c r="BB116" s="54">
        <f t="shared" si="110"/>
        <v>1</v>
      </c>
      <c r="BC116" s="14">
        <f t="shared" si="111"/>
        <v>1</v>
      </c>
      <c r="BD116" s="14">
        <f t="shared" si="160"/>
        <v>0</v>
      </c>
      <c r="BE116" s="14">
        <f t="shared" si="112"/>
        <v>0</v>
      </c>
      <c r="BF116" s="14">
        <f t="shared" si="113"/>
        <v>0</v>
      </c>
      <c r="BG116" s="14">
        <f t="shared" si="161"/>
        <v>114.22845105</v>
      </c>
      <c r="BL116" s="31">
        <f t="shared" si="162"/>
        <v>162</v>
      </c>
      <c r="BM116" s="48">
        <v>44852</v>
      </c>
      <c r="BN116" s="49">
        <v>116.360001</v>
      </c>
      <c r="BO116" s="53">
        <f t="shared" si="114"/>
        <v>14.8510619002283</v>
      </c>
      <c r="BP116" s="53">
        <f t="shared" si="115"/>
        <v>14.837350472286484</v>
      </c>
      <c r="BQ116" s="54">
        <f t="shared" si="116"/>
        <v>1</v>
      </c>
      <c r="BR116" s="14">
        <f t="shared" si="117"/>
        <v>1</v>
      </c>
      <c r="BS116" s="14">
        <f t="shared" si="163"/>
        <v>0</v>
      </c>
      <c r="BT116" s="14">
        <f t="shared" si="118"/>
        <v>0</v>
      </c>
      <c r="BU116" s="14">
        <f t="shared" si="119"/>
        <v>0</v>
      </c>
      <c r="BV116" s="14">
        <f t="shared" si="164"/>
        <v>114.22845105631318</v>
      </c>
      <c r="CA116" s="31">
        <f t="shared" si="165"/>
        <v>162</v>
      </c>
      <c r="CB116" s="48">
        <v>44852</v>
      </c>
      <c r="CC116" s="49">
        <v>116.360001</v>
      </c>
      <c r="CD116" s="53">
        <f t="shared" si="120"/>
        <v>16.324483005838193</v>
      </c>
      <c r="CE116" s="53">
        <f t="shared" si="121"/>
        <v>16.310771577896379</v>
      </c>
      <c r="CF116" s="54">
        <f t="shared" si="122"/>
        <v>1</v>
      </c>
      <c r="CG116" s="14">
        <f t="shared" si="123"/>
        <v>1</v>
      </c>
      <c r="CH116" s="14">
        <f t="shared" si="166"/>
        <v>0</v>
      </c>
      <c r="CI116" s="14">
        <f t="shared" si="124"/>
        <v>0</v>
      </c>
      <c r="CJ116" s="14">
        <f t="shared" si="125"/>
        <v>0</v>
      </c>
      <c r="CK116" s="14">
        <f t="shared" si="167"/>
        <v>114.22845105000225</v>
      </c>
      <c r="CP116" s="31">
        <f t="shared" si="168"/>
        <v>162</v>
      </c>
      <c r="CQ116" s="48">
        <v>44852</v>
      </c>
      <c r="CR116" s="49">
        <v>116.360001</v>
      </c>
      <c r="CS116" s="53">
        <f t="shared" si="126"/>
        <v>37.803503190456219</v>
      </c>
      <c r="CT116" s="53">
        <f t="shared" si="127"/>
        <v>37.789791762514412</v>
      </c>
      <c r="CU116" s="54">
        <f t="shared" si="128"/>
        <v>1</v>
      </c>
      <c r="CV116" s="14">
        <f t="shared" si="129"/>
        <v>1</v>
      </c>
      <c r="CW116" s="14">
        <f t="shared" si="169"/>
        <v>0</v>
      </c>
      <c r="CX116" s="14">
        <f t="shared" si="130"/>
        <v>0</v>
      </c>
      <c r="CY116" s="14">
        <f t="shared" si="131"/>
        <v>0</v>
      </c>
      <c r="CZ116" s="14">
        <f t="shared" si="170"/>
        <v>114.22845105</v>
      </c>
      <c r="DE116" s="31">
        <f t="shared" si="171"/>
        <v>162</v>
      </c>
      <c r="DF116" s="48">
        <v>44852</v>
      </c>
      <c r="DG116" s="49">
        <v>116.360001</v>
      </c>
      <c r="DH116" s="53">
        <f t="shared" si="132"/>
        <v>1.5540108879163024</v>
      </c>
      <c r="DI116" s="53">
        <f t="shared" si="133"/>
        <v>1.5402994599744879</v>
      </c>
      <c r="DJ116" s="54">
        <f t="shared" si="134"/>
        <v>0.93990909023606029</v>
      </c>
      <c r="DK116" s="14">
        <f t="shared" si="135"/>
        <v>0.93990909023606029</v>
      </c>
      <c r="DL116" s="14">
        <f t="shared" si="172"/>
        <v>0.46223961744940573</v>
      </c>
      <c r="DM116" s="14">
        <f t="shared" si="136"/>
        <v>53.786202348652466</v>
      </c>
      <c r="DN116" s="14">
        <f t="shared" si="137"/>
        <v>2.6893101174326235</v>
      </c>
      <c r="DO116" s="14">
        <f t="shared" si="173"/>
        <v>214.52762837399837</v>
      </c>
      <c r="DT116" s="31">
        <f t="shared" si="174"/>
        <v>162</v>
      </c>
      <c r="DU116" s="48">
        <v>44852</v>
      </c>
      <c r="DV116" s="49">
        <v>116.360001</v>
      </c>
      <c r="DW116" s="53">
        <f t="shared" si="138"/>
        <v>65.403577911058221</v>
      </c>
      <c r="DX116" s="53">
        <f t="shared" si="139"/>
        <v>65.389866483116407</v>
      </c>
      <c r="DY116" s="54">
        <f t="shared" si="140"/>
        <v>1</v>
      </c>
      <c r="DZ116" s="14">
        <f t="shared" si="141"/>
        <v>1</v>
      </c>
      <c r="EA116" s="14">
        <f t="shared" si="175"/>
        <v>0</v>
      </c>
      <c r="EB116" s="14">
        <f t="shared" si="142"/>
        <v>0</v>
      </c>
      <c r="EC116" s="14">
        <f t="shared" si="143"/>
        <v>0</v>
      </c>
      <c r="ED116" s="14">
        <f t="shared" si="176"/>
        <v>114.22845105</v>
      </c>
      <c r="EI116" s="31">
        <f t="shared" si="177"/>
        <v>162</v>
      </c>
      <c r="EJ116" s="48">
        <v>44852</v>
      </c>
      <c r="EK116" s="49">
        <v>116.360001</v>
      </c>
      <c r="EL116" s="53">
        <f t="shared" si="144"/>
        <v>102.65904290957614</v>
      </c>
      <c r="EM116" s="53">
        <f t="shared" si="145"/>
        <v>102.64533148163433</v>
      </c>
      <c r="EN116" s="54">
        <f t="shared" si="146"/>
        <v>1</v>
      </c>
      <c r="EO116" s="14">
        <f t="shared" si="147"/>
        <v>1</v>
      </c>
      <c r="EP116" s="14">
        <f t="shared" si="178"/>
        <v>0</v>
      </c>
      <c r="EQ116" s="14">
        <f t="shared" si="148"/>
        <v>0</v>
      </c>
      <c r="ER116" s="14">
        <f t="shared" si="149"/>
        <v>0</v>
      </c>
      <c r="ES116" s="14">
        <f t="shared" si="179"/>
        <v>114.22845105</v>
      </c>
    </row>
    <row r="117" spans="4:149" x14ac:dyDescent="0.35">
      <c r="D117" s="31">
        <f t="shared" si="150"/>
        <v>163</v>
      </c>
      <c r="E117" s="48">
        <v>44853</v>
      </c>
      <c r="F117" s="49">
        <v>115.07</v>
      </c>
      <c r="G117" s="53">
        <f t="shared" si="90"/>
        <v>20.949197226926827</v>
      </c>
      <c r="H117" s="53">
        <f t="shared" si="91"/>
        <v>20.935519612668894</v>
      </c>
      <c r="I117" s="54">
        <f t="shared" si="92"/>
        <v>1</v>
      </c>
      <c r="J117" s="14">
        <f t="shared" si="93"/>
        <v>1</v>
      </c>
      <c r="K117" s="14">
        <f t="shared" si="151"/>
        <v>0</v>
      </c>
      <c r="L117" s="14">
        <f t="shared" si="94"/>
        <v>0</v>
      </c>
      <c r="M117" s="14">
        <f t="shared" si="95"/>
        <v>0</v>
      </c>
      <c r="N117" s="14">
        <f t="shared" si="152"/>
        <v>114.22845105</v>
      </c>
      <c r="S117" s="31">
        <f t="shared" si="153"/>
        <v>163</v>
      </c>
      <c r="T117" s="48">
        <v>44853</v>
      </c>
      <c r="U117" s="49">
        <v>115.07</v>
      </c>
      <c r="V117" s="53">
        <f t="shared" si="96"/>
        <v>18.577783971552758</v>
      </c>
      <c r="W117" s="53">
        <f t="shared" si="97"/>
        <v>18.564106357294822</v>
      </c>
      <c r="X117" s="54">
        <f t="shared" si="98"/>
        <v>1</v>
      </c>
      <c r="Y117" s="14">
        <f t="shared" si="99"/>
        <v>1</v>
      </c>
      <c r="Z117" s="14">
        <f t="shared" si="154"/>
        <v>0</v>
      </c>
      <c r="AA117" s="14">
        <f t="shared" si="100"/>
        <v>0</v>
      </c>
      <c r="AB117" s="14">
        <f t="shared" si="101"/>
        <v>0</v>
      </c>
      <c r="AC117" s="14">
        <f t="shared" si="155"/>
        <v>114.22845105</v>
      </c>
      <c r="AH117" s="31">
        <f t="shared" si="156"/>
        <v>163</v>
      </c>
      <c r="AI117" s="48">
        <v>44853</v>
      </c>
      <c r="AJ117" s="49">
        <v>115.07</v>
      </c>
      <c r="AK117" s="53">
        <f t="shared" si="102"/>
        <v>14.053939202191497</v>
      </c>
      <c r="AL117" s="53">
        <f t="shared" si="103"/>
        <v>14.040261587933566</v>
      </c>
      <c r="AM117" s="54">
        <f t="shared" si="104"/>
        <v>1</v>
      </c>
      <c r="AN117" s="14">
        <f t="shared" si="105"/>
        <v>1</v>
      </c>
      <c r="AO117" s="14">
        <f t="shared" si="157"/>
        <v>0</v>
      </c>
      <c r="AP117" s="14">
        <f t="shared" si="106"/>
        <v>0</v>
      </c>
      <c r="AQ117" s="14">
        <f t="shared" si="107"/>
        <v>0</v>
      </c>
      <c r="AR117" s="14">
        <f t="shared" si="158"/>
        <v>114.22845105631318</v>
      </c>
      <c r="AW117" s="31">
        <f t="shared" si="159"/>
        <v>163</v>
      </c>
      <c r="AX117" s="48">
        <v>44853</v>
      </c>
      <c r="AY117" s="49">
        <v>115.07</v>
      </c>
      <c r="AZ117" s="53">
        <f t="shared" si="108"/>
        <v>42.250558403403708</v>
      </c>
      <c r="BA117" s="53">
        <f t="shared" si="109"/>
        <v>42.236880789145772</v>
      </c>
      <c r="BB117" s="54">
        <f t="shared" si="110"/>
        <v>1</v>
      </c>
      <c r="BC117" s="14">
        <f t="shared" si="111"/>
        <v>1</v>
      </c>
      <c r="BD117" s="14">
        <f t="shared" si="160"/>
        <v>0</v>
      </c>
      <c r="BE117" s="14">
        <f t="shared" si="112"/>
        <v>0</v>
      </c>
      <c r="BF117" s="14">
        <f t="shared" si="113"/>
        <v>0</v>
      </c>
      <c r="BG117" s="14">
        <f t="shared" si="161"/>
        <v>114.22845105</v>
      </c>
      <c r="BL117" s="31">
        <f t="shared" si="162"/>
        <v>163</v>
      </c>
      <c r="BM117" s="48">
        <v>44853</v>
      </c>
      <c r="BN117" s="49">
        <v>115.07</v>
      </c>
      <c r="BO117" s="53">
        <f t="shared" si="114"/>
        <v>14.053939202191497</v>
      </c>
      <c r="BP117" s="53">
        <f t="shared" si="115"/>
        <v>14.040261587933566</v>
      </c>
      <c r="BQ117" s="54">
        <f t="shared" si="116"/>
        <v>1</v>
      </c>
      <c r="BR117" s="14">
        <f t="shared" si="117"/>
        <v>1</v>
      </c>
      <c r="BS117" s="14">
        <f t="shared" si="163"/>
        <v>0</v>
      </c>
      <c r="BT117" s="14">
        <f t="shared" si="118"/>
        <v>0</v>
      </c>
      <c r="BU117" s="14">
        <f t="shared" si="119"/>
        <v>0</v>
      </c>
      <c r="BV117" s="14">
        <f t="shared" si="164"/>
        <v>114.22845105631318</v>
      </c>
      <c r="CA117" s="31">
        <f t="shared" si="165"/>
        <v>163</v>
      </c>
      <c r="CB117" s="48">
        <v>44853</v>
      </c>
      <c r="CC117" s="49">
        <v>115.07</v>
      </c>
      <c r="CD117" s="53">
        <f t="shared" si="120"/>
        <v>15.531002887168812</v>
      </c>
      <c r="CE117" s="53">
        <f t="shared" si="121"/>
        <v>15.517325272910881</v>
      </c>
      <c r="CF117" s="54">
        <f t="shared" si="122"/>
        <v>1</v>
      </c>
      <c r="CG117" s="14">
        <f t="shared" si="123"/>
        <v>1</v>
      </c>
      <c r="CH117" s="14">
        <f t="shared" si="166"/>
        <v>0</v>
      </c>
      <c r="CI117" s="14">
        <f t="shared" si="124"/>
        <v>0</v>
      </c>
      <c r="CJ117" s="14">
        <f t="shared" si="125"/>
        <v>0</v>
      </c>
      <c r="CK117" s="14">
        <f t="shared" si="167"/>
        <v>114.22845105000225</v>
      </c>
      <c r="CP117" s="31">
        <f t="shared" si="168"/>
        <v>163</v>
      </c>
      <c r="CQ117" s="48">
        <v>44853</v>
      </c>
      <c r="CR117" s="49">
        <v>115.07</v>
      </c>
      <c r="CS117" s="53">
        <f t="shared" si="126"/>
        <v>37.063123326329737</v>
      </c>
      <c r="CT117" s="53">
        <f t="shared" si="127"/>
        <v>37.049445712071801</v>
      </c>
      <c r="CU117" s="54">
        <f t="shared" si="128"/>
        <v>1</v>
      </c>
      <c r="CV117" s="14">
        <f t="shared" si="129"/>
        <v>1</v>
      </c>
      <c r="CW117" s="14">
        <f t="shared" si="169"/>
        <v>0</v>
      </c>
      <c r="CX117" s="14">
        <f t="shared" si="130"/>
        <v>0</v>
      </c>
      <c r="CY117" s="14">
        <f t="shared" si="131"/>
        <v>0</v>
      </c>
      <c r="CZ117" s="14">
        <f t="shared" si="170"/>
        <v>114.22845105</v>
      </c>
      <c r="DE117" s="31">
        <f t="shared" si="171"/>
        <v>163</v>
      </c>
      <c r="DF117" s="48">
        <v>44853</v>
      </c>
      <c r="DG117" s="49">
        <v>115.07</v>
      </c>
      <c r="DH117" s="53">
        <f t="shared" si="132"/>
        <v>0.72401533127819517</v>
      </c>
      <c r="DI117" s="53">
        <f t="shared" si="133"/>
        <v>0.71033771702026205</v>
      </c>
      <c r="DJ117" s="54">
        <f t="shared" si="134"/>
        <v>0.76547183857999745</v>
      </c>
      <c r="DK117" s="14">
        <f t="shared" si="135"/>
        <v>0.76547183857999745</v>
      </c>
      <c r="DL117" s="14">
        <f t="shared" si="172"/>
        <v>-0.17443725165606283</v>
      </c>
      <c r="DM117" s="14">
        <f t="shared" si="136"/>
        <v>-20.072494548063148</v>
      </c>
      <c r="DN117" s="14">
        <f t="shared" si="137"/>
        <v>1.0036247274031573</v>
      </c>
      <c r="DO117" s="14">
        <f t="shared" si="173"/>
        <v>195.45875855333838</v>
      </c>
      <c r="DT117" s="31">
        <f t="shared" si="174"/>
        <v>163</v>
      </c>
      <c r="DU117" s="48">
        <v>44853</v>
      </c>
      <c r="DV117" s="49">
        <v>115.07</v>
      </c>
      <c r="DW117" s="53">
        <f t="shared" si="138"/>
        <v>64.731430721442493</v>
      </c>
      <c r="DX117" s="53">
        <f t="shared" si="139"/>
        <v>64.717753107184549</v>
      </c>
      <c r="DY117" s="54">
        <f t="shared" si="140"/>
        <v>1</v>
      </c>
      <c r="DZ117" s="14">
        <f t="shared" si="141"/>
        <v>1</v>
      </c>
      <c r="EA117" s="14">
        <f t="shared" si="175"/>
        <v>0</v>
      </c>
      <c r="EB117" s="14">
        <f t="shared" si="142"/>
        <v>0</v>
      </c>
      <c r="EC117" s="14">
        <f t="shared" si="143"/>
        <v>0</v>
      </c>
      <c r="ED117" s="14">
        <f t="shared" si="176"/>
        <v>114.22845105</v>
      </c>
      <c r="EI117" s="31">
        <f t="shared" si="177"/>
        <v>163</v>
      </c>
      <c r="EJ117" s="48">
        <v>44853</v>
      </c>
      <c r="EK117" s="49">
        <v>115.07</v>
      </c>
      <c r="EL117" s="53">
        <f t="shared" si="144"/>
        <v>102.07899836978019</v>
      </c>
      <c r="EM117" s="53">
        <f t="shared" si="145"/>
        <v>102.06532075552225</v>
      </c>
      <c r="EN117" s="54">
        <f t="shared" si="146"/>
        <v>1</v>
      </c>
      <c r="EO117" s="14">
        <f t="shared" si="147"/>
        <v>1</v>
      </c>
      <c r="EP117" s="14">
        <f t="shared" si="178"/>
        <v>0</v>
      </c>
      <c r="EQ117" s="14">
        <f t="shared" si="148"/>
        <v>0</v>
      </c>
      <c r="ER117" s="14">
        <f t="shared" si="149"/>
        <v>0</v>
      </c>
      <c r="ES117" s="14">
        <f t="shared" si="179"/>
        <v>114.22845105</v>
      </c>
    </row>
    <row r="118" spans="4:149" x14ac:dyDescent="0.35">
      <c r="D118" s="31">
        <f t="shared" si="150"/>
        <v>164</v>
      </c>
      <c r="E118" s="48">
        <v>44854</v>
      </c>
      <c r="F118" s="49">
        <v>115.25</v>
      </c>
      <c r="G118" s="53">
        <f t="shared" si="90"/>
        <v>21.096991678511575</v>
      </c>
      <c r="H118" s="53">
        <f t="shared" si="91"/>
        <v>21.083347961738863</v>
      </c>
      <c r="I118" s="54">
        <f t="shared" si="92"/>
        <v>1</v>
      </c>
      <c r="J118" s="14">
        <f t="shared" si="93"/>
        <v>1</v>
      </c>
      <c r="K118" s="14">
        <f t="shared" si="151"/>
        <v>0</v>
      </c>
      <c r="L118" s="14">
        <f t="shared" si="94"/>
        <v>0</v>
      </c>
      <c r="M118" s="14">
        <f t="shared" si="95"/>
        <v>0</v>
      </c>
      <c r="N118" s="14">
        <f t="shared" si="152"/>
        <v>114.22845105</v>
      </c>
      <c r="S118" s="31">
        <f t="shared" si="153"/>
        <v>164</v>
      </c>
      <c r="T118" s="48">
        <v>44854</v>
      </c>
      <c r="U118" s="49">
        <v>115.25</v>
      </c>
      <c r="V118" s="53">
        <f t="shared" si="96"/>
        <v>18.719686704105715</v>
      </c>
      <c r="W118" s="53">
        <f t="shared" si="97"/>
        <v>18.706042987333003</v>
      </c>
      <c r="X118" s="54">
        <f t="shared" si="98"/>
        <v>1</v>
      </c>
      <c r="Y118" s="14">
        <f t="shared" si="99"/>
        <v>1</v>
      </c>
      <c r="Z118" s="14">
        <f t="shared" si="154"/>
        <v>0</v>
      </c>
      <c r="AA118" s="14">
        <f t="shared" si="100"/>
        <v>0</v>
      </c>
      <c r="AB118" s="14">
        <f t="shared" si="101"/>
        <v>0</v>
      </c>
      <c r="AC118" s="14">
        <f t="shared" si="155"/>
        <v>114.22845105</v>
      </c>
      <c r="AH118" s="31">
        <f t="shared" si="156"/>
        <v>164</v>
      </c>
      <c r="AI118" s="48">
        <v>44854</v>
      </c>
      <c r="AJ118" s="49">
        <v>115.25</v>
      </c>
      <c r="AK118" s="53">
        <f t="shared" si="102"/>
        <v>14.184602551535297</v>
      </c>
      <c r="AL118" s="53">
        <f t="shared" si="103"/>
        <v>14.170958834762583</v>
      </c>
      <c r="AM118" s="54">
        <f t="shared" si="104"/>
        <v>1</v>
      </c>
      <c r="AN118" s="14">
        <f t="shared" si="105"/>
        <v>1</v>
      </c>
      <c r="AO118" s="14">
        <f t="shared" si="157"/>
        <v>0</v>
      </c>
      <c r="AP118" s="14">
        <f t="shared" si="106"/>
        <v>0</v>
      </c>
      <c r="AQ118" s="14">
        <f t="shared" si="107"/>
        <v>0</v>
      </c>
      <c r="AR118" s="14">
        <f t="shared" si="158"/>
        <v>114.22845105631318</v>
      </c>
      <c r="AW118" s="31">
        <f t="shared" si="159"/>
        <v>164</v>
      </c>
      <c r="AX118" s="48">
        <v>44854</v>
      </c>
      <c r="AY118" s="49">
        <v>115.25</v>
      </c>
      <c r="AZ118" s="53">
        <f t="shared" si="108"/>
        <v>42.45127557301825</v>
      </c>
      <c r="BA118" s="53">
        <f t="shared" si="109"/>
        <v>42.437631856245538</v>
      </c>
      <c r="BB118" s="54">
        <f t="shared" si="110"/>
        <v>1</v>
      </c>
      <c r="BC118" s="14">
        <f t="shared" si="111"/>
        <v>1</v>
      </c>
      <c r="BD118" s="14">
        <f t="shared" si="160"/>
        <v>0</v>
      </c>
      <c r="BE118" s="14">
        <f t="shared" si="112"/>
        <v>0</v>
      </c>
      <c r="BF118" s="14">
        <f t="shared" si="113"/>
        <v>0</v>
      </c>
      <c r="BG118" s="14">
        <f t="shared" si="161"/>
        <v>114.22845105</v>
      </c>
      <c r="BL118" s="31">
        <f t="shared" si="162"/>
        <v>164</v>
      </c>
      <c r="BM118" s="48">
        <v>44854</v>
      </c>
      <c r="BN118" s="49">
        <v>115.25</v>
      </c>
      <c r="BO118" s="53">
        <f t="shared" si="114"/>
        <v>14.184602551535297</v>
      </c>
      <c r="BP118" s="53">
        <f t="shared" si="115"/>
        <v>14.170958834762583</v>
      </c>
      <c r="BQ118" s="54">
        <f t="shared" si="116"/>
        <v>1</v>
      </c>
      <c r="BR118" s="14">
        <f t="shared" si="117"/>
        <v>1</v>
      </c>
      <c r="BS118" s="14">
        <f t="shared" si="163"/>
        <v>0</v>
      </c>
      <c r="BT118" s="14">
        <f t="shared" si="118"/>
        <v>0</v>
      </c>
      <c r="BU118" s="14">
        <f t="shared" si="119"/>
        <v>0</v>
      </c>
      <c r="BV118" s="14">
        <f t="shared" si="164"/>
        <v>114.22845105631318</v>
      </c>
      <c r="CA118" s="31">
        <f t="shared" si="165"/>
        <v>164</v>
      </c>
      <c r="CB118" s="48">
        <v>44854</v>
      </c>
      <c r="CC118" s="49">
        <v>115.25</v>
      </c>
      <c r="CD118" s="53">
        <f t="shared" si="120"/>
        <v>15.665335965609456</v>
      </c>
      <c r="CE118" s="53">
        <f t="shared" si="121"/>
        <v>15.651692248836742</v>
      </c>
      <c r="CF118" s="54">
        <f t="shared" si="122"/>
        <v>1</v>
      </c>
      <c r="CG118" s="14">
        <f t="shared" si="123"/>
        <v>1</v>
      </c>
      <c r="CH118" s="14">
        <f t="shared" si="166"/>
        <v>0</v>
      </c>
      <c r="CI118" s="14">
        <f t="shared" si="124"/>
        <v>0</v>
      </c>
      <c r="CJ118" s="14">
        <f t="shared" si="125"/>
        <v>0</v>
      </c>
      <c r="CK118" s="14">
        <f t="shared" si="167"/>
        <v>114.22845105000225</v>
      </c>
      <c r="CP118" s="31">
        <f t="shared" si="168"/>
        <v>164</v>
      </c>
      <c r="CQ118" s="48">
        <v>44854</v>
      </c>
      <c r="CR118" s="49">
        <v>115.25</v>
      </c>
      <c r="CS118" s="53">
        <f t="shared" si="126"/>
        <v>37.25095243862215</v>
      </c>
      <c r="CT118" s="53">
        <f t="shared" si="127"/>
        <v>37.237308721849445</v>
      </c>
      <c r="CU118" s="54">
        <f t="shared" si="128"/>
        <v>1</v>
      </c>
      <c r="CV118" s="14">
        <f t="shared" si="129"/>
        <v>1</v>
      </c>
      <c r="CW118" s="14">
        <f t="shared" si="169"/>
        <v>0</v>
      </c>
      <c r="CX118" s="14">
        <f t="shared" si="130"/>
        <v>0</v>
      </c>
      <c r="CY118" s="14">
        <f t="shared" si="131"/>
        <v>0</v>
      </c>
      <c r="CZ118" s="14">
        <f t="shared" si="170"/>
        <v>114.22845105</v>
      </c>
      <c r="DE118" s="31">
        <f t="shared" si="171"/>
        <v>164</v>
      </c>
      <c r="DF118" s="48">
        <v>44854</v>
      </c>
      <c r="DG118" s="49">
        <v>115.25</v>
      </c>
      <c r="DH118" s="53">
        <f t="shared" si="132"/>
        <v>0.82156080629768014</v>
      </c>
      <c r="DI118" s="53">
        <f t="shared" si="133"/>
        <v>0.80791708952496732</v>
      </c>
      <c r="DJ118" s="54">
        <f t="shared" si="134"/>
        <v>0.79433654820203903</v>
      </c>
      <c r="DK118" s="14">
        <f t="shared" si="135"/>
        <v>0.79433654820203903</v>
      </c>
      <c r="DL118" s="14">
        <f t="shared" si="172"/>
        <v>2.8864709622041573E-2</v>
      </c>
      <c r="DM118" s="14">
        <f t="shared" si="136"/>
        <v>3.3266577839402913</v>
      </c>
      <c r="DN118" s="14">
        <f t="shared" si="137"/>
        <v>0.16633288919701458</v>
      </c>
      <c r="DO118" s="14">
        <f t="shared" si="173"/>
        <v>198.9517492264757</v>
      </c>
      <c r="DT118" s="31">
        <f t="shared" si="174"/>
        <v>164</v>
      </c>
      <c r="DU118" s="48">
        <v>44854</v>
      </c>
      <c r="DV118" s="49">
        <v>115.25</v>
      </c>
      <c r="DW118" s="53">
        <f t="shared" si="138"/>
        <v>64.988001076066922</v>
      </c>
      <c r="DX118" s="53">
        <f t="shared" si="139"/>
        <v>64.974357359294203</v>
      </c>
      <c r="DY118" s="54">
        <f t="shared" si="140"/>
        <v>1</v>
      </c>
      <c r="DZ118" s="14">
        <f t="shared" si="141"/>
        <v>1</v>
      </c>
      <c r="EA118" s="14">
        <f t="shared" si="175"/>
        <v>0</v>
      </c>
      <c r="EB118" s="14">
        <f t="shared" si="142"/>
        <v>0</v>
      </c>
      <c r="EC118" s="14">
        <f t="shared" si="143"/>
        <v>0</v>
      </c>
      <c r="ED118" s="14">
        <f t="shared" si="176"/>
        <v>114.22845105</v>
      </c>
      <c r="EI118" s="31">
        <f t="shared" si="177"/>
        <v>164</v>
      </c>
      <c r="EJ118" s="48">
        <v>44854</v>
      </c>
      <c r="EK118" s="49">
        <v>115.25</v>
      </c>
      <c r="EL118" s="53">
        <f t="shared" si="144"/>
        <v>102.42835785536091</v>
      </c>
      <c r="EM118" s="53">
        <f t="shared" si="145"/>
        <v>102.41471413858821</v>
      </c>
      <c r="EN118" s="54">
        <f t="shared" si="146"/>
        <v>1</v>
      </c>
      <c r="EO118" s="14">
        <f t="shared" si="147"/>
        <v>1</v>
      </c>
      <c r="EP118" s="14">
        <f t="shared" si="178"/>
        <v>0</v>
      </c>
      <c r="EQ118" s="14">
        <f t="shared" si="148"/>
        <v>0</v>
      </c>
      <c r="ER118" s="14">
        <f t="shared" si="149"/>
        <v>0</v>
      </c>
      <c r="ES118" s="14">
        <f t="shared" si="179"/>
        <v>114.22845105</v>
      </c>
    </row>
    <row r="119" spans="4:149" x14ac:dyDescent="0.35">
      <c r="D119" s="31">
        <f t="shared" si="150"/>
        <v>165</v>
      </c>
      <c r="E119" s="48">
        <v>44855</v>
      </c>
      <c r="F119" s="49">
        <v>119.32</v>
      </c>
      <c r="G119" s="53">
        <f t="shared" si="90"/>
        <v>23.680840060184561</v>
      </c>
      <c r="H119" s="53">
        <f t="shared" si="91"/>
        <v>23.667230325324574</v>
      </c>
      <c r="I119" s="54">
        <f t="shared" si="92"/>
        <v>1</v>
      </c>
      <c r="J119" s="14">
        <f t="shared" si="93"/>
        <v>1</v>
      </c>
      <c r="K119" s="14">
        <f t="shared" si="151"/>
        <v>0</v>
      </c>
      <c r="L119" s="14">
        <f t="shared" si="94"/>
        <v>0</v>
      </c>
      <c r="M119" s="14">
        <f t="shared" si="95"/>
        <v>0</v>
      </c>
      <c r="N119" s="14">
        <f t="shared" si="152"/>
        <v>114.22845105</v>
      </c>
      <c r="S119" s="31">
        <f t="shared" si="153"/>
        <v>165</v>
      </c>
      <c r="T119" s="48">
        <v>44855</v>
      </c>
      <c r="U119" s="49">
        <v>119.32</v>
      </c>
      <c r="V119" s="53">
        <f t="shared" si="96"/>
        <v>21.297599233905881</v>
      </c>
      <c r="W119" s="53">
        <f t="shared" si="97"/>
        <v>21.283989499045894</v>
      </c>
      <c r="X119" s="54">
        <f t="shared" si="98"/>
        <v>1</v>
      </c>
      <c r="Y119" s="14">
        <f t="shared" si="99"/>
        <v>1</v>
      </c>
      <c r="Z119" s="14">
        <f t="shared" si="154"/>
        <v>0</v>
      </c>
      <c r="AA119" s="14">
        <f t="shared" si="100"/>
        <v>0</v>
      </c>
      <c r="AB119" s="14">
        <f t="shared" si="101"/>
        <v>0</v>
      </c>
      <c r="AC119" s="14">
        <f t="shared" si="155"/>
        <v>114.22845105</v>
      </c>
      <c r="AH119" s="31">
        <f t="shared" si="156"/>
        <v>165</v>
      </c>
      <c r="AI119" s="48">
        <v>44855</v>
      </c>
      <c r="AJ119" s="49">
        <v>119.32</v>
      </c>
      <c r="AK119" s="53">
        <f t="shared" si="102"/>
        <v>16.751191507771992</v>
      </c>
      <c r="AL119" s="53">
        <f t="shared" si="103"/>
        <v>16.737581772912005</v>
      </c>
      <c r="AM119" s="54">
        <f t="shared" si="104"/>
        <v>1</v>
      </c>
      <c r="AN119" s="14">
        <f t="shared" si="105"/>
        <v>1</v>
      </c>
      <c r="AO119" s="14">
        <f t="shared" si="157"/>
        <v>0</v>
      </c>
      <c r="AP119" s="14">
        <f t="shared" si="106"/>
        <v>0</v>
      </c>
      <c r="AQ119" s="14">
        <f t="shared" si="107"/>
        <v>0</v>
      </c>
      <c r="AR119" s="14">
        <f t="shared" si="158"/>
        <v>114.22845105631318</v>
      </c>
      <c r="AW119" s="31">
        <f t="shared" si="159"/>
        <v>165</v>
      </c>
      <c r="AX119" s="48">
        <v>44855</v>
      </c>
      <c r="AY119" s="49">
        <v>119.32</v>
      </c>
      <c r="AZ119" s="53">
        <f t="shared" si="108"/>
        <v>45.088443098601154</v>
      </c>
      <c r="BA119" s="53">
        <f t="shared" si="109"/>
        <v>45.074833363741156</v>
      </c>
      <c r="BB119" s="54">
        <f t="shared" si="110"/>
        <v>1</v>
      </c>
      <c r="BC119" s="14">
        <f t="shared" si="111"/>
        <v>1</v>
      </c>
      <c r="BD119" s="14">
        <f t="shared" si="160"/>
        <v>0</v>
      </c>
      <c r="BE119" s="14">
        <f t="shared" si="112"/>
        <v>0</v>
      </c>
      <c r="BF119" s="14">
        <f t="shared" si="113"/>
        <v>0</v>
      </c>
      <c r="BG119" s="14">
        <f t="shared" si="161"/>
        <v>114.22845105</v>
      </c>
      <c r="BL119" s="31">
        <f t="shared" si="162"/>
        <v>165</v>
      </c>
      <c r="BM119" s="48">
        <v>44855</v>
      </c>
      <c r="BN119" s="49">
        <v>119.32</v>
      </c>
      <c r="BO119" s="53">
        <f t="shared" si="114"/>
        <v>16.751191507771992</v>
      </c>
      <c r="BP119" s="53">
        <f t="shared" si="115"/>
        <v>16.737581772912005</v>
      </c>
      <c r="BQ119" s="54">
        <f t="shared" si="116"/>
        <v>1</v>
      </c>
      <c r="BR119" s="14">
        <f t="shared" si="117"/>
        <v>1</v>
      </c>
      <c r="BS119" s="14">
        <f t="shared" si="163"/>
        <v>0</v>
      </c>
      <c r="BT119" s="14">
        <f t="shared" si="118"/>
        <v>0</v>
      </c>
      <c r="BU119" s="14">
        <f t="shared" si="119"/>
        <v>0</v>
      </c>
      <c r="BV119" s="14">
        <f t="shared" si="164"/>
        <v>114.22845105631318</v>
      </c>
      <c r="CA119" s="31">
        <f t="shared" si="165"/>
        <v>165</v>
      </c>
      <c r="CB119" s="48">
        <v>44855</v>
      </c>
      <c r="CC119" s="49">
        <v>119.32</v>
      </c>
      <c r="CD119" s="53">
        <f t="shared" si="120"/>
        <v>18.235622139621629</v>
      </c>
      <c r="CE119" s="53">
        <f t="shared" si="121"/>
        <v>18.222012404761639</v>
      </c>
      <c r="CF119" s="54">
        <f t="shared" si="122"/>
        <v>1</v>
      </c>
      <c r="CG119" s="14">
        <f t="shared" si="123"/>
        <v>1</v>
      </c>
      <c r="CH119" s="14">
        <f t="shared" si="166"/>
        <v>0</v>
      </c>
      <c r="CI119" s="14">
        <f t="shared" si="124"/>
        <v>0</v>
      </c>
      <c r="CJ119" s="14">
        <f t="shared" si="125"/>
        <v>0</v>
      </c>
      <c r="CK119" s="14">
        <f t="shared" si="167"/>
        <v>114.22845105000225</v>
      </c>
      <c r="CP119" s="31">
        <f t="shared" si="168"/>
        <v>165</v>
      </c>
      <c r="CQ119" s="48">
        <v>44855</v>
      </c>
      <c r="CR119" s="49">
        <v>119.32</v>
      </c>
      <c r="CS119" s="53">
        <f t="shared" si="126"/>
        <v>39.875135366877856</v>
      </c>
      <c r="CT119" s="53">
        <f t="shared" si="127"/>
        <v>39.861525632017859</v>
      </c>
      <c r="CU119" s="54">
        <f t="shared" si="128"/>
        <v>1</v>
      </c>
      <c r="CV119" s="14">
        <f t="shared" si="129"/>
        <v>1</v>
      </c>
      <c r="CW119" s="14">
        <f t="shared" si="169"/>
        <v>0</v>
      </c>
      <c r="CX119" s="14">
        <f t="shared" si="130"/>
        <v>0</v>
      </c>
      <c r="CY119" s="14">
        <f t="shared" si="131"/>
        <v>0</v>
      </c>
      <c r="CZ119" s="14">
        <f t="shared" si="170"/>
        <v>114.22845105</v>
      </c>
      <c r="DE119" s="31">
        <f t="shared" si="171"/>
        <v>165</v>
      </c>
      <c r="DF119" s="48">
        <v>44855</v>
      </c>
      <c r="DG119" s="49">
        <v>119.32</v>
      </c>
      <c r="DH119" s="53">
        <f t="shared" si="132"/>
        <v>3.3547838136030816</v>
      </c>
      <c r="DI119" s="53">
        <f t="shared" si="133"/>
        <v>3.3411740787430921</v>
      </c>
      <c r="DJ119" s="54">
        <f t="shared" si="134"/>
        <v>0.99960286484930716</v>
      </c>
      <c r="DK119" s="14">
        <f t="shared" si="135"/>
        <v>0.99960286484930716</v>
      </c>
      <c r="DL119" s="14">
        <f t="shared" si="172"/>
        <v>0.20526631664726813</v>
      </c>
      <c r="DM119" s="14">
        <f t="shared" si="136"/>
        <v>24.492376902352031</v>
      </c>
      <c r="DN119" s="14">
        <f t="shared" si="137"/>
        <v>1.2246188451176017</v>
      </c>
      <c r="DO119" s="14">
        <f t="shared" si="173"/>
        <v>224.66874497394534</v>
      </c>
      <c r="DT119" s="31">
        <f t="shared" si="174"/>
        <v>165</v>
      </c>
      <c r="DU119" s="48">
        <v>44855</v>
      </c>
      <c r="DV119" s="49">
        <v>119.32</v>
      </c>
      <c r="DW119" s="53">
        <f t="shared" si="138"/>
        <v>67.681440163660113</v>
      </c>
      <c r="DX119" s="53">
        <f t="shared" si="139"/>
        <v>67.667830428800116</v>
      </c>
      <c r="DY119" s="54">
        <f t="shared" si="140"/>
        <v>1</v>
      </c>
      <c r="DZ119" s="14">
        <f t="shared" si="141"/>
        <v>1</v>
      </c>
      <c r="EA119" s="14">
        <f t="shared" si="175"/>
        <v>0</v>
      </c>
      <c r="EB119" s="14">
        <f t="shared" si="142"/>
        <v>0</v>
      </c>
      <c r="EC119" s="14">
        <f t="shared" si="143"/>
        <v>0</v>
      </c>
      <c r="ED119" s="14">
        <f t="shared" si="176"/>
        <v>114.22845105</v>
      </c>
      <c r="EI119" s="31">
        <f t="shared" si="177"/>
        <v>165</v>
      </c>
      <c r="EJ119" s="48">
        <v>44855</v>
      </c>
      <c r="EK119" s="49">
        <v>119.32</v>
      </c>
      <c r="EL119" s="53">
        <f t="shared" si="144"/>
        <v>105.21528112537931</v>
      </c>
      <c r="EM119" s="53">
        <f t="shared" si="145"/>
        <v>105.20167139051932</v>
      </c>
      <c r="EN119" s="54">
        <f t="shared" si="146"/>
        <v>1</v>
      </c>
      <c r="EO119" s="14">
        <f t="shared" si="147"/>
        <v>1</v>
      </c>
      <c r="EP119" s="14">
        <f t="shared" si="178"/>
        <v>0</v>
      </c>
      <c r="EQ119" s="14">
        <f t="shared" si="148"/>
        <v>0</v>
      </c>
      <c r="ER119" s="14">
        <f t="shared" si="149"/>
        <v>0</v>
      </c>
      <c r="ES119" s="14">
        <f t="shared" si="179"/>
        <v>114.22845105</v>
      </c>
    </row>
    <row r="120" spans="4:149" x14ac:dyDescent="0.35">
      <c r="D120" s="31">
        <f t="shared" si="150"/>
        <v>168</v>
      </c>
      <c r="E120" s="48">
        <v>44858</v>
      </c>
      <c r="F120" s="49">
        <v>119.82</v>
      </c>
      <c r="G120" s="53">
        <f t="shared" si="90"/>
        <v>24.113040979400058</v>
      </c>
      <c r="H120" s="53">
        <f t="shared" si="91"/>
        <v>24.099533703223319</v>
      </c>
      <c r="I120" s="54">
        <f t="shared" si="92"/>
        <v>1</v>
      </c>
      <c r="J120" s="14">
        <f t="shared" si="93"/>
        <v>1</v>
      </c>
      <c r="K120" s="14">
        <f t="shared" si="151"/>
        <v>0</v>
      </c>
      <c r="L120" s="14">
        <f t="shared" si="94"/>
        <v>0</v>
      </c>
      <c r="M120" s="14">
        <f t="shared" si="95"/>
        <v>0</v>
      </c>
      <c r="N120" s="14">
        <f t="shared" si="152"/>
        <v>114.22845105</v>
      </c>
      <c r="S120" s="31">
        <f t="shared" si="153"/>
        <v>168</v>
      </c>
      <c r="T120" s="48">
        <v>44858</v>
      </c>
      <c r="U120" s="49">
        <v>119.82</v>
      </c>
      <c r="V120" s="53">
        <f t="shared" si="96"/>
        <v>21.711722213963011</v>
      </c>
      <c r="W120" s="53">
        <f t="shared" si="97"/>
        <v>21.698214937786272</v>
      </c>
      <c r="X120" s="54">
        <f t="shared" si="98"/>
        <v>1</v>
      </c>
      <c r="Y120" s="14">
        <f t="shared" si="99"/>
        <v>1</v>
      </c>
      <c r="Z120" s="14">
        <f t="shared" si="154"/>
        <v>0</v>
      </c>
      <c r="AA120" s="14">
        <f t="shared" si="100"/>
        <v>0</v>
      </c>
      <c r="AB120" s="14">
        <f t="shared" si="101"/>
        <v>0</v>
      </c>
      <c r="AC120" s="14">
        <f t="shared" si="155"/>
        <v>114.22845105</v>
      </c>
      <c r="AH120" s="31">
        <f t="shared" si="156"/>
        <v>168</v>
      </c>
      <c r="AI120" s="48">
        <v>44858</v>
      </c>
      <c r="AJ120" s="49">
        <v>119.82</v>
      </c>
      <c r="AK120" s="53">
        <f t="shared" si="102"/>
        <v>17.13082796789547</v>
      </c>
      <c r="AL120" s="53">
        <f t="shared" si="103"/>
        <v>17.117320691718724</v>
      </c>
      <c r="AM120" s="54">
        <f t="shared" si="104"/>
        <v>1</v>
      </c>
      <c r="AN120" s="14">
        <f t="shared" si="105"/>
        <v>1</v>
      </c>
      <c r="AO120" s="14">
        <f t="shared" si="157"/>
        <v>0</v>
      </c>
      <c r="AP120" s="14">
        <f t="shared" si="106"/>
        <v>0</v>
      </c>
      <c r="AQ120" s="14">
        <f t="shared" si="107"/>
        <v>0</v>
      </c>
      <c r="AR120" s="14">
        <f t="shared" si="158"/>
        <v>114.22845105631318</v>
      </c>
      <c r="AW120" s="31">
        <f t="shared" si="159"/>
        <v>168</v>
      </c>
      <c r="AX120" s="48">
        <v>44858</v>
      </c>
      <c r="AY120" s="49">
        <v>119.82</v>
      </c>
      <c r="AZ120" s="53">
        <f t="shared" si="108"/>
        <v>45.683030185839456</v>
      </c>
      <c r="BA120" s="53">
        <f t="shared" si="109"/>
        <v>45.66952290966271</v>
      </c>
      <c r="BB120" s="54">
        <f t="shared" si="110"/>
        <v>1</v>
      </c>
      <c r="BC120" s="14">
        <f t="shared" si="111"/>
        <v>1</v>
      </c>
      <c r="BD120" s="14">
        <f t="shared" si="160"/>
        <v>0</v>
      </c>
      <c r="BE120" s="14">
        <f t="shared" si="112"/>
        <v>0</v>
      </c>
      <c r="BF120" s="14">
        <f t="shared" si="113"/>
        <v>0</v>
      </c>
      <c r="BG120" s="14">
        <f t="shared" si="161"/>
        <v>114.22845105</v>
      </c>
      <c r="BL120" s="31">
        <f t="shared" si="162"/>
        <v>168</v>
      </c>
      <c r="BM120" s="48">
        <v>44858</v>
      </c>
      <c r="BN120" s="49">
        <v>119.82</v>
      </c>
      <c r="BO120" s="53">
        <f t="shared" si="114"/>
        <v>17.13082796789547</v>
      </c>
      <c r="BP120" s="53">
        <f t="shared" si="115"/>
        <v>17.117320691718724</v>
      </c>
      <c r="BQ120" s="54">
        <f t="shared" si="116"/>
        <v>1</v>
      </c>
      <c r="BR120" s="14">
        <f t="shared" si="117"/>
        <v>1</v>
      </c>
      <c r="BS120" s="14">
        <f t="shared" si="163"/>
        <v>0</v>
      </c>
      <c r="BT120" s="14">
        <f t="shared" si="118"/>
        <v>0</v>
      </c>
      <c r="BU120" s="14">
        <f t="shared" si="119"/>
        <v>0</v>
      </c>
      <c r="BV120" s="14">
        <f t="shared" si="164"/>
        <v>114.22845105631318</v>
      </c>
      <c r="CA120" s="31">
        <f t="shared" si="165"/>
        <v>168</v>
      </c>
      <c r="CB120" s="48">
        <v>44858</v>
      </c>
      <c r="CC120" s="49">
        <v>119.82</v>
      </c>
      <c r="CD120" s="53">
        <f t="shared" si="120"/>
        <v>18.626518664758883</v>
      </c>
      <c r="CE120" s="53">
        <f t="shared" si="121"/>
        <v>18.613011388582141</v>
      </c>
      <c r="CF120" s="54">
        <f t="shared" si="122"/>
        <v>1</v>
      </c>
      <c r="CG120" s="14">
        <f t="shared" si="123"/>
        <v>1</v>
      </c>
      <c r="CH120" s="14">
        <f t="shared" si="166"/>
        <v>0</v>
      </c>
      <c r="CI120" s="14">
        <f t="shared" si="124"/>
        <v>0</v>
      </c>
      <c r="CJ120" s="14">
        <f t="shared" si="125"/>
        <v>0</v>
      </c>
      <c r="CK120" s="14">
        <f t="shared" si="167"/>
        <v>114.22845105000225</v>
      </c>
      <c r="CP120" s="31">
        <f t="shared" si="168"/>
        <v>168</v>
      </c>
      <c r="CQ120" s="48">
        <v>44858</v>
      </c>
      <c r="CR120" s="49">
        <v>119.82</v>
      </c>
      <c r="CS120" s="53">
        <f t="shared" si="126"/>
        <v>40.430177201723396</v>
      </c>
      <c r="CT120" s="53">
        <f t="shared" si="127"/>
        <v>40.41666992554665</v>
      </c>
      <c r="CU120" s="54">
        <f t="shared" si="128"/>
        <v>1</v>
      </c>
      <c r="CV120" s="14">
        <f t="shared" si="129"/>
        <v>1</v>
      </c>
      <c r="CW120" s="14">
        <f t="shared" si="169"/>
        <v>0</v>
      </c>
      <c r="CX120" s="14">
        <f t="shared" si="130"/>
        <v>0</v>
      </c>
      <c r="CY120" s="14">
        <f t="shared" si="131"/>
        <v>0</v>
      </c>
      <c r="CZ120" s="14">
        <f t="shared" si="170"/>
        <v>114.22845105</v>
      </c>
      <c r="DE120" s="31">
        <f t="shared" si="171"/>
        <v>168</v>
      </c>
      <c r="DF120" s="48">
        <v>44858</v>
      </c>
      <c r="DG120" s="49">
        <v>119.82</v>
      </c>
      <c r="DH120" s="53">
        <f t="shared" si="132"/>
        <v>3.6328025771155263</v>
      </c>
      <c r="DI120" s="53">
        <f t="shared" si="133"/>
        <v>3.6192953009387829</v>
      </c>
      <c r="DJ120" s="54">
        <f t="shared" si="134"/>
        <v>0.99985982023909936</v>
      </c>
      <c r="DK120" s="14">
        <f t="shared" si="135"/>
        <v>0.99985982023909936</v>
      </c>
      <c r="DL120" s="14">
        <f t="shared" si="172"/>
        <v>2.5695538979220167E-4</v>
      </c>
      <c r="DM120" s="14">
        <f t="shared" si="136"/>
        <v>3.0788394804901604E-2</v>
      </c>
      <c r="DN120" s="14">
        <f t="shared" si="137"/>
        <v>1.5394197402450803E-3</v>
      </c>
      <c r="DO120" s="14">
        <f t="shared" si="173"/>
        <v>224.70107278849048</v>
      </c>
      <c r="DT120" s="31">
        <f t="shared" si="174"/>
        <v>168</v>
      </c>
      <c r="DU120" s="48">
        <v>44858</v>
      </c>
      <c r="DV120" s="49">
        <v>119.82</v>
      </c>
      <c r="DW120" s="53">
        <f t="shared" si="138"/>
        <v>68.447405158596041</v>
      </c>
      <c r="DX120" s="53">
        <f t="shared" si="139"/>
        <v>68.433897882419302</v>
      </c>
      <c r="DY120" s="54">
        <f t="shared" si="140"/>
        <v>1</v>
      </c>
      <c r="DZ120" s="14">
        <f t="shared" si="141"/>
        <v>1</v>
      </c>
      <c r="EA120" s="14">
        <f t="shared" si="175"/>
        <v>0</v>
      </c>
      <c r="EB120" s="14">
        <f t="shared" si="142"/>
        <v>0</v>
      </c>
      <c r="EC120" s="14">
        <f t="shared" si="143"/>
        <v>0</v>
      </c>
      <c r="ED120" s="14">
        <f t="shared" si="176"/>
        <v>114.22845105</v>
      </c>
      <c r="EI120" s="31">
        <f t="shared" si="177"/>
        <v>168</v>
      </c>
      <c r="EJ120" s="48">
        <v>44858</v>
      </c>
      <c r="EK120" s="49">
        <v>119.82</v>
      </c>
      <c r="EL120" s="53">
        <f t="shared" si="144"/>
        <v>106.26595695851667</v>
      </c>
      <c r="EM120" s="53">
        <f t="shared" si="145"/>
        <v>106.25244968233991</v>
      </c>
      <c r="EN120" s="54">
        <f t="shared" si="146"/>
        <v>1</v>
      </c>
      <c r="EO120" s="14">
        <f t="shared" si="147"/>
        <v>1</v>
      </c>
      <c r="EP120" s="14">
        <f t="shared" si="178"/>
        <v>0</v>
      </c>
      <c r="EQ120" s="14">
        <f t="shared" si="148"/>
        <v>0</v>
      </c>
      <c r="ER120" s="14">
        <f t="shared" si="149"/>
        <v>0</v>
      </c>
      <c r="ES120" s="14">
        <f t="shared" si="179"/>
        <v>114.22845105</v>
      </c>
    </row>
    <row r="121" spans="4:149" x14ac:dyDescent="0.35">
      <c r="D121" s="31">
        <f t="shared" si="150"/>
        <v>169</v>
      </c>
      <c r="E121" s="48">
        <v>44859</v>
      </c>
      <c r="F121" s="49">
        <v>120.599998</v>
      </c>
      <c r="G121" s="53">
        <f t="shared" si="90"/>
        <v>24.637028210408406</v>
      </c>
      <c r="H121" s="53">
        <f t="shared" si="91"/>
        <v>24.623555260274898</v>
      </c>
      <c r="I121" s="54">
        <f t="shared" si="92"/>
        <v>1</v>
      </c>
      <c r="J121" s="14">
        <f t="shared" si="93"/>
        <v>1</v>
      </c>
      <c r="K121" s="14">
        <f t="shared" si="151"/>
        <v>0</v>
      </c>
      <c r="L121" s="14">
        <f t="shared" si="94"/>
        <v>0</v>
      </c>
      <c r="M121" s="14">
        <f t="shared" si="95"/>
        <v>0</v>
      </c>
      <c r="N121" s="14">
        <f t="shared" si="152"/>
        <v>114.22845105</v>
      </c>
      <c r="S121" s="31">
        <f t="shared" si="153"/>
        <v>169</v>
      </c>
      <c r="T121" s="48">
        <v>44859</v>
      </c>
      <c r="U121" s="49">
        <v>120.599998</v>
      </c>
      <c r="V121" s="53">
        <f t="shared" si="96"/>
        <v>22.229591425462267</v>
      </c>
      <c r="W121" s="53">
        <f t="shared" si="97"/>
        <v>22.216118475328759</v>
      </c>
      <c r="X121" s="54">
        <f t="shared" si="98"/>
        <v>1</v>
      </c>
      <c r="Y121" s="14">
        <f t="shared" si="99"/>
        <v>1</v>
      </c>
      <c r="Z121" s="14">
        <f t="shared" si="154"/>
        <v>0</v>
      </c>
      <c r="AA121" s="14">
        <f t="shared" si="100"/>
        <v>0</v>
      </c>
      <c r="AB121" s="14">
        <f t="shared" si="101"/>
        <v>0</v>
      </c>
      <c r="AC121" s="14">
        <f t="shared" si="155"/>
        <v>114.22845105</v>
      </c>
      <c r="AH121" s="31">
        <f t="shared" si="156"/>
        <v>169</v>
      </c>
      <c r="AI121" s="48">
        <v>44859</v>
      </c>
      <c r="AJ121" s="49">
        <v>120.599998</v>
      </c>
      <c r="AK121" s="53">
        <f t="shared" si="102"/>
        <v>17.637026092336296</v>
      </c>
      <c r="AL121" s="53">
        <f t="shared" si="103"/>
        <v>17.623553142202788</v>
      </c>
      <c r="AM121" s="54">
        <f t="shared" si="104"/>
        <v>1</v>
      </c>
      <c r="AN121" s="14">
        <f t="shared" si="105"/>
        <v>1</v>
      </c>
      <c r="AO121" s="14">
        <f t="shared" si="157"/>
        <v>0</v>
      </c>
      <c r="AP121" s="14">
        <f t="shared" si="106"/>
        <v>0</v>
      </c>
      <c r="AQ121" s="14">
        <f t="shared" si="107"/>
        <v>0</v>
      </c>
      <c r="AR121" s="14">
        <f t="shared" si="158"/>
        <v>114.22845105631318</v>
      </c>
      <c r="AW121" s="31">
        <f t="shared" si="159"/>
        <v>169</v>
      </c>
      <c r="AX121" s="48">
        <v>44859</v>
      </c>
      <c r="AY121" s="49">
        <v>120.599998</v>
      </c>
      <c r="AZ121" s="53">
        <f t="shared" si="108"/>
        <v>46.26197289242856</v>
      </c>
      <c r="BA121" s="53">
        <f t="shared" si="109"/>
        <v>46.248499942295048</v>
      </c>
      <c r="BB121" s="54">
        <f t="shared" si="110"/>
        <v>1</v>
      </c>
      <c r="BC121" s="14">
        <f t="shared" si="111"/>
        <v>1</v>
      </c>
      <c r="BD121" s="14">
        <f t="shared" si="160"/>
        <v>0</v>
      </c>
      <c r="BE121" s="14">
        <f t="shared" si="112"/>
        <v>0</v>
      </c>
      <c r="BF121" s="14">
        <f t="shared" si="113"/>
        <v>0</v>
      </c>
      <c r="BG121" s="14">
        <f t="shared" si="161"/>
        <v>114.22845105</v>
      </c>
      <c r="BL121" s="31">
        <f t="shared" si="162"/>
        <v>169</v>
      </c>
      <c r="BM121" s="48">
        <v>44859</v>
      </c>
      <c r="BN121" s="49">
        <v>120.599998</v>
      </c>
      <c r="BO121" s="53">
        <f t="shared" si="114"/>
        <v>17.637026092336296</v>
      </c>
      <c r="BP121" s="53">
        <f t="shared" si="115"/>
        <v>17.623553142202788</v>
      </c>
      <c r="BQ121" s="54">
        <f t="shared" si="116"/>
        <v>1</v>
      </c>
      <c r="BR121" s="14">
        <f t="shared" si="117"/>
        <v>1</v>
      </c>
      <c r="BS121" s="14">
        <f t="shared" si="163"/>
        <v>0</v>
      </c>
      <c r="BT121" s="14">
        <f t="shared" si="118"/>
        <v>0</v>
      </c>
      <c r="BU121" s="14">
        <f t="shared" si="119"/>
        <v>0</v>
      </c>
      <c r="BV121" s="14">
        <f t="shared" si="164"/>
        <v>114.22845105631318</v>
      </c>
      <c r="CA121" s="31">
        <f t="shared" si="165"/>
        <v>169</v>
      </c>
      <c r="CB121" s="48">
        <v>44859</v>
      </c>
      <c r="CC121" s="49">
        <v>120.599998</v>
      </c>
      <c r="CD121" s="53">
        <f t="shared" si="120"/>
        <v>19.136527472310455</v>
      </c>
      <c r="CE121" s="53">
        <f t="shared" si="121"/>
        <v>19.123054522176943</v>
      </c>
      <c r="CF121" s="54">
        <f t="shared" si="122"/>
        <v>1</v>
      </c>
      <c r="CG121" s="14">
        <f t="shared" si="123"/>
        <v>1</v>
      </c>
      <c r="CH121" s="14">
        <f t="shared" si="166"/>
        <v>0</v>
      </c>
      <c r="CI121" s="14">
        <f t="shared" si="124"/>
        <v>0</v>
      </c>
      <c r="CJ121" s="14">
        <f t="shared" si="125"/>
        <v>0</v>
      </c>
      <c r="CK121" s="14">
        <f t="shared" si="167"/>
        <v>114.22845105000225</v>
      </c>
      <c r="CP121" s="31">
        <f t="shared" si="168"/>
        <v>169</v>
      </c>
      <c r="CQ121" s="48">
        <v>44859</v>
      </c>
      <c r="CR121" s="49">
        <v>120.599998</v>
      </c>
      <c r="CS121" s="53">
        <f t="shared" si="126"/>
        <v>40.995736821694557</v>
      </c>
      <c r="CT121" s="53">
        <f t="shared" si="127"/>
        <v>40.982263871561045</v>
      </c>
      <c r="CU121" s="54">
        <f t="shared" si="128"/>
        <v>1</v>
      </c>
      <c r="CV121" s="14">
        <f t="shared" si="129"/>
        <v>1</v>
      </c>
      <c r="CW121" s="14">
        <f t="shared" si="169"/>
        <v>0</v>
      </c>
      <c r="CX121" s="14">
        <f t="shared" si="130"/>
        <v>0</v>
      </c>
      <c r="CY121" s="14">
        <f t="shared" si="131"/>
        <v>0</v>
      </c>
      <c r="CZ121" s="14">
        <f t="shared" si="170"/>
        <v>114.22845105</v>
      </c>
      <c r="DE121" s="31">
        <f t="shared" si="171"/>
        <v>169</v>
      </c>
      <c r="DF121" s="48">
        <v>44859</v>
      </c>
      <c r="DG121" s="49">
        <v>120.599998</v>
      </c>
      <c r="DH121" s="53">
        <f t="shared" si="132"/>
        <v>4.1046107722127596</v>
      </c>
      <c r="DI121" s="53">
        <f t="shared" si="133"/>
        <v>4.0911378220792516</v>
      </c>
      <c r="DJ121" s="54">
        <f t="shared" si="134"/>
        <v>0.99997975019106811</v>
      </c>
      <c r="DK121" s="14">
        <f t="shared" si="135"/>
        <v>0.99997975019106811</v>
      </c>
      <c r="DL121" s="14">
        <f t="shared" si="172"/>
        <v>1.1992995196874467E-4</v>
      </c>
      <c r="DM121" s="14">
        <f t="shared" si="136"/>
        <v>1.4463551967570704E-2</v>
      </c>
      <c r="DN121" s="14">
        <f t="shared" si="137"/>
        <v>7.2317759837853528E-4</v>
      </c>
      <c r="DO121" s="14">
        <f t="shared" si="173"/>
        <v>224.71625951805643</v>
      </c>
      <c r="DT121" s="31">
        <f t="shared" si="174"/>
        <v>169</v>
      </c>
      <c r="DU121" s="48">
        <v>44859</v>
      </c>
      <c r="DV121" s="49">
        <v>120.599998</v>
      </c>
      <c r="DW121" s="53">
        <f t="shared" si="138"/>
        <v>69.084346366758496</v>
      </c>
      <c r="DX121" s="53">
        <f t="shared" si="139"/>
        <v>69.070873416624977</v>
      </c>
      <c r="DY121" s="54">
        <f t="shared" si="140"/>
        <v>1</v>
      </c>
      <c r="DZ121" s="14">
        <f t="shared" si="141"/>
        <v>1</v>
      </c>
      <c r="EA121" s="14">
        <f t="shared" si="175"/>
        <v>0</v>
      </c>
      <c r="EB121" s="14">
        <f t="shared" si="142"/>
        <v>0</v>
      </c>
      <c r="EC121" s="14">
        <f t="shared" si="143"/>
        <v>0</v>
      </c>
      <c r="ED121" s="14">
        <f t="shared" si="176"/>
        <v>114.22845105</v>
      </c>
      <c r="EI121" s="31">
        <f t="shared" si="177"/>
        <v>169</v>
      </c>
      <c r="EJ121" s="48">
        <v>44859</v>
      </c>
      <c r="EK121" s="49">
        <v>120.599998</v>
      </c>
      <c r="EL121" s="53">
        <f t="shared" si="144"/>
        <v>106.99925132105714</v>
      </c>
      <c r="EM121" s="53">
        <f t="shared" si="145"/>
        <v>106.98577837092364</v>
      </c>
      <c r="EN121" s="54">
        <f t="shared" si="146"/>
        <v>1</v>
      </c>
      <c r="EO121" s="14">
        <f t="shared" si="147"/>
        <v>1</v>
      </c>
      <c r="EP121" s="14">
        <f t="shared" si="178"/>
        <v>0</v>
      </c>
      <c r="EQ121" s="14">
        <f t="shared" si="148"/>
        <v>0</v>
      </c>
      <c r="ER121" s="14">
        <f t="shared" si="149"/>
        <v>0</v>
      </c>
      <c r="ES121" s="14">
        <f t="shared" si="179"/>
        <v>114.22845105</v>
      </c>
    </row>
    <row r="122" spans="4:149" x14ac:dyDescent="0.35">
      <c r="D122" s="31">
        <f t="shared" si="150"/>
        <v>170</v>
      </c>
      <c r="E122" s="48">
        <v>44860</v>
      </c>
      <c r="F122" s="49">
        <v>115.660004</v>
      </c>
      <c r="G122" s="53">
        <f t="shared" si="90"/>
        <v>21.568745340834479</v>
      </c>
      <c r="H122" s="53">
        <f t="shared" si="91"/>
        <v>21.555306804422909</v>
      </c>
      <c r="I122" s="54">
        <f t="shared" si="92"/>
        <v>1</v>
      </c>
      <c r="J122" s="14">
        <f t="shared" si="93"/>
        <v>1</v>
      </c>
      <c r="K122" s="14">
        <f t="shared" si="151"/>
        <v>0</v>
      </c>
      <c r="L122" s="14">
        <f t="shared" si="94"/>
        <v>0</v>
      </c>
      <c r="M122" s="14">
        <f t="shared" si="95"/>
        <v>0</v>
      </c>
      <c r="N122" s="14">
        <f t="shared" si="152"/>
        <v>114.22845105</v>
      </c>
      <c r="S122" s="31">
        <f t="shared" si="153"/>
        <v>170</v>
      </c>
      <c r="T122" s="48">
        <v>44860</v>
      </c>
      <c r="U122" s="49">
        <v>115.660004</v>
      </c>
      <c r="V122" s="53">
        <f t="shared" si="96"/>
        <v>19.155143534821065</v>
      </c>
      <c r="W122" s="53">
        <f t="shared" si="97"/>
        <v>19.141704998409487</v>
      </c>
      <c r="X122" s="54">
        <f t="shared" si="98"/>
        <v>1</v>
      </c>
      <c r="Y122" s="14">
        <f t="shared" si="99"/>
        <v>1</v>
      </c>
      <c r="Z122" s="14">
        <f t="shared" si="154"/>
        <v>0</v>
      </c>
      <c r="AA122" s="14">
        <f t="shared" si="100"/>
        <v>0</v>
      </c>
      <c r="AB122" s="14">
        <f t="shared" si="101"/>
        <v>0</v>
      </c>
      <c r="AC122" s="14">
        <f t="shared" si="155"/>
        <v>114.22845105</v>
      </c>
      <c r="AH122" s="31">
        <f t="shared" si="156"/>
        <v>170</v>
      </c>
      <c r="AI122" s="48">
        <v>44860</v>
      </c>
      <c r="AJ122" s="49">
        <v>115.660004</v>
      </c>
      <c r="AK122" s="53">
        <f t="shared" si="102"/>
        <v>14.55081745175193</v>
      </c>
      <c r="AL122" s="53">
        <f t="shared" si="103"/>
        <v>14.537378915340355</v>
      </c>
      <c r="AM122" s="54">
        <f t="shared" si="104"/>
        <v>1</v>
      </c>
      <c r="AN122" s="14">
        <f t="shared" si="105"/>
        <v>1</v>
      </c>
      <c r="AO122" s="14">
        <f t="shared" si="157"/>
        <v>0</v>
      </c>
      <c r="AP122" s="14">
        <f t="shared" si="106"/>
        <v>0</v>
      </c>
      <c r="AQ122" s="14">
        <f t="shared" si="107"/>
        <v>0</v>
      </c>
      <c r="AR122" s="14">
        <f t="shared" si="158"/>
        <v>114.22845105631318</v>
      </c>
      <c r="AW122" s="31">
        <f t="shared" si="159"/>
        <v>170</v>
      </c>
      <c r="AX122" s="48">
        <v>44860</v>
      </c>
      <c r="AY122" s="49">
        <v>115.660004</v>
      </c>
      <c r="AZ122" s="53">
        <f t="shared" si="108"/>
        <v>43.249067692738869</v>
      </c>
      <c r="BA122" s="53">
        <f t="shared" si="109"/>
        <v>43.235629156327306</v>
      </c>
      <c r="BB122" s="54">
        <f t="shared" si="110"/>
        <v>1</v>
      </c>
      <c r="BC122" s="14">
        <f t="shared" si="111"/>
        <v>1</v>
      </c>
      <c r="BD122" s="14">
        <f t="shared" si="160"/>
        <v>0</v>
      </c>
      <c r="BE122" s="14">
        <f t="shared" si="112"/>
        <v>0</v>
      </c>
      <c r="BF122" s="14">
        <f t="shared" si="113"/>
        <v>0</v>
      </c>
      <c r="BG122" s="14">
        <f t="shared" si="161"/>
        <v>114.22845105</v>
      </c>
      <c r="BL122" s="31">
        <f t="shared" si="162"/>
        <v>170</v>
      </c>
      <c r="BM122" s="48">
        <v>44860</v>
      </c>
      <c r="BN122" s="49">
        <v>115.660004</v>
      </c>
      <c r="BO122" s="53">
        <f t="shared" si="114"/>
        <v>14.55081745175193</v>
      </c>
      <c r="BP122" s="53">
        <f t="shared" si="115"/>
        <v>14.537378915340355</v>
      </c>
      <c r="BQ122" s="54">
        <f t="shared" si="116"/>
        <v>1</v>
      </c>
      <c r="BR122" s="14">
        <f t="shared" si="117"/>
        <v>1</v>
      </c>
      <c r="BS122" s="14">
        <f t="shared" si="163"/>
        <v>0</v>
      </c>
      <c r="BT122" s="14">
        <f t="shared" si="118"/>
        <v>0</v>
      </c>
      <c r="BU122" s="14">
        <f t="shared" si="119"/>
        <v>0</v>
      </c>
      <c r="BV122" s="14">
        <f t="shared" si="164"/>
        <v>114.22845105631318</v>
      </c>
      <c r="CA122" s="31">
        <f t="shared" si="165"/>
        <v>170</v>
      </c>
      <c r="CB122" s="48">
        <v>44860</v>
      </c>
      <c r="CC122" s="49">
        <v>115.660004</v>
      </c>
      <c r="CD122" s="53">
        <f t="shared" si="120"/>
        <v>16.054158790330945</v>
      </c>
      <c r="CE122" s="53">
        <f t="shared" si="121"/>
        <v>16.040720253919368</v>
      </c>
      <c r="CF122" s="54">
        <f t="shared" si="122"/>
        <v>1</v>
      </c>
      <c r="CG122" s="14">
        <f t="shared" si="123"/>
        <v>1</v>
      </c>
      <c r="CH122" s="14">
        <f t="shared" si="166"/>
        <v>0</v>
      </c>
      <c r="CI122" s="14">
        <f t="shared" si="124"/>
        <v>0</v>
      </c>
      <c r="CJ122" s="14">
        <f t="shared" si="125"/>
        <v>0</v>
      </c>
      <c r="CK122" s="14">
        <f t="shared" si="167"/>
        <v>114.22845105000225</v>
      </c>
      <c r="CP122" s="31">
        <f t="shared" si="168"/>
        <v>170</v>
      </c>
      <c r="CQ122" s="48">
        <v>44860</v>
      </c>
      <c r="CR122" s="49">
        <v>115.660004</v>
      </c>
      <c r="CS122" s="53">
        <f t="shared" si="126"/>
        <v>37.969345720101039</v>
      </c>
      <c r="CT122" s="53">
        <f t="shared" si="127"/>
        <v>37.955907183689469</v>
      </c>
      <c r="CU122" s="54">
        <f t="shared" si="128"/>
        <v>1</v>
      </c>
      <c r="CV122" s="14">
        <f t="shared" si="129"/>
        <v>1</v>
      </c>
      <c r="CW122" s="14">
        <f t="shared" si="169"/>
        <v>0</v>
      </c>
      <c r="CX122" s="14">
        <f t="shared" si="130"/>
        <v>0</v>
      </c>
      <c r="CY122" s="14">
        <f t="shared" si="131"/>
        <v>0</v>
      </c>
      <c r="CZ122" s="14">
        <f t="shared" si="170"/>
        <v>114.22845105</v>
      </c>
      <c r="DE122" s="31">
        <f t="shared" si="171"/>
        <v>170</v>
      </c>
      <c r="DF122" s="48">
        <v>44860</v>
      </c>
      <c r="DG122" s="49">
        <v>115.660004</v>
      </c>
      <c r="DH122" s="53">
        <f t="shared" si="132"/>
        <v>0.98374800236454352</v>
      </c>
      <c r="DI122" s="53">
        <f t="shared" si="133"/>
        <v>0.97030946595296852</v>
      </c>
      <c r="DJ122" s="54">
        <f t="shared" si="134"/>
        <v>0.83738028428461064</v>
      </c>
      <c r="DK122" s="14">
        <f t="shared" si="135"/>
        <v>0.83738028428461064</v>
      </c>
      <c r="DL122" s="14">
        <f t="shared" si="172"/>
        <v>-0.16259946590645746</v>
      </c>
      <c r="DM122" s="14">
        <f t="shared" si="136"/>
        <v>-18.806254877138734</v>
      </c>
      <c r="DN122" s="14">
        <f t="shared" si="137"/>
        <v>0.94031274385693675</v>
      </c>
      <c r="DO122" s="14">
        <f t="shared" si="173"/>
        <v>206.85031738477463</v>
      </c>
      <c r="DT122" s="31">
        <f t="shared" si="174"/>
        <v>170</v>
      </c>
      <c r="DU122" s="48">
        <v>44860</v>
      </c>
      <c r="DV122" s="49">
        <v>115.660004</v>
      </c>
      <c r="DW122" s="53">
        <f t="shared" si="138"/>
        <v>66.129885240929823</v>
      </c>
      <c r="DX122" s="53">
        <f t="shared" si="139"/>
        <v>66.116446704518253</v>
      </c>
      <c r="DY122" s="54">
        <f t="shared" si="140"/>
        <v>1</v>
      </c>
      <c r="DZ122" s="14">
        <f t="shared" si="141"/>
        <v>1</v>
      </c>
      <c r="EA122" s="14">
        <f t="shared" si="175"/>
        <v>0</v>
      </c>
      <c r="EB122" s="14">
        <f t="shared" si="142"/>
        <v>0</v>
      </c>
      <c r="EC122" s="14">
        <f t="shared" si="143"/>
        <v>0</v>
      </c>
      <c r="ED122" s="14">
        <f t="shared" si="176"/>
        <v>114.22845105</v>
      </c>
      <c r="EI122" s="31">
        <f t="shared" si="177"/>
        <v>170</v>
      </c>
      <c r="EJ122" s="48">
        <v>44860</v>
      </c>
      <c r="EK122" s="49">
        <v>115.660004</v>
      </c>
      <c r="EL122" s="53">
        <f t="shared" si="144"/>
        <v>104.14188358072033</v>
      </c>
      <c r="EM122" s="53">
        <f t="shared" si="145"/>
        <v>104.12844504430876</v>
      </c>
      <c r="EN122" s="54">
        <f t="shared" si="146"/>
        <v>1</v>
      </c>
      <c r="EO122" s="14">
        <f t="shared" si="147"/>
        <v>1</v>
      </c>
      <c r="EP122" s="14">
        <f t="shared" si="178"/>
        <v>0</v>
      </c>
      <c r="EQ122" s="14">
        <f t="shared" si="148"/>
        <v>0</v>
      </c>
      <c r="ER122" s="14">
        <f t="shared" si="149"/>
        <v>0</v>
      </c>
      <c r="ES122" s="14">
        <f t="shared" si="179"/>
        <v>114.22845105</v>
      </c>
    </row>
    <row r="123" spans="4:149" x14ac:dyDescent="0.35">
      <c r="D123" s="31">
        <f t="shared" si="150"/>
        <v>171</v>
      </c>
      <c r="E123" s="48">
        <v>44861</v>
      </c>
      <c r="F123" s="49">
        <v>110.959999</v>
      </c>
      <c r="G123" s="53">
        <f t="shared" si="90"/>
        <v>18.510139602437466</v>
      </c>
      <c r="H123" s="53">
        <f t="shared" si="91"/>
        <v>18.496735568101847</v>
      </c>
      <c r="I123" s="54">
        <f t="shared" si="92"/>
        <v>1</v>
      </c>
      <c r="J123" s="14">
        <f t="shared" si="93"/>
        <v>1</v>
      </c>
      <c r="K123" s="14">
        <f t="shared" si="151"/>
        <v>0</v>
      </c>
      <c r="L123" s="14">
        <f t="shared" si="94"/>
        <v>0</v>
      </c>
      <c r="M123" s="14">
        <f t="shared" si="95"/>
        <v>0</v>
      </c>
      <c r="N123" s="14">
        <f t="shared" si="152"/>
        <v>114.22845105</v>
      </c>
      <c r="S123" s="31">
        <f t="shared" si="153"/>
        <v>171</v>
      </c>
      <c r="T123" s="48">
        <v>44861</v>
      </c>
      <c r="U123" s="49">
        <v>110.959999</v>
      </c>
      <c r="V123" s="53">
        <f t="shared" si="96"/>
        <v>16.090325168885531</v>
      </c>
      <c r="W123" s="53">
        <f t="shared" si="97"/>
        <v>16.076921134549917</v>
      </c>
      <c r="X123" s="54">
        <f t="shared" si="98"/>
        <v>1</v>
      </c>
      <c r="Y123" s="14">
        <f t="shared" si="99"/>
        <v>1</v>
      </c>
      <c r="Z123" s="14">
        <f t="shared" si="154"/>
        <v>0</v>
      </c>
      <c r="AA123" s="14">
        <f t="shared" si="100"/>
        <v>0</v>
      </c>
      <c r="AB123" s="14">
        <f t="shared" si="101"/>
        <v>0</v>
      </c>
      <c r="AC123" s="14">
        <f t="shared" si="155"/>
        <v>114.22845105</v>
      </c>
      <c r="AH123" s="31">
        <f t="shared" si="156"/>
        <v>171</v>
      </c>
      <c r="AI123" s="48">
        <v>44861</v>
      </c>
      <c r="AJ123" s="49">
        <v>110.959999</v>
      </c>
      <c r="AK123" s="53">
        <f t="shared" si="102"/>
        <v>11.474147519021628</v>
      </c>
      <c r="AL123" s="53">
        <f t="shared" si="103"/>
        <v>11.460743484686011</v>
      </c>
      <c r="AM123" s="54">
        <f t="shared" si="104"/>
        <v>1</v>
      </c>
      <c r="AN123" s="14">
        <f t="shared" si="105"/>
        <v>1</v>
      </c>
      <c r="AO123" s="14">
        <f t="shared" si="157"/>
        <v>0</v>
      </c>
      <c r="AP123" s="14">
        <f t="shared" si="106"/>
        <v>0</v>
      </c>
      <c r="AQ123" s="14">
        <f t="shared" si="107"/>
        <v>0</v>
      </c>
      <c r="AR123" s="14">
        <f t="shared" si="158"/>
        <v>114.22845105631318</v>
      </c>
      <c r="AW123" s="31">
        <f t="shared" si="159"/>
        <v>171</v>
      </c>
      <c r="AX123" s="48">
        <v>44861</v>
      </c>
      <c r="AY123" s="49">
        <v>110.959999</v>
      </c>
      <c r="AZ123" s="53">
        <f t="shared" si="108"/>
        <v>40.246267252196567</v>
      </c>
      <c r="BA123" s="53">
        <f t="shared" si="109"/>
        <v>40.232863217860945</v>
      </c>
      <c r="BB123" s="54">
        <f t="shared" si="110"/>
        <v>1</v>
      </c>
      <c r="BC123" s="14">
        <f t="shared" si="111"/>
        <v>1</v>
      </c>
      <c r="BD123" s="14">
        <f t="shared" si="160"/>
        <v>0</v>
      </c>
      <c r="BE123" s="14">
        <f t="shared" si="112"/>
        <v>0</v>
      </c>
      <c r="BF123" s="14">
        <f t="shared" si="113"/>
        <v>0</v>
      </c>
      <c r="BG123" s="14">
        <f t="shared" si="161"/>
        <v>114.22845105</v>
      </c>
      <c r="BL123" s="31">
        <f t="shared" si="162"/>
        <v>171</v>
      </c>
      <c r="BM123" s="48">
        <v>44861</v>
      </c>
      <c r="BN123" s="49">
        <v>110.959999</v>
      </c>
      <c r="BO123" s="53">
        <f t="shared" si="114"/>
        <v>11.474147519021628</v>
      </c>
      <c r="BP123" s="53">
        <f t="shared" si="115"/>
        <v>11.460743484686011</v>
      </c>
      <c r="BQ123" s="54">
        <f t="shared" si="116"/>
        <v>1</v>
      </c>
      <c r="BR123" s="14">
        <f t="shared" si="117"/>
        <v>1</v>
      </c>
      <c r="BS123" s="14">
        <f t="shared" si="163"/>
        <v>0</v>
      </c>
      <c r="BT123" s="14">
        <f t="shared" si="118"/>
        <v>0</v>
      </c>
      <c r="BU123" s="14">
        <f t="shared" si="119"/>
        <v>0</v>
      </c>
      <c r="BV123" s="14">
        <f t="shared" si="164"/>
        <v>114.22845105631318</v>
      </c>
      <c r="CA123" s="31">
        <f t="shared" si="165"/>
        <v>171</v>
      </c>
      <c r="CB123" s="48">
        <v>44861</v>
      </c>
      <c r="CC123" s="49">
        <v>110.959999</v>
      </c>
      <c r="CD123" s="53">
        <f t="shared" si="120"/>
        <v>12.981358468477026</v>
      </c>
      <c r="CE123" s="53">
        <f t="shared" si="121"/>
        <v>12.96795443414141</v>
      </c>
      <c r="CF123" s="54">
        <f t="shared" si="122"/>
        <v>1</v>
      </c>
      <c r="CG123" s="14">
        <f t="shared" si="123"/>
        <v>1</v>
      </c>
      <c r="CH123" s="14">
        <f t="shared" si="166"/>
        <v>0</v>
      </c>
      <c r="CI123" s="14">
        <f t="shared" si="124"/>
        <v>0</v>
      </c>
      <c r="CJ123" s="14">
        <f t="shared" si="125"/>
        <v>0</v>
      </c>
      <c r="CK123" s="14">
        <f t="shared" si="167"/>
        <v>114.22845105000225</v>
      </c>
      <c r="CP123" s="31">
        <f t="shared" si="168"/>
        <v>171</v>
      </c>
      <c r="CQ123" s="48">
        <v>44861</v>
      </c>
      <c r="CR123" s="49">
        <v>110.959999</v>
      </c>
      <c r="CS123" s="53">
        <f t="shared" si="126"/>
        <v>34.952955239129864</v>
      </c>
      <c r="CT123" s="53">
        <f t="shared" si="127"/>
        <v>34.939551204794249</v>
      </c>
      <c r="CU123" s="54">
        <f t="shared" si="128"/>
        <v>1</v>
      </c>
      <c r="CV123" s="14">
        <f t="shared" si="129"/>
        <v>1</v>
      </c>
      <c r="CW123" s="14">
        <f t="shared" si="169"/>
        <v>0</v>
      </c>
      <c r="CX123" s="14">
        <f t="shared" si="130"/>
        <v>0</v>
      </c>
      <c r="CY123" s="14">
        <f t="shared" si="131"/>
        <v>0</v>
      </c>
      <c r="CZ123" s="14">
        <f t="shared" si="170"/>
        <v>114.22845105</v>
      </c>
      <c r="DE123" s="31">
        <f t="shared" si="171"/>
        <v>171</v>
      </c>
      <c r="DF123" s="48">
        <v>44861</v>
      </c>
      <c r="DG123" s="49">
        <v>110.959999</v>
      </c>
      <c r="DH123" s="53">
        <f t="shared" si="132"/>
        <v>-2.1278436598192827</v>
      </c>
      <c r="DI123" s="53">
        <f t="shared" si="133"/>
        <v>-2.1412476941549001</v>
      </c>
      <c r="DJ123" s="54">
        <f t="shared" si="134"/>
        <v>1.6675024055701107E-2</v>
      </c>
      <c r="DK123" s="14">
        <f t="shared" si="135"/>
        <v>1.6675024055701107E-2</v>
      </c>
      <c r="DL123" s="14">
        <f t="shared" si="172"/>
        <v>-0.82070526022890955</v>
      </c>
      <c r="DM123" s="14">
        <f t="shared" si="136"/>
        <v>-91.065454854294543</v>
      </c>
      <c r="DN123" s="14">
        <f t="shared" si="137"/>
        <v>4.5532727427147277</v>
      </c>
      <c r="DO123" s="14">
        <f t="shared" si="173"/>
        <v>120.33813527319481</v>
      </c>
      <c r="DT123" s="31">
        <f t="shared" si="174"/>
        <v>171</v>
      </c>
      <c r="DU123" s="48">
        <v>44861</v>
      </c>
      <c r="DV123" s="49">
        <v>110.959999</v>
      </c>
      <c r="DW123" s="53">
        <f t="shared" si="138"/>
        <v>63.185980181079287</v>
      </c>
      <c r="DX123" s="53">
        <f t="shared" si="139"/>
        <v>63.172576146743666</v>
      </c>
      <c r="DY123" s="54">
        <f t="shared" si="140"/>
        <v>1</v>
      </c>
      <c r="DZ123" s="14">
        <f t="shared" si="141"/>
        <v>1</v>
      </c>
      <c r="EA123" s="14">
        <f t="shared" si="175"/>
        <v>0</v>
      </c>
      <c r="EB123" s="14">
        <f t="shared" si="142"/>
        <v>0</v>
      </c>
      <c r="EC123" s="14">
        <f t="shared" si="143"/>
        <v>0</v>
      </c>
      <c r="ED123" s="14">
        <f t="shared" si="176"/>
        <v>114.22845105</v>
      </c>
      <c r="EI123" s="31">
        <f t="shared" si="177"/>
        <v>171</v>
      </c>
      <c r="EJ123" s="48">
        <v>44861</v>
      </c>
      <c r="EK123" s="49">
        <v>110.959999</v>
      </c>
      <c r="EL123" s="53">
        <f t="shared" si="144"/>
        <v>101.29582166429603</v>
      </c>
      <c r="EM123" s="53">
        <f t="shared" si="145"/>
        <v>101.28241762996042</v>
      </c>
      <c r="EN123" s="54">
        <f t="shared" si="146"/>
        <v>1</v>
      </c>
      <c r="EO123" s="14">
        <f t="shared" si="147"/>
        <v>1</v>
      </c>
      <c r="EP123" s="14">
        <f t="shared" si="178"/>
        <v>0</v>
      </c>
      <c r="EQ123" s="14">
        <f t="shared" si="148"/>
        <v>0</v>
      </c>
      <c r="ER123" s="14">
        <f t="shared" si="149"/>
        <v>0</v>
      </c>
      <c r="ES123" s="14">
        <f t="shared" si="179"/>
        <v>114.22845105</v>
      </c>
    </row>
    <row r="124" spans="4:149" x14ac:dyDescent="0.35">
      <c r="D124" s="31">
        <f t="shared" si="150"/>
        <v>172</v>
      </c>
      <c r="E124" s="48">
        <v>44862</v>
      </c>
      <c r="F124" s="49">
        <v>103.410004</v>
      </c>
      <c r="G124" s="53">
        <f t="shared" si="90"/>
        <v>13.268000935022407</v>
      </c>
      <c r="H124" s="53">
        <f t="shared" si="91"/>
        <v>13.254631491800803</v>
      </c>
      <c r="I124" s="54">
        <f t="shared" si="92"/>
        <v>1</v>
      </c>
      <c r="J124" s="14">
        <f t="shared" si="93"/>
        <v>1</v>
      </c>
      <c r="K124" s="14">
        <f t="shared" si="151"/>
        <v>0</v>
      </c>
      <c r="L124" s="14">
        <f t="shared" si="94"/>
        <v>0</v>
      </c>
      <c r="M124" s="14">
        <f t="shared" si="95"/>
        <v>0</v>
      </c>
      <c r="N124" s="14">
        <f t="shared" si="152"/>
        <v>114.22845105</v>
      </c>
      <c r="S124" s="31">
        <f t="shared" si="153"/>
        <v>172</v>
      </c>
      <c r="T124" s="48">
        <v>44862</v>
      </c>
      <c r="U124" s="49">
        <v>103.410004</v>
      </c>
      <c r="V124" s="53">
        <f t="shared" si="96"/>
        <v>10.841925651591977</v>
      </c>
      <c r="W124" s="53">
        <f t="shared" si="97"/>
        <v>10.828556208370374</v>
      </c>
      <c r="X124" s="54">
        <f t="shared" si="98"/>
        <v>1</v>
      </c>
      <c r="Y124" s="14">
        <f t="shared" si="99"/>
        <v>1</v>
      </c>
      <c r="Z124" s="14">
        <f t="shared" si="154"/>
        <v>0</v>
      </c>
      <c r="AA124" s="14">
        <f t="shared" si="100"/>
        <v>0</v>
      </c>
      <c r="AB124" s="14">
        <f t="shared" si="101"/>
        <v>0</v>
      </c>
      <c r="AC124" s="14">
        <f t="shared" si="155"/>
        <v>114.22845105</v>
      </c>
      <c r="AH124" s="31">
        <f t="shared" si="156"/>
        <v>172</v>
      </c>
      <c r="AI124" s="48">
        <v>44862</v>
      </c>
      <c r="AJ124" s="49">
        <v>103.410004</v>
      </c>
      <c r="AK124" s="53">
        <f t="shared" si="102"/>
        <v>6.2138044432148707</v>
      </c>
      <c r="AL124" s="53">
        <f t="shared" si="103"/>
        <v>6.2004349999932691</v>
      </c>
      <c r="AM124" s="54">
        <f t="shared" si="104"/>
        <v>0.99999999974141562</v>
      </c>
      <c r="AN124" s="14">
        <f t="shared" si="105"/>
        <v>0.99999999974141562</v>
      </c>
      <c r="AO124" s="14">
        <f t="shared" si="157"/>
        <v>-2.5858437613379692E-10</v>
      </c>
      <c r="AP124" s="14">
        <f t="shared" si="106"/>
        <v>-2.6740211370333443E-8</v>
      </c>
      <c r="AQ124" s="14">
        <f t="shared" si="107"/>
        <v>1.3370105685166722E-9</v>
      </c>
      <c r="AR124" s="14">
        <f t="shared" si="158"/>
        <v>114.22845103090998</v>
      </c>
      <c r="AW124" s="31">
        <f t="shared" si="159"/>
        <v>172</v>
      </c>
      <c r="AX124" s="48">
        <v>44862</v>
      </c>
      <c r="AY124" s="49">
        <v>103.410004</v>
      </c>
      <c r="AZ124" s="53">
        <f t="shared" si="108"/>
        <v>35.060367042684661</v>
      </c>
      <c r="BA124" s="53">
        <f t="shared" si="109"/>
        <v>35.046997599463062</v>
      </c>
      <c r="BB124" s="54">
        <f t="shared" si="110"/>
        <v>1</v>
      </c>
      <c r="BC124" s="14">
        <f t="shared" si="111"/>
        <v>1</v>
      </c>
      <c r="BD124" s="14">
        <f t="shared" si="160"/>
        <v>0</v>
      </c>
      <c r="BE124" s="14">
        <f t="shared" si="112"/>
        <v>0</v>
      </c>
      <c r="BF124" s="14">
        <f t="shared" si="113"/>
        <v>0</v>
      </c>
      <c r="BG124" s="14">
        <f t="shared" si="161"/>
        <v>114.22845105</v>
      </c>
      <c r="BL124" s="31">
        <f t="shared" si="162"/>
        <v>172</v>
      </c>
      <c r="BM124" s="48">
        <v>44862</v>
      </c>
      <c r="BN124" s="49">
        <v>103.410004</v>
      </c>
      <c r="BO124" s="53">
        <f t="shared" si="114"/>
        <v>6.2138044432148707</v>
      </c>
      <c r="BP124" s="53">
        <f t="shared" si="115"/>
        <v>6.2004349999932691</v>
      </c>
      <c r="BQ124" s="54">
        <f t="shared" si="116"/>
        <v>0.99999999974141562</v>
      </c>
      <c r="BR124" s="14">
        <f t="shared" si="117"/>
        <v>0.99999999974141562</v>
      </c>
      <c r="BS124" s="14">
        <f t="shared" si="163"/>
        <v>-2.5858437613379692E-10</v>
      </c>
      <c r="BT124" s="14">
        <f t="shared" si="118"/>
        <v>-2.6740211370333443E-8</v>
      </c>
      <c r="BU124" s="14">
        <f t="shared" si="119"/>
        <v>1.3370105685166722E-9</v>
      </c>
      <c r="BV124" s="14">
        <f t="shared" si="164"/>
        <v>114.22845103090998</v>
      </c>
      <c r="CA124" s="31">
        <f t="shared" si="165"/>
        <v>172</v>
      </c>
      <c r="CB124" s="48">
        <v>44862</v>
      </c>
      <c r="CC124" s="49">
        <v>103.410004</v>
      </c>
      <c r="CD124" s="53">
        <f t="shared" si="120"/>
        <v>7.7249150394195993</v>
      </c>
      <c r="CE124" s="53">
        <f t="shared" si="121"/>
        <v>7.7115455961979977</v>
      </c>
      <c r="CF124" s="54">
        <f t="shared" si="122"/>
        <v>0.99999999999999445</v>
      </c>
      <c r="CG124" s="14">
        <f t="shared" si="123"/>
        <v>0.99999999999999445</v>
      </c>
      <c r="CH124" s="14">
        <f t="shared" si="166"/>
        <v>-5.5511151231257827E-15</v>
      </c>
      <c r="CI124" s="14">
        <f t="shared" si="124"/>
        <v>-5.7404083708689773E-13</v>
      </c>
      <c r="CJ124" s="14">
        <f t="shared" si="125"/>
        <v>2.8702041854344885E-14</v>
      </c>
      <c r="CK124" s="14">
        <f t="shared" si="167"/>
        <v>114.22845105000171</v>
      </c>
      <c r="CP124" s="31">
        <f t="shared" si="168"/>
        <v>172</v>
      </c>
      <c r="CQ124" s="48">
        <v>44862</v>
      </c>
      <c r="CR124" s="49">
        <v>103.410004</v>
      </c>
      <c r="CS124" s="53">
        <f t="shared" si="126"/>
        <v>29.753359503459304</v>
      </c>
      <c r="CT124" s="53">
        <f t="shared" si="127"/>
        <v>29.739990060237705</v>
      </c>
      <c r="CU124" s="54">
        <f t="shared" si="128"/>
        <v>1</v>
      </c>
      <c r="CV124" s="14">
        <f t="shared" si="129"/>
        <v>1</v>
      </c>
      <c r="CW124" s="14">
        <f t="shared" si="169"/>
        <v>0</v>
      </c>
      <c r="CX124" s="14">
        <f t="shared" si="130"/>
        <v>0</v>
      </c>
      <c r="CY124" s="14">
        <f t="shared" si="131"/>
        <v>0</v>
      </c>
      <c r="CZ124" s="14">
        <f t="shared" si="170"/>
        <v>114.22845105</v>
      </c>
      <c r="DE124" s="31">
        <f t="shared" si="171"/>
        <v>172</v>
      </c>
      <c r="DF124" s="48">
        <v>44862</v>
      </c>
      <c r="DG124" s="49">
        <v>103.410004</v>
      </c>
      <c r="DH124" s="53">
        <f t="shared" si="132"/>
        <v>-7.4233795271221297</v>
      </c>
      <c r="DI124" s="53">
        <f t="shared" si="133"/>
        <v>-7.4367489703437322</v>
      </c>
      <c r="DJ124" s="54">
        <f t="shared" si="134"/>
        <v>5.708450810809986E-14</v>
      </c>
      <c r="DK124" s="14">
        <f t="shared" si="135"/>
        <v>5.708450810809986E-14</v>
      </c>
      <c r="DL124" s="14">
        <f t="shared" si="172"/>
        <v>-1.6675024055644024E-2</v>
      </c>
      <c r="DM124" s="14">
        <f t="shared" si="136"/>
        <v>-1.7243643042942447</v>
      </c>
      <c r="DN124" s="14">
        <f t="shared" si="137"/>
        <v>8.6218215214712235E-2</v>
      </c>
      <c r="DO124" s="14">
        <f t="shared" si="173"/>
        <v>118.69998918411528</v>
      </c>
      <c r="DT124" s="31">
        <f t="shared" si="174"/>
        <v>172</v>
      </c>
      <c r="DU124" s="48">
        <v>44862</v>
      </c>
      <c r="DV124" s="49">
        <v>103.410004</v>
      </c>
      <c r="DW124" s="53">
        <f t="shared" si="138"/>
        <v>58.059432497493312</v>
      </c>
      <c r="DX124" s="53">
        <f t="shared" si="139"/>
        <v>58.046063054271713</v>
      </c>
      <c r="DY124" s="54">
        <f t="shared" si="140"/>
        <v>1</v>
      </c>
      <c r="DZ124" s="14">
        <f t="shared" si="141"/>
        <v>1</v>
      </c>
      <c r="EA124" s="14">
        <f t="shared" si="175"/>
        <v>0</v>
      </c>
      <c r="EB124" s="14">
        <f t="shared" si="142"/>
        <v>0</v>
      </c>
      <c r="EC124" s="14">
        <f t="shared" si="143"/>
        <v>0</v>
      </c>
      <c r="ED124" s="14">
        <f t="shared" si="176"/>
        <v>114.22845105</v>
      </c>
      <c r="EI124" s="31">
        <f t="shared" si="177"/>
        <v>172</v>
      </c>
      <c r="EJ124" s="48">
        <v>44862</v>
      </c>
      <c r="EK124" s="49">
        <v>103.410004</v>
      </c>
      <c r="EL124" s="53">
        <f t="shared" si="144"/>
        <v>96.267876581434749</v>
      </c>
      <c r="EM124" s="53">
        <f t="shared" si="145"/>
        <v>96.254507138213128</v>
      </c>
      <c r="EN124" s="54">
        <f t="shared" si="146"/>
        <v>1</v>
      </c>
      <c r="EO124" s="14">
        <f t="shared" si="147"/>
        <v>1</v>
      </c>
      <c r="EP124" s="14">
        <f t="shared" si="178"/>
        <v>0</v>
      </c>
      <c r="EQ124" s="14">
        <f t="shared" si="148"/>
        <v>0</v>
      </c>
      <c r="ER124" s="14">
        <f t="shared" si="149"/>
        <v>0</v>
      </c>
      <c r="ES124" s="14">
        <f t="shared" si="179"/>
        <v>114.22845105</v>
      </c>
    </row>
    <row r="125" spans="4:149" x14ac:dyDescent="0.35">
      <c r="D125" s="31">
        <f t="shared" si="150"/>
        <v>175</v>
      </c>
      <c r="E125" s="48">
        <v>44865</v>
      </c>
      <c r="F125" s="49">
        <v>102.44000200000001</v>
      </c>
      <c r="G125" s="53">
        <f t="shared" si="90"/>
        <v>12.603816720945607</v>
      </c>
      <c r="H125" s="53">
        <f t="shared" si="91"/>
        <v>12.59055159226884</v>
      </c>
      <c r="I125" s="54">
        <f t="shared" si="92"/>
        <v>1</v>
      </c>
      <c r="J125" s="14">
        <f t="shared" si="93"/>
        <v>1</v>
      </c>
      <c r="K125" s="14">
        <f t="shared" si="151"/>
        <v>0</v>
      </c>
      <c r="L125" s="14">
        <f t="shared" si="94"/>
        <v>0</v>
      </c>
      <c r="M125" s="14">
        <f t="shared" si="95"/>
        <v>0</v>
      </c>
      <c r="N125" s="14">
        <f t="shared" si="152"/>
        <v>114.22845105</v>
      </c>
      <c r="S125" s="31">
        <f t="shared" si="153"/>
        <v>175</v>
      </c>
      <c r="T125" s="48">
        <v>44865</v>
      </c>
      <c r="U125" s="49">
        <v>102.44000200000001</v>
      </c>
      <c r="V125" s="53">
        <f t="shared" si="96"/>
        <v>10.158663225378142</v>
      </c>
      <c r="W125" s="53">
        <f t="shared" si="97"/>
        <v>10.145398096701374</v>
      </c>
      <c r="X125" s="54">
        <f t="shared" si="98"/>
        <v>1</v>
      </c>
      <c r="Y125" s="14">
        <f t="shared" si="99"/>
        <v>1</v>
      </c>
      <c r="Z125" s="14">
        <f t="shared" si="154"/>
        <v>0</v>
      </c>
      <c r="AA125" s="14">
        <f t="shared" si="100"/>
        <v>0</v>
      </c>
      <c r="AB125" s="14">
        <f t="shared" si="101"/>
        <v>0</v>
      </c>
      <c r="AC125" s="14">
        <f t="shared" si="155"/>
        <v>114.22845105</v>
      </c>
      <c r="AH125" s="31">
        <f t="shared" si="156"/>
        <v>175</v>
      </c>
      <c r="AI125" s="48">
        <v>44865</v>
      </c>
      <c r="AJ125" s="49">
        <v>102.44000200000001</v>
      </c>
      <c r="AK125" s="53">
        <f t="shared" si="102"/>
        <v>5.4941473186120824</v>
      </c>
      <c r="AL125" s="53">
        <f t="shared" si="103"/>
        <v>5.4808821899353131</v>
      </c>
      <c r="AM125" s="54">
        <f t="shared" si="104"/>
        <v>0.99999998036986681</v>
      </c>
      <c r="AN125" s="14">
        <f t="shared" si="105"/>
        <v>0.99999998036986681</v>
      </c>
      <c r="AO125" s="14">
        <f t="shared" si="157"/>
        <v>-1.9371548809488104E-8</v>
      </c>
      <c r="AP125" s="14">
        <f t="shared" si="106"/>
        <v>-1.9844214987870591E-6</v>
      </c>
      <c r="AQ125" s="14">
        <f t="shared" si="107"/>
        <v>9.9221074939352963E-8</v>
      </c>
      <c r="AR125" s="14">
        <f t="shared" si="158"/>
        <v>114.22844914570956</v>
      </c>
      <c r="AW125" s="31">
        <f t="shared" si="159"/>
        <v>175</v>
      </c>
      <c r="AX125" s="48">
        <v>44865</v>
      </c>
      <c r="AY125" s="49">
        <v>102.44000200000001</v>
      </c>
      <c r="AZ125" s="53">
        <f t="shared" si="108"/>
        <v>34.567554008393401</v>
      </c>
      <c r="BA125" s="53">
        <f t="shared" si="109"/>
        <v>34.55428887971663</v>
      </c>
      <c r="BB125" s="54">
        <f t="shared" si="110"/>
        <v>1</v>
      </c>
      <c r="BC125" s="14">
        <f t="shared" si="111"/>
        <v>1</v>
      </c>
      <c r="BD125" s="14">
        <f t="shared" si="160"/>
        <v>0</v>
      </c>
      <c r="BE125" s="14">
        <f t="shared" si="112"/>
        <v>0</v>
      </c>
      <c r="BF125" s="14">
        <f t="shared" si="113"/>
        <v>0</v>
      </c>
      <c r="BG125" s="14">
        <f t="shared" si="161"/>
        <v>114.22845105</v>
      </c>
      <c r="BL125" s="31">
        <f t="shared" si="162"/>
        <v>175</v>
      </c>
      <c r="BM125" s="48">
        <v>44865</v>
      </c>
      <c r="BN125" s="49">
        <v>102.44000200000001</v>
      </c>
      <c r="BO125" s="53">
        <f t="shared" si="114"/>
        <v>5.4941473186120824</v>
      </c>
      <c r="BP125" s="53">
        <f t="shared" si="115"/>
        <v>5.4808821899353131</v>
      </c>
      <c r="BQ125" s="54">
        <f t="shared" si="116"/>
        <v>0.99999998036986681</v>
      </c>
      <c r="BR125" s="14">
        <f t="shared" si="117"/>
        <v>0.99999998036986681</v>
      </c>
      <c r="BS125" s="14">
        <f t="shared" si="163"/>
        <v>-1.9371548809488104E-8</v>
      </c>
      <c r="BT125" s="14">
        <f t="shared" si="118"/>
        <v>-1.9844214987870591E-6</v>
      </c>
      <c r="BU125" s="14">
        <f t="shared" si="119"/>
        <v>9.9221074939352963E-8</v>
      </c>
      <c r="BV125" s="14">
        <f t="shared" si="164"/>
        <v>114.22844914570956</v>
      </c>
      <c r="CA125" s="31">
        <f t="shared" si="165"/>
        <v>175</v>
      </c>
      <c r="CB125" s="48">
        <v>44865</v>
      </c>
      <c r="CC125" s="49">
        <v>102.44000200000001</v>
      </c>
      <c r="CD125" s="53">
        <f t="shared" si="120"/>
        <v>7.0171410120618933</v>
      </c>
      <c r="CE125" s="53">
        <f t="shared" si="121"/>
        <v>7.0038758833851231</v>
      </c>
      <c r="CF125" s="54">
        <f t="shared" si="122"/>
        <v>0.99999999999886768</v>
      </c>
      <c r="CG125" s="14">
        <f t="shared" si="123"/>
        <v>0.99999999999886768</v>
      </c>
      <c r="CH125" s="14">
        <f t="shared" si="166"/>
        <v>-1.1267653476920714E-12</v>
      </c>
      <c r="CI125" s="14">
        <f t="shared" si="124"/>
        <v>-1.1542584447110649E-10</v>
      </c>
      <c r="CJ125" s="14">
        <f t="shared" si="125"/>
        <v>5.7712922235553244E-12</v>
      </c>
      <c r="CK125" s="14">
        <f t="shared" si="167"/>
        <v>114.22845104989206</v>
      </c>
      <c r="CP125" s="31">
        <f t="shared" si="168"/>
        <v>175</v>
      </c>
      <c r="CQ125" s="48">
        <v>44865</v>
      </c>
      <c r="CR125" s="49">
        <v>102.44000200000001</v>
      </c>
      <c r="CS125" s="53">
        <f t="shared" si="126"/>
        <v>29.218813132887128</v>
      </c>
      <c r="CT125" s="53">
        <f t="shared" si="127"/>
        <v>29.20554800421036</v>
      </c>
      <c r="CU125" s="54">
        <f t="shared" si="128"/>
        <v>1</v>
      </c>
      <c r="CV125" s="14">
        <f t="shared" si="129"/>
        <v>1</v>
      </c>
      <c r="CW125" s="14">
        <f t="shared" si="169"/>
        <v>0</v>
      </c>
      <c r="CX125" s="14">
        <f t="shared" si="130"/>
        <v>0</v>
      </c>
      <c r="CY125" s="14">
        <f t="shared" si="131"/>
        <v>0</v>
      </c>
      <c r="CZ125" s="14">
        <f t="shared" si="170"/>
        <v>114.22845105</v>
      </c>
      <c r="DE125" s="31">
        <f t="shared" si="171"/>
        <v>175</v>
      </c>
      <c r="DF125" s="48">
        <v>44865</v>
      </c>
      <c r="DG125" s="49">
        <v>102.44000200000001</v>
      </c>
      <c r="DH125" s="53">
        <f t="shared" si="132"/>
        <v>-8.2502769713122124</v>
      </c>
      <c r="DI125" s="53">
        <f t="shared" si="133"/>
        <v>-8.2635420999889817</v>
      </c>
      <c r="DJ125" s="54">
        <f t="shared" si="134"/>
        <v>7.9013920003567227E-17</v>
      </c>
      <c r="DK125" s="14">
        <f t="shared" si="135"/>
        <v>7.9013920003567227E-17</v>
      </c>
      <c r="DL125" s="14">
        <f t="shared" si="172"/>
        <v>-5.7005494188096289E-14</v>
      </c>
      <c r="DM125" s="14">
        <f t="shared" si="136"/>
        <v>-5.8396429386395726E-12</v>
      </c>
      <c r="DN125" s="14">
        <f t="shared" si="137"/>
        <v>2.9198214693197864E-13</v>
      </c>
      <c r="DO125" s="14">
        <f t="shared" si="173"/>
        <v>118.69998918410974</v>
      </c>
      <c r="DT125" s="31">
        <f t="shared" si="174"/>
        <v>175</v>
      </c>
      <c r="DU125" s="48">
        <v>44865</v>
      </c>
      <c r="DV125" s="49">
        <v>102.44000200000001</v>
      </c>
      <c r="DW125" s="53">
        <f t="shared" si="138"/>
        <v>57.747479905867301</v>
      </c>
      <c r="DX125" s="53">
        <f t="shared" si="139"/>
        <v>57.73421477719053</v>
      </c>
      <c r="DY125" s="54">
        <f t="shared" si="140"/>
        <v>1</v>
      </c>
      <c r="DZ125" s="14">
        <f t="shared" si="141"/>
        <v>1</v>
      </c>
      <c r="EA125" s="14">
        <f t="shared" si="175"/>
        <v>0</v>
      </c>
      <c r="EB125" s="14">
        <f t="shared" si="142"/>
        <v>0</v>
      </c>
      <c r="EC125" s="14">
        <f t="shared" si="143"/>
        <v>0</v>
      </c>
      <c r="ED125" s="14">
        <f t="shared" si="176"/>
        <v>114.22845105</v>
      </c>
      <c r="EI125" s="31">
        <f t="shared" si="177"/>
        <v>175</v>
      </c>
      <c r="EJ125" s="48">
        <v>44865</v>
      </c>
      <c r="EK125" s="49">
        <v>102.44000200000001</v>
      </c>
      <c r="EL125" s="53">
        <f t="shared" si="144"/>
        <v>96.256388203198227</v>
      </c>
      <c r="EM125" s="53">
        <f t="shared" si="145"/>
        <v>96.243123074521463</v>
      </c>
      <c r="EN125" s="54">
        <f t="shared" si="146"/>
        <v>1</v>
      </c>
      <c r="EO125" s="14">
        <f t="shared" si="147"/>
        <v>1</v>
      </c>
      <c r="EP125" s="14">
        <f t="shared" si="178"/>
        <v>0</v>
      </c>
      <c r="EQ125" s="14">
        <f t="shared" si="148"/>
        <v>0</v>
      </c>
      <c r="ER125" s="14">
        <f t="shared" si="149"/>
        <v>0</v>
      </c>
      <c r="ES125" s="14">
        <f t="shared" si="179"/>
        <v>114.22845105</v>
      </c>
    </row>
    <row r="126" spans="4:149" x14ac:dyDescent="0.35">
      <c r="D126" s="31">
        <f t="shared" si="150"/>
        <v>176</v>
      </c>
      <c r="E126" s="48">
        <v>44866</v>
      </c>
      <c r="F126" s="49">
        <v>96.790001000000004</v>
      </c>
      <c r="G126" s="53">
        <f t="shared" si="90"/>
        <v>8.3295168681905398</v>
      </c>
      <c r="H126" s="53">
        <f t="shared" si="91"/>
        <v>8.31628669380029</v>
      </c>
      <c r="I126" s="54">
        <f t="shared" si="92"/>
        <v>1</v>
      </c>
      <c r="J126" s="14">
        <f t="shared" si="93"/>
        <v>1</v>
      </c>
      <c r="K126" s="14">
        <f t="shared" si="151"/>
        <v>0</v>
      </c>
      <c r="L126" s="14">
        <f t="shared" si="94"/>
        <v>0</v>
      </c>
      <c r="M126" s="14">
        <f t="shared" si="95"/>
        <v>0</v>
      </c>
      <c r="N126" s="14">
        <f t="shared" si="152"/>
        <v>114.22845105</v>
      </c>
      <c r="S126" s="31">
        <f t="shared" si="153"/>
        <v>176</v>
      </c>
      <c r="T126" s="48">
        <v>44866</v>
      </c>
      <c r="U126" s="49">
        <v>96.790001000000004</v>
      </c>
      <c r="V126" s="53">
        <f t="shared" si="96"/>
        <v>5.8779032464490522</v>
      </c>
      <c r="W126" s="53">
        <f t="shared" si="97"/>
        <v>5.8646730720588014</v>
      </c>
      <c r="X126" s="54">
        <f t="shared" si="98"/>
        <v>0.99999999792252181</v>
      </c>
      <c r="Y126" s="14">
        <f t="shared" si="99"/>
        <v>0.99999999792252181</v>
      </c>
      <c r="Z126" s="14">
        <f t="shared" si="154"/>
        <v>-2.0774781894772332E-9</v>
      </c>
      <c r="AA126" s="14">
        <f t="shared" si="100"/>
        <v>-2.010791160369796E-7</v>
      </c>
      <c r="AB126" s="14">
        <f t="shared" si="101"/>
        <v>1.0053955801848981E-8</v>
      </c>
      <c r="AC126" s="14">
        <f t="shared" si="155"/>
        <v>114.22845085897484</v>
      </c>
      <c r="AH126" s="31">
        <f t="shared" si="156"/>
        <v>176</v>
      </c>
      <c r="AI126" s="48">
        <v>44866</v>
      </c>
      <c r="AJ126" s="49">
        <v>96.790001000000004</v>
      </c>
      <c r="AK126" s="53">
        <f t="shared" si="102"/>
        <v>1.2010636302090676</v>
      </c>
      <c r="AL126" s="53">
        <f t="shared" si="103"/>
        <v>1.1878334558188173</v>
      </c>
      <c r="AM126" s="54">
        <f t="shared" si="104"/>
        <v>0.88513674013902133</v>
      </c>
      <c r="AN126" s="14">
        <f t="shared" si="105"/>
        <v>0.88513674013902133</v>
      </c>
      <c r="AO126" s="14">
        <f t="shared" si="157"/>
        <v>-0.11486324023084549</v>
      </c>
      <c r="AP126" s="14">
        <f t="shared" si="106"/>
        <v>-11.117613136806776</v>
      </c>
      <c r="AQ126" s="14">
        <f t="shared" si="107"/>
        <v>0.55588065684033883</v>
      </c>
      <c r="AR126" s="14">
        <f t="shared" si="158"/>
        <v>103.66671666574312</v>
      </c>
      <c r="AW126" s="31">
        <f t="shared" si="159"/>
        <v>176</v>
      </c>
      <c r="AX126" s="48">
        <v>44866</v>
      </c>
      <c r="AY126" s="49">
        <v>96.790001000000004</v>
      </c>
      <c r="AZ126" s="53">
        <f t="shared" si="108"/>
        <v>30.351282624766124</v>
      </c>
      <c r="BA126" s="53">
        <f t="shared" si="109"/>
        <v>30.338052450375873</v>
      </c>
      <c r="BB126" s="54">
        <f t="shared" si="110"/>
        <v>1</v>
      </c>
      <c r="BC126" s="14">
        <f t="shared" si="111"/>
        <v>1</v>
      </c>
      <c r="BD126" s="14">
        <f t="shared" si="160"/>
        <v>0</v>
      </c>
      <c r="BE126" s="14">
        <f t="shared" si="112"/>
        <v>0</v>
      </c>
      <c r="BF126" s="14">
        <f t="shared" si="113"/>
        <v>0</v>
      </c>
      <c r="BG126" s="14">
        <f t="shared" si="161"/>
        <v>114.22845105</v>
      </c>
      <c r="BL126" s="31">
        <f t="shared" si="162"/>
        <v>176</v>
      </c>
      <c r="BM126" s="48">
        <v>44866</v>
      </c>
      <c r="BN126" s="49">
        <v>96.790001000000004</v>
      </c>
      <c r="BO126" s="53">
        <f t="shared" si="114"/>
        <v>1.2010636302090676</v>
      </c>
      <c r="BP126" s="53">
        <f t="shared" si="115"/>
        <v>1.1878334558188173</v>
      </c>
      <c r="BQ126" s="54">
        <f t="shared" si="116"/>
        <v>0.88513674013902133</v>
      </c>
      <c r="BR126" s="14">
        <f t="shared" si="117"/>
        <v>0.88513674013902133</v>
      </c>
      <c r="BS126" s="14">
        <f t="shared" si="163"/>
        <v>-0.11486324023084549</v>
      </c>
      <c r="BT126" s="14">
        <f t="shared" si="118"/>
        <v>-11.117613136806776</v>
      </c>
      <c r="BU126" s="14">
        <f t="shared" si="119"/>
        <v>0.55588065684033883</v>
      </c>
      <c r="BV126" s="14">
        <f t="shared" si="164"/>
        <v>103.66671666574312</v>
      </c>
      <c r="CA126" s="31">
        <f t="shared" si="165"/>
        <v>176</v>
      </c>
      <c r="CB126" s="48">
        <v>44866</v>
      </c>
      <c r="CC126" s="49">
        <v>96.790001000000004</v>
      </c>
      <c r="CD126" s="53">
        <f t="shared" si="120"/>
        <v>2.7280810920806986</v>
      </c>
      <c r="CE126" s="53">
        <f t="shared" si="121"/>
        <v>2.7148509176904483</v>
      </c>
      <c r="CF126" s="54">
        <f t="shared" si="122"/>
        <v>0.99681480272931522</v>
      </c>
      <c r="CG126" s="14">
        <f t="shared" si="123"/>
        <v>0.99681480272931522</v>
      </c>
      <c r="CH126" s="14">
        <f t="shared" si="166"/>
        <v>-3.1851972695524644E-3</v>
      </c>
      <c r="CI126" s="14">
        <f t="shared" si="124"/>
        <v>-0.30829524690518029</v>
      </c>
      <c r="CJ126" s="14">
        <f t="shared" si="125"/>
        <v>1.5414762345259014E-2</v>
      </c>
      <c r="CK126" s="14">
        <f t="shared" si="167"/>
        <v>113.93557056533214</v>
      </c>
      <c r="CP126" s="31">
        <f t="shared" si="168"/>
        <v>176</v>
      </c>
      <c r="CQ126" s="48">
        <v>44866</v>
      </c>
      <c r="CR126" s="49">
        <v>96.790001000000004</v>
      </c>
      <c r="CS126" s="53">
        <f t="shared" si="126"/>
        <v>24.988410308844923</v>
      </c>
      <c r="CT126" s="53">
        <f t="shared" si="127"/>
        <v>24.975180134454675</v>
      </c>
      <c r="CU126" s="54">
        <f t="shared" si="128"/>
        <v>1</v>
      </c>
      <c r="CV126" s="14">
        <f t="shared" si="129"/>
        <v>1</v>
      </c>
      <c r="CW126" s="14">
        <f t="shared" si="169"/>
        <v>0</v>
      </c>
      <c r="CX126" s="14">
        <f t="shared" si="130"/>
        <v>0</v>
      </c>
      <c r="CY126" s="14">
        <f t="shared" si="131"/>
        <v>0</v>
      </c>
      <c r="CZ126" s="14">
        <f t="shared" si="170"/>
        <v>114.22845105</v>
      </c>
      <c r="DE126" s="31">
        <f t="shared" si="171"/>
        <v>176</v>
      </c>
      <c r="DF126" s="48">
        <v>44866</v>
      </c>
      <c r="DG126" s="49">
        <v>96.790001000000004</v>
      </c>
      <c r="DH126" s="53">
        <f t="shared" si="132"/>
        <v>-12.579673600912306</v>
      </c>
      <c r="DI126" s="53">
        <f t="shared" si="133"/>
        <v>-12.592903775302556</v>
      </c>
      <c r="DJ126" s="54">
        <f t="shared" si="134"/>
        <v>1.3657807187807654E-36</v>
      </c>
      <c r="DK126" s="14">
        <f t="shared" si="135"/>
        <v>1.3657807187807654E-36</v>
      </c>
      <c r="DL126" s="14">
        <f t="shared" si="172"/>
        <v>-7.9013920003567227E-17</v>
      </c>
      <c r="DM126" s="14">
        <f t="shared" si="136"/>
        <v>-7.6477573961591916E-15</v>
      </c>
      <c r="DN126" s="14">
        <f t="shared" si="137"/>
        <v>3.8238786980795958E-16</v>
      </c>
      <c r="DO126" s="14">
        <f t="shared" si="173"/>
        <v>118.69998918410973</v>
      </c>
      <c r="DT126" s="31">
        <f t="shared" si="174"/>
        <v>176</v>
      </c>
      <c r="DU126" s="48">
        <v>44866</v>
      </c>
      <c r="DV126" s="49">
        <v>96.790001000000004</v>
      </c>
      <c r="DW126" s="53">
        <f t="shared" si="138"/>
        <v>53.592450176914838</v>
      </c>
      <c r="DX126" s="53">
        <f t="shared" si="139"/>
        <v>53.579220002524579</v>
      </c>
      <c r="DY126" s="54">
        <f t="shared" si="140"/>
        <v>1</v>
      </c>
      <c r="DZ126" s="14">
        <f t="shared" si="141"/>
        <v>1</v>
      </c>
      <c r="EA126" s="14">
        <f t="shared" si="175"/>
        <v>0</v>
      </c>
      <c r="EB126" s="14">
        <f t="shared" si="142"/>
        <v>0</v>
      </c>
      <c r="EC126" s="14">
        <f t="shared" si="143"/>
        <v>0</v>
      </c>
      <c r="ED126" s="14">
        <f t="shared" si="176"/>
        <v>114.22845105</v>
      </c>
      <c r="EI126" s="31">
        <f t="shared" si="177"/>
        <v>176</v>
      </c>
      <c r="EJ126" s="48">
        <v>44866</v>
      </c>
      <c r="EK126" s="49">
        <v>96.790001000000004</v>
      </c>
      <c r="EL126" s="53">
        <f t="shared" si="144"/>
        <v>92.203099492499234</v>
      </c>
      <c r="EM126" s="53">
        <f t="shared" si="145"/>
        <v>92.18986931810899</v>
      </c>
      <c r="EN126" s="54">
        <f t="shared" si="146"/>
        <v>1</v>
      </c>
      <c r="EO126" s="14">
        <f t="shared" si="147"/>
        <v>1</v>
      </c>
      <c r="EP126" s="14">
        <f t="shared" si="178"/>
        <v>0</v>
      </c>
      <c r="EQ126" s="14">
        <f t="shared" si="148"/>
        <v>0</v>
      </c>
      <c r="ER126" s="14">
        <f t="shared" si="149"/>
        <v>0</v>
      </c>
      <c r="ES126" s="14">
        <f t="shared" si="179"/>
        <v>114.22845105</v>
      </c>
    </row>
    <row r="127" spans="4:149" x14ac:dyDescent="0.35">
      <c r="D127" s="31">
        <f t="shared" si="150"/>
        <v>177</v>
      </c>
      <c r="E127" s="48">
        <v>44867</v>
      </c>
      <c r="F127" s="49">
        <v>92.120002999999997</v>
      </c>
      <c r="G127" s="53">
        <f t="shared" si="90"/>
        <v>4.5844704592841046</v>
      </c>
      <c r="H127" s="53">
        <f t="shared" si="91"/>
        <v>4.571275331774995</v>
      </c>
      <c r="I127" s="54">
        <f t="shared" si="92"/>
        <v>0.99999772430787226</v>
      </c>
      <c r="J127" s="14">
        <f t="shared" si="93"/>
        <v>0.99999772430787226</v>
      </c>
      <c r="K127" s="14">
        <f t="shared" si="151"/>
        <v>-2.2756921277400366E-6</v>
      </c>
      <c r="L127" s="14">
        <f t="shared" si="94"/>
        <v>-2.0963676563448856E-4</v>
      </c>
      <c r="M127" s="14">
        <f t="shared" si="95"/>
        <v>1.0481838281724428E-5</v>
      </c>
      <c r="N127" s="14">
        <f t="shared" si="152"/>
        <v>114.22825189507265</v>
      </c>
      <c r="S127" s="31">
        <f t="shared" si="153"/>
        <v>177</v>
      </c>
      <c r="T127" s="48">
        <v>44867</v>
      </c>
      <c r="U127" s="49">
        <v>92.120002999999997</v>
      </c>
      <c r="V127" s="53">
        <f t="shared" si="96"/>
        <v>2.1263452361089086</v>
      </c>
      <c r="W127" s="53">
        <f t="shared" si="97"/>
        <v>2.113150108599799</v>
      </c>
      <c r="X127" s="54">
        <f t="shared" si="98"/>
        <v>0.98326273796730401</v>
      </c>
      <c r="Y127" s="14">
        <f t="shared" si="99"/>
        <v>0.98326273796730401</v>
      </c>
      <c r="Z127" s="14">
        <f t="shared" si="154"/>
        <v>-1.6737259955217798E-2</v>
      </c>
      <c r="AA127" s="14">
        <f t="shared" si="100"/>
        <v>-1.5418364372864435</v>
      </c>
      <c r="AB127" s="14">
        <f t="shared" si="101"/>
        <v>7.7091821864322174E-2</v>
      </c>
      <c r="AC127" s="14">
        <f t="shared" si="155"/>
        <v>112.76370624355272</v>
      </c>
      <c r="AH127" s="31">
        <f t="shared" si="156"/>
        <v>177</v>
      </c>
      <c r="AI127" s="48">
        <v>44867</v>
      </c>
      <c r="AJ127" s="49">
        <v>92.120002999999997</v>
      </c>
      <c r="AK127" s="53">
        <f t="shared" si="102"/>
        <v>-2.56291628678072</v>
      </c>
      <c r="AL127" s="53">
        <f t="shared" si="103"/>
        <v>-2.5761114142898291</v>
      </c>
      <c r="AM127" s="54">
        <f t="shared" si="104"/>
        <v>5.1898535980028707E-3</v>
      </c>
      <c r="AN127" s="14">
        <f t="shared" si="105"/>
        <v>5.1898535980028707E-3</v>
      </c>
      <c r="AO127" s="14">
        <f t="shared" si="157"/>
        <v>-0.87994688654101849</v>
      </c>
      <c r="AP127" s="14">
        <f t="shared" si="106"/>
        <v>-81.060709827999275</v>
      </c>
      <c r="AQ127" s="14">
        <f t="shared" si="107"/>
        <v>4.0530354913999638</v>
      </c>
      <c r="AR127" s="14">
        <f t="shared" si="158"/>
        <v>26.659042329143816</v>
      </c>
      <c r="AW127" s="31">
        <f t="shared" si="159"/>
        <v>177</v>
      </c>
      <c r="AX127" s="48">
        <v>44867</v>
      </c>
      <c r="AY127" s="49">
        <v>92.120002999999997</v>
      </c>
      <c r="AZ127" s="53">
        <f t="shared" si="108"/>
        <v>26.664727064581282</v>
      </c>
      <c r="BA127" s="53">
        <f t="shared" si="109"/>
        <v>26.651531937072171</v>
      </c>
      <c r="BB127" s="54">
        <f t="shared" si="110"/>
        <v>1</v>
      </c>
      <c r="BC127" s="14">
        <f t="shared" si="111"/>
        <v>1</v>
      </c>
      <c r="BD127" s="14">
        <f t="shared" si="160"/>
        <v>0</v>
      </c>
      <c r="BE127" s="14">
        <f t="shared" si="112"/>
        <v>0</v>
      </c>
      <c r="BF127" s="14">
        <f t="shared" si="113"/>
        <v>0</v>
      </c>
      <c r="BG127" s="14">
        <f t="shared" si="161"/>
        <v>114.22845105</v>
      </c>
      <c r="BL127" s="31">
        <f t="shared" si="162"/>
        <v>177</v>
      </c>
      <c r="BM127" s="48">
        <v>44867</v>
      </c>
      <c r="BN127" s="49">
        <v>92.120002999999997</v>
      </c>
      <c r="BO127" s="53">
        <f t="shared" si="114"/>
        <v>-2.56291628678072</v>
      </c>
      <c r="BP127" s="53">
        <f t="shared" si="115"/>
        <v>-2.5761114142898291</v>
      </c>
      <c r="BQ127" s="54">
        <f t="shared" si="116"/>
        <v>5.1898535980028707E-3</v>
      </c>
      <c r="BR127" s="14">
        <f t="shared" si="117"/>
        <v>5.1898535980028707E-3</v>
      </c>
      <c r="BS127" s="14">
        <f t="shared" si="163"/>
        <v>-0.87994688654101849</v>
      </c>
      <c r="BT127" s="14">
        <f t="shared" si="118"/>
        <v>-81.060709827999275</v>
      </c>
      <c r="BU127" s="14">
        <f t="shared" si="119"/>
        <v>4.0530354913999638</v>
      </c>
      <c r="BV127" s="14">
        <f t="shared" si="164"/>
        <v>26.659042329143816</v>
      </c>
      <c r="CA127" s="31">
        <f t="shared" si="165"/>
        <v>177</v>
      </c>
      <c r="CB127" s="48">
        <v>44867</v>
      </c>
      <c r="CC127" s="49">
        <v>92.120002999999997</v>
      </c>
      <c r="CD127" s="53">
        <f t="shared" si="120"/>
        <v>-1.0318429944936316</v>
      </c>
      <c r="CE127" s="53">
        <f t="shared" si="121"/>
        <v>-1.0450381220027409</v>
      </c>
      <c r="CF127" s="54">
        <f t="shared" si="122"/>
        <v>0.15107283717504968</v>
      </c>
      <c r="CG127" s="14">
        <f t="shared" si="123"/>
        <v>0.15107283717504968</v>
      </c>
      <c r="CH127" s="14">
        <f t="shared" si="166"/>
        <v>-0.84574196555426551</v>
      </c>
      <c r="CI127" s="14">
        <f t="shared" si="124"/>
        <v>-77.909752404084827</v>
      </c>
      <c r="CJ127" s="14">
        <f t="shared" si="125"/>
        <v>3.8954876202042414</v>
      </c>
      <c r="CK127" s="14">
        <f t="shared" si="167"/>
        <v>39.921305781451551</v>
      </c>
      <c r="CP127" s="31">
        <f t="shared" si="168"/>
        <v>177</v>
      </c>
      <c r="CQ127" s="48">
        <v>44867</v>
      </c>
      <c r="CR127" s="49">
        <v>92.120002999999997</v>
      </c>
      <c r="CS127" s="53">
        <f t="shared" si="126"/>
        <v>21.287610706796627</v>
      </c>
      <c r="CT127" s="53">
        <f t="shared" si="127"/>
        <v>21.274415579287517</v>
      </c>
      <c r="CU127" s="54">
        <f t="shared" si="128"/>
        <v>1</v>
      </c>
      <c r="CV127" s="14">
        <f t="shared" si="129"/>
        <v>1</v>
      </c>
      <c r="CW127" s="14">
        <f t="shared" si="169"/>
        <v>0</v>
      </c>
      <c r="CX127" s="14">
        <f t="shared" si="130"/>
        <v>0</v>
      </c>
      <c r="CY127" s="14">
        <f t="shared" si="131"/>
        <v>0</v>
      </c>
      <c r="CZ127" s="14">
        <f t="shared" si="170"/>
        <v>114.22845105</v>
      </c>
      <c r="DE127" s="31">
        <f t="shared" si="171"/>
        <v>177</v>
      </c>
      <c r="DF127" s="48">
        <v>44867</v>
      </c>
      <c r="DG127" s="49">
        <v>92.120002999999997</v>
      </c>
      <c r="DH127" s="53">
        <f t="shared" si="132"/>
        <v>-16.380255806091299</v>
      </c>
      <c r="DI127" s="53">
        <f t="shared" si="133"/>
        <v>-16.393450933600409</v>
      </c>
      <c r="DJ127" s="54">
        <f t="shared" si="134"/>
        <v>1.3231395046851636E-60</v>
      </c>
      <c r="DK127" s="14">
        <f t="shared" si="135"/>
        <v>1.3231395046851636E-60</v>
      </c>
      <c r="DL127" s="14">
        <f t="shared" si="172"/>
        <v>-1.3657807187807654E-36</v>
      </c>
      <c r="DM127" s="14">
        <f t="shared" si="136"/>
        <v>-1.2581572391142626E-34</v>
      </c>
      <c r="DN127" s="14">
        <f t="shared" si="137"/>
        <v>6.2907861955713127E-36</v>
      </c>
      <c r="DO127" s="14">
        <f t="shared" si="173"/>
        <v>118.69998918410973</v>
      </c>
      <c r="DT127" s="31">
        <f t="shared" si="174"/>
        <v>177</v>
      </c>
      <c r="DU127" s="48">
        <v>44867</v>
      </c>
      <c r="DV127" s="49">
        <v>92.120002999999997</v>
      </c>
      <c r="DW127" s="53">
        <f t="shared" si="138"/>
        <v>49.96762425414564</v>
      </c>
      <c r="DX127" s="53">
        <f t="shared" si="139"/>
        <v>49.954429126636526</v>
      </c>
      <c r="DY127" s="54">
        <f t="shared" si="140"/>
        <v>1</v>
      </c>
      <c r="DZ127" s="14">
        <f t="shared" si="141"/>
        <v>1</v>
      </c>
      <c r="EA127" s="14">
        <f t="shared" si="175"/>
        <v>0</v>
      </c>
      <c r="EB127" s="14">
        <f t="shared" si="142"/>
        <v>0</v>
      </c>
      <c r="EC127" s="14">
        <f t="shared" si="143"/>
        <v>0</v>
      </c>
      <c r="ED127" s="14">
        <f t="shared" si="176"/>
        <v>114.22845105</v>
      </c>
      <c r="EI127" s="31">
        <f t="shared" si="177"/>
        <v>177</v>
      </c>
      <c r="EJ127" s="48">
        <v>44867</v>
      </c>
      <c r="EK127" s="49">
        <v>92.120002999999997</v>
      </c>
      <c r="EL127" s="53">
        <f t="shared" si="144"/>
        <v>88.680825275761435</v>
      </c>
      <c r="EM127" s="53">
        <f t="shared" si="145"/>
        <v>88.667630148252314</v>
      </c>
      <c r="EN127" s="54">
        <f t="shared" si="146"/>
        <v>1</v>
      </c>
      <c r="EO127" s="14">
        <f t="shared" si="147"/>
        <v>1</v>
      </c>
      <c r="EP127" s="14">
        <f t="shared" si="178"/>
        <v>0</v>
      </c>
      <c r="EQ127" s="14">
        <f t="shared" si="148"/>
        <v>0</v>
      </c>
      <c r="ER127" s="14">
        <f t="shared" si="149"/>
        <v>0</v>
      </c>
      <c r="ES127" s="14">
        <f t="shared" si="179"/>
        <v>114.22845105</v>
      </c>
    </row>
    <row r="128" spans="4:149" x14ac:dyDescent="0.35">
      <c r="D128" s="31">
        <f t="shared" si="150"/>
        <v>178</v>
      </c>
      <c r="E128" s="48">
        <v>44868</v>
      </c>
      <c r="F128" s="49">
        <v>89.300003000000004</v>
      </c>
      <c r="G128" s="53">
        <f t="shared" si="90"/>
        <v>2.2146969501911253</v>
      </c>
      <c r="H128" s="53">
        <f t="shared" si="91"/>
        <v>2.2015369628975585</v>
      </c>
      <c r="I128" s="54">
        <f t="shared" si="92"/>
        <v>0.98660956382828469</v>
      </c>
      <c r="J128" s="14">
        <f t="shared" si="93"/>
        <v>0.98660956382828469</v>
      </c>
      <c r="K128" s="14">
        <f t="shared" si="151"/>
        <v>-1.3388160479587574E-2</v>
      </c>
      <c r="L128" s="14">
        <f t="shared" si="94"/>
        <v>-1.1955627709916519</v>
      </c>
      <c r="M128" s="14">
        <f t="shared" si="95"/>
        <v>5.9778138549582596E-2</v>
      </c>
      <c r="N128" s="14">
        <f t="shared" si="152"/>
        <v>113.09246726263058</v>
      </c>
      <c r="S128" s="31">
        <f t="shared" si="153"/>
        <v>178</v>
      </c>
      <c r="T128" s="48">
        <v>44868</v>
      </c>
      <c r="U128" s="49">
        <v>89.300003000000004</v>
      </c>
      <c r="V128" s="53">
        <f t="shared" si="96"/>
        <v>-0.24999203693340746</v>
      </c>
      <c r="W128" s="53">
        <f t="shared" si="97"/>
        <v>-0.26315202422697431</v>
      </c>
      <c r="X128" s="54">
        <f t="shared" si="98"/>
        <v>0.40129675338410442</v>
      </c>
      <c r="Y128" s="14">
        <f t="shared" si="99"/>
        <v>0.40129675338410442</v>
      </c>
      <c r="Z128" s="14">
        <f t="shared" si="154"/>
        <v>-0.58196598458319959</v>
      </c>
      <c r="AA128" s="14">
        <f t="shared" si="100"/>
        <v>-51.96956416917768</v>
      </c>
      <c r="AB128" s="14">
        <f t="shared" si="101"/>
        <v>2.598478208458884</v>
      </c>
      <c r="AC128" s="14">
        <f t="shared" si="155"/>
        <v>63.392620282833924</v>
      </c>
      <c r="AH128" s="31">
        <f t="shared" si="156"/>
        <v>178</v>
      </c>
      <c r="AI128" s="48">
        <v>44868</v>
      </c>
      <c r="AJ128" s="49">
        <v>89.300003000000004</v>
      </c>
      <c r="AK128" s="53">
        <f t="shared" si="102"/>
        <v>-4.9517749746975719</v>
      </c>
      <c r="AL128" s="53">
        <f t="shared" si="103"/>
        <v>-4.9649349619911378</v>
      </c>
      <c r="AM128" s="54">
        <f t="shared" si="104"/>
        <v>3.6769806478471436E-7</v>
      </c>
      <c r="AN128" s="14">
        <f t="shared" si="105"/>
        <v>3.6769806478471436E-7</v>
      </c>
      <c r="AO128" s="14">
        <f t="shared" si="157"/>
        <v>-5.1894858999380856E-3</v>
      </c>
      <c r="AP128" s="14">
        <f t="shared" si="106"/>
        <v>-0.46342110643292878</v>
      </c>
      <c r="AQ128" s="14">
        <f t="shared" si="107"/>
        <v>2.3171055321646442E-2</v>
      </c>
      <c r="AR128" s="14">
        <f t="shared" si="158"/>
        <v>26.218792278032534</v>
      </c>
      <c r="AW128" s="31">
        <f t="shared" si="159"/>
        <v>178</v>
      </c>
      <c r="AX128" s="48">
        <v>44868</v>
      </c>
      <c r="AY128" s="49">
        <v>89.300003000000004</v>
      </c>
      <c r="AZ128" s="53">
        <f t="shared" si="108"/>
        <v>24.353912957121491</v>
      </c>
      <c r="BA128" s="53">
        <f t="shared" si="109"/>
        <v>24.340752969827921</v>
      </c>
      <c r="BB128" s="54">
        <f t="shared" si="110"/>
        <v>1</v>
      </c>
      <c r="BC128" s="14">
        <f t="shared" si="111"/>
        <v>1</v>
      </c>
      <c r="BD128" s="14">
        <f t="shared" si="160"/>
        <v>0</v>
      </c>
      <c r="BE128" s="14">
        <f t="shared" si="112"/>
        <v>0</v>
      </c>
      <c r="BF128" s="14">
        <f t="shared" si="113"/>
        <v>0</v>
      </c>
      <c r="BG128" s="14">
        <f t="shared" si="161"/>
        <v>114.22845105</v>
      </c>
      <c r="BL128" s="31">
        <f t="shared" si="162"/>
        <v>178</v>
      </c>
      <c r="BM128" s="48">
        <v>44868</v>
      </c>
      <c r="BN128" s="49">
        <v>89.300003000000004</v>
      </c>
      <c r="BO128" s="53">
        <f t="shared" si="114"/>
        <v>-4.9517749746975719</v>
      </c>
      <c r="BP128" s="53">
        <f t="shared" si="115"/>
        <v>-4.9649349619911378</v>
      </c>
      <c r="BQ128" s="54">
        <f t="shared" si="116"/>
        <v>3.6769806478471436E-7</v>
      </c>
      <c r="BR128" s="14">
        <f t="shared" si="117"/>
        <v>3.6769806478471436E-7</v>
      </c>
      <c r="BS128" s="14">
        <f t="shared" si="163"/>
        <v>-5.1894858999380856E-3</v>
      </c>
      <c r="BT128" s="14">
        <f t="shared" si="118"/>
        <v>-0.46342110643292878</v>
      </c>
      <c r="BU128" s="14">
        <f t="shared" si="119"/>
        <v>2.3171055321646442E-2</v>
      </c>
      <c r="BV128" s="14">
        <f t="shared" si="164"/>
        <v>26.218792278032534</v>
      </c>
      <c r="CA128" s="31">
        <f t="shared" si="165"/>
        <v>178</v>
      </c>
      <c r="CB128" s="48">
        <v>44868</v>
      </c>
      <c r="CC128" s="49">
        <v>89.300003000000004</v>
      </c>
      <c r="CD128" s="53">
        <f t="shared" si="120"/>
        <v>-3.4166133619356223</v>
      </c>
      <c r="CE128" s="53">
        <f t="shared" si="121"/>
        <v>-3.4297733492291891</v>
      </c>
      <c r="CF128" s="54">
        <f t="shared" si="122"/>
        <v>3.1702629651374789E-4</v>
      </c>
      <c r="CG128" s="14">
        <f t="shared" si="123"/>
        <v>3.1702629651374789E-4</v>
      </c>
      <c r="CH128" s="14">
        <f t="shared" si="166"/>
        <v>-0.15075581087853593</v>
      </c>
      <c r="CI128" s="14">
        <f t="shared" si="124"/>
        <v>-13.462494363720692</v>
      </c>
      <c r="CJ128" s="14">
        <f t="shared" si="125"/>
        <v>0.6731247181860347</v>
      </c>
      <c r="CK128" s="14">
        <f t="shared" si="167"/>
        <v>27.131936135916895</v>
      </c>
      <c r="CP128" s="31">
        <f t="shared" si="168"/>
        <v>178</v>
      </c>
      <c r="CQ128" s="48">
        <v>44868</v>
      </c>
      <c r="CR128" s="49">
        <v>89.300003000000004</v>
      </c>
      <c r="CS128" s="53">
        <f t="shared" si="126"/>
        <v>18.962438452661541</v>
      </c>
      <c r="CT128" s="53">
        <f t="shared" si="127"/>
        <v>18.949278465367975</v>
      </c>
      <c r="CU128" s="54">
        <f t="shared" si="128"/>
        <v>1</v>
      </c>
      <c r="CV128" s="14">
        <f t="shared" si="129"/>
        <v>1</v>
      </c>
      <c r="CW128" s="14">
        <f t="shared" si="169"/>
        <v>0</v>
      </c>
      <c r="CX128" s="14">
        <f t="shared" si="130"/>
        <v>0</v>
      </c>
      <c r="CY128" s="14">
        <f t="shared" si="131"/>
        <v>0</v>
      </c>
      <c r="CZ128" s="14">
        <f t="shared" si="170"/>
        <v>114.22845105</v>
      </c>
      <c r="DE128" s="31">
        <f t="shared" si="171"/>
        <v>178</v>
      </c>
      <c r="DF128" s="48">
        <v>44868</v>
      </c>
      <c r="DG128" s="49">
        <v>89.300003000000004</v>
      </c>
      <c r="DH128" s="53">
        <f t="shared" si="132"/>
        <v>-18.806009992316174</v>
      </c>
      <c r="DI128" s="53">
        <f t="shared" si="133"/>
        <v>-18.81916997960974</v>
      </c>
      <c r="DJ128" s="54">
        <f t="shared" si="134"/>
        <v>3.3712836810777472E-79</v>
      </c>
      <c r="DK128" s="14">
        <f t="shared" si="135"/>
        <v>3.3712836810777472E-79</v>
      </c>
      <c r="DL128" s="14">
        <f t="shared" si="172"/>
        <v>-1.3231395046851636E-60</v>
      </c>
      <c r="DM128" s="14">
        <f t="shared" si="136"/>
        <v>-1.1815636173780363E-58</v>
      </c>
      <c r="DN128" s="14">
        <f t="shared" si="137"/>
        <v>5.9078180868901822E-60</v>
      </c>
      <c r="DO128" s="14">
        <f t="shared" si="173"/>
        <v>118.69998918410973</v>
      </c>
      <c r="DT128" s="31">
        <f t="shared" si="174"/>
        <v>178</v>
      </c>
      <c r="DU128" s="48">
        <v>44868</v>
      </c>
      <c r="DV128" s="49">
        <v>89.300003000000004</v>
      </c>
      <c r="DW128" s="53">
        <f t="shared" si="138"/>
        <v>47.719034281992656</v>
      </c>
      <c r="DX128" s="53">
        <f t="shared" si="139"/>
        <v>47.705874294699093</v>
      </c>
      <c r="DY128" s="54">
        <f t="shared" si="140"/>
        <v>1</v>
      </c>
      <c r="DZ128" s="14">
        <f t="shared" si="141"/>
        <v>1</v>
      </c>
      <c r="EA128" s="14">
        <f t="shared" si="175"/>
        <v>0</v>
      </c>
      <c r="EB128" s="14">
        <f t="shared" si="142"/>
        <v>0</v>
      </c>
      <c r="EC128" s="14">
        <f t="shared" si="143"/>
        <v>0</v>
      </c>
      <c r="ED128" s="14">
        <f t="shared" si="176"/>
        <v>114.22845105</v>
      </c>
      <c r="EI128" s="31">
        <f t="shared" si="177"/>
        <v>178</v>
      </c>
      <c r="EJ128" s="48">
        <v>44868</v>
      </c>
      <c r="EK128" s="49">
        <v>89.300003000000004</v>
      </c>
      <c r="EL128" s="53">
        <f t="shared" si="144"/>
        <v>86.53560852106429</v>
      </c>
      <c r="EM128" s="53">
        <f t="shared" si="145"/>
        <v>86.522448533770728</v>
      </c>
      <c r="EN128" s="54">
        <f t="shared" si="146"/>
        <v>1</v>
      </c>
      <c r="EO128" s="14">
        <f t="shared" si="147"/>
        <v>1</v>
      </c>
      <c r="EP128" s="14">
        <f t="shared" si="178"/>
        <v>0</v>
      </c>
      <c r="EQ128" s="14">
        <f t="shared" si="148"/>
        <v>0</v>
      </c>
      <c r="ER128" s="14">
        <f t="shared" si="149"/>
        <v>0</v>
      </c>
      <c r="ES128" s="14">
        <f t="shared" si="179"/>
        <v>114.22845105</v>
      </c>
    </row>
    <row r="129" spans="4:149" x14ac:dyDescent="0.35">
      <c r="D129" s="31">
        <f t="shared" si="150"/>
        <v>179</v>
      </c>
      <c r="E129" s="48">
        <v>44869</v>
      </c>
      <c r="F129" s="49">
        <v>90.980002999999996</v>
      </c>
      <c r="G129" s="53">
        <f t="shared" si="90"/>
        <v>3.6211648994726962</v>
      </c>
      <c r="H129" s="53">
        <f t="shared" si="91"/>
        <v>3.6080401464787517</v>
      </c>
      <c r="I129" s="54">
        <f t="shared" si="92"/>
        <v>0.99985336024938798</v>
      </c>
      <c r="J129" s="14">
        <f t="shared" si="93"/>
        <v>0.99985336024938798</v>
      </c>
      <c r="K129" s="14">
        <f t="shared" si="151"/>
        <v>1.3243796421103293E-2</v>
      </c>
      <c r="L129" s="14">
        <f t="shared" si="94"/>
        <v>1.2049206381233668</v>
      </c>
      <c r="M129" s="14">
        <f t="shared" si="95"/>
        <v>6.024603190616834E-2</v>
      </c>
      <c r="N129" s="14">
        <f t="shared" si="152"/>
        <v>114.35763393266011</v>
      </c>
      <c r="S129" s="31">
        <f t="shared" si="153"/>
        <v>179</v>
      </c>
      <c r="T129" s="48">
        <v>44869</v>
      </c>
      <c r="U129" s="49">
        <v>90.980002999999996</v>
      </c>
      <c r="V129" s="53">
        <f t="shared" si="96"/>
        <v>1.149859285712274</v>
      </c>
      <c r="W129" s="53">
        <f t="shared" si="97"/>
        <v>1.1367345327183294</v>
      </c>
      <c r="X129" s="54">
        <f t="shared" si="98"/>
        <v>0.87489908384280413</v>
      </c>
      <c r="Y129" s="14">
        <f t="shared" si="99"/>
        <v>0.87489908384280413</v>
      </c>
      <c r="Z129" s="14">
        <f t="shared" si="154"/>
        <v>0.47360233045869971</v>
      </c>
      <c r="AA129" s="14">
        <f t="shared" si="100"/>
        <v>43.088341445939491</v>
      </c>
      <c r="AB129" s="14">
        <f t="shared" si="101"/>
        <v>2.1544170722969747</v>
      </c>
      <c r="AC129" s="14">
        <f t="shared" si="155"/>
        <v>108.63537880107039</v>
      </c>
      <c r="AH129" s="31">
        <f t="shared" si="156"/>
        <v>179</v>
      </c>
      <c r="AI129" s="48">
        <v>44869</v>
      </c>
      <c r="AJ129" s="49">
        <v>90.980002999999996</v>
      </c>
      <c r="AK129" s="53">
        <f t="shared" si="102"/>
        <v>-3.5645459108377584</v>
      </c>
      <c r="AL129" s="53">
        <f t="shared" si="103"/>
        <v>-3.5776706638317028</v>
      </c>
      <c r="AM129" s="54">
        <f t="shared" si="104"/>
        <v>1.8224332576768758E-4</v>
      </c>
      <c r="AN129" s="14">
        <f t="shared" si="105"/>
        <v>1.8224332576768758E-4</v>
      </c>
      <c r="AO129" s="14">
        <f t="shared" si="157"/>
        <v>1.8187562770290286E-4</v>
      </c>
      <c r="AP129" s="14">
        <f t="shared" si="106"/>
        <v>1.6547045154036984E-2</v>
      </c>
      <c r="AQ129" s="14">
        <f t="shared" si="107"/>
        <v>8.2735225770184928E-4</v>
      </c>
      <c r="AR129" s="14">
        <f t="shared" si="158"/>
        <v>26.236166675444274</v>
      </c>
      <c r="AW129" s="31">
        <f t="shared" si="159"/>
        <v>179</v>
      </c>
      <c r="AX129" s="48">
        <v>44869</v>
      </c>
      <c r="AY129" s="49">
        <v>90.980002999999996</v>
      </c>
      <c r="AZ129" s="53">
        <f t="shared" si="108"/>
        <v>25.81981515027498</v>
      </c>
      <c r="BA129" s="53">
        <f t="shared" si="109"/>
        <v>25.806690397281031</v>
      </c>
      <c r="BB129" s="54">
        <f t="shared" si="110"/>
        <v>1</v>
      </c>
      <c r="BC129" s="14">
        <f t="shared" si="111"/>
        <v>1</v>
      </c>
      <c r="BD129" s="14">
        <f t="shared" si="160"/>
        <v>0</v>
      </c>
      <c r="BE129" s="14">
        <f t="shared" si="112"/>
        <v>0</v>
      </c>
      <c r="BF129" s="14">
        <f t="shared" si="113"/>
        <v>0</v>
      </c>
      <c r="BG129" s="14">
        <f t="shared" si="161"/>
        <v>114.22845105</v>
      </c>
      <c r="BL129" s="31">
        <f t="shared" si="162"/>
        <v>179</v>
      </c>
      <c r="BM129" s="48">
        <v>44869</v>
      </c>
      <c r="BN129" s="49">
        <v>90.980002999999996</v>
      </c>
      <c r="BO129" s="53">
        <f t="shared" si="114"/>
        <v>-3.5645459108377584</v>
      </c>
      <c r="BP129" s="53">
        <f t="shared" si="115"/>
        <v>-3.5776706638317028</v>
      </c>
      <c r="BQ129" s="54">
        <f t="shared" si="116"/>
        <v>1.8224332576768758E-4</v>
      </c>
      <c r="BR129" s="14">
        <f t="shared" si="117"/>
        <v>1.8224332576768758E-4</v>
      </c>
      <c r="BS129" s="14">
        <f t="shared" si="163"/>
        <v>1.8187562770290286E-4</v>
      </c>
      <c r="BT129" s="14">
        <f t="shared" si="118"/>
        <v>1.6547045154036984E-2</v>
      </c>
      <c r="BU129" s="14">
        <f t="shared" si="119"/>
        <v>8.2735225770184928E-4</v>
      </c>
      <c r="BV129" s="14">
        <f t="shared" si="164"/>
        <v>26.236166675444274</v>
      </c>
      <c r="CA129" s="31">
        <f t="shared" si="165"/>
        <v>179</v>
      </c>
      <c r="CB129" s="48">
        <v>44869</v>
      </c>
      <c r="CC129" s="49">
        <v>90.980002999999996</v>
      </c>
      <c r="CD129" s="53">
        <f t="shared" si="120"/>
        <v>-2.025263051431518</v>
      </c>
      <c r="CE129" s="53">
        <f t="shared" si="121"/>
        <v>-2.0383878044254629</v>
      </c>
      <c r="CF129" s="54">
        <f t="shared" si="122"/>
        <v>2.1420180190100779E-2</v>
      </c>
      <c r="CG129" s="14">
        <f t="shared" si="123"/>
        <v>2.1420180190100779E-2</v>
      </c>
      <c r="CH129" s="14">
        <f t="shared" si="166"/>
        <v>2.110315389358703E-2</v>
      </c>
      <c r="CI129" s="14">
        <f t="shared" si="124"/>
        <v>1.9199650045480097</v>
      </c>
      <c r="CJ129" s="14">
        <f t="shared" si="125"/>
        <v>9.5998250227400495E-2</v>
      </c>
      <c r="CK129" s="14">
        <f t="shared" si="167"/>
        <v>29.147899390692306</v>
      </c>
      <c r="CP129" s="31">
        <f t="shared" si="168"/>
        <v>179</v>
      </c>
      <c r="CQ129" s="48">
        <v>44869</v>
      </c>
      <c r="CR129" s="49">
        <v>90.980002999999996</v>
      </c>
      <c r="CS129" s="53">
        <f t="shared" si="126"/>
        <v>20.413866862713277</v>
      </c>
      <c r="CT129" s="53">
        <f t="shared" si="127"/>
        <v>20.400742109719335</v>
      </c>
      <c r="CU129" s="54">
        <f t="shared" si="128"/>
        <v>1</v>
      </c>
      <c r="CV129" s="14">
        <f t="shared" si="129"/>
        <v>1</v>
      </c>
      <c r="CW129" s="14">
        <f t="shared" si="169"/>
        <v>0</v>
      </c>
      <c r="CX129" s="14">
        <f t="shared" si="130"/>
        <v>0</v>
      </c>
      <c r="CY129" s="14">
        <f t="shared" si="131"/>
        <v>0</v>
      </c>
      <c r="CZ129" s="14">
        <f t="shared" si="170"/>
        <v>114.22845105</v>
      </c>
      <c r="DE129" s="31">
        <f t="shared" si="171"/>
        <v>179</v>
      </c>
      <c r="DF129" s="48">
        <v>44869</v>
      </c>
      <c r="DG129" s="49">
        <v>90.980002999999996</v>
      </c>
      <c r="DH129" s="53">
        <f t="shared" si="132"/>
        <v>-17.455973572605917</v>
      </c>
      <c r="DI129" s="53">
        <f t="shared" si="133"/>
        <v>-17.469098325599862</v>
      </c>
      <c r="DJ129" s="54">
        <f t="shared" si="134"/>
        <v>1.5502309083589461E-68</v>
      </c>
      <c r="DK129" s="14">
        <f t="shared" si="135"/>
        <v>1.5502309083589461E-68</v>
      </c>
      <c r="DL129" s="14">
        <f t="shared" si="172"/>
        <v>1.5502309083252333E-68</v>
      </c>
      <c r="DM129" s="14">
        <f t="shared" si="136"/>
        <v>1.4104001269012244E-66</v>
      </c>
      <c r="DN129" s="14">
        <f t="shared" si="137"/>
        <v>7.0520006345061223E-68</v>
      </c>
      <c r="DO129" s="14">
        <f t="shared" si="173"/>
        <v>118.69998918410973</v>
      </c>
      <c r="DT129" s="31">
        <f t="shared" si="174"/>
        <v>179</v>
      </c>
      <c r="DU129" s="48">
        <v>44869</v>
      </c>
      <c r="DV129" s="49">
        <v>90.980002999999996</v>
      </c>
      <c r="DW129" s="53">
        <f t="shared" si="138"/>
        <v>49.247661745927388</v>
      </c>
      <c r="DX129" s="53">
        <f t="shared" si="139"/>
        <v>49.234536992933442</v>
      </c>
      <c r="DY129" s="54">
        <f t="shared" si="140"/>
        <v>1</v>
      </c>
      <c r="DZ129" s="14">
        <f t="shared" si="141"/>
        <v>1</v>
      </c>
      <c r="EA129" s="14">
        <f t="shared" si="175"/>
        <v>0</v>
      </c>
      <c r="EB129" s="14">
        <f t="shared" si="142"/>
        <v>0</v>
      </c>
      <c r="EC129" s="14">
        <f t="shared" si="143"/>
        <v>0</v>
      </c>
      <c r="ED129" s="14">
        <f t="shared" si="176"/>
        <v>114.22845105</v>
      </c>
      <c r="EI129" s="31">
        <f t="shared" si="177"/>
        <v>179</v>
      </c>
      <c r="EJ129" s="48">
        <v>44869</v>
      </c>
      <c r="EK129" s="49">
        <v>90.980002999999996</v>
      </c>
      <c r="EL129" s="53">
        <f t="shared" si="144"/>
        <v>88.168441740924365</v>
      </c>
      <c r="EM129" s="53">
        <f t="shared" si="145"/>
        <v>88.155316987930405</v>
      </c>
      <c r="EN129" s="54">
        <f t="shared" si="146"/>
        <v>1</v>
      </c>
      <c r="EO129" s="14">
        <f t="shared" si="147"/>
        <v>1</v>
      </c>
      <c r="EP129" s="14">
        <f t="shared" si="178"/>
        <v>0</v>
      </c>
      <c r="EQ129" s="14">
        <f t="shared" si="148"/>
        <v>0</v>
      </c>
      <c r="ER129" s="14">
        <f t="shared" si="149"/>
        <v>0</v>
      </c>
      <c r="ES129" s="14">
        <f t="shared" si="179"/>
        <v>114.22845105</v>
      </c>
    </row>
    <row r="130" spans="4:149" x14ac:dyDescent="0.35">
      <c r="D130" s="31">
        <f t="shared" si="150"/>
        <v>182</v>
      </c>
      <c r="E130" s="48">
        <v>44872</v>
      </c>
      <c r="F130" s="49">
        <v>90.529999000000004</v>
      </c>
      <c r="G130" s="53">
        <f t="shared" si="90"/>
        <v>3.2106924364987139</v>
      </c>
      <c r="H130" s="53">
        <f t="shared" si="91"/>
        <v>3.1976739585574316</v>
      </c>
      <c r="I130" s="54">
        <f t="shared" si="92"/>
        <v>0.99933792212242756</v>
      </c>
      <c r="J130" s="14">
        <f t="shared" si="93"/>
        <v>0.99933792212242756</v>
      </c>
      <c r="K130" s="14">
        <f t="shared" si="151"/>
        <v>-5.1543812696042135E-4</v>
      </c>
      <c r="L130" s="14">
        <f t="shared" si="94"/>
        <v>-4.6662613118288822E-2</v>
      </c>
      <c r="M130" s="14">
        <f t="shared" si="95"/>
        <v>2.3331306559144414E-3</v>
      </c>
      <c r="N130" s="14">
        <f t="shared" si="152"/>
        <v>114.31330445019773</v>
      </c>
      <c r="S130" s="31">
        <f t="shared" si="153"/>
        <v>182</v>
      </c>
      <c r="T130" s="48">
        <v>44872</v>
      </c>
      <c r="U130" s="49">
        <v>90.529999000000004</v>
      </c>
      <c r="V130" s="53">
        <f t="shared" si="96"/>
        <v>0.71921256462378824</v>
      </c>
      <c r="W130" s="53">
        <f t="shared" si="97"/>
        <v>0.70619408668250594</v>
      </c>
      <c r="X130" s="54">
        <f t="shared" si="98"/>
        <v>0.76399502054127888</v>
      </c>
      <c r="Y130" s="14">
        <f t="shared" si="99"/>
        <v>0.76399502054127888</v>
      </c>
      <c r="Z130" s="14">
        <f t="shared" si="154"/>
        <v>-0.11090406330152525</v>
      </c>
      <c r="AA130" s="14">
        <f t="shared" si="100"/>
        <v>-10.040144739783017</v>
      </c>
      <c r="AB130" s="14">
        <f t="shared" si="101"/>
        <v>0.50200723698915084</v>
      </c>
      <c r="AC130" s="14">
        <f t="shared" si="155"/>
        <v>99.097241298276515</v>
      </c>
      <c r="AH130" s="31">
        <f t="shared" si="156"/>
        <v>182</v>
      </c>
      <c r="AI130" s="48">
        <v>44872</v>
      </c>
      <c r="AJ130" s="49">
        <v>90.529999000000004</v>
      </c>
      <c r="AK130" s="53">
        <f t="shared" si="102"/>
        <v>-4.0336782108696321</v>
      </c>
      <c r="AL130" s="53">
        <f t="shared" si="103"/>
        <v>-4.0466966888109139</v>
      </c>
      <c r="AM130" s="54">
        <f t="shared" si="104"/>
        <v>2.7455250577486536E-5</v>
      </c>
      <c r="AN130" s="14">
        <f t="shared" si="105"/>
        <v>2.7455250577486536E-5</v>
      </c>
      <c r="AO130" s="14">
        <f t="shared" si="157"/>
        <v>-1.5478807519020104E-4</v>
      </c>
      <c r="AP130" s="14">
        <f t="shared" si="106"/>
        <v>-1.4012964292180826E-2</v>
      </c>
      <c r="AQ130" s="14">
        <f t="shared" si="107"/>
        <v>7.0064821460904137E-4</v>
      </c>
      <c r="AR130" s="14">
        <f t="shared" si="158"/>
        <v>26.222854359366703</v>
      </c>
      <c r="AW130" s="31">
        <f t="shared" si="159"/>
        <v>182</v>
      </c>
      <c r="AX130" s="48">
        <v>44872</v>
      </c>
      <c r="AY130" s="49">
        <v>90.529999000000004</v>
      </c>
      <c r="AZ130" s="53">
        <f t="shared" si="108"/>
        <v>25.590559165530092</v>
      </c>
      <c r="BA130" s="53">
        <f t="shared" si="109"/>
        <v>25.577540687588808</v>
      </c>
      <c r="BB130" s="54">
        <f t="shared" si="110"/>
        <v>1</v>
      </c>
      <c r="BC130" s="14">
        <f t="shared" si="111"/>
        <v>1</v>
      </c>
      <c r="BD130" s="14">
        <f t="shared" si="160"/>
        <v>0</v>
      </c>
      <c r="BE130" s="14">
        <f t="shared" si="112"/>
        <v>0</v>
      </c>
      <c r="BF130" s="14">
        <f t="shared" si="113"/>
        <v>0</v>
      </c>
      <c r="BG130" s="14">
        <f t="shared" si="161"/>
        <v>114.22845105</v>
      </c>
      <c r="BL130" s="31">
        <f t="shared" si="162"/>
        <v>182</v>
      </c>
      <c r="BM130" s="48">
        <v>44872</v>
      </c>
      <c r="BN130" s="49">
        <v>90.529999000000004</v>
      </c>
      <c r="BO130" s="53">
        <f t="shared" si="114"/>
        <v>-4.0336782108696321</v>
      </c>
      <c r="BP130" s="53">
        <f t="shared" si="115"/>
        <v>-4.0466966888109139</v>
      </c>
      <c r="BQ130" s="54">
        <f t="shared" si="116"/>
        <v>2.7455250577486536E-5</v>
      </c>
      <c r="BR130" s="14">
        <f t="shared" si="117"/>
        <v>2.7455250577486536E-5</v>
      </c>
      <c r="BS130" s="14">
        <f t="shared" si="163"/>
        <v>-1.5478807519020104E-4</v>
      </c>
      <c r="BT130" s="14">
        <f t="shared" si="118"/>
        <v>-1.4012964292180826E-2</v>
      </c>
      <c r="BU130" s="14">
        <f t="shared" si="119"/>
        <v>7.0064821460904137E-4</v>
      </c>
      <c r="BV130" s="14">
        <f t="shared" si="164"/>
        <v>26.222854359366703</v>
      </c>
      <c r="CA130" s="31">
        <f t="shared" si="165"/>
        <v>182</v>
      </c>
      <c r="CB130" s="48">
        <v>44872</v>
      </c>
      <c r="CC130" s="49">
        <v>90.529999000000004</v>
      </c>
      <c r="CD130" s="53">
        <f t="shared" si="120"/>
        <v>-2.4818295686059417</v>
      </c>
      <c r="CE130" s="53">
        <f t="shared" si="121"/>
        <v>-2.494848046547224</v>
      </c>
      <c r="CF130" s="54">
        <f t="shared" si="122"/>
        <v>6.5354887972234885E-3</v>
      </c>
      <c r="CG130" s="14">
        <f t="shared" si="123"/>
        <v>6.5354887972234885E-3</v>
      </c>
      <c r="CH130" s="14">
        <f t="shared" si="166"/>
        <v>-1.4884691392877292E-2</v>
      </c>
      <c r="CI130" s="14">
        <f t="shared" si="124"/>
        <v>-1.3475110969124899</v>
      </c>
      <c r="CJ130" s="14">
        <f t="shared" si="125"/>
        <v>6.7375554845624505E-2</v>
      </c>
      <c r="CK130" s="14">
        <f t="shared" si="167"/>
        <v>27.86776384862544</v>
      </c>
      <c r="CP130" s="31">
        <f t="shared" si="168"/>
        <v>182</v>
      </c>
      <c r="CQ130" s="48">
        <v>44872</v>
      </c>
      <c r="CR130" s="49">
        <v>90.529999000000004</v>
      </c>
      <c r="CS130" s="53">
        <f t="shared" si="126"/>
        <v>20.140479955633367</v>
      </c>
      <c r="CT130" s="53">
        <f t="shared" si="127"/>
        <v>20.127461477692083</v>
      </c>
      <c r="CU130" s="54">
        <f t="shared" si="128"/>
        <v>1</v>
      </c>
      <c r="CV130" s="14">
        <f t="shared" si="129"/>
        <v>1</v>
      </c>
      <c r="CW130" s="14">
        <f t="shared" si="169"/>
        <v>0</v>
      </c>
      <c r="CX130" s="14">
        <f t="shared" si="130"/>
        <v>0</v>
      </c>
      <c r="CY130" s="14">
        <f t="shared" si="131"/>
        <v>0</v>
      </c>
      <c r="CZ130" s="14">
        <f t="shared" si="170"/>
        <v>114.22845105</v>
      </c>
      <c r="DE130" s="31">
        <f t="shared" si="171"/>
        <v>182</v>
      </c>
      <c r="DF130" s="48">
        <v>44872</v>
      </c>
      <c r="DG130" s="49">
        <v>90.529999000000004</v>
      </c>
      <c r="DH130" s="53">
        <f t="shared" si="132"/>
        <v>-18.038507163707227</v>
      </c>
      <c r="DI130" s="53">
        <f t="shared" si="133"/>
        <v>-18.051525641648507</v>
      </c>
      <c r="DJ130" s="54">
        <f t="shared" si="134"/>
        <v>4.8566269485344458E-73</v>
      </c>
      <c r="DK130" s="14">
        <f t="shared" si="135"/>
        <v>4.8566269485344458E-73</v>
      </c>
      <c r="DL130" s="14">
        <f t="shared" si="172"/>
        <v>-1.5501823420894607E-68</v>
      </c>
      <c r="DM130" s="14">
        <f t="shared" si="136"/>
        <v>-1.4033800587917654E-66</v>
      </c>
      <c r="DN130" s="14">
        <f t="shared" si="137"/>
        <v>7.016900293958827E-68</v>
      </c>
      <c r="DO130" s="14">
        <f t="shared" si="173"/>
        <v>118.69998918410973</v>
      </c>
      <c r="DT130" s="31">
        <f t="shared" si="174"/>
        <v>182</v>
      </c>
      <c r="DU130" s="48">
        <v>44872</v>
      </c>
      <c r="DV130" s="49">
        <v>90.529999000000004</v>
      </c>
      <c r="DW130" s="53">
        <f t="shared" si="138"/>
        <v>49.209656661781835</v>
      </c>
      <c r="DX130" s="53">
        <f t="shared" si="139"/>
        <v>49.196638183840555</v>
      </c>
      <c r="DY130" s="54">
        <f t="shared" si="140"/>
        <v>1</v>
      </c>
      <c r="DZ130" s="14">
        <f t="shared" si="141"/>
        <v>1</v>
      </c>
      <c r="EA130" s="14">
        <f t="shared" si="175"/>
        <v>0</v>
      </c>
      <c r="EB130" s="14">
        <f t="shared" si="142"/>
        <v>0</v>
      </c>
      <c r="EC130" s="14">
        <f t="shared" si="143"/>
        <v>0</v>
      </c>
      <c r="ED130" s="14">
        <f t="shared" si="176"/>
        <v>114.22845105</v>
      </c>
      <c r="EI130" s="31">
        <f t="shared" si="177"/>
        <v>182</v>
      </c>
      <c r="EJ130" s="48">
        <v>44872</v>
      </c>
      <c r="EK130" s="49">
        <v>90.529999000000004</v>
      </c>
      <c r="EL130" s="53">
        <f t="shared" si="144"/>
        <v>88.44816258159571</v>
      </c>
      <c r="EM130" s="53">
        <f t="shared" si="145"/>
        <v>88.435144103654423</v>
      </c>
      <c r="EN130" s="54">
        <f t="shared" si="146"/>
        <v>1</v>
      </c>
      <c r="EO130" s="14">
        <f t="shared" si="147"/>
        <v>1</v>
      </c>
      <c r="EP130" s="14">
        <f t="shared" si="178"/>
        <v>0</v>
      </c>
      <c r="EQ130" s="14">
        <f t="shared" si="148"/>
        <v>0</v>
      </c>
      <c r="ER130" s="14">
        <f t="shared" si="149"/>
        <v>0</v>
      </c>
      <c r="ES130" s="14">
        <f t="shared" si="179"/>
        <v>114.22845105</v>
      </c>
    </row>
    <row r="131" spans="4:149" x14ac:dyDescent="0.35">
      <c r="D131" s="31">
        <f t="shared" si="150"/>
        <v>183</v>
      </c>
      <c r="E131" s="48">
        <v>44873</v>
      </c>
      <c r="F131" s="49">
        <v>89.980002999999996</v>
      </c>
      <c r="G131" s="53">
        <f t="shared" si="90"/>
        <v>2.7303542939075069</v>
      </c>
      <c r="H131" s="53">
        <f t="shared" si="91"/>
        <v>2.7173714343036739</v>
      </c>
      <c r="I131" s="54">
        <f t="shared" si="92"/>
        <v>0.99683668535250969</v>
      </c>
      <c r="J131" s="14">
        <f t="shared" si="93"/>
        <v>0.99683668535250969</v>
      </c>
      <c r="K131" s="14">
        <f t="shared" si="151"/>
        <v>-2.5012367699178695E-3</v>
      </c>
      <c r="L131" s="14">
        <f t="shared" si="94"/>
        <v>-0.22506129206092021</v>
      </c>
      <c r="M131" s="14">
        <f t="shared" si="95"/>
        <v>1.1253064603046011E-2</v>
      </c>
      <c r="N131" s="14">
        <f t="shared" si="152"/>
        <v>114.09949622273986</v>
      </c>
      <c r="S131" s="31">
        <f t="shared" si="153"/>
        <v>183</v>
      </c>
      <c r="T131" s="48">
        <v>44873</v>
      </c>
      <c r="U131" s="49">
        <v>89.980002999999996</v>
      </c>
      <c r="V131" s="53">
        <f t="shared" si="96"/>
        <v>0.23203907346294539</v>
      </c>
      <c r="W131" s="53">
        <f t="shared" si="97"/>
        <v>0.21905621385911161</v>
      </c>
      <c r="X131" s="54">
        <f t="shared" si="98"/>
        <v>0.59174616717545625</v>
      </c>
      <c r="Y131" s="14">
        <f t="shared" si="99"/>
        <v>0.59174616717545625</v>
      </c>
      <c r="Z131" s="14">
        <f t="shared" si="154"/>
        <v>-0.17224885336582263</v>
      </c>
      <c r="AA131" s="14">
        <f t="shared" si="100"/>
        <v>-15.49895234260328</v>
      </c>
      <c r="AB131" s="14">
        <f t="shared" si="101"/>
        <v>0.77494761713016402</v>
      </c>
      <c r="AC131" s="14">
        <f t="shared" si="155"/>
        <v>84.373236572803393</v>
      </c>
      <c r="AH131" s="31">
        <f t="shared" si="156"/>
        <v>183</v>
      </c>
      <c r="AI131" s="48">
        <v>44873</v>
      </c>
      <c r="AJ131" s="49">
        <v>89.980002999999996</v>
      </c>
      <c r="AK131" s="53">
        <f t="shared" si="102"/>
        <v>-4.5338912073985886</v>
      </c>
      <c r="AL131" s="53">
        <f t="shared" si="103"/>
        <v>-4.5468740670024221</v>
      </c>
      <c r="AM131" s="54">
        <f t="shared" si="104"/>
        <v>2.8953431554432934E-6</v>
      </c>
      <c r="AN131" s="14">
        <f t="shared" si="105"/>
        <v>2.8953431554432934E-6</v>
      </c>
      <c r="AO131" s="14">
        <f t="shared" si="157"/>
        <v>-2.4559907422043244E-5</v>
      </c>
      <c r="AP131" s="14">
        <f t="shared" si="106"/>
        <v>-2.2099005435151733E-3</v>
      </c>
      <c r="AQ131" s="14">
        <f t="shared" si="107"/>
        <v>1.1049502717575866E-4</v>
      </c>
      <c r="AR131" s="14">
        <f t="shared" si="158"/>
        <v>26.220754953850363</v>
      </c>
      <c r="AW131" s="31">
        <f t="shared" si="159"/>
        <v>183</v>
      </c>
      <c r="AX131" s="48">
        <v>44873</v>
      </c>
      <c r="AY131" s="49">
        <v>89.980002999999996</v>
      </c>
      <c r="AZ131" s="53">
        <f t="shared" si="108"/>
        <v>25.171619949641684</v>
      </c>
      <c r="BA131" s="53">
        <f t="shared" si="109"/>
        <v>25.158637090037853</v>
      </c>
      <c r="BB131" s="54">
        <f t="shared" si="110"/>
        <v>1</v>
      </c>
      <c r="BC131" s="14">
        <f t="shared" si="111"/>
        <v>1</v>
      </c>
      <c r="BD131" s="14">
        <f t="shared" si="160"/>
        <v>0</v>
      </c>
      <c r="BE131" s="14">
        <f t="shared" si="112"/>
        <v>0</v>
      </c>
      <c r="BF131" s="14">
        <f t="shared" si="113"/>
        <v>0</v>
      </c>
      <c r="BG131" s="14">
        <f t="shared" si="161"/>
        <v>114.22845105</v>
      </c>
      <c r="BL131" s="31">
        <f t="shared" si="162"/>
        <v>183</v>
      </c>
      <c r="BM131" s="48">
        <v>44873</v>
      </c>
      <c r="BN131" s="49">
        <v>89.980002999999996</v>
      </c>
      <c r="BO131" s="53">
        <f t="shared" si="114"/>
        <v>-4.5338912073985886</v>
      </c>
      <c r="BP131" s="53">
        <f t="shared" si="115"/>
        <v>-4.5468740670024221</v>
      </c>
      <c r="BQ131" s="54">
        <f t="shared" si="116"/>
        <v>2.8953431554432934E-6</v>
      </c>
      <c r="BR131" s="14">
        <f t="shared" si="117"/>
        <v>2.8953431554432934E-6</v>
      </c>
      <c r="BS131" s="14">
        <f t="shared" si="163"/>
        <v>-2.4559907422043244E-5</v>
      </c>
      <c r="BT131" s="14">
        <f t="shared" si="118"/>
        <v>-2.2099005435151733E-3</v>
      </c>
      <c r="BU131" s="14">
        <f t="shared" si="119"/>
        <v>1.1049502717575866E-4</v>
      </c>
      <c r="BV131" s="14">
        <f t="shared" si="164"/>
        <v>26.220754953850363</v>
      </c>
      <c r="CA131" s="31">
        <f t="shared" si="165"/>
        <v>183</v>
      </c>
      <c r="CB131" s="48">
        <v>44873</v>
      </c>
      <c r="CC131" s="49">
        <v>89.980002999999996</v>
      </c>
      <c r="CD131" s="53">
        <f t="shared" si="120"/>
        <v>-2.9777850848650744</v>
      </c>
      <c r="CE131" s="53">
        <f t="shared" si="121"/>
        <v>-2.9907679444689079</v>
      </c>
      <c r="CF131" s="54">
        <f t="shared" si="122"/>
        <v>1.4516974581039749E-3</v>
      </c>
      <c r="CG131" s="14">
        <f t="shared" si="123"/>
        <v>1.4516974581039749E-3</v>
      </c>
      <c r="CH131" s="14">
        <f t="shared" si="166"/>
        <v>-5.0837913391195136E-3</v>
      </c>
      <c r="CI131" s="14">
        <f t="shared" si="124"/>
        <v>-0.45743955994534785</v>
      </c>
      <c r="CJ131" s="14">
        <f t="shared" si="125"/>
        <v>2.2871977997267395E-2</v>
      </c>
      <c r="CK131" s="14">
        <f t="shared" si="167"/>
        <v>27.43319626667736</v>
      </c>
      <c r="CP131" s="31">
        <f t="shared" si="168"/>
        <v>183</v>
      </c>
      <c r="CQ131" s="48">
        <v>44873</v>
      </c>
      <c r="CR131" s="49">
        <v>89.980002999999996</v>
      </c>
      <c r="CS131" s="53">
        <f t="shared" si="126"/>
        <v>19.706588505311007</v>
      </c>
      <c r="CT131" s="53">
        <f t="shared" si="127"/>
        <v>19.693605645707176</v>
      </c>
      <c r="CU131" s="54">
        <f t="shared" si="128"/>
        <v>1</v>
      </c>
      <c r="CV131" s="14">
        <f t="shared" si="129"/>
        <v>1</v>
      </c>
      <c r="CW131" s="14">
        <f t="shared" si="169"/>
        <v>0</v>
      </c>
      <c r="CX131" s="14">
        <f t="shared" si="130"/>
        <v>0</v>
      </c>
      <c r="CY131" s="14">
        <f t="shared" si="131"/>
        <v>0</v>
      </c>
      <c r="CZ131" s="14">
        <f t="shared" si="170"/>
        <v>114.22845105</v>
      </c>
      <c r="DE131" s="31">
        <f t="shared" si="171"/>
        <v>183</v>
      </c>
      <c r="DF131" s="48">
        <v>44873</v>
      </c>
      <c r="DG131" s="49">
        <v>89.980002999999996</v>
      </c>
      <c r="DH131" s="53">
        <f t="shared" si="132"/>
        <v>-18.577142259740693</v>
      </c>
      <c r="DI131" s="53">
        <f t="shared" si="133"/>
        <v>-18.590125119344524</v>
      </c>
      <c r="DJ131" s="54">
        <f t="shared" si="134"/>
        <v>2.4600889684529263E-77</v>
      </c>
      <c r="DK131" s="14">
        <f t="shared" si="135"/>
        <v>2.4600889684529263E-77</v>
      </c>
      <c r="DL131" s="14">
        <f t="shared" si="172"/>
        <v>-4.8563809396376005E-73</v>
      </c>
      <c r="DM131" s="14">
        <f t="shared" si="136"/>
        <v>-4.369771715177341E-71</v>
      </c>
      <c r="DN131" s="14">
        <f t="shared" si="137"/>
        <v>2.1848858575886706E-72</v>
      </c>
      <c r="DO131" s="14">
        <f t="shared" si="173"/>
        <v>118.69998918410973</v>
      </c>
      <c r="DT131" s="31">
        <f t="shared" si="174"/>
        <v>183</v>
      </c>
      <c r="DU131" s="48">
        <v>44873</v>
      </c>
      <c r="DV131" s="49">
        <v>89.980002999999996</v>
      </c>
      <c r="DW131" s="53">
        <f t="shared" si="138"/>
        <v>48.855516189045787</v>
      </c>
      <c r="DX131" s="53">
        <f t="shared" si="139"/>
        <v>48.842533329441949</v>
      </c>
      <c r="DY131" s="54">
        <f t="shared" si="140"/>
        <v>1</v>
      </c>
      <c r="DZ131" s="14">
        <f t="shared" si="141"/>
        <v>1</v>
      </c>
      <c r="EA131" s="14">
        <f t="shared" si="175"/>
        <v>0</v>
      </c>
      <c r="EB131" s="14">
        <f t="shared" si="142"/>
        <v>0</v>
      </c>
      <c r="EC131" s="14">
        <f t="shared" si="143"/>
        <v>0</v>
      </c>
      <c r="ED131" s="14">
        <f t="shared" si="176"/>
        <v>114.22845105</v>
      </c>
      <c r="EI131" s="31">
        <f t="shared" si="177"/>
        <v>183</v>
      </c>
      <c r="EJ131" s="48">
        <v>44873</v>
      </c>
      <c r="EK131" s="49">
        <v>89.980002999999996</v>
      </c>
      <c r="EL131" s="53">
        <f t="shared" si="144"/>
        <v>88.20167253314807</v>
      </c>
      <c r="EM131" s="53">
        <f t="shared" si="145"/>
        <v>88.188689673544232</v>
      </c>
      <c r="EN131" s="54">
        <f t="shared" si="146"/>
        <v>1</v>
      </c>
      <c r="EO131" s="14">
        <f t="shared" si="147"/>
        <v>1</v>
      </c>
      <c r="EP131" s="14">
        <f t="shared" si="178"/>
        <v>0</v>
      </c>
      <c r="EQ131" s="14">
        <f t="shared" si="148"/>
        <v>0</v>
      </c>
      <c r="ER131" s="14">
        <f t="shared" si="149"/>
        <v>0</v>
      </c>
      <c r="ES131" s="14">
        <f t="shared" si="179"/>
        <v>114.22845105</v>
      </c>
    </row>
    <row r="132" spans="4:149" x14ac:dyDescent="0.35">
      <c r="D132" s="31">
        <f t="shared" si="150"/>
        <v>184</v>
      </c>
      <c r="E132" s="48">
        <v>44874</v>
      </c>
      <c r="F132" s="49">
        <v>86.139999000000003</v>
      </c>
      <c r="G132" s="53">
        <f t="shared" si="90"/>
        <v>-0.65052842899525198</v>
      </c>
      <c r="H132" s="53">
        <f t="shared" si="91"/>
        <v>-0.66347557227390908</v>
      </c>
      <c r="I132" s="54">
        <f t="shared" si="92"/>
        <v>0.25767547216135345</v>
      </c>
      <c r="J132" s="14">
        <f t="shared" si="93"/>
        <v>0.25767547216135345</v>
      </c>
      <c r="K132" s="14">
        <f t="shared" si="151"/>
        <v>-0.73916121319115624</v>
      </c>
      <c r="L132" s="14">
        <f t="shared" si="94"/>
        <v>-63.671346165124987</v>
      </c>
      <c r="M132" s="14">
        <f t="shared" si="95"/>
        <v>3.1835673082562495</v>
      </c>
      <c r="N132" s="14">
        <f t="shared" si="152"/>
        <v>53.611717365871122</v>
      </c>
      <c r="S132" s="31">
        <f t="shared" si="153"/>
        <v>184</v>
      </c>
      <c r="T132" s="48">
        <v>44874</v>
      </c>
      <c r="U132" s="49">
        <v>86.139999000000003</v>
      </c>
      <c r="V132" s="53">
        <f t="shared" si="96"/>
        <v>-3.155735566590022</v>
      </c>
      <c r="W132" s="53">
        <f t="shared" si="97"/>
        <v>-3.1686827098686789</v>
      </c>
      <c r="X132" s="54">
        <f t="shared" si="98"/>
        <v>8.0046965340337139E-4</v>
      </c>
      <c r="Y132" s="14">
        <f t="shared" si="99"/>
        <v>8.0046965340337139E-4</v>
      </c>
      <c r="Z132" s="14">
        <f t="shared" si="154"/>
        <v>-0.59094569752205284</v>
      </c>
      <c r="AA132" s="14">
        <f t="shared" si="100"/>
        <v>-50.904061793603937</v>
      </c>
      <c r="AB132" s="14">
        <f t="shared" si="101"/>
        <v>2.5452030896801969</v>
      </c>
      <c r="AC132" s="14">
        <f t="shared" si="155"/>
        <v>36.014377868879656</v>
      </c>
      <c r="AH132" s="31">
        <f t="shared" si="156"/>
        <v>184</v>
      </c>
      <c r="AI132" s="48">
        <v>44874</v>
      </c>
      <c r="AJ132" s="49">
        <v>86.139999000000003</v>
      </c>
      <c r="AK132" s="53">
        <f t="shared" si="102"/>
        <v>-7.9348132663083204</v>
      </c>
      <c r="AL132" s="53">
        <f t="shared" si="103"/>
        <v>-7.9477604095869765</v>
      </c>
      <c r="AM132" s="54">
        <f t="shared" si="104"/>
        <v>1.0540613217586589E-15</v>
      </c>
      <c r="AN132" s="14">
        <f t="shared" si="105"/>
        <v>1.0540613217586589E-15</v>
      </c>
      <c r="AO132" s="14">
        <f t="shared" si="157"/>
        <v>-2.8953431543892321E-6</v>
      </c>
      <c r="AP132" s="14">
        <f t="shared" si="106"/>
        <v>-2.4940485642374529E-4</v>
      </c>
      <c r="AQ132" s="14">
        <f t="shared" si="107"/>
        <v>1.2470242821187264E-5</v>
      </c>
      <c r="AR132" s="14">
        <f t="shared" si="158"/>
        <v>26.22051801923676</v>
      </c>
      <c r="AW132" s="31">
        <f t="shared" si="159"/>
        <v>184</v>
      </c>
      <c r="AX132" s="48">
        <v>44874</v>
      </c>
      <c r="AY132" s="49">
        <v>86.139999000000003</v>
      </c>
      <c r="AZ132" s="53">
        <f t="shared" si="108"/>
        <v>21.852644284094875</v>
      </c>
      <c r="BA132" s="53">
        <f t="shared" si="109"/>
        <v>21.839697140816217</v>
      </c>
      <c r="BB132" s="54">
        <f t="shared" si="110"/>
        <v>1</v>
      </c>
      <c r="BC132" s="14">
        <f t="shared" si="111"/>
        <v>1</v>
      </c>
      <c r="BD132" s="14">
        <f t="shared" si="160"/>
        <v>0</v>
      </c>
      <c r="BE132" s="14">
        <f t="shared" si="112"/>
        <v>0</v>
      </c>
      <c r="BF132" s="14">
        <f t="shared" si="113"/>
        <v>0</v>
      </c>
      <c r="BG132" s="14">
        <f t="shared" si="161"/>
        <v>114.22845105</v>
      </c>
      <c r="BL132" s="31">
        <f t="shared" si="162"/>
        <v>184</v>
      </c>
      <c r="BM132" s="48">
        <v>44874</v>
      </c>
      <c r="BN132" s="49">
        <v>86.139999000000003</v>
      </c>
      <c r="BO132" s="53">
        <f t="shared" si="114"/>
        <v>-7.9348132663083204</v>
      </c>
      <c r="BP132" s="53">
        <f t="shared" si="115"/>
        <v>-7.9477604095869765</v>
      </c>
      <c r="BQ132" s="54">
        <f t="shared" si="116"/>
        <v>1.0540613217586589E-15</v>
      </c>
      <c r="BR132" s="14">
        <f t="shared" si="117"/>
        <v>1.0540613217586589E-15</v>
      </c>
      <c r="BS132" s="14">
        <f t="shared" si="163"/>
        <v>-2.8953431543892321E-6</v>
      </c>
      <c r="BT132" s="14">
        <f t="shared" si="118"/>
        <v>-2.4940485642374529E-4</v>
      </c>
      <c r="BU132" s="14">
        <f t="shared" si="119"/>
        <v>1.2470242821187264E-5</v>
      </c>
      <c r="BV132" s="14">
        <f t="shared" si="164"/>
        <v>26.22051801923676</v>
      </c>
      <c r="CA132" s="31">
        <f t="shared" si="165"/>
        <v>184</v>
      </c>
      <c r="CB132" s="48">
        <v>44874</v>
      </c>
      <c r="CC132" s="49">
        <v>86.139999000000003</v>
      </c>
      <c r="CD132" s="53">
        <f t="shared" si="120"/>
        <v>-6.3744144290742399</v>
      </c>
      <c r="CE132" s="53">
        <f t="shared" si="121"/>
        <v>-6.3873615723528951</v>
      </c>
      <c r="CF132" s="54">
        <f t="shared" si="122"/>
        <v>9.1831663483851523E-11</v>
      </c>
      <c r="CG132" s="14">
        <f t="shared" si="123"/>
        <v>9.1831663483851523E-11</v>
      </c>
      <c r="CH132" s="14">
        <f t="shared" si="166"/>
        <v>-1.4516973662723114E-3</v>
      </c>
      <c r="CI132" s="14">
        <f t="shared" si="124"/>
        <v>-0.12504920967899955</v>
      </c>
      <c r="CJ132" s="14">
        <f t="shared" si="125"/>
        <v>6.2524604839499778E-3</v>
      </c>
      <c r="CK132" s="14">
        <f t="shared" si="167"/>
        <v>27.314399517482311</v>
      </c>
      <c r="CP132" s="31">
        <f t="shared" si="168"/>
        <v>184</v>
      </c>
      <c r="CQ132" s="48">
        <v>44874</v>
      </c>
      <c r="CR132" s="49">
        <v>86.139999000000003</v>
      </c>
      <c r="CS132" s="53">
        <f t="shared" si="126"/>
        <v>16.372536862309705</v>
      </c>
      <c r="CT132" s="53">
        <f t="shared" si="127"/>
        <v>16.359589719031046</v>
      </c>
      <c r="CU132" s="54">
        <f t="shared" si="128"/>
        <v>1</v>
      </c>
      <c r="CV132" s="14">
        <f t="shared" si="129"/>
        <v>1</v>
      </c>
      <c r="CW132" s="14">
        <f t="shared" si="169"/>
        <v>0</v>
      </c>
      <c r="CX132" s="14">
        <f t="shared" si="130"/>
        <v>0</v>
      </c>
      <c r="CY132" s="14">
        <f t="shared" si="131"/>
        <v>0</v>
      </c>
      <c r="CZ132" s="14">
        <f t="shared" si="170"/>
        <v>114.22845105</v>
      </c>
      <c r="DE132" s="31">
        <f t="shared" si="171"/>
        <v>184</v>
      </c>
      <c r="DF132" s="48">
        <v>44874</v>
      </c>
      <c r="DG132" s="49">
        <v>86.139999000000003</v>
      </c>
      <c r="DH132" s="53">
        <f t="shared" si="132"/>
        <v>-22.016804395154931</v>
      </c>
      <c r="DI132" s="53">
        <f t="shared" si="133"/>
        <v>-22.02975153843359</v>
      </c>
      <c r="DJ132" s="54">
        <f t="shared" si="134"/>
        <v>9.939882451841504E-108</v>
      </c>
      <c r="DK132" s="14">
        <f t="shared" si="135"/>
        <v>9.939882451841504E-108</v>
      </c>
      <c r="DL132" s="14">
        <f t="shared" si="172"/>
        <v>-2.4600889684529263E-77</v>
      </c>
      <c r="DM132" s="14">
        <f t="shared" si="136"/>
        <v>-2.1191206128244611E-75</v>
      </c>
      <c r="DN132" s="14">
        <f t="shared" si="137"/>
        <v>1.0595603064122306E-76</v>
      </c>
      <c r="DO132" s="14">
        <f t="shared" si="173"/>
        <v>118.69998918410973</v>
      </c>
      <c r="DT132" s="31">
        <f t="shared" si="174"/>
        <v>184</v>
      </c>
      <c r="DU132" s="48">
        <v>44874</v>
      </c>
      <c r="DV132" s="49">
        <v>86.139999000000003</v>
      </c>
      <c r="DW132" s="53">
        <f t="shared" si="138"/>
        <v>45.601875533805327</v>
      </c>
      <c r="DX132" s="53">
        <f t="shared" si="139"/>
        <v>45.588928390526668</v>
      </c>
      <c r="DY132" s="54">
        <f t="shared" si="140"/>
        <v>1</v>
      </c>
      <c r="DZ132" s="14">
        <f t="shared" si="141"/>
        <v>1</v>
      </c>
      <c r="EA132" s="14">
        <f t="shared" si="175"/>
        <v>0</v>
      </c>
      <c r="EB132" s="14">
        <f t="shared" si="142"/>
        <v>0</v>
      </c>
      <c r="EC132" s="14">
        <f t="shared" si="143"/>
        <v>0</v>
      </c>
      <c r="ED132" s="14">
        <f t="shared" si="176"/>
        <v>114.22845105</v>
      </c>
      <c r="EI132" s="31">
        <f t="shared" si="177"/>
        <v>184</v>
      </c>
      <c r="EJ132" s="48">
        <v>44874</v>
      </c>
      <c r="EK132" s="49">
        <v>86.139999000000003</v>
      </c>
      <c r="EL132" s="53">
        <f t="shared" si="144"/>
        <v>85.056573205072368</v>
      </c>
      <c r="EM132" s="53">
        <f t="shared" si="145"/>
        <v>85.043626061793702</v>
      </c>
      <c r="EN132" s="54">
        <f t="shared" si="146"/>
        <v>1</v>
      </c>
      <c r="EO132" s="14">
        <f t="shared" si="147"/>
        <v>1</v>
      </c>
      <c r="EP132" s="14">
        <f t="shared" si="178"/>
        <v>0</v>
      </c>
      <c r="EQ132" s="14">
        <f t="shared" si="148"/>
        <v>0</v>
      </c>
      <c r="ER132" s="14">
        <f t="shared" si="149"/>
        <v>0</v>
      </c>
      <c r="ES132" s="14">
        <f t="shared" si="179"/>
        <v>114.22845105</v>
      </c>
    </row>
    <row r="133" spans="4:149" x14ac:dyDescent="0.35">
      <c r="D133" s="31">
        <f t="shared" si="150"/>
        <v>185</v>
      </c>
      <c r="E133" s="48">
        <v>44875</v>
      </c>
      <c r="F133" s="49">
        <v>96.629997000000003</v>
      </c>
      <c r="G133" s="53">
        <f t="shared" ref="G133:G196" si="180">(LN(F133/C$8)+(C$7+((C$6^2)/2))*((365-D133))/365)/(C$6*SQRT((365-D133)/365))</f>
        <v>8.2281361304475897</v>
      </c>
      <c r="H133" s="53">
        <f t="shared" ref="H133:H196" si="181">(LN(F133/C$8)+(C$7-((C$6^2)/2))*((365-D133)/365))/(C$6*SQRT((365-D133)/365))</f>
        <v>8.2152248022950225</v>
      </c>
      <c r="I133" s="54">
        <f t="shared" ref="I133:I196" si="182">_xlfn.NORM.S.DIST(G133,1)</f>
        <v>0.99999999999999989</v>
      </c>
      <c r="J133" s="14">
        <f t="shared" ref="J133:J196" si="183">+I133</f>
        <v>0.99999999999999989</v>
      </c>
      <c r="K133" s="14">
        <f t="shared" si="151"/>
        <v>0.74232452783864644</v>
      </c>
      <c r="L133" s="14">
        <f t="shared" ref="L133:L196" si="184">+K133*F133</f>
        <v>71.730816898074821</v>
      </c>
      <c r="M133" s="14">
        <f t="shared" ref="M133:M196" si="185">+ABS(L133*0.05)</f>
        <v>3.586540844903741</v>
      </c>
      <c r="N133" s="14">
        <f t="shared" si="152"/>
        <v>128.92907510884967</v>
      </c>
      <c r="S133" s="31">
        <f t="shared" si="153"/>
        <v>185</v>
      </c>
      <c r="T133" s="48">
        <v>44875</v>
      </c>
      <c r="U133" s="49">
        <v>96.629997000000003</v>
      </c>
      <c r="V133" s="53">
        <f t="shared" ref="V133:V196" si="186">(LN(U133/R$8)+(R$7+((R$6^2)/2))*((365-S133))/365)/(R$6*SQRT((365-S133)/365))</f>
        <v>5.7159797225334952</v>
      </c>
      <c r="W133" s="53">
        <f t="shared" ref="W133:W196" si="187">(LN(U133/R$8)+(R$7-((R$6^2)/2))*((365-S133)/365))/(R$6*SQRT((365-S133)/365))</f>
        <v>5.7030683943809279</v>
      </c>
      <c r="X133" s="54">
        <f t="shared" ref="X133:X196" si="188">_xlfn.NORM.S.DIST(V133,1)</f>
        <v>0.99999999454631272</v>
      </c>
      <c r="Y133" s="14">
        <f t="shared" ref="Y133:Y196" si="189">+X133</f>
        <v>0.99999999454631272</v>
      </c>
      <c r="Z133" s="14">
        <f t="shared" si="154"/>
        <v>0.99919952489290931</v>
      </c>
      <c r="AA133" s="14">
        <f t="shared" ref="AA133:AA196" si="190">+Z133*U133</f>
        <v>96.552647092803255</v>
      </c>
      <c r="AB133" s="14">
        <f t="shared" ref="AB133:AB196" si="191">+ABS(AA133*0.05)</f>
        <v>4.8276323546401629</v>
      </c>
      <c r="AC133" s="14">
        <f t="shared" si="155"/>
        <v>137.39465731632308</v>
      </c>
      <c r="AH133" s="31">
        <f t="shared" si="156"/>
        <v>185</v>
      </c>
      <c r="AI133" s="48">
        <v>44875</v>
      </c>
      <c r="AJ133" s="49">
        <v>96.629997000000003</v>
      </c>
      <c r="AK133" s="53">
        <f t="shared" ref="AK133:AK196" si="192">(LN(AJ133/AG$8)+(AG$7+((AG$6^2)/2))*((365-AH133))/365)/(AG$6*SQRT((365-AH133)/365))</f>
        <v>0.923645193743445</v>
      </c>
      <c r="AL133" s="53">
        <f t="shared" ref="AL133:AL196" si="193">(LN(AJ133/AG$8)+(AG$7-((AG$6^2)/2))*((365-AH133)/365))/(AG$6*SQRT((365-AH133)/365))</f>
        <v>0.91073386559087754</v>
      </c>
      <c r="AM133" s="54">
        <f t="shared" ref="AM133:AM196" si="194">_xlfn.NORM.S.DIST(AK133,1)</f>
        <v>0.82216446221634332</v>
      </c>
      <c r="AN133" s="14">
        <f t="shared" ref="AN133:AN196" si="195">+AM133</f>
        <v>0.82216446221634332</v>
      </c>
      <c r="AO133" s="14">
        <f t="shared" si="157"/>
        <v>0.82216446221634232</v>
      </c>
      <c r="AP133" s="14">
        <f t="shared" ref="AP133:AP196" si="196">+AO133*AJ133</f>
        <v>79.445749517471768</v>
      </c>
      <c r="AQ133" s="14">
        <f t="shared" ref="AQ133:AQ196" si="197">+ABS(AP133*0.05)</f>
        <v>3.9722874758735887</v>
      </c>
      <c r="AR133" s="14">
        <f t="shared" si="158"/>
        <v>109.63855501258212</v>
      </c>
      <c r="AW133" s="31">
        <f t="shared" si="159"/>
        <v>185</v>
      </c>
      <c r="AX133" s="48">
        <v>44875</v>
      </c>
      <c r="AY133" s="49">
        <v>96.629997000000003</v>
      </c>
      <c r="AZ133" s="53">
        <f t="shared" ref="AZ133:AZ196" si="198">(LN(AY133/AV$8)+(AV$7+((AV$6^2)/2))*((365-AW133))/365)/(AV$6*SQRT((365-AW133)/365))</f>
        <v>30.793731079160089</v>
      </c>
      <c r="BA133" s="53">
        <f t="shared" ref="BA133:BA196" si="199">(LN(AY133/AV$8)+(AV$7-((AV$6^2)/2))*((365-AW133)/365))/(AV$6*SQRT((365-AW133)/365))</f>
        <v>30.780819751007524</v>
      </c>
      <c r="BB133" s="54">
        <f t="shared" ref="BB133:BB196" si="200">_xlfn.NORM.S.DIST(AZ133,1)</f>
        <v>1</v>
      </c>
      <c r="BC133" s="14">
        <f t="shared" ref="BC133:BC196" si="201">+BB133</f>
        <v>1</v>
      </c>
      <c r="BD133" s="14">
        <f t="shared" si="160"/>
        <v>0</v>
      </c>
      <c r="BE133" s="14">
        <f t="shared" ref="BE133:BE196" si="202">+BD133*AY133</f>
        <v>0</v>
      </c>
      <c r="BF133" s="14">
        <f t="shared" ref="BF133:BF196" si="203">+ABS(BE133*0.05)</f>
        <v>0</v>
      </c>
      <c r="BG133" s="14">
        <f t="shared" si="161"/>
        <v>114.22845105</v>
      </c>
      <c r="BL133" s="31">
        <f t="shared" si="162"/>
        <v>185</v>
      </c>
      <c r="BM133" s="48">
        <v>44875</v>
      </c>
      <c r="BN133" s="49">
        <v>96.629997000000003</v>
      </c>
      <c r="BO133" s="53">
        <f t="shared" ref="BO133:BO196" si="204">(LN(BN133/BK$8)+(BK$7+((BK$6^2)/2))*((365-BL133))/365)/(BK$6*SQRT((365-BL133)/365))</f>
        <v>0.923645193743445</v>
      </c>
      <c r="BP133" s="53">
        <f t="shared" ref="BP133:BP196" si="205">(LN(BN133/BK$8)+(BK$7-((BK$6^2)/2))*((365-BL133)/365))/(BK$6*SQRT((365-BL133)/365))</f>
        <v>0.91073386559087754</v>
      </c>
      <c r="BQ133" s="54">
        <f t="shared" ref="BQ133:BQ196" si="206">_xlfn.NORM.S.DIST(BO133,1)</f>
        <v>0.82216446221634332</v>
      </c>
      <c r="BR133" s="14">
        <f t="shared" ref="BR133:BR196" si="207">+BQ133</f>
        <v>0.82216446221634332</v>
      </c>
      <c r="BS133" s="14">
        <f t="shared" si="163"/>
        <v>0.82216446221634232</v>
      </c>
      <c r="BT133" s="14">
        <f t="shared" ref="BT133:BT196" si="208">+BS133*BN133</f>
        <v>79.445749517471768</v>
      </c>
      <c r="BU133" s="14">
        <f t="shared" ref="BU133:BU196" si="209">+ABS(BT133*0.05)</f>
        <v>3.9722874758735887</v>
      </c>
      <c r="BV133" s="14">
        <f t="shared" si="164"/>
        <v>109.63855501258212</v>
      </c>
      <c r="CA133" s="31">
        <f t="shared" si="165"/>
        <v>185</v>
      </c>
      <c r="CB133" s="48">
        <v>44875</v>
      </c>
      <c r="CC133" s="49">
        <v>96.629997000000003</v>
      </c>
      <c r="CD133" s="53">
        <f t="shared" ref="CD133:CD196" si="210">(LN(CC133/BZ$8)+(BZ$7+((BZ$6^2)/2))*((365-CA133))/365)/(BZ$6*SQRT((365-CA133)/365))</f>
        <v>2.4883724687993634</v>
      </c>
      <c r="CE133" s="53">
        <f t="shared" ref="CE133:CE196" si="211">(LN(CC133/BZ$8)+(BZ$7-((BZ$6^2)/2))*((365-CA133)/365))/(BZ$6*SQRT((365-CA133)/365))</f>
        <v>2.4754611406467961</v>
      </c>
      <c r="CF133" s="54">
        <f t="shared" ref="CF133:CF196" si="212">_xlfn.NORM.S.DIST(CD133,1)</f>
        <v>0.99358353732256999</v>
      </c>
      <c r="CG133" s="14">
        <f t="shared" ref="CG133:CG196" si="213">+CF133</f>
        <v>0.99358353732256999</v>
      </c>
      <c r="CH133" s="14">
        <f t="shared" si="166"/>
        <v>0.99358353723073833</v>
      </c>
      <c r="CI133" s="14">
        <f t="shared" ref="CI133:CI196" si="214">+CH133*CC133</f>
        <v>96.009974221855643</v>
      </c>
      <c r="CJ133" s="14">
        <f t="shared" ref="CJ133:CJ196" si="215">+ABS(CI133*0.05)</f>
        <v>4.8004987110927821</v>
      </c>
      <c r="CK133" s="14">
        <f t="shared" si="167"/>
        <v>128.12487245043073</v>
      </c>
      <c r="CP133" s="31">
        <f t="shared" si="168"/>
        <v>185</v>
      </c>
      <c r="CQ133" s="48">
        <v>44875</v>
      </c>
      <c r="CR133" s="49">
        <v>96.629997000000003</v>
      </c>
      <c r="CS133" s="53">
        <f t="shared" ref="CS133:CS196" si="216">(LN(CR133/CO$8)+(CO$7+((CO$6^2)/2))*((365-CP133))/365)/(CO$6*SQRT((365-CP133)/365))</f>
        <v>25.298422220622868</v>
      </c>
      <c r="CT133" s="53">
        <f t="shared" ref="CT133:CT196" si="217">(LN(CR133/CO$8)+(CO$7-((CO$6^2)/2))*((365-CP133)/365))/(CO$6*SQRT((365-CP133)/365))</f>
        <v>25.285510892470299</v>
      </c>
      <c r="CU133" s="54">
        <f t="shared" ref="CU133:CU196" si="218">_xlfn.NORM.S.DIST(CS133,1)</f>
        <v>1</v>
      </c>
      <c r="CV133" s="14">
        <f t="shared" ref="CV133:CV196" si="219">+CU133</f>
        <v>1</v>
      </c>
      <c r="CW133" s="14">
        <f t="shared" si="169"/>
        <v>0</v>
      </c>
      <c r="CX133" s="14">
        <f t="shared" ref="CX133:CX196" si="220">+CW133*CR133</f>
        <v>0</v>
      </c>
      <c r="CY133" s="14">
        <f t="shared" ref="CY133:CY196" si="221">+ABS(CX133*0.05)</f>
        <v>0</v>
      </c>
      <c r="CZ133" s="14">
        <f t="shared" si="170"/>
        <v>114.22845105</v>
      </c>
      <c r="DE133" s="31">
        <f t="shared" si="171"/>
        <v>185</v>
      </c>
      <c r="DF133" s="48">
        <v>44875</v>
      </c>
      <c r="DG133" s="49">
        <v>96.629997000000003</v>
      </c>
      <c r="DH133" s="53">
        <f t="shared" ref="DH133:DH196" si="222">(LN(DG133/DD$8)+(DD$7+((DD$6^2)/2))*((365-DE133))/365)/(DD$6*SQRT((365-DE133)/365))</f>
        <v>-13.197408398849257</v>
      </c>
      <c r="DI133" s="53">
        <f t="shared" ref="DI133:DI196" si="223">(LN(DG133/DD$8)+(DD$7-((DD$6^2)/2))*((365-DE133)/365))/(DD$6*SQRT((365-DE133)/365))</f>
        <v>-13.210319727001826</v>
      </c>
      <c r="DJ133" s="54">
        <f t="shared" ref="DJ133:DJ196" si="224">_xlfn.NORM.S.DIST(DH133,1)</f>
        <v>4.5402822966527068E-40</v>
      </c>
      <c r="DK133" s="14">
        <f t="shared" ref="DK133:DK196" si="225">+DJ133</f>
        <v>4.5402822966527068E-40</v>
      </c>
      <c r="DL133" s="14">
        <f t="shared" si="172"/>
        <v>4.5402822966527068E-40</v>
      </c>
      <c r="DM133" s="14">
        <f t="shared" ref="DM133:DM196" si="226">+DL133*DG133</f>
        <v>4.3872746470470421E-38</v>
      </c>
      <c r="DN133" s="14">
        <f t="shared" ref="DN133:DN196" si="227">+ABS(DM133*0.05)</f>
        <v>2.1936373235235212E-39</v>
      </c>
      <c r="DO133" s="14">
        <f t="shared" si="173"/>
        <v>118.69998918410973</v>
      </c>
      <c r="DT133" s="31">
        <f t="shared" si="174"/>
        <v>185</v>
      </c>
      <c r="DU133" s="48">
        <v>44875</v>
      </c>
      <c r="DV133" s="49">
        <v>96.629997000000003</v>
      </c>
      <c r="DW133" s="53">
        <f t="shared" ref="DW133:DW196" si="228">(LN(DV133/DS$8)+(DS$7+((DS$6^2)/2))*((365-DT133))/365)/(DS$6*SQRT((365-DT133)/365))</f>
        <v>54.608841044188651</v>
      </c>
      <c r="DX133" s="53">
        <f t="shared" ref="DX133:DX196" si="229">(LN(DV133/DS$8)+(DS$7-((DS$6^2)/2))*((365-DT133)/365))/(DS$6*SQRT((365-DT133)/365))</f>
        <v>54.595929716036082</v>
      </c>
      <c r="DY133" s="54">
        <f t="shared" ref="DY133:DY196" si="230">_xlfn.NORM.S.DIST(DW133,1)</f>
        <v>1</v>
      </c>
      <c r="DZ133" s="14">
        <f t="shared" ref="DZ133:DZ196" si="231">+DY133</f>
        <v>1</v>
      </c>
      <c r="EA133" s="14">
        <f t="shared" si="175"/>
        <v>0</v>
      </c>
      <c r="EB133" s="14">
        <f t="shared" ref="EB133:EB196" si="232">+EA133*DV133</f>
        <v>0</v>
      </c>
      <c r="EC133" s="14">
        <f t="shared" ref="EC133:EC196" si="233">+ABS(EB133*0.05)</f>
        <v>0</v>
      </c>
      <c r="ED133" s="14">
        <f t="shared" si="176"/>
        <v>114.22845105</v>
      </c>
      <c r="EI133" s="31">
        <f t="shared" si="177"/>
        <v>185</v>
      </c>
      <c r="EJ133" s="48">
        <v>44875</v>
      </c>
      <c r="EK133" s="49">
        <v>96.629997000000003</v>
      </c>
      <c r="EL133" s="53">
        <f t="shared" ref="EL133:EL196" si="234">(LN(EK133/EH$8)+(EH$7+((EH$6^2)/2))*((365-EI133))/365)/(EH$6*SQRT((365-EI133)/365))</f>
        <v>94.172983302041146</v>
      </c>
      <c r="EM133" s="53">
        <f t="shared" ref="EM133:EM196" si="235">(LN(EK133/EH$8)+(EH$7-((EH$6^2)/2))*((365-EI133)/365))/(EH$6*SQRT((365-EI133)/365))</f>
        <v>94.160071973888591</v>
      </c>
      <c r="EN133" s="54">
        <f t="shared" ref="EN133:EN196" si="236">_xlfn.NORM.S.DIST(EL133,1)</f>
        <v>1</v>
      </c>
      <c r="EO133" s="14">
        <f t="shared" ref="EO133:EO196" si="237">+EN133</f>
        <v>1</v>
      </c>
      <c r="EP133" s="14">
        <f t="shared" si="178"/>
        <v>0</v>
      </c>
      <c r="EQ133" s="14">
        <f t="shared" ref="EQ133:EQ196" si="238">+EP133*EK133</f>
        <v>0</v>
      </c>
      <c r="ER133" s="14">
        <f t="shared" ref="ER133:ER196" si="239">+ABS(EQ133*0.05)</f>
        <v>0</v>
      </c>
      <c r="ES133" s="14">
        <f t="shared" si="179"/>
        <v>114.22845105</v>
      </c>
    </row>
    <row r="134" spans="4:149" x14ac:dyDescent="0.35">
      <c r="D134" s="31">
        <f t="shared" ref="D134:D197" si="240">+E134-$E$4</f>
        <v>186</v>
      </c>
      <c r="E134" s="48">
        <v>44876</v>
      </c>
      <c r="F134" s="49">
        <v>100.790001</v>
      </c>
      <c r="G134" s="53">
        <f t="shared" si="180"/>
        <v>11.504826436763048</v>
      </c>
      <c r="H134" s="53">
        <f t="shared" si="181"/>
        <v>11.491951023361976</v>
      </c>
      <c r="I134" s="54">
        <f t="shared" si="182"/>
        <v>1</v>
      </c>
      <c r="J134" s="14">
        <f t="shared" si="183"/>
        <v>1</v>
      </c>
      <c r="K134" s="14">
        <f t="shared" ref="K134:K197" si="241">+J134-J133</f>
        <v>0</v>
      </c>
      <c r="L134" s="14">
        <f t="shared" si="184"/>
        <v>0</v>
      </c>
      <c r="M134" s="14">
        <f t="shared" si="185"/>
        <v>0</v>
      </c>
      <c r="N134" s="14">
        <f t="shared" ref="N134:N197" si="242">+L134+M134+N133</f>
        <v>128.92907510884967</v>
      </c>
      <c r="S134" s="31">
        <f t="shared" ref="S134:S197" si="243">+T134-$E$4</f>
        <v>186</v>
      </c>
      <c r="T134" s="48">
        <v>44876</v>
      </c>
      <c r="U134" s="49">
        <v>100.790001</v>
      </c>
      <c r="V134" s="53">
        <f t="shared" si="186"/>
        <v>8.9856626054521627</v>
      </c>
      <c r="W134" s="53">
        <f t="shared" si="187"/>
        <v>8.97278719205109</v>
      </c>
      <c r="X134" s="54">
        <f t="shared" si="188"/>
        <v>1</v>
      </c>
      <c r="Y134" s="14">
        <f t="shared" si="189"/>
        <v>1</v>
      </c>
      <c r="Z134" s="14">
        <f t="shared" ref="Z134:Z197" si="244">+Y134-Y133</f>
        <v>5.4536872795551972E-9</v>
      </c>
      <c r="AA134" s="14">
        <f t="shared" si="190"/>
        <v>5.4967714636005561E-7</v>
      </c>
      <c r="AB134" s="14">
        <f t="shared" si="191"/>
        <v>2.7483857318002781E-8</v>
      </c>
      <c r="AC134" s="14">
        <f t="shared" ref="AC134:AC197" si="245">+AA134+AB134+AC133</f>
        <v>137.39465789348409</v>
      </c>
      <c r="AH134" s="31">
        <f t="shared" ref="AH134:AH197" si="246">+AI134-$E$4</f>
        <v>186</v>
      </c>
      <c r="AI134" s="48">
        <v>44876</v>
      </c>
      <c r="AJ134" s="49">
        <v>100.790001</v>
      </c>
      <c r="AK134" s="53">
        <f t="shared" si="192"/>
        <v>4.1799603114240798</v>
      </c>
      <c r="AL134" s="53">
        <f t="shared" si="193"/>
        <v>4.167084898023008</v>
      </c>
      <c r="AM134" s="54">
        <f t="shared" si="194"/>
        <v>0.99998542200114438</v>
      </c>
      <c r="AN134" s="14">
        <f t="shared" si="195"/>
        <v>0.99998542200114438</v>
      </c>
      <c r="AO134" s="14">
        <f t="shared" ref="AO134:AO197" si="247">+AN134-AN133</f>
        <v>0.17782095978480106</v>
      </c>
      <c r="AP134" s="14">
        <f t="shared" si="196"/>
        <v>17.922574714531059</v>
      </c>
      <c r="AQ134" s="14">
        <f t="shared" si="197"/>
        <v>0.89612873572655305</v>
      </c>
      <c r="AR134" s="14">
        <f t="shared" ref="AR134:AR197" si="248">+AP134+AQ134+AR133</f>
        <v>128.45725846283972</v>
      </c>
      <c r="AW134" s="31">
        <f t="shared" ref="AW134:AW197" si="249">+AX134-$E$4</f>
        <v>186</v>
      </c>
      <c r="AX134" s="48">
        <v>44876</v>
      </c>
      <c r="AY134" s="49">
        <v>100.790001</v>
      </c>
      <c r="AZ134" s="53">
        <f t="shared" si="198"/>
        <v>34.133365984588757</v>
      </c>
      <c r="BA134" s="53">
        <f t="shared" si="199"/>
        <v>34.12049057118768</v>
      </c>
      <c r="BB134" s="54">
        <f t="shared" si="200"/>
        <v>1</v>
      </c>
      <c r="BC134" s="14">
        <f t="shared" si="201"/>
        <v>1</v>
      </c>
      <c r="BD134" s="14">
        <f t="shared" ref="BD134:BD197" si="250">+BC134-BC133</f>
        <v>0</v>
      </c>
      <c r="BE134" s="14">
        <f t="shared" si="202"/>
        <v>0</v>
      </c>
      <c r="BF134" s="14">
        <f t="shared" si="203"/>
        <v>0</v>
      </c>
      <c r="BG134" s="14">
        <f t="shared" ref="BG134:BG197" si="251">+BE134+BF134+BG133</f>
        <v>114.22845105</v>
      </c>
      <c r="BL134" s="31">
        <f t="shared" ref="BL134:BL197" si="252">+BM134-$E$4</f>
        <v>186</v>
      </c>
      <c r="BM134" s="48">
        <v>44876</v>
      </c>
      <c r="BN134" s="49">
        <v>100.790001</v>
      </c>
      <c r="BO134" s="53">
        <f t="shared" si="204"/>
        <v>4.1799603114240798</v>
      </c>
      <c r="BP134" s="53">
        <f t="shared" si="205"/>
        <v>4.167084898023008</v>
      </c>
      <c r="BQ134" s="54">
        <f t="shared" si="206"/>
        <v>0.99998542200114438</v>
      </c>
      <c r="BR134" s="14">
        <f t="shared" si="207"/>
        <v>0.99998542200114438</v>
      </c>
      <c r="BS134" s="14">
        <f t="shared" ref="BS134:BS197" si="253">+BR134-BR133</f>
        <v>0.17782095978480106</v>
      </c>
      <c r="BT134" s="14">
        <f t="shared" si="208"/>
        <v>17.922574714531059</v>
      </c>
      <c r="BU134" s="14">
        <f t="shared" si="209"/>
        <v>0.89612873572655305</v>
      </c>
      <c r="BV134" s="14">
        <f t="shared" ref="BV134:BV197" si="254">+BT134+BU134+BV133</f>
        <v>128.45725846283972</v>
      </c>
      <c r="CA134" s="31">
        <f t="shared" ref="CA134:CA197" si="255">+CB134-$E$4</f>
        <v>186</v>
      </c>
      <c r="CB134" s="48">
        <v>44876</v>
      </c>
      <c r="CC134" s="49">
        <v>100.790001</v>
      </c>
      <c r="CD134" s="53">
        <f t="shared" si="210"/>
        <v>5.7490522456557818</v>
      </c>
      <c r="CE134" s="53">
        <f t="shared" si="211"/>
        <v>5.7361768322547091</v>
      </c>
      <c r="CF134" s="54">
        <f t="shared" si="212"/>
        <v>0.99999999551274577</v>
      </c>
      <c r="CG134" s="14">
        <f t="shared" si="213"/>
        <v>0.99999999551274577</v>
      </c>
      <c r="CH134" s="14">
        <f t="shared" ref="CH134:CH197" si="256">+CG134-CG133</f>
        <v>6.4164581901757778E-3</v>
      </c>
      <c r="CI134" s="14">
        <f t="shared" si="214"/>
        <v>0.64671482740427488</v>
      </c>
      <c r="CJ134" s="14">
        <f t="shared" si="215"/>
        <v>3.2335741370213743E-2</v>
      </c>
      <c r="CK134" s="14">
        <f t="shared" ref="CK134:CK197" si="257">+CI134+CJ134+CK133</f>
        <v>128.80392301920523</v>
      </c>
      <c r="CP134" s="31">
        <f t="shared" ref="CP134:CP197" si="258">+CQ134-$E$4</f>
        <v>186</v>
      </c>
      <c r="CQ134" s="48">
        <v>44876</v>
      </c>
      <c r="CR134" s="49">
        <v>100.790001</v>
      </c>
      <c r="CS134" s="53">
        <f t="shared" si="216"/>
        <v>28.622728480213024</v>
      </c>
      <c r="CT134" s="53">
        <f t="shared" si="217"/>
        <v>28.609853066811951</v>
      </c>
      <c r="CU134" s="54">
        <f t="shared" si="218"/>
        <v>1</v>
      </c>
      <c r="CV134" s="14">
        <f t="shared" si="219"/>
        <v>1</v>
      </c>
      <c r="CW134" s="14">
        <f t="shared" ref="CW134:CW197" si="259">+CV134-CV133</f>
        <v>0</v>
      </c>
      <c r="CX134" s="14">
        <f t="shared" si="220"/>
        <v>0</v>
      </c>
      <c r="CY134" s="14">
        <f t="shared" si="221"/>
        <v>0</v>
      </c>
      <c r="CZ134" s="14">
        <f t="shared" ref="CZ134:CZ197" si="260">+CX134+CY134+CZ133</f>
        <v>114.22845105</v>
      </c>
      <c r="DE134" s="31">
        <f t="shared" ref="DE134:DE197" si="261">+DF134-$E$4</f>
        <v>186</v>
      </c>
      <c r="DF134" s="48">
        <v>44876</v>
      </c>
      <c r="DG134" s="49">
        <v>100.790001</v>
      </c>
      <c r="DH134" s="53">
        <f t="shared" si="222"/>
        <v>-9.9804826285118722</v>
      </c>
      <c r="DI134" s="53">
        <f t="shared" si="223"/>
        <v>-9.9933580419129449</v>
      </c>
      <c r="DJ134" s="54">
        <f t="shared" si="224"/>
        <v>9.2780988048167898E-24</v>
      </c>
      <c r="DK134" s="14">
        <f t="shared" si="225"/>
        <v>9.2780988048167898E-24</v>
      </c>
      <c r="DL134" s="14">
        <f t="shared" ref="DL134:DL197" si="262">+DK134-DK133</f>
        <v>9.2780988048167898E-24</v>
      </c>
      <c r="DM134" s="14">
        <f t="shared" si="226"/>
        <v>9.3513958781558302E-22</v>
      </c>
      <c r="DN134" s="14">
        <f t="shared" si="227"/>
        <v>4.6756979390779154E-23</v>
      </c>
      <c r="DO134" s="14">
        <f t="shared" ref="DO134:DO197" si="263">+DM134+DN134+DO133</f>
        <v>118.69998918410973</v>
      </c>
      <c r="DT134" s="31">
        <f t="shared" ref="DT134:DT197" si="264">+DU134-$E$4</f>
        <v>186</v>
      </c>
      <c r="DU134" s="48">
        <v>44876</v>
      </c>
      <c r="DV134" s="49">
        <v>100.790001</v>
      </c>
      <c r="DW134" s="53">
        <f t="shared" si="228"/>
        <v>58.0149059530359</v>
      </c>
      <c r="DX134" s="53">
        <f t="shared" si="229"/>
        <v>58.002030539634831</v>
      </c>
      <c r="DY134" s="54">
        <f t="shared" si="230"/>
        <v>1</v>
      </c>
      <c r="DZ134" s="14">
        <f t="shared" si="231"/>
        <v>1</v>
      </c>
      <c r="EA134" s="14">
        <f t="shared" ref="EA134:EA197" si="265">+DZ134-DZ133</f>
        <v>0</v>
      </c>
      <c r="EB134" s="14">
        <f t="shared" si="232"/>
        <v>0</v>
      </c>
      <c r="EC134" s="14">
        <f t="shared" si="233"/>
        <v>0</v>
      </c>
      <c r="ED134" s="14">
        <f t="shared" ref="ED134:ED197" si="266">+EB134+EC134+ED133</f>
        <v>114.22845105</v>
      </c>
      <c r="EI134" s="31">
        <f t="shared" ref="EI134:EI197" si="267">+EJ134-$E$4</f>
        <v>186</v>
      </c>
      <c r="EJ134" s="48">
        <v>44876</v>
      </c>
      <c r="EK134" s="49">
        <v>100.790001</v>
      </c>
      <c r="EL134" s="53">
        <f t="shared" si="234"/>
        <v>97.689408654711755</v>
      </c>
      <c r="EM134" s="53">
        <f t="shared" si="235"/>
        <v>97.676533241310693</v>
      </c>
      <c r="EN134" s="54">
        <f t="shared" si="236"/>
        <v>1</v>
      </c>
      <c r="EO134" s="14">
        <f t="shared" si="237"/>
        <v>1</v>
      </c>
      <c r="EP134" s="14">
        <f t="shared" ref="EP134:EP197" si="268">+EO134-EO133</f>
        <v>0</v>
      </c>
      <c r="EQ134" s="14">
        <f t="shared" si="238"/>
        <v>0</v>
      </c>
      <c r="ER134" s="14">
        <f t="shared" si="239"/>
        <v>0</v>
      </c>
      <c r="ES134" s="14">
        <f t="shared" ref="ES134:ES197" si="269">+EQ134+ER134+ES133</f>
        <v>114.22845105</v>
      </c>
    </row>
    <row r="135" spans="4:149" x14ac:dyDescent="0.35">
      <c r="D135" s="31">
        <f t="shared" si="240"/>
        <v>189</v>
      </c>
      <c r="E135" s="48">
        <v>44879</v>
      </c>
      <c r="F135" s="49">
        <v>98.489998</v>
      </c>
      <c r="G135" s="53">
        <f t="shared" si="180"/>
        <v>9.7340425743882264</v>
      </c>
      <c r="H135" s="53">
        <f t="shared" si="181"/>
        <v>9.7212755114133653</v>
      </c>
      <c r="I135" s="54">
        <f t="shared" si="182"/>
        <v>1</v>
      </c>
      <c r="J135" s="14">
        <f t="shared" si="183"/>
        <v>1</v>
      </c>
      <c r="K135" s="14">
        <f t="shared" si="241"/>
        <v>0</v>
      </c>
      <c r="L135" s="14">
        <f t="shared" si="184"/>
        <v>0</v>
      </c>
      <c r="M135" s="14">
        <f t="shared" si="185"/>
        <v>0</v>
      </c>
      <c r="N135" s="14">
        <f t="shared" si="242"/>
        <v>128.92907510884967</v>
      </c>
      <c r="S135" s="31">
        <f t="shared" si="243"/>
        <v>189</v>
      </c>
      <c r="T135" s="48">
        <v>44879</v>
      </c>
      <c r="U135" s="49">
        <v>98.489998</v>
      </c>
      <c r="V135" s="53">
        <f t="shared" si="186"/>
        <v>7.1934993173354611</v>
      </c>
      <c r="W135" s="53">
        <f t="shared" si="187"/>
        <v>7.1807322543605991</v>
      </c>
      <c r="X135" s="54">
        <f t="shared" si="188"/>
        <v>0.99999999999968425</v>
      </c>
      <c r="Y135" s="14">
        <f t="shared" si="189"/>
        <v>0.99999999999968425</v>
      </c>
      <c r="Z135" s="14">
        <f t="shared" si="244"/>
        <v>-3.1574742820339452E-13</v>
      </c>
      <c r="AA135" s="14">
        <f t="shared" si="190"/>
        <v>-3.1097963572257469E-11</v>
      </c>
      <c r="AB135" s="14">
        <f t="shared" si="191"/>
        <v>1.5548981786128736E-12</v>
      </c>
      <c r="AC135" s="14">
        <f t="shared" si="245"/>
        <v>137.39465789345456</v>
      </c>
      <c r="AH135" s="31">
        <f t="shared" si="246"/>
        <v>189</v>
      </c>
      <c r="AI135" s="48">
        <v>44879</v>
      </c>
      <c r="AJ135" s="49">
        <v>98.489998</v>
      </c>
      <c r="AK135" s="53">
        <f t="shared" si="192"/>
        <v>2.3470123970533252</v>
      </c>
      <c r="AL135" s="53">
        <f t="shared" si="193"/>
        <v>2.3342453340784632</v>
      </c>
      <c r="AM135" s="54">
        <f t="shared" si="194"/>
        <v>0.99053768744647386</v>
      </c>
      <c r="AN135" s="14">
        <f t="shared" si="195"/>
        <v>0.99053768744647386</v>
      </c>
      <c r="AO135" s="14">
        <f t="shared" si="247"/>
        <v>-9.4477345546705171E-3</v>
      </c>
      <c r="AP135" s="14">
        <f t="shared" si="196"/>
        <v>-0.93050735739403012</v>
      </c>
      <c r="AQ135" s="14">
        <f t="shared" si="197"/>
        <v>4.652536786970151E-2</v>
      </c>
      <c r="AR135" s="14">
        <f t="shared" si="248"/>
        <v>127.57327647331539</v>
      </c>
      <c r="AW135" s="31">
        <f t="shared" si="249"/>
        <v>189</v>
      </c>
      <c r="AX135" s="48">
        <v>44879</v>
      </c>
      <c r="AY135" s="49">
        <v>98.489998</v>
      </c>
      <c r="AZ135" s="53">
        <f t="shared" si="198"/>
        <v>32.554624090623022</v>
      </c>
      <c r="BA135" s="53">
        <f t="shared" si="199"/>
        <v>32.541857027648156</v>
      </c>
      <c r="BB135" s="54">
        <f t="shared" si="200"/>
        <v>1</v>
      </c>
      <c r="BC135" s="14">
        <f t="shared" si="201"/>
        <v>1</v>
      </c>
      <c r="BD135" s="14">
        <f t="shared" si="250"/>
        <v>0</v>
      </c>
      <c r="BE135" s="14">
        <f t="shared" si="202"/>
        <v>0</v>
      </c>
      <c r="BF135" s="14">
        <f t="shared" si="203"/>
        <v>0</v>
      </c>
      <c r="BG135" s="14">
        <f t="shared" si="251"/>
        <v>114.22845105</v>
      </c>
      <c r="BL135" s="31">
        <f t="shared" si="252"/>
        <v>189</v>
      </c>
      <c r="BM135" s="48">
        <v>44879</v>
      </c>
      <c r="BN135" s="49">
        <v>98.489998</v>
      </c>
      <c r="BO135" s="53">
        <f t="shared" si="204"/>
        <v>2.3470123970533252</v>
      </c>
      <c r="BP135" s="53">
        <f t="shared" si="205"/>
        <v>2.3342453340784632</v>
      </c>
      <c r="BQ135" s="54">
        <f t="shared" si="206"/>
        <v>0.99053768744647386</v>
      </c>
      <c r="BR135" s="14">
        <f t="shared" si="207"/>
        <v>0.99053768744647386</v>
      </c>
      <c r="BS135" s="14">
        <f t="shared" si="253"/>
        <v>-9.4477345546705171E-3</v>
      </c>
      <c r="BT135" s="14">
        <f t="shared" si="208"/>
        <v>-0.93050735739403012</v>
      </c>
      <c r="BU135" s="14">
        <f t="shared" si="209"/>
        <v>4.652536786970151E-2</v>
      </c>
      <c r="BV135" s="14">
        <f t="shared" si="254"/>
        <v>127.57327647331539</v>
      </c>
      <c r="CA135" s="31">
        <f t="shared" si="255"/>
        <v>189</v>
      </c>
      <c r="CB135" s="48">
        <v>44879</v>
      </c>
      <c r="CC135" s="49">
        <v>98.489998</v>
      </c>
      <c r="CD135" s="53">
        <f t="shared" si="210"/>
        <v>3.9294207675060973</v>
      </c>
      <c r="CE135" s="53">
        <f t="shared" si="211"/>
        <v>3.9166537045312353</v>
      </c>
      <c r="CF135" s="54">
        <f t="shared" si="212"/>
        <v>0.99995742463619974</v>
      </c>
      <c r="CG135" s="14">
        <f t="shared" si="213"/>
        <v>0.99995742463619974</v>
      </c>
      <c r="CH135" s="14">
        <f t="shared" si="256"/>
        <v>-4.2570876546021985E-5</v>
      </c>
      <c r="CI135" s="14">
        <f t="shared" si="214"/>
        <v>-4.192805545875952E-3</v>
      </c>
      <c r="CJ135" s="14">
        <f t="shared" si="215"/>
        <v>2.096402772937976E-4</v>
      </c>
      <c r="CK135" s="14">
        <f t="shared" si="257"/>
        <v>128.79993985393665</v>
      </c>
      <c r="CP135" s="31">
        <f t="shared" si="258"/>
        <v>189</v>
      </c>
      <c r="CQ135" s="48">
        <v>44879</v>
      </c>
      <c r="CR135" s="49">
        <v>98.489998</v>
      </c>
      <c r="CS135" s="53">
        <f t="shared" si="216"/>
        <v>26.997219375694769</v>
      </c>
      <c r="CT135" s="53">
        <f t="shared" si="217"/>
        <v>26.984452312719906</v>
      </c>
      <c r="CU135" s="54">
        <f t="shared" si="218"/>
        <v>1</v>
      </c>
      <c r="CV135" s="14">
        <f t="shared" si="219"/>
        <v>1</v>
      </c>
      <c r="CW135" s="14">
        <f t="shared" si="259"/>
        <v>0</v>
      </c>
      <c r="CX135" s="14">
        <f t="shared" si="220"/>
        <v>0</v>
      </c>
      <c r="CY135" s="14">
        <f t="shared" si="221"/>
        <v>0</v>
      </c>
      <c r="CZ135" s="14">
        <f t="shared" si="260"/>
        <v>114.22845105</v>
      </c>
      <c r="DE135" s="31">
        <f t="shared" si="261"/>
        <v>189</v>
      </c>
      <c r="DF135" s="48">
        <v>44879</v>
      </c>
      <c r="DG135" s="49">
        <v>98.489998</v>
      </c>
      <c r="DH135" s="53">
        <f t="shared" si="222"/>
        <v>-11.933606187889785</v>
      </c>
      <c r="DI135" s="53">
        <f t="shared" si="223"/>
        <v>-11.946373250864646</v>
      </c>
      <c r="DJ135" s="54">
        <f t="shared" si="224"/>
        <v>3.9536136586830718E-33</v>
      </c>
      <c r="DK135" s="14">
        <f t="shared" si="225"/>
        <v>3.9536136586830718E-33</v>
      </c>
      <c r="DL135" s="14">
        <f t="shared" si="262"/>
        <v>-9.2780988008631762E-24</v>
      </c>
      <c r="DM135" s="14">
        <f t="shared" si="226"/>
        <v>-9.1379993234081669E-22</v>
      </c>
      <c r="DN135" s="14">
        <f t="shared" si="227"/>
        <v>4.5689996617040839E-23</v>
      </c>
      <c r="DO135" s="14">
        <f t="shared" si="263"/>
        <v>118.69998918410973</v>
      </c>
      <c r="DT135" s="31">
        <f t="shared" si="264"/>
        <v>189</v>
      </c>
      <c r="DU135" s="48">
        <v>44879</v>
      </c>
      <c r="DV135" s="49">
        <v>98.489998</v>
      </c>
      <c r="DW135" s="53">
        <f t="shared" si="228"/>
        <v>56.638839885076877</v>
      </c>
      <c r="DX135" s="53">
        <f t="shared" si="229"/>
        <v>56.626072822102024</v>
      </c>
      <c r="DY135" s="54">
        <f t="shared" si="230"/>
        <v>1</v>
      </c>
      <c r="DZ135" s="14">
        <f t="shared" si="231"/>
        <v>1</v>
      </c>
      <c r="EA135" s="14">
        <f t="shared" si="265"/>
        <v>0</v>
      </c>
      <c r="EB135" s="14">
        <f t="shared" si="232"/>
        <v>0</v>
      </c>
      <c r="EC135" s="14">
        <f t="shared" si="233"/>
        <v>0</v>
      </c>
      <c r="ED135" s="14">
        <f t="shared" si="266"/>
        <v>114.22845105</v>
      </c>
      <c r="EI135" s="31">
        <f t="shared" si="267"/>
        <v>189</v>
      </c>
      <c r="EJ135" s="48">
        <v>44879</v>
      </c>
      <c r="EK135" s="49">
        <v>98.489998</v>
      </c>
      <c r="EL135" s="53">
        <f t="shared" si="234"/>
        <v>96.650048788157349</v>
      </c>
      <c r="EM135" s="53">
        <f t="shared" si="235"/>
        <v>96.637281725182476</v>
      </c>
      <c r="EN135" s="54">
        <f t="shared" si="236"/>
        <v>1</v>
      </c>
      <c r="EO135" s="14">
        <f t="shared" si="237"/>
        <v>1</v>
      </c>
      <c r="EP135" s="14">
        <f t="shared" si="268"/>
        <v>0</v>
      </c>
      <c r="EQ135" s="14">
        <f t="shared" si="238"/>
        <v>0</v>
      </c>
      <c r="ER135" s="14">
        <f t="shared" si="239"/>
        <v>0</v>
      </c>
      <c r="ES135" s="14">
        <f t="shared" si="269"/>
        <v>114.22845105</v>
      </c>
    </row>
    <row r="136" spans="4:149" x14ac:dyDescent="0.35">
      <c r="D136" s="31">
        <f t="shared" si="240"/>
        <v>190</v>
      </c>
      <c r="E136" s="48">
        <v>44880</v>
      </c>
      <c r="F136" s="49">
        <v>98.940002000000007</v>
      </c>
      <c r="G136" s="53">
        <f t="shared" si="180"/>
        <v>10.09973070128531</v>
      </c>
      <c r="H136" s="53">
        <f t="shared" si="181"/>
        <v>10.086999960042579</v>
      </c>
      <c r="I136" s="54">
        <f t="shared" si="182"/>
        <v>1</v>
      </c>
      <c r="J136" s="14">
        <f t="shared" si="183"/>
        <v>1</v>
      </c>
      <c r="K136" s="14">
        <f t="shared" si="241"/>
        <v>0</v>
      </c>
      <c r="L136" s="14">
        <f t="shared" si="184"/>
        <v>0</v>
      </c>
      <c r="M136" s="14">
        <f t="shared" si="185"/>
        <v>0</v>
      </c>
      <c r="N136" s="14">
        <f t="shared" si="242"/>
        <v>128.92907510884967</v>
      </c>
      <c r="S136" s="31">
        <f t="shared" si="243"/>
        <v>190</v>
      </c>
      <c r="T136" s="48">
        <v>44880</v>
      </c>
      <c r="U136" s="49">
        <v>98.940002000000007</v>
      </c>
      <c r="V136" s="53">
        <f t="shared" si="186"/>
        <v>7.5519390892547724</v>
      </c>
      <c r="W136" s="53">
        <f t="shared" si="187"/>
        <v>7.5392083480120426</v>
      </c>
      <c r="X136" s="54">
        <f t="shared" si="188"/>
        <v>0.99999999999997857</v>
      </c>
      <c r="Y136" s="14">
        <f t="shared" si="189"/>
        <v>0.99999999999997857</v>
      </c>
      <c r="Z136" s="14">
        <f t="shared" si="244"/>
        <v>2.94320123828129E-13</v>
      </c>
      <c r="AA136" s="14">
        <f t="shared" si="190"/>
        <v>2.9120033640195335E-11</v>
      </c>
      <c r="AB136" s="14">
        <f t="shared" si="191"/>
        <v>1.4560016820097668E-12</v>
      </c>
      <c r="AC136" s="14">
        <f t="shared" si="245"/>
        <v>137.39465789348515</v>
      </c>
      <c r="AH136" s="31">
        <f t="shared" si="246"/>
        <v>190</v>
      </c>
      <c r="AI136" s="48">
        <v>44880</v>
      </c>
      <c r="AJ136" s="49">
        <v>98.940002000000007</v>
      </c>
      <c r="AK136" s="53">
        <f t="shared" si="192"/>
        <v>2.6916247887476237</v>
      </c>
      <c r="AL136" s="53">
        <f t="shared" si="193"/>
        <v>2.6788940475048957</v>
      </c>
      <c r="AM136" s="54">
        <f t="shared" si="194"/>
        <v>0.99644475541727462</v>
      </c>
      <c r="AN136" s="14">
        <f t="shared" si="195"/>
        <v>0.99644475541727462</v>
      </c>
      <c r="AO136" s="14">
        <f t="shared" si="247"/>
        <v>5.9070679708007612E-3</v>
      </c>
      <c r="AP136" s="14">
        <f t="shared" si="196"/>
        <v>0.58444531684516332</v>
      </c>
      <c r="AQ136" s="14">
        <f t="shared" si="197"/>
        <v>2.9222265842258167E-2</v>
      </c>
      <c r="AR136" s="14">
        <f t="shared" si="248"/>
        <v>128.1869440560028</v>
      </c>
      <c r="AW136" s="31">
        <f t="shared" si="249"/>
        <v>190</v>
      </c>
      <c r="AX136" s="48">
        <v>44880</v>
      </c>
      <c r="AY136" s="49">
        <v>98.940002000000007</v>
      </c>
      <c r="AZ136" s="53">
        <f t="shared" si="198"/>
        <v>32.985420998946928</v>
      </c>
      <c r="BA136" s="53">
        <f t="shared" si="199"/>
        <v>32.972690257704208</v>
      </c>
      <c r="BB136" s="54">
        <f t="shared" si="200"/>
        <v>1</v>
      </c>
      <c r="BC136" s="14">
        <f t="shared" si="201"/>
        <v>1</v>
      </c>
      <c r="BD136" s="14">
        <f t="shared" si="250"/>
        <v>0</v>
      </c>
      <c r="BE136" s="14">
        <f t="shared" si="202"/>
        <v>0</v>
      </c>
      <c r="BF136" s="14">
        <f t="shared" si="203"/>
        <v>0</v>
      </c>
      <c r="BG136" s="14">
        <f t="shared" si="251"/>
        <v>114.22845105</v>
      </c>
      <c r="BL136" s="31">
        <f t="shared" si="252"/>
        <v>190</v>
      </c>
      <c r="BM136" s="48">
        <v>44880</v>
      </c>
      <c r="BN136" s="49">
        <v>98.940002000000007</v>
      </c>
      <c r="BO136" s="53">
        <f t="shared" si="204"/>
        <v>2.6916247887476237</v>
      </c>
      <c r="BP136" s="53">
        <f t="shared" si="205"/>
        <v>2.6788940475048957</v>
      </c>
      <c r="BQ136" s="54">
        <f t="shared" si="206"/>
        <v>0.99644475541727462</v>
      </c>
      <c r="BR136" s="14">
        <f t="shared" si="207"/>
        <v>0.99644475541727462</v>
      </c>
      <c r="BS136" s="14">
        <f t="shared" si="253"/>
        <v>5.9070679708007612E-3</v>
      </c>
      <c r="BT136" s="14">
        <f t="shared" si="208"/>
        <v>0.58444531684516332</v>
      </c>
      <c r="BU136" s="14">
        <f t="shared" si="209"/>
        <v>2.9222265842258167E-2</v>
      </c>
      <c r="BV136" s="14">
        <f t="shared" si="254"/>
        <v>128.1869440560028</v>
      </c>
      <c r="CA136" s="31">
        <f t="shared" si="255"/>
        <v>190</v>
      </c>
      <c r="CB136" s="48">
        <v>44880</v>
      </c>
      <c r="CC136" s="49">
        <v>98.940002000000007</v>
      </c>
      <c r="CD136" s="53">
        <f t="shared" si="210"/>
        <v>4.2785478855515473</v>
      </c>
      <c r="CE136" s="53">
        <f t="shared" si="211"/>
        <v>4.2658171443088193</v>
      </c>
      <c r="CF136" s="54">
        <f t="shared" si="212"/>
        <v>0.99999059417383074</v>
      </c>
      <c r="CG136" s="14">
        <f t="shared" si="213"/>
        <v>0.99999059417383074</v>
      </c>
      <c r="CH136" s="14">
        <f t="shared" si="256"/>
        <v>3.3169537630994839E-5</v>
      </c>
      <c r="CI136" s="14">
        <f t="shared" si="214"/>
        <v>3.281794119549705E-3</v>
      </c>
      <c r="CJ136" s="14">
        <f t="shared" si="215"/>
        <v>1.6408970597748526E-4</v>
      </c>
      <c r="CK136" s="14">
        <f t="shared" si="257"/>
        <v>128.80338573776217</v>
      </c>
      <c r="CP136" s="31">
        <f t="shared" si="258"/>
        <v>190</v>
      </c>
      <c r="CQ136" s="48">
        <v>44880</v>
      </c>
      <c r="CR136" s="49">
        <v>98.940002000000007</v>
      </c>
      <c r="CS136" s="53">
        <f t="shared" si="216"/>
        <v>27.412160603538876</v>
      </c>
      <c r="CT136" s="53">
        <f t="shared" si="217"/>
        <v>27.399429862296149</v>
      </c>
      <c r="CU136" s="54">
        <f t="shared" si="218"/>
        <v>1</v>
      </c>
      <c r="CV136" s="14">
        <f t="shared" si="219"/>
        <v>1</v>
      </c>
      <c r="CW136" s="14">
        <f t="shared" si="259"/>
        <v>0</v>
      </c>
      <c r="CX136" s="14">
        <f t="shared" si="220"/>
        <v>0</v>
      </c>
      <c r="CY136" s="14">
        <f t="shared" si="221"/>
        <v>0</v>
      </c>
      <c r="CZ136" s="14">
        <f t="shared" si="260"/>
        <v>114.22845105</v>
      </c>
      <c r="DE136" s="31">
        <f t="shared" si="261"/>
        <v>190</v>
      </c>
      <c r="DF136" s="48">
        <v>44880</v>
      </c>
      <c r="DG136" s="49">
        <v>98.940002000000007</v>
      </c>
      <c r="DH136" s="53">
        <f t="shared" si="222"/>
        <v>-11.629737441287332</v>
      </c>
      <c r="DI136" s="53">
        <f t="shared" si="223"/>
        <v>-11.642468182530061</v>
      </c>
      <c r="DJ136" s="54">
        <f t="shared" si="224"/>
        <v>1.4549561151532436E-31</v>
      </c>
      <c r="DK136" s="14">
        <f t="shared" si="225"/>
        <v>1.4549561151532436E-31</v>
      </c>
      <c r="DL136" s="14">
        <f t="shared" si="262"/>
        <v>1.4154199785664128E-31</v>
      </c>
      <c r="DM136" s="14">
        <f t="shared" si="226"/>
        <v>1.4004165551020085E-29</v>
      </c>
      <c r="DN136" s="14">
        <f t="shared" si="227"/>
        <v>7.002082775510043E-31</v>
      </c>
      <c r="DO136" s="14">
        <f t="shared" si="263"/>
        <v>118.69998918410973</v>
      </c>
      <c r="DT136" s="31">
        <f t="shared" si="264"/>
        <v>190</v>
      </c>
      <c r="DU136" s="48">
        <v>44880</v>
      </c>
      <c r="DV136" s="49">
        <v>98.940002000000007</v>
      </c>
      <c r="DW136" s="53">
        <f t="shared" si="228"/>
        <v>57.138350815472585</v>
      </c>
      <c r="DX136" s="53">
        <f t="shared" si="229"/>
        <v>57.125620074229857</v>
      </c>
      <c r="DY136" s="54">
        <f t="shared" si="230"/>
        <v>1</v>
      </c>
      <c r="DZ136" s="14">
        <f t="shared" si="231"/>
        <v>1</v>
      </c>
      <c r="EA136" s="14">
        <f t="shared" si="265"/>
        <v>0</v>
      </c>
      <c r="EB136" s="14">
        <f t="shared" si="232"/>
        <v>0</v>
      </c>
      <c r="EC136" s="14">
        <f t="shared" si="233"/>
        <v>0</v>
      </c>
      <c r="ED136" s="14">
        <f t="shared" si="266"/>
        <v>114.22845105</v>
      </c>
      <c r="EI136" s="31">
        <f t="shared" si="267"/>
        <v>190</v>
      </c>
      <c r="EJ136" s="48">
        <v>44880</v>
      </c>
      <c r="EK136" s="49">
        <v>98.940002000000007</v>
      </c>
      <c r="EL136" s="53">
        <f t="shared" si="234"/>
        <v>97.263714612162588</v>
      </c>
      <c r="EM136" s="53">
        <f t="shared" si="235"/>
        <v>97.250983870919853</v>
      </c>
      <c r="EN136" s="54">
        <f t="shared" si="236"/>
        <v>1</v>
      </c>
      <c r="EO136" s="14">
        <f t="shared" si="237"/>
        <v>1</v>
      </c>
      <c r="EP136" s="14">
        <f t="shared" si="268"/>
        <v>0</v>
      </c>
      <c r="EQ136" s="14">
        <f t="shared" si="238"/>
        <v>0</v>
      </c>
      <c r="ER136" s="14">
        <f t="shared" si="239"/>
        <v>0</v>
      </c>
      <c r="ES136" s="14">
        <f t="shared" si="269"/>
        <v>114.22845105</v>
      </c>
    </row>
    <row r="137" spans="4:149" x14ac:dyDescent="0.35">
      <c r="D137" s="31">
        <f t="shared" si="240"/>
        <v>191</v>
      </c>
      <c r="E137" s="48">
        <v>44881</v>
      </c>
      <c r="F137" s="49">
        <v>97.120002999999997</v>
      </c>
      <c r="G137" s="53">
        <f t="shared" si="180"/>
        <v>8.6459240061914482</v>
      </c>
      <c r="H137" s="53">
        <f t="shared" si="181"/>
        <v>8.6332296906063313</v>
      </c>
      <c r="I137" s="54">
        <f t="shared" si="182"/>
        <v>1</v>
      </c>
      <c r="J137" s="14">
        <f t="shared" si="183"/>
        <v>1</v>
      </c>
      <c r="K137" s="14">
        <f t="shared" si="241"/>
        <v>0</v>
      </c>
      <c r="L137" s="14">
        <f t="shared" si="184"/>
        <v>0</v>
      </c>
      <c r="M137" s="14">
        <f t="shared" si="185"/>
        <v>0</v>
      </c>
      <c r="N137" s="14">
        <f t="shared" si="242"/>
        <v>128.92907510884967</v>
      </c>
      <c r="S137" s="31">
        <f t="shared" si="243"/>
        <v>191</v>
      </c>
      <c r="T137" s="48">
        <v>44881</v>
      </c>
      <c r="U137" s="49">
        <v>97.120002999999997</v>
      </c>
      <c r="V137" s="53">
        <f t="shared" si="186"/>
        <v>6.0908216428008801</v>
      </c>
      <c r="W137" s="53">
        <f t="shared" si="187"/>
        <v>6.0781273272157641</v>
      </c>
      <c r="X137" s="54">
        <f t="shared" si="188"/>
        <v>0.99999999943833673</v>
      </c>
      <c r="Y137" s="14">
        <f t="shared" si="189"/>
        <v>0.99999999943833673</v>
      </c>
      <c r="Z137" s="14">
        <f t="shared" si="244"/>
        <v>-5.6164184414342344E-10</v>
      </c>
      <c r="AA137" s="14">
        <f t="shared" si="190"/>
        <v>-5.4546657588134817E-8</v>
      </c>
      <c r="AB137" s="14">
        <f t="shared" si="191"/>
        <v>2.727332879406741E-9</v>
      </c>
      <c r="AC137" s="14">
        <f t="shared" si="245"/>
        <v>137.39465784166583</v>
      </c>
      <c r="AH137" s="31">
        <f t="shared" si="246"/>
        <v>191</v>
      </c>
      <c r="AI137" s="48">
        <v>44881</v>
      </c>
      <c r="AJ137" s="49">
        <v>97.120002999999997</v>
      </c>
      <c r="AK137" s="53">
        <f t="shared" si="192"/>
        <v>1.2165609311293459</v>
      </c>
      <c r="AL137" s="53">
        <f t="shared" si="193"/>
        <v>1.2038666155442301</v>
      </c>
      <c r="AM137" s="54">
        <f t="shared" si="194"/>
        <v>0.88811434247606835</v>
      </c>
      <c r="AN137" s="14">
        <f t="shared" si="195"/>
        <v>0.88811434247606835</v>
      </c>
      <c r="AO137" s="14">
        <f t="shared" si="247"/>
        <v>-0.10833041294120627</v>
      </c>
      <c r="AP137" s="14">
        <f t="shared" si="196"/>
        <v>-10.521050029841192</v>
      </c>
      <c r="AQ137" s="14">
        <f t="shared" si="197"/>
        <v>0.52605250149205962</v>
      </c>
      <c r="AR137" s="14">
        <f t="shared" si="248"/>
        <v>118.19194652765367</v>
      </c>
      <c r="AW137" s="31">
        <f t="shared" si="249"/>
        <v>191</v>
      </c>
      <c r="AX137" s="48">
        <v>44881</v>
      </c>
      <c r="AY137" s="49">
        <v>97.120002999999997</v>
      </c>
      <c r="AZ137" s="53">
        <f t="shared" si="198"/>
        <v>31.597283564509535</v>
      </c>
      <c r="BA137" s="53">
        <f t="shared" si="199"/>
        <v>31.58458924892442</v>
      </c>
      <c r="BB137" s="54">
        <f t="shared" si="200"/>
        <v>1</v>
      </c>
      <c r="BC137" s="14">
        <f t="shared" si="201"/>
        <v>1</v>
      </c>
      <c r="BD137" s="14">
        <f t="shared" si="250"/>
        <v>0</v>
      </c>
      <c r="BE137" s="14">
        <f t="shared" si="202"/>
        <v>0</v>
      </c>
      <c r="BF137" s="14">
        <f t="shared" si="203"/>
        <v>0</v>
      </c>
      <c r="BG137" s="14">
        <f t="shared" si="251"/>
        <v>114.22845105</v>
      </c>
      <c r="BL137" s="31">
        <f t="shared" si="252"/>
        <v>191</v>
      </c>
      <c r="BM137" s="48">
        <v>44881</v>
      </c>
      <c r="BN137" s="49">
        <v>97.120002999999997</v>
      </c>
      <c r="BO137" s="53">
        <f t="shared" si="204"/>
        <v>1.2165609311293459</v>
      </c>
      <c r="BP137" s="53">
        <f t="shared" si="205"/>
        <v>1.2038666155442301</v>
      </c>
      <c r="BQ137" s="54">
        <f t="shared" si="206"/>
        <v>0.88811434247606835</v>
      </c>
      <c r="BR137" s="14">
        <f t="shared" si="207"/>
        <v>0.88811434247606835</v>
      </c>
      <c r="BS137" s="14">
        <f t="shared" si="253"/>
        <v>-0.10833041294120627</v>
      </c>
      <c r="BT137" s="14">
        <f t="shared" si="208"/>
        <v>-10.521050029841192</v>
      </c>
      <c r="BU137" s="14">
        <f t="shared" si="209"/>
        <v>0.52605250149205962</v>
      </c>
      <c r="BV137" s="14">
        <f t="shared" si="254"/>
        <v>118.19194652765367</v>
      </c>
      <c r="CA137" s="31">
        <f t="shared" si="255"/>
        <v>191</v>
      </c>
      <c r="CB137" s="48">
        <v>44881</v>
      </c>
      <c r="CC137" s="49">
        <v>97.120002999999997</v>
      </c>
      <c r="CD137" s="53">
        <f t="shared" si="210"/>
        <v>2.8080376186325298</v>
      </c>
      <c r="CE137" s="53">
        <f t="shared" si="211"/>
        <v>2.7953433030474142</v>
      </c>
      <c r="CF137" s="54">
        <f t="shared" si="212"/>
        <v>0.99750777980750027</v>
      </c>
      <c r="CG137" s="14">
        <f t="shared" si="213"/>
        <v>0.99750777980750027</v>
      </c>
      <c r="CH137" s="14">
        <f t="shared" si="256"/>
        <v>-2.4828143663304658E-3</v>
      </c>
      <c r="CI137" s="14">
        <f t="shared" si="214"/>
        <v>-0.24113093870645794</v>
      </c>
      <c r="CJ137" s="14">
        <f t="shared" si="215"/>
        <v>1.2056546935322897E-2</v>
      </c>
      <c r="CK137" s="14">
        <f t="shared" si="257"/>
        <v>128.57431134599105</v>
      </c>
      <c r="CP137" s="31">
        <f t="shared" si="258"/>
        <v>191</v>
      </c>
      <c r="CQ137" s="48">
        <v>44881</v>
      </c>
      <c r="CR137" s="49">
        <v>97.120002999999997</v>
      </c>
      <c r="CS137" s="53">
        <f t="shared" si="216"/>
        <v>26.008030997362194</v>
      </c>
      <c r="CT137" s="53">
        <f t="shared" si="217"/>
        <v>25.995336681777079</v>
      </c>
      <c r="CU137" s="54">
        <f t="shared" si="218"/>
        <v>1</v>
      </c>
      <c r="CV137" s="14">
        <f t="shared" si="219"/>
        <v>1</v>
      </c>
      <c r="CW137" s="14">
        <f t="shared" si="259"/>
        <v>0</v>
      </c>
      <c r="CX137" s="14">
        <f t="shared" si="220"/>
        <v>0</v>
      </c>
      <c r="CY137" s="14">
        <f t="shared" si="221"/>
        <v>0</v>
      </c>
      <c r="CZ137" s="14">
        <f t="shared" si="260"/>
        <v>114.22845105</v>
      </c>
      <c r="DE137" s="31">
        <f t="shared" si="261"/>
        <v>191</v>
      </c>
      <c r="DF137" s="48">
        <v>44881</v>
      </c>
      <c r="DG137" s="49">
        <v>97.120002999999997</v>
      </c>
      <c r="DH137" s="53">
        <f t="shared" si="222"/>
        <v>-13.145895679586621</v>
      </c>
      <c r="DI137" s="53">
        <f t="shared" si="223"/>
        <v>-13.158589995171738</v>
      </c>
      <c r="DJ137" s="54">
        <f t="shared" si="224"/>
        <v>8.9832690123663965E-40</v>
      </c>
      <c r="DK137" s="14">
        <f t="shared" si="225"/>
        <v>8.9832690123663965E-40</v>
      </c>
      <c r="DL137" s="14">
        <f t="shared" si="262"/>
        <v>-1.4549561061699745E-31</v>
      </c>
      <c r="DM137" s="14">
        <f t="shared" si="226"/>
        <v>-1.4130534139609624E-29</v>
      </c>
      <c r="DN137" s="14">
        <f t="shared" si="227"/>
        <v>7.0652670698048122E-31</v>
      </c>
      <c r="DO137" s="14">
        <f t="shared" si="263"/>
        <v>118.69998918410973</v>
      </c>
      <c r="DT137" s="31">
        <f t="shared" si="264"/>
        <v>191</v>
      </c>
      <c r="DU137" s="48">
        <v>44881</v>
      </c>
      <c r="DV137" s="49">
        <v>97.120002999999997</v>
      </c>
      <c r="DW137" s="53">
        <f t="shared" si="228"/>
        <v>55.819518917512752</v>
      </c>
      <c r="DX137" s="53">
        <f t="shared" si="229"/>
        <v>55.806824601927637</v>
      </c>
      <c r="DY137" s="54">
        <f t="shared" si="230"/>
        <v>1</v>
      </c>
      <c r="DZ137" s="14">
        <f t="shared" si="231"/>
        <v>1</v>
      </c>
      <c r="EA137" s="14">
        <f t="shared" si="265"/>
        <v>0</v>
      </c>
      <c r="EB137" s="14">
        <f t="shared" si="232"/>
        <v>0</v>
      </c>
      <c r="EC137" s="14">
        <f t="shared" si="233"/>
        <v>0</v>
      </c>
      <c r="ED137" s="14">
        <f t="shared" si="266"/>
        <v>114.22845105</v>
      </c>
      <c r="EI137" s="31">
        <f t="shared" si="267"/>
        <v>191</v>
      </c>
      <c r="EJ137" s="48">
        <v>44881</v>
      </c>
      <c r="EK137" s="49">
        <v>97.120002999999997</v>
      </c>
      <c r="EL137" s="53">
        <f t="shared" si="234"/>
        <v>96.060020293180187</v>
      </c>
      <c r="EM137" s="53">
        <f t="shared" si="235"/>
        <v>96.047325977595065</v>
      </c>
      <c r="EN137" s="54">
        <f t="shared" si="236"/>
        <v>1</v>
      </c>
      <c r="EO137" s="14">
        <f t="shared" si="237"/>
        <v>1</v>
      </c>
      <c r="EP137" s="14">
        <f t="shared" si="268"/>
        <v>0</v>
      </c>
      <c r="EQ137" s="14">
        <f t="shared" si="238"/>
        <v>0</v>
      </c>
      <c r="ER137" s="14">
        <f t="shared" si="239"/>
        <v>0</v>
      </c>
      <c r="ES137" s="14">
        <f t="shared" si="269"/>
        <v>114.22845105</v>
      </c>
    </row>
    <row r="138" spans="4:149" x14ac:dyDescent="0.35">
      <c r="D138" s="31">
        <f t="shared" si="240"/>
        <v>192</v>
      </c>
      <c r="E138" s="48">
        <v>44882</v>
      </c>
      <c r="F138" s="49">
        <v>94.849997999999999</v>
      </c>
      <c r="G138" s="53">
        <f t="shared" si="180"/>
        <v>6.7821267098607994</v>
      </c>
      <c r="H138" s="53">
        <f t="shared" si="181"/>
        <v>6.7694689247559845</v>
      </c>
      <c r="I138" s="54">
        <f t="shared" si="182"/>
        <v>0.99999999999407907</v>
      </c>
      <c r="J138" s="14">
        <f t="shared" si="183"/>
        <v>0.99999999999407907</v>
      </c>
      <c r="K138" s="14">
        <f t="shared" si="241"/>
        <v>-5.9209304126284223E-12</v>
      </c>
      <c r="L138" s="14">
        <f t="shared" si="184"/>
        <v>-5.6160023779594504E-10</v>
      </c>
      <c r="M138" s="14">
        <f t="shared" si="185"/>
        <v>2.8080011889797253E-11</v>
      </c>
      <c r="N138" s="14">
        <f t="shared" si="242"/>
        <v>128.92907510831614</v>
      </c>
      <c r="S138" s="31">
        <f t="shared" si="243"/>
        <v>192</v>
      </c>
      <c r="T138" s="48">
        <v>44882</v>
      </c>
      <c r="U138" s="49">
        <v>94.849997999999999</v>
      </c>
      <c r="V138" s="53">
        <f t="shared" si="186"/>
        <v>4.219650298342926</v>
      </c>
      <c r="W138" s="53">
        <f t="shared" si="187"/>
        <v>4.2069925132381094</v>
      </c>
      <c r="X138" s="54">
        <f t="shared" si="188"/>
        <v>0.99998776592211092</v>
      </c>
      <c r="Y138" s="14">
        <f t="shared" si="189"/>
        <v>0.99998776592211092</v>
      </c>
      <c r="Z138" s="14">
        <f t="shared" si="244"/>
        <v>-1.223351622581248E-5</v>
      </c>
      <c r="AA138" s="14">
        <f t="shared" si="190"/>
        <v>-1.1603489895512813E-3</v>
      </c>
      <c r="AB138" s="14">
        <f t="shared" si="191"/>
        <v>5.8017449477564066E-5</v>
      </c>
      <c r="AC138" s="14">
        <f t="shared" si="245"/>
        <v>137.39355551012576</v>
      </c>
      <c r="AH138" s="31">
        <f t="shared" si="246"/>
        <v>192</v>
      </c>
      <c r="AI138" s="48">
        <v>44882</v>
      </c>
      <c r="AJ138" s="49">
        <v>94.849997999999999</v>
      </c>
      <c r="AK138" s="53">
        <f t="shared" si="192"/>
        <v>-0.66867757305887587</v>
      </c>
      <c r="AL138" s="53">
        <f t="shared" si="193"/>
        <v>-0.68133535816369195</v>
      </c>
      <c r="AM138" s="54">
        <f t="shared" si="194"/>
        <v>0.25185058833949614</v>
      </c>
      <c r="AN138" s="14">
        <f t="shared" si="195"/>
        <v>0.25185058833949614</v>
      </c>
      <c r="AO138" s="14">
        <f t="shared" si="247"/>
        <v>-0.63626375413657221</v>
      </c>
      <c r="AP138" s="14">
        <f t="shared" si="196"/>
        <v>-60.349615807326366</v>
      </c>
      <c r="AQ138" s="14">
        <f t="shared" si="197"/>
        <v>3.0174807903663186</v>
      </c>
      <c r="AR138" s="14">
        <f t="shared" si="248"/>
        <v>60.859811510693625</v>
      </c>
      <c r="AW138" s="31">
        <f t="shared" si="249"/>
        <v>192</v>
      </c>
      <c r="AX138" s="48">
        <v>44882</v>
      </c>
      <c r="AY138" s="49">
        <v>94.849997999999999</v>
      </c>
      <c r="AZ138" s="53">
        <f t="shared" si="198"/>
        <v>29.799724095827361</v>
      </c>
      <c r="BA138" s="53">
        <f t="shared" si="199"/>
        <v>29.787066310722544</v>
      </c>
      <c r="BB138" s="54">
        <f t="shared" si="200"/>
        <v>1</v>
      </c>
      <c r="BC138" s="14">
        <f t="shared" si="201"/>
        <v>1</v>
      </c>
      <c r="BD138" s="14">
        <f t="shared" si="250"/>
        <v>0</v>
      </c>
      <c r="BE138" s="14">
        <f t="shared" si="202"/>
        <v>0</v>
      </c>
      <c r="BF138" s="14">
        <f t="shared" si="203"/>
        <v>0</v>
      </c>
      <c r="BG138" s="14">
        <f t="shared" si="251"/>
        <v>114.22845105</v>
      </c>
      <c r="BL138" s="31">
        <f t="shared" si="252"/>
        <v>192</v>
      </c>
      <c r="BM138" s="48">
        <v>44882</v>
      </c>
      <c r="BN138" s="49">
        <v>94.849997999999999</v>
      </c>
      <c r="BO138" s="53">
        <f t="shared" si="204"/>
        <v>-0.66867757305887587</v>
      </c>
      <c r="BP138" s="53">
        <f t="shared" si="205"/>
        <v>-0.68133535816369195</v>
      </c>
      <c r="BQ138" s="54">
        <f t="shared" si="206"/>
        <v>0.25185058833949614</v>
      </c>
      <c r="BR138" s="14">
        <f t="shared" si="207"/>
        <v>0.25185058833949614</v>
      </c>
      <c r="BS138" s="14">
        <f t="shared" si="253"/>
        <v>-0.63626375413657221</v>
      </c>
      <c r="BT138" s="14">
        <f t="shared" si="208"/>
        <v>-60.349615807326366</v>
      </c>
      <c r="BU138" s="14">
        <f t="shared" si="209"/>
        <v>3.0174807903663186</v>
      </c>
      <c r="BV138" s="14">
        <f t="shared" si="254"/>
        <v>60.859811510693625</v>
      </c>
      <c r="CA138" s="31">
        <f t="shared" si="255"/>
        <v>192</v>
      </c>
      <c r="CB138" s="48">
        <v>44882</v>
      </c>
      <c r="CC138" s="49">
        <v>94.849997999999999</v>
      </c>
      <c r="CD138" s="53">
        <f t="shared" si="210"/>
        <v>0.92739213030751055</v>
      </c>
      <c r="CE138" s="53">
        <f t="shared" si="211"/>
        <v>0.91473434520269448</v>
      </c>
      <c r="CF138" s="54">
        <f t="shared" si="212"/>
        <v>0.82313851242854152</v>
      </c>
      <c r="CG138" s="14">
        <f t="shared" si="213"/>
        <v>0.82313851242854152</v>
      </c>
      <c r="CH138" s="14">
        <f t="shared" si="256"/>
        <v>-0.17436926737895875</v>
      </c>
      <c r="CI138" s="14">
        <f t="shared" si="214"/>
        <v>-16.538924662155701</v>
      </c>
      <c r="CJ138" s="14">
        <f t="shared" si="215"/>
        <v>0.82694623310778503</v>
      </c>
      <c r="CK138" s="14">
        <f t="shared" si="257"/>
        <v>112.86233291694313</v>
      </c>
      <c r="CP138" s="31">
        <f t="shared" si="258"/>
        <v>192</v>
      </c>
      <c r="CQ138" s="48">
        <v>44882</v>
      </c>
      <c r="CR138" s="49">
        <v>94.849997999999999</v>
      </c>
      <c r="CS138" s="53">
        <f t="shared" si="216"/>
        <v>24.194340896100901</v>
      </c>
      <c r="CT138" s="53">
        <f t="shared" si="217"/>
        <v>24.181683110996083</v>
      </c>
      <c r="CU138" s="54">
        <f t="shared" si="218"/>
        <v>1</v>
      </c>
      <c r="CV138" s="14">
        <f t="shared" si="219"/>
        <v>1</v>
      </c>
      <c r="CW138" s="14">
        <f t="shared" si="259"/>
        <v>0</v>
      </c>
      <c r="CX138" s="14">
        <f t="shared" si="220"/>
        <v>0</v>
      </c>
      <c r="CY138" s="14">
        <f t="shared" si="221"/>
        <v>0</v>
      </c>
      <c r="CZ138" s="14">
        <f t="shared" si="260"/>
        <v>114.22845105</v>
      </c>
      <c r="DE138" s="31">
        <f t="shared" si="261"/>
        <v>192</v>
      </c>
      <c r="DF138" s="48">
        <v>44882</v>
      </c>
      <c r="DG138" s="49">
        <v>94.849997999999999</v>
      </c>
      <c r="DH138" s="53">
        <f t="shared" si="222"/>
        <v>-15.072584361189042</v>
      </c>
      <c r="DI138" s="53">
        <f t="shared" si="223"/>
        <v>-15.08524214629386</v>
      </c>
      <c r="DJ138" s="54">
        <f t="shared" si="224"/>
        <v>1.226628973778217E-51</v>
      </c>
      <c r="DK138" s="14">
        <f t="shared" si="225"/>
        <v>1.226628973778217E-51</v>
      </c>
      <c r="DL138" s="14">
        <f t="shared" si="262"/>
        <v>-8.9832690123541305E-40</v>
      </c>
      <c r="DM138" s="14">
        <f t="shared" si="226"/>
        <v>-8.5206304785525127E-38</v>
      </c>
      <c r="DN138" s="14">
        <f t="shared" si="227"/>
        <v>4.2603152392762569E-39</v>
      </c>
      <c r="DO138" s="14">
        <f t="shared" si="263"/>
        <v>118.69998918410973</v>
      </c>
      <c r="DT138" s="31">
        <f t="shared" si="264"/>
        <v>192</v>
      </c>
      <c r="DU138" s="48">
        <v>44882</v>
      </c>
      <c r="DV138" s="49">
        <v>94.849997999999999</v>
      </c>
      <c r="DW138" s="53">
        <f t="shared" si="228"/>
        <v>54.091865035316467</v>
      </c>
      <c r="DX138" s="53">
        <f t="shared" si="229"/>
        <v>54.079207250211653</v>
      </c>
      <c r="DY138" s="54">
        <f t="shared" si="230"/>
        <v>1</v>
      </c>
      <c r="DZ138" s="14">
        <f t="shared" si="231"/>
        <v>1</v>
      </c>
      <c r="EA138" s="14">
        <f t="shared" si="265"/>
        <v>0</v>
      </c>
      <c r="EB138" s="14">
        <f t="shared" si="232"/>
        <v>0</v>
      </c>
      <c r="EC138" s="14">
        <f t="shared" si="233"/>
        <v>0</v>
      </c>
      <c r="ED138" s="14">
        <f t="shared" si="266"/>
        <v>114.22845105</v>
      </c>
      <c r="EI138" s="31">
        <f t="shared" si="267"/>
        <v>192</v>
      </c>
      <c r="EJ138" s="48">
        <v>44882</v>
      </c>
      <c r="EK138" s="49">
        <v>94.849997999999999</v>
      </c>
      <c r="EL138" s="53">
        <f t="shared" si="234"/>
        <v>94.448500855561662</v>
      </c>
      <c r="EM138" s="53">
        <f t="shared" si="235"/>
        <v>94.435843070456855</v>
      </c>
      <c r="EN138" s="54">
        <f t="shared" si="236"/>
        <v>1</v>
      </c>
      <c r="EO138" s="14">
        <f t="shared" si="237"/>
        <v>1</v>
      </c>
      <c r="EP138" s="14">
        <f t="shared" si="268"/>
        <v>0</v>
      </c>
      <c r="EQ138" s="14">
        <f t="shared" si="238"/>
        <v>0</v>
      </c>
      <c r="ER138" s="14">
        <f t="shared" si="239"/>
        <v>0</v>
      </c>
      <c r="ES138" s="14">
        <f t="shared" si="269"/>
        <v>114.22845105</v>
      </c>
    </row>
    <row r="139" spans="4:149" x14ac:dyDescent="0.35">
      <c r="D139" s="31">
        <f t="shared" si="240"/>
        <v>193</v>
      </c>
      <c r="E139" s="48">
        <v>44883</v>
      </c>
      <c r="F139" s="49">
        <v>94.139999000000003</v>
      </c>
      <c r="G139" s="53">
        <f t="shared" si="180"/>
        <v>6.1861523595084096</v>
      </c>
      <c r="H139" s="53">
        <f t="shared" si="181"/>
        <v>6.1735312106167708</v>
      </c>
      <c r="I139" s="54">
        <f t="shared" si="182"/>
        <v>0.99999999969174791</v>
      </c>
      <c r="J139" s="14">
        <f t="shared" si="183"/>
        <v>0.99999999969174791</v>
      </c>
      <c r="K139" s="14">
        <f t="shared" si="241"/>
        <v>-3.0233116010691674E-10</v>
      </c>
      <c r="L139" s="14">
        <f t="shared" si="184"/>
        <v>-2.8461455110133982E-8</v>
      </c>
      <c r="M139" s="14">
        <f t="shared" si="185"/>
        <v>1.4230727555066991E-9</v>
      </c>
      <c r="N139" s="14">
        <f t="shared" si="242"/>
        <v>128.92907508127774</v>
      </c>
      <c r="S139" s="31">
        <f t="shared" si="243"/>
        <v>193</v>
      </c>
      <c r="T139" s="48">
        <v>44883</v>
      </c>
      <c r="U139" s="49">
        <v>94.139999000000003</v>
      </c>
      <c r="V139" s="53">
        <f t="shared" si="186"/>
        <v>3.6162376844155695</v>
      </c>
      <c r="W139" s="53">
        <f t="shared" si="187"/>
        <v>3.6036165355239302</v>
      </c>
      <c r="X139" s="54">
        <f t="shared" si="188"/>
        <v>0.99985054203527324</v>
      </c>
      <c r="Y139" s="14">
        <f t="shared" si="189"/>
        <v>0.99985054203527324</v>
      </c>
      <c r="Z139" s="14">
        <f t="shared" si="244"/>
        <v>-1.372238868376785E-4</v>
      </c>
      <c r="AA139" s="14">
        <f t="shared" si="190"/>
        <v>-1.2918256569675168E-2</v>
      </c>
      <c r="AB139" s="14">
        <f t="shared" si="191"/>
        <v>6.4591282848375838E-4</v>
      </c>
      <c r="AC139" s="14">
        <f t="shared" si="245"/>
        <v>137.38128316638458</v>
      </c>
      <c r="AH139" s="31">
        <f t="shared" si="246"/>
        <v>193</v>
      </c>
      <c r="AI139" s="48">
        <v>44883</v>
      </c>
      <c r="AJ139" s="49">
        <v>94.139999000000003</v>
      </c>
      <c r="AK139" s="53">
        <f t="shared" si="192"/>
        <v>-1.2862798478099908</v>
      </c>
      <c r="AL139" s="53">
        <f t="shared" si="193"/>
        <v>-1.2989009967016298</v>
      </c>
      <c r="AM139" s="54">
        <f t="shared" si="194"/>
        <v>9.9172706476231012E-2</v>
      </c>
      <c r="AN139" s="14">
        <f t="shared" si="195"/>
        <v>9.9172706476231012E-2</v>
      </c>
      <c r="AO139" s="14">
        <f t="shared" si="247"/>
        <v>-0.15267788186326514</v>
      </c>
      <c r="AP139" s="14">
        <f t="shared" si="196"/>
        <v>-14.373095645929899</v>
      </c>
      <c r="AQ139" s="14">
        <f t="shared" si="197"/>
        <v>0.71865478229649504</v>
      </c>
      <c r="AR139" s="14">
        <f t="shared" si="248"/>
        <v>47.205370647060221</v>
      </c>
      <c r="AW139" s="31">
        <f t="shared" si="249"/>
        <v>193</v>
      </c>
      <c r="AX139" s="48">
        <v>44883</v>
      </c>
      <c r="AY139" s="49">
        <v>94.139999000000003</v>
      </c>
      <c r="AZ139" s="53">
        <f t="shared" si="198"/>
        <v>29.270564392216553</v>
      </c>
      <c r="BA139" s="53">
        <f t="shared" si="199"/>
        <v>29.257943243324913</v>
      </c>
      <c r="BB139" s="54">
        <f t="shared" si="200"/>
        <v>1</v>
      </c>
      <c r="BC139" s="14">
        <f t="shared" si="201"/>
        <v>1</v>
      </c>
      <c r="BD139" s="14">
        <f t="shared" si="250"/>
        <v>0</v>
      </c>
      <c r="BE139" s="14">
        <f t="shared" si="202"/>
        <v>0</v>
      </c>
      <c r="BF139" s="14">
        <f t="shared" si="203"/>
        <v>0</v>
      </c>
      <c r="BG139" s="14">
        <f t="shared" si="251"/>
        <v>114.22845105</v>
      </c>
      <c r="BL139" s="31">
        <f t="shared" si="252"/>
        <v>193</v>
      </c>
      <c r="BM139" s="48">
        <v>44883</v>
      </c>
      <c r="BN139" s="49">
        <v>94.139999000000003</v>
      </c>
      <c r="BO139" s="53">
        <f t="shared" si="204"/>
        <v>-1.2862798478099908</v>
      </c>
      <c r="BP139" s="53">
        <f t="shared" si="205"/>
        <v>-1.2989009967016298</v>
      </c>
      <c r="BQ139" s="54">
        <f t="shared" si="206"/>
        <v>9.9172706476231012E-2</v>
      </c>
      <c r="BR139" s="14">
        <f t="shared" si="207"/>
        <v>9.9172706476231012E-2</v>
      </c>
      <c r="BS139" s="14">
        <f t="shared" si="253"/>
        <v>-0.15267788186326514</v>
      </c>
      <c r="BT139" s="14">
        <f t="shared" si="208"/>
        <v>-14.373095645929899</v>
      </c>
      <c r="BU139" s="14">
        <f t="shared" si="209"/>
        <v>0.71865478229649504</v>
      </c>
      <c r="BV139" s="14">
        <f t="shared" si="254"/>
        <v>47.205370647060221</v>
      </c>
      <c r="CA139" s="31">
        <f t="shared" si="255"/>
        <v>193</v>
      </c>
      <c r="CB139" s="48">
        <v>44883</v>
      </c>
      <c r="CC139" s="49">
        <v>94.139999000000003</v>
      </c>
      <c r="CD139" s="53">
        <f t="shared" si="210"/>
        <v>0.3144228687947947</v>
      </c>
      <c r="CE139" s="53">
        <f t="shared" si="211"/>
        <v>0.30180171990315563</v>
      </c>
      <c r="CF139" s="54">
        <f t="shared" si="212"/>
        <v>0.62340005527648501</v>
      </c>
      <c r="CG139" s="14">
        <f t="shared" si="213"/>
        <v>0.62340005527648501</v>
      </c>
      <c r="CH139" s="14">
        <f t="shared" si="256"/>
        <v>-0.19973845715205651</v>
      </c>
      <c r="CI139" s="14">
        <f t="shared" si="214"/>
        <v>-18.803378156556143</v>
      </c>
      <c r="CJ139" s="14">
        <f t="shared" si="215"/>
        <v>0.94016890782780715</v>
      </c>
      <c r="CK139" s="14">
        <f t="shared" si="257"/>
        <v>94.999123668214793</v>
      </c>
      <c r="CP139" s="31">
        <f t="shared" si="258"/>
        <v>193</v>
      </c>
      <c r="CQ139" s="48">
        <v>44883</v>
      </c>
      <c r="CR139" s="49">
        <v>94.139999000000003</v>
      </c>
      <c r="CS139" s="53">
        <f t="shared" si="216"/>
        <v>23.648910089470061</v>
      </c>
      <c r="CT139" s="53">
        <f t="shared" si="217"/>
        <v>23.636288940578417</v>
      </c>
      <c r="CU139" s="54">
        <f t="shared" si="218"/>
        <v>1</v>
      </c>
      <c r="CV139" s="14">
        <f t="shared" si="219"/>
        <v>1</v>
      </c>
      <c r="CW139" s="14">
        <f t="shared" si="259"/>
        <v>0</v>
      </c>
      <c r="CX139" s="14">
        <f t="shared" si="220"/>
        <v>0</v>
      </c>
      <c r="CY139" s="14">
        <f t="shared" si="221"/>
        <v>0</v>
      </c>
      <c r="CZ139" s="14">
        <f t="shared" si="260"/>
        <v>114.22845105</v>
      </c>
      <c r="DE139" s="31">
        <f t="shared" si="261"/>
        <v>193</v>
      </c>
      <c r="DF139" s="48">
        <v>44883</v>
      </c>
      <c r="DG139" s="49">
        <v>94.139999000000003</v>
      </c>
      <c r="DH139" s="53">
        <f t="shared" si="222"/>
        <v>-15.731997774071125</v>
      </c>
      <c r="DI139" s="53">
        <f t="shared" si="223"/>
        <v>-15.744618922962763</v>
      </c>
      <c r="DJ139" s="54">
        <f t="shared" si="224"/>
        <v>4.5642423413288672E-56</v>
      </c>
      <c r="DK139" s="14">
        <f t="shared" si="225"/>
        <v>4.5642423413288672E-56</v>
      </c>
      <c r="DL139" s="14">
        <f t="shared" si="262"/>
        <v>-1.2265833313548038E-51</v>
      </c>
      <c r="DM139" s="14">
        <f t="shared" si="226"/>
        <v>-1.1547055358715791E-49</v>
      </c>
      <c r="DN139" s="14">
        <f t="shared" si="227"/>
        <v>5.7735276793578961E-51</v>
      </c>
      <c r="DO139" s="14">
        <f t="shared" si="263"/>
        <v>118.69998918410973</v>
      </c>
      <c r="DT139" s="31">
        <f t="shared" si="264"/>
        <v>193</v>
      </c>
      <c r="DU139" s="48">
        <v>44883</v>
      </c>
      <c r="DV139" s="49">
        <v>94.139999000000003</v>
      </c>
      <c r="DW139" s="53">
        <f t="shared" si="228"/>
        <v>53.633219677241094</v>
      </c>
      <c r="DX139" s="53">
        <f t="shared" si="229"/>
        <v>53.620598528349447</v>
      </c>
      <c r="DY139" s="54">
        <f t="shared" si="230"/>
        <v>1</v>
      </c>
      <c r="DZ139" s="14">
        <f t="shared" si="231"/>
        <v>1</v>
      </c>
      <c r="EA139" s="14">
        <f t="shared" si="265"/>
        <v>0</v>
      </c>
      <c r="EB139" s="14">
        <f t="shared" si="232"/>
        <v>0</v>
      </c>
      <c r="EC139" s="14">
        <f t="shared" si="233"/>
        <v>0</v>
      </c>
      <c r="ED139" s="14">
        <f t="shared" si="266"/>
        <v>114.22845105</v>
      </c>
      <c r="EI139" s="31">
        <f t="shared" si="267"/>
        <v>193</v>
      </c>
      <c r="EJ139" s="48">
        <v>44883</v>
      </c>
      <c r="EK139" s="49">
        <v>94.139999000000003</v>
      </c>
      <c r="EL139" s="53">
        <f t="shared" si="234"/>
        <v>94.107001276031028</v>
      </c>
      <c r="EM139" s="53">
        <f t="shared" si="235"/>
        <v>94.094380127139402</v>
      </c>
      <c r="EN139" s="54">
        <f t="shared" si="236"/>
        <v>1</v>
      </c>
      <c r="EO139" s="14">
        <f t="shared" si="237"/>
        <v>1</v>
      </c>
      <c r="EP139" s="14">
        <f t="shared" si="268"/>
        <v>0</v>
      </c>
      <c r="EQ139" s="14">
        <f t="shared" si="238"/>
        <v>0</v>
      </c>
      <c r="ER139" s="14">
        <f t="shared" si="239"/>
        <v>0</v>
      </c>
      <c r="ES139" s="14">
        <f t="shared" si="269"/>
        <v>114.22845105</v>
      </c>
    </row>
    <row r="140" spans="4:149" x14ac:dyDescent="0.35">
      <c r="D140" s="31">
        <f t="shared" si="240"/>
        <v>196</v>
      </c>
      <c r="E140" s="48">
        <v>44886</v>
      </c>
      <c r="F140" s="49">
        <v>92.459998999999996</v>
      </c>
      <c r="G140" s="53">
        <f t="shared" si="180"/>
        <v>4.7399278380105363</v>
      </c>
      <c r="H140" s="53">
        <f t="shared" si="181"/>
        <v>4.7274172414579922</v>
      </c>
      <c r="I140" s="54">
        <f t="shared" si="182"/>
        <v>0.99999893102826454</v>
      </c>
      <c r="J140" s="14">
        <f t="shared" si="183"/>
        <v>0.99999893102826454</v>
      </c>
      <c r="K140" s="14">
        <f t="shared" si="241"/>
        <v>-1.0686634833723119E-6</v>
      </c>
      <c r="L140" s="14">
        <f t="shared" si="184"/>
        <v>-9.8808624603940475E-5</v>
      </c>
      <c r="M140" s="14">
        <f t="shared" si="185"/>
        <v>4.9404312301970243E-6</v>
      </c>
      <c r="N140" s="14">
        <f t="shared" si="242"/>
        <v>128.92898121308437</v>
      </c>
      <c r="S140" s="31">
        <f t="shared" si="243"/>
        <v>196</v>
      </c>
      <c r="T140" s="48">
        <v>44886</v>
      </c>
      <c r="U140" s="49">
        <v>92.459998999999996</v>
      </c>
      <c r="V140" s="53">
        <f t="shared" si="186"/>
        <v>2.1473036080685586</v>
      </c>
      <c r="W140" s="53">
        <f t="shared" si="187"/>
        <v>2.1347930115160145</v>
      </c>
      <c r="X140" s="54">
        <f t="shared" si="188"/>
        <v>0.9841154406114877</v>
      </c>
      <c r="Y140" s="14">
        <f t="shared" si="189"/>
        <v>0.9841154406114877</v>
      </c>
      <c r="Z140" s="14">
        <f t="shared" si="244"/>
        <v>-1.5735101423785536E-2</v>
      </c>
      <c r="AA140" s="14">
        <f t="shared" si="190"/>
        <v>-1.4548674619081092</v>
      </c>
      <c r="AB140" s="14">
        <f t="shared" si="191"/>
        <v>7.2743373095405461E-2</v>
      </c>
      <c r="AC140" s="14">
        <f t="shared" si="245"/>
        <v>135.99915907757187</v>
      </c>
      <c r="AH140" s="31">
        <f t="shared" si="246"/>
        <v>196</v>
      </c>
      <c r="AI140" s="48">
        <v>44886</v>
      </c>
      <c r="AJ140" s="49">
        <v>92.459998999999996</v>
      </c>
      <c r="AK140" s="53">
        <f t="shared" si="192"/>
        <v>-2.7985359814517361</v>
      </c>
      <c r="AL140" s="53">
        <f t="shared" si="193"/>
        <v>-2.8110465780042801</v>
      </c>
      <c r="AM140" s="54">
        <f t="shared" si="194"/>
        <v>2.566742478518924E-3</v>
      </c>
      <c r="AN140" s="14">
        <f t="shared" si="195"/>
        <v>2.566742478518924E-3</v>
      </c>
      <c r="AO140" s="14">
        <f t="shared" si="247"/>
        <v>-9.6605963997712083E-2</v>
      </c>
      <c r="AP140" s="14">
        <f t="shared" si="196"/>
        <v>-8.932187334622494</v>
      </c>
      <c r="AQ140" s="14">
        <f t="shared" si="197"/>
        <v>0.44660936673112472</v>
      </c>
      <c r="AR140" s="14">
        <f t="shared" si="248"/>
        <v>38.719792679168847</v>
      </c>
      <c r="AW140" s="31">
        <f t="shared" si="249"/>
        <v>196</v>
      </c>
      <c r="AX140" s="48">
        <v>44886</v>
      </c>
      <c r="AY140" s="49">
        <v>92.459998999999996</v>
      </c>
      <c r="AZ140" s="53">
        <f t="shared" si="198"/>
        <v>28.028329803263013</v>
      </c>
      <c r="BA140" s="53">
        <f t="shared" si="199"/>
        <v>28.015819206710468</v>
      </c>
      <c r="BB140" s="54">
        <f t="shared" si="200"/>
        <v>1</v>
      </c>
      <c r="BC140" s="14">
        <f t="shared" si="201"/>
        <v>1</v>
      </c>
      <c r="BD140" s="14">
        <f t="shared" si="250"/>
        <v>0</v>
      </c>
      <c r="BE140" s="14">
        <f t="shared" si="202"/>
        <v>0</v>
      </c>
      <c r="BF140" s="14">
        <f t="shared" si="203"/>
        <v>0</v>
      </c>
      <c r="BG140" s="14">
        <f t="shared" si="251"/>
        <v>114.22845105</v>
      </c>
      <c r="BL140" s="31">
        <f t="shared" si="252"/>
        <v>196</v>
      </c>
      <c r="BM140" s="48">
        <v>44886</v>
      </c>
      <c r="BN140" s="49">
        <v>92.459998999999996</v>
      </c>
      <c r="BO140" s="53">
        <f t="shared" si="204"/>
        <v>-2.7985359814517361</v>
      </c>
      <c r="BP140" s="53">
        <f t="shared" si="205"/>
        <v>-2.8110465780042801</v>
      </c>
      <c r="BQ140" s="54">
        <f t="shared" si="206"/>
        <v>2.566742478518924E-3</v>
      </c>
      <c r="BR140" s="14">
        <f t="shared" si="207"/>
        <v>2.566742478518924E-3</v>
      </c>
      <c r="BS140" s="14">
        <f t="shared" si="253"/>
        <v>-9.6605963997712083E-2</v>
      </c>
      <c r="BT140" s="14">
        <f t="shared" si="208"/>
        <v>-8.932187334622494</v>
      </c>
      <c r="BU140" s="14">
        <f t="shared" si="209"/>
        <v>0.44660936673112472</v>
      </c>
      <c r="BV140" s="14">
        <f t="shared" si="254"/>
        <v>38.719792679168847</v>
      </c>
      <c r="CA140" s="31">
        <f t="shared" si="255"/>
        <v>196</v>
      </c>
      <c r="CB140" s="48">
        <v>44886</v>
      </c>
      <c r="CC140" s="49">
        <v>92.459998999999996</v>
      </c>
      <c r="CD140" s="53">
        <f t="shared" si="210"/>
        <v>-1.1836883414795634</v>
      </c>
      <c r="CE140" s="53">
        <f t="shared" si="211"/>
        <v>-1.196198938032107</v>
      </c>
      <c r="CF140" s="54">
        <f t="shared" si="212"/>
        <v>0.11826822783863442</v>
      </c>
      <c r="CG140" s="14">
        <f t="shared" si="213"/>
        <v>0.11826822783863442</v>
      </c>
      <c r="CH140" s="14">
        <f t="shared" si="256"/>
        <v>-0.50513182743785057</v>
      </c>
      <c r="CI140" s="14">
        <f t="shared" si="214"/>
        <v>-46.704488259771836</v>
      </c>
      <c r="CJ140" s="14">
        <f t="shared" si="215"/>
        <v>2.335224412988592</v>
      </c>
      <c r="CK140" s="14">
        <f t="shared" si="257"/>
        <v>50.629859821431552</v>
      </c>
      <c r="CP140" s="31">
        <f t="shared" si="258"/>
        <v>196</v>
      </c>
      <c r="CQ140" s="48">
        <v>44886</v>
      </c>
      <c r="CR140" s="49">
        <v>92.459998999999996</v>
      </c>
      <c r="CS140" s="53">
        <f t="shared" si="216"/>
        <v>22.356998650164858</v>
      </c>
      <c r="CT140" s="53">
        <f t="shared" si="217"/>
        <v>22.344488053612313</v>
      </c>
      <c r="CU140" s="54">
        <f t="shared" si="218"/>
        <v>1</v>
      </c>
      <c r="CV140" s="14">
        <f t="shared" si="219"/>
        <v>1</v>
      </c>
      <c r="CW140" s="14">
        <f t="shared" si="259"/>
        <v>0</v>
      </c>
      <c r="CX140" s="14">
        <f t="shared" si="220"/>
        <v>0</v>
      </c>
      <c r="CY140" s="14">
        <f t="shared" si="221"/>
        <v>0</v>
      </c>
      <c r="CZ140" s="14">
        <f t="shared" si="260"/>
        <v>114.22845105</v>
      </c>
      <c r="DE140" s="31">
        <f t="shared" si="261"/>
        <v>196</v>
      </c>
      <c r="DF140" s="48">
        <v>44886</v>
      </c>
      <c r="DG140" s="49">
        <v>92.459998999999996</v>
      </c>
      <c r="DH140" s="53">
        <f t="shared" si="222"/>
        <v>-17.371906326200161</v>
      </c>
      <c r="DI140" s="53">
        <f t="shared" si="223"/>
        <v>-17.384416922752706</v>
      </c>
      <c r="DJ140" s="54">
        <f t="shared" si="224"/>
        <v>6.7338169609883742E-68</v>
      </c>
      <c r="DK140" s="14">
        <f t="shared" si="225"/>
        <v>6.7338169609883742E-68</v>
      </c>
      <c r="DL140" s="14">
        <f t="shared" si="262"/>
        <v>-4.5642423413221334E-56</v>
      </c>
      <c r="DM140" s="14">
        <f t="shared" si="226"/>
        <v>-4.2200984231440207E-54</v>
      </c>
      <c r="DN140" s="14">
        <f t="shared" si="227"/>
        <v>2.1100492115720104E-55</v>
      </c>
      <c r="DO140" s="14">
        <f t="shared" si="263"/>
        <v>118.69998918410973</v>
      </c>
      <c r="DT140" s="31">
        <f t="shared" si="264"/>
        <v>196</v>
      </c>
      <c r="DU140" s="48">
        <v>44886</v>
      </c>
      <c r="DV140" s="49">
        <v>92.459998999999996</v>
      </c>
      <c r="DW140" s="53">
        <f t="shared" si="228"/>
        <v>52.606270467926016</v>
      </c>
      <c r="DX140" s="53">
        <f t="shared" si="229"/>
        <v>52.593759871373479</v>
      </c>
      <c r="DY140" s="54">
        <f t="shared" si="230"/>
        <v>1</v>
      </c>
      <c r="DZ140" s="14">
        <f t="shared" si="231"/>
        <v>1</v>
      </c>
      <c r="EA140" s="14">
        <f t="shared" si="265"/>
        <v>0</v>
      </c>
      <c r="EB140" s="14">
        <f t="shared" si="232"/>
        <v>0</v>
      </c>
      <c r="EC140" s="14">
        <f t="shared" si="233"/>
        <v>0</v>
      </c>
      <c r="ED140" s="14">
        <f t="shared" si="266"/>
        <v>114.22845105</v>
      </c>
      <c r="EI140" s="31">
        <f t="shared" si="267"/>
        <v>196</v>
      </c>
      <c r="EJ140" s="48">
        <v>44886</v>
      </c>
      <c r="EK140" s="49">
        <v>92.459998999999996</v>
      </c>
      <c r="EL140" s="53">
        <f t="shared" si="234"/>
        <v>93.437706572555342</v>
      </c>
      <c r="EM140" s="53">
        <f t="shared" si="235"/>
        <v>93.425195976002797</v>
      </c>
      <c r="EN140" s="54">
        <f t="shared" si="236"/>
        <v>1</v>
      </c>
      <c r="EO140" s="14">
        <f t="shared" si="237"/>
        <v>1</v>
      </c>
      <c r="EP140" s="14">
        <f t="shared" si="268"/>
        <v>0</v>
      </c>
      <c r="EQ140" s="14">
        <f t="shared" si="238"/>
        <v>0</v>
      </c>
      <c r="ER140" s="14">
        <f t="shared" si="239"/>
        <v>0</v>
      </c>
      <c r="ES140" s="14">
        <f t="shared" si="269"/>
        <v>114.22845105</v>
      </c>
    </row>
    <row r="141" spans="4:149" x14ac:dyDescent="0.35">
      <c r="D141" s="31">
        <f t="shared" si="240"/>
        <v>197</v>
      </c>
      <c r="E141" s="48">
        <v>44887</v>
      </c>
      <c r="F141" s="49">
        <v>93.199996999999996</v>
      </c>
      <c r="G141" s="53">
        <f t="shared" si="180"/>
        <v>5.3725140091060961</v>
      </c>
      <c r="H141" s="53">
        <f t="shared" si="181"/>
        <v>5.3600404810692615</v>
      </c>
      <c r="I141" s="54">
        <f t="shared" si="182"/>
        <v>0.99999996117680245</v>
      </c>
      <c r="J141" s="14">
        <f t="shared" si="183"/>
        <v>0.99999996117680245</v>
      </c>
      <c r="K141" s="14">
        <f t="shared" si="241"/>
        <v>1.0301485379171638E-6</v>
      </c>
      <c r="L141" s="14">
        <f t="shared" si="184"/>
        <v>9.600984064343405E-5</v>
      </c>
      <c r="M141" s="14">
        <f t="shared" si="185"/>
        <v>4.8004920321717028E-6</v>
      </c>
      <c r="N141" s="14">
        <f t="shared" si="242"/>
        <v>128.92908202341704</v>
      </c>
      <c r="S141" s="31">
        <f t="shared" si="243"/>
        <v>197</v>
      </c>
      <c r="T141" s="48">
        <v>44887</v>
      </c>
      <c r="U141" s="49">
        <v>93.199996999999996</v>
      </c>
      <c r="V141" s="53">
        <f t="shared" si="186"/>
        <v>2.772185083932007</v>
      </c>
      <c r="W141" s="53">
        <f t="shared" si="187"/>
        <v>2.7597115558951715</v>
      </c>
      <c r="X141" s="54">
        <f t="shared" si="188"/>
        <v>0.99721593164806588</v>
      </c>
      <c r="Y141" s="14">
        <f t="shared" si="189"/>
        <v>0.99721593164806588</v>
      </c>
      <c r="Z141" s="14">
        <f t="shared" si="244"/>
        <v>1.3100491036578177E-2</v>
      </c>
      <c r="AA141" s="14">
        <f t="shared" si="190"/>
        <v>1.2209657253076129</v>
      </c>
      <c r="AB141" s="14">
        <f t="shared" si="191"/>
        <v>6.1048286265380648E-2</v>
      </c>
      <c r="AC141" s="14">
        <f t="shared" si="245"/>
        <v>137.28117308914486</v>
      </c>
      <c r="AH141" s="31">
        <f t="shared" si="246"/>
        <v>197</v>
      </c>
      <c r="AI141" s="48">
        <v>44887</v>
      </c>
      <c r="AJ141" s="49">
        <v>93.199996999999996</v>
      </c>
      <c r="AK141" s="53">
        <f t="shared" si="192"/>
        <v>-2.1883524268157579</v>
      </c>
      <c r="AL141" s="53">
        <f t="shared" si="193"/>
        <v>-2.2008259548525935</v>
      </c>
      <c r="AM141" s="54">
        <f t="shared" si="194"/>
        <v>1.4321970379996295E-2</v>
      </c>
      <c r="AN141" s="14">
        <f t="shared" si="195"/>
        <v>1.4321970379996295E-2</v>
      </c>
      <c r="AO141" s="14">
        <f t="shared" si="247"/>
        <v>1.175522790147737E-2</v>
      </c>
      <c r="AP141" s="14">
        <f t="shared" si="196"/>
        <v>1.0955872051520072</v>
      </c>
      <c r="AQ141" s="14">
        <f t="shared" si="197"/>
        <v>5.4779360257600364E-2</v>
      </c>
      <c r="AR141" s="14">
        <f t="shared" si="248"/>
        <v>39.870159244578453</v>
      </c>
      <c r="AW141" s="31">
        <f t="shared" si="249"/>
        <v>197</v>
      </c>
      <c r="AX141" s="48">
        <v>44887</v>
      </c>
      <c r="AY141" s="49">
        <v>93.199996999999996</v>
      </c>
      <c r="AZ141" s="53">
        <f t="shared" si="198"/>
        <v>28.730123859370533</v>
      </c>
      <c r="BA141" s="53">
        <f t="shared" si="199"/>
        <v>28.717650331333694</v>
      </c>
      <c r="BB141" s="54">
        <f t="shared" si="200"/>
        <v>1</v>
      </c>
      <c r="BC141" s="14">
        <f t="shared" si="201"/>
        <v>1</v>
      </c>
      <c r="BD141" s="14">
        <f t="shared" si="250"/>
        <v>0</v>
      </c>
      <c r="BE141" s="14">
        <f t="shared" si="202"/>
        <v>0</v>
      </c>
      <c r="BF141" s="14">
        <f t="shared" si="203"/>
        <v>0</v>
      </c>
      <c r="BG141" s="14">
        <f t="shared" si="251"/>
        <v>114.22845105</v>
      </c>
      <c r="BL141" s="31">
        <f t="shared" si="252"/>
        <v>197</v>
      </c>
      <c r="BM141" s="48">
        <v>44887</v>
      </c>
      <c r="BN141" s="49">
        <v>93.199996999999996</v>
      </c>
      <c r="BO141" s="53">
        <f t="shared" si="204"/>
        <v>-2.1883524268157579</v>
      </c>
      <c r="BP141" s="53">
        <f t="shared" si="205"/>
        <v>-2.2008259548525935</v>
      </c>
      <c r="BQ141" s="54">
        <f t="shared" si="206"/>
        <v>1.4321970379996295E-2</v>
      </c>
      <c r="BR141" s="14">
        <f t="shared" si="207"/>
        <v>1.4321970379996295E-2</v>
      </c>
      <c r="BS141" s="14">
        <f t="shared" si="253"/>
        <v>1.175522790147737E-2</v>
      </c>
      <c r="BT141" s="14">
        <f t="shared" si="208"/>
        <v>1.0955872051520072</v>
      </c>
      <c r="BU141" s="14">
        <f t="shared" si="209"/>
        <v>5.4779360257600364E-2</v>
      </c>
      <c r="BV141" s="14">
        <f t="shared" si="254"/>
        <v>39.870159244578453</v>
      </c>
      <c r="CA141" s="31">
        <f t="shared" si="255"/>
        <v>197</v>
      </c>
      <c r="CB141" s="48">
        <v>44887</v>
      </c>
      <c r="CC141" s="49">
        <v>93.199996999999996</v>
      </c>
      <c r="CD141" s="53">
        <f t="shared" si="210"/>
        <v>-0.56870582339620979</v>
      </c>
      <c r="CE141" s="53">
        <f t="shared" si="211"/>
        <v>-0.58117935143304533</v>
      </c>
      <c r="CF141" s="54">
        <f t="shared" si="212"/>
        <v>0.28477789759461458</v>
      </c>
      <c r="CG141" s="14">
        <f t="shared" si="213"/>
        <v>0.28477789759461458</v>
      </c>
      <c r="CH141" s="14">
        <f t="shared" si="256"/>
        <v>0.16650966975598017</v>
      </c>
      <c r="CI141" s="14">
        <f t="shared" si="214"/>
        <v>15.518700721728342</v>
      </c>
      <c r="CJ141" s="14">
        <f t="shared" si="215"/>
        <v>0.77593503608641712</v>
      </c>
      <c r="CK141" s="14">
        <f t="shared" si="257"/>
        <v>66.924495579246312</v>
      </c>
      <c r="CP141" s="31">
        <f t="shared" si="258"/>
        <v>197</v>
      </c>
      <c r="CQ141" s="48">
        <v>44887</v>
      </c>
      <c r="CR141" s="49">
        <v>93.199996999999996</v>
      </c>
      <c r="CS141" s="53">
        <f t="shared" si="216"/>
        <v>23.041938787532313</v>
      </c>
      <c r="CT141" s="53">
        <f t="shared" si="217"/>
        <v>23.029465259495474</v>
      </c>
      <c r="CU141" s="54">
        <f t="shared" si="218"/>
        <v>1</v>
      </c>
      <c r="CV141" s="14">
        <f t="shared" si="219"/>
        <v>1</v>
      </c>
      <c r="CW141" s="14">
        <f t="shared" si="259"/>
        <v>0</v>
      </c>
      <c r="CX141" s="14">
        <f t="shared" si="220"/>
        <v>0</v>
      </c>
      <c r="CY141" s="14">
        <f t="shared" si="221"/>
        <v>0</v>
      </c>
      <c r="CZ141" s="14">
        <f t="shared" si="260"/>
        <v>114.22845105</v>
      </c>
      <c r="DE141" s="31">
        <f t="shared" si="261"/>
        <v>197</v>
      </c>
      <c r="DF141" s="48">
        <v>44887</v>
      </c>
      <c r="DG141" s="49">
        <v>93.199996999999996</v>
      </c>
      <c r="DH141" s="53">
        <f t="shared" si="222"/>
        <v>-16.805031545629532</v>
      </c>
      <c r="DI141" s="53">
        <f t="shared" si="223"/>
        <v>-16.817505073666368</v>
      </c>
      <c r="DJ141" s="54">
        <f t="shared" si="224"/>
        <v>1.12096644620029E-63</v>
      </c>
      <c r="DK141" s="14">
        <f t="shared" si="225"/>
        <v>1.12096644620029E-63</v>
      </c>
      <c r="DL141" s="14">
        <f t="shared" si="262"/>
        <v>1.1208991080306801E-63</v>
      </c>
      <c r="DM141" s="14">
        <f t="shared" si="226"/>
        <v>1.0446779350576206E-61</v>
      </c>
      <c r="DN141" s="14">
        <f t="shared" si="227"/>
        <v>5.2233896752881033E-63</v>
      </c>
      <c r="DO141" s="14">
        <f t="shared" si="263"/>
        <v>118.69998918410973</v>
      </c>
      <c r="DT141" s="31">
        <f t="shared" si="264"/>
        <v>197</v>
      </c>
      <c r="DU141" s="48">
        <v>44887</v>
      </c>
      <c r="DV141" s="49">
        <v>93.199996999999996</v>
      </c>
      <c r="DW141" s="53">
        <f t="shared" si="228"/>
        <v>53.381104627596194</v>
      </c>
      <c r="DX141" s="53">
        <f t="shared" si="229"/>
        <v>53.368631099559366</v>
      </c>
      <c r="DY141" s="54">
        <f t="shared" si="230"/>
        <v>1</v>
      </c>
      <c r="DZ141" s="14">
        <f t="shared" si="231"/>
        <v>1</v>
      </c>
      <c r="EA141" s="14">
        <f t="shared" si="265"/>
        <v>0</v>
      </c>
      <c r="EB141" s="14">
        <f t="shared" si="232"/>
        <v>0</v>
      </c>
      <c r="EC141" s="14">
        <f t="shared" si="233"/>
        <v>0</v>
      </c>
      <c r="ED141" s="14">
        <f t="shared" si="266"/>
        <v>114.22845105</v>
      </c>
      <c r="EI141" s="31">
        <f t="shared" si="267"/>
        <v>197</v>
      </c>
      <c r="EJ141" s="48">
        <v>44887</v>
      </c>
      <c r="EK141" s="49">
        <v>93.199996999999996</v>
      </c>
      <c r="EL141" s="53">
        <f t="shared" si="234"/>
        <v>94.333882563194379</v>
      </c>
      <c r="EM141" s="53">
        <f t="shared" si="235"/>
        <v>94.321409035157544</v>
      </c>
      <c r="EN141" s="54">
        <f t="shared" si="236"/>
        <v>1</v>
      </c>
      <c r="EO141" s="14">
        <f t="shared" si="237"/>
        <v>1</v>
      </c>
      <c r="EP141" s="14">
        <f t="shared" si="268"/>
        <v>0</v>
      </c>
      <c r="EQ141" s="14">
        <f t="shared" si="238"/>
        <v>0</v>
      </c>
      <c r="ER141" s="14">
        <f t="shared" si="239"/>
        <v>0</v>
      </c>
      <c r="ES141" s="14">
        <f t="shared" si="269"/>
        <v>114.22845105</v>
      </c>
    </row>
    <row r="142" spans="4:149" x14ac:dyDescent="0.35">
      <c r="D142" s="31">
        <f t="shared" si="240"/>
        <v>198</v>
      </c>
      <c r="E142" s="48">
        <v>44888</v>
      </c>
      <c r="F142" s="49">
        <v>94.129997000000003</v>
      </c>
      <c r="G142" s="53">
        <f t="shared" si="180"/>
        <v>6.1663262743879601</v>
      </c>
      <c r="H142" s="53">
        <f t="shared" si="181"/>
        <v>6.1538899253549486</v>
      </c>
      <c r="I142" s="54">
        <f t="shared" si="182"/>
        <v>0.99999999965052599</v>
      </c>
      <c r="J142" s="14">
        <f t="shared" si="183"/>
        <v>0.99999999965052599</v>
      </c>
      <c r="K142" s="14">
        <f t="shared" si="241"/>
        <v>3.8473723540377591E-8</v>
      </c>
      <c r="L142" s="14">
        <f t="shared" si="184"/>
        <v>3.6215314814345721E-6</v>
      </c>
      <c r="M142" s="14">
        <f t="shared" si="185"/>
        <v>1.8107657407172862E-7</v>
      </c>
      <c r="N142" s="14">
        <f t="shared" si="242"/>
        <v>128.9290858260251</v>
      </c>
      <c r="S142" s="31">
        <f t="shared" si="243"/>
        <v>198</v>
      </c>
      <c r="T142" s="48">
        <v>44888</v>
      </c>
      <c r="U142" s="49">
        <v>94.129997000000003</v>
      </c>
      <c r="V142" s="53">
        <f t="shared" si="186"/>
        <v>3.558223553319916</v>
      </c>
      <c r="W142" s="53">
        <f t="shared" si="187"/>
        <v>3.5457872042869032</v>
      </c>
      <c r="X142" s="54">
        <f t="shared" si="188"/>
        <v>0.99981331426093945</v>
      </c>
      <c r="Y142" s="14">
        <f t="shared" si="189"/>
        <v>0.99981331426093945</v>
      </c>
      <c r="Z142" s="14">
        <f t="shared" si="244"/>
        <v>2.5973826128735666E-3</v>
      </c>
      <c r="AA142" s="14">
        <f t="shared" si="190"/>
        <v>0.24449161755764101</v>
      </c>
      <c r="AB142" s="14">
        <f t="shared" si="191"/>
        <v>1.2224580877882051E-2</v>
      </c>
      <c r="AC142" s="14">
        <f t="shared" si="245"/>
        <v>137.53788928758038</v>
      </c>
      <c r="AH142" s="31">
        <f t="shared" si="246"/>
        <v>198</v>
      </c>
      <c r="AI142" s="48">
        <v>44888</v>
      </c>
      <c r="AJ142" s="49">
        <v>94.129997000000003</v>
      </c>
      <c r="AK142" s="53">
        <f t="shared" si="192"/>
        <v>-1.4171436990653563</v>
      </c>
      <c r="AL142" s="53">
        <f t="shared" si="193"/>
        <v>-1.4295800480983694</v>
      </c>
      <c r="AM142" s="54">
        <f t="shared" si="194"/>
        <v>7.8220459241946469E-2</v>
      </c>
      <c r="AN142" s="14">
        <f t="shared" si="195"/>
        <v>7.8220459241946469E-2</v>
      </c>
      <c r="AO142" s="14">
        <f t="shared" si="247"/>
        <v>6.3898488861950181E-2</v>
      </c>
      <c r="AP142" s="14">
        <f t="shared" si="196"/>
        <v>6.0147645648799042</v>
      </c>
      <c r="AQ142" s="14">
        <f t="shared" si="197"/>
        <v>0.30073822824399521</v>
      </c>
      <c r="AR142" s="14">
        <f t="shared" si="248"/>
        <v>46.18566203770235</v>
      </c>
      <c r="AW142" s="31">
        <f t="shared" si="249"/>
        <v>198</v>
      </c>
      <c r="AX142" s="48">
        <v>44888</v>
      </c>
      <c r="AY142" s="49">
        <v>94.129997000000003</v>
      </c>
      <c r="AZ142" s="53">
        <f t="shared" si="198"/>
        <v>29.593764710485768</v>
      </c>
      <c r="BA142" s="53">
        <f t="shared" si="199"/>
        <v>29.581328361452758</v>
      </c>
      <c r="BB142" s="54">
        <f t="shared" si="200"/>
        <v>1</v>
      </c>
      <c r="BC142" s="14">
        <f t="shared" si="201"/>
        <v>1</v>
      </c>
      <c r="BD142" s="14">
        <f t="shared" si="250"/>
        <v>0</v>
      </c>
      <c r="BE142" s="14">
        <f t="shared" si="202"/>
        <v>0</v>
      </c>
      <c r="BF142" s="14">
        <f t="shared" si="203"/>
        <v>0</v>
      </c>
      <c r="BG142" s="14">
        <f t="shared" si="251"/>
        <v>114.22845105</v>
      </c>
      <c r="BL142" s="31">
        <f t="shared" si="252"/>
        <v>198</v>
      </c>
      <c r="BM142" s="48">
        <v>44888</v>
      </c>
      <c r="BN142" s="49">
        <v>94.129997000000003</v>
      </c>
      <c r="BO142" s="53">
        <f t="shared" si="204"/>
        <v>-1.4171436990653563</v>
      </c>
      <c r="BP142" s="53">
        <f t="shared" si="205"/>
        <v>-1.4295800480983694</v>
      </c>
      <c r="BQ142" s="54">
        <f t="shared" si="206"/>
        <v>7.8220459241946469E-2</v>
      </c>
      <c r="BR142" s="14">
        <f t="shared" si="207"/>
        <v>7.8220459241946469E-2</v>
      </c>
      <c r="BS142" s="14">
        <f t="shared" si="253"/>
        <v>6.3898488861950181E-2</v>
      </c>
      <c r="BT142" s="14">
        <f t="shared" si="208"/>
        <v>6.0147645648799042</v>
      </c>
      <c r="BU142" s="14">
        <f t="shared" si="209"/>
        <v>0.30073822824399521</v>
      </c>
      <c r="BV142" s="14">
        <f t="shared" si="254"/>
        <v>46.18566203770235</v>
      </c>
      <c r="CA142" s="31">
        <f t="shared" si="255"/>
        <v>198</v>
      </c>
      <c r="CB142" s="48">
        <v>44888</v>
      </c>
      <c r="CC142" s="49">
        <v>94.129997000000003</v>
      </c>
      <c r="CD142" s="53">
        <f t="shared" si="210"/>
        <v>0.20734490799205546</v>
      </c>
      <c r="CE142" s="53">
        <f t="shared" si="211"/>
        <v>0.19490855895904238</v>
      </c>
      <c r="CF142" s="54">
        <f t="shared" si="212"/>
        <v>0.5821297476997036</v>
      </c>
      <c r="CG142" s="14">
        <f t="shared" si="213"/>
        <v>0.5821297476997036</v>
      </c>
      <c r="CH142" s="14">
        <f t="shared" si="256"/>
        <v>0.29735185010508902</v>
      </c>
      <c r="CI142" s="14">
        <f t="shared" si="214"/>
        <v>27.989728758336479</v>
      </c>
      <c r="CJ142" s="14">
        <f t="shared" si="215"/>
        <v>1.3994864379168241</v>
      </c>
      <c r="CK142" s="14">
        <f t="shared" si="257"/>
        <v>96.313710775499615</v>
      </c>
      <c r="CP142" s="31">
        <f t="shared" si="258"/>
        <v>198</v>
      </c>
      <c r="CQ142" s="48">
        <v>44888</v>
      </c>
      <c r="CR142" s="49">
        <v>94.129997000000003</v>
      </c>
      <c r="CS142" s="53">
        <f t="shared" si="216"/>
        <v>23.888574563125214</v>
      </c>
      <c r="CT142" s="53">
        <f t="shared" si="217"/>
        <v>23.876138214092204</v>
      </c>
      <c r="CU142" s="54">
        <f t="shared" si="218"/>
        <v>1</v>
      </c>
      <c r="CV142" s="14">
        <f t="shared" si="219"/>
        <v>1</v>
      </c>
      <c r="CW142" s="14">
        <f t="shared" si="259"/>
        <v>0</v>
      </c>
      <c r="CX142" s="14">
        <f t="shared" si="220"/>
        <v>0</v>
      </c>
      <c r="CY142" s="14">
        <f t="shared" si="221"/>
        <v>0</v>
      </c>
      <c r="CZ142" s="14">
        <f t="shared" si="260"/>
        <v>114.22845105</v>
      </c>
      <c r="DE142" s="31">
        <f t="shared" si="261"/>
        <v>198</v>
      </c>
      <c r="DF142" s="48">
        <v>44888</v>
      </c>
      <c r="DG142" s="49">
        <v>94.129997000000003</v>
      </c>
      <c r="DH142" s="53">
        <f t="shared" si="222"/>
        <v>-16.077520012882811</v>
      </c>
      <c r="DI142" s="53">
        <f t="shared" si="223"/>
        <v>-16.089956361915828</v>
      </c>
      <c r="DJ142" s="54">
        <f t="shared" si="224"/>
        <v>1.8338507739867634E-58</v>
      </c>
      <c r="DK142" s="14">
        <f t="shared" si="225"/>
        <v>1.8338507739867634E-58</v>
      </c>
      <c r="DL142" s="14">
        <f t="shared" si="262"/>
        <v>1.8338395643223014E-58</v>
      </c>
      <c r="DM142" s="14">
        <f t="shared" si="226"/>
        <v>1.7261931268813955E-56</v>
      </c>
      <c r="DN142" s="14">
        <f t="shared" si="227"/>
        <v>8.6309656344069781E-58</v>
      </c>
      <c r="DO142" s="14">
        <f t="shared" si="263"/>
        <v>118.69998918410973</v>
      </c>
      <c r="DT142" s="31">
        <f t="shared" si="264"/>
        <v>198</v>
      </c>
      <c r="DU142" s="48">
        <v>44888</v>
      </c>
      <c r="DV142" s="49">
        <v>94.129997000000003</v>
      </c>
      <c r="DW142" s="53">
        <f t="shared" si="228"/>
        <v>54.31844065289603</v>
      </c>
      <c r="DX142" s="53">
        <f t="shared" si="229"/>
        <v>54.306004303863013</v>
      </c>
      <c r="DY142" s="54">
        <f t="shared" si="230"/>
        <v>1</v>
      </c>
      <c r="DZ142" s="14">
        <f t="shared" si="231"/>
        <v>1</v>
      </c>
      <c r="EA142" s="14">
        <f t="shared" si="265"/>
        <v>0</v>
      </c>
      <c r="EB142" s="14">
        <f t="shared" si="232"/>
        <v>0</v>
      </c>
      <c r="EC142" s="14">
        <f t="shared" si="233"/>
        <v>0</v>
      </c>
      <c r="ED142" s="14">
        <f t="shared" si="266"/>
        <v>114.22845105</v>
      </c>
      <c r="EI142" s="31">
        <f t="shared" si="267"/>
        <v>198</v>
      </c>
      <c r="EJ142" s="48">
        <v>44888</v>
      </c>
      <c r="EK142" s="49">
        <v>94.129997000000003</v>
      </c>
      <c r="EL142" s="53">
        <f t="shared" si="234"/>
        <v>95.393648691039957</v>
      </c>
      <c r="EM142" s="53">
        <f t="shared" si="235"/>
        <v>95.381212342006947</v>
      </c>
      <c r="EN142" s="54">
        <f t="shared" si="236"/>
        <v>1</v>
      </c>
      <c r="EO142" s="14">
        <f t="shared" si="237"/>
        <v>1</v>
      </c>
      <c r="EP142" s="14">
        <f t="shared" si="268"/>
        <v>0</v>
      </c>
      <c r="EQ142" s="14">
        <f t="shared" si="238"/>
        <v>0</v>
      </c>
      <c r="ER142" s="14">
        <f t="shared" si="239"/>
        <v>0</v>
      </c>
      <c r="ES142" s="14">
        <f t="shared" si="269"/>
        <v>114.22845105</v>
      </c>
    </row>
    <row r="143" spans="4:149" x14ac:dyDescent="0.35">
      <c r="D143" s="31">
        <f t="shared" si="240"/>
        <v>200</v>
      </c>
      <c r="E143" s="48">
        <v>44890</v>
      </c>
      <c r="F143" s="49">
        <v>93.410004000000001</v>
      </c>
      <c r="G143" s="53">
        <f t="shared" si="180"/>
        <v>5.5409128182320284</v>
      </c>
      <c r="H143" s="53">
        <f t="shared" si="181"/>
        <v>5.5285511626616222</v>
      </c>
      <c r="I143" s="54">
        <f t="shared" si="182"/>
        <v>0.99999998495504983</v>
      </c>
      <c r="J143" s="14">
        <f t="shared" si="183"/>
        <v>0.99999998495504983</v>
      </c>
      <c r="K143" s="14">
        <f t="shared" si="241"/>
        <v>-1.4695476169279686E-8</v>
      </c>
      <c r="L143" s="14">
        <f t="shared" si="184"/>
        <v>-1.3727044877543202E-6</v>
      </c>
      <c r="M143" s="14">
        <f t="shared" si="185"/>
        <v>6.8635224387716015E-8</v>
      </c>
      <c r="N143" s="14">
        <f t="shared" si="242"/>
        <v>128.92908452195584</v>
      </c>
      <c r="S143" s="31">
        <f t="shared" si="243"/>
        <v>200</v>
      </c>
      <c r="T143" s="48">
        <v>44890</v>
      </c>
      <c r="U143" s="49">
        <v>93.410004000000001</v>
      </c>
      <c r="V143" s="53">
        <f t="shared" si="186"/>
        <v>2.9170510249293979</v>
      </c>
      <c r="W143" s="53">
        <f t="shared" si="187"/>
        <v>2.9046893693589921</v>
      </c>
      <c r="X143" s="54">
        <f t="shared" si="188"/>
        <v>0.99823321018960254</v>
      </c>
      <c r="Y143" s="14">
        <f t="shared" si="189"/>
        <v>0.99823321018960254</v>
      </c>
      <c r="Z143" s="14">
        <f t="shared" si="244"/>
        <v>-1.5801040713369074E-3</v>
      </c>
      <c r="AA143" s="14">
        <f t="shared" si="190"/>
        <v>-0.1475975276239968</v>
      </c>
      <c r="AB143" s="14">
        <f t="shared" si="191"/>
        <v>7.3798763811998404E-3</v>
      </c>
      <c r="AC143" s="14">
        <f t="shared" si="245"/>
        <v>137.39767163633758</v>
      </c>
      <c r="AH143" s="31">
        <f t="shared" si="246"/>
        <v>200</v>
      </c>
      <c r="AI143" s="48">
        <v>44890</v>
      </c>
      <c r="AJ143" s="49">
        <v>93.410004000000001</v>
      </c>
      <c r="AK143" s="53">
        <f t="shared" si="192"/>
        <v>-2.0883791430345462</v>
      </c>
      <c r="AL143" s="53">
        <f t="shared" si="193"/>
        <v>-2.100740798604952</v>
      </c>
      <c r="AM143" s="54">
        <f t="shared" si="194"/>
        <v>1.8381823689672137E-2</v>
      </c>
      <c r="AN143" s="14">
        <f t="shared" si="195"/>
        <v>1.8381823689672137E-2</v>
      </c>
      <c r="AO143" s="14">
        <f t="shared" si="247"/>
        <v>-5.9838635552274332E-2</v>
      </c>
      <c r="AP143" s="14">
        <f t="shared" si="196"/>
        <v>-5.5895271862924876</v>
      </c>
      <c r="AQ143" s="14">
        <f t="shared" si="197"/>
        <v>0.27947635931462439</v>
      </c>
      <c r="AR143" s="14">
        <f t="shared" si="248"/>
        <v>40.875611210724486</v>
      </c>
      <c r="AW143" s="31">
        <f t="shared" si="249"/>
        <v>200</v>
      </c>
      <c r="AX143" s="48">
        <v>44890</v>
      </c>
      <c r="AY143" s="49">
        <v>93.410004000000001</v>
      </c>
      <c r="AZ143" s="53">
        <f t="shared" si="198"/>
        <v>29.109908061737681</v>
      </c>
      <c r="BA143" s="53">
        <f t="shared" si="199"/>
        <v>29.097546406167275</v>
      </c>
      <c r="BB143" s="54">
        <f t="shared" si="200"/>
        <v>1</v>
      </c>
      <c r="BC143" s="14">
        <f t="shared" si="201"/>
        <v>1</v>
      </c>
      <c r="BD143" s="14">
        <f t="shared" si="250"/>
        <v>0</v>
      </c>
      <c r="BE143" s="14">
        <f t="shared" si="202"/>
        <v>0</v>
      </c>
      <c r="BF143" s="14">
        <f t="shared" si="203"/>
        <v>0</v>
      </c>
      <c r="BG143" s="14">
        <f t="shared" si="251"/>
        <v>114.22845105</v>
      </c>
      <c r="BL143" s="31">
        <f t="shared" si="252"/>
        <v>200</v>
      </c>
      <c r="BM143" s="48">
        <v>44890</v>
      </c>
      <c r="BN143" s="49">
        <v>93.410004000000001</v>
      </c>
      <c r="BO143" s="53">
        <f t="shared" si="204"/>
        <v>-2.0883791430345462</v>
      </c>
      <c r="BP143" s="53">
        <f t="shared" si="205"/>
        <v>-2.100740798604952</v>
      </c>
      <c r="BQ143" s="54">
        <f t="shared" si="206"/>
        <v>1.8381823689672137E-2</v>
      </c>
      <c r="BR143" s="14">
        <f t="shared" si="207"/>
        <v>1.8381823689672137E-2</v>
      </c>
      <c r="BS143" s="14">
        <f t="shared" si="253"/>
        <v>-5.9838635552274332E-2</v>
      </c>
      <c r="BT143" s="14">
        <f t="shared" si="208"/>
        <v>-5.5895271862924876</v>
      </c>
      <c r="BU143" s="14">
        <f t="shared" si="209"/>
        <v>0.27947635931462439</v>
      </c>
      <c r="BV143" s="14">
        <f t="shared" si="254"/>
        <v>40.875611210724486</v>
      </c>
      <c r="CA143" s="31">
        <f t="shared" si="255"/>
        <v>200</v>
      </c>
      <c r="CB143" s="48">
        <v>44890</v>
      </c>
      <c r="CC143" s="49">
        <v>93.410004000000001</v>
      </c>
      <c r="CD143" s="53">
        <f t="shared" si="210"/>
        <v>-0.45407480552446172</v>
      </c>
      <c r="CE143" s="53">
        <f t="shared" si="211"/>
        <v>-0.46643646109486758</v>
      </c>
      <c r="CF143" s="54">
        <f t="shared" si="212"/>
        <v>0.32488749316245841</v>
      </c>
      <c r="CG143" s="14">
        <f t="shared" si="213"/>
        <v>0.32488749316245841</v>
      </c>
      <c r="CH143" s="14">
        <f t="shared" si="256"/>
        <v>-0.2572422545372452</v>
      </c>
      <c r="CI143" s="14">
        <f t="shared" si="214"/>
        <v>-24.029000025293094</v>
      </c>
      <c r="CJ143" s="14">
        <f t="shared" si="215"/>
        <v>1.2014500012646547</v>
      </c>
      <c r="CK143" s="14">
        <f t="shared" si="257"/>
        <v>73.486160751471175</v>
      </c>
      <c r="CP143" s="31">
        <f t="shared" si="258"/>
        <v>200</v>
      </c>
      <c r="CQ143" s="48">
        <v>44890</v>
      </c>
      <c r="CR143" s="49">
        <v>93.410004000000001</v>
      </c>
      <c r="CS143" s="53">
        <f t="shared" si="216"/>
        <v>23.370245152657233</v>
      </c>
      <c r="CT143" s="53">
        <f t="shared" si="217"/>
        <v>23.357883497086828</v>
      </c>
      <c r="CU143" s="54">
        <f t="shared" si="218"/>
        <v>1</v>
      </c>
      <c r="CV143" s="14">
        <f t="shared" si="219"/>
        <v>1</v>
      </c>
      <c r="CW143" s="14">
        <f t="shared" si="259"/>
        <v>0</v>
      </c>
      <c r="CX143" s="14">
        <f t="shared" si="220"/>
        <v>0</v>
      </c>
      <c r="CY143" s="14">
        <f t="shared" si="221"/>
        <v>0</v>
      </c>
      <c r="CZ143" s="14">
        <f t="shared" si="260"/>
        <v>114.22845105</v>
      </c>
      <c r="DE143" s="31">
        <f t="shared" si="261"/>
        <v>200</v>
      </c>
      <c r="DF143" s="48">
        <v>44890</v>
      </c>
      <c r="DG143" s="49">
        <v>93.410004000000001</v>
      </c>
      <c r="DH143" s="53">
        <f t="shared" si="222"/>
        <v>-16.837338597174497</v>
      </c>
      <c r="DI143" s="53">
        <f t="shared" si="223"/>
        <v>-16.849700252744906</v>
      </c>
      <c r="DJ143" s="54">
        <f t="shared" si="224"/>
        <v>6.4975561921936707E-64</v>
      </c>
      <c r="DK143" s="14">
        <f t="shared" si="225"/>
        <v>6.4975561921936707E-64</v>
      </c>
      <c r="DL143" s="14">
        <f t="shared" si="262"/>
        <v>-1.8338442764305713E-58</v>
      </c>
      <c r="DM143" s="14">
        <f t="shared" si="226"/>
        <v>-1.7129940119675677E-56</v>
      </c>
      <c r="DN143" s="14">
        <f t="shared" si="227"/>
        <v>8.5649700598378398E-58</v>
      </c>
      <c r="DO143" s="14">
        <f t="shared" si="263"/>
        <v>118.69998918410973</v>
      </c>
      <c r="DT143" s="31">
        <f t="shared" si="264"/>
        <v>200</v>
      </c>
      <c r="DU143" s="48">
        <v>44890</v>
      </c>
      <c r="DV143" s="49">
        <v>93.410004000000001</v>
      </c>
      <c r="DW143" s="53">
        <f t="shared" si="228"/>
        <v>53.983979175973793</v>
      </c>
      <c r="DX143" s="53">
        <f t="shared" si="229"/>
        <v>53.971617520403392</v>
      </c>
      <c r="DY143" s="54">
        <f t="shared" si="230"/>
        <v>1</v>
      </c>
      <c r="DZ143" s="14">
        <f t="shared" si="231"/>
        <v>1</v>
      </c>
      <c r="EA143" s="14">
        <f t="shared" si="265"/>
        <v>0</v>
      </c>
      <c r="EB143" s="14">
        <f t="shared" si="232"/>
        <v>0</v>
      </c>
      <c r="EC143" s="14">
        <f t="shared" si="233"/>
        <v>0</v>
      </c>
      <c r="ED143" s="14">
        <f t="shared" si="266"/>
        <v>114.22845105</v>
      </c>
      <c r="EI143" s="31">
        <f t="shared" si="267"/>
        <v>200</v>
      </c>
      <c r="EJ143" s="48">
        <v>44890</v>
      </c>
      <c r="EK143" s="49">
        <v>93.410004000000001</v>
      </c>
      <c r="EL143" s="53">
        <f t="shared" si="234"/>
        <v>95.307378040842195</v>
      </c>
      <c r="EM143" s="53">
        <f t="shared" si="235"/>
        <v>95.295016385271779</v>
      </c>
      <c r="EN143" s="54">
        <f t="shared" si="236"/>
        <v>1</v>
      </c>
      <c r="EO143" s="14">
        <f t="shared" si="237"/>
        <v>1</v>
      </c>
      <c r="EP143" s="14">
        <f t="shared" si="268"/>
        <v>0</v>
      </c>
      <c r="EQ143" s="14">
        <f t="shared" si="238"/>
        <v>0</v>
      </c>
      <c r="ER143" s="14">
        <f t="shared" si="239"/>
        <v>0</v>
      </c>
      <c r="ES143" s="14">
        <f t="shared" si="269"/>
        <v>114.22845105</v>
      </c>
    </row>
    <row r="144" spans="4:149" x14ac:dyDescent="0.35">
      <c r="D144" s="31">
        <f t="shared" si="240"/>
        <v>203</v>
      </c>
      <c r="E144" s="48">
        <v>44893</v>
      </c>
      <c r="F144" s="49">
        <v>93.949996999999996</v>
      </c>
      <c r="G144" s="53">
        <f t="shared" si="180"/>
        <v>5.9997081550861466</v>
      </c>
      <c r="H144" s="53">
        <f t="shared" si="181"/>
        <v>5.9874593937121583</v>
      </c>
      <c r="I144" s="54">
        <f t="shared" si="182"/>
        <v>0.99999999901163761</v>
      </c>
      <c r="J144" s="14">
        <f t="shared" si="183"/>
        <v>0.99999999901163761</v>
      </c>
      <c r="K144" s="14">
        <f t="shared" si="241"/>
        <v>1.4056587782640406E-8</v>
      </c>
      <c r="L144" s="14">
        <f t="shared" si="184"/>
        <v>1.3206163800093028E-6</v>
      </c>
      <c r="M144" s="14">
        <f t="shared" si="185"/>
        <v>6.6030819000465136E-8</v>
      </c>
      <c r="N144" s="14">
        <f t="shared" si="242"/>
        <v>128.92908590860304</v>
      </c>
      <c r="S144" s="31">
        <f t="shared" si="243"/>
        <v>203</v>
      </c>
      <c r="T144" s="48">
        <v>44893</v>
      </c>
      <c r="U144" s="49">
        <v>93.949996999999996</v>
      </c>
      <c r="V144" s="53">
        <f t="shared" si="186"/>
        <v>3.3516627925542775</v>
      </c>
      <c r="W144" s="53">
        <f t="shared" si="187"/>
        <v>3.3394140311802878</v>
      </c>
      <c r="X144" s="54">
        <f t="shared" si="188"/>
        <v>0.99959836102063604</v>
      </c>
      <c r="Y144" s="14">
        <f t="shared" si="189"/>
        <v>0.99959836102063604</v>
      </c>
      <c r="Z144" s="14">
        <f t="shared" si="244"/>
        <v>1.3651508310335014E-3</v>
      </c>
      <c r="AA144" s="14">
        <f t="shared" si="190"/>
        <v>0.12825591648014495</v>
      </c>
      <c r="AB144" s="14">
        <f t="shared" si="191"/>
        <v>6.4127958240072476E-3</v>
      </c>
      <c r="AC144" s="14">
        <f t="shared" si="245"/>
        <v>137.53234034864172</v>
      </c>
      <c r="AH144" s="31">
        <f t="shared" si="246"/>
        <v>203</v>
      </c>
      <c r="AI144" s="48">
        <v>44893</v>
      </c>
      <c r="AJ144" s="49">
        <v>93.949996999999996</v>
      </c>
      <c r="AK144" s="53">
        <f t="shared" si="192"/>
        <v>-1.6999013475944933</v>
      </c>
      <c r="AL144" s="53">
        <f t="shared" si="193"/>
        <v>-1.7121501089684832</v>
      </c>
      <c r="AM144" s="54">
        <f t="shared" si="194"/>
        <v>4.4574741704306933E-2</v>
      </c>
      <c r="AN144" s="14">
        <f t="shared" si="195"/>
        <v>4.4574741704306933E-2</v>
      </c>
      <c r="AO144" s="14">
        <f t="shared" si="247"/>
        <v>2.6192918014634796E-2</v>
      </c>
      <c r="AP144" s="14">
        <f t="shared" si="196"/>
        <v>2.4608245688961849</v>
      </c>
      <c r="AQ144" s="14">
        <f t="shared" si="197"/>
        <v>0.12304122844480925</v>
      </c>
      <c r="AR144" s="14">
        <f t="shared" si="248"/>
        <v>43.459477008065477</v>
      </c>
      <c r="AW144" s="31">
        <f t="shared" si="249"/>
        <v>203</v>
      </c>
      <c r="AX144" s="48">
        <v>44893</v>
      </c>
      <c r="AY144" s="49">
        <v>93.949996999999996</v>
      </c>
      <c r="AZ144" s="53">
        <f t="shared" si="198"/>
        <v>29.785933753326795</v>
      </c>
      <c r="BA144" s="53">
        <f t="shared" si="199"/>
        <v>29.773684991952805</v>
      </c>
      <c r="BB144" s="54">
        <f t="shared" si="200"/>
        <v>1</v>
      </c>
      <c r="BC144" s="14">
        <f t="shared" si="201"/>
        <v>1</v>
      </c>
      <c r="BD144" s="14">
        <f t="shared" si="250"/>
        <v>0</v>
      </c>
      <c r="BE144" s="14">
        <f t="shared" si="202"/>
        <v>0</v>
      </c>
      <c r="BF144" s="14">
        <f t="shared" si="203"/>
        <v>0</v>
      </c>
      <c r="BG144" s="14">
        <f t="shared" si="251"/>
        <v>114.22845105</v>
      </c>
      <c r="BL144" s="31">
        <f t="shared" si="252"/>
        <v>203</v>
      </c>
      <c r="BM144" s="48">
        <v>44893</v>
      </c>
      <c r="BN144" s="49">
        <v>93.949996999999996</v>
      </c>
      <c r="BO144" s="53">
        <f t="shared" si="204"/>
        <v>-1.6999013475944933</v>
      </c>
      <c r="BP144" s="53">
        <f t="shared" si="205"/>
        <v>-1.7121501089684832</v>
      </c>
      <c r="BQ144" s="54">
        <f t="shared" si="206"/>
        <v>4.4574741704306933E-2</v>
      </c>
      <c r="BR144" s="14">
        <f t="shared" si="207"/>
        <v>4.4574741704306933E-2</v>
      </c>
      <c r="BS144" s="14">
        <f t="shared" si="253"/>
        <v>2.6192918014634796E-2</v>
      </c>
      <c r="BT144" s="14">
        <f t="shared" si="208"/>
        <v>2.4608245688961849</v>
      </c>
      <c r="BU144" s="14">
        <f t="shared" si="209"/>
        <v>0.12304122844480925</v>
      </c>
      <c r="BV144" s="14">
        <f t="shared" si="254"/>
        <v>43.459477008065477</v>
      </c>
      <c r="CA144" s="31">
        <f t="shared" si="255"/>
        <v>203</v>
      </c>
      <c r="CB144" s="48">
        <v>44893</v>
      </c>
      <c r="CC144" s="49">
        <v>93.949996999999996</v>
      </c>
      <c r="CD144" s="53">
        <f t="shared" si="210"/>
        <v>-5.053397887267326E-2</v>
      </c>
      <c r="CE144" s="53">
        <f t="shared" si="211"/>
        <v>-6.2782740246663013E-2</v>
      </c>
      <c r="CF144" s="54">
        <f t="shared" si="212"/>
        <v>0.47984843637988311</v>
      </c>
      <c r="CG144" s="14">
        <f t="shared" si="213"/>
        <v>0.47984843637988311</v>
      </c>
      <c r="CH144" s="14">
        <f t="shared" si="256"/>
        <v>0.15496094321742471</v>
      </c>
      <c r="CI144" s="14">
        <f t="shared" si="214"/>
        <v>14.558580150394221</v>
      </c>
      <c r="CJ144" s="14">
        <f t="shared" si="215"/>
        <v>0.72792900751971112</v>
      </c>
      <c r="CK144" s="14">
        <f t="shared" si="257"/>
        <v>88.772669909385101</v>
      </c>
      <c r="CP144" s="31">
        <f t="shared" si="258"/>
        <v>203</v>
      </c>
      <c r="CQ144" s="48">
        <v>44893</v>
      </c>
      <c r="CR144" s="49">
        <v>93.949996999999996</v>
      </c>
      <c r="CS144" s="53">
        <f t="shared" si="216"/>
        <v>23.99336960696758</v>
      </c>
      <c r="CT144" s="53">
        <f t="shared" si="217"/>
        <v>23.98112084559359</v>
      </c>
      <c r="CU144" s="54">
        <f t="shared" si="218"/>
        <v>1</v>
      </c>
      <c r="CV144" s="14">
        <f t="shared" si="219"/>
        <v>1</v>
      </c>
      <c r="CW144" s="14">
        <f t="shared" si="259"/>
        <v>0</v>
      </c>
      <c r="CX144" s="14">
        <f t="shared" si="220"/>
        <v>0</v>
      </c>
      <c r="CY144" s="14">
        <f t="shared" si="221"/>
        <v>0</v>
      </c>
      <c r="CZ144" s="14">
        <f t="shared" si="260"/>
        <v>114.22845105</v>
      </c>
      <c r="DE144" s="31">
        <f t="shared" si="261"/>
        <v>203</v>
      </c>
      <c r="DF144" s="48">
        <v>44893</v>
      </c>
      <c r="DG144" s="49">
        <v>93.949996999999996</v>
      </c>
      <c r="DH144" s="53">
        <f t="shared" si="222"/>
        <v>-16.584798785559943</v>
      </c>
      <c r="DI144" s="53">
        <f t="shared" si="223"/>
        <v>-16.597047546933936</v>
      </c>
      <c r="DJ144" s="54">
        <f t="shared" si="224"/>
        <v>4.4882916529634231E-62</v>
      </c>
      <c r="DK144" s="14">
        <f t="shared" si="225"/>
        <v>4.4882916529634231E-62</v>
      </c>
      <c r="DL144" s="14">
        <f t="shared" si="262"/>
        <v>4.423316091041486E-62</v>
      </c>
      <c r="DM144" s="14">
        <f t="shared" si="226"/>
        <v>4.1557053348339931E-60</v>
      </c>
      <c r="DN144" s="14">
        <f t="shared" si="227"/>
        <v>2.0778526674169966E-61</v>
      </c>
      <c r="DO144" s="14">
        <f t="shared" si="263"/>
        <v>118.69998918410973</v>
      </c>
      <c r="DT144" s="31">
        <f t="shared" si="264"/>
        <v>203</v>
      </c>
      <c r="DU144" s="48">
        <v>44893</v>
      </c>
      <c r="DV144" s="49">
        <v>93.949996999999996</v>
      </c>
      <c r="DW144" s="53">
        <f t="shared" si="228"/>
        <v>54.889263825614528</v>
      </c>
      <c r="DX144" s="53">
        <f t="shared" si="229"/>
        <v>54.877015064240531</v>
      </c>
      <c r="DY144" s="54">
        <f t="shared" si="230"/>
        <v>1</v>
      </c>
      <c r="DZ144" s="14">
        <f t="shared" si="231"/>
        <v>1</v>
      </c>
      <c r="EA144" s="14">
        <f t="shared" si="265"/>
        <v>0</v>
      </c>
      <c r="EB144" s="14">
        <f t="shared" si="232"/>
        <v>0</v>
      </c>
      <c r="EC144" s="14">
        <f t="shared" si="233"/>
        <v>0</v>
      </c>
      <c r="ED144" s="14">
        <f t="shared" si="266"/>
        <v>114.22845105</v>
      </c>
      <c r="EI144" s="31">
        <f t="shared" si="267"/>
        <v>203</v>
      </c>
      <c r="EJ144" s="48">
        <v>44893</v>
      </c>
      <c r="EK144" s="49">
        <v>93.949996999999996</v>
      </c>
      <c r="EL144" s="53">
        <f t="shared" si="234"/>
        <v>96.593531560858068</v>
      </c>
      <c r="EM144" s="53">
        <f t="shared" si="235"/>
        <v>96.5812827994841</v>
      </c>
      <c r="EN144" s="54">
        <f t="shared" si="236"/>
        <v>1</v>
      </c>
      <c r="EO144" s="14">
        <f t="shared" si="237"/>
        <v>1</v>
      </c>
      <c r="EP144" s="14">
        <f t="shared" si="268"/>
        <v>0</v>
      </c>
      <c r="EQ144" s="14">
        <f t="shared" si="238"/>
        <v>0</v>
      </c>
      <c r="ER144" s="14">
        <f t="shared" si="239"/>
        <v>0</v>
      </c>
      <c r="ES144" s="14">
        <f t="shared" si="269"/>
        <v>114.22845105</v>
      </c>
    </row>
    <row r="145" spans="4:149" x14ac:dyDescent="0.35">
      <c r="D145" s="31">
        <f t="shared" si="240"/>
        <v>204</v>
      </c>
      <c r="E145" s="48">
        <v>44894</v>
      </c>
      <c r="F145" s="49">
        <v>92.419998000000007</v>
      </c>
      <c r="G145" s="53">
        <f t="shared" si="180"/>
        <v>4.6526455889856297</v>
      </c>
      <c r="H145" s="53">
        <f t="shared" si="181"/>
        <v>4.6404346909522269</v>
      </c>
      <c r="I145" s="54">
        <f t="shared" si="182"/>
        <v>0.99999836148395183</v>
      </c>
      <c r="J145" s="14">
        <f t="shared" si="183"/>
        <v>0.99999836148395183</v>
      </c>
      <c r="K145" s="14">
        <f t="shared" si="241"/>
        <v>-1.6375276857827359E-6</v>
      </c>
      <c r="L145" s="14">
        <f t="shared" si="184"/>
        <v>-1.5134030544498508E-4</v>
      </c>
      <c r="M145" s="14">
        <f t="shared" si="185"/>
        <v>7.5670152722492548E-6</v>
      </c>
      <c r="N145" s="14">
        <f t="shared" si="242"/>
        <v>128.92894213531287</v>
      </c>
      <c r="S145" s="31">
        <f t="shared" si="243"/>
        <v>204</v>
      </c>
      <c r="T145" s="48">
        <v>44894</v>
      </c>
      <c r="U145" s="49">
        <v>92.419998000000007</v>
      </c>
      <c r="V145" s="53">
        <f t="shared" si="186"/>
        <v>1.996389213375241</v>
      </c>
      <c r="W145" s="53">
        <f t="shared" si="187"/>
        <v>1.9841783153418389</v>
      </c>
      <c r="X145" s="54">
        <f t="shared" si="188"/>
        <v>0.97705421299811102</v>
      </c>
      <c r="Y145" s="14">
        <f t="shared" si="189"/>
        <v>0.97705421299811102</v>
      </c>
      <c r="Z145" s="14">
        <f t="shared" si="244"/>
        <v>-2.2544148022525023E-2</v>
      </c>
      <c r="AA145" s="14">
        <f t="shared" si="190"/>
        <v>-2.0835301151534669</v>
      </c>
      <c r="AB145" s="14">
        <f t="shared" si="191"/>
        <v>0.10417650575767334</v>
      </c>
      <c r="AC145" s="14">
        <f t="shared" si="245"/>
        <v>135.55298673924594</v>
      </c>
      <c r="AH145" s="31">
        <f t="shared" si="246"/>
        <v>204</v>
      </c>
      <c r="AI145" s="48">
        <v>44894</v>
      </c>
      <c r="AJ145" s="49">
        <v>92.419998000000007</v>
      </c>
      <c r="AK145" s="53">
        <f t="shared" si="192"/>
        <v>-3.0708387291421029</v>
      </c>
      <c r="AL145" s="53">
        <f t="shared" si="193"/>
        <v>-3.0830496271755052</v>
      </c>
      <c r="AM145" s="54">
        <f t="shared" si="194"/>
        <v>1.0672920550149803E-3</v>
      </c>
      <c r="AN145" s="14">
        <f t="shared" si="195"/>
        <v>1.0672920550149803E-3</v>
      </c>
      <c r="AO145" s="14">
        <f t="shared" si="247"/>
        <v>-4.350744964929195E-2</v>
      </c>
      <c r="AP145" s="14">
        <f t="shared" si="196"/>
        <v>-4.0209584095726632</v>
      </c>
      <c r="AQ145" s="14">
        <f t="shared" si="197"/>
        <v>0.20104792047863318</v>
      </c>
      <c r="AR145" s="14">
        <f t="shared" si="248"/>
        <v>39.639566518971449</v>
      </c>
      <c r="AW145" s="31">
        <f t="shared" si="249"/>
        <v>204</v>
      </c>
      <c r="AX145" s="48">
        <v>44894</v>
      </c>
      <c r="AY145" s="49">
        <v>92.419998000000007</v>
      </c>
      <c r="AZ145" s="53">
        <f t="shared" si="198"/>
        <v>28.512627102528597</v>
      </c>
      <c r="BA145" s="53">
        <f t="shared" si="199"/>
        <v>28.500416204495192</v>
      </c>
      <c r="BB145" s="54">
        <f t="shared" si="200"/>
        <v>1</v>
      </c>
      <c r="BC145" s="14">
        <f t="shared" si="201"/>
        <v>1</v>
      </c>
      <c r="BD145" s="14">
        <f t="shared" si="250"/>
        <v>0</v>
      </c>
      <c r="BE145" s="14">
        <f t="shared" si="202"/>
        <v>0</v>
      </c>
      <c r="BF145" s="14">
        <f t="shared" si="203"/>
        <v>0</v>
      </c>
      <c r="BG145" s="14">
        <f t="shared" si="251"/>
        <v>114.22845105</v>
      </c>
      <c r="BL145" s="31">
        <f t="shared" si="252"/>
        <v>204</v>
      </c>
      <c r="BM145" s="48">
        <v>44894</v>
      </c>
      <c r="BN145" s="49">
        <v>92.419998000000007</v>
      </c>
      <c r="BO145" s="53">
        <f t="shared" si="204"/>
        <v>-3.0708387291421029</v>
      </c>
      <c r="BP145" s="53">
        <f t="shared" si="205"/>
        <v>-3.0830496271755052</v>
      </c>
      <c r="BQ145" s="54">
        <f t="shared" si="206"/>
        <v>1.0672920550149803E-3</v>
      </c>
      <c r="BR145" s="14">
        <f t="shared" si="207"/>
        <v>1.0672920550149803E-3</v>
      </c>
      <c r="BS145" s="14">
        <f t="shared" si="253"/>
        <v>-4.350744964929195E-2</v>
      </c>
      <c r="BT145" s="14">
        <f t="shared" si="208"/>
        <v>-4.0209584095726632</v>
      </c>
      <c r="BU145" s="14">
        <f t="shared" si="209"/>
        <v>0.20104792047863318</v>
      </c>
      <c r="BV145" s="14">
        <f t="shared" si="254"/>
        <v>39.639566518971449</v>
      </c>
      <c r="CA145" s="31">
        <f t="shared" si="255"/>
        <v>204</v>
      </c>
      <c r="CB145" s="48">
        <v>44894</v>
      </c>
      <c r="CC145" s="49">
        <v>92.419998000000007</v>
      </c>
      <c r="CD145" s="53">
        <f t="shared" si="210"/>
        <v>-1.4163570307235609</v>
      </c>
      <c r="CE145" s="53">
        <f t="shared" si="211"/>
        <v>-1.428567928756963</v>
      </c>
      <c r="CF145" s="54">
        <f t="shared" si="212"/>
        <v>7.833549895887118E-2</v>
      </c>
      <c r="CG145" s="14">
        <f t="shared" si="213"/>
        <v>7.833549895887118E-2</v>
      </c>
      <c r="CH145" s="14">
        <f t="shared" si="256"/>
        <v>-0.40151293742101191</v>
      </c>
      <c r="CI145" s="14">
        <f t="shared" si="214"/>
        <v>-37.10782487342405</v>
      </c>
      <c r="CJ145" s="14">
        <f t="shared" si="215"/>
        <v>1.8553912436712026</v>
      </c>
      <c r="CK145" s="14">
        <f t="shared" si="257"/>
        <v>53.52023627963225</v>
      </c>
      <c r="CP145" s="31">
        <f t="shared" si="258"/>
        <v>204</v>
      </c>
      <c r="CQ145" s="48">
        <v>44894</v>
      </c>
      <c r="CR145" s="49">
        <v>92.419998000000007</v>
      </c>
      <c r="CS145" s="53">
        <f t="shared" si="216"/>
        <v>22.70210147384854</v>
      </c>
      <c r="CT145" s="53">
        <f t="shared" si="217"/>
        <v>22.689890575815141</v>
      </c>
      <c r="CU145" s="54">
        <f t="shared" si="218"/>
        <v>1</v>
      </c>
      <c r="CV145" s="14">
        <f t="shared" si="219"/>
        <v>1</v>
      </c>
      <c r="CW145" s="14">
        <f t="shared" si="259"/>
        <v>0</v>
      </c>
      <c r="CX145" s="14">
        <f t="shared" si="220"/>
        <v>0</v>
      </c>
      <c r="CY145" s="14">
        <f t="shared" si="221"/>
        <v>0</v>
      </c>
      <c r="CZ145" s="14">
        <f t="shared" si="260"/>
        <v>114.22845105</v>
      </c>
      <c r="DE145" s="31">
        <f t="shared" si="261"/>
        <v>204</v>
      </c>
      <c r="DF145" s="48">
        <v>44894</v>
      </c>
      <c r="DG145" s="49">
        <v>92.419998000000007</v>
      </c>
      <c r="DH145" s="53">
        <f t="shared" si="222"/>
        <v>-18.0018909986164</v>
      </c>
      <c r="DI145" s="53">
        <f t="shared" si="223"/>
        <v>-18.014101896649805</v>
      </c>
      <c r="DJ145" s="54">
        <f t="shared" si="224"/>
        <v>9.4139663024951703E-73</v>
      </c>
      <c r="DK145" s="14">
        <f t="shared" si="225"/>
        <v>9.4139663024951703E-73</v>
      </c>
      <c r="DL145" s="14">
        <f t="shared" si="262"/>
        <v>-4.4882916528692837E-62</v>
      </c>
      <c r="DM145" s="14">
        <f t="shared" si="226"/>
        <v>-4.1480790558159591E-60</v>
      </c>
      <c r="DN145" s="14">
        <f t="shared" si="227"/>
        <v>2.0740395279079795E-61</v>
      </c>
      <c r="DO145" s="14">
        <f t="shared" si="263"/>
        <v>118.69998918410973</v>
      </c>
      <c r="DT145" s="31">
        <f t="shared" si="264"/>
        <v>204</v>
      </c>
      <c r="DU145" s="48">
        <v>44894</v>
      </c>
      <c r="DV145" s="49">
        <v>92.419998000000007</v>
      </c>
      <c r="DW145" s="53">
        <f t="shared" si="228"/>
        <v>53.693797144801081</v>
      </c>
      <c r="DX145" s="53">
        <f t="shared" si="229"/>
        <v>53.681586246767687</v>
      </c>
      <c r="DY145" s="54">
        <f t="shared" si="230"/>
        <v>1</v>
      </c>
      <c r="DZ145" s="14">
        <f t="shared" si="231"/>
        <v>1</v>
      </c>
      <c r="EA145" s="14">
        <f t="shared" si="265"/>
        <v>0</v>
      </c>
      <c r="EB145" s="14">
        <f t="shared" si="232"/>
        <v>0</v>
      </c>
      <c r="EC145" s="14">
        <f t="shared" si="233"/>
        <v>0</v>
      </c>
      <c r="ED145" s="14">
        <f t="shared" si="266"/>
        <v>114.22845105</v>
      </c>
      <c r="EI145" s="31">
        <f t="shared" si="267"/>
        <v>204</v>
      </c>
      <c r="EJ145" s="48">
        <v>44894</v>
      </c>
      <c r="EK145" s="49">
        <v>92.419998000000007</v>
      </c>
      <c r="EL145" s="53">
        <f t="shared" si="234"/>
        <v>95.527380749269952</v>
      </c>
      <c r="EM145" s="53">
        <f t="shared" si="235"/>
        <v>95.51516985123655</v>
      </c>
      <c r="EN145" s="54">
        <f t="shared" si="236"/>
        <v>1</v>
      </c>
      <c r="EO145" s="14">
        <f t="shared" si="237"/>
        <v>1</v>
      </c>
      <c r="EP145" s="14">
        <f t="shared" si="268"/>
        <v>0</v>
      </c>
      <c r="EQ145" s="14">
        <f t="shared" si="238"/>
        <v>0</v>
      </c>
      <c r="ER145" s="14">
        <f t="shared" si="239"/>
        <v>0</v>
      </c>
      <c r="ES145" s="14">
        <f t="shared" si="269"/>
        <v>114.22845105</v>
      </c>
    </row>
    <row r="146" spans="4:149" x14ac:dyDescent="0.35">
      <c r="D146" s="31">
        <f t="shared" si="240"/>
        <v>205</v>
      </c>
      <c r="E146" s="48">
        <v>44895</v>
      </c>
      <c r="F146" s="49">
        <v>96.540001000000004</v>
      </c>
      <c r="G146" s="53">
        <f t="shared" si="180"/>
        <v>8.2289508590549314</v>
      </c>
      <c r="H146" s="53">
        <f t="shared" si="181"/>
        <v>8.2167779421338576</v>
      </c>
      <c r="I146" s="54">
        <f t="shared" si="182"/>
        <v>0.99999999999999989</v>
      </c>
      <c r="J146" s="14">
        <f t="shared" si="183"/>
        <v>0.99999999999999989</v>
      </c>
      <c r="K146" s="14">
        <f t="shared" si="241"/>
        <v>1.6385160480636429E-6</v>
      </c>
      <c r="L146" s="14">
        <f t="shared" si="184"/>
        <v>1.5818234091858013E-4</v>
      </c>
      <c r="M146" s="14">
        <f t="shared" si="185"/>
        <v>7.9091170459290064E-6</v>
      </c>
      <c r="N146" s="14">
        <f t="shared" si="242"/>
        <v>128.92910822677084</v>
      </c>
      <c r="S146" s="31">
        <f t="shared" si="243"/>
        <v>205</v>
      </c>
      <c r="T146" s="48">
        <v>44895</v>
      </c>
      <c r="U146" s="49">
        <v>96.540001000000004</v>
      </c>
      <c r="V146" s="53">
        <f t="shared" si="186"/>
        <v>5.5644066118989759</v>
      </c>
      <c r="W146" s="53">
        <f t="shared" si="187"/>
        <v>5.5522336949779012</v>
      </c>
      <c r="X146" s="54">
        <f t="shared" si="188"/>
        <v>0.99999998684770242</v>
      </c>
      <c r="Y146" s="14">
        <f t="shared" si="189"/>
        <v>0.99999998684770242</v>
      </c>
      <c r="Z146" s="14">
        <f t="shared" si="244"/>
        <v>2.29457738495914E-2</v>
      </c>
      <c r="AA146" s="14">
        <f t="shared" si="190"/>
        <v>2.2151850303853275</v>
      </c>
      <c r="AB146" s="14">
        <f t="shared" si="191"/>
        <v>0.11075925151926638</v>
      </c>
      <c r="AC146" s="14">
        <f t="shared" si="245"/>
        <v>137.87893102115052</v>
      </c>
      <c r="AH146" s="31">
        <f t="shared" si="246"/>
        <v>205</v>
      </c>
      <c r="AI146" s="48">
        <v>44895</v>
      </c>
      <c r="AJ146" s="49">
        <v>96.540001000000004</v>
      </c>
      <c r="AK146" s="53">
        <f t="shared" si="192"/>
        <v>0.48136824736617162</v>
      </c>
      <c r="AL146" s="53">
        <f t="shared" si="193"/>
        <v>0.46919533044509787</v>
      </c>
      <c r="AM146" s="54">
        <f t="shared" si="194"/>
        <v>0.68487260007049111</v>
      </c>
      <c r="AN146" s="14">
        <f t="shared" si="195"/>
        <v>0.68487260007049111</v>
      </c>
      <c r="AO146" s="14">
        <f t="shared" si="247"/>
        <v>0.68380530801547612</v>
      </c>
      <c r="AP146" s="14">
        <f t="shared" si="196"/>
        <v>66.014565119619377</v>
      </c>
      <c r="AQ146" s="14">
        <f t="shared" si="197"/>
        <v>3.3007282559809692</v>
      </c>
      <c r="AR146" s="14">
        <f t="shared" si="248"/>
        <v>108.9548598945718</v>
      </c>
      <c r="AW146" s="31">
        <f t="shared" si="249"/>
        <v>205</v>
      </c>
      <c r="AX146" s="48">
        <v>44895</v>
      </c>
      <c r="AY146" s="49">
        <v>96.540001000000004</v>
      </c>
      <c r="AZ146" s="53">
        <f t="shared" si="198"/>
        <v>32.163378673670202</v>
      </c>
      <c r="BA146" s="53">
        <f t="shared" si="199"/>
        <v>32.151205756749128</v>
      </c>
      <c r="BB146" s="54">
        <f t="shared" si="200"/>
        <v>1</v>
      </c>
      <c r="BC146" s="14">
        <f t="shared" si="201"/>
        <v>1</v>
      </c>
      <c r="BD146" s="14">
        <f t="shared" si="250"/>
        <v>0</v>
      </c>
      <c r="BE146" s="14">
        <f t="shared" si="202"/>
        <v>0</v>
      </c>
      <c r="BF146" s="14">
        <f t="shared" si="203"/>
        <v>0</v>
      </c>
      <c r="BG146" s="14">
        <f t="shared" si="251"/>
        <v>114.22845105</v>
      </c>
      <c r="BL146" s="31">
        <f t="shared" si="252"/>
        <v>205</v>
      </c>
      <c r="BM146" s="48">
        <v>44895</v>
      </c>
      <c r="BN146" s="49">
        <v>96.540001000000004</v>
      </c>
      <c r="BO146" s="53">
        <f t="shared" si="204"/>
        <v>0.48136824736617162</v>
      </c>
      <c r="BP146" s="53">
        <f t="shared" si="205"/>
        <v>0.46919533044509787</v>
      </c>
      <c r="BQ146" s="54">
        <f t="shared" si="206"/>
        <v>0.68487260007049111</v>
      </c>
      <c r="BR146" s="14">
        <f t="shared" si="207"/>
        <v>0.68487260007049111</v>
      </c>
      <c r="BS146" s="14">
        <f t="shared" si="253"/>
        <v>0.68380530801547612</v>
      </c>
      <c r="BT146" s="14">
        <f t="shared" si="208"/>
        <v>66.014565119619377</v>
      </c>
      <c r="BU146" s="14">
        <f t="shared" si="209"/>
        <v>3.3007282559809692</v>
      </c>
      <c r="BV146" s="14">
        <f t="shared" si="254"/>
        <v>108.9548598945718</v>
      </c>
      <c r="CA146" s="31">
        <f t="shared" si="255"/>
        <v>205</v>
      </c>
      <c r="CB146" s="48">
        <v>44895</v>
      </c>
      <c r="CC146" s="49">
        <v>96.540001000000004</v>
      </c>
      <c r="CD146" s="53">
        <f t="shared" si="210"/>
        <v>2.1410121477155428</v>
      </c>
      <c r="CE146" s="53">
        <f t="shared" si="211"/>
        <v>2.128839230794469</v>
      </c>
      <c r="CF146" s="54">
        <f t="shared" si="212"/>
        <v>0.98386347077331582</v>
      </c>
      <c r="CG146" s="14">
        <f t="shared" si="213"/>
        <v>0.98386347077331582</v>
      </c>
      <c r="CH146" s="14">
        <f t="shared" si="256"/>
        <v>0.90552797181444467</v>
      </c>
      <c r="CI146" s="14">
        <f t="shared" si="214"/>
        <v>87.419671304494457</v>
      </c>
      <c r="CJ146" s="14">
        <f t="shared" si="215"/>
        <v>4.3709835652247229</v>
      </c>
      <c r="CK146" s="14">
        <f t="shared" si="257"/>
        <v>145.31089114935142</v>
      </c>
      <c r="CP146" s="31">
        <f t="shared" si="258"/>
        <v>205</v>
      </c>
      <c r="CQ146" s="48">
        <v>44895</v>
      </c>
      <c r="CR146" s="49">
        <v>96.540001000000004</v>
      </c>
      <c r="CS146" s="53">
        <f t="shared" si="216"/>
        <v>26.334723435790934</v>
      </c>
      <c r="CT146" s="53">
        <f t="shared" si="217"/>
        <v>26.322550518869864</v>
      </c>
      <c r="CU146" s="54">
        <f t="shared" si="218"/>
        <v>1</v>
      </c>
      <c r="CV146" s="14">
        <f t="shared" si="219"/>
        <v>1</v>
      </c>
      <c r="CW146" s="14">
        <f t="shared" si="259"/>
        <v>0</v>
      </c>
      <c r="CX146" s="14">
        <f t="shared" si="220"/>
        <v>0</v>
      </c>
      <c r="CY146" s="14">
        <f t="shared" si="221"/>
        <v>0</v>
      </c>
      <c r="CZ146" s="14">
        <f t="shared" si="260"/>
        <v>114.22845105</v>
      </c>
      <c r="DE146" s="31">
        <f t="shared" si="261"/>
        <v>205</v>
      </c>
      <c r="DF146" s="48">
        <v>44895</v>
      </c>
      <c r="DG146" s="49">
        <v>96.540001000000004</v>
      </c>
      <c r="DH146" s="53">
        <f t="shared" si="222"/>
        <v>-14.496270881865279</v>
      </c>
      <c r="DI146" s="53">
        <f t="shared" si="223"/>
        <v>-14.508443798786352</v>
      </c>
      <c r="DJ146" s="54">
        <f t="shared" si="224"/>
        <v>6.3956392549021595E-48</v>
      </c>
      <c r="DK146" s="14">
        <f t="shared" si="225"/>
        <v>6.3956392549021595E-48</v>
      </c>
      <c r="DL146" s="14">
        <f t="shared" si="262"/>
        <v>6.3956392549021595E-48</v>
      </c>
      <c r="DM146" s="14">
        <f t="shared" si="226"/>
        <v>6.1743502006389377E-46</v>
      </c>
      <c r="DN146" s="14">
        <f t="shared" si="227"/>
        <v>3.0871751003194689E-47</v>
      </c>
      <c r="DO146" s="14">
        <f t="shared" si="263"/>
        <v>118.69998918410973</v>
      </c>
      <c r="DT146" s="31">
        <f t="shared" si="264"/>
        <v>205</v>
      </c>
      <c r="DU146" s="48">
        <v>44895</v>
      </c>
      <c r="DV146" s="49">
        <v>96.540001000000004</v>
      </c>
      <c r="DW146" s="53">
        <f t="shared" si="228"/>
        <v>57.423117300132731</v>
      </c>
      <c r="DX146" s="53">
        <f t="shared" si="229"/>
        <v>57.410944383211664</v>
      </c>
      <c r="DY146" s="54">
        <f t="shared" si="230"/>
        <v>1</v>
      </c>
      <c r="DZ146" s="14">
        <f t="shared" si="231"/>
        <v>1</v>
      </c>
      <c r="EA146" s="14">
        <f t="shared" si="265"/>
        <v>0</v>
      </c>
      <c r="EB146" s="14">
        <f t="shared" si="232"/>
        <v>0</v>
      </c>
      <c r="EC146" s="14">
        <f t="shared" si="233"/>
        <v>0</v>
      </c>
      <c r="ED146" s="14">
        <f t="shared" si="266"/>
        <v>114.22845105</v>
      </c>
      <c r="EI146" s="31">
        <f t="shared" si="267"/>
        <v>205</v>
      </c>
      <c r="EJ146" s="48">
        <v>44895</v>
      </c>
      <c r="EK146" s="49">
        <v>96.540001000000004</v>
      </c>
      <c r="EL146" s="53">
        <f t="shared" si="234"/>
        <v>99.387227223667836</v>
      </c>
      <c r="EM146" s="53">
        <f t="shared" si="235"/>
        <v>99.375054306746762</v>
      </c>
      <c r="EN146" s="54">
        <f t="shared" si="236"/>
        <v>1</v>
      </c>
      <c r="EO146" s="14">
        <f t="shared" si="237"/>
        <v>1</v>
      </c>
      <c r="EP146" s="14">
        <f t="shared" si="268"/>
        <v>0</v>
      </c>
      <c r="EQ146" s="14">
        <f t="shared" si="238"/>
        <v>0</v>
      </c>
      <c r="ER146" s="14">
        <f t="shared" si="239"/>
        <v>0</v>
      </c>
      <c r="ES146" s="14">
        <f t="shared" si="269"/>
        <v>114.22845105</v>
      </c>
    </row>
    <row r="147" spans="4:149" x14ac:dyDescent="0.35">
      <c r="D147" s="31">
        <f t="shared" si="240"/>
        <v>206</v>
      </c>
      <c r="E147" s="48">
        <v>44896</v>
      </c>
      <c r="F147" s="49">
        <v>95.5</v>
      </c>
      <c r="G147" s="53">
        <f t="shared" si="180"/>
        <v>7.341061678101461</v>
      </c>
      <c r="H147" s="53">
        <f t="shared" si="181"/>
        <v>7.3289268611703102</v>
      </c>
      <c r="I147" s="54">
        <f t="shared" si="182"/>
        <v>0.99999999999989408</v>
      </c>
      <c r="J147" s="14">
        <f t="shared" si="183"/>
        <v>0.99999999999989408</v>
      </c>
      <c r="K147" s="14">
        <f t="shared" si="241"/>
        <v>-1.0580425424677742E-13</v>
      </c>
      <c r="L147" s="14">
        <f t="shared" si="184"/>
        <v>-1.0104306280567243E-11</v>
      </c>
      <c r="M147" s="14">
        <f t="shared" si="185"/>
        <v>5.0521531402836215E-13</v>
      </c>
      <c r="N147" s="14">
        <f t="shared" si="242"/>
        <v>128.92910822676123</v>
      </c>
      <c r="S147" s="31">
        <f t="shared" si="243"/>
        <v>206</v>
      </c>
      <c r="T147" s="48">
        <v>44896</v>
      </c>
      <c r="U147" s="49">
        <v>95.5</v>
      </c>
      <c r="V147" s="53">
        <f t="shared" si="186"/>
        <v>4.6681514943566551</v>
      </c>
      <c r="W147" s="53">
        <f t="shared" si="187"/>
        <v>4.6560166774255034</v>
      </c>
      <c r="X147" s="54">
        <f t="shared" si="188"/>
        <v>0.99999848039113792</v>
      </c>
      <c r="Y147" s="14">
        <f t="shared" si="189"/>
        <v>0.99999848039113792</v>
      </c>
      <c r="Z147" s="14">
        <f t="shared" si="244"/>
        <v>-1.5064565644928862E-6</v>
      </c>
      <c r="AA147" s="14">
        <f t="shared" si="190"/>
        <v>-1.4386660190907063E-4</v>
      </c>
      <c r="AB147" s="14">
        <f t="shared" si="191"/>
        <v>7.1933300954535317E-6</v>
      </c>
      <c r="AC147" s="14">
        <f t="shared" si="245"/>
        <v>137.87879434787871</v>
      </c>
      <c r="AH147" s="31">
        <f t="shared" si="246"/>
        <v>206</v>
      </c>
      <c r="AI147" s="48">
        <v>44896</v>
      </c>
      <c r="AJ147" s="49">
        <v>95.5</v>
      </c>
      <c r="AK147" s="53">
        <f t="shared" si="192"/>
        <v>-0.43084621357297903</v>
      </c>
      <c r="AL147" s="53">
        <f t="shared" si="193"/>
        <v>-0.44298103050413079</v>
      </c>
      <c r="AM147" s="54">
        <f t="shared" si="194"/>
        <v>0.33329009723620051</v>
      </c>
      <c r="AN147" s="14">
        <f t="shared" si="195"/>
        <v>0.33329009723620051</v>
      </c>
      <c r="AO147" s="14">
        <f t="shared" si="247"/>
        <v>-0.3515825028342906</v>
      </c>
      <c r="AP147" s="14">
        <f t="shared" si="196"/>
        <v>-33.576129020674749</v>
      </c>
      <c r="AQ147" s="14">
        <f t="shared" si="197"/>
        <v>1.6788064510337375</v>
      </c>
      <c r="AR147" s="14">
        <f t="shared" si="248"/>
        <v>77.057537324930792</v>
      </c>
      <c r="AW147" s="31">
        <f t="shared" si="249"/>
        <v>206</v>
      </c>
      <c r="AX147" s="48">
        <v>44896</v>
      </c>
      <c r="AY147" s="49">
        <v>95.5</v>
      </c>
      <c r="AZ147" s="53">
        <f t="shared" si="198"/>
        <v>31.350637017701974</v>
      </c>
      <c r="BA147" s="53">
        <f t="shared" si="199"/>
        <v>31.338502200770822</v>
      </c>
      <c r="BB147" s="54">
        <f t="shared" si="200"/>
        <v>1</v>
      </c>
      <c r="BC147" s="14">
        <f t="shared" si="201"/>
        <v>1</v>
      </c>
      <c r="BD147" s="14">
        <f t="shared" si="250"/>
        <v>0</v>
      </c>
      <c r="BE147" s="14">
        <f t="shared" si="202"/>
        <v>0</v>
      </c>
      <c r="BF147" s="14">
        <f t="shared" si="203"/>
        <v>0</v>
      </c>
      <c r="BG147" s="14">
        <f t="shared" si="251"/>
        <v>114.22845105</v>
      </c>
      <c r="BL147" s="31">
        <f t="shared" si="252"/>
        <v>206</v>
      </c>
      <c r="BM147" s="48">
        <v>44896</v>
      </c>
      <c r="BN147" s="49">
        <v>95.5</v>
      </c>
      <c r="BO147" s="53">
        <f t="shared" si="204"/>
        <v>-0.43084621357297903</v>
      </c>
      <c r="BP147" s="53">
        <f t="shared" si="205"/>
        <v>-0.44298103050413079</v>
      </c>
      <c r="BQ147" s="54">
        <f t="shared" si="206"/>
        <v>0.33329009723620051</v>
      </c>
      <c r="BR147" s="14">
        <f t="shared" si="207"/>
        <v>0.33329009723620051</v>
      </c>
      <c r="BS147" s="14">
        <f t="shared" si="253"/>
        <v>-0.3515825028342906</v>
      </c>
      <c r="BT147" s="14">
        <f t="shared" si="208"/>
        <v>-33.576129020674749</v>
      </c>
      <c r="BU147" s="14">
        <f t="shared" si="209"/>
        <v>1.6788064510337375</v>
      </c>
      <c r="BV147" s="14">
        <f t="shared" si="254"/>
        <v>77.057537324930792</v>
      </c>
      <c r="CA147" s="31">
        <f t="shared" si="255"/>
        <v>206</v>
      </c>
      <c r="CB147" s="48">
        <v>44896</v>
      </c>
      <c r="CC147" s="49">
        <v>95.5</v>
      </c>
      <c r="CD147" s="53">
        <f t="shared" si="210"/>
        <v>1.2340085124721003</v>
      </c>
      <c r="CE147" s="53">
        <f t="shared" si="211"/>
        <v>1.2218736955409486</v>
      </c>
      <c r="CF147" s="54">
        <f t="shared" si="212"/>
        <v>0.89140013387131556</v>
      </c>
      <c r="CG147" s="14">
        <f t="shared" si="213"/>
        <v>0.89140013387131556</v>
      </c>
      <c r="CH147" s="14">
        <f t="shared" si="256"/>
        <v>-9.2463336902000259E-2</v>
      </c>
      <c r="CI147" s="14">
        <f t="shared" si="214"/>
        <v>-8.8302486741410249</v>
      </c>
      <c r="CJ147" s="14">
        <f t="shared" si="215"/>
        <v>0.44151243370705129</v>
      </c>
      <c r="CK147" s="14">
        <f t="shared" si="257"/>
        <v>136.92215490891743</v>
      </c>
      <c r="CP147" s="31">
        <f t="shared" si="258"/>
        <v>206</v>
      </c>
      <c r="CQ147" s="48">
        <v>44896</v>
      </c>
      <c r="CR147" s="49">
        <v>95.5</v>
      </c>
      <c r="CS147" s="53">
        <f t="shared" si="216"/>
        <v>25.503681404375609</v>
      </c>
      <c r="CT147" s="53">
        <f t="shared" si="217"/>
        <v>25.491546587444457</v>
      </c>
      <c r="CU147" s="54">
        <f t="shared" si="218"/>
        <v>1</v>
      </c>
      <c r="CV147" s="14">
        <f t="shared" si="219"/>
        <v>1</v>
      </c>
      <c r="CW147" s="14">
        <f t="shared" si="259"/>
        <v>0</v>
      </c>
      <c r="CX147" s="14">
        <f t="shared" si="220"/>
        <v>0</v>
      </c>
      <c r="CY147" s="14">
        <f t="shared" si="221"/>
        <v>0</v>
      </c>
      <c r="CZ147" s="14">
        <f t="shared" si="260"/>
        <v>114.22845105</v>
      </c>
      <c r="DE147" s="31">
        <f t="shared" si="261"/>
        <v>206</v>
      </c>
      <c r="DF147" s="48">
        <v>44896</v>
      </c>
      <c r="DG147" s="49">
        <v>95.5</v>
      </c>
      <c r="DH147" s="53">
        <f t="shared" si="222"/>
        <v>-15.455511013081651</v>
      </c>
      <c r="DI147" s="53">
        <f t="shared" si="223"/>
        <v>-15.467645830012801</v>
      </c>
      <c r="DJ147" s="54">
        <f t="shared" si="224"/>
        <v>3.4630064141761643E-54</v>
      </c>
      <c r="DK147" s="14">
        <f t="shared" si="225"/>
        <v>3.4630064141761643E-54</v>
      </c>
      <c r="DL147" s="14">
        <f t="shared" si="262"/>
        <v>-6.3956357918957457E-48</v>
      </c>
      <c r="DM147" s="14">
        <f t="shared" si="226"/>
        <v>-6.1078321812604375E-46</v>
      </c>
      <c r="DN147" s="14">
        <f t="shared" si="227"/>
        <v>3.0539160906302188E-47</v>
      </c>
      <c r="DO147" s="14">
        <f t="shared" si="263"/>
        <v>118.69998918410973</v>
      </c>
      <c r="DT147" s="31">
        <f t="shared" si="264"/>
        <v>206</v>
      </c>
      <c r="DU147" s="48">
        <v>44896</v>
      </c>
      <c r="DV147" s="49">
        <v>95.5</v>
      </c>
      <c r="DW147" s="53">
        <f t="shared" si="228"/>
        <v>56.689684280838662</v>
      </c>
      <c r="DX147" s="53">
        <f t="shared" si="229"/>
        <v>56.677549463907511</v>
      </c>
      <c r="DY147" s="54">
        <f t="shared" si="230"/>
        <v>1</v>
      </c>
      <c r="DZ147" s="14">
        <f t="shared" si="231"/>
        <v>1</v>
      </c>
      <c r="EA147" s="14">
        <f t="shared" si="265"/>
        <v>0</v>
      </c>
      <c r="EB147" s="14">
        <f t="shared" si="232"/>
        <v>0</v>
      </c>
      <c r="EC147" s="14">
        <f t="shared" si="233"/>
        <v>0</v>
      </c>
      <c r="ED147" s="14">
        <f t="shared" si="266"/>
        <v>114.22845105</v>
      </c>
      <c r="EI147" s="31">
        <f t="shared" si="267"/>
        <v>206</v>
      </c>
      <c r="EJ147" s="48">
        <v>44896</v>
      </c>
      <c r="EK147" s="49">
        <v>95.5</v>
      </c>
      <c r="EL147" s="53">
        <f t="shared" si="234"/>
        <v>98.785549975741631</v>
      </c>
      <c r="EM147" s="53">
        <f t="shared" si="235"/>
        <v>98.773415158810479</v>
      </c>
      <c r="EN147" s="54">
        <f t="shared" si="236"/>
        <v>1</v>
      </c>
      <c r="EO147" s="14">
        <f t="shared" si="237"/>
        <v>1</v>
      </c>
      <c r="EP147" s="14">
        <f t="shared" si="268"/>
        <v>0</v>
      </c>
      <c r="EQ147" s="14">
        <f t="shared" si="238"/>
        <v>0</v>
      </c>
      <c r="ER147" s="14">
        <f t="shared" si="239"/>
        <v>0</v>
      </c>
      <c r="ES147" s="14">
        <f t="shared" si="269"/>
        <v>114.22845105</v>
      </c>
    </row>
    <row r="148" spans="4:149" x14ac:dyDescent="0.35">
      <c r="D148" s="31">
        <f t="shared" si="240"/>
        <v>207</v>
      </c>
      <c r="E148" s="48">
        <v>44897</v>
      </c>
      <c r="F148" s="49">
        <v>94.129997000000003</v>
      </c>
      <c r="G148" s="53">
        <f t="shared" si="180"/>
        <v>6.1485278550291111</v>
      </c>
      <c r="H148" s="53">
        <f t="shared" si="181"/>
        <v>6.1364312580887415</v>
      </c>
      <c r="I148" s="54">
        <f t="shared" si="182"/>
        <v>0.99999999960897301</v>
      </c>
      <c r="J148" s="14">
        <f t="shared" si="183"/>
        <v>0.99999999960897301</v>
      </c>
      <c r="K148" s="14">
        <f t="shared" si="241"/>
        <v>-3.9092107328997372E-10</v>
      </c>
      <c r="L148" s="14">
        <f t="shared" si="184"/>
        <v>-3.6797399456022005E-8</v>
      </c>
      <c r="M148" s="14">
        <f t="shared" si="185"/>
        <v>1.8398699728011004E-9</v>
      </c>
      <c r="N148" s="14">
        <f t="shared" si="242"/>
        <v>128.92910819180369</v>
      </c>
      <c r="S148" s="31">
        <f t="shared" si="243"/>
        <v>207</v>
      </c>
      <c r="T148" s="48">
        <v>44897</v>
      </c>
      <c r="U148" s="49">
        <v>94.129997000000003</v>
      </c>
      <c r="V148" s="53">
        <f t="shared" si="186"/>
        <v>3.4671724363900203</v>
      </c>
      <c r="W148" s="53">
        <f t="shared" si="187"/>
        <v>3.4550758394496501</v>
      </c>
      <c r="X148" s="54">
        <f t="shared" si="188"/>
        <v>0.99973701781910451</v>
      </c>
      <c r="Y148" s="14">
        <f t="shared" si="189"/>
        <v>0.99973701781910451</v>
      </c>
      <c r="Z148" s="14">
        <f t="shared" si="244"/>
        <v>-2.6146257203341072E-4</v>
      </c>
      <c r="AA148" s="14">
        <f t="shared" si="190"/>
        <v>-2.4611471121117237E-2</v>
      </c>
      <c r="AB148" s="14">
        <f t="shared" si="191"/>
        <v>1.2305735560558619E-3</v>
      </c>
      <c r="AC148" s="14">
        <f t="shared" si="245"/>
        <v>137.85541345031365</v>
      </c>
      <c r="AH148" s="31">
        <f t="shared" si="246"/>
        <v>207</v>
      </c>
      <c r="AI148" s="48">
        <v>44897</v>
      </c>
      <c r="AJ148" s="49">
        <v>94.129997000000003</v>
      </c>
      <c r="AK148" s="53">
        <f t="shared" si="192"/>
        <v>-1.647935888959823</v>
      </c>
      <c r="AL148" s="53">
        <f t="shared" si="193"/>
        <v>-1.6600324859001931</v>
      </c>
      <c r="AM148" s="54">
        <f t="shared" si="194"/>
        <v>4.9682913908464688E-2</v>
      </c>
      <c r="AN148" s="14">
        <f t="shared" si="195"/>
        <v>4.9682913908464688E-2</v>
      </c>
      <c r="AO148" s="14">
        <f t="shared" si="247"/>
        <v>-0.28360718332773582</v>
      </c>
      <c r="AP148" s="14">
        <f t="shared" si="196"/>
        <v>-26.695943315818223</v>
      </c>
      <c r="AQ148" s="14">
        <f t="shared" si="197"/>
        <v>1.3347971657909112</v>
      </c>
      <c r="AR148" s="14">
        <f t="shared" si="248"/>
        <v>51.696391174903482</v>
      </c>
      <c r="AW148" s="31">
        <f t="shared" si="249"/>
        <v>207</v>
      </c>
      <c r="AX148" s="48">
        <v>44897</v>
      </c>
      <c r="AY148" s="49">
        <v>94.129997000000003</v>
      </c>
      <c r="AZ148" s="53">
        <f t="shared" si="198"/>
        <v>30.233963021378788</v>
      </c>
      <c r="BA148" s="53">
        <f t="shared" si="199"/>
        <v>30.221866424438421</v>
      </c>
      <c r="BB148" s="54">
        <f t="shared" si="200"/>
        <v>1</v>
      </c>
      <c r="BC148" s="14">
        <f t="shared" si="201"/>
        <v>1</v>
      </c>
      <c r="BD148" s="14">
        <f t="shared" si="250"/>
        <v>0</v>
      </c>
      <c r="BE148" s="14">
        <f t="shared" si="202"/>
        <v>0</v>
      </c>
      <c r="BF148" s="14">
        <f t="shared" si="203"/>
        <v>0</v>
      </c>
      <c r="BG148" s="14">
        <f t="shared" si="251"/>
        <v>114.22845105</v>
      </c>
      <c r="BL148" s="31">
        <f t="shared" si="252"/>
        <v>207</v>
      </c>
      <c r="BM148" s="48">
        <v>44897</v>
      </c>
      <c r="BN148" s="49">
        <v>94.129997000000003</v>
      </c>
      <c r="BO148" s="53">
        <f t="shared" si="204"/>
        <v>-1.647935888959823</v>
      </c>
      <c r="BP148" s="53">
        <f t="shared" si="205"/>
        <v>-1.6600324859001931</v>
      </c>
      <c r="BQ148" s="54">
        <f t="shared" si="206"/>
        <v>4.9682913908464688E-2</v>
      </c>
      <c r="BR148" s="14">
        <f t="shared" si="207"/>
        <v>4.9682913908464688E-2</v>
      </c>
      <c r="BS148" s="14">
        <f t="shared" si="253"/>
        <v>-0.28360718332773582</v>
      </c>
      <c r="BT148" s="14">
        <f t="shared" si="208"/>
        <v>-26.695943315818223</v>
      </c>
      <c r="BU148" s="14">
        <f t="shared" si="209"/>
        <v>1.3347971657909112</v>
      </c>
      <c r="BV148" s="14">
        <f t="shared" si="254"/>
        <v>51.696391174903482</v>
      </c>
      <c r="CA148" s="31">
        <f t="shared" si="255"/>
        <v>207</v>
      </c>
      <c r="CB148" s="48">
        <v>44897</v>
      </c>
      <c r="CC148" s="49">
        <v>94.129997000000003</v>
      </c>
      <c r="CD148" s="53">
        <f t="shared" si="210"/>
        <v>2.2179054698186842E-2</v>
      </c>
      <c r="CE148" s="53">
        <f t="shared" si="211"/>
        <v>1.0082457757816738E-2</v>
      </c>
      <c r="CF148" s="54">
        <f t="shared" si="212"/>
        <v>0.50884743729466098</v>
      </c>
      <c r="CG148" s="14">
        <f t="shared" si="213"/>
        <v>0.50884743729466098</v>
      </c>
      <c r="CH148" s="14">
        <f t="shared" si="256"/>
        <v>-0.38255269657665458</v>
      </c>
      <c r="CI148" s="14">
        <f t="shared" si="214"/>
        <v>-36.009684181102408</v>
      </c>
      <c r="CJ148" s="14">
        <f t="shared" si="215"/>
        <v>1.8004842090551205</v>
      </c>
      <c r="CK148" s="14">
        <f t="shared" si="257"/>
        <v>102.71295493687015</v>
      </c>
      <c r="CP148" s="31">
        <f t="shared" si="258"/>
        <v>207</v>
      </c>
      <c r="CQ148" s="48">
        <v>44897</v>
      </c>
      <c r="CR148" s="49">
        <v>94.129997000000003</v>
      </c>
      <c r="CS148" s="53">
        <f t="shared" si="216"/>
        <v>24.368533568612822</v>
      </c>
      <c r="CT148" s="53">
        <f t="shared" si="217"/>
        <v>24.356436971672455</v>
      </c>
      <c r="CU148" s="54">
        <f t="shared" si="218"/>
        <v>1</v>
      </c>
      <c r="CV148" s="14">
        <f t="shared" si="219"/>
        <v>1</v>
      </c>
      <c r="CW148" s="14">
        <f t="shared" si="259"/>
        <v>0</v>
      </c>
      <c r="CX148" s="14">
        <f t="shared" si="220"/>
        <v>0</v>
      </c>
      <c r="CY148" s="14">
        <f t="shared" si="221"/>
        <v>0</v>
      </c>
      <c r="CZ148" s="14">
        <f t="shared" si="260"/>
        <v>114.22845105</v>
      </c>
      <c r="DE148" s="31">
        <f t="shared" si="261"/>
        <v>207</v>
      </c>
      <c r="DF148" s="48">
        <v>44897</v>
      </c>
      <c r="DG148" s="49">
        <v>94.129997000000003</v>
      </c>
      <c r="DH148" s="53">
        <f t="shared" si="222"/>
        <v>-16.720072101541554</v>
      </c>
      <c r="DI148" s="53">
        <f t="shared" si="223"/>
        <v>-16.732168698481924</v>
      </c>
      <c r="DJ148" s="54">
        <f t="shared" si="224"/>
        <v>4.6802955674043414E-63</v>
      </c>
      <c r="DK148" s="14">
        <f t="shared" si="225"/>
        <v>4.6802955674043414E-63</v>
      </c>
      <c r="DL148" s="14">
        <f t="shared" si="262"/>
        <v>-3.4630064094958688E-54</v>
      </c>
      <c r="DM148" s="14">
        <f t="shared" si="226"/>
        <v>-3.2597278293682692E-52</v>
      </c>
      <c r="DN148" s="14">
        <f t="shared" si="227"/>
        <v>1.6298639146841347E-53</v>
      </c>
      <c r="DO148" s="14">
        <f t="shared" si="263"/>
        <v>118.69998918410973</v>
      </c>
      <c r="DT148" s="31">
        <f t="shared" si="264"/>
        <v>207</v>
      </c>
      <c r="DU148" s="48">
        <v>44897</v>
      </c>
      <c r="DV148" s="49">
        <v>94.129997000000003</v>
      </c>
      <c r="DW148" s="53">
        <f t="shared" si="228"/>
        <v>55.653070664933786</v>
      </c>
      <c r="DX148" s="53">
        <f t="shared" si="229"/>
        <v>55.640974067993419</v>
      </c>
      <c r="DY148" s="54">
        <f t="shared" si="230"/>
        <v>1</v>
      </c>
      <c r="DZ148" s="14">
        <f t="shared" si="231"/>
        <v>1</v>
      </c>
      <c r="EA148" s="14">
        <f t="shared" si="265"/>
        <v>0</v>
      </c>
      <c r="EB148" s="14">
        <f t="shared" si="232"/>
        <v>0</v>
      </c>
      <c r="EC148" s="14">
        <f t="shared" si="233"/>
        <v>0</v>
      </c>
      <c r="ED148" s="14">
        <f t="shared" si="266"/>
        <v>114.22845105</v>
      </c>
      <c r="EI148" s="31">
        <f t="shared" si="267"/>
        <v>207</v>
      </c>
      <c r="EJ148" s="48">
        <v>44897</v>
      </c>
      <c r="EK148" s="49">
        <v>94.129997000000003</v>
      </c>
      <c r="EL148" s="53">
        <f t="shared" si="234"/>
        <v>97.881941006245683</v>
      </c>
      <c r="EM148" s="53">
        <f t="shared" si="235"/>
        <v>97.869844409305301</v>
      </c>
      <c r="EN148" s="54">
        <f t="shared" si="236"/>
        <v>1</v>
      </c>
      <c r="EO148" s="14">
        <f t="shared" si="237"/>
        <v>1</v>
      </c>
      <c r="EP148" s="14">
        <f t="shared" si="268"/>
        <v>0</v>
      </c>
      <c r="EQ148" s="14">
        <f t="shared" si="238"/>
        <v>0</v>
      </c>
      <c r="ER148" s="14">
        <f t="shared" si="239"/>
        <v>0</v>
      </c>
      <c r="ES148" s="14">
        <f t="shared" si="269"/>
        <v>114.22845105</v>
      </c>
    </row>
    <row r="149" spans="4:149" x14ac:dyDescent="0.35">
      <c r="D149" s="31">
        <f t="shared" si="240"/>
        <v>210</v>
      </c>
      <c r="E149" s="48">
        <v>44900</v>
      </c>
      <c r="F149" s="49">
        <v>91.010002</v>
      </c>
      <c r="G149" s="53">
        <f t="shared" si="180"/>
        <v>3.3301152146859576</v>
      </c>
      <c r="H149" s="53">
        <f t="shared" si="181"/>
        <v>3.3181340092251794</v>
      </c>
      <c r="I149" s="54">
        <f t="shared" si="182"/>
        <v>0.99956594972272461</v>
      </c>
      <c r="J149" s="14">
        <f t="shared" si="183"/>
        <v>0.99956594972272461</v>
      </c>
      <c r="K149" s="14">
        <f t="shared" si="241"/>
        <v>-4.3404988624839991E-4</v>
      </c>
      <c r="L149" s="14">
        <f t="shared" si="184"/>
        <v>-3.9502881015566649E-2</v>
      </c>
      <c r="M149" s="14">
        <f t="shared" si="185"/>
        <v>1.9751440507783324E-3</v>
      </c>
      <c r="N149" s="14">
        <f t="shared" si="242"/>
        <v>128.8915804548389</v>
      </c>
      <c r="S149" s="31">
        <f t="shared" si="243"/>
        <v>210</v>
      </c>
      <c r="T149" s="48">
        <v>44900</v>
      </c>
      <c r="U149" s="49">
        <v>91.010002</v>
      </c>
      <c r="V149" s="53">
        <f t="shared" si="186"/>
        <v>0.6229355523945026</v>
      </c>
      <c r="W149" s="53">
        <f t="shared" si="187"/>
        <v>0.6109543469337243</v>
      </c>
      <c r="X149" s="54">
        <f t="shared" si="188"/>
        <v>0.73333656305557027</v>
      </c>
      <c r="Y149" s="14">
        <f t="shared" si="189"/>
        <v>0.73333656305557027</v>
      </c>
      <c r="Z149" s="14">
        <f t="shared" si="244"/>
        <v>-0.26640045476353424</v>
      </c>
      <c r="AA149" s="14">
        <f t="shared" si="190"/>
        <v>-24.245105920830163</v>
      </c>
      <c r="AB149" s="14">
        <f t="shared" si="191"/>
        <v>1.2122552960415083</v>
      </c>
      <c r="AC149" s="14">
        <f t="shared" si="245"/>
        <v>114.822562825525</v>
      </c>
      <c r="AH149" s="31">
        <f t="shared" si="246"/>
        <v>210</v>
      </c>
      <c r="AI149" s="48">
        <v>44900</v>
      </c>
      <c r="AJ149" s="49">
        <v>91.010002</v>
      </c>
      <c r="AK149" s="53">
        <f t="shared" si="192"/>
        <v>-4.5414365903455627</v>
      </c>
      <c r="AL149" s="53">
        <f t="shared" si="193"/>
        <v>-4.5534177958063413</v>
      </c>
      <c r="AM149" s="54">
        <f t="shared" si="194"/>
        <v>2.7936095675505357E-6</v>
      </c>
      <c r="AN149" s="14">
        <f t="shared" si="195"/>
        <v>2.7936095675505357E-6</v>
      </c>
      <c r="AO149" s="14">
        <f t="shared" si="247"/>
        <v>-4.9680120298897137E-2</v>
      </c>
      <c r="AP149" s="14">
        <f t="shared" si="196"/>
        <v>-4.5213878477628695</v>
      </c>
      <c r="AQ149" s="14">
        <f t="shared" si="197"/>
        <v>0.2260693923881435</v>
      </c>
      <c r="AR149" s="14">
        <f t="shared" si="248"/>
        <v>47.401072719528756</v>
      </c>
      <c r="AW149" s="31">
        <f t="shared" si="249"/>
        <v>210</v>
      </c>
      <c r="AX149" s="48">
        <v>44900</v>
      </c>
      <c r="AY149" s="49">
        <v>91.010002</v>
      </c>
      <c r="AZ149" s="53">
        <f t="shared" si="198"/>
        <v>27.647518191750216</v>
      </c>
      <c r="BA149" s="53">
        <f t="shared" si="199"/>
        <v>27.635536986289438</v>
      </c>
      <c r="BB149" s="54">
        <f t="shared" si="200"/>
        <v>1</v>
      </c>
      <c r="BC149" s="14">
        <f t="shared" si="201"/>
        <v>1</v>
      </c>
      <c r="BD149" s="14">
        <f t="shared" si="250"/>
        <v>0</v>
      </c>
      <c r="BE149" s="14">
        <f t="shared" si="202"/>
        <v>0</v>
      </c>
      <c r="BF149" s="14">
        <f t="shared" si="203"/>
        <v>0</v>
      </c>
      <c r="BG149" s="14">
        <f t="shared" si="251"/>
        <v>114.22845105</v>
      </c>
      <c r="BL149" s="31">
        <f t="shared" si="252"/>
        <v>210</v>
      </c>
      <c r="BM149" s="48">
        <v>44900</v>
      </c>
      <c r="BN149" s="49">
        <v>91.010002</v>
      </c>
      <c r="BO149" s="53">
        <f t="shared" si="204"/>
        <v>-4.5414365903455627</v>
      </c>
      <c r="BP149" s="53">
        <f t="shared" si="205"/>
        <v>-4.5534177958063413</v>
      </c>
      <c r="BQ149" s="54">
        <f t="shared" si="206"/>
        <v>2.7936095675505357E-6</v>
      </c>
      <c r="BR149" s="14">
        <f t="shared" si="207"/>
        <v>2.7936095675505357E-6</v>
      </c>
      <c r="BS149" s="14">
        <f t="shared" si="253"/>
        <v>-4.9680120298897137E-2</v>
      </c>
      <c r="BT149" s="14">
        <f t="shared" si="208"/>
        <v>-4.5213878477628695</v>
      </c>
      <c r="BU149" s="14">
        <f t="shared" si="209"/>
        <v>0.2260693923881435</v>
      </c>
      <c r="BV149" s="14">
        <f t="shared" si="254"/>
        <v>47.401072719528756</v>
      </c>
      <c r="CA149" s="31">
        <f t="shared" si="255"/>
        <v>210</v>
      </c>
      <c r="CB149" s="48">
        <v>44900</v>
      </c>
      <c r="CC149" s="49">
        <v>91.010002</v>
      </c>
      <c r="CD149" s="53">
        <f t="shared" si="210"/>
        <v>-2.8552367013898645</v>
      </c>
      <c r="CE149" s="53">
        <f t="shared" si="211"/>
        <v>-2.8672179068506427</v>
      </c>
      <c r="CF149" s="54">
        <f t="shared" si="212"/>
        <v>2.1502382323894207E-3</v>
      </c>
      <c r="CG149" s="14">
        <f t="shared" si="213"/>
        <v>2.1502382323894207E-3</v>
      </c>
      <c r="CH149" s="14">
        <f t="shared" si="256"/>
        <v>-0.50669719906227151</v>
      </c>
      <c r="CI149" s="14">
        <f t="shared" si="214"/>
        <v>-46.114513100051731</v>
      </c>
      <c r="CJ149" s="14">
        <f t="shared" si="215"/>
        <v>2.3057256550025866</v>
      </c>
      <c r="CK149" s="14">
        <f t="shared" si="257"/>
        <v>58.904167491821006</v>
      </c>
      <c r="CP149" s="31">
        <f t="shared" si="258"/>
        <v>210</v>
      </c>
      <c r="CQ149" s="48">
        <v>44900</v>
      </c>
      <c r="CR149" s="49">
        <v>91.010002</v>
      </c>
      <c r="CS149" s="53">
        <f t="shared" si="216"/>
        <v>21.725598548142273</v>
      </c>
      <c r="CT149" s="53">
        <f t="shared" si="217"/>
        <v>21.713617342681495</v>
      </c>
      <c r="CU149" s="54">
        <f t="shared" si="218"/>
        <v>1</v>
      </c>
      <c r="CV149" s="14">
        <f t="shared" si="219"/>
        <v>1</v>
      </c>
      <c r="CW149" s="14">
        <f t="shared" si="259"/>
        <v>0</v>
      </c>
      <c r="CX149" s="14">
        <f t="shared" si="220"/>
        <v>0</v>
      </c>
      <c r="CY149" s="14">
        <f t="shared" si="221"/>
        <v>0</v>
      </c>
      <c r="CZ149" s="14">
        <f t="shared" si="260"/>
        <v>114.22845105</v>
      </c>
      <c r="DE149" s="31">
        <f t="shared" si="261"/>
        <v>210</v>
      </c>
      <c r="DF149" s="48">
        <v>44900</v>
      </c>
      <c r="DG149" s="49">
        <v>91.010002</v>
      </c>
      <c r="DH149" s="53">
        <f t="shared" si="222"/>
        <v>-19.758733162948893</v>
      </c>
      <c r="DI149" s="53">
        <f t="shared" si="223"/>
        <v>-19.770714368409674</v>
      </c>
      <c r="DJ149" s="54">
        <f t="shared" si="224"/>
        <v>3.3738537892140615E-87</v>
      </c>
      <c r="DK149" s="14">
        <f t="shared" si="225"/>
        <v>3.3738537892140615E-87</v>
      </c>
      <c r="DL149" s="14">
        <f t="shared" si="262"/>
        <v>-4.6802955674043414E-63</v>
      </c>
      <c r="DM149" s="14">
        <f t="shared" si="226"/>
        <v>-4.2595370895006023E-61</v>
      </c>
      <c r="DN149" s="14">
        <f t="shared" si="227"/>
        <v>2.1297685447503014E-62</v>
      </c>
      <c r="DO149" s="14">
        <f t="shared" si="263"/>
        <v>118.69998918410973</v>
      </c>
      <c r="DT149" s="31">
        <f t="shared" si="264"/>
        <v>210</v>
      </c>
      <c r="DU149" s="48">
        <v>44900</v>
      </c>
      <c r="DV149" s="49">
        <v>91.010002</v>
      </c>
      <c r="DW149" s="53">
        <f t="shared" si="228"/>
        <v>53.31143830016908</v>
      </c>
      <c r="DX149" s="53">
        <f t="shared" si="229"/>
        <v>53.299457094708302</v>
      </c>
      <c r="DY149" s="54">
        <f t="shared" si="230"/>
        <v>1</v>
      </c>
      <c r="DZ149" s="14">
        <f t="shared" si="231"/>
        <v>1</v>
      </c>
      <c r="EA149" s="14">
        <f t="shared" si="265"/>
        <v>0</v>
      </c>
      <c r="EB149" s="14">
        <f t="shared" si="232"/>
        <v>0</v>
      </c>
      <c r="EC149" s="14">
        <f t="shared" si="233"/>
        <v>0</v>
      </c>
      <c r="ED149" s="14">
        <f t="shared" si="266"/>
        <v>114.22845105</v>
      </c>
      <c r="EI149" s="31">
        <f t="shared" si="267"/>
        <v>210</v>
      </c>
      <c r="EJ149" s="48">
        <v>44900</v>
      </c>
      <c r="EK149" s="49">
        <v>91.010002</v>
      </c>
      <c r="EL149" s="53">
        <f t="shared" si="234"/>
        <v>95.947016618080397</v>
      </c>
      <c r="EM149" s="53">
        <f t="shared" si="235"/>
        <v>95.935035412619627</v>
      </c>
      <c r="EN149" s="54">
        <f t="shared" si="236"/>
        <v>1</v>
      </c>
      <c r="EO149" s="14">
        <f t="shared" si="237"/>
        <v>1</v>
      </c>
      <c r="EP149" s="14">
        <f t="shared" si="268"/>
        <v>0</v>
      </c>
      <c r="EQ149" s="14">
        <f t="shared" si="238"/>
        <v>0</v>
      </c>
      <c r="ER149" s="14">
        <f t="shared" si="239"/>
        <v>0</v>
      </c>
      <c r="ES149" s="14">
        <f t="shared" si="269"/>
        <v>114.22845105</v>
      </c>
    </row>
    <row r="150" spans="4:149" x14ac:dyDescent="0.35">
      <c r="D150" s="31">
        <f t="shared" si="240"/>
        <v>211</v>
      </c>
      <c r="E150" s="48">
        <v>44901</v>
      </c>
      <c r="F150" s="49">
        <v>88.25</v>
      </c>
      <c r="G150" s="53">
        <f t="shared" si="180"/>
        <v>0.74074773928626125</v>
      </c>
      <c r="H150" s="53">
        <f t="shared" si="181"/>
        <v>0.72880524541443592</v>
      </c>
      <c r="I150" s="54">
        <f t="shared" si="182"/>
        <v>0.77057679614934116</v>
      </c>
      <c r="J150" s="14">
        <f t="shared" si="183"/>
        <v>0.77057679614934116</v>
      </c>
      <c r="K150" s="14">
        <f t="shared" si="241"/>
        <v>-0.22898915357338345</v>
      </c>
      <c r="L150" s="14">
        <f t="shared" si="184"/>
        <v>-20.208292802851091</v>
      </c>
      <c r="M150" s="14">
        <f t="shared" si="185"/>
        <v>1.0104146401425547</v>
      </c>
      <c r="N150" s="14">
        <f t="shared" si="242"/>
        <v>109.69370229213037</v>
      </c>
      <c r="S150" s="31">
        <f t="shared" si="243"/>
        <v>211</v>
      </c>
      <c r="T150" s="48">
        <v>44901</v>
      </c>
      <c r="U150" s="49">
        <v>88.25</v>
      </c>
      <c r="V150" s="53">
        <f t="shared" si="186"/>
        <v>-1.975207244762367</v>
      </c>
      <c r="W150" s="53">
        <f t="shared" si="187"/>
        <v>-1.9871497386341923</v>
      </c>
      <c r="X150" s="54">
        <f t="shared" si="188"/>
        <v>2.4122317051444943E-2</v>
      </c>
      <c r="Y150" s="14">
        <f t="shared" si="189"/>
        <v>2.4122317051444943E-2</v>
      </c>
      <c r="Z150" s="14">
        <f t="shared" si="244"/>
        <v>-0.7092142460041253</v>
      </c>
      <c r="AA150" s="14">
        <f t="shared" si="190"/>
        <v>-62.588157209864058</v>
      </c>
      <c r="AB150" s="14">
        <f t="shared" si="191"/>
        <v>3.129407860493203</v>
      </c>
      <c r="AC150" s="14">
        <f t="shared" si="245"/>
        <v>55.363813476154142</v>
      </c>
      <c r="AH150" s="31">
        <f t="shared" si="246"/>
        <v>211</v>
      </c>
      <c r="AI150" s="48">
        <v>44901</v>
      </c>
      <c r="AJ150" s="49">
        <v>88.25</v>
      </c>
      <c r="AK150" s="53">
        <f t="shared" si="192"/>
        <v>-7.15631969767007</v>
      </c>
      <c r="AL150" s="53">
        <f t="shared" si="193"/>
        <v>-7.1682621915418956</v>
      </c>
      <c r="AM150" s="54">
        <f t="shared" si="194"/>
        <v>4.1435876487576855E-13</v>
      </c>
      <c r="AN150" s="14">
        <f t="shared" si="195"/>
        <v>4.1435876487576855E-13</v>
      </c>
      <c r="AO150" s="14">
        <f t="shared" si="247"/>
        <v>-2.7936091531917707E-6</v>
      </c>
      <c r="AP150" s="14">
        <f t="shared" si="196"/>
        <v>-2.4653600776917376E-4</v>
      </c>
      <c r="AQ150" s="14">
        <f t="shared" si="197"/>
        <v>1.2326800388458688E-5</v>
      </c>
      <c r="AR150" s="14">
        <f t="shared" si="248"/>
        <v>47.400838510321378</v>
      </c>
      <c r="AW150" s="31">
        <f t="shared" si="249"/>
        <v>211</v>
      </c>
      <c r="AX150" s="48">
        <v>44901</v>
      </c>
      <c r="AY150" s="49">
        <v>88.25</v>
      </c>
      <c r="AZ150" s="53">
        <f t="shared" si="198"/>
        <v>25.136975568056776</v>
      </c>
      <c r="BA150" s="53">
        <f t="shared" si="199"/>
        <v>25.125033074184952</v>
      </c>
      <c r="BB150" s="54">
        <f t="shared" si="200"/>
        <v>1</v>
      </c>
      <c r="BC150" s="14">
        <f t="shared" si="201"/>
        <v>1</v>
      </c>
      <c r="BD150" s="14">
        <f t="shared" si="250"/>
        <v>0</v>
      </c>
      <c r="BE150" s="14">
        <f t="shared" si="202"/>
        <v>0</v>
      </c>
      <c r="BF150" s="14">
        <f t="shared" si="203"/>
        <v>0</v>
      </c>
      <c r="BG150" s="14">
        <f t="shared" si="251"/>
        <v>114.22845105</v>
      </c>
      <c r="BL150" s="31">
        <f t="shared" si="252"/>
        <v>211</v>
      </c>
      <c r="BM150" s="48">
        <v>44901</v>
      </c>
      <c r="BN150" s="49">
        <v>88.25</v>
      </c>
      <c r="BO150" s="53">
        <f t="shared" si="204"/>
        <v>-7.15631969767007</v>
      </c>
      <c r="BP150" s="53">
        <f t="shared" si="205"/>
        <v>-7.1682621915418956</v>
      </c>
      <c r="BQ150" s="54">
        <f t="shared" si="206"/>
        <v>4.1435876487576855E-13</v>
      </c>
      <c r="BR150" s="14">
        <f t="shared" si="207"/>
        <v>4.1435876487576855E-13</v>
      </c>
      <c r="BS150" s="14">
        <f t="shared" si="253"/>
        <v>-2.7936091531917707E-6</v>
      </c>
      <c r="BT150" s="14">
        <f t="shared" si="208"/>
        <v>-2.4653600776917376E-4</v>
      </c>
      <c r="BU150" s="14">
        <f t="shared" si="209"/>
        <v>1.2326800388458688E-5</v>
      </c>
      <c r="BV150" s="14">
        <f t="shared" si="254"/>
        <v>47.400838510321378</v>
      </c>
      <c r="CA150" s="31">
        <f t="shared" si="255"/>
        <v>211</v>
      </c>
      <c r="CB150" s="48">
        <v>44901</v>
      </c>
      <c r="CC150" s="49">
        <v>88.25</v>
      </c>
      <c r="CD150" s="53">
        <f t="shared" si="210"/>
        <v>-5.4646539924707733</v>
      </c>
      <c r="CE150" s="53">
        <f t="shared" si="211"/>
        <v>-5.476596486342598</v>
      </c>
      <c r="CF150" s="54">
        <f t="shared" si="212"/>
        <v>2.3190529728015707E-8</v>
      </c>
      <c r="CG150" s="14">
        <f t="shared" si="213"/>
        <v>2.3190529728015707E-8</v>
      </c>
      <c r="CH150" s="14">
        <f t="shared" si="256"/>
        <v>-2.1502150418596928E-3</v>
      </c>
      <c r="CI150" s="14">
        <f t="shared" si="214"/>
        <v>-0.18975647744411789</v>
      </c>
      <c r="CJ150" s="14">
        <f t="shared" si="215"/>
        <v>9.4878238722058954E-3</v>
      </c>
      <c r="CK150" s="14">
        <f t="shared" si="257"/>
        <v>58.723898838249092</v>
      </c>
      <c r="CP150" s="31">
        <f t="shared" si="258"/>
        <v>211</v>
      </c>
      <c r="CQ150" s="48">
        <v>44901</v>
      </c>
      <c r="CR150" s="49">
        <v>88.25</v>
      </c>
      <c r="CS150" s="53">
        <f t="shared" si="216"/>
        <v>19.195860024370031</v>
      </c>
      <c r="CT150" s="53">
        <f t="shared" si="217"/>
        <v>19.183917530498203</v>
      </c>
      <c r="CU150" s="54">
        <f t="shared" si="218"/>
        <v>1</v>
      </c>
      <c r="CV150" s="14">
        <f t="shared" si="219"/>
        <v>1</v>
      </c>
      <c r="CW150" s="14">
        <f t="shared" si="259"/>
        <v>0</v>
      </c>
      <c r="CX150" s="14">
        <f t="shared" si="220"/>
        <v>0</v>
      </c>
      <c r="CY150" s="14">
        <f t="shared" si="221"/>
        <v>0</v>
      </c>
      <c r="CZ150" s="14">
        <f t="shared" si="260"/>
        <v>114.22845105</v>
      </c>
      <c r="DE150" s="31">
        <f t="shared" si="261"/>
        <v>211</v>
      </c>
      <c r="DF150" s="48">
        <v>44901</v>
      </c>
      <c r="DG150" s="49">
        <v>88.25</v>
      </c>
      <c r="DH150" s="53">
        <f t="shared" si="222"/>
        <v>-22.422943130828237</v>
      </c>
      <c r="DI150" s="53">
        <f t="shared" si="223"/>
        <v>-22.434885624700062</v>
      </c>
      <c r="DJ150" s="54">
        <f t="shared" si="224"/>
        <v>1.17557062585566E-111</v>
      </c>
      <c r="DK150" s="14">
        <f t="shared" si="225"/>
        <v>1.17557062585566E-111</v>
      </c>
      <c r="DL150" s="14">
        <f t="shared" si="262"/>
        <v>-3.3738537892140615E-87</v>
      </c>
      <c r="DM150" s="14">
        <f t="shared" si="226"/>
        <v>-2.9774259689814092E-85</v>
      </c>
      <c r="DN150" s="14">
        <f t="shared" si="227"/>
        <v>1.4887129844907047E-86</v>
      </c>
      <c r="DO150" s="14">
        <f t="shared" si="263"/>
        <v>118.69998918410973</v>
      </c>
      <c r="DT150" s="31">
        <f t="shared" si="264"/>
        <v>211</v>
      </c>
      <c r="DU150" s="48">
        <v>44901</v>
      </c>
      <c r="DV150" s="49">
        <v>88.25</v>
      </c>
      <c r="DW150" s="53">
        <f t="shared" si="228"/>
        <v>50.884085262907021</v>
      </c>
      <c r="DX150" s="53">
        <f t="shared" si="229"/>
        <v>50.8721427690352</v>
      </c>
      <c r="DY150" s="54">
        <f t="shared" si="230"/>
        <v>1</v>
      </c>
      <c r="DZ150" s="14">
        <f t="shared" si="231"/>
        <v>1</v>
      </c>
      <c r="EA150" s="14">
        <f t="shared" si="265"/>
        <v>0</v>
      </c>
      <c r="EB150" s="14">
        <f t="shared" si="232"/>
        <v>0</v>
      </c>
      <c r="EC150" s="14">
        <f t="shared" si="233"/>
        <v>0</v>
      </c>
      <c r="ED150" s="14">
        <f t="shared" si="266"/>
        <v>114.22845105</v>
      </c>
      <c r="EI150" s="31">
        <f t="shared" si="267"/>
        <v>211</v>
      </c>
      <c r="EJ150" s="48">
        <v>44901</v>
      </c>
      <c r="EK150" s="49">
        <v>88.25</v>
      </c>
      <c r="EL150" s="53">
        <f t="shared" si="234"/>
        <v>93.657866790325983</v>
      </c>
      <c r="EM150" s="53">
        <f t="shared" si="235"/>
        <v>93.64592429645414</v>
      </c>
      <c r="EN150" s="54">
        <f t="shared" si="236"/>
        <v>1</v>
      </c>
      <c r="EO150" s="14">
        <f t="shared" si="237"/>
        <v>1</v>
      </c>
      <c r="EP150" s="14">
        <f t="shared" si="268"/>
        <v>0</v>
      </c>
      <c r="EQ150" s="14">
        <f t="shared" si="238"/>
        <v>0</v>
      </c>
      <c r="ER150" s="14">
        <f t="shared" si="239"/>
        <v>0</v>
      </c>
      <c r="ES150" s="14">
        <f t="shared" si="269"/>
        <v>114.22845105</v>
      </c>
    </row>
    <row r="151" spans="4:149" x14ac:dyDescent="0.35">
      <c r="D151" s="31">
        <f t="shared" si="240"/>
        <v>212</v>
      </c>
      <c r="E151" s="48">
        <v>44902</v>
      </c>
      <c r="F151" s="49">
        <v>88.459998999999996</v>
      </c>
      <c r="G151" s="53">
        <f t="shared" si="180"/>
        <v>0.92126635654517408</v>
      </c>
      <c r="H151" s="53">
        <f t="shared" si="181"/>
        <v>0.90936270015464482</v>
      </c>
      <c r="I151" s="54">
        <f t="shared" si="182"/>
        <v>0.82154430924336452</v>
      </c>
      <c r="J151" s="14">
        <f t="shared" si="183"/>
        <v>0.82154430924336452</v>
      </c>
      <c r="K151" s="14">
        <f t="shared" si="241"/>
        <v>5.0967513094023364E-2</v>
      </c>
      <c r="L151" s="14">
        <f t="shared" si="184"/>
        <v>4.5085861573297938</v>
      </c>
      <c r="M151" s="14">
        <f t="shared" si="185"/>
        <v>0.22542930786648971</v>
      </c>
      <c r="N151" s="14">
        <f t="shared" si="242"/>
        <v>114.42771775732665</v>
      </c>
      <c r="S151" s="31">
        <f t="shared" si="243"/>
        <v>212</v>
      </c>
      <c r="T151" s="48">
        <v>44902</v>
      </c>
      <c r="U151" s="49">
        <v>88.459998999999996</v>
      </c>
      <c r="V151" s="53">
        <f t="shared" si="186"/>
        <v>-1.8035498418592173</v>
      </c>
      <c r="W151" s="53">
        <f t="shared" si="187"/>
        <v>-1.8154534982497466</v>
      </c>
      <c r="X151" s="54">
        <f t="shared" si="188"/>
        <v>3.565095261058953E-2</v>
      </c>
      <c r="Y151" s="14">
        <f t="shared" si="189"/>
        <v>3.565095261058953E-2</v>
      </c>
      <c r="Z151" s="14">
        <f t="shared" si="244"/>
        <v>1.1528635559144587E-2</v>
      </c>
      <c r="AA151" s="14">
        <f t="shared" si="190"/>
        <v>1.0198230900332945</v>
      </c>
      <c r="AB151" s="14">
        <f t="shared" si="191"/>
        <v>5.0991154501664727E-2</v>
      </c>
      <c r="AC151" s="14">
        <f t="shared" si="245"/>
        <v>56.4346277206891</v>
      </c>
      <c r="AH151" s="31">
        <f t="shared" si="246"/>
        <v>212</v>
      </c>
      <c r="AI151" s="48">
        <v>44902</v>
      </c>
      <c r="AJ151" s="49">
        <v>88.459998999999996</v>
      </c>
      <c r="AK151" s="53">
        <f t="shared" si="192"/>
        <v>-7.0015664586120989</v>
      </c>
      <c r="AL151" s="53">
        <f t="shared" si="193"/>
        <v>-7.0134701150026295</v>
      </c>
      <c r="AM151" s="54">
        <f t="shared" si="194"/>
        <v>1.2655815537578973E-12</v>
      </c>
      <c r="AN151" s="14">
        <f t="shared" si="195"/>
        <v>1.2655815537578973E-12</v>
      </c>
      <c r="AO151" s="14">
        <f t="shared" si="247"/>
        <v>8.5122278888212881E-13</v>
      </c>
      <c r="AP151" s="14">
        <f t="shared" si="196"/>
        <v>7.5299167053290327E-11</v>
      </c>
      <c r="AQ151" s="14">
        <f t="shared" si="197"/>
        <v>3.7649583526645164E-12</v>
      </c>
      <c r="AR151" s="14">
        <f t="shared" si="248"/>
        <v>47.40083851040044</v>
      </c>
      <c r="AW151" s="31">
        <f t="shared" si="249"/>
        <v>212</v>
      </c>
      <c r="AX151" s="48">
        <v>44902</v>
      </c>
      <c r="AY151" s="49">
        <v>88.459998999999996</v>
      </c>
      <c r="AZ151" s="53">
        <f t="shared" si="198"/>
        <v>25.397090572417955</v>
      </c>
      <c r="BA151" s="53">
        <f t="shared" si="199"/>
        <v>25.385186916027425</v>
      </c>
      <c r="BB151" s="54">
        <f t="shared" si="200"/>
        <v>1</v>
      </c>
      <c r="BC151" s="14">
        <f t="shared" si="201"/>
        <v>1</v>
      </c>
      <c r="BD151" s="14">
        <f t="shared" si="250"/>
        <v>0</v>
      </c>
      <c r="BE151" s="14">
        <f t="shared" si="202"/>
        <v>0</v>
      </c>
      <c r="BF151" s="14">
        <f t="shared" si="203"/>
        <v>0</v>
      </c>
      <c r="BG151" s="14">
        <f t="shared" si="251"/>
        <v>114.22845105</v>
      </c>
      <c r="BL151" s="31">
        <f t="shared" si="252"/>
        <v>212</v>
      </c>
      <c r="BM151" s="48">
        <v>44902</v>
      </c>
      <c r="BN151" s="49">
        <v>88.459998999999996</v>
      </c>
      <c r="BO151" s="53">
        <f t="shared" si="204"/>
        <v>-7.0015664586120989</v>
      </c>
      <c r="BP151" s="53">
        <f t="shared" si="205"/>
        <v>-7.0134701150026295</v>
      </c>
      <c r="BQ151" s="54">
        <f t="shared" si="206"/>
        <v>1.2655815537578973E-12</v>
      </c>
      <c r="BR151" s="14">
        <f t="shared" si="207"/>
        <v>1.2655815537578973E-12</v>
      </c>
      <c r="BS151" s="14">
        <f t="shared" si="253"/>
        <v>8.5122278888212881E-13</v>
      </c>
      <c r="BT151" s="14">
        <f t="shared" si="208"/>
        <v>7.5299167053290327E-11</v>
      </c>
      <c r="BU151" s="14">
        <f t="shared" si="209"/>
        <v>3.7649583526645164E-12</v>
      </c>
      <c r="BV151" s="14">
        <f t="shared" si="254"/>
        <v>47.40083851040044</v>
      </c>
      <c r="CA151" s="31">
        <f t="shared" si="255"/>
        <v>212</v>
      </c>
      <c r="CB151" s="48">
        <v>44902</v>
      </c>
      <c r="CC151" s="49">
        <v>88.459998999999996</v>
      </c>
      <c r="CD151" s="53">
        <f t="shared" si="210"/>
        <v>-5.3043814379160095</v>
      </c>
      <c r="CE151" s="53">
        <f t="shared" si="211"/>
        <v>-5.3162850943065392</v>
      </c>
      <c r="CF151" s="54">
        <f t="shared" si="212"/>
        <v>5.6527846941586241E-8</v>
      </c>
      <c r="CG151" s="14">
        <f t="shared" si="213"/>
        <v>5.6527846941586241E-8</v>
      </c>
      <c r="CH151" s="14">
        <f t="shared" si="256"/>
        <v>3.3337317213570531E-8</v>
      </c>
      <c r="CI151" s="14">
        <f t="shared" si="214"/>
        <v>2.9490190473751316E-6</v>
      </c>
      <c r="CJ151" s="14">
        <f t="shared" si="215"/>
        <v>1.4745095236875659E-7</v>
      </c>
      <c r="CK151" s="14">
        <f t="shared" si="257"/>
        <v>58.723901934719095</v>
      </c>
      <c r="CP151" s="31">
        <f t="shared" si="258"/>
        <v>212</v>
      </c>
      <c r="CQ151" s="48">
        <v>44902</v>
      </c>
      <c r="CR151" s="49">
        <v>88.459998999999996</v>
      </c>
      <c r="CS151" s="53">
        <f t="shared" si="216"/>
        <v>19.436591239730976</v>
      </c>
      <c r="CT151" s="53">
        <f t="shared" si="217"/>
        <v>19.424687583340447</v>
      </c>
      <c r="CU151" s="54">
        <f t="shared" si="218"/>
        <v>1</v>
      </c>
      <c r="CV151" s="14">
        <f t="shared" si="219"/>
        <v>1</v>
      </c>
      <c r="CW151" s="14">
        <f t="shared" si="259"/>
        <v>0</v>
      </c>
      <c r="CX151" s="14">
        <f t="shared" si="220"/>
        <v>0</v>
      </c>
      <c r="CY151" s="14">
        <f t="shared" si="221"/>
        <v>0</v>
      </c>
      <c r="CZ151" s="14">
        <f t="shared" si="260"/>
        <v>114.22845105</v>
      </c>
      <c r="DE151" s="31">
        <f t="shared" si="261"/>
        <v>212</v>
      </c>
      <c r="DF151" s="48">
        <v>44902</v>
      </c>
      <c r="DG151" s="49">
        <v>88.459998999999996</v>
      </c>
      <c r="DH151" s="53">
        <f t="shared" si="222"/>
        <v>-22.317999562226685</v>
      </c>
      <c r="DI151" s="53">
        <f t="shared" si="223"/>
        <v>-22.329903218617215</v>
      </c>
      <c r="DJ151" s="54">
        <f t="shared" si="224"/>
        <v>1.2355031299018415E-110</v>
      </c>
      <c r="DK151" s="14">
        <f t="shared" si="225"/>
        <v>1.2355031299018415E-110</v>
      </c>
      <c r="DL151" s="14">
        <f t="shared" si="262"/>
        <v>1.1179460673162755E-110</v>
      </c>
      <c r="DM151" s="14">
        <f t="shared" si="226"/>
        <v>9.8893507996851666E-109</v>
      </c>
      <c r="DN151" s="14">
        <f t="shared" si="227"/>
        <v>4.9446753998425834E-110</v>
      </c>
      <c r="DO151" s="14">
        <f t="shared" si="263"/>
        <v>118.69998918410973</v>
      </c>
      <c r="DT151" s="31">
        <f t="shared" si="264"/>
        <v>212</v>
      </c>
      <c r="DU151" s="48">
        <v>44902</v>
      </c>
      <c r="DV151" s="49">
        <v>88.459998999999996</v>
      </c>
      <c r="DW151" s="53">
        <f t="shared" si="228"/>
        <v>51.228204110994398</v>
      </c>
      <c r="DX151" s="53">
        <f t="shared" si="229"/>
        <v>51.216300454603861</v>
      </c>
      <c r="DY151" s="54">
        <f t="shared" si="230"/>
        <v>1</v>
      </c>
      <c r="DZ151" s="14">
        <f t="shared" si="231"/>
        <v>1</v>
      </c>
      <c r="EA151" s="14">
        <f t="shared" si="265"/>
        <v>0</v>
      </c>
      <c r="EB151" s="14">
        <f t="shared" si="232"/>
        <v>0</v>
      </c>
      <c r="EC151" s="14">
        <f t="shared" si="233"/>
        <v>0</v>
      </c>
      <c r="ED151" s="14">
        <f t="shared" si="266"/>
        <v>114.22845105</v>
      </c>
      <c r="EI151" s="31">
        <f t="shared" si="267"/>
        <v>212</v>
      </c>
      <c r="EJ151" s="48">
        <v>44902</v>
      </c>
      <c r="EK151" s="49">
        <v>88.459998999999996</v>
      </c>
      <c r="EL151" s="53">
        <f t="shared" si="234"/>
        <v>94.141541576986299</v>
      </c>
      <c r="EM151" s="53">
        <f t="shared" si="235"/>
        <v>94.129637920595769</v>
      </c>
      <c r="EN151" s="54">
        <f t="shared" si="236"/>
        <v>1</v>
      </c>
      <c r="EO151" s="14">
        <f t="shared" si="237"/>
        <v>1</v>
      </c>
      <c r="EP151" s="14">
        <f t="shared" si="268"/>
        <v>0</v>
      </c>
      <c r="EQ151" s="14">
        <f t="shared" si="238"/>
        <v>0</v>
      </c>
      <c r="ER151" s="14">
        <f t="shared" si="239"/>
        <v>0</v>
      </c>
      <c r="ES151" s="14">
        <f t="shared" si="269"/>
        <v>114.22845105</v>
      </c>
    </row>
    <row r="152" spans="4:149" x14ac:dyDescent="0.35">
      <c r="D152" s="31">
        <f t="shared" si="240"/>
        <v>213</v>
      </c>
      <c r="E152" s="48">
        <v>44903</v>
      </c>
      <c r="F152" s="49">
        <v>90.349997999999999</v>
      </c>
      <c r="G152" s="53">
        <f t="shared" si="180"/>
        <v>2.6844582228604361</v>
      </c>
      <c r="H152" s="53">
        <f t="shared" si="181"/>
        <v>2.6725935310798214</v>
      </c>
      <c r="I152" s="54">
        <f t="shared" si="182"/>
        <v>0.9963676269001589</v>
      </c>
      <c r="J152" s="14">
        <f t="shared" si="183"/>
        <v>0.9963676269001589</v>
      </c>
      <c r="K152" s="14">
        <f t="shared" si="241"/>
        <v>0.17482331765679437</v>
      </c>
      <c r="L152" s="14">
        <f t="shared" si="184"/>
        <v>15.795286400644736</v>
      </c>
      <c r="M152" s="14">
        <f t="shared" si="185"/>
        <v>0.78976432003223684</v>
      </c>
      <c r="N152" s="14">
        <f t="shared" si="242"/>
        <v>131.01276847800361</v>
      </c>
      <c r="S152" s="31">
        <f t="shared" si="243"/>
        <v>213</v>
      </c>
      <c r="T152" s="48">
        <v>44903</v>
      </c>
      <c r="U152" s="49">
        <v>90.349997999999999</v>
      </c>
      <c r="V152" s="53">
        <f t="shared" si="186"/>
        <v>-4.9306492894612447E-2</v>
      </c>
      <c r="W152" s="53">
        <f t="shared" si="187"/>
        <v>-6.1171184675227419E-2</v>
      </c>
      <c r="X152" s="54">
        <f t="shared" si="188"/>
        <v>0.48033752261586671</v>
      </c>
      <c r="Y152" s="14">
        <f t="shared" si="189"/>
        <v>0.48033752261586671</v>
      </c>
      <c r="Z152" s="14">
        <f t="shared" si="244"/>
        <v>0.44468657000527717</v>
      </c>
      <c r="AA152" s="14">
        <f t="shared" si="190"/>
        <v>40.177430710603652</v>
      </c>
      <c r="AB152" s="14">
        <f t="shared" si="191"/>
        <v>2.0088715355301825</v>
      </c>
      <c r="AC152" s="14">
        <f t="shared" si="245"/>
        <v>98.620929966822928</v>
      </c>
      <c r="AH152" s="31">
        <f t="shared" si="246"/>
        <v>213</v>
      </c>
      <c r="AI152" s="48">
        <v>44903</v>
      </c>
      <c r="AJ152" s="49">
        <v>90.349997999999999</v>
      </c>
      <c r="AK152" s="53">
        <f t="shared" si="192"/>
        <v>-5.2643938177236054</v>
      </c>
      <c r="AL152" s="53">
        <f t="shared" si="193"/>
        <v>-5.2762585095042205</v>
      </c>
      <c r="AM152" s="54">
        <f t="shared" si="194"/>
        <v>7.0326330772069747E-8</v>
      </c>
      <c r="AN152" s="14">
        <f t="shared" si="195"/>
        <v>7.0326330772069747E-8</v>
      </c>
      <c r="AO152" s="14">
        <f t="shared" si="247"/>
        <v>7.0325065190515987E-8</v>
      </c>
      <c r="AP152" s="14">
        <f t="shared" si="196"/>
        <v>6.3538694993129887E-6</v>
      </c>
      <c r="AQ152" s="14">
        <f t="shared" si="197"/>
        <v>3.1769347496564947E-7</v>
      </c>
      <c r="AR152" s="14">
        <f t="shared" si="248"/>
        <v>47.400845181963412</v>
      </c>
      <c r="AW152" s="31">
        <f t="shared" si="249"/>
        <v>213</v>
      </c>
      <c r="AX152" s="48">
        <v>44903</v>
      </c>
      <c r="AY152" s="49">
        <v>90.349997999999999</v>
      </c>
      <c r="AZ152" s="53">
        <f t="shared" si="198"/>
        <v>27.240663030200484</v>
      </c>
      <c r="BA152" s="53">
        <f t="shared" si="199"/>
        <v>27.228798338419868</v>
      </c>
      <c r="BB152" s="54">
        <f t="shared" si="200"/>
        <v>1</v>
      </c>
      <c r="BC152" s="14">
        <f t="shared" si="201"/>
        <v>1</v>
      </c>
      <c r="BD152" s="14">
        <f t="shared" si="250"/>
        <v>0</v>
      </c>
      <c r="BE152" s="14">
        <f t="shared" si="202"/>
        <v>0</v>
      </c>
      <c r="BF152" s="14">
        <f t="shared" si="203"/>
        <v>0</v>
      </c>
      <c r="BG152" s="14">
        <f t="shared" si="251"/>
        <v>114.22845105</v>
      </c>
      <c r="BL152" s="31">
        <f t="shared" si="252"/>
        <v>213</v>
      </c>
      <c r="BM152" s="48">
        <v>44903</v>
      </c>
      <c r="BN152" s="49">
        <v>90.349997999999999</v>
      </c>
      <c r="BO152" s="53">
        <f t="shared" si="204"/>
        <v>-5.2643938177236054</v>
      </c>
      <c r="BP152" s="53">
        <f t="shared" si="205"/>
        <v>-5.2762585095042205</v>
      </c>
      <c r="BQ152" s="54">
        <f t="shared" si="206"/>
        <v>7.0326330772069747E-8</v>
      </c>
      <c r="BR152" s="14">
        <f t="shared" si="207"/>
        <v>7.0326330772069747E-8</v>
      </c>
      <c r="BS152" s="14">
        <f t="shared" si="253"/>
        <v>7.0325065190515987E-8</v>
      </c>
      <c r="BT152" s="14">
        <f t="shared" si="208"/>
        <v>6.3538694993129887E-6</v>
      </c>
      <c r="BU152" s="14">
        <f t="shared" si="209"/>
        <v>3.1769347496564947E-7</v>
      </c>
      <c r="BV152" s="14">
        <f t="shared" si="254"/>
        <v>47.400845181963412</v>
      </c>
      <c r="CA152" s="31">
        <f t="shared" si="255"/>
        <v>213</v>
      </c>
      <c r="CB152" s="48">
        <v>44903</v>
      </c>
      <c r="CC152" s="49">
        <v>90.349997999999999</v>
      </c>
      <c r="CD152" s="53">
        <f t="shared" si="210"/>
        <v>-3.5616351037949698</v>
      </c>
      <c r="CE152" s="53">
        <f t="shared" si="211"/>
        <v>-3.5734997955755845</v>
      </c>
      <c r="CF152" s="54">
        <f t="shared" si="212"/>
        <v>1.8427618699054865E-4</v>
      </c>
      <c r="CG152" s="14">
        <f t="shared" si="213"/>
        <v>1.8427618699054865E-4</v>
      </c>
      <c r="CH152" s="14">
        <f t="shared" si="256"/>
        <v>1.8421965914360705E-4</v>
      </c>
      <c r="CI152" s="14">
        <f t="shared" si="214"/>
        <v>1.6644245835185579E-2</v>
      </c>
      <c r="CJ152" s="14">
        <f t="shared" si="215"/>
        <v>8.3221229175927899E-4</v>
      </c>
      <c r="CK152" s="14">
        <f t="shared" si="257"/>
        <v>58.741378392846038</v>
      </c>
      <c r="CP152" s="31">
        <f t="shared" si="258"/>
        <v>213</v>
      </c>
      <c r="CQ152" s="48">
        <v>44903</v>
      </c>
      <c r="CR152" s="49">
        <v>90.349997999999999</v>
      </c>
      <c r="CS152" s="53">
        <f t="shared" si="216"/>
        <v>21.260588934368609</v>
      </c>
      <c r="CT152" s="53">
        <f t="shared" si="217"/>
        <v>21.248724242587993</v>
      </c>
      <c r="CU152" s="54">
        <f t="shared" si="218"/>
        <v>1</v>
      </c>
      <c r="CV152" s="14">
        <f t="shared" si="219"/>
        <v>1</v>
      </c>
      <c r="CW152" s="14">
        <f t="shared" si="259"/>
        <v>0</v>
      </c>
      <c r="CX152" s="14">
        <f t="shared" si="220"/>
        <v>0</v>
      </c>
      <c r="CY152" s="14">
        <f t="shared" si="221"/>
        <v>0</v>
      </c>
      <c r="CZ152" s="14">
        <f t="shared" si="260"/>
        <v>114.22845105</v>
      </c>
      <c r="DE152" s="31">
        <f t="shared" si="261"/>
        <v>213</v>
      </c>
      <c r="DF152" s="48">
        <v>44903</v>
      </c>
      <c r="DG152" s="49">
        <v>90.349997999999999</v>
      </c>
      <c r="DH152" s="53">
        <f t="shared" si="222"/>
        <v>-20.631127329658607</v>
      </c>
      <c r="DI152" s="53">
        <f t="shared" si="223"/>
        <v>-20.642992021439223</v>
      </c>
      <c r="DJ152" s="54">
        <f t="shared" si="224"/>
        <v>7.2123954892077402E-95</v>
      </c>
      <c r="DK152" s="14">
        <f t="shared" si="225"/>
        <v>7.2123954892077402E-95</v>
      </c>
      <c r="DL152" s="14">
        <f t="shared" si="262"/>
        <v>7.2123954892077389E-95</v>
      </c>
      <c r="DM152" s="14">
        <f t="shared" si="226"/>
        <v>6.5163991802512822E-93</v>
      </c>
      <c r="DN152" s="14">
        <f t="shared" si="227"/>
        <v>3.2581995901256414E-94</v>
      </c>
      <c r="DO152" s="14">
        <f t="shared" si="263"/>
        <v>118.69998918410973</v>
      </c>
      <c r="DT152" s="31">
        <f t="shared" si="264"/>
        <v>213</v>
      </c>
      <c r="DU152" s="48">
        <v>44903</v>
      </c>
      <c r="DV152" s="49">
        <v>90.349997999999999</v>
      </c>
      <c r="DW152" s="53">
        <f t="shared" si="228"/>
        <v>53.156608040280219</v>
      </c>
      <c r="DX152" s="53">
        <f t="shared" si="229"/>
        <v>53.14474334849961</v>
      </c>
      <c r="DY152" s="54">
        <f t="shared" si="230"/>
        <v>1</v>
      </c>
      <c r="DZ152" s="14">
        <f t="shared" si="231"/>
        <v>1</v>
      </c>
      <c r="EA152" s="14">
        <f t="shared" si="265"/>
        <v>0</v>
      </c>
      <c r="EB152" s="14">
        <f t="shared" si="232"/>
        <v>0</v>
      </c>
      <c r="EC152" s="14">
        <f t="shared" si="233"/>
        <v>0</v>
      </c>
      <c r="ED152" s="14">
        <f t="shared" si="266"/>
        <v>114.22845105</v>
      </c>
      <c r="EI152" s="31">
        <f t="shared" si="267"/>
        <v>213</v>
      </c>
      <c r="EJ152" s="48">
        <v>44903</v>
      </c>
      <c r="EK152" s="49">
        <v>90.349997999999999</v>
      </c>
      <c r="EL152" s="53">
        <f t="shared" si="234"/>
        <v>96.210876386349028</v>
      </c>
      <c r="EM152" s="53">
        <f t="shared" si="235"/>
        <v>96.199011694568412</v>
      </c>
      <c r="EN152" s="54">
        <f t="shared" si="236"/>
        <v>1</v>
      </c>
      <c r="EO152" s="14">
        <f t="shared" si="237"/>
        <v>1</v>
      </c>
      <c r="EP152" s="14">
        <f t="shared" si="268"/>
        <v>0</v>
      </c>
      <c r="EQ152" s="14">
        <f t="shared" si="238"/>
        <v>0</v>
      </c>
      <c r="ER152" s="14">
        <f t="shared" si="239"/>
        <v>0</v>
      </c>
      <c r="ES152" s="14">
        <f t="shared" si="269"/>
        <v>114.22845105</v>
      </c>
    </row>
    <row r="153" spans="4:149" x14ac:dyDescent="0.35">
      <c r="D153" s="31">
        <f t="shared" si="240"/>
        <v>214</v>
      </c>
      <c r="E153" s="48">
        <v>44904</v>
      </c>
      <c r="F153" s="49">
        <v>89.089995999999999</v>
      </c>
      <c r="G153" s="53">
        <f t="shared" si="180"/>
        <v>1.4840366357652917</v>
      </c>
      <c r="H153" s="53">
        <f t="shared" si="181"/>
        <v>1.472211036979852</v>
      </c>
      <c r="I153" s="54">
        <f t="shared" si="182"/>
        <v>0.93110039918352694</v>
      </c>
      <c r="J153" s="14">
        <f t="shared" si="183"/>
        <v>0.93110039918352694</v>
      </c>
      <c r="K153" s="14">
        <f t="shared" si="241"/>
        <v>-6.5267227716631959E-2</v>
      </c>
      <c r="L153" s="14">
        <f t="shared" si="184"/>
        <v>-5.8146570562058306</v>
      </c>
      <c r="M153" s="14">
        <f t="shared" si="185"/>
        <v>0.29073285281029154</v>
      </c>
      <c r="N153" s="14">
        <f t="shared" si="242"/>
        <v>125.48884427460807</v>
      </c>
      <c r="S153" s="31">
        <f t="shared" si="243"/>
        <v>214</v>
      </c>
      <c r="T153" s="48">
        <v>44904</v>
      </c>
      <c r="U153" s="49">
        <v>89.089995999999999</v>
      </c>
      <c r="V153" s="53">
        <f t="shared" si="186"/>
        <v>-1.2587653433691264</v>
      </c>
      <c r="W153" s="53">
        <f t="shared" si="187"/>
        <v>-1.2705909421545662</v>
      </c>
      <c r="X153" s="54">
        <f t="shared" si="188"/>
        <v>0.1040575508280125</v>
      </c>
      <c r="Y153" s="14">
        <f t="shared" si="189"/>
        <v>0.1040575508280125</v>
      </c>
      <c r="Z153" s="14">
        <f t="shared" si="244"/>
        <v>-0.37627997178785422</v>
      </c>
      <c r="AA153" s="14">
        <f t="shared" si="190"/>
        <v>-33.522781181460047</v>
      </c>
      <c r="AB153" s="14">
        <f t="shared" si="191"/>
        <v>1.6761390590730025</v>
      </c>
      <c r="AC153" s="14">
        <f t="shared" si="245"/>
        <v>66.774287844435889</v>
      </c>
      <c r="AH153" s="31">
        <f t="shared" si="246"/>
        <v>214</v>
      </c>
      <c r="AI153" s="48">
        <v>44904</v>
      </c>
      <c r="AJ153" s="49">
        <v>89.089995999999999</v>
      </c>
      <c r="AK153" s="53">
        <f t="shared" si="192"/>
        <v>-6.4910926733197529</v>
      </c>
      <c r="AL153" s="53">
        <f t="shared" si="193"/>
        <v>-6.5029182721051937</v>
      </c>
      <c r="AM153" s="54">
        <f t="shared" si="194"/>
        <v>4.2608018481710389E-11</v>
      </c>
      <c r="AN153" s="14">
        <f t="shared" si="195"/>
        <v>4.2608018481710389E-11</v>
      </c>
      <c r="AO153" s="14">
        <f t="shared" si="247"/>
        <v>-7.0283722753588041E-8</v>
      </c>
      <c r="AP153" s="14">
        <f t="shared" si="196"/>
        <v>-6.2615765789822675E-6</v>
      </c>
      <c r="AQ153" s="14">
        <f t="shared" si="197"/>
        <v>3.1307882894911342E-7</v>
      </c>
      <c r="AR153" s="14">
        <f t="shared" si="248"/>
        <v>47.400839233465661</v>
      </c>
      <c r="AW153" s="31">
        <f t="shared" si="249"/>
        <v>214</v>
      </c>
      <c r="AX153" s="48">
        <v>44904</v>
      </c>
      <c r="AY153" s="49">
        <v>89.089995999999999</v>
      </c>
      <c r="AZ153" s="53">
        <f t="shared" si="198"/>
        <v>26.121419201075156</v>
      </c>
      <c r="BA153" s="53">
        <f t="shared" si="199"/>
        <v>26.109593602289717</v>
      </c>
      <c r="BB153" s="54">
        <f t="shared" si="200"/>
        <v>1</v>
      </c>
      <c r="BC153" s="14">
        <f t="shared" si="201"/>
        <v>1</v>
      </c>
      <c r="BD153" s="14">
        <f t="shared" si="250"/>
        <v>0</v>
      </c>
      <c r="BE153" s="14">
        <f t="shared" si="202"/>
        <v>0</v>
      </c>
      <c r="BF153" s="14">
        <f t="shared" si="203"/>
        <v>0</v>
      </c>
      <c r="BG153" s="14">
        <f t="shared" si="251"/>
        <v>114.22845105</v>
      </c>
      <c r="BL153" s="31">
        <f t="shared" si="252"/>
        <v>214</v>
      </c>
      <c r="BM153" s="48">
        <v>44904</v>
      </c>
      <c r="BN153" s="49">
        <v>89.089995999999999</v>
      </c>
      <c r="BO153" s="53">
        <f t="shared" si="204"/>
        <v>-6.4910926733197529</v>
      </c>
      <c r="BP153" s="53">
        <f t="shared" si="205"/>
        <v>-6.5029182721051937</v>
      </c>
      <c r="BQ153" s="54">
        <f t="shared" si="206"/>
        <v>4.2608018481710389E-11</v>
      </c>
      <c r="BR153" s="14">
        <f t="shared" si="207"/>
        <v>4.2608018481710389E-11</v>
      </c>
      <c r="BS153" s="14">
        <f t="shared" si="253"/>
        <v>-7.0283722753588041E-8</v>
      </c>
      <c r="BT153" s="14">
        <f t="shared" si="208"/>
        <v>-6.2615765789822675E-6</v>
      </c>
      <c r="BU153" s="14">
        <f t="shared" si="209"/>
        <v>3.1307882894911342E-7</v>
      </c>
      <c r="BV153" s="14">
        <f t="shared" si="254"/>
        <v>47.400839233465661</v>
      </c>
      <c r="CA153" s="31">
        <f t="shared" si="255"/>
        <v>214</v>
      </c>
      <c r="CB153" s="48">
        <v>44904</v>
      </c>
      <c r="CC153" s="49">
        <v>89.089995999999999</v>
      </c>
      <c r="CD153" s="53">
        <f t="shared" si="210"/>
        <v>-4.782704989611605</v>
      </c>
      <c r="CE153" s="53">
        <f t="shared" si="211"/>
        <v>-4.7945305883970448</v>
      </c>
      <c r="CF153" s="54">
        <f t="shared" si="212"/>
        <v>8.64759322757704E-7</v>
      </c>
      <c r="CG153" s="14">
        <f t="shared" si="213"/>
        <v>8.64759322757704E-7</v>
      </c>
      <c r="CH153" s="14">
        <f t="shared" si="256"/>
        <v>-1.8341142766779093E-4</v>
      </c>
      <c r="CI153" s="14">
        <f t="shared" si="214"/>
        <v>-1.6340123357277782E-2</v>
      </c>
      <c r="CJ153" s="14">
        <f t="shared" si="215"/>
        <v>8.1700616786388913E-4</v>
      </c>
      <c r="CK153" s="14">
        <f t="shared" si="257"/>
        <v>58.72585527565662</v>
      </c>
      <c r="CP153" s="31">
        <f t="shared" si="258"/>
        <v>214</v>
      </c>
      <c r="CQ153" s="48">
        <v>44904</v>
      </c>
      <c r="CR153" s="49">
        <v>89.089995999999999</v>
      </c>
      <c r="CS153" s="53">
        <f t="shared" si="216"/>
        <v>20.121576211336361</v>
      </c>
      <c r="CT153" s="53">
        <f t="shared" si="217"/>
        <v>20.109750612550922</v>
      </c>
      <c r="CU153" s="54">
        <f t="shared" si="218"/>
        <v>1</v>
      </c>
      <c r="CV153" s="14">
        <f t="shared" si="219"/>
        <v>1</v>
      </c>
      <c r="CW153" s="14">
        <f t="shared" si="259"/>
        <v>0</v>
      </c>
      <c r="CX153" s="14">
        <f t="shared" si="220"/>
        <v>0</v>
      </c>
      <c r="CY153" s="14">
        <f t="shared" si="221"/>
        <v>0</v>
      </c>
      <c r="CZ153" s="14">
        <f t="shared" si="260"/>
        <v>114.22845105</v>
      </c>
      <c r="DE153" s="31">
        <f t="shared" si="261"/>
        <v>214</v>
      </c>
      <c r="DF153" s="48">
        <v>44904</v>
      </c>
      <c r="DG153" s="49">
        <v>89.089995999999999</v>
      </c>
      <c r="DH153" s="53">
        <f t="shared" si="222"/>
        <v>-21.908625442860146</v>
      </c>
      <c r="DI153" s="53">
        <f t="shared" si="223"/>
        <v>-21.920451041645588</v>
      </c>
      <c r="DJ153" s="54">
        <f t="shared" si="224"/>
        <v>1.0748637040723203E-106</v>
      </c>
      <c r="DK153" s="14">
        <f t="shared" si="225"/>
        <v>1.0748637040723203E-106</v>
      </c>
      <c r="DL153" s="14">
        <f t="shared" si="262"/>
        <v>-7.2123954891969915E-95</v>
      </c>
      <c r="DM153" s="14">
        <f t="shared" si="226"/>
        <v>-6.4255228528297797E-93</v>
      </c>
      <c r="DN153" s="14">
        <f t="shared" si="227"/>
        <v>3.2127614264148899E-94</v>
      </c>
      <c r="DO153" s="14">
        <f t="shared" si="263"/>
        <v>118.69998918410973</v>
      </c>
      <c r="DT153" s="31">
        <f t="shared" si="264"/>
        <v>214</v>
      </c>
      <c r="DU153" s="48">
        <v>44904</v>
      </c>
      <c r="DV153" s="49">
        <v>89.089995999999999</v>
      </c>
      <c r="DW153" s="53">
        <f t="shared" si="228"/>
        <v>52.123036990319811</v>
      </c>
      <c r="DX153" s="53">
        <f t="shared" si="229"/>
        <v>52.111211391534368</v>
      </c>
      <c r="DY153" s="54">
        <f t="shared" si="230"/>
        <v>1</v>
      </c>
      <c r="DZ153" s="14">
        <f t="shared" si="231"/>
        <v>1</v>
      </c>
      <c r="EA153" s="14">
        <f t="shared" si="265"/>
        <v>0</v>
      </c>
      <c r="EB153" s="14">
        <f t="shared" si="232"/>
        <v>0</v>
      </c>
      <c r="EC153" s="14">
        <f t="shared" si="233"/>
        <v>0</v>
      </c>
      <c r="ED153" s="14">
        <f t="shared" si="266"/>
        <v>114.22845105</v>
      </c>
      <c r="EI153" s="31">
        <f t="shared" si="267"/>
        <v>214</v>
      </c>
      <c r="EJ153" s="48">
        <v>44904</v>
      </c>
      <c r="EK153" s="49">
        <v>89.089995999999999</v>
      </c>
      <c r="EL153" s="53">
        <f t="shared" si="234"/>
        <v>95.319633884418977</v>
      </c>
      <c r="EM153" s="53">
        <f t="shared" si="235"/>
        <v>95.307808285633541</v>
      </c>
      <c r="EN153" s="54">
        <f t="shared" si="236"/>
        <v>1</v>
      </c>
      <c r="EO153" s="14">
        <f t="shared" si="237"/>
        <v>1</v>
      </c>
      <c r="EP153" s="14">
        <f t="shared" si="268"/>
        <v>0</v>
      </c>
      <c r="EQ153" s="14">
        <f t="shared" si="238"/>
        <v>0</v>
      </c>
      <c r="ER153" s="14">
        <f t="shared" si="239"/>
        <v>0</v>
      </c>
      <c r="ES153" s="14">
        <f t="shared" si="269"/>
        <v>114.22845105</v>
      </c>
    </row>
    <row r="154" spans="4:149" x14ac:dyDescent="0.35">
      <c r="D154" s="31">
        <f t="shared" si="240"/>
        <v>217</v>
      </c>
      <c r="E154" s="48">
        <v>44907</v>
      </c>
      <c r="F154" s="49">
        <v>90.550003000000004</v>
      </c>
      <c r="G154" s="53">
        <f t="shared" si="180"/>
        <v>2.8216595048123918</v>
      </c>
      <c r="H154" s="53">
        <f t="shared" si="181"/>
        <v>2.809951968206009</v>
      </c>
      <c r="I154" s="54">
        <f t="shared" si="182"/>
        <v>0.99761120637179168</v>
      </c>
      <c r="J154" s="14">
        <f t="shared" si="183"/>
        <v>0.99761120637179168</v>
      </c>
      <c r="K154" s="14">
        <f t="shared" si="241"/>
        <v>6.6510807188264742E-2</v>
      </c>
      <c r="L154" s="14">
        <f t="shared" si="184"/>
        <v>6.0225537904297939</v>
      </c>
      <c r="M154" s="14">
        <f t="shared" si="185"/>
        <v>0.30112768952148972</v>
      </c>
      <c r="N154" s="14">
        <f t="shared" si="242"/>
        <v>131.81252575455935</v>
      </c>
      <c r="S154" s="31">
        <f t="shared" si="243"/>
        <v>217</v>
      </c>
      <c r="T154" s="48">
        <v>44907</v>
      </c>
      <c r="U154" s="49">
        <v>90.550003000000004</v>
      </c>
      <c r="V154" s="53">
        <f t="shared" si="186"/>
        <v>5.1198318684728288E-2</v>
      </c>
      <c r="W154" s="53">
        <f t="shared" si="187"/>
        <v>3.9490782078345506E-2</v>
      </c>
      <c r="X154" s="54">
        <f t="shared" si="188"/>
        <v>0.52041625420765469</v>
      </c>
      <c r="Y154" s="14">
        <f t="shared" si="189"/>
        <v>0.52041625420765469</v>
      </c>
      <c r="Z154" s="14">
        <f t="shared" si="244"/>
        <v>0.4163587033796422</v>
      </c>
      <c r="AA154" s="14">
        <f t="shared" si="190"/>
        <v>37.701281840102716</v>
      </c>
      <c r="AB154" s="14">
        <f t="shared" si="191"/>
        <v>1.8850640920051358</v>
      </c>
      <c r="AC154" s="14">
        <f t="shared" si="245"/>
        <v>106.36063377654375</v>
      </c>
      <c r="AH154" s="31">
        <f t="shared" si="246"/>
        <v>217</v>
      </c>
      <c r="AI154" s="48">
        <v>44907</v>
      </c>
      <c r="AJ154" s="49">
        <v>90.550003000000004</v>
      </c>
      <c r="AK154" s="53">
        <f t="shared" si="192"/>
        <v>-5.2338933106124843</v>
      </c>
      <c r="AL154" s="53">
        <f t="shared" si="193"/>
        <v>-5.2456008472188671</v>
      </c>
      <c r="AM154" s="54">
        <f t="shared" si="194"/>
        <v>8.2988139233049776E-8</v>
      </c>
      <c r="AN154" s="14">
        <f t="shared" si="195"/>
        <v>8.2988139233049776E-8</v>
      </c>
      <c r="AO154" s="14">
        <f t="shared" si="247"/>
        <v>8.294553121456807E-8</v>
      </c>
      <c r="AP154" s="14">
        <f t="shared" si="196"/>
        <v>7.5107181003157323E-6</v>
      </c>
      <c r="AQ154" s="14">
        <f t="shared" si="197"/>
        <v>3.7553590501578664E-7</v>
      </c>
      <c r="AR154" s="14">
        <f t="shared" si="248"/>
        <v>47.400847119719664</v>
      </c>
      <c r="AW154" s="31">
        <f t="shared" si="249"/>
        <v>217</v>
      </c>
      <c r="AX154" s="48">
        <v>44907</v>
      </c>
      <c r="AY154" s="49">
        <v>90.550003000000004</v>
      </c>
      <c r="AZ154" s="53">
        <f t="shared" si="198"/>
        <v>27.707492548621779</v>
      </c>
      <c r="BA154" s="53">
        <f t="shared" si="199"/>
        <v>27.695785012015396</v>
      </c>
      <c r="BB154" s="54">
        <f t="shared" si="200"/>
        <v>1</v>
      </c>
      <c r="BC154" s="14">
        <f t="shared" si="201"/>
        <v>1</v>
      </c>
      <c r="BD154" s="14">
        <f t="shared" si="250"/>
        <v>0</v>
      </c>
      <c r="BE154" s="14">
        <f t="shared" si="202"/>
        <v>0</v>
      </c>
      <c r="BF154" s="14">
        <f t="shared" si="203"/>
        <v>0</v>
      </c>
      <c r="BG154" s="14">
        <f t="shared" si="251"/>
        <v>114.22845105</v>
      </c>
      <c r="BL154" s="31">
        <f t="shared" si="252"/>
        <v>217</v>
      </c>
      <c r="BM154" s="48">
        <v>44907</v>
      </c>
      <c r="BN154" s="49">
        <v>90.550003000000004</v>
      </c>
      <c r="BO154" s="53">
        <f t="shared" si="204"/>
        <v>-5.2338933106124843</v>
      </c>
      <c r="BP154" s="53">
        <f t="shared" si="205"/>
        <v>-5.2456008472188671</v>
      </c>
      <c r="BQ154" s="54">
        <f t="shared" si="206"/>
        <v>8.2988139233049776E-8</v>
      </c>
      <c r="BR154" s="14">
        <f t="shared" si="207"/>
        <v>8.2988139233049776E-8</v>
      </c>
      <c r="BS154" s="14">
        <f t="shared" si="253"/>
        <v>8.294553121456807E-8</v>
      </c>
      <c r="BT154" s="14">
        <f t="shared" si="208"/>
        <v>7.5107181003157323E-6</v>
      </c>
      <c r="BU154" s="14">
        <f t="shared" si="209"/>
        <v>3.7553590501578664E-7</v>
      </c>
      <c r="BV154" s="14">
        <f t="shared" si="254"/>
        <v>47.400847119719664</v>
      </c>
      <c r="CA154" s="31">
        <f t="shared" si="255"/>
        <v>217</v>
      </c>
      <c r="CB154" s="48">
        <v>44907</v>
      </c>
      <c r="CC154" s="49">
        <v>90.550003000000004</v>
      </c>
      <c r="CD154" s="53">
        <f t="shared" si="210"/>
        <v>-3.5082777522973245</v>
      </c>
      <c r="CE154" s="53">
        <f t="shared" si="211"/>
        <v>-3.5199852889037073</v>
      </c>
      <c r="CF154" s="54">
        <f t="shared" si="212"/>
        <v>2.2550895044501235E-4</v>
      </c>
      <c r="CG154" s="14">
        <f t="shared" si="213"/>
        <v>2.2550895044501235E-4</v>
      </c>
      <c r="CH154" s="14">
        <f t="shared" si="256"/>
        <v>2.2464419112225463E-4</v>
      </c>
      <c r="CI154" s="14">
        <f t="shared" si="214"/>
        <v>2.0341532180052732E-2</v>
      </c>
      <c r="CJ154" s="14">
        <f t="shared" si="215"/>
        <v>1.0170766090026367E-3</v>
      </c>
      <c r="CK154" s="14">
        <f t="shared" si="257"/>
        <v>58.747213884445678</v>
      </c>
      <c r="CP154" s="31">
        <f t="shared" si="258"/>
        <v>217</v>
      </c>
      <c r="CQ154" s="48">
        <v>44907</v>
      </c>
      <c r="CR154" s="49">
        <v>90.550003000000004</v>
      </c>
      <c r="CS154" s="53">
        <f t="shared" si="216"/>
        <v>21.647145410044494</v>
      </c>
      <c r="CT154" s="53">
        <f t="shared" si="217"/>
        <v>21.635437873438111</v>
      </c>
      <c r="CU154" s="54">
        <f t="shared" si="218"/>
        <v>1</v>
      </c>
      <c r="CV154" s="14">
        <f t="shared" si="219"/>
        <v>1</v>
      </c>
      <c r="CW154" s="14">
        <f t="shared" si="259"/>
        <v>0</v>
      </c>
      <c r="CX154" s="14">
        <f t="shared" si="220"/>
        <v>0</v>
      </c>
      <c r="CY154" s="14">
        <f t="shared" si="221"/>
        <v>0</v>
      </c>
      <c r="CZ154" s="14">
        <f t="shared" si="260"/>
        <v>114.22845105</v>
      </c>
      <c r="DE154" s="31">
        <f t="shared" si="261"/>
        <v>217</v>
      </c>
      <c r="DF154" s="48">
        <v>44907</v>
      </c>
      <c r="DG154" s="49">
        <v>90.550003000000004</v>
      </c>
      <c r="DH154" s="53">
        <f t="shared" si="222"/>
        <v>-20.806900931579168</v>
      </c>
      <c r="DI154" s="53">
        <f t="shared" si="223"/>
        <v>-20.818608468185552</v>
      </c>
      <c r="DJ154" s="54">
        <f t="shared" si="224"/>
        <v>1.8740199514440266E-96</v>
      </c>
      <c r="DK154" s="14">
        <f t="shared" si="225"/>
        <v>1.8740199514440266E-96</v>
      </c>
      <c r="DL154" s="14">
        <f t="shared" si="262"/>
        <v>1.8740199513365402E-96</v>
      </c>
      <c r="DM154" s="14">
        <f t="shared" si="226"/>
        <v>1.6969251221558357E-94</v>
      </c>
      <c r="DN154" s="14">
        <f t="shared" si="227"/>
        <v>8.4846256107791783E-96</v>
      </c>
      <c r="DO154" s="14">
        <f t="shared" si="263"/>
        <v>118.69998918410973</v>
      </c>
      <c r="DT154" s="31">
        <f t="shared" si="264"/>
        <v>217</v>
      </c>
      <c r="DU154" s="48">
        <v>44907</v>
      </c>
      <c r="DV154" s="49">
        <v>90.550003000000004</v>
      </c>
      <c r="DW154" s="53">
        <f t="shared" si="228"/>
        <v>53.971318158213208</v>
      </c>
      <c r="DX154" s="53">
        <f t="shared" si="229"/>
        <v>53.959610621606821</v>
      </c>
      <c r="DY154" s="54">
        <f t="shared" si="230"/>
        <v>1</v>
      </c>
      <c r="DZ154" s="14">
        <f t="shared" si="231"/>
        <v>1</v>
      </c>
      <c r="EA154" s="14">
        <f t="shared" si="265"/>
        <v>0</v>
      </c>
      <c r="EB154" s="14">
        <f t="shared" si="232"/>
        <v>0</v>
      </c>
      <c r="EC154" s="14">
        <f t="shared" si="233"/>
        <v>0</v>
      </c>
      <c r="ED154" s="14">
        <f t="shared" si="266"/>
        <v>114.22845105</v>
      </c>
      <c r="EI154" s="31">
        <f t="shared" si="267"/>
        <v>217</v>
      </c>
      <c r="EJ154" s="48">
        <v>44907</v>
      </c>
      <c r="EK154" s="49">
        <v>90.550003000000004</v>
      </c>
      <c r="EL154" s="53">
        <f t="shared" si="234"/>
        <v>97.603522006072225</v>
      </c>
      <c r="EM154" s="53">
        <f t="shared" si="235"/>
        <v>97.591814469465831</v>
      </c>
      <c r="EN154" s="54">
        <f t="shared" si="236"/>
        <v>1</v>
      </c>
      <c r="EO154" s="14">
        <f t="shared" si="237"/>
        <v>1</v>
      </c>
      <c r="EP154" s="14">
        <f t="shared" si="268"/>
        <v>0</v>
      </c>
      <c r="EQ154" s="14">
        <f t="shared" si="238"/>
        <v>0</v>
      </c>
      <c r="ER154" s="14">
        <f t="shared" si="239"/>
        <v>0</v>
      </c>
      <c r="ES154" s="14">
        <f t="shared" si="269"/>
        <v>114.22845105</v>
      </c>
    </row>
    <row r="155" spans="4:149" x14ac:dyDescent="0.35">
      <c r="D155" s="31">
        <f t="shared" si="240"/>
        <v>218</v>
      </c>
      <c r="E155" s="48">
        <v>44908</v>
      </c>
      <c r="F155" s="49">
        <v>92.489998</v>
      </c>
      <c r="G155" s="53">
        <f t="shared" si="180"/>
        <v>4.6260416962643482</v>
      </c>
      <c r="H155" s="53">
        <f t="shared" si="181"/>
        <v>4.6143737791848096</v>
      </c>
      <c r="I155" s="54">
        <f t="shared" si="182"/>
        <v>0.99999813639852497</v>
      </c>
      <c r="J155" s="14">
        <f t="shared" si="183"/>
        <v>0.99999813639852497</v>
      </c>
      <c r="K155" s="14">
        <f t="shared" si="241"/>
        <v>2.3869300267332916E-3</v>
      </c>
      <c r="L155" s="14">
        <f t="shared" si="184"/>
        <v>0.22076715339870209</v>
      </c>
      <c r="M155" s="14">
        <f t="shared" si="185"/>
        <v>1.1038357669935106E-2</v>
      </c>
      <c r="N155" s="14">
        <f t="shared" si="242"/>
        <v>132.04433126562799</v>
      </c>
      <c r="S155" s="31">
        <f t="shared" si="243"/>
        <v>218</v>
      </c>
      <c r="T155" s="48">
        <v>44908</v>
      </c>
      <c r="U155" s="49">
        <v>92.489998</v>
      </c>
      <c r="V155" s="53">
        <f t="shared" si="186"/>
        <v>1.8461731445730389</v>
      </c>
      <c r="W155" s="53">
        <f t="shared" si="187"/>
        <v>1.8345052274934999</v>
      </c>
      <c r="X155" s="54">
        <f t="shared" si="188"/>
        <v>0.96756646549378966</v>
      </c>
      <c r="Y155" s="14">
        <f t="shared" si="189"/>
        <v>0.96756646549378966</v>
      </c>
      <c r="Z155" s="14">
        <f t="shared" si="244"/>
        <v>0.44715021128613497</v>
      </c>
      <c r="AA155" s="14">
        <f t="shared" si="190"/>
        <v>41.356922147554201</v>
      </c>
      <c r="AB155" s="14">
        <f t="shared" si="191"/>
        <v>2.0678461073777101</v>
      </c>
      <c r="AC155" s="14">
        <f t="shared" si="245"/>
        <v>149.78540203147566</v>
      </c>
      <c r="AH155" s="31">
        <f t="shared" si="246"/>
        <v>218</v>
      </c>
      <c r="AI155" s="48">
        <v>44908</v>
      </c>
      <c r="AJ155" s="49">
        <v>92.489998</v>
      </c>
      <c r="AK155" s="53">
        <f t="shared" si="192"/>
        <v>-3.4568645181294224</v>
      </c>
      <c r="AL155" s="53">
        <f t="shared" si="193"/>
        <v>-3.468532435208961</v>
      </c>
      <c r="AM155" s="54">
        <f t="shared" si="194"/>
        <v>2.7324976517448268E-4</v>
      </c>
      <c r="AN155" s="14">
        <f t="shared" si="195"/>
        <v>2.7324976517448268E-4</v>
      </c>
      <c r="AO155" s="14">
        <f t="shared" si="247"/>
        <v>2.7316677703524965E-4</v>
      </c>
      <c r="AP155" s="14">
        <f t="shared" si="196"/>
        <v>2.5265194661656686E-2</v>
      </c>
      <c r="AQ155" s="14">
        <f t="shared" si="197"/>
        <v>1.2632597330828343E-3</v>
      </c>
      <c r="AR155" s="14">
        <f t="shared" si="248"/>
        <v>47.427375574114407</v>
      </c>
      <c r="AW155" s="31">
        <f t="shared" si="249"/>
        <v>218</v>
      </c>
      <c r="AX155" s="48">
        <v>44908</v>
      </c>
      <c r="AY155" s="49">
        <v>92.489998</v>
      </c>
      <c r="AZ155" s="53">
        <f t="shared" si="198"/>
        <v>29.596376963014556</v>
      </c>
      <c r="BA155" s="53">
        <f t="shared" si="199"/>
        <v>29.584709045935018</v>
      </c>
      <c r="BB155" s="54">
        <f t="shared" si="200"/>
        <v>1</v>
      </c>
      <c r="BC155" s="14">
        <f t="shared" si="201"/>
        <v>1</v>
      </c>
      <c r="BD155" s="14">
        <f t="shared" si="250"/>
        <v>0</v>
      </c>
      <c r="BE155" s="14">
        <f t="shared" si="202"/>
        <v>0</v>
      </c>
      <c r="BF155" s="14">
        <f t="shared" si="203"/>
        <v>0</v>
      </c>
      <c r="BG155" s="14">
        <f t="shared" si="251"/>
        <v>114.22845105</v>
      </c>
      <c r="BL155" s="31">
        <f t="shared" si="252"/>
        <v>218</v>
      </c>
      <c r="BM155" s="48">
        <v>44908</v>
      </c>
      <c r="BN155" s="49">
        <v>92.489998</v>
      </c>
      <c r="BO155" s="53">
        <f t="shared" si="204"/>
        <v>-3.4568645181294224</v>
      </c>
      <c r="BP155" s="53">
        <f t="shared" si="205"/>
        <v>-3.468532435208961</v>
      </c>
      <c r="BQ155" s="54">
        <f t="shared" si="206"/>
        <v>2.7324976517448268E-4</v>
      </c>
      <c r="BR155" s="14">
        <f t="shared" si="207"/>
        <v>2.7324976517448268E-4</v>
      </c>
      <c r="BS155" s="14">
        <f t="shared" si="253"/>
        <v>2.7316677703524965E-4</v>
      </c>
      <c r="BT155" s="14">
        <f t="shared" si="208"/>
        <v>2.5265194661656686E-2</v>
      </c>
      <c r="BU155" s="14">
        <f t="shared" si="209"/>
        <v>1.2632597330828343E-3</v>
      </c>
      <c r="BV155" s="14">
        <f t="shared" si="254"/>
        <v>47.427375574114407</v>
      </c>
      <c r="CA155" s="31">
        <f t="shared" si="255"/>
        <v>218</v>
      </c>
      <c r="CB155" s="48">
        <v>44908</v>
      </c>
      <c r="CC155" s="49">
        <v>92.489998</v>
      </c>
      <c r="CD155" s="53">
        <f t="shared" si="210"/>
        <v>-1.7253894673728218</v>
      </c>
      <c r="CE155" s="53">
        <f t="shared" si="211"/>
        <v>-1.7370573844523607</v>
      </c>
      <c r="CF155" s="54">
        <f t="shared" si="212"/>
        <v>4.2228654083900648E-2</v>
      </c>
      <c r="CG155" s="14">
        <f t="shared" si="213"/>
        <v>4.2228654083900648E-2</v>
      </c>
      <c r="CH155" s="14">
        <f t="shared" si="256"/>
        <v>4.2003145133455634E-2</v>
      </c>
      <c r="CI155" s="14">
        <f t="shared" si="214"/>
        <v>3.8848708093870212</v>
      </c>
      <c r="CJ155" s="14">
        <f t="shared" si="215"/>
        <v>0.19424354046935108</v>
      </c>
      <c r="CK155" s="14">
        <f t="shared" si="257"/>
        <v>62.826328234302053</v>
      </c>
      <c r="CP155" s="31">
        <f t="shared" si="258"/>
        <v>218</v>
      </c>
      <c r="CQ155" s="48">
        <v>44908</v>
      </c>
      <c r="CR155" s="49">
        <v>92.489998</v>
      </c>
      <c r="CS155" s="53">
        <f t="shared" si="216"/>
        <v>23.515451336905763</v>
      </c>
      <c r="CT155" s="53">
        <f t="shared" si="217"/>
        <v>23.503783419826224</v>
      </c>
      <c r="CU155" s="54">
        <f t="shared" si="218"/>
        <v>1</v>
      </c>
      <c r="CV155" s="14">
        <f t="shared" si="219"/>
        <v>1</v>
      </c>
      <c r="CW155" s="14">
        <f t="shared" si="259"/>
        <v>0</v>
      </c>
      <c r="CX155" s="14">
        <f t="shared" si="220"/>
        <v>0</v>
      </c>
      <c r="CY155" s="14">
        <f t="shared" si="221"/>
        <v>0</v>
      </c>
      <c r="CZ155" s="14">
        <f t="shared" si="260"/>
        <v>114.22845105</v>
      </c>
      <c r="DE155" s="31">
        <f t="shared" si="261"/>
        <v>218</v>
      </c>
      <c r="DF155" s="48">
        <v>44908</v>
      </c>
      <c r="DG155" s="49">
        <v>92.489998</v>
      </c>
      <c r="DH155" s="53">
        <f t="shared" si="222"/>
        <v>-19.082751773847697</v>
      </c>
      <c r="DI155" s="53">
        <f t="shared" si="223"/>
        <v>-19.094419690927236</v>
      </c>
      <c r="DJ155" s="54">
        <f t="shared" si="224"/>
        <v>1.7563433074087927E-81</v>
      </c>
      <c r="DK155" s="14">
        <f t="shared" si="225"/>
        <v>1.7563433074087927E-81</v>
      </c>
      <c r="DL155" s="14">
        <f t="shared" si="262"/>
        <v>1.7563433074087909E-81</v>
      </c>
      <c r="DM155" s="14">
        <f t="shared" si="226"/>
        <v>1.6244418898955246E-79</v>
      </c>
      <c r="DN155" s="14">
        <f t="shared" si="227"/>
        <v>8.1222094494776236E-81</v>
      </c>
      <c r="DO155" s="14">
        <f t="shared" si="263"/>
        <v>118.69998918410973</v>
      </c>
      <c r="DT155" s="31">
        <f t="shared" si="264"/>
        <v>218</v>
      </c>
      <c r="DU155" s="48">
        <v>44908</v>
      </c>
      <c r="DV155" s="49">
        <v>92.489998</v>
      </c>
      <c r="DW155" s="53">
        <f t="shared" si="228"/>
        <v>55.94938390091567</v>
      </c>
      <c r="DX155" s="53">
        <f t="shared" si="229"/>
        <v>55.937715983836128</v>
      </c>
      <c r="DY155" s="54">
        <f t="shared" si="230"/>
        <v>1</v>
      </c>
      <c r="DZ155" s="14">
        <f t="shared" si="231"/>
        <v>1</v>
      </c>
      <c r="EA155" s="14">
        <f t="shared" si="265"/>
        <v>0</v>
      </c>
      <c r="EB155" s="14">
        <f t="shared" si="232"/>
        <v>0</v>
      </c>
      <c r="EC155" s="14">
        <f t="shared" si="233"/>
        <v>0</v>
      </c>
      <c r="ED155" s="14">
        <f t="shared" si="266"/>
        <v>114.22845105</v>
      </c>
      <c r="EI155" s="31">
        <f t="shared" si="267"/>
        <v>218</v>
      </c>
      <c r="EJ155" s="48">
        <v>44908</v>
      </c>
      <c r="EK155" s="49">
        <v>92.489998</v>
      </c>
      <c r="EL155" s="53">
        <f t="shared" si="234"/>
        <v>99.729745064242479</v>
      </c>
      <c r="EM155" s="53">
        <f t="shared" si="235"/>
        <v>99.718077147162944</v>
      </c>
      <c r="EN155" s="54">
        <f t="shared" si="236"/>
        <v>1</v>
      </c>
      <c r="EO155" s="14">
        <f t="shared" si="237"/>
        <v>1</v>
      </c>
      <c r="EP155" s="14">
        <f t="shared" si="268"/>
        <v>0</v>
      </c>
      <c r="EQ155" s="14">
        <f t="shared" si="238"/>
        <v>0</v>
      </c>
      <c r="ER155" s="14">
        <f t="shared" si="239"/>
        <v>0</v>
      </c>
      <c r="ES155" s="14">
        <f t="shared" si="269"/>
        <v>114.22845105</v>
      </c>
    </row>
    <row r="156" spans="4:149" x14ac:dyDescent="0.35">
      <c r="D156" s="31">
        <f t="shared" si="240"/>
        <v>219</v>
      </c>
      <c r="E156" s="48">
        <v>44909</v>
      </c>
      <c r="F156" s="49">
        <v>91.580001999999993</v>
      </c>
      <c r="G156" s="53">
        <f t="shared" si="180"/>
        <v>3.7694681601604252</v>
      </c>
      <c r="H156" s="53">
        <f t="shared" si="181"/>
        <v>3.7578399975987731</v>
      </c>
      <c r="I156" s="54">
        <f t="shared" si="182"/>
        <v>0.99991820211203308</v>
      </c>
      <c r="J156" s="14">
        <f t="shared" si="183"/>
        <v>0.99991820211203308</v>
      </c>
      <c r="K156" s="14">
        <f t="shared" si="241"/>
        <v>-7.9934286491889495E-5</v>
      </c>
      <c r="L156" s="14">
        <f t="shared" si="184"/>
        <v>-7.320382116795812E-3</v>
      </c>
      <c r="M156" s="14">
        <f t="shared" si="185"/>
        <v>3.6601910583979063E-4</v>
      </c>
      <c r="N156" s="14">
        <f t="shared" si="242"/>
        <v>132.03737690261704</v>
      </c>
      <c r="S156" s="31">
        <f t="shared" si="243"/>
        <v>219</v>
      </c>
      <c r="T156" s="48">
        <v>44909</v>
      </c>
      <c r="U156" s="49">
        <v>91.580001999999993</v>
      </c>
      <c r="V156" s="53">
        <f t="shared" si="186"/>
        <v>0.98009575663730841</v>
      </c>
      <c r="W156" s="53">
        <f t="shared" si="187"/>
        <v>0.96846759407565608</v>
      </c>
      <c r="X156" s="54">
        <f t="shared" si="188"/>
        <v>0.83648057321027025</v>
      </c>
      <c r="Y156" s="14">
        <f t="shared" si="189"/>
        <v>0.83648057321027025</v>
      </c>
      <c r="Z156" s="14">
        <f t="shared" si="244"/>
        <v>-0.13108589228351941</v>
      </c>
      <c r="AA156" s="14">
        <f t="shared" si="190"/>
        <v>-12.004846277496492</v>
      </c>
      <c r="AB156" s="14">
        <f t="shared" si="191"/>
        <v>0.60024231387482463</v>
      </c>
      <c r="AC156" s="14">
        <f t="shared" si="245"/>
        <v>138.38079806785399</v>
      </c>
      <c r="AH156" s="31">
        <f t="shared" si="246"/>
        <v>219</v>
      </c>
      <c r="AI156" s="48">
        <v>44909</v>
      </c>
      <c r="AJ156" s="49">
        <v>91.580001999999993</v>
      </c>
      <c r="AK156" s="53">
        <f t="shared" si="192"/>
        <v>-4.3410720022433127</v>
      </c>
      <c r="AL156" s="53">
        <f t="shared" si="193"/>
        <v>-4.3527001648049648</v>
      </c>
      <c r="AM156" s="54">
        <f t="shared" si="194"/>
        <v>7.0894623382720814E-6</v>
      </c>
      <c r="AN156" s="14">
        <f t="shared" si="195"/>
        <v>7.0894623382720814E-6</v>
      </c>
      <c r="AO156" s="14">
        <f t="shared" si="247"/>
        <v>-2.6616030283621058E-4</v>
      </c>
      <c r="AP156" s="14">
        <f t="shared" si="196"/>
        <v>-2.4374961066060769E-2</v>
      </c>
      <c r="AQ156" s="14">
        <f t="shared" si="197"/>
        <v>1.2187480533030386E-3</v>
      </c>
      <c r="AR156" s="14">
        <f t="shared" si="248"/>
        <v>47.404219361101653</v>
      </c>
      <c r="AW156" s="31">
        <f t="shared" si="249"/>
        <v>219</v>
      </c>
      <c r="AX156" s="48">
        <v>44909</v>
      </c>
      <c r="AY156" s="49">
        <v>91.580001999999993</v>
      </c>
      <c r="AZ156" s="53">
        <f t="shared" si="198"/>
        <v>28.82517234351689</v>
      </c>
      <c r="BA156" s="53">
        <f t="shared" si="199"/>
        <v>28.813544180955237</v>
      </c>
      <c r="BB156" s="54">
        <f t="shared" si="200"/>
        <v>1</v>
      </c>
      <c r="BC156" s="14">
        <f t="shared" si="201"/>
        <v>1</v>
      </c>
      <c r="BD156" s="14">
        <f t="shared" si="250"/>
        <v>0</v>
      </c>
      <c r="BE156" s="14">
        <f t="shared" si="202"/>
        <v>0</v>
      </c>
      <c r="BF156" s="14">
        <f t="shared" si="203"/>
        <v>0</v>
      </c>
      <c r="BG156" s="14">
        <f t="shared" si="251"/>
        <v>114.22845105</v>
      </c>
      <c r="BL156" s="31">
        <f t="shared" si="252"/>
        <v>219</v>
      </c>
      <c r="BM156" s="48">
        <v>44909</v>
      </c>
      <c r="BN156" s="49">
        <v>91.580001999999993</v>
      </c>
      <c r="BO156" s="53">
        <f t="shared" si="204"/>
        <v>-4.3410720022433127</v>
      </c>
      <c r="BP156" s="53">
        <f t="shared" si="205"/>
        <v>-4.3527001648049648</v>
      </c>
      <c r="BQ156" s="54">
        <f t="shared" si="206"/>
        <v>7.0894623382720814E-6</v>
      </c>
      <c r="BR156" s="14">
        <f t="shared" si="207"/>
        <v>7.0894623382720814E-6</v>
      </c>
      <c r="BS156" s="14">
        <f t="shared" si="253"/>
        <v>-2.6616030283621058E-4</v>
      </c>
      <c r="BT156" s="14">
        <f t="shared" si="208"/>
        <v>-2.4374961066060769E-2</v>
      </c>
      <c r="BU156" s="14">
        <f t="shared" si="209"/>
        <v>1.2187480533030386E-3</v>
      </c>
      <c r="BV156" s="14">
        <f t="shared" si="254"/>
        <v>47.404219361101653</v>
      </c>
      <c r="CA156" s="31">
        <f t="shared" si="255"/>
        <v>219</v>
      </c>
      <c r="CB156" s="48">
        <v>44909</v>
      </c>
      <c r="CC156" s="49">
        <v>91.580001999999993</v>
      </c>
      <c r="CD156" s="53">
        <f t="shared" si="210"/>
        <v>-2.6036773613957305</v>
      </c>
      <c r="CE156" s="53">
        <f t="shared" si="211"/>
        <v>-2.6153055239573826</v>
      </c>
      <c r="CF156" s="54">
        <f t="shared" si="212"/>
        <v>4.6114766765913296E-3</v>
      </c>
      <c r="CG156" s="14">
        <f t="shared" si="213"/>
        <v>4.6114766765913296E-3</v>
      </c>
      <c r="CH156" s="14">
        <f t="shared" si="256"/>
        <v>-3.761717740730932E-2</v>
      </c>
      <c r="CI156" s="14">
        <f t="shared" si="214"/>
        <v>-3.4449811821957419</v>
      </c>
      <c r="CJ156" s="14">
        <f t="shared" si="215"/>
        <v>0.17224905910978711</v>
      </c>
      <c r="CK156" s="14">
        <f t="shared" si="257"/>
        <v>59.553596111216102</v>
      </c>
      <c r="CP156" s="31">
        <f t="shared" si="258"/>
        <v>219</v>
      </c>
      <c r="CQ156" s="48">
        <v>44909</v>
      </c>
      <c r="CR156" s="49">
        <v>91.580001999999993</v>
      </c>
      <c r="CS156" s="53">
        <f t="shared" si="216"/>
        <v>22.723457167443382</v>
      </c>
      <c r="CT156" s="53">
        <f t="shared" si="217"/>
        <v>22.711829004881729</v>
      </c>
      <c r="CU156" s="54">
        <f t="shared" si="218"/>
        <v>1</v>
      </c>
      <c r="CV156" s="14">
        <f t="shared" si="219"/>
        <v>1</v>
      </c>
      <c r="CW156" s="14">
        <f t="shared" si="259"/>
        <v>0</v>
      </c>
      <c r="CX156" s="14">
        <f t="shared" si="220"/>
        <v>0</v>
      </c>
      <c r="CY156" s="14">
        <f t="shared" si="221"/>
        <v>0</v>
      </c>
      <c r="CZ156" s="14">
        <f t="shared" si="260"/>
        <v>114.22845105</v>
      </c>
      <c r="DE156" s="31">
        <f t="shared" si="261"/>
        <v>219</v>
      </c>
      <c r="DF156" s="48">
        <v>44909</v>
      </c>
      <c r="DG156" s="49">
        <v>91.580001999999993</v>
      </c>
      <c r="DH156" s="53">
        <f t="shared" si="222"/>
        <v>-20.020381250569304</v>
      </c>
      <c r="DI156" s="53">
        <f t="shared" si="223"/>
        <v>-20.032009413130957</v>
      </c>
      <c r="DJ156" s="54">
        <f t="shared" si="224"/>
        <v>1.8295530056591737E-89</v>
      </c>
      <c r="DK156" s="14">
        <f t="shared" si="225"/>
        <v>1.8295530056591737E-89</v>
      </c>
      <c r="DL156" s="14">
        <f t="shared" si="262"/>
        <v>-1.7563432891132627E-81</v>
      </c>
      <c r="DM156" s="14">
        <f t="shared" si="226"/>
        <v>-1.6084592192967916E-79</v>
      </c>
      <c r="DN156" s="14">
        <f t="shared" si="227"/>
        <v>8.0422960964839585E-81</v>
      </c>
      <c r="DO156" s="14">
        <f t="shared" si="263"/>
        <v>118.69998918410973</v>
      </c>
      <c r="DT156" s="31">
        <f t="shared" si="264"/>
        <v>219</v>
      </c>
      <c r="DU156" s="48">
        <v>44909</v>
      </c>
      <c r="DV156" s="49">
        <v>91.580001999999993</v>
      </c>
      <c r="DW156" s="53">
        <f t="shared" si="228"/>
        <v>55.26827529445</v>
      </c>
      <c r="DX156" s="53">
        <f t="shared" si="229"/>
        <v>55.25664713188835</v>
      </c>
      <c r="DY156" s="54">
        <f t="shared" si="230"/>
        <v>1</v>
      </c>
      <c r="DZ156" s="14">
        <f t="shared" si="231"/>
        <v>1</v>
      </c>
      <c r="EA156" s="14">
        <f t="shared" si="265"/>
        <v>0</v>
      </c>
      <c r="EB156" s="14">
        <f t="shared" si="232"/>
        <v>0</v>
      </c>
      <c r="EC156" s="14">
        <f t="shared" si="233"/>
        <v>0</v>
      </c>
      <c r="ED156" s="14">
        <f t="shared" si="266"/>
        <v>114.22845105</v>
      </c>
      <c r="EI156" s="31">
        <f t="shared" si="267"/>
        <v>219</v>
      </c>
      <c r="EJ156" s="48">
        <v>44909</v>
      </c>
      <c r="EK156" s="49">
        <v>91.580001999999993</v>
      </c>
      <c r="EL156" s="53">
        <f t="shared" si="234"/>
        <v>99.198313342817315</v>
      </c>
      <c r="EM156" s="53">
        <f t="shared" si="235"/>
        <v>99.186685180255679</v>
      </c>
      <c r="EN156" s="54">
        <f t="shared" si="236"/>
        <v>1</v>
      </c>
      <c r="EO156" s="14">
        <f t="shared" si="237"/>
        <v>1</v>
      </c>
      <c r="EP156" s="14">
        <f t="shared" si="268"/>
        <v>0</v>
      </c>
      <c r="EQ156" s="14">
        <f t="shared" si="238"/>
        <v>0</v>
      </c>
      <c r="ER156" s="14">
        <f t="shared" si="239"/>
        <v>0</v>
      </c>
      <c r="ES156" s="14">
        <f t="shared" si="269"/>
        <v>114.22845105</v>
      </c>
    </row>
    <row r="157" spans="4:149" x14ac:dyDescent="0.35">
      <c r="D157" s="31">
        <f t="shared" si="240"/>
        <v>220</v>
      </c>
      <c r="E157" s="48">
        <v>44910</v>
      </c>
      <c r="F157" s="49">
        <v>88.449996999999996</v>
      </c>
      <c r="G157" s="53">
        <f t="shared" si="180"/>
        <v>0.75936635821896947</v>
      </c>
      <c r="H157" s="53">
        <f t="shared" si="181"/>
        <v>0.74777808655554112</v>
      </c>
      <c r="I157" s="54">
        <f t="shared" si="182"/>
        <v>0.77618328392508096</v>
      </c>
      <c r="J157" s="14">
        <f t="shared" si="183"/>
        <v>0.77618328392508096</v>
      </c>
      <c r="K157" s="14">
        <f t="shared" si="241"/>
        <v>-0.22373491818695213</v>
      </c>
      <c r="L157" s="14">
        <f t="shared" si="184"/>
        <v>-19.78935284243116</v>
      </c>
      <c r="M157" s="14">
        <f t="shared" si="185"/>
        <v>0.98946764212155802</v>
      </c>
      <c r="N157" s="14">
        <f t="shared" si="242"/>
        <v>113.23749170230744</v>
      </c>
      <c r="S157" s="31">
        <f t="shared" si="243"/>
        <v>220</v>
      </c>
      <c r="T157" s="48">
        <v>44910</v>
      </c>
      <c r="U157" s="49">
        <v>88.449996999999996</v>
      </c>
      <c r="V157" s="53">
        <f t="shared" si="186"/>
        <v>-2.0396080441085789</v>
      </c>
      <c r="W157" s="53">
        <f t="shared" si="187"/>
        <v>-2.0511963157720072</v>
      </c>
      <c r="X157" s="54">
        <f t="shared" si="188"/>
        <v>2.0694690109205171E-2</v>
      </c>
      <c r="Y157" s="14">
        <f t="shared" si="189"/>
        <v>2.0694690109205171E-2</v>
      </c>
      <c r="Z157" s="14">
        <f t="shared" si="244"/>
        <v>-0.81578588310106503</v>
      </c>
      <c r="AA157" s="14">
        <f t="shared" si="190"/>
        <v>-72.156258912931548</v>
      </c>
      <c r="AB157" s="14">
        <f t="shared" si="191"/>
        <v>3.6078129456465775</v>
      </c>
      <c r="AC157" s="14">
        <f t="shared" si="245"/>
        <v>69.832352100569011</v>
      </c>
      <c r="AH157" s="31">
        <f t="shared" si="246"/>
        <v>220</v>
      </c>
      <c r="AI157" s="48">
        <v>44910</v>
      </c>
      <c r="AJ157" s="49">
        <v>88.449996999999996</v>
      </c>
      <c r="AK157" s="53">
        <f t="shared" si="192"/>
        <v>-7.3790931299959563</v>
      </c>
      <c r="AL157" s="53">
        <f t="shared" si="193"/>
        <v>-7.3906814016593847</v>
      </c>
      <c r="AM157" s="54">
        <f t="shared" si="194"/>
        <v>7.968566371349854E-14</v>
      </c>
      <c r="AN157" s="14">
        <f t="shared" si="195"/>
        <v>7.968566371349854E-14</v>
      </c>
      <c r="AO157" s="14">
        <f t="shared" si="247"/>
        <v>-7.0894622585864176E-6</v>
      </c>
      <c r="AP157" s="14">
        <f t="shared" si="196"/>
        <v>-6.2706291550358186E-4</v>
      </c>
      <c r="AQ157" s="14">
        <f t="shared" si="197"/>
        <v>3.1353145775179094E-5</v>
      </c>
      <c r="AR157" s="14">
        <f t="shared" si="248"/>
        <v>47.403623651331927</v>
      </c>
      <c r="AW157" s="31">
        <f t="shared" si="249"/>
        <v>220</v>
      </c>
      <c r="AX157" s="48">
        <v>44910</v>
      </c>
      <c r="AY157" s="49">
        <v>88.449996999999996</v>
      </c>
      <c r="AZ157" s="53">
        <f t="shared" si="198"/>
        <v>25.901321069224217</v>
      </c>
      <c r="BA157" s="53">
        <f t="shared" si="199"/>
        <v>25.889732797560789</v>
      </c>
      <c r="BB157" s="54">
        <f t="shared" si="200"/>
        <v>1</v>
      </c>
      <c r="BC157" s="14">
        <f t="shared" si="201"/>
        <v>1</v>
      </c>
      <c r="BD157" s="14">
        <f t="shared" si="250"/>
        <v>0</v>
      </c>
      <c r="BE157" s="14">
        <f t="shared" si="202"/>
        <v>0</v>
      </c>
      <c r="BF157" s="14">
        <f t="shared" si="203"/>
        <v>0</v>
      </c>
      <c r="BG157" s="14">
        <f t="shared" si="251"/>
        <v>114.22845105</v>
      </c>
      <c r="BL157" s="31">
        <f t="shared" si="252"/>
        <v>220</v>
      </c>
      <c r="BM157" s="48">
        <v>44910</v>
      </c>
      <c r="BN157" s="49">
        <v>88.449996999999996</v>
      </c>
      <c r="BO157" s="53">
        <f t="shared" si="204"/>
        <v>-7.3790931299959563</v>
      </c>
      <c r="BP157" s="53">
        <f t="shared" si="205"/>
        <v>-7.3906814016593847</v>
      </c>
      <c r="BQ157" s="54">
        <f t="shared" si="206"/>
        <v>7.968566371349854E-14</v>
      </c>
      <c r="BR157" s="14">
        <f t="shared" si="207"/>
        <v>7.968566371349854E-14</v>
      </c>
      <c r="BS157" s="14">
        <f t="shared" si="253"/>
        <v>-7.0894622585864176E-6</v>
      </c>
      <c r="BT157" s="14">
        <f t="shared" si="208"/>
        <v>-6.2706291550358186E-4</v>
      </c>
      <c r="BU157" s="14">
        <f t="shared" si="209"/>
        <v>3.1353145775179094E-5</v>
      </c>
      <c r="BV157" s="14">
        <f t="shared" si="254"/>
        <v>47.403623651331927</v>
      </c>
      <c r="CA157" s="31">
        <f t="shared" si="255"/>
        <v>220</v>
      </c>
      <c r="CB157" s="48">
        <v>44910</v>
      </c>
      <c r="CC157" s="49">
        <v>88.449996999999996</v>
      </c>
      <c r="CD157" s="53">
        <f t="shared" si="210"/>
        <v>-5.6357177670177627</v>
      </c>
      <c r="CE157" s="53">
        <f t="shared" si="211"/>
        <v>-5.647306038681192</v>
      </c>
      <c r="CF157" s="54">
        <f t="shared" si="212"/>
        <v>8.716534542048858E-9</v>
      </c>
      <c r="CG157" s="14">
        <f t="shared" si="213"/>
        <v>8.716534542048858E-9</v>
      </c>
      <c r="CH157" s="14">
        <f t="shared" si="256"/>
        <v>-4.6114679600567877E-3</v>
      </c>
      <c r="CI157" s="14">
        <f t="shared" si="214"/>
        <v>-0.40788432723261897</v>
      </c>
      <c r="CJ157" s="14">
        <f t="shared" si="215"/>
        <v>2.0394216361630951E-2</v>
      </c>
      <c r="CK157" s="14">
        <f t="shared" si="257"/>
        <v>59.166106000345117</v>
      </c>
      <c r="CP157" s="31">
        <f t="shared" si="258"/>
        <v>220</v>
      </c>
      <c r="CQ157" s="48">
        <v>44910</v>
      </c>
      <c r="CR157" s="49">
        <v>88.449996999999996</v>
      </c>
      <c r="CS157" s="53">
        <f t="shared" si="216"/>
        <v>19.778601647983692</v>
      </c>
      <c r="CT157" s="53">
        <f t="shared" si="217"/>
        <v>19.767013376320264</v>
      </c>
      <c r="CU157" s="54">
        <f t="shared" si="218"/>
        <v>1</v>
      </c>
      <c r="CV157" s="14">
        <f t="shared" si="219"/>
        <v>1</v>
      </c>
      <c r="CW157" s="14">
        <f t="shared" si="259"/>
        <v>0</v>
      </c>
      <c r="CX157" s="14">
        <f t="shared" si="220"/>
        <v>0</v>
      </c>
      <c r="CY157" s="14">
        <f t="shared" si="221"/>
        <v>0</v>
      </c>
      <c r="CZ157" s="14">
        <f t="shared" si="260"/>
        <v>114.22845105</v>
      </c>
      <c r="DE157" s="31">
        <f t="shared" si="261"/>
        <v>220</v>
      </c>
      <c r="DF157" s="48">
        <v>44910</v>
      </c>
      <c r="DG157" s="49">
        <v>88.449996999999996</v>
      </c>
      <c r="DH157" s="53">
        <f t="shared" si="222"/>
        <v>-23.112376063752603</v>
      </c>
      <c r="DI157" s="53">
        <f t="shared" si="223"/>
        <v>-23.123964335416034</v>
      </c>
      <c r="DJ157" s="54">
        <f t="shared" si="224"/>
        <v>1.7382992791320996E-118</v>
      </c>
      <c r="DK157" s="14">
        <f t="shared" si="225"/>
        <v>1.7382992791320996E-118</v>
      </c>
      <c r="DL157" s="14">
        <f t="shared" si="262"/>
        <v>-1.8295530056591737E-89</v>
      </c>
      <c r="DM157" s="14">
        <f t="shared" si="226"/>
        <v>-1.618239578618949E-87</v>
      </c>
      <c r="DN157" s="14">
        <f t="shared" si="227"/>
        <v>8.0911978930947459E-89</v>
      </c>
      <c r="DO157" s="14">
        <f t="shared" si="263"/>
        <v>118.69998918410973</v>
      </c>
      <c r="DT157" s="31">
        <f t="shared" si="264"/>
        <v>220</v>
      </c>
      <c r="DU157" s="48">
        <v>44910</v>
      </c>
      <c r="DV157" s="49">
        <v>88.449996999999996</v>
      </c>
      <c r="DW157" s="53">
        <f t="shared" si="228"/>
        <v>52.435450461302153</v>
      </c>
      <c r="DX157" s="53">
        <f t="shared" si="229"/>
        <v>52.423862189638719</v>
      </c>
      <c r="DY157" s="54">
        <f t="shared" si="230"/>
        <v>1</v>
      </c>
      <c r="DZ157" s="14">
        <f t="shared" si="231"/>
        <v>1</v>
      </c>
      <c r="EA157" s="14">
        <f t="shared" si="265"/>
        <v>0</v>
      </c>
      <c r="EB157" s="14">
        <f t="shared" si="232"/>
        <v>0</v>
      </c>
      <c r="EC157" s="14">
        <f t="shared" si="233"/>
        <v>0</v>
      </c>
      <c r="ED157" s="14">
        <f t="shared" si="266"/>
        <v>114.22845105</v>
      </c>
      <c r="EI157" s="31">
        <f t="shared" si="267"/>
        <v>220</v>
      </c>
      <c r="EJ157" s="48">
        <v>44910</v>
      </c>
      <c r="EK157" s="49">
        <v>88.449996999999996</v>
      </c>
      <c r="EL157" s="53">
        <f t="shared" si="234"/>
        <v>96.516711118843588</v>
      </c>
      <c r="EM157" s="53">
        <f t="shared" si="235"/>
        <v>96.505122847180175</v>
      </c>
      <c r="EN157" s="54">
        <f t="shared" si="236"/>
        <v>1</v>
      </c>
      <c r="EO157" s="14">
        <f t="shared" si="237"/>
        <v>1</v>
      </c>
      <c r="EP157" s="14">
        <f t="shared" si="268"/>
        <v>0</v>
      </c>
      <c r="EQ157" s="14">
        <f t="shared" si="238"/>
        <v>0</v>
      </c>
      <c r="ER157" s="14">
        <f t="shared" si="239"/>
        <v>0</v>
      </c>
      <c r="ES157" s="14">
        <f t="shared" si="269"/>
        <v>114.22845105</v>
      </c>
    </row>
    <row r="158" spans="4:149" x14ac:dyDescent="0.35">
      <c r="D158" s="31">
        <f t="shared" si="240"/>
        <v>221</v>
      </c>
      <c r="E158" s="48">
        <v>44911</v>
      </c>
      <c r="F158" s="49">
        <v>87.860000999999997</v>
      </c>
      <c r="G158" s="53">
        <f t="shared" si="180"/>
        <v>0.16022388773411836</v>
      </c>
      <c r="H158" s="53">
        <f t="shared" si="181"/>
        <v>0.14867564476253947</v>
      </c>
      <c r="I158" s="54">
        <f t="shared" si="182"/>
        <v>0.56364764360629271</v>
      </c>
      <c r="J158" s="14">
        <f t="shared" si="183"/>
        <v>0.56364764360629271</v>
      </c>
      <c r="K158" s="14">
        <f t="shared" si="241"/>
        <v>-0.21253564031878824</v>
      </c>
      <c r="L158" s="14">
        <f t="shared" si="184"/>
        <v>-18.673381570944375</v>
      </c>
      <c r="M158" s="14">
        <f t="shared" si="185"/>
        <v>0.93366907854721881</v>
      </c>
      <c r="N158" s="14">
        <f t="shared" si="242"/>
        <v>95.497779209910277</v>
      </c>
      <c r="S158" s="31">
        <f t="shared" si="243"/>
        <v>221</v>
      </c>
      <c r="T158" s="48">
        <v>44911</v>
      </c>
      <c r="U158" s="49">
        <v>87.860000999999997</v>
      </c>
      <c r="V158" s="53">
        <f t="shared" si="186"/>
        <v>-2.6484523613697006</v>
      </c>
      <c r="W158" s="53">
        <f t="shared" si="187"/>
        <v>-2.6600006043412794</v>
      </c>
      <c r="X158" s="54">
        <f t="shared" si="188"/>
        <v>4.0430622404334536E-3</v>
      </c>
      <c r="Y158" s="14">
        <f t="shared" si="189"/>
        <v>4.0430622404334536E-3</v>
      </c>
      <c r="Z158" s="14">
        <f t="shared" si="244"/>
        <v>-1.6651627868771716E-2</v>
      </c>
      <c r="AA158" s="14">
        <f t="shared" si="190"/>
        <v>-1.4630120412019108</v>
      </c>
      <c r="AB158" s="14">
        <f t="shared" si="191"/>
        <v>7.3150602060095535E-2</v>
      </c>
      <c r="AC158" s="14">
        <f t="shared" si="245"/>
        <v>68.4424906614272</v>
      </c>
      <c r="AH158" s="31">
        <f t="shared" si="246"/>
        <v>221</v>
      </c>
      <c r="AI158" s="48">
        <v>44911</v>
      </c>
      <c r="AJ158" s="49">
        <v>87.860000999999997</v>
      </c>
      <c r="AK158" s="53">
        <f t="shared" si="192"/>
        <v>-8.0064452500166752</v>
      </c>
      <c r="AL158" s="53">
        <f t="shared" si="193"/>
        <v>-8.0179934929882535</v>
      </c>
      <c r="AM158" s="54">
        <f t="shared" si="194"/>
        <v>5.9035838977754989E-16</v>
      </c>
      <c r="AN158" s="14">
        <f t="shared" si="195"/>
        <v>5.9035838977754989E-16</v>
      </c>
      <c r="AO158" s="14">
        <f t="shared" si="247"/>
        <v>-7.9095305323720992E-14</v>
      </c>
      <c r="AP158" s="14">
        <f t="shared" si="196"/>
        <v>-6.949313604837431E-12</v>
      </c>
      <c r="AQ158" s="14">
        <f t="shared" si="197"/>
        <v>3.4746568024187157E-13</v>
      </c>
      <c r="AR158" s="14">
        <f t="shared" si="248"/>
        <v>47.403623651325326</v>
      </c>
      <c r="AW158" s="31">
        <f t="shared" si="249"/>
        <v>221</v>
      </c>
      <c r="AX158" s="48">
        <v>44911</v>
      </c>
      <c r="AY158" s="49">
        <v>87.860000999999997</v>
      </c>
      <c r="AZ158" s="53">
        <f t="shared" si="198"/>
        <v>25.389326016757622</v>
      </c>
      <c r="BA158" s="53">
        <f t="shared" si="199"/>
        <v>25.377777773786043</v>
      </c>
      <c r="BB158" s="54">
        <f t="shared" si="200"/>
        <v>1</v>
      </c>
      <c r="BC158" s="14">
        <f t="shared" si="201"/>
        <v>1</v>
      </c>
      <c r="BD158" s="14">
        <f t="shared" si="250"/>
        <v>0</v>
      </c>
      <c r="BE158" s="14">
        <f t="shared" si="202"/>
        <v>0</v>
      </c>
      <c r="BF158" s="14">
        <f t="shared" si="203"/>
        <v>0</v>
      </c>
      <c r="BG158" s="14">
        <f t="shared" si="251"/>
        <v>114.22845105</v>
      </c>
      <c r="BL158" s="31">
        <f t="shared" si="252"/>
        <v>221</v>
      </c>
      <c r="BM158" s="48">
        <v>44911</v>
      </c>
      <c r="BN158" s="49">
        <v>87.860000999999997</v>
      </c>
      <c r="BO158" s="53">
        <f t="shared" si="204"/>
        <v>-8.0064452500166752</v>
      </c>
      <c r="BP158" s="53">
        <f t="shared" si="205"/>
        <v>-8.0179934929882535</v>
      </c>
      <c r="BQ158" s="54">
        <f t="shared" si="206"/>
        <v>5.9035838977754989E-16</v>
      </c>
      <c r="BR158" s="14">
        <f t="shared" si="207"/>
        <v>5.9035838977754989E-16</v>
      </c>
      <c r="BS158" s="14">
        <f t="shared" si="253"/>
        <v>-7.9095305323720992E-14</v>
      </c>
      <c r="BT158" s="14">
        <f t="shared" si="208"/>
        <v>-6.949313604837431E-12</v>
      </c>
      <c r="BU158" s="14">
        <f t="shared" si="209"/>
        <v>3.4746568024187157E-13</v>
      </c>
      <c r="BV158" s="14">
        <f t="shared" si="254"/>
        <v>47.403623651325326</v>
      </c>
      <c r="CA158" s="31">
        <f t="shared" si="255"/>
        <v>221</v>
      </c>
      <c r="CB158" s="48">
        <v>44911</v>
      </c>
      <c r="CC158" s="49">
        <v>87.860000999999997</v>
      </c>
      <c r="CD158" s="53">
        <f t="shared" si="210"/>
        <v>-6.2570269733801611</v>
      </c>
      <c r="CE158" s="53">
        <f t="shared" si="211"/>
        <v>-6.2685752163517394</v>
      </c>
      <c r="CF158" s="54">
        <f t="shared" si="212"/>
        <v>1.9619278439721174E-10</v>
      </c>
      <c r="CG158" s="14">
        <f t="shared" si="213"/>
        <v>1.9619278439721174E-10</v>
      </c>
      <c r="CH158" s="14">
        <f t="shared" si="256"/>
        <v>-8.5203417576516458E-9</v>
      </c>
      <c r="CI158" s="14">
        <f t="shared" si="214"/>
        <v>-7.4859723534761528E-7</v>
      </c>
      <c r="CJ158" s="14">
        <f t="shared" si="215"/>
        <v>3.7429861767380765E-8</v>
      </c>
      <c r="CK158" s="14">
        <f t="shared" si="257"/>
        <v>59.166105289177743</v>
      </c>
      <c r="CP158" s="31">
        <f t="shared" si="258"/>
        <v>221</v>
      </c>
      <c r="CQ158" s="48">
        <v>44911</v>
      </c>
      <c r="CR158" s="49">
        <v>87.860000999999997</v>
      </c>
      <c r="CS158" s="53">
        <f t="shared" si="216"/>
        <v>19.245383934234621</v>
      </c>
      <c r="CT158" s="53">
        <f t="shared" si="217"/>
        <v>19.233835691263042</v>
      </c>
      <c r="CU158" s="54">
        <f t="shared" si="218"/>
        <v>1</v>
      </c>
      <c r="CV158" s="14">
        <f t="shared" si="219"/>
        <v>1</v>
      </c>
      <c r="CW158" s="14">
        <f t="shared" si="259"/>
        <v>0</v>
      </c>
      <c r="CX158" s="14">
        <f t="shared" si="220"/>
        <v>0</v>
      </c>
      <c r="CY158" s="14">
        <f t="shared" si="221"/>
        <v>0</v>
      </c>
      <c r="CZ158" s="14">
        <f t="shared" si="260"/>
        <v>114.22845105</v>
      </c>
      <c r="DE158" s="31">
        <f t="shared" si="261"/>
        <v>221</v>
      </c>
      <c r="DF158" s="48">
        <v>44911</v>
      </c>
      <c r="DG158" s="49">
        <v>87.860000999999997</v>
      </c>
      <c r="DH158" s="53">
        <f t="shared" si="222"/>
        <v>-23.794263123494137</v>
      </c>
      <c r="DI158" s="53">
        <f t="shared" si="223"/>
        <v>-23.805811366465715</v>
      </c>
      <c r="DJ158" s="54">
        <f t="shared" si="224"/>
        <v>1.9146144260937045E-125</v>
      </c>
      <c r="DK158" s="14">
        <f t="shared" si="225"/>
        <v>1.9146144260937045E-125</v>
      </c>
      <c r="DL158" s="14">
        <f t="shared" si="262"/>
        <v>-1.7382990876706569E-118</v>
      </c>
      <c r="DM158" s="14">
        <f t="shared" si="226"/>
        <v>-1.5272695958104301E-116</v>
      </c>
      <c r="DN158" s="14">
        <f t="shared" si="227"/>
        <v>7.6363479790521511E-118</v>
      </c>
      <c r="DO158" s="14">
        <f t="shared" si="263"/>
        <v>118.69998918410973</v>
      </c>
      <c r="DT158" s="31">
        <f t="shared" si="264"/>
        <v>221</v>
      </c>
      <c r="DU158" s="48">
        <v>44911</v>
      </c>
      <c r="DV158" s="49">
        <v>87.860000999999997</v>
      </c>
      <c r="DW158" s="53">
        <f t="shared" si="228"/>
        <v>52.015428403475887</v>
      </c>
      <c r="DX158" s="53">
        <f t="shared" si="229"/>
        <v>52.003880160504309</v>
      </c>
      <c r="DY158" s="54">
        <f t="shared" si="230"/>
        <v>1</v>
      </c>
      <c r="DZ158" s="14">
        <f t="shared" si="231"/>
        <v>1</v>
      </c>
      <c r="EA158" s="14">
        <f t="shared" si="265"/>
        <v>0</v>
      </c>
      <c r="EB158" s="14">
        <f t="shared" si="232"/>
        <v>0</v>
      </c>
      <c r="EC158" s="14">
        <f t="shared" si="233"/>
        <v>0</v>
      </c>
      <c r="ED158" s="14">
        <f t="shared" si="266"/>
        <v>114.22845105</v>
      </c>
      <c r="EI158" s="31">
        <f t="shared" si="267"/>
        <v>221</v>
      </c>
      <c r="EJ158" s="48">
        <v>44911</v>
      </c>
      <c r="EK158" s="49">
        <v>87.860000999999997</v>
      </c>
      <c r="EL158" s="53">
        <f t="shared" si="234"/>
        <v>96.249484183490992</v>
      </c>
      <c r="EM158" s="53">
        <f t="shared" si="235"/>
        <v>96.237935940519407</v>
      </c>
      <c r="EN158" s="54">
        <f t="shared" si="236"/>
        <v>1</v>
      </c>
      <c r="EO158" s="14">
        <f t="shared" si="237"/>
        <v>1</v>
      </c>
      <c r="EP158" s="14">
        <f t="shared" si="268"/>
        <v>0</v>
      </c>
      <c r="EQ158" s="14">
        <f t="shared" si="238"/>
        <v>0</v>
      </c>
      <c r="ER158" s="14">
        <f t="shared" si="239"/>
        <v>0</v>
      </c>
      <c r="ES158" s="14">
        <f t="shared" si="269"/>
        <v>114.22845105</v>
      </c>
    </row>
    <row r="159" spans="4:149" x14ac:dyDescent="0.35">
      <c r="D159" s="31">
        <f t="shared" si="240"/>
        <v>224</v>
      </c>
      <c r="E159" s="48">
        <v>44914</v>
      </c>
      <c r="F159" s="49">
        <v>84.919998000000007</v>
      </c>
      <c r="G159" s="53">
        <f t="shared" si="180"/>
        <v>-2.883865367028883</v>
      </c>
      <c r="H159" s="53">
        <f t="shared" si="181"/>
        <v>-2.8952926826579461</v>
      </c>
      <c r="I159" s="54">
        <f t="shared" si="182"/>
        <v>1.964133290744611E-3</v>
      </c>
      <c r="J159" s="14">
        <f t="shared" si="183"/>
        <v>1.964133290744611E-3</v>
      </c>
      <c r="K159" s="14">
        <f t="shared" si="241"/>
        <v>-0.56168351031554808</v>
      </c>
      <c r="L159" s="14">
        <f t="shared" si="184"/>
        <v>-47.698162572629329</v>
      </c>
      <c r="M159" s="14">
        <f t="shared" si="185"/>
        <v>2.3849081286314666</v>
      </c>
      <c r="N159" s="14">
        <f t="shared" si="242"/>
        <v>50.184524765912414</v>
      </c>
      <c r="S159" s="31">
        <f t="shared" si="243"/>
        <v>224</v>
      </c>
      <c r="T159" s="48">
        <v>44914</v>
      </c>
      <c r="U159" s="49">
        <v>84.919998000000007</v>
      </c>
      <c r="V159" s="53">
        <f t="shared" si="186"/>
        <v>-5.7222638856329109</v>
      </c>
      <c r="W159" s="53">
        <f t="shared" si="187"/>
        <v>-5.7336912012619736</v>
      </c>
      <c r="X159" s="54">
        <f t="shared" si="188"/>
        <v>5.2556935883333156E-9</v>
      </c>
      <c r="Y159" s="14">
        <f t="shared" si="189"/>
        <v>5.2556935883333156E-9</v>
      </c>
      <c r="Z159" s="14">
        <f t="shared" si="244"/>
        <v>-4.0430569847398649E-3</v>
      </c>
      <c r="AA159" s="14">
        <f t="shared" si="190"/>
        <v>-0.3433363910579954</v>
      </c>
      <c r="AB159" s="14">
        <f t="shared" si="191"/>
        <v>1.7166819552899771E-2</v>
      </c>
      <c r="AC159" s="14">
        <f t="shared" si="245"/>
        <v>68.11632108992211</v>
      </c>
      <c r="AH159" s="31">
        <f t="shared" si="246"/>
        <v>224</v>
      </c>
      <c r="AI159" s="48">
        <v>44914</v>
      </c>
      <c r="AJ159" s="49">
        <v>84.919998000000007</v>
      </c>
      <c r="AK159" s="53">
        <f t="shared" si="192"/>
        <v>-11.136956690714666</v>
      </c>
      <c r="AL159" s="53">
        <f t="shared" si="193"/>
        <v>-11.148384006343729</v>
      </c>
      <c r="AM159" s="54">
        <f t="shared" si="194"/>
        <v>4.1452037031923328E-29</v>
      </c>
      <c r="AN159" s="14">
        <f t="shared" si="195"/>
        <v>4.1452037031923328E-29</v>
      </c>
      <c r="AO159" s="14">
        <f t="shared" si="247"/>
        <v>-5.9035838977750847E-16</v>
      </c>
      <c r="AP159" s="14">
        <f t="shared" si="196"/>
        <v>-5.0133233279189242E-14</v>
      </c>
      <c r="AQ159" s="14">
        <f t="shared" si="197"/>
        <v>2.5066616639594622E-15</v>
      </c>
      <c r="AR159" s="14">
        <f t="shared" si="248"/>
        <v>47.403623651325276</v>
      </c>
      <c r="AW159" s="31">
        <f t="shared" si="249"/>
        <v>224</v>
      </c>
      <c r="AX159" s="48">
        <v>44914</v>
      </c>
      <c r="AY159" s="49">
        <v>84.919998000000007</v>
      </c>
      <c r="AZ159" s="53">
        <f t="shared" si="198"/>
        <v>22.612218822659777</v>
      </c>
      <c r="BA159" s="53">
        <f t="shared" si="199"/>
        <v>22.600791507030713</v>
      </c>
      <c r="BB159" s="54">
        <f t="shared" si="200"/>
        <v>1</v>
      </c>
      <c r="BC159" s="14">
        <f t="shared" si="201"/>
        <v>1</v>
      </c>
      <c r="BD159" s="14">
        <f t="shared" si="250"/>
        <v>0</v>
      </c>
      <c r="BE159" s="14">
        <f t="shared" si="202"/>
        <v>0</v>
      </c>
      <c r="BF159" s="14">
        <f t="shared" si="203"/>
        <v>0</v>
      </c>
      <c r="BG159" s="14">
        <f t="shared" si="251"/>
        <v>114.22845105</v>
      </c>
      <c r="BL159" s="31">
        <f t="shared" si="252"/>
        <v>224</v>
      </c>
      <c r="BM159" s="48">
        <v>44914</v>
      </c>
      <c r="BN159" s="49">
        <v>84.919998000000007</v>
      </c>
      <c r="BO159" s="53">
        <f t="shared" si="204"/>
        <v>-11.136956690714666</v>
      </c>
      <c r="BP159" s="53">
        <f t="shared" si="205"/>
        <v>-11.148384006343729</v>
      </c>
      <c r="BQ159" s="54">
        <f t="shared" si="206"/>
        <v>4.1452037031923328E-29</v>
      </c>
      <c r="BR159" s="14">
        <f t="shared" si="207"/>
        <v>4.1452037031923328E-29</v>
      </c>
      <c r="BS159" s="14">
        <f t="shared" si="253"/>
        <v>-5.9035838977750847E-16</v>
      </c>
      <c r="BT159" s="14">
        <f t="shared" si="208"/>
        <v>-5.0133233279189242E-14</v>
      </c>
      <c r="BU159" s="14">
        <f t="shared" si="209"/>
        <v>2.5066616639594622E-15</v>
      </c>
      <c r="BV159" s="14">
        <f t="shared" si="254"/>
        <v>47.403623651325276</v>
      </c>
      <c r="CA159" s="31">
        <f t="shared" si="255"/>
        <v>224</v>
      </c>
      <c r="CB159" s="48">
        <v>44914</v>
      </c>
      <c r="CC159" s="49">
        <v>84.919998000000007</v>
      </c>
      <c r="CD159" s="53">
        <f t="shared" si="210"/>
        <v>-9.3690255358126766</v>
      </c>
      <c r="CE159" s="53">
        <f t="shared" si="211"/>
        <v>-9.3804528514417402</v>
      </c>
      <c r="CF159" s="54">
        <f t="shared" si="212"/>
        <v>3.6602624828076705E-21</v>
      </c>
      <c r="CG159" s="14">
        <f t="shared" si="213"/>
        <v>3.6602624828076705E-21</v>
      </c>
      <c r="CH159" s="14">
        <f t="shared" si="256"/>
        <v>-1.9619278439355147E-10</v>
      </c>
      <c r="CI159" s="14">
        <f t="shared" si="214"/>
        <v>-1.6660690858314824E-8</v>
      </c>
      <c r="CJ159" s="14">
        <f t="shared" si="215"/>
        <v>8.3303454291574127E-10</v>
      </c>
      <c r="CK159" s="14">
        <f t="shared" si="257"/>
        <v>59.166105273350084</v>
      </c>
      <c r="CP159" s="31">
        <f t="shared" si="258"/>
        <v>224</v>
      </c>
      <c r="CQ159" s="48">
        <v>44914</v>
      </c>
      <c r="CR159" s="49">
        <v>84.919998000000007</v>
      </c>
      <c r="CS159" s="53">
        <f t="shared" si="216"/>
        <v>16.403259669397968</v>
      </c>
      <c r="CT159" s="53">
        <f t="shared" si="217"/>
        <v>16.391832353768905</v>
      </c>
      <c r="CU159" s="54">
        <f t="shared" si="218"/>
        <v>1</v>
      </c>
      <c r="CV159" s="14">
        <f t="shared" si="219"/>
        <v>1</v>
      </c>
      <c r="CW159" s="14">
        <f t="shared" si="259"/>
        <v>0</v>
      </c>
      <c r="CX159" s="14">
        <f t="shared" si="220"/>
        <v>0</v>
      </c>
      <c r="CY159" s="14">
        <f t="shared" si="221"/>
        <v>0</v>
      </c>
      <c r="CZ159" s="14">
        <f t="shared" si="260"/>
        <v>114.22845105</v>
      </c>
      <c r="DE159" s="31">
        <f t="shared" si="261"/>
        <v>224</v>
      </c>
      <c r="DF159" s="48">
        <v>44914</v>
      </c>
      <c r="DG159" s="49">
        <v>84.919998000000007</v>
      </c>
      <c r="DH159" s="53">
        <f t="shared" si="222"/>
        <v>-27.091846072631508</v>
      </c>
      <c r="DI159" s="53">
        <f t="shared" si="223"/>
        <v>-27.103273388260565</v>
      </c>
      <c r="DJ159" s="54">
        <f t="shared" si="224"/>
        <v>6.1422681126948472E-162</v>
      </c>
      <c r="DK159" s="14">
        <f t="shared" si="225"/>
        <v>6.1422681126948472E-162</v>
      </c>
      <c r="DL159" s="14">
        <f t="shared" si="262"/>
        <v>-1.9146144260937045E-125</v>
      </c>
      <c r="DM159" s="14">
        <f t="shared" si="226"/>
        <v>-1.6258905323464855E-123</v>
      </c>
      <c r="DN159" s="14">
        <f t="shared" si="227"/>
        <v>8.1294526617324277E-125</v>
      </c>
      <c r="DO159" s="14">
        <f t="shared" si="263"/>
        <v>118.69998918410973</v>
      </c>
      <c r="DT159" s="31">
        <f t="shared" si="264"/>
        <v>224</v>
      </c>
      <c r="DU159" s="48">
        <v>44914</v>
      </c>
      <c r="DV159" s="49">
        <v>84.919998000000007</v>
      </c>
      <c r="DW159" s="53">
        <f t="shared" si="228"/>
        <v>49.520086753246105</v>
      </c>
      <c r="DX159" s="53">
        <f t="shared" si="229"/>
        <v>49.508659437617041</v>
      </c>
      <c r="DY159" s="54">
        <f t="shared" si="230"/>
        <v>1</v>
      </c>
      <c r="DZ159" s="14">
        <f t="shared" si="231"/>
        <v>1</v>
      </c>
      <c r="EA159" s="14">
        <f t="shared" si="265"/>
        <v>0</v>
      </c>
      <c r="EB159" s="14">
        <f t="shared" si="232"/>
        <v>0</v>
      </c>
      <c r="EC159" s="14">
        <f t="shared" si="233"/>
        <v>0</v>
      </c>
      <c r="ED159" s="14">
        <f t="shared" si="266"/>
        <v>114.22845105</v>
      </c>
      <c r="EI159" s="31">
        <f t="shared" si="267"/>
        <v>224</v>
      </c>
      <c r="EJ159" s="48">
        <v>44914</v>
      </c>
      <c r="EK159" s="49">
        <v>84.919998000000007</v>
      </c>
      <c r="EL159" s="53">
        <f t="shared" si="234"/>
        <v>94.222240815290021</v>
      </c>
      <c r="EM159" s="53">
        <f t="shared" si="235"/>
        <v>94.210813499660958</v>
      </c>
      <c r="EN159" s="54">
        <f t="shared" si="236"/>
        <v>1</v>
      </c>
      <c r="EO159" s="14">
        <f t="shared" si="237"/>
        <v>1</v>
      </c>
      <c r="EP159" s="14">
        <f t="shared" si="268"/>
        <v>0</v>
      </c>
      <c r="EQ159" s="14">
        <f t="shared" si="238"/>
        <v>0</v>
      </c>
      <c r="ER159" s="14">
        <f t="shared" si="239"/>
        <v>0</v>
      </c>
      <c r="ES159" s="14">
        <f t="shared" si="269"/>
        <v>114.22845105</v>
      </c>
    </row>
    <row r="160" spans="4:149" x14ac:dyDescent="0.35">
      <c r="D160" s="31">
        <f t="shared" si="240"/>
        <v>225</v>
      </c>
      <c r="E160" s="48">
        <v>44915</v>
      </c>
      <c r="F160" s="49">
        <v>85.190002000000007</v>
      </c>
      <c r="G160" s="53">
        <f t="shared" si="180"/>
        <v>-2.6379038969000175</v>
      </c>
      <c r="H160" s="53">
        <f t="shared" si="181"/>
        <v>-2.6492906180290983</v>
      </c>
      <c r="I160" s="54">
        <f t="shared" si="182"/>
        <v>4.1710109516690233E-3</v>
      </c>
      <c r="J160" s="14">
        <f t="shared" si="183"/>
        <v>4.1710109516690233E-3</v>
      </c>
      <c r="K160" s="14">
        <f t="shared" si="241"/>
        <v>2.2068776609244123E-3</v>
      </c>
      <c r="L160" s="14">
        <f t="shared" si="184"/>
        <v>0.18800391234790603</v>
      </c>
      <c r="M160" s="14">
        <f t="shared" si="185"/>
        <v>9.4001956173953016E-3</v>
      </c>
      <c r="N160" s="14">
        <f t="shared" si="242"/>
        <v>50.381928873877719</v>
      </c>
      <c r="S160" s="31">
        <f t="shared" si="243"/>
        <v>225</v>
      </c>
      <c r="T160" s="48">
        <v>44915</v>
      </c>
      <c r="U160" s="49">
        <v>85.190002000000007</v>
      </c>
      <c r="V160" s="53">
        <f t="shared" si="186"/>
        <v>-5.4864215154020339</v>
      </c>
      <c r="W160" s="53">
        <f t="shared" si="187"/>
        <v>-5.4978082365311147</v>
      </c>
      <c r="X160" s="54">
        <f t="shared" si="188"/>
        <v>2.050787638812494E-8</v>
      </c>
      <c r="Y160" s="14">
        <f t="shared" si="189"/>
        <v>2.050787638812494E-8</v>
      </c>
      <c r="Z160" s="14">
        <f t="shared" si="244"/>
        <v>1.5252182799791625E-8</v>
      </c>
      <c r="AA160" s="14">
        <f t="shared" si="190"/>
        <v>1.2993334832186143E-6</v>
      </c>
      <c r="AB160" s="14">
        <f t="shared" si="191"/>
        <v>6.4966674160930725E-8</v>
      </c>
      <c r="AC160" s="14">
        <f t="shared" si="245"/>
        <v>68.116322454222271</v>
      </c>
      <c r="AH160" s="31">
        <f t="shared" si="246"/>
        <v>225</v>
      </c>
      <c r="AI160" s="48">
        <v>44915</v>
      </c>
      <c r="AJ160" s="49">
        <v>85.190002000000007</v>
      </c>
      <c r="AK160" s="53">
        <f t="shared" si="192"/>
        <v>-10.920418099376191</v>
      </c>
      <c r="AL160" s="53">
        <f t="shared" si="193"/>
        <v>-10.93180482050527</v>
      </c>
      <c r="AM160" s="54">
        <f t="shared" si="194"/>
        <v>4.6035495381207418E-28</v>
      </c>
      <c r="AN160" s="14">
        <f t="shared" si="195"/>
        <v>4.6035495381207418E-28</v>
      </c>
      <c r="AO160" s="14">
        <f t="shared" si="247"/>
        <v>4.1890291678015084E-28</v>
      </c>
      <c r="AP160" s="14">
        <f t="shared" si="196"/>
        <v>3.5686340318306887E-26</v>
      </c>
      <c r="AQ160" s="14">
        <f t="shared" si="197"/>
        <v>1.7843170159153445E-27</v>
      </c>
      <c r="AR160" s="14">
        <f t="shared" si="248"/>
        <v>47.403623651325276</v>
      </c>
      <c r="AW160" s="31">
        <f t="shared" si="249"/>
        <v>225</v>
      </c>
      <c r="AX160" s="48">
        <v>44915</v>
      </c>
      <c r="AY160" s="49">
        <v>85.190002000000007</v>
      </c>
      <c r="AZ160" s="53">
        <f t="shared" si="198"/>
        <v>22.949075711889378</v>
      </c>
      <c r="BA160" s="53">
        <f t="shared" si="199"/>
        <v>22.937688990760293</v>
      </c>
      <c r="BB160" s="54">
        <f t="shared" si="200"/>
        <v>1</v>
      </c>
      <c r="BC160" s="14">
        <f t="shared" si="201"/>
        <v>1</v>
      </c>
      <c r="BD160" s="14">
        <f t="shared" si="250"/>
        <v>0</v>
      </c>
      <c r="BE160" s="14">
        <f t="shared" si="202"/>
        <v>0</v>
      </c>
      <c r="BF160" s="14">
        <f t="shared" si="203"/>
        <v>0</v>
      </c>
      <c r="BG160" s="14">
        <f t="shared" si="251"/>
        <v>114.22845105</v>
      </c>
      <c r="BL160" s="31">
        <f t="shared" si="252"/>
        <v>225</v>
      </c>
      <c r="BM160" s="48">
        <v>44915</v>
      </c>
      <c r="BN160" s="49">
        <v>85.190002000000007</v>
      </c>
      <c r="BO160" s="53">
        <f t="shared" si="204"/>
        <v>-10.920418099376191</v>
      </c>
      <c r="BP160" s="53">
        <f t="shared" si="205"/>
        <v>-10.93180482050527</v>
      </c>
      <c r="BQ160" s="54">
        <f t="shared" si="206"/>
        <v>4.6035495381207418E-28</v>
      </c>
      <c r="BR160" s="14">
        <f t="shared" si="207"/>
        <v>4.6035495381207418E-28</v>
      </c>
      <c r="BS160" s="14">
        <f t="shared" si="253"/>
        <v>4.1890291678015084E-28</v>
      </c>
      <c r="BT160" s="14">
        <f t="shared" si="208"/>
        <v>3.5686340318306887E-26</v>
      </c>
      <c r="BU160" s="14">
        <f t="shared" si="209"/>
        <v>1.7843170159153445E-27</v>
      </c>
      <c r="BV160" s="14">
        <f t="shared" si="254"/>
        <v>47.403623651325276</v>
      </c>
      <c r="CA160" s="31">
        <f t="shared" si="255"/>
        <v>225</v>
      </c>
      <c r="CB160" s="48">
        <v>44915</v>
      </c>
      <c r="CC160" s="49">
        <v>85.190002000000007</v>
      </c>
      <c r="CD160" s="53">
        <f t="shared" si="210"/>
        <v>-9.1461841396171764</v>
      </c>
      <c r="CE160" s="53">
        <f t="shared" si="211"/>
        <v>-9.1575708607462563</v>
      </c>
      <c r="CF160" s="54">
        <f t="shared" si="212"/>
        <v>2.9490056191665866E-20</v>
      </c>
      <c r="CG160" s="14">
        <f t="shared" si="213"/>
        <v>2.9490056191665866E-20</v>
      </c>
      <c r="CH160" s="14">
        <f t="shared" si="256"/>
        <v>2.5829793708858195E-20</v>
      </c>
      <c r="CI160" s="14">
        <f t="shared" si="214"/>
        <v>2.2004401777172175E-18</v>
      </c>
      <c r="CJ160" s="14">
        <f t="shared" si="215"/>
        <v>1.1002200888586089E-19</v>
      </c>
      <c r="CK160" s="14">
        <f t="shared" si="257"/>
        <v>59.166105273350084</v>
      </c>
      <c r="CP160" s="31">
        <f t="shared" si="258"/>
        <v>225</v>
      </c>
      <c r="CQ160" s="48">
        <v>44915</v>
      </c>
      <c r="CR160" s="49">
        <v>85.190002000000007</v>
      </c>
      <c r="CS160" s="53">
        <f t="shared" si="216"/>
        <v>16.717981161669506</v>
      </c>
      <c r="CT160" s="53">
        <f t="shared" si="217"/>
        <v>16.706594440540425</v>
      </c>
      <c r="CU160" s="54">
        <f t="shared" si="218"/>
        <v>1</v>
      </c>
      <c r="CV160" s="14">
        <f t="shared" si="219"/>
        <v>1</v>
      </c>
      <c r="CW160" s="14">
        <f t="shared" si="259"/>
        <v>0</v>
      </c>
      <c r="CX160" s="14">
        <f t="shared" si="220"/>
        <v>0</v>
      </c>
      <c r="CY160" s="14">
        <f t="shared" si="221"/>
        <v>0</v>
      </c>
      <c r="CZ160" s="14">
        <f t="shared" si="260"/>
        <v>114.22845105</v>
      </c>
      <c r="DE160" s="31">
        <f t="shared" si="261"/>
        <v>225</v>
      </c>
      <c r="DF160" s="48">
        <v>44915</v>
      </c>
      <c r="DG160" s="49">
        <v>85.190002000000007</v>
      </c>
      <c r="DH160" s="53">
        <f t="shared" si="222"/>
        <v>-26.932187837754277</v>
      </c>
      <c r="DI160" s="53">
        <f t="shared" si="223"/>
        <v>-26.943574558883356</v>
      </c>
      <c r="DJ160" s="54">
        <f t="shared" si="224"/>
        <v>4.6117592385553861E-160</v>
      </c>
      <c r="DK160" s="14">
        <f t="shared" si="225"/>
        <v>4.6117592385553861E-160</v>
      </c>
      <c r="DL160" s="14">
        <f t="shared" si="262"/>
        <v>4.5503365574284375E-160</v>
      </c>
      <c r="DM160" s="14">
        <f t="shared" si="226"/>
        <v>3.8764318042800171E-158</v>
      </c>
      <c r="DN160" s="14">
        <f t="shared" si="227"/>
        <v>1.9382159021400086E-159</v>
      </c>
      <c r="DO160" s="14">
        <f t="shared" si="263"/>
        <v>118.69998918410973</v>
      </c>
      <c r="DT160" s="31">
        <f t="shared" si="264"/>
        <v>225</v>
      </c>
      <c r="DU160" s="48">
        <v>44915</v>
      </c>
      <c r="DV160" s="49">
        <v>85.190002000000007</v>
      </c>
      <c r="DW160" s="53">
        <f t="shared" si="228"/>
        <v>49.952872174655845</v>
      </c>
      <c r="DX160" s="53">
        <f t="shared" si="229"/>
        <v>49.941485453526759</v>
      </c>
      <c r="DY160" s="54">
        <f t="shared" si="230"/>
        <v>1</v>
      </c>
      <c r="DZ160" s="14">
        <f t="shared" si="231"/>
        <v>1</v>
      </c>
      <c r="EA160" s="14">
        <f t="shared" si="265"/>
        <v>0</v>
      </c>
      <c r="EB160" s="14">
        <f t="shared" si="232"/>
        <v>0</v>
      </c>
      <c r="EC160" s="14">
        <f t="shared" si="233"/>
        <v>0</v>
      </c>
      <c r="ED160" s="14">
        <f t="shared" si="266"/>
        <v>114.22845105</v>
      </c>
      <c r="EI160" s="31">
        <f t="shared" si="267"/>
        <v>225</v>
      </c>
      <c r="EJ160" s="48">
        <v>44915</v>
      </c>
      <c r="EK160" s="49">
        <v>85.190002000000007</v>
      </c>
      <c r="EL160" s="53">
        <f t="shared" si="234"/>
        <v>94.814392710309789</v>
      </c>
      <c r="EM160" s="53">
        <f t="shared" si="235"/>
        <v>94.803005989180704</v>
      </c>
      <c r="EN160" s="54">
        <f t="shared" si="236"/>
        <v>1</v>
      </c>
      <c r="EO160" s="14">
        <f t="shared" si="237"/>
        <v>1</v>
      </c>
      <c r="EP160" s="14">
        <f t="shared" si="268"/>
        <v>0</v>
      </c>
      <c r="EQ160" s="14">
        <f t="shared" si="238"/>
        <v>0</v>
      </c>
      <c r="ER160" s="14">
        <f t="shared" si="239"/>
        <v>0</v>
      </c>
      <c r="ES160" s="14">
        <f t="shared" si="269"/>
        <v>114.22845105</v>
      </c>
    </row>
    <row r="161" spans="4:149" x14ac:dyDescent="0.35">
      <c r="D161" s="31">
        <f t="shared" si="240"/>
        <v>226</v>
      </c>
      <c r="E161" s="48">
        <v>44916</v>
      </c>
      <c r="F161" s="49">
        <v>86.769997000000004</v>
      </c>
      <c r="G161" s="53">
        <f t="shared" si="180"/>
        <v>-1.050323673113897</v>
      </c>
      <c r="H161" s="53">
        <f t="shared" si="181"/>
        <v>-1.061669654501888</v>
      </c>
      <c r="I161" s="54">
        <f t="shared" si="182"/>
        <v>0.14678466235126297</v>
      </c>
      <c r="J161" s="14">
        <f t="shared" si="183"/>
        <v>0.14678466235126297</v>
      </c>
      <c r="K161" s="14">
        <f t="shared" si="241"/>
        <v>0.14261365139959395</v>
      </c>
      <c r="L161" s="14">
        <f t="shared" si="184"/>
        <v>12.374586104101814</v>
      </c>
      <c r="M161" s="14">
        <f t="shared" si="185"/>
        <v>0.61872930520509073</v>
      </c>
      <c r="N161" s="14">
        <f t="shared" si="242"/>
        <v>63.375244283184628</v>
      </c>
      <c r="S161" s="31">
        <f t="shared" si="243"/>
        <v>226</v>
      </c>
      <c r="T161" s="48">
        <v>44916</v>
      </c>
      <c r="U161" s="49">
        <v>86.769997000000004</v>
      </c>
      <c r="V161" s="53">
        <f t="shared" si="186"/>
        <v>-3.9090693949677928</v>
      </c>
      <c r="W161" s="53">
        <f t="shared" si="187"/>
        <v>-3.9204153763557841</v>
      </c>
      <c r="X161" s="54">
        <f t="shared" si="188"/>
        <v>4.6326174135497041E-5</v>
      </c>
      <c r="Y161" s="14">
        <f t="shared" si="189"/>
        <v>4.6326174135497041E-5</v>
      </c>
      <c r="Z161" s="14">
        <f t="shared" si="244"/>
        <v>4.6305666259108917E-5</v>
      </c>
      <c r="AA161" s="14">
        <f t="shared" si="190"/>
        <v>4.017942522385882E-3</v>
      </c>
      <c r="AB161" s="14">
        <f t="shared" si="191"/>
        <v>2.0089712611929411E-4</v>
      </c>
      <c r="AC161" s="14">
        <f t="shared" si="245"/>
        <v>68.120541293870772</v>
      </c>
      <c r="AH161" s="31">
        <f t="shared" si="246"/>
        <v>226</v>
      </c>
      <c r="AI161" s="48">
        <v>44916</v>
      </c>
      <c r="AJ161" s="49">
        <v>86.769997000000004</v>
      </c>
      <c r="AK161" s="53">
        <f t="shared" si="192"/>
        <v>-9.3625776991130518</v>
      </c>
      <c r="AL161" s="53">
        <f t="shared" si="193"/>
        <v>-9.3739236805010435</v>
      </c>
      <c r="AM161" s="54">
        <f t="shared" si="194"/>
        <v>3.8907330919086908E-21</v>
      </c>
      <c r="AN161" s="14">
        <f t="shared" si="195"/>
        <v>3.8907330919086908E-21</v>
      </c>
      <c r="AO161" s="14">
        <f t="shared" si="247"/>
        <v>3.8907326315537367E-21</v>
      </c>
      <c r="AP161" s="14">
        <f t="shared" si="196"/>
        <v>3.3759885876771985E-19</v>
      </c>
      <c r="AQ161" s="14">
        <f t="shared" si="197"/>
        <v>1.6879942938385995E-20</v>
      </c>
      <c r="AR161" s="14">
        <f t="shared" si="248"/>
        <v>47.403623651325276</v>
      </c>
      <c r="AW161" s="31">
        <f t="shared" si="249"/>
        <v>226</v>
      </c>
      <c r="AX161" s="48">
        <v>44916</v>
      </c>
      <c r="AY161" s="49">
        <v>86.769997000000004</v>
      </c>
      <c r="AZ161" s="53">
        <f t="shared" si="198"/>
        <v>24.628530484809858</v>
      </c>
      <c r="BA161" s="53">
        <f t="shared" si="199"/>
        <v>24.617184503421864</v>
      </c>
      <c r="BB161" s="54">
        <f t="shared" si="200"/>
        <v>1</v>
      </c>
      <c r="BC161" s="14">
        <f t="shared" si="201"/>
        <v>1</v>
      </c>
      <c r="BD161" s="14">
        <f t="shared" si="250"/>
        <v>0</v>
      </c>
      <c r="BE161" s="14">
        <f t="shared" si="202"/>
        <v>0</v>
      </c>
      <c r="BF161" s="14">
        <f t="shared" si="203"/>
        <v>0</v>
      </c>
      <c r="BG161" s="14">
        <f t="shared" si="251"/>
        <v>114.22845105</v>
      </c>
      <c r="BL161" s="31">
        <f t="shared" si="252"/>
        <v>226</v>
      </c>
      <c r="BM161" s="48">
        <v>44916</v>
      </c>
      <c r="BN161" s="49">
        <v>86.769997000000004</v>
      </c>
      <c r="BO161" s="53">
        <f t="shared" si="204"/>
        <v>-9.3625776991130518</v>
      </c>
      <c r="BP161" s="53">
        <f t="shared" si="205"/>
        <v>-9.3739236805010435</v>
      </c>
      <c r="BQ161" s="54">
        <f t="shared" si="206"/>
        <v>3.8907330919086908E-21</v>
      </c>
      <c r="BR161" s="14">
        <f t="shared" si="207"/>
        <v>3.8907330919086908E-21</v>
      </c>
      <c r="BS161" s="14">
        <f t="shared" si="253"/>
        <v>3.8907326315537367E-21</v>
      </c>
      <c r="BT161" s="14">
        <f t="shared" si="208"/>
        <v>3.3759885876771985E-19</v>
      </c>
      <c r="BU161" s="14">
        <f t="shared" si="209"/>
        <v>1.6879942938385995E-20</v>
      </c>
      <c r="BV161" s="14">
        <f t="shared" si="254"/>
        <v>47.403623651325276</v>
      </c>
      <c r="CA161" s="31">
        <f t="shared" si="255"/>
        <v>226</v>
      </c>
      <c r="CB161" s="48">
        <v>44916</v>
      </c>
      <c r="CC161" s="49">
        <v>86.769997000000004</v>
      </c>
      <c r="CD161" s="53">
        <f t="shared" si="210"/>
        <v>-7.581973040365555</v>
      </c>
      <c r="CE161" s="53">
        <f t="shared" si="211"/>
        <v>-7.5933190217535458</v>
      </c>
      <c r="CF161" s="54">
        <f t="shared" si="212"/>
        <v>1.7016950489671605E-14</v>
      </c>
      <c r="CG161" s="14">
        <f t="shared" si="213"/>
        <v>1.7016950489671605E-14</v>
      </c>
      <c r="CH161" s="14">
        <f t="shared" si="256"/>
        <v>1.7016920999615413E-14</v>
      </c>
      <c r="CI161" s="14">
        <f t="shared" si="214"/>
        <v>1.4765581840858664E-12</v>
      </c>
      <c r="CJ161" s="14">
        <f t="shared" si="215"/>
        <v>7.3827909204293332E-14</v>
      </c>
      <c r="CK161" s="14">
        <f t="shared" si="257"/>
        <v>59.166105273351633</v>
      </c>
      <c r="CP161" s="31">
        <f t="shared" si="258"/>
        <v>226</v>
      </c>
      <c r="CQ161" s="48">
        <v>44916</v>
      </c>
      <c r="CR161" s="49">
        <v>86.769997000000004</v>
      </c>
      <c r="CS161" s="53">
        <f t="shared" si="216"/>
        <v>18.375062094020755</v>
      </c>
      <c r="CT161" s="53">
        <f t="shared" si="217"/>
        <v>18.363716112632765</v>
      </c>
      <c r="CU161" s="54">
        <f t="shared" si="218"/>
        <v>1</v>
      </c>
      <c r="CV161" s="14">
        <f t="shared" si="219"/>
        <v>1</v>
      </c>
      <c r="CW161" s="14">
        <f t="shared" si="259"/>
        <v>0</v>
      </c>
      <c r="CX161" s="14">
        <f t="shared" si="220"/>
        <v>0</v>
      </c>
      <c r="CY161" s="14">
        <f t="shared" si="221"/>
        <v>0</v>
      </c>
      <c r="CZ161" s="14">
        <f t="shared" si="260"/>
        <v>114.22845105</v>
      </c>
      <c r="DE161" s="31">
        <f t="shared" si="261"/>
        <v>226</v>
      </c>
      <c r="DF161" s="48">
        <v>44916</v>
      </c>
      <c r="DG161" s="49">
        <v>86.769997000000004</v>
      </c>
      <c r="DH161" s="53">
        <f t="shared" si="222"/>
        <v>-25.43184051201764</v>
      </c>
      <c r="DI161" s="53">
        <f t="shared" si="223"/>
        <v>-25.443186493405634</v>
      </c>
      <c r="DJ161" s="54">
        <f t="shared" si="224"/>
        <v>5.6065284029541741E-143</v>
      </c>
      <c r="DK161" s="14">
        <f t="shared" si="225"/>
        <v>5.6065284029541741E-143</v>
      </c>
      <c r="DL161" s="14">
        <f t="shared" si="262"/>
        <v>5.6065284029541741E-143</v>
      </c>
      <c r="DM161" s="14">
        <f t="shared" si="226"/>
        <v>4.8647845270474847E-141</v>
      </c>
      <c r="DN161" s="14">
        <f t="shared" si="227"/>
        <v>2.4323922635237425E-142</v>
      </c>
      <c r="DO161" s="14">
        <f t="shared" si="263"/>
        <v>118.69998918410973</v>
      </c>
      <c r="DT161" s="31">
        <f t="shared" si="264"/>
        <v>226</v>
      </c>
      <c r="DU161" s="48">
        <v>44916</v>
      </c>
      <c r="DV161" s="49">
        <v>86.769997000000004</v>
      </c>
      <c r="DW161" s="53">
        <f t="shared" si="228"/>
        <v>51.729288826737701</v>
      </c>
      <c r="DX161" s="53">
        <f t="shared" si="229"/>
        <v>51.717942845349711</v>
      </c>
      <c r="DY161" s="54">
        <f t="shared" si="230"/>
        <v>1</v>
      </c>
      <c r="DZ161" s="14">
        <f t="shared" si="231"/>
        <v>1</v>
      </c>
      <c r="EA161" s="14">
        <f t="shared" si="265"/>
        <v>0</v>
      </c>
      <c r="EB161" s="14">
        <f t="shared" si="232"/>
        <v>0</v>
      </c>
      <c r="EC161" s="14">
        <f t="shared" si="233"/>
        <v>0</v>
      </c>
      <c r="ED161" s="14">
        <f t="shared" si="266"/>
        <v>114.22845105</v>
      </c>
      <c r="EI161" s="31">
        <f t="shared" si="267"/>
        <v>226</v>
      </c>
      <c r="EJ161" s="48">
        <v>44916</v>
      </c>
      <c r="EK161" s="49">
        <v>86.769997000000004</v>
      </c>
      <c r="EL161" s="53">
        <f t="shared" si="234"/>
        <v>96.751892539683851</v>
      </c>
      <c r="EM161" s="53">
        <f t="shared" si="235"/>
        <v>96.740546558295875</v>
      </c>
      <c r="EN161" s="54">
        <f t="shared" si="236"/>
        <v>1</v>
      </c>
      <c r="EO161" s="14">
        <f t="shared" si="237"/>
        <v>1</v>
      </c>
      <c r="EP161" s="14">
        <f t="shared" si="268"/>
        <v>0</v>
      </c>
      <c r="EQ161" s="14">
        <f t="shared" si="238"/>
        <v>0</v>
      </c>
      <c r="ER161" s="14">
        <f t="shared" si="239"/>
        <v>0</v>
      </c>
      <c r="ES161" s="14">
        <f t="shared" si="269"/>
        <v>114.22845105</v>
      </c>
    </row>
    <row r="162" spans="4:149" x14ac:dyDescent="0.35">
      <c r="D162" s="31">
        <f t="shared" si="240"/>
        <v>227</v>
      </c>
      <c r="E162" s="48">
        <v>44917</v>
      </c>
      <c r="F162" s="49">
        <v>83.790001000000004</v>
      </c>
      <c r="G162" s="53">
        <f t="shared" si="180"/>
        <v>-4.1681101052193315</v>
      </c>
      <c r="H162" s="53">
        <f t="shared" si="181"/>
        <v>-4.1794152000549287</v>
      </c>
      <c r="I162" s="54">
        <f t="shared" si="182"/>
        <v>1.5356778722311345E-5</v>
      </c>
      <c r="J162" s="14">
        <f t="shared" si="183"/>
        <v>1.5356778722311345E-5</v>
      </c>
      <c r="K162" s="14">
        <f t="shared" si="241"/>
        <v>-0.14676930557254067</v>
      </c>
      <c r="L162" s="14">
        <f t="shared" si="184"/>
        <v>-12.297800260692489</v>
      </c>
      <c r="M162" s="14">
        <f t="shared" si="185"/>
        <v>0.61489001303462443</v>
      </c>
      <c r="N162" s="14">
        <f t="shared" si="242"/>
        <v>51.692334035526763</v>
      </c>
      <c r="S162" s="31">
        <f t="shared" si="243"/>
        <v>227</v>
      </c>
      <c r="T162" s="48">
        <v>44917</v>
      </c>
      <c r="U162" s="49">
        <v>83.790001000000004</v>
      </c>
      <c r="V162" s="53">
        <f t="shared" si="186"/>
        <v>-7.0371949050232665</v>
      </c>
      <c r="W162" s="53">
        <f t="shared" si="187"/>
        <v>-7.0484999998588629</v>
      </c>
      <c r="X162" s="54">
        <f t="shared" si="188"/>
        <v>9.8074199867836234E-13</v>
      </c>
      <c r="Y162" s="14">
        <f t="shared" si="189"/>
        <v>9.8074199867836234E-13</v>
      </c>
      <c r="Z162" s="14">
        <f t="shared" si="244"/>
        <v>-4.6326173154755044E-5</v>
      </c>
      <c r="AA162" s="14">
        <f t="shared" si="190"/>
        <v>-3.8816700949630984E-3</v>
      </c>
      <c r="AB162" s="14">
        <f t="shared" si="191"/>
        <v>1.9408350474815493E-4</v>
      </c>
      <c r="AC162" s="14">
        <f t="shared" si="245"/>
        <v>68.116853707280555</v>
      </c>
      <c r="AH162" s="31">
        <f t="shared" si="246"/>
        <v>227</v>
      </c>
      <c r="AI162" s="48">
        <v>44917</v>
      </c>
      <c r="AJ162" s="49">
        <v>83.790001000000004</v>
      </c>
      <c r="AK162" s="53">
        <f t="shared" si="192"/>
        <v>-12.510426630886871</v>
      </c>
      <c r="AL162" s="53">
        <f t="shared" si="193"/>
        <v>-12.521731725722466</v>
      </c>
      <c r="AM162" s="54">
        <f t="shared" si="194"/>
        <v>3.2735819686728708E-36</v>
      </c>
      <c r="AN162" s="14">
        <f t="shared" si="195"/>
        <v>3.2735819686728708E-36</v>
      </c>
      <c r="AO162" s="14">
        <f t="shared" si="247"/>
        <v>-3.8907330919086878E-21</v>
      </c>
      <c r="AP162" s="14">
        <f t="shared" si="196"/>
        <v>-3.2600452966176207E-19</v>
      </c>
      <c r="AQ162" s="14">
        <f t="shared" si="197"/>
        <v>1.6300226483088104E-20</v>
      </c>
      <c r="AR162" s="14">
        <f t="shared" si="248"/>
        <v>47.403623651325276</v>
      </c>
      <c r="AW162" s="31">
        <f t="shared" si="249"/>
        <v>227</v>
      </c>
      <c r="AX162" s="48">
        <v>44917</v>
      </c>
      <c r="AY162" s="49">
        <v>83.790001000000004</v>
      </c>
      <c r="AZ162" s="53">
        <f t="shared" si="198"/>
        <v>21.603615437793525</v>
      </c>
      <c r="BA162" s="53">
        <f t="shared" si="199"/>
        <v>21.59231034295793</v>
      </c>
      <c r="BB162" s="54">
        <f t="shared" si="200"/>
        <v>1</v>
      </c>
      <c r="BC162" s="14">
        <f t="shared" si="201"/>
        <v>1</v>
      </c>
      <c r="BD162" s="14">
        <f t="shared" si="250"/>
        <v>0</v>
      </c>
      <c r="BE162" s="14">
        <f t="shared" si="202"/>
        <v>0</v>
      </c>
      <c r="BF162" s="14">
        <f t="shared" si="203"/>
        <v>0</v>
      </c>
      <c r="BG162" s="14">
        <f t="shared" si="251"/>
        <v>114.22845105</v>
      </c>
      <c r="BL162" s="31">
        <f t="shared" si="252"/>
        <v>227</v>
      </c>
      <c r="BM162" s="48">
        <v>44917</v>
      </c>
      <c r="BN162" s="49">
        <v>83.790001000000004</v>
      </c>
      <c r="BO162" s="53">
        <f t="shared" si="204"/>
        <v>-12.510426630886871</v>
      </c>
      <c r="BP162" s="53">
        <f t="shared" si="205"/>
        <v>-12.521731725722466</v>
      </c>
      <c r="BQ162" s="54">
        <f t="shared" si="206"/>
        <v>3.2735819686728708E-36</v>
      </c>
      <c r="BR162" s="14">
        <f t="shared" si="207"/>
        <v>3.2735819686728708E-36</v>
      </c>
      <c r="BS162" s="14">
        <f t="shared" si="253"/>
        <v>-3.8907330919086878E-21</v>
      </c>
      <c r="BT162" s="14">
        <f t="shared" si="208"/>
        <v>-3.2600452966176207E-19</v>
      </c>
      <c r="BU162" s="14">
        <f t="shared" si="209"/>
        <v>1.6300226483088104E-20</v>
      </c>
      <c r="BV162" s="14">
        <f t="shared" si="254"/>
        <v>47.403623651325276</v>
      </c>
      <c r="CA162" s="31">
        <f t="shared" si="255"/>
        <v>227</v>
      </c>
      <c r="CB162" s="48">
        <v>44917</v>
      </c>
      <c r="CC162" s="49">
        <v>83.790001000000004</v>
      </c>
      <c r="CD162" s="53">
        <f t="shared" si="210"/>
        <v>-10.723382151268206</v>
      </c>
      <c r="CE162" s="53">
        <f t="shared" si="211"/>
        <v>-10.734687246103803</v>
      </c>
      <c r="CF162" s="54">
        <f t="shared" si="212"/>
        <v>3.9529220907532326E-27</v>
      </c>
      <c r="CG162" s="14">
        <f t="shared" si="213"/>
        <v>3.9529220907532326E-27</v>
      </c>
      <c r="CH162" s="14">
        <f t="shared" si="256"/>
        <v>-1.7016950489667651E-14</v>
      </c>
      <c r="CI162" s="14">
        <f t="shared" si="214"/>
        <v>-1.425850298546203E-12</v>
      </c>
      <c r="CJ162" s="14">
        <f t="shared" si="215"/>
        <v>7.1292514927310153E-14</v>
      </c>
      <c r="CK162" s="14">
        <f t="shared" si="257"/>
        <v>59.166105273350276</v>
      </c>
      <c r="CP162" s="31">
        <f t="shared" si="258"/>
        <v>227</v>
      </c>
      <c r="CQ162" s="48">
        <v>44917</v>
      </c>
      <c r="CR162" s="49">
        <v>83.790001000000004</v>
      </c>
      <c r="CS162" s="53">
        <f t="shared" si="216"/>
        <v>15.327530450972057</v>
      </c>
      <c r="CT162" s="53">
        <f t="shared" si="217"/>
        <v>15.316225356136462</v>
      </c>
      <c r="CU162" s="54">
        <f t="shared" si="218"/>
        <v>1</v>
      </c>
      <c r="CV162" s="14">
        <f t="shared" si="219"/>
        <v>1</v>
      </c>
      <c r="CW162" s="14">
        <f t="shared" si="259"/>
        <v>0</v>
      </c>
      <c r="CX162" s="14">
        <f t="shared" si="220"/>
        <v>0</v>
      </c>
      <c r="CY162" s="14">
        <f t="shared" si="221"/>
        <v>0</v>
      </c>
      <c r="CZ162" s="14">
        <f t="shared" si="260"/>
        <v>114.22845105</v>
      </c>
      <c r="DE162" s="31">
        <f t="shared" si="261"/>
        <v>227</v>
      </c>
      <c r="DF162" s="48">
        <v>44917</v>
      </c>
      <c r="DG162" s="49">
        <v>83.790001000000004</v>
      </c>
      <c r="DH162" s="53">
        <f t="shared" si="222"/>
        <v>-28.637806316359729</v>
      </c>
      <c r="DI162" s="53">
        <f t="shared" si="223"/>
        <v>-28.649111411195328</v>
      </c>
      <c r="DJ162" s="54">
        <f t="shared" si="224"/>
        <v>1.1370753936519123E-180</v>
      </c>
      <c r="DK162" s="14">
        <f t="shared" si="225"/>
        <v>1.1370753936519123E-180</v>
      </c>
      <c r="DL162" s="14">
        <f t="shared" si="262"/>
        <v>-5.6065284029541741E-143</v>
      </c>
      <c r="DM162" s="14">
        <f t="shared" si="226"/>
        <v>-4.6977102049005869E-141</v>
      </c>
      <c r="DN162" s="14">
        <f t="shared" si="227"/>
        <v>2.3488551024502937E-142</v>
      </c>
      <c r="DO162" s="14">
        <f t="shared" si="263"/>
        <v>118.69998918410973</v>
      </c>
      <c r="DT162" s="31">
        <f t="shared" si="264"/>
        <v>227</v>
      </c>
      <c r="DU162" s="48">
        <v>44917</v>
      </c>
      <c r="DV162" s="49">
        <v>83.790001000000004</v>
      </c>
      <c r="DW162" s="53">
        <f t="shared" si="228"/>
        <v>48.802387692207532</v>
      </c>
      <c r="DX162" s="53">
        <f t="shared" si="229"/>
        <v>48.79108259737194</v>
      </c>
      <c r="DY162" s="54">
        <f t="shared" si="230"/>
        <v>1</v>
      </c>
      <c r="DZ162" s="14">
        <f t="shared" si="231"/>
        <v>1</v>
      </c>
      <c r="EA162" s="14">
        <f t="shared" si="265"/>
        <v>0</v>
      </c>
      <c r="EB162" s="14">
        <f t="shared" si="232"/>
        <v>0</v>
      </c>
      <c r="EC162" s="14">
        <f t="shared" si="233"/>
        <v>0</v>
      </c>
      <c r="ED162" s="14">
        <f t="shared" si="266"/>
        <v>114.22845105</v>
      </c>
      <c r="EI162" s="31">
        <f t="shared" si="267"/>
        <v>227</v>
      </c>
      <c r="EJ162" s="48">
        <v>44917</v>
      </c>
      <c r="EK162" s="49">
        <v>83.790001000000004</v>
      </c>
      <c r="EL162" s="53">
        <f t="shared" si="234"/>
        <v>93.9878223298291</v>
      </c>
      <c r="EM162" s="53">
        <f t="shared" si="235"/>
        <v>93.976517234993494</v>
      </c>
      <c r="EN162" s="54">
        <f t="shared" si="236"/>
        <v>1</v>
      </c>
      <c r="EO162" s="14">
        <f t="shared" si="237"/>
        <v>1</v>
      </c>
      <c r="EP162" s="14">
        <f t="shared" si="268"/>
        <v>0</v>
      </c>
      <c r="EQ162" s="14">
        <f t="shared" si="238"/>
        <v>0</v>
      </c>
      <c r="ER162" s="14">
        <f t="shared" si="239"/>
        <v>0</v>
      </c>
      <c r="ES162" s="14">
        <f t="shared" si="269"/>
        <v>114.22845105</v>
      </c>
    </row>
    <row r="163" spans="4:149" x14ac:dyDescent="0.35">
      <c r="D163" s="31">
        <f t="shared" si="240"/>
        <v>228</v>
      </c>
      <c r="E163" s="48">
        <v>44918</v>
      </c>
      <c r="F163" s="49">
        <v>85.25</v>
      </c>
      <c r="G163" s="53">
        <f t="shared" si="180"/>
        <v>-2.6724952873572652</v>
      </c>
      <c r="H163" s="53">
        <f t="shared" si="181"/>
        <v>-2.6837593472304655</v>
      </c>
      <c r="I163" s="54">
        <f t="shared" si="182"/>
        <v>3.7644716003315481E-3</v>
      </c>
      <c r="J163" s="14">
        <f t="shared" si="183"/>
        <v>3.7644716003315481E-3</v>
      </c>
      <c r="K163" s="14">
        <f t="shared" si="241"/>
        <v>3.7491148216092368E-3</v>
      </c>
      <c r="L163" s="14">
        <f t="shared" si="184"/>
        <v>0.31961203854218745</v>
      </c>
      <c r="M163" s="14">
        <f t="shared" si="185"/>
        <v>1.5980601927109372E-2</v>
      </c>
      <c r="N163" s="14">
        <f t="shared" si="242"/>
        <v>52.027926675996056</v>
      </c>
      <c r="S163" s="31">
        <f t="shared" si="243"/>
        <v>228</v>
      </c>
      <c r="T163" s="48">
        <v>44918</v>
      </c>
      <c r="U163" s="49">
        <v>85.25</v>
      </c>
      <c r="V163" s="53">
        <f t="shared" si="186"/>
        <v>-5.5520321611201044</v>
      </c>
      <c r="W163" s="53">
        <f t="shared" si="187"/>
        <v>-5.5632962209933057</v>
      </c>
      <c r="X163" s="54">
        <f t="shared" si="188"/>
        <v>1.4118381357113407E-8</v>
      </c>
      <c r="Y163" s="14">
        <f t="shared" si="189"/>
        <v>1.4118381357113407E-8</v>
      </c>
      <c r="Z163" s="14">
        <f t="shared" si="244"/>
        <v>1.4117400615114729E-8</v>
      </c>
      <c r="AA163" s="14">
        <f t="shared" si="190"/>
        <v>1.2035084024385307E-6</v>
      </c>
      <c r="AB163" s="14">
        <f t="shared" si="191"/>
        <v>6.0175420121926537E-8</v>
      </c>
      <c r="AC163" s="14">
        <f t="shared" si="245"/>
        <v>68.116854970964383</v>
      </c>
      <c r="AH163" s="31">
        <f t="shared" si="246"/>
        <v>228</v>
      </c>
      <c r="AI163" s="48">
        <v>44918</v>
      </c>
      <c r="AJ163" s="49">
        <v>85.25</v>
      </c>
      <c r="AK163" s="53">
        <f t="shared" si="192"/>
        <v>-11.045202866409094</v>
      </c>
      <c r="AL163" s="53">
        <f t="shared" si="193"/>
        <v>-11.056466926282294</v>
      </c>
      <c r="AM163" s="54">
        <f t="shared" si="194"/>
        <v>1.1562237233822533E-28</v>
      </c>
      <c r="AN163" s="14">
        <f t="shared" si="195"/>
        <v>1.1562237233822533E-28</v>
      </c>
      <c r="AO163" s="14">
        <f t="shared" si="247"/>
        <v>1.1562236906464336E-28</v>
      </c>
      <c r="AP163" s="14">
        <f t="shared" si="196"/>
        <v>9.8568069627608464E-27</v>
      </c>
      <c r="AQ163" s="14">
        <f t="shared" si="197"/>
        <v>4.9284034813804232E-28</v>
      </c>
      <c r="AR163" s="14">
        <f t="shared" si="248"/>
        <v>47.403623651325276</v>
      </c>
      <c r="AW163" s="31">
        <f t="shared" si="249"/>
        <v>228</v>
      </c>
      <c r="AX163" s="48">
        <v>44918</v>
      </c>
      <c r="AY163" s="49">
        <v>85.25</v>
      </c>
      <c r="AZ163" s="53">
        <f t="shared" si="198"/>
        <v>23.1931166341421</v>
      </c>
      <c r="BA163" s="53">
        <f t="shared" si="199"/>
        <v>23.181852574268905</v>
      </c>
      <c r="BB163" s="54">
        <f t="shared" si="200"/>
        <v>1</v>
      </c>
      <c r="BC163" s="14">
        <f t="shared" si="201"/>
        <v>1</v>
      </c>
      <c r="BD163" s="14">
        <f t="shared" si="250"/>
        <v>0</v>
      </c>
      <c r="BE163" s="14">
        <f t="shared" si="202"/>
        <v>0</v>
      </c>
      <c r="BF163" s="14">
        <f t="shared" si="203"/>
        <v>0</v>
      </c>
      <c r="BG163" s="14">
        <f t="shared" si="251"/>
        <v>114.22845105</v>
      </c>
      <c r="BL163" s="31">
        <f t="shared" si="252"/>
        <v>228</v>
      </c>
      <c r="BM163" s="48">
        <v>44918</v>
      </c>
      <c r="BN163" s="49">
        <v>85.25</v>
      </c>
      <c r="BO163" s="53">
        <f t="shared" si="204"/>
        <v>-11.045202866409094</v>
      </c>
      <c r="BP163" s="53">
        <f t="shared" si="205"/>
        <v>-11.056466926282294</v>
      </c>
      <c r="BQ163" s="54">
        <f t="shared" si="206"/>
        <v>1.1562237233822533E-28</v>
      </c>
      <c r="BR163" s="14">
        <f t="shared" si="207"/>
        <v>1.1562237233822533E-28</v>
      </c>
      <c r="BS163" s="14">
        <f t="shared" si="253"/>
        <v>1.1562236906464336E-28</v>
      </c>
      <c r="BT163" s="14">
        <f t="shared" si="208"/>
        <v>9.8568069627608464E-27</v>
      </c>
      <c r="BU163" s="14">
        <f t="shared" si="209"/>
        <v>4.9284034813804232E-28</v>
      </c>
      <c r="BV163" s="14">
        <f t="shared" si="254"/>
        <v>47.403623651325276</v>
      </c>
      <c r="CA163" s="31">
        <f t="shared" si="255"/>
        <v>228</v>
      </c>
      <c r="CB163" s="48">
        <v>44918</v>
      </c>
      <c r="CC163" s="49">
        <v>85.25</v>
      </c>
      <c r="CD163" s="53">
        <f t="shared" si="210"/>
        <v>-9.251648184976208</v>
      </c>
      <c r="CE163" s="53">
        <f t="shared" si="211"/>
        <v>-9.2629122448494101</v>
      </c>
      <c r="CF163" s="54">
        <f t="shared" si="212"/>
        <v>1.1052863060017046E-20</v>
      </c>
      <c r="CG163" s="14">
        <f t="shared" si="213"/>
        <v>1.1052863060017046E-20</v>
      </c>
      <c r="CH163" s="14">
        <f t="shared" si="256"/>
        <v>1.1052859107094955E-20</v>
      </c>
      <c r="CI163" s="14">
        <f t="shared" si="214"/>
        <v>9.4225623887984494E-19</v>
      </c>
      <c r="CJ163" s="14">
        <f t="shared" si="215"/>
        <v>4.7112811943992249E-20</v>
      </c>
      <c r="CK163" s="14">
        <f t="shared" si="257"/>
        <v>59.166105273350276</v>
      </c>
      <c r="CP163" s="31">
        <f t="shared" si="258"/>
        <v>228</v>
      </c>
      <c r="CQ163" s="48">
        <v>44918</v>
      </c>
      <c r="CR163" s="49">
        <v>85.25</v>
      </c>
      <c r="CS163" s="53">
        <f t="shared" si="216"/>
        <v>16.894167874015945</v>
      </c>
      <c r="CT163" s="53">
        <f t="shared" si="217"/>
        <v>16.882903814142743</v>
      </c>
      <c r="CU163" s="54">
        <f t="shared" si="218"/>
        <v>1</v>
      </c>
      <c r="CV163" s="14">
        <f t="shared" si="219"/>
        <v>1</v>
      </c>
      <c r="CW163" s="14">
        <f t="shared" si="259"/>
        <v>0</v>
      </c>
      <c r="CX163" s="14">
        <f t="shared" si="220"/>
        <v>0</v>
      </c>
      <c r="CY163" s="14">
        <f t="shared" si="221"/>
        <v>0</v>
      </c>
      <c r="CZ163" s="14">
        <f t="shared" si="260"/>
        <v>114.22845105</v>
      </c>
      <c r="DE163" s="31">
        <f t="shared" si="261"/>
        <v>228</v>
      </c>
      <c r="DF163" s="48">
        <v>44918</v>
      </c>
      <c r="DG163" s="49">
        <v>85.25</v>
      </c>
      <c r="DH163" s="53">
        <f t="shared" si="222"/>
        <v>-27.231334585020715</v>
      </c>
      <c r="DI163" s="53">
        <f t="shared" si="223"/>
        <v>-27.242598644893913</v>
      </c>
      <c r="DJ163" s="54">
        <f t="shared" si="224"/>
        <v>1.3825472744627189E-163</v>
      </c>
      <c r="DK163" s="14">
        <f t="shared" si="225"/>
        <v>1.3825472744627189E-163</v>
      </c>
      <c r="DL163" s="14">
        <f t="shared" si="262"/>
        <v>1.3825472744627189E-163</v>
      </c>
      <c r="DM163" s="14">
        <f t="shared" si="226"/>
        <v>1.1786215514794678E-161</v>
      </c>
      <c r="DN163" s="14">
        <f t="shared" si="227"/>
        <v>5.8931077573973396E-163</v>
      </c>
      <c r="DO163" s="14">
        <f t="shared" si="263"/>
        <v>118.69998918410973</v>
      </c>
      <c r="DT163" s="31">
        <f t="shared" si="264"/>
        <v>228</v>
      </c>
      <c r="DU163" s="48">
        <v>44918</v>
      </c>
      <c r="DV163" s="49">
        <v>85.25</v>
      </c>
      <c r="DW163" s="53">
        <f t="shared" si="228"/>
        <v>50.490973997234029</v>
      </c>
      <c r="DX163" s="53">
        <f t="shared" si="229"/>
        <v>50.479709937360823</v>
      </c>
      <c r="DY163" s="54">
        <f t="shared" si="230"/>
        <v>1</v>
      </c>
      <c r="DZ163" s="14">
        <f t="shared" si="231"/>
        <v>1</v>
      </c>
      <c r="EA163" s="14">
        <f t="shared" si="265"/>
        <v>0</v>
      </c>
      <c r="EB163" s="14">
        <f t="shared" si="232"/>
        <v>0</v>
      </c>
      <c r="EC163" s="14">
        <f t="shared" si="233"/>
        <v>0</v>
      </c>
      <c r="ED163" s="14">
        <f t="shared" si="266"/>
        <v>114.22845105</v>
      </c>
      <c r="EI163" s="31">
        <f t="shared" si="267"/>
        <v>228</v>
      </c>
      <c r="EJ163" s="48">
        <v>44918</v>
      </c>
      <c r="EK163" s="49">
        <v>85.25</v>
      </c>
      <c r="EL163" s="53">
        <f t="shared" si="234"/>
        <v>95.841019142265537</v>
      </c>
      <c r="EM163" s="53">
        <f t="shared" si="235"/>
        <v>95.829755082392339</v>
      </c>
      <c r="EN163" s="54">
        <f t="shared" si="236"/>
        <v>1</v>
      </c>
      <c r="EO163" s="14">
        <f t="shared" si="237"/>
        <v>1</v>
      </c>
      <c r="EP163" s="14">
        <f t="shared" si="268"/>
        <v>0</v>
      </c>
      <c r="EQ163" s="14">
        <f t="shared" si="238"/>
        <v>0</v>
      </c>
      <c r="ER163" s="14">
        <f t="shared" si="239"/>
        <v>0</v>
      </c>
      <c r="ES163" s="14">
        <f t="shared" si="269"/>
        <v>114.22845105</v>
      </c>
    </row>
    <row r="164" spans="4:149" x14ac:dyDescent="0.35">
      <c r="D164" s="31">
        <f t="shared" si="240"/>
        <v>232</v>
      </c>
      <c r="E164" s="48">
        <v>44922</v>
      </c>
      <c r="F164" s="49">
        <v>83.040001000000004</v>
      </c>
      <c r="G164" s="53">
        <f t="shared" si="180"/>
        <v>-5.171522616382231</v>
      </c>
      <c r="H164" s="53">
        <f t="shared" si="181"/>
        <v>-5.182621019292915</v>
      </c>
      <c r="I164" s="54">
        <f t="shared" si="182"/>
        <v>1.1609708124315243E-7</v>
      </c>
      <c r="J164" s="14">
        <f t="shared" si="183"/>
        <v>1.1609708124315243E-7</v>
      </c>
      <c r="K164" s="14">
        <f t="shared" si="241"/>
        <v>-3.7643555032503048E-3</v>
      </c>
      <c r="L164" s="14">
        <f t="shared" si="184"/>
        <v>-0.31259208475426081</v>
      </c>
      <c r="M164" s="14">
        <f t="shared" si="185"/>
        <v>1.5629604237713042E-2</v>
      </c>
      <c r="N164" s="14">
        <f t="shared" si="242"/>
        <v>51.730964195479508</v>
      </c>
      <c r="S164" s="31">
        <f t="shared" si="243"/>
        <v>232</v>
      </c>
      <c r="T164" s="48">
        <v>44922</v>
      </c>
      <c r="U164" s="49">
        <v>83.040001000000004</v>
      </c>
      <c r="V164" s="53">
        <f t="shared" si="186"/>
        <v>-8.0940400284984744</v>
      </c>
      <c r="W164" s="53">
        <f t="shared" si="187"/>
        <v>-8.1051384314091575</v>
      </c>
      <c r="X164" s="54">
        <f t="shared" si="188"/>
        <v>2.8858854395516955E-16</v>
      </c>
      <c r="Y164" s="14">
        <f t="shared" si="189"/>
        <v>2.8858854395516955E-16</v>
      </c>
      <c r="Z164" s="14">
        <f t="shared" si="244"/>
        <v>-1.4118381068524863E-8</v>
      </c>
      <c r="AA164" s="14">
        <f t="shared" si="190"/>
        <v>-1.1723903780486858E-6</v>
      </c>
      <c r="AB164" s="14">
        <f t="shared" si="191"/>
        <v>5.8619518902434292E-8</v>
      </c>
      <c r="AC164" s="14">
        <f t="shared" si="245"/>
        <v>68.116853857193519</v>
      </c>
      <c r="AH164" s="31">
        <f t="shared" si="246"/>
        <v>232</v>
      </c>
      <c r="AI164" s="48">
        <v>44922</v>
      </c>
      <c r="AJ164" s="49">
        <v>83.040001000000004</v>
      </c>
      <c r="AK164" s="53">
        <f t="shared" si="192"/>
        <v>-13.669202888960623</v>
      </c>
      <c r="AL164" s="53">
        <f t="shared" si="193"/>
        <v>-13.680301291871308</v>
      </c>
      <c r="AM164" s="54">
        <f t="shared" si="194"/>
        <v>7.7542349212910847E-43</v>
      </c>
      <c r="AN164" s="14">
        <f t="shared" si="195"/>
        <v>7.7542349212910847E-43</v>
      </c>
      <c r="AO164" s="14">
        <f t="shared" si="247"/>
        <v>-1.1562237233822455E-28</v>
      </c>
      <c r="AP164" s="14">
        <f t="shared" si="196"/>
        <v>-9.6012819145885387E-27</v>
      </c>
      <c r="AQ164" s="14">
        <f t="shared" si="197"/>
        <v>4.8006409572942697E-28</v>
      </c>
      <c r="AR164" s="14">
        <f t="shared" si="248"/>
        <v>47.403623651325276</v>
      </c>
      <c r="AW164" s="31">
        <f t="shared" si="249"/>
        <v>232</v>
      </c>
      <c r="AX164" s="48">
        <v>44922</v>
      </c>
      <c r="AY164" s="49">
        <v>83.040001000000004</v>
      </c>
      <c r="AZ164" s="53">
        <f t="shared" si="198"/>
        <v>21.080164557479943</v>
      </c>
      <c r="BA164" s="53">
        <f t="shared" si="199"/>
        <v>21.069066154569256</v>
      </c>
      <c r="BB164" s="54">
        <f t="shared" si="200"/>
        <v>1</v>
      </c>
      <c r="BC164" s="14">
        <f t="shared" si="201"/>
        <v>1</v>
      </c>
      <c r="BD164" s="14">
        <f t="shared" si="250"/>
        <v>0</v>
      </c>
      <c r="BE164" s="14">
        <f t="shared" si="202"/>
        <v>0</v>
      </c>
      <c r="BF164" s="14">
        <f t="shared" si="203"/>
        <v>0</v>
      </c>
      <c r="BG164" s="14">
        <f t="shared" si="251"/>
        <v>114.22845105</v>
      </c>
      <c r="BL164" s="31">
        <f t="shared" si="252"/>
        <v>232</v>
      </c>
      <c r="BM164" s="48">
        <v>44922</v>
      </c>
      <c r="BN164" s="49">
        <v>83.040001000000004</v>
      </c>
      <c r="BO164" s="53">
        <f t="shared" si="204"/>
        <v>-13.669202888960623</v>
      </c>
      <c r="BP164" s="53">
        <f t="shared" si="205"/>
        <v>-13.680301291871308</v>
      </c>
      <c r="BQ164" s="54">
        <f t="shared" si="206"/>
        <v>7.7542349212910847E-43</v>
      </c>
      <c r="BR164" s="14">
        <f t="shared" si="207"/>
        <v>7.7542349212910847E-43</v>
      </c>
      <c r="BS164" s="14">
        <f t="shared" si="253"/>
        <v>-1.1562237233822455E-28</v>
      </c>
      <c r="BT164" s="14">
        <f t="shared" si="208"/>
        <v>-9.6012819145885387E-27</v>
      </c>
      <c r="BU164" s="14">
        <f t="shared" si="209"/>
        <v>4.8006409572942697E-28</v>
      </c>
      <c r="BV164" s="14">
        <f t="shared" si="254"/>
        <v>47.403623651325276</v>
      </c>
      <c r="CA164" s="31">
        <f t="shared" si="255"/>
        <v>232</v>
      </c>
      <c r="CB164" s="48">
        <v>44922</v>
      </c>
      <c r="CC164" s="49">
        <v>83.040001000000004</v>
      </c>
      <c r="CD164" s="53">
        <f t="shared" si="210"/>
        <v>-11.848877254713555</v>
      </c>
      <c r="CE164" s="53">
        <f t="shared" si="211"/>
        <v>-11.859975657624238</v>
      </c>
      <c r="CF164" s="54">
        <f t="shared" si="212"/>
        <v>1.0904659707884524E-32</v>
      </c>
      <c r="CG164" s="14">
        <f t="shared" si="213"/>
        <v>1.0904659707884524E-32</v>
      </c>
      <c r="CH164" s="14">
        <f t="shared" si="256"/>
        <v>-1.1052863060006142E-20</v>
      </c>
      <c r="CI164" s="14">
        <f t="shared" si="214"/>
        <v>-9.1782975955577313E-19</v>
      </c>
      <c r="CJ164" s="14">
        <f t="shared" si="215"/>
        <v>4.5891487977788661E-20</v>
      </c>
      <c r="CK164" s="14">
        <f t="shared" si="257"/>
        <v>59.166105273350276</v>
      </c>
      <c r="CP164" s="31">
        <f t="shared" si="258"/>
        <v>232</v>
      </c>
      <c r="CQ164" s="48">
        <v>44922</v>
      </c>
      <c r="CR164" s="49">
        <v>83.040001000000004</v>
      </c>
      <c r="CS164" s="53">
        <f t="shared" si="216"/>
        <v>14.687196439158573</v>
      </c>
      <c r="CT164" s="53">
        <f t="shared" si="217"/>
        <v>14.67609803624789</v>
      </c>
      <c r="CU164" s="54">
        <f t="shared" si="218"/>
        <v>1</v>
      </c>
      <c r="CV164" s="14">
        <f t="shared" si="219"/>
        <v>1</v>
      </c>
      <c r="CW164" s="14">
        <f t="shared" si="259"/>
        <v>0</v>
      </c>
      <c r="CX164" s="14">
        <f t="shared" si="220"/>
        <v>0</v>
      </c>
      <c r="CY164" s="14">
        <f t="shared" si="221"/>
        <v>0</v>
      </c>
      <c r="CZ164" s="14">
        <f t="shared" si="260"/>
        <v>114.22845105</v>
      </c>
      <c r="DE164" s="31">
        <f t="shared" si="261"/>
        <v>232</v>
      </c>
      <c r="DF164" s="48">
        <v>44922</v>
      </c>
      <c r="DG164" s="49">
        <v>83.040001000000004</v>
      </c>
      <c r="DH164" s="53">
        <f t="shared" si="222"/>
        <v>-30.096932019108699</v>
      </c>
      <c r="DI164" s="53">
        <f t="shared" si="223"/>
        <v>-30.108030422019382</v>
      </c>
      <c r="DJ164" s="54">
        <f t="shared" si="224"/>
        <v>2.6573046395834794E-199</v>
      </c>
      <c r="DK164" s="14">
        <f t="shared" si="225"/>
        <v>2.6573046395834794E-199</v>
      </c>
      <c r="DL164" s="14">
        <f t="shared" si="262"/>
        <v>-1.3825472744627189E-163</v>
      </c>
      <c r="DM164" s="14">
        <f t="shared" si="226"/>
        <v>-1.1480672705393147E-161</v>
      </c>
      <c r="DN164" s="14">
        <f t="shared" si="227"/>
        <v>5.7403363526965742E-163</v>
      </c>
      <c r="DO164" s="14">
        <f t="shared" si="263"/>
        <v>118.69998918410973</v>
      </c>
      <c r="DT164" s="31">
        <f t="shared" si="264"/>
        <v>232</v>
      </c>
      <c r="DU164" s="48">
        <v>44922</v>
      </c>
      <c r="DV164" s="49">
        <v>83.040001000000004</v>
      </c>
      <c r="DW164" s="53">
        <f t="shared" si="228"/>
        <v>48.785475152391982</v>
      </c>
      <c r="DX164" s="53">
        <f t="shared" si="229"/>
        <v>48.774376749481306</v>
      </c>
      <c r="DY164" s="54">
        <f t="shared" si="230"/>
        <v>1</v>
      </c>
      <c r="DZ164" s="14">
        <f t="shared" si="231"/>
        <v>1</v>
      </c>
      <c r="EA164" s="14">
        <f t="shared" si="265"/>
        <v>0</v>
      </c>
      <c r="EB164" s="14">
        <f t="shared" si="232"/>
        <v>0</v>
      </c>
      <c r="EC164" s="14">
        <f t="shared" si="233"/>
        <v>0</v>
      </c>
      <c r="ED164" s="14">
        <f t="shared" si="266"/>
        <v>114.22845105</v>
      </c>
      <c r="EI164" s="31">
        <f t="shared" si="267"/>
        <v>232</v>
      </c>
      <c r="EJ164" s="48">
        <v>44922</v>
      </c>
      <c r="EK164" s="49">
        <v>83.040001000000004</v>
      </c>
      <c r="EL164" s="53">
        <f t="shared" si="234"/>
        <v>94.812424063596552</v>
      </c>
      <c r="EM164" s="53">
        <f t="shared" si="235"/>
        <v>94.801325660685862</v>
      </c>
      <c r="EN164" s="54">
        <f t="shared" si="236"/>
        <v>1</v>
      </c>
      <c r="EO164" s="14">
        <f t="shared" si="237"/>
        <v>1</v>
      </c>
      <c r="EP164" s="14">
        <f t="shared" si="268"/>
        <v>0</v>
      </c>
      <c r="EQ164" s="14">
        <f t="shared" si="238"/>
        <v>0</v>
      </c>
      <c r="ER164" s="14">
        <f t="shared" si="239"/>
        <v>0</v>
      </c>
      <c r="ES164" s="14">
        <f t="shared" si="269"/>
        <v>114.22845105</v>
      </c>
    </row>
    <row r="165" spans="4:149" x14ac:dyDescent="0.35">
      <c r="D165" s="31">
        <f t="shared" si="240"/>
        <v>233</v>
      </c>
      <c r="E165" s="48">
        <v>44923</v>
      </c>
      <c r="F165" s="49">
        <v>81.819999999999993</v>
      </c>
      <c r="G165" s="53">
        <f t="shared" si="180"/>
        <v>-6.5529238134876309</v>
      </c>
      <c r="H165" s="53">
        <f t="shared" si="181"/>
        <v>-6.5639804143555764</v>
      </c>
      <c r="I165" s="54">
        <f t="shared" si="182"/>
        <v>2.8210652907605868E-11</v>
      </c>
      <c r="J165" s="14">
        <f t="shared" si="183"/>
        <v>2.8210652907605868E-11</v>
      </c>
      <c r="K165" s="14">
        <f t="shared" si="241"/>
        <v>-1.1606887059024482E-7</v>
      </c>
      <c r="L165" s="14">
        <f t="shared" si="184"/>
        <v>-9.4967549916938311E-6</v>
      </c>
      <c r="M165" s="14">
        <f t="shared" si="185"/>
        <v>4.7483774958469157E-7</v>
      </c>
      <c r="N165" s="14">
        <f t="shared" si="242"/>
        <v>51.730955173562265</v>
      </c>
      <c r="S165" s="31">
        <f t="shared" si="243"/>
        <v>233</v>
      </c>
      <c r="T165" s="48">
        <v>44923</v>
      </c>
      <c r="U165" s="49">
        <v>81.819999999999993</v>
      </c>
      <c r="V165" s="53">
        <f t="shared" si="186"/>
        <v>-9.4864904801822245</v>
      </c>
      <c r="W165" s="53">
        <f t="shared" si="187"/>
        <v>-9.4975470810501701</v>
      </c>
      <c r="X165" s="54">
        <f t="shared" si="188"/>
        <v>1.1947177274929384E-21</v>
      </c>
      <c r="Y165" s="14">
        <f t="shared" si="189"/>
        <v>1.1947177274929384E-21</v>
      </c>
      <c r="Z165" s="14">
        <f t="shared" si="244"/>
        <v>-2.8858734923744204E-16</v>
      </c>
      <c r="AA165" s="14">
        <f t="shared" si="190"/>
        <v>-2.3612216914607506E-14</v>
      </c>
      <c r="AB165" s="14">
        <f t="shared" si="191"/>
        <v>1.1806108457303755E-15</v>
      </c>
      <c r="AC165" s="14">
        <f t="shared" si="245"/>
        <v>68.11685385719349</v>
      </c>
      <c r="AH165" s="31">
        <f t="shared" si="246"/>
        <v>233</v>
      </c>
      <c r="AI165" s="48">
        <v>44923</v>
      </c>
      <c r="AJ165" s="49">
        <v>81.819999999999993</v>
      </c>
      <c r="AK165" s="53">
        <f t="shared" si="192"/>
        <v>-15.082731536280015</v>
      </c>
      <c r="AL165" s="53">
        <f t="shared" si="193"/>
        <v>-15.093788137147962</v>
      </c>
      <c r="AM165" s="54">
        <f t="shared" si="194"/>
        <v>1.0519093068599718E-51</v>
      </c>
      <c r="AN165" s="14">
        <f t="shared" si="195"/>
        <v>1.0519093068599718E-51</v>
      </c>
      <c r="AO165" s="14">
        <f t="shared" si="247"/>
        <v>-7.7542349107719913E-43</v>
      </c>
      <c r="AP165" s="14">
        <f t="shared" si="196"/>
        <v>-6.3445150039936426E-41</v>
      </c>
      <c r="AQ165" s="14">
        <f t="shared" si="197"/>
        <v>3.1722575019968213E-42</v>
      </c>
      <c r="AR165" s="14">
        <f t="shared" si="248"/>
        <v>47.403623651325276</v>
      </c>
      <c r="AW165" s="31">
        <f t="shared" si="249"/>
        <v>233</v>
      </c>
      <c r="AX165" s="48">
        <v>44923</v>
      </c>
      <c r="AY165" s="49">
        <v>81.819999999999993</v>
      </c>
      <c r="AZ165" s="53">
        <f t="shared" si="198"/>
        <v>19.798013949436289</v>
      </c>
      <c r="BA165" s="53">
        <f t="shared" si="199"/>
        <v>19.78695734856834</v>
      </c>
      <c r="BB165" s="54">
        <f t="shared" si="200"/>
        <v>1</v>
      </c>
      <c r="BC165" s="14">
        <f t="shared" si="201"/>
        <v>1</v>
      </c>
      <c r="BD165" s="14">
        <f t="shared" si="250"/>
        <v>0</v>
      </c>
      <c r="BE165" s="14">
        <f t="shared" si="202"/>
        <v>0</v>
      </c>
      <c r="BF165" s="14">
        <f t="shared" si="203"/>
        <v>0</v>
      </c>
      <c r="BG165" s="14">
        <f t="shared" si="251"/>
        <v>114.22845105</v>
      </c>
      <c r="BL165" s="31">
        <f t="shared" si="252"/>
        <v>233</v>
      </c>
      <c r="BM165" s="48">
        <v>44923</v>
      </c>
      <c r="BN165" s="49">
        <v>81.819999999999993</v>
      </c>
      <c r="BO165" s="53">
        <f t="shared" si="204"/>
        <v>-15.082731536280015</v>
      </c>
      <c r="BP165" s="53">
        <f t="shared" si="205"/>
        <v>-15.093788137147962</v>
      </c>
      <c r="BQ165" s="54">
        <f t="shared" si="206"/>
        <v>1.0519093068599718E-51</v>
      </c>
      <c r="BR165" s="14">
        <f t="shared" si="207"/>
        <v>1.0519093068599718E-51</v>
      </c>
      <c r="BS165" s="14">
        <f t="shared" si="253"/>
        <v>-7.7542349107719913E-43</v>
      </c>
      <c r="BT165" s="14">
        <f t="shared" si="208"/>
        <v>-6.3445150039936426E-41</v>
      </c>
      <c r="BU165" s="14">
        <f t="shared" si="209"/>
        <v>3.1722575019968213E-42</v>
      </c>
      <c r="BV165" s="14">
        <f t="shared" si="254"/>
        <v>47.403623651325276</v>
      </c>
      <c r="CA165" s="31">
        <f t="shared" si="255"/>
        <v>233</v>
      </c>
      <c r="CB165" s="48">
        <v>44923</v>
      </c>
      <c r="CC165" s="49">
        <v>81.819999999999993</v>
      </c>
      <c r="CD165" s="53">
        <f t="shared" si="210"/>
        <v>-13.255523738982365</v>
      </c>
      <c r="CE165" s="53">
        <f t="shared" si="211"/>
        <v>-13.266580339850311</v>
      </c>
      <c r="CF165" s="54">
        <f t="shared" si="212"/>
        <v>2.0959011338745573E-40</v>
      </c>
      <c r="CG165" s="14">
        <f t="shared" si="213"/>
        <v>2.0959011338745573E-40</v>
      </c>
      <c r="CH165" s="14">
        <f t="shared" si="256"/>
        <v>-1.0904659498294411E-32</v>
      </c>
      <c r="CI165" s="14">
        <f t="shared" si="214"/>
        <v>-8.9221924015044861E-31</v>
      </c>
      <c r="CJ165" s="14">
        <f t="shared" si="215"/>
        <v>4.461096200752243E-32</v>
      </c>
      <c r="CK165" s="14">
        <f t="shared" si="257"/>
        <v>59.166105273350276</v>
      </c>
      <c r="CP165" s="31">
        <f t="shared" si="258"/>
        <v>233</v>
      </c>
      <c r="CQ165" s="48">
        <v>44923</v>
      </c>
      <c r="CR165" s="49">
        <v>81.819999999999993</v>
      </c>
      <c r="CS165" s="53">
        <f t="shared" si="216"/>
        <v>13.380875733117245</v>
      </c>
      <c r="CT165" s="53">
        <f t="shared" si="217"/>
        <v>13.369819132249299</v>
      </c>
      <c r="CU165" s="54">
        <f t="shared" si="218"/>
        <v>1</v>
      </c>
      <c r="CV165" s="14">
        <f t="shared" si="219"/>
        <v>1</v>
      </c>
      <c r="CW165" s="14">
        <f t="shared" si="259"/>
        <v>0</v>
      </c>
      <c r="CX165" s="14">
        <f t="shared" si="220"/>
        <v>0</v>
      </c>
      <c r="CY165" s="14">
        <f t="shared" si="221"/>
        <v>0</v>
      </c>
      <c r="CZ165" s="14">
        <f t="shared" si="260"/>
        <v>114.22845105</v>
      </c>
      <c r="DE165" s="31">
        <f t="shared" si="261"/>
        <v>233</v>
      </c>
      <c r="DF165" s="48">
        <v>44923</v>
      </c>
      <c r="DG165" s="49">
        <v>81.819999999999993</v>
      </c>
      <c r="DH165" s="53">
        <f t="shared" si="222"/>
        <v>-31.572569504702575</v>
      </c>
      <c r="DI165" s="53">
        <f t="shared" si="223"/>
        <v>-31.583626105570517</v>
      </c>
      <c r="DJ165" s="54">
        <f t="shared" si="224"/>
        <v>4.3944171182572497E-219</v>
      </c>
      <c r="DK165" s="14">
        <f t="shared" si="225"/>
        <v>4.3944171182572497E-219</v>
      </c>
      <c r="DL165" s="14">
        <f t="shared" si="262"/>
        <v>-2.6573046395834794E-199</v>
      </c>
      <c r="DM165" s="14">
        <f t="shared" si="226"/>
        <v>-2.1742066561072026E-197</v>
      </c>
      <c r="DN165" s="14">
        <f t="shared" si="227"/>
        <v>1.0871033280536014E-198</v>
      </c>
      <c r="DO165" s="14">
        <f t="shared" si="263"/>
        <v>118.69998918410973</v>
      </c>
      <c r="DT165" s="31">
        <f t="shared" si="264"/>
        <v>233</v>
      </c>
      <c r="DU165" s="48">
        <v>44923</v>
      </c>
      <c r="DV165" s="49">
        <v>81.819999999999993</v>
      </c>
      <c r="DW165" s="53">
        <f t="shared" si="228"/>
        <v>47.608070893734237</v>
      </c>
      <c r="DX165" s="53">
        <f t="shared" si="229"/>
        <v>47.597014292866291</v>
      </c>
      <c r="DY165" s="54">
        <f t="shared" si="230"/>
        <v>1</v>
      </c>
      <c r="DZ165" s="14">
        <f t="shared" si="231"/>
        <v>1</v>
      </c>
      <c r="EA165" s="14">
        <f t="shared" si="265"/>
        <v>0</v>
      </c>
      <c r="EB165" s="14">
        <f t="shared" si="232"/>
        <v>0</v>
      </c>
      <c r="EC165" s="14">
        <f t="shared" si="233"/>
        <v>0</v>
      </c>
      <c r="ED165" s="14">
        <f t="shared" si="266"/>
        <v>114.22845105</v>
      </c>
      <c r="EI165" s="31">
        <f t="shared" si="267"/>
        <v>233</v>
      </c>
      <c r="EJ165" s="48">
        <v>44923</v>
      </c>
      <c r="EK165" s="49">
        <v>81.819999999999993</v>
      </c>
      <c r="EL165" s="53">
        <f t="shared" si="234"/>
        <v>93.809035355325946</v>
      </c>
      <c r="EM165" s="53">
        <f t="shared" si="235"/>
        <v>93.797978754457986</v>
      </c>
      <c r="EN165" s="54">
        <f t="shared" si="236"/>
        <v>1</v>
      </c>
      <c r="EO165" s="14">
        <f t="shared" si="237"/>
        <v>1</v>
      </c>
      <c r="EP165" s="14">
        <f t="shared" si="268"/>
        <v>0</v>
      </c>
      <c r="EQ165" s="14">
        <f t="shared" si="238"/>
        <v>0</v>
      </c>
      <c r="ER165" s="14">
        <f t="shared" si="239"/>
        <v>0</v>
      </c>
      <c r="ES165" s="14">
        <f t="shared" si="269"/>
        <v>114.22845105</v>
      </c>
    </row>
    <row r="166" spans="4:149" x14ac:dyDescent="0.35">
      <c r="D166" s="31">
        <f t="shared" si="240"/>
        <v>234</v>
      </c>
      <c r="E166" s="48">
        <v>44924</v>
      </c>
      <c r="F166" s="49">
        <v>84.18</v>
      </c>
      <c r="G166" s="53">
        <f t="shared" si="180"/>
        <v>-4.0195697778533646</v>
      </c>
      <c r="H166" s="53">
        <f t="shared" si="181"/>
        <v>-4.0305844180353345</v>
      </c>
      <c r="I166" s="54">
        <f t="shared" si="182"/>
        <v>2.9152256077830434E-5</v>
      </c>
      <c r="J166" s="14">
        <f t="shared" si="183"/>
        <v>2.9152256077830434E-5</v>
      </c>
      <c r="K166" s="14">
        <f t="shared" si="241"/>
        <v>2.9152227867177528E-5</v>
      </c>
      <c r="L166" s="14">
        <f t="shared" si="184"/>
        <v>2.4540345418590046E-3</v>
      </c>
      <c r="M166" s="14">
        <f t="shared" si="185"/>
        <v>1.2270172709295024E-4</v>
      </c>
      <c r="N166" s="14">
        <f t="shared" si="242"/>
        <v>51.733531909831214</v>
      </c>
      <c r="S166" s="31">
        <f t="shared" si="243"/>
        <v>234</v>
      </c>
      <c r="T166" s="48">
        <v>44924</v>
      </c>
      <c r="U166" s="49">
        <v>84.18</v>
      </c>
      <c r="V166" s="53">
        <f t="shared" si="186"/>
        <v>-6.9643119770807793</v>
      </c>
      <c r="W166" s="53">
        <f t="shared" si="187"/>
        <v>-6.9753266172627484</v>
      </c>
      <c r="X166" s="54">
        <f t="shared" si="188"/>
        <v>1.6500628138717247E-12</v>
      </c>
      <c r="Y166" s="14">
        <f t="shared" si="189"/>
        <v>1.6500628138717247E-12</v>
      </c>
      <c r="Z166" s="14">
        <f t="shared" si="244"/>
        <v>1.6500628126770069E-12</v>
      </c>
      <c r="AA166" s="14">
        <f t="shared" si="190"/>
        <v>1.3890228757115044E-10</v>
      </c>
      <c r="AB166" s="14">
        <f t="shared" si="191"/>
        <v>6.9451143785575226E-12</v>
      </c>
      <c r="AC166" s="14">
        <f t="shared" si="245"/>
        <v>68.116853857339336</v>
      </c>
      <c r="AH166" s="31">
        <f t="shared" si="246"/>
        <v>234</v>
      </c>
      <c r="AI166" s="48">
        <v>44924</v>
      </c>
      <c r="AJ166" s="49">
        <v>84.18</v>
      </c>
      <c r="AK166" s="53">
        <f t="shared" si="192"/>
        <v>-12.581872123927001</v>
      </c>
      <c r="AL166" s="53">
        <f t="shared" si="193"/>
        <v>-12.592886764108972</v>
      </c>
      <c r="AM166" s="54">
        <f t="shared" si="194"/>
        <v>1.3282927758607129E-36</v>
      </c>
      <c r="AN166" s="14">
        <f t="shared" si="195"/>
        <v>1.3282927758607129E-36</v>
      </c>
      <c r="AO166" s="14">
        <f t="shared" si="247"/>
        <v>1.3282927758607119E-36</v>
      </c>
      <c r="AP166" s="14">
        <f t="shared" si="196"/>
        <v>1.1181568587195473E-34</v>
      </c>
      <c r="AQ166" s="14">
        <f t="shared" si="197"/>
        <v>5.5907842935977371E-36</v>
      </c>
      <c r="AR166" s="14">
        <f t="shared" si="248"/>
        <v>47.403623651325276</v>
      </c>
      <c r="AW166" s="31">
        <f t="shared" si="249"/>
        <v>234</v>
      </c>
      <c r="AX166" s="48">
        <v>44924</v>
      </c>
      <c r="AY166" s="49">
        <v>84.18</v>
      </c>
      <c r="AZ166" s="53">
        <f t="shared" si="198"/>
        <v>22.431752873398803</v>
      </c>
      <c r="BA166" s="53">
        <f t="shared" si="199"/>
        <v>22.420738233216831</v>
      </c>
      <c r="BB166" s="54">
        <f t="shared" si="200"/>
        <v>1</v>
      </c>
      <c r="BC166" s="14">
        <f t="shared" si="201"/>
        <v>1</v>
      </c>
      <c r="BD166" s="14">
        <f t="shared" si="250"/>
        <v>0</v>
      </c>
      <c r="BE166" s="14">
        <f t="shared" si="202"/>
        <v>0</v>
      </c>
      <c r="BF166" s="14">
        <f t="shared" si="203"/>
        <v>0</v>
      </c>
      <c r="BG166" s="14">
        <f t="shared" si="251"/>
        <v>114.22845105</v>
      </c>
      <c r="BL166" s="31">
        <f t="shared" si="252"/>
        <v>234</v>
      </c>
      <c r="BM166" s="48">
        <v>44924</v>
      </c>
      <c r="BN166" s="49">
        <v>84.18</v>
      </c>
      <c r="BO166" s="53">
        <f t="shared" si="204"/>
        <v>-12.581872123927001</v>
      </c>
      <c r="BP166" s="53">
        <f t="shared" si="205"/>
        <v>-12.592886764108972</v>
      </c>
      <c r="BQ166" s="54">
        <f t="shared" si="206"/>
        <v>1.3282927758607129E-36</v>
      </c>
      <c r="BR166" s="14">
        <f t="shared" si="207"/>
        <v>1.3282927758607129E-36</v>
      </c>
      <c r="BS166" s="14">
        <f t="shared" si="253"/>
        <v>1.3282927758607119E-36</v>
      </c>
      <c r="BT166" s="14">
        <f t="shared" si="208"/>
        <v>1.1181568587195473E-34</v>
      </c>
      <c r="BU166" s="14">
        <f t="shared" si="209"/>
        <v>5.5907842935977371E-36</v>
      </c>
      <c r="BV166" s="14">
        <f t="shared" si="254"/>
        <v>47.403623651325276</v>
      </c>
      <c r="CA166" s="31">
        <f t="shared" si="255"/>
        <v>234</v>
      </c>
      <c r="CB166" s="48">
        <v>44924</v>
      </c>
      <c r="CC166" s="49">
        <v>84.18</v>
      </c>
      <c r="CD166" s="53">
        <f t="shared" si="210"/>
        <v>-10.747703509813858</v>
      </c>
      <c r="CE166" s="53">
        <f t="shared" si="211"/>
        <v>-10.758718149995827</v>
      </c>
      <c r="CF166" s="54">
        <f t="shared" si="212"/>
        <v>3.037771838544976E-27</v>
      </c>
      <c r="CG166" s="14">
        <f t="shared" si="213"/>
        <v>3.037771838544976E-27</v>
      </c>
      <c r="CH166" s="14">
        <f t="shared" si="256"/>
        <v>3.0377718385447665E-27</v>
      </c>
      <c r="CI166" s="14">
        <f t="shared" si="214"/>
        <v>2.5571963336869847E-25</v>
      </c>
      <c r="CJ166" s="14">
        <f t="shared" si="215"/>
        <v>1.2785981668434924E-26</v>
      </c>
      <c r="CK166" s="14">
        <f t="shared" si="257"/>
        <v>59.166105273350276</v>
      </c>
      <c r="CP166" s="31">
        <f t="shared" si="258"/>
        <v>234</v>
      </c>
      <c r="CQ166" s="48">
        <v>44924</v>
      </c>
      <c r="CR166" s="49">
        <v>84.18</v>
      </c>
      <c r="CS166" s="53">
        <f t="shared" si="216"/>
        <v>15.990168327729826</v>
      </c>
      <c r="CT166" s="53">
        <f t="shared" si="217"/>
        <v>15.979153687547857</v>
      </c>
      <c r="CU166" s="54">
        <f t="shared" si="218"/>
        <v>1</v>
      </c>
      <c r="CV166" s="14">
        <f t="shared" si="219"/>
        <v>1</v>
      </c>
      <c r="CW166" s="14">
        <f t="shared" si="259"/>
        <v>0</v>
      </c>
      <c r="CX166" s="14">
        <f t="shared" si="220"/>
        <v>0</v>
      </c>
      <c r="CY166" s="14">
        <f t="shared" si="221"/>
        <v>0</v>
      </c>
      <c r="CZ166" s="14">
        <f t="shared" si="260"/>
        <v>114.22845105</v>
      </c>
      <c r="DE166" s="31">
        <f t="shared" si="261"/>
        <v>234</v>
      </c>
      <c r="DF166" s="48">
        <v>44924</v>
      </c>
      <c r="DG166" s="49">
        <v>84.18</v>
      </c>
      <c r="DH166" s="53">
        <f t="shared" si="222"/>
        <v>-29.134528750186487</v>
      </c>
      <c r="DI166" s="53">
        <f t="shared" si="223"/>
        <v>-29.145543390368459</v>
      </c>
      <c r="DJ166" s="54">
        <f t="shared" si="224"/>
        <v>6.5600119723621496E-187</v>
      </c>
      <c r="DK166" s="14">
        <f t="shared" si="225"/>
        <v>6.5600119723621496E-187</v>
      </c>
      <c r="DL166" s="14">
        <f t="shared" si="262"/>
        <v>6.5600119723621496E-187</v>
      </c>
      <c r="DM166" s="14">
        <f t="shared" si="226"/>
        <v>5.5222180783344581E-185</v>
      </c>
      <c r="DN166" s="14">
        <f t="shared" si="227"/>
        <v>2.7611090391672293E-186</v>
      </c>
      <c r="DO166" s="14">
        <f t="shared" si="263"/>
        <v>118.69998918410973</v>
      </c>
      <c r="DT166" s="31">
        <f t="shared" si="264"/>
        <v>234</v>
      </c>
      <c r="DU166" s="48">
        <v>44924</v>
      </c>
      <c r="DV166" s="49">
        <v>84.18</v>
      </c>
      <c r="DW166" s="53">
        <f t="shared" si="228"/>
        <v>50.347753275416274</v>
      </c>
      <c r="DX166" s="53">
        <f t="shared" si="229"/>
        <v>50.336738635234298</v>
      </c>
      <c r="DY166" s="54">
        <f t="shared" si="230"/>
        <v>1</v>
      </c>
      <c r="DZ166" s="14">
        <f t="shared" si="231"/>
        <v>1</v>
      </c>
      <c r="EA166" s="14">
        <f t="shared" si="265"/>
        <v>0</v>
      </c>
      <c r="EB166" s="14">
        <f t="shared" si="232"/>
        <v>0</v>
      </c>
      <c r="EC166" s="14">
        <f t="shared" si="233"/>
        <v>0</v>
      </c>
      <c r="ED166" s="14">
        <f t="shared" si="266"/>
        <v>114.22845105</v>
      </c>
      <c r="EI166" s="31">
        <f t="shared" si="267"/>
        <v>234</v>
      </c>
      <c r="EJ166" s="48">
        <v>44924</v>
      </c>
      <c r="EK166" s="49">
        <v>84.18</v>
      </c>
      <c r="EL166" s="53">
        <f t="shared" si="234"/>
        <v>96.724722048500041</v>
      </c>
      <c r="EM166" s="53">
        <f t="shared" si="235"/>
        <v>96.713707408318072</v>
      </c>
      <c r="EN166" s="54">
        <f t="shared" si="236"/>
        <v>1</v>
      </c>
      <c r="EO166" s="14">
        <f t="shared" si="237"/>
        <v>1</v>
      </c>
      <c r="EP166" s="14">
        <f t="shared" si="268"/>
        <v>0</v>
      </c>
      <c r="EQ166" s="14">
        <f t="shared" si="238"/>
        <v>0</v>
      </c>
      <c r="ER166" s="14">
        <f t="shared" si="239"/>
        <v>0</v>
      </c>
      <c r="ES166" s="14">
        <f t="shared" si="269"/>
        <v>114.22845105</v>
      </c>
    </row>
    <row r="167" spans="4:149" x14ac:dyDescent="0.35">
      <c r="D167" s="31">
        <f t="shared" si="240"/>
        <v>235</v>
      </c>
      <c r="E167" s="48">
        <v>44925</v>
      </c>
      <c r="F167" s="49">
        <v>84</v>
      </c>
      <c r="G167" s="53">
        <f t="shared" si="180"/>
        <v>-4.2534792289770085</v>
      </c>
      <c r="H167" s="53">
        <f t="shared" si="181"/>
        <v>-4.2644517480097317</v>
      </c>
      <c r="I167" s="54">
        <f t="shared" si="182"/>
        <v>1.0523723491309892E-5</v>
      </c>
      <c r="J167" s="14">
        <f t="shared" si="183"/>
        <v>1.0523723491309892E-5</v>
      </c>
      <c r="K167" s="14">
        <f t="shared" si="241"/>
        <v>-1.8628532586520541E-5</v>
      </c>
      <c r="L167" s="14">
        <f t="shared" si="184"/>
        <v>-1.5647967372677254E-3</v>
      </c>
      <c r="M167" s="14">
        <f t="shared" si="185"/>
        <v>7.8239836863386281E-5</v>
      </c>
      <c r="N167" s="14">
        <f t="shared" si="242"/>
        <v>51.732045352930811</v>
      </c>
      <c r="S167" s="31">
        <f t="shared" si="243"/>
        <v>235</v>
      </c>
      <c r="T167" s="48">
        <v>44925</v>
      </c>
      <c r="U167" s="49">
        <v>84</v>
      </c>
      <c r="V167" s="53">
        <f t="shared" si="186"/>
        <v>-7.2095256624734425</v>
      </c>
      <c r="W167" s="53">
        <f t="shared" si="187"/>
        <v>-7.2204981815061657</v>
      </c>
      <c r="X167" s="54">
        <f t="shared" si="188"/>
        <v>2.8073557982863572E-13</v>
      </c>
      <c r="Y167" s="14">
        <f t="shared" si="189"/>
        <v>2.8073557982863572E-13</v>
      </c>
      <c r="Z167" s="14">
        <f t="shared" si="244"/>
        <v>-1.369327234043089E-12</v>
      </c>
      <c r="AA167" s="14">
        <f t="shared" si="190"/>
        <v>-1.1502348765961947E-10</v>
      </c>
      <c r="AB167" s="14">
        <f t="shared" si="191"/>
        <v>5.7511743829809743E-12</v>
      </c>
      <c r="AC167" s="14">
        <f t="shared" si="245"/>
        <v>68.116853857230069</v>
      </c>
      <c r="AH167" s="31">
        <f t="shared" si="246"/>
        <v>235</v>
      </c>
      <c r="AI167" s="48">
        <v>44925</v>
      </c>
      <c r="AJ167" s="49">
        <v>84</v>
      </c>
      <c r="AK167" s="53">
        <f t="shared" si="192"/>
        <v>-12.848650418926882</v>
      </c>
      <c r="AL167" s="53">
        <f t="shared" si="193"/>
        <v>-12.859622937959607</v>
      </c>
      <c r="AM167" s="54">
        <f t="shared" si="194"/>
        <v>4.3761929002797636E-38</v>
      </c>
      <c r="AN167" s="14">
        <f t="shared" si="195"/>
        <v>4.3761929002797636E-38</v>
      </c>
      <c r="AO167" s="14">
        <f t="shared" si="247"/>
        <v>-1.2845308468579153E-36</v>
      </c>
      <c r="AP167" s="14">
        <f t="shared" si="196"/>
        <v>-1.0790059113606487E-34</v>
      </c>
      <c r="AQ167" s="14">
        <f t="shared" si="197"/>
        <v>5.395029556803244E-36</v>
      </c>
      <c r="AR167" s="14">
        <f t="shared" si="248"/>
        <v>47.403623651325276</v>
      </c>
      <c r="AW167" s="31">
        <f t="shared" si="249"/>
        <v>235</v>
      </c>
      <c r="AX167" s="48">
        <v>44925</v>
      </c>
      <c r="AY167" s="49">
        <v>84</v>
      </c>
      <c r="AZ167" s="53">
        <f t="shared" si="198"/>
        <v>22.299384381634329</v>
      </c>
      <c r="BA167" s="53">
        <f t="shared" si="199"/>
        <v>22.288411862601606</v>
      </c>
      <c r="BB167" s="54">
        <f t="shared" si="200"/>
        <v>1</v>
      </c>
      <c r="BC167" s="14">
        <f t="shared" si="201"/>
        <v>1</v>
      </c>
      <c r="BD167" s="14">
        <f t="shared" si="250"/>
        <v>0</v>
      </c>
      <c r="BE167" s="14">
        <f t="shared" si="202"/>
        <v>0</v>
      </c>
      <c r="BF167" s="14">
        <f t="shared" si="203"/>
        <v>0</v>
      </c>
      <c r="BG167" s="14">
        <f t="shared" si="251"/>
        <v>114.22845105</v>
      </c>
      <c r="BL167" s="31">
        <f t="shared" si="252"/>
        <v>235</v>
      </c>
      <c r="BM167" s="48">
        <v>44925</v>
      </c>
      <c r="BN167" s="49">
        <v>84</v>
      </c>
      <c r="BO167" s="53">
        <f t="shared" si="204"/>
        <v>-12.848650418926882</v>
      </c>
      <c r="BP167" s="53">
        <f t="shared" si="205"/>
        <v>-12.859622937959607</v>
      </c>
      <c r="BQ167" s="54">
        <f t="shared" si="206"/>
        <v>4.3761929002797636E-38</v>
      </c>
      <c r="BR167" s="14">
        <f t="shared" si="207"/>
        <v>4.3761929002797636E-38</v>
      </c>
      <c r="BS167" s="14">
        <f t="shared" si="253"/>
        <v>-1.2845308468579153E-36</v>
      </c>
      <c r="BT167" s="14">
        <f t="shared" si="208"/>
        <v>-1.0790059113606487E-34</v>
      </c>
      <c r="BU167" s="14">
        <f t="shared" si="209"/>
        <v>5.395029556803244E-36</v>
      </c>
      <c r="BV167" s="14">
        <f t="shared" si="254"/>
        <v>47.403623651325276</v>
      </c>
      <c r="CA167" s="31">
        <f t="shared" si="255"/>
        <v>235</v>
      </c>
      <c r="CB167" s="48">
        <v>44925</v>
      </c>
      <c r="CC167" s="49">
        <v>84</v>
      </c>
      <c r="CD167" s="53">
        <f t="shared" si="210"/>
        <v>-11.007440824551272</v>
      </c>
      <c r="CE167" s="53">
        <f t="shared" si="211"/>
        <v>-11.018413343583996</v>
      </c>
      <c r="CF167" s="54">
        <f t="shared" si="212"/>
        <v>1.7592828965637913E-28</v>
      </c>
      <c r="CG167" s="14">
        <f t="shared" si="213"/>
        <v>1.7592828965637913E-28</v>
      </c>
      <c r="CH167" s="14">
        <f t="shared" si="256"/>
        <v>-2.8618435488885969E-27</v>
      </c>
      <c r="CI167" s="14">
        <f t="shared" si="214"/>
        <v>-2.4039485810664215E-25</v>
      </c>
      <c r="CJ167" s="14">
        <f t="shared" si="215"/>
        <v>1.2019742905332108E-26</v>
      </c>
      <c r="CK167" s="14">
        <f t="shared" si="257"/>
        <v>59.166105273350276</v>
      </c>
      <c r="CP167" s="31">
        <f t="shared" si="258"/>
        <v>235</v>
      </c>
      <c r="CQ167" s="48">
        <v>44925</v>
      </c>
      <c r="CR167" s="49">
        <v>84</v>
      </c>
      <c r="CS167" s="53">
        <f t="shared" si="216"/>
        <v>15.833071973272645</v>
      </c>
      <c r="CT167" s="53">
        <f t="shared" si="217"/>
        <v>15.82209945423992</v>
      </c>
      <c r="CU167" s="54">
        <f t="shared" si="218"/>
        <v>1</v>
      </c>
      <c r="CV167" s="14">
        <f t="shared" si="219"/>
        <v>1</v>
      </c>
      <c r="CW167" s="14">
        <f t="shared" si="259"/>
        <v>0</v>
      </c>
      <c r="CX167" s="14">
        <f t="shared" si="220"/>
        <v>0</v>
      </c>
      <c r="CY167" s="14">
        <f t="shared" si="221"/>
        <v>0</v>
      </c>
      <c r="CZ167" s="14">
        <f t="shared" si="260"/>
        <v>114.22845105</v>
      </c>
      <c r="DE167" s="31">
        <f t="shared" si="261"/>
        <v>235</v>
      </c>
      <c r="DF167" s="48">
        <v>44925</v>
      </c>
      <c r="DG167" s="49">
        <v>84</v>
      </c>
      <c r="DH167" s="53">
        <f t="shared" si="222"/>
        <v>-29.464849146877594</v>
      </c>
      <c r="DI167" s="53">
        <f t="shared" si="223"/>
        <v>-29.475821665910313</v>
      </c>
      <c r="DJ167" s="54">
        <f t="shared" si="224"/>
        <v>4.0625061671450504E-191</v>
      </c>
      <c r="DK167" s="14">
        <f t="shared" si="225"/>
        <v>4.0625061671450504E-191</v>
      </c>
      <c r="DL167" s="14">
        <f t="shared" si="262"/>
        <v>-6.5596057217454354E-187</v>
      </c>
      <c r="DM167" s="14">
        <f t="shared" si="226"/>
        <v>-5.5100688062661656E-185</v>
      </c>
      <c r="DN167" s="14">
        <f t="shared" si="227"/>
        <v>2.7550344031330828E-186</v>
      </c>
      <c r="DO167" s="14">
        <f t="shared" si="263"/>
        <v>118.69998918410973</v>
      </c>
      <c r="DT167" s="31">
        <f t="shared" si="264"/>
        <v>235</v>
      </c>
      <c r="DU167" s="48">
        <v>44925</v>
      </c>
      <c r="DV167" s="49">
        <v>84</v>
      </c>
      <c r="DW167" s="53">
        <f t="shared" si="228"/>
        <v>50.322548327027853</v>
      </c>
      <c r="DX167" s="53">
        <f t="shared" si="229"/>
        <v>50.311575807995126</v>
      </c>
      <c r="DY167" s="54">
        <f t="shared" si="230"/>
        <v>1</v>
      </c>
      <c r="DZ167" s="14">
        <f t="shared" si="231"/>
        <v>1</v>
      </c>
      <c r="EA167" s="14">
        <f t="shared" si="265"/>
        <v>0</v>
      </c>
      <c r="EB167" s="14">
        <f t="shared" si="232"/>
        <v>0</v>
      </c>
      <c r="EC167" s="14">
        <f t="shared" si="233"/>
        <v>0</v>
      </c>
      <c r="ED167" s="14">
        <f t="shared" si="266"/>
        <v>114.22845105</v>
      </c>
      <c r="EI167" s="31">
        <f t="shared" si="267"/>
        <v>235</v>
      </c>
      <c r="EJ167" s="48">
        <v>44925</v>
      </c>
      <c r="EK167" s="49">
        <v>84</v>
      </c>
      <c r="EL167" s="53">
        <f t="shared" si="234"/>
        <v>96.877548345031869</v>
      </c>
      <c r="EM167" s="53">
        <f t="shared" si="235"/>
        <v>96.866575825999135</v>
      </c>
      <c r="EN167" s="54">
        <f t="shared" si="236"/>
        <v>1</v>
      </c>
      <c r="EO167" s="14">
        <f t="shared" si="237"/>
        <v>1</v>
      </c>
      <c r="EP167" s="14">
        <f t="shared" si="268"/>
        <v>0</v>
      </c>
      <c r="EQ167" s="14">
        <f t="shared" si="238"/>
        <v>0</v>
      </c>
      <c r="ER167" s="14">
        <f t="shared" si="239"/>
        <v>0</v>
      </c>
      <c r="ES167" s="14">
        <f t="shared" si="269"/>
        <v>114.22845105</v>
      </c>
    </row>
    <row r="168" spans="4:149" x14ac:dyDescent="0.35">
      <c r="D168" s="31">
        <f t="shared" si="240"/>
        <v>239</v>
      </c>
      <c r="E168" s="48">
        <v>44929</v>
      </c>
      <c r="F168" s="49">
        <v>85.82</v>
      </c>
      <c r="G168" s="53">
        <f t="shared" si="180"/>
        <v>-2.4312125246013396</v>
      </c>
      <c r="H168" s="53">
        <f t="shared" si="181"/>
        <v>-2.4420149167560572</v>
      </c>
      <c r="I168" s="54">
        <f t="shared" si="182"/>
        <v>7.524192401178611E-3</v>
      </c>
      <c r="J168" s="14">
        <f t="shared" si="183"/>
        <v>7.524192401178611E-3</v>
      </c>
      <c r="K168" s="14">
        <f t="shared" si="241"/>
        <v>7.5136686776873015E-3</v>
      </c>
      <c r="L168" s="14">
        <f t="shared" si="184"/>
        <v>0.6448230459191242</v>
      </c>
      <c r="M168" s="14">
        <f t="shared" si="185"/>
        <v>3.2241152295956213E-2</v>
      </c>
      <c r="N168" s="14">
        <f t="shared" si="242"/>
        <v>52.409109551145889</v>
      </c>
      <c r="S168" s="31">
        <f t="shared" si="243"/>
        <v>239</v>
      </c>
      <c r="T168" s="48">
        <v>44929</v>
      </c>
      <c r="U168" s="49">
        <v>85.82</v>
      </c>
      <c r="V168" s="53">
        <f t="shared" si="186"/>
        <v>-5.4338137344630049</v>
      </c>
      <c r="W168" s="53">
        <f t="shared" si="187"/>
        <v>-5.4446161266177224</v>
      </c>
      <c r="X168" s="54">
        <f t="shared" si="188"/>
        <v>2.7581081587609979E-8</v>
      </c>
      <c r="Y168" s="14">
        <f t="shared" si="189"/>
        <v>2.7581081587609979E-8</v>
      </c>
      <c r="Z168" s="14">
        <f t="shared" si="244"/>
        <v>2.758080085203015E-8</v>
      </c>
      <c r="AA168" s="14">
        <f t="shared" si="190"/>
        <v>2.3669843291212271E-6</v>
      </c>
      <c r="AB168" s="14">
        <f t="shared" si="191"/>
        <v>1.1834921645606136E-7</v>
      </c>
      <c r="AC168" s="14">
        <f t="shared" si="245"/>
        <v>68.116856342563608</v>
      </c>
      <c r="AH168" s="31">
        <f t="shared" si="246"/>
        <v>239</v>
      </c>
      <c r="AI168" s="48">
        <v>44929</v>
      </c>
      <c r="AJ168" s="49">
        <v>85.82</v>
      </c>
      <c r="AK168" s="53">
        <f t="shared" si="192"/>
        <v>-11.161749068773918</v>
      </c>
      <c r="AL168" s="53">
        <f t="shared" si="193"/>
        <v>-11.172551460928636</v>
      </c>
      <c r="AM168" s="54">
        <f t="shared" si="194"/>
        <v>3.1372408883224035E-29</v>
      </c>
      <c r="AN168" s="14">
        <f t="shared" si="195"/>
        <v>3.1372408883224035E-29</v>
      </c>
      <c r="AO168" s="14">
        <f t="shared" si="247"/>
        <v>3.1372408839462106E-29</v>
      </c>
      <c r="AP168" s="14">
        <f t="shared" si="196"/>
        <v>2.6923801266026379E-27</v>
      </c>
      <c r="AQ168" s="14">
        <f t="shared" si="197"/>
        <v>1.346190063301319E-28</v>
      </c>
      <c r="AR168" s="14">
        <f t="shared" si="248"/>
        <v>47.403623651325276</v>
      </c>
      <c r="AW168" s="31">
        <f t="shared" si="249"/>
        <v>239</v>
      </c>
      <c r="AX168" s="48">
        <v>44929</v>
      </c>
      <c r="AY168" s="49">
        <v>85.82</v>
      </c>
      <c r="AZ168" s="53">
        <f t="shared" si="198"/>
        <v>24.539832144751511</v>
      </c>
      <c r="BA168" s="53">
        <f t="shared" si="199"/>
        <v>24.529029752596792</v>
      </c>
      <c r="BB168" s="54">
        <f t="shared" si="200"/>
        <v>1</v>
      </c>
      <c r="BC168" s="14">
        <f t="shared" si="201"/>
        <v>1</v>
      </c>
      <c r="BD168" s="14">
        <f t="shared" si="250"/>
        <v>0</v>
      </c>
      <c r="BE168" s="14">
        <f t="shared" si="202"/>
        <v>0</v>
      </c>
      <c r="BF168" s="14">
        <f t="shared" si="203"/>
        <v>0</v>
      </c>
      <c r="BG168" s="14">
        <f t="shared" si="251"/>
        <v>114.22845105</v>
      </c>
      <c r="BL168" s="31">
        <f t="shared" si="252"/>
        <v>239</v>
      </c>
      <c r="BM168" s="48">
        <v>44929</v>
      </c>
      <c r="BN168" s="49">
        <v>85.82</v>
      </c>
      <c r="BO168" s="53">
        <f t="shared" si="204"/>
        <v>-11.161749068773918</v>
      </c>
      <c r="BP168" s="53">
        <f t="shared" si="205"/>
        <v>-11.172551460928636</v>
      </c>
      <c r="BQ168" s="54">
        <f t="shared" si="206"/>
        <v>3.1372408883224035E-29</v>
      </c>
      <c r="BR168" s="14">
        <f t="shared" si="207"/>
        <v>3.1372408883224035E-29</v>
      </c>
      <c r="BS168" s="14">
        <f t="shared" si="253"/>
        <v>3.1372408839462106E-29</v>
      </c>
      <c r="BT168" s="14">
        <f t="shared" si="208"/>
        <v>2.6923801266026379E-27</v>
      </c>
      <c r="BU168" s="14">
        <f t="shared" si="209"/>
        <v>1.346190063301319E-28</v>
      </c>
      <c r="BV168" s="14">
        <f t="shared" si="254"/>
        <v>47.403623651325276</v>
      </c>
      <c r="CA168" s="31">
        <f t="shared" si="255"/>
        <v>239</v>
      </c>
      <c r="CB168" s="48">
        <v>44929</v>
      </c>
      <c r="CC168" s="49">
        <v>85.82</v>
      </c>
      <c r="CD168" s="53">
        <f t="shared" si="210"/>
        <v>-9.2915422638212419</v>
      </c>
      <c r="CE168" s="53">
        <f t="shared" si="211"/>
        <v>-9.3023446559759577</v>
      </c>
      <c r="CF168" s="54">
        <f t="shared" si="212"/>
        <v>7.6034314265848004E-21</v>
      </c>
      <c r="CG168" s="14">
        <f t="shared" si="213"/>
        <v>7.6034314265848004E-21</v>
      </c>
      <c r="CH168" s="14">
        <f t="shared" si="256"/>
        <v>7.6034312506565107E-21</v>
      </c>
      <c r="CI168" s="14">
        <f t="shared" si="214"/>
        <v>6.5252646993134167E-19</v>
      </c>
      <c r="CJ168" s="14">
        <f t="shared" si="215"/>
        <v>3.2626323496567086E-20</v>
      </c>
      <c r="CK168" s="14">
        <f t="shared" si="257"/>
        <v>59.166105273350276</v>
      </c>
      <c r="CP168" s="31">
        <f t="shared" si="258"/>
        <v>239</v>
      </c>
      <c r="CQ168" s="48">
        <v>44929</v>
      </c>
      <c r="CR168" s="49">
        <v>85.82</v>
      </c>
      <c r="CS168" s="53">
        <f t="shared" si="216"/>
        <v>17.971681779899086</v>
      </c>
      <c r="CT168" s="53">
        <f t="shared" si="217"/>
        <v>17.96087938774437</v>
      </c>
      <c r="CU168" s="54">
        <f t="shared" si="218"/>
        <v>1</v>
      </c>
      <c r="CV168" s="14">
        <f t="shared" si="219"/>
        <v>1</v>
      </c>
      <c r="CW168" s="14">
        <f t="shared" si="259"/>
        <v>0</v>
      </c>
      <c r="CX168" s="14">
        <f t="shared" si="220"/>
        <v>0</v>
      </c>
      <c r="CY168" s="14">
        <f t="shared" si="221"/>
        <v>0</v>
      </c>
      <c r="CZ168" s="14">
        <f t="shared" si="260"/>
        <v>114.22845105</v>
      </c>
      <c r="DE168" s="31">
        <f t="shared" si="261"/>
        <v>239</v>
      </c>
      <c r="DF168" s="48">
        <v>44929</v>
      </c>
      <c r="DG168" s="49">
        <v>85.82</v>
      </c>
      <c r="DH168" s="53">
        <f t="shared" si="222"/>
        <v>-28.03963631658495</v>
      </c>
      <c r="DI168" s="53">
        <f t="shared" si="223"/>
        <v>-28.050438708739666</v>
      </c>
      <c r="DJ168" s="54">
        <f t="shared" si="224"/>
        <v>2.6719089839813788E-173</v>
      </c>
      <c r="DK168" s="14">
        <f t="shared" si="225"/>
        <v>2.6719089839813788E-173</v>
      </c>
      <c r="DL168" s="14">
        <f t="shared" si="262"/>
        <v>2.6719089839813788E-173</v>
      </c>
      <c r="DM168" s="14">
        <f t="shared" si="226"/>
        <v>2.293032290052819E-171</v>
      </c>
      <c r="DN168" s="14">
        <f t="shared" si="227"/>
        <v>1.1465161450264095E-172</v>
      </c>
      <c r="DO168" s="14">
        <f t="shared" si="263"/>
        <v>118.69998918410973</v>
      </c>
      <c r="DT168" s="31">
        <f t="shared" si="264"/>
        <v>239</v>
      </c>
      <c r="DU168" s="48">
        <v>44929</v>
      </c>
      <c r="DV168" s="49">
        <v>85.82</v>
      </c>
      <c r="DW168" s="53">
        <f t="shared" si="228"/>
        <v>53.004332909398265</v>
      </c>
      <c r="DX168" s="53">
        <f t="shared" si="229"/>
        <v>52.993530517243542</v>
      </c>
      <c r="DY168" s="54">
        <f t="shared" si="230"/>
        <v>1</v>
      </c>
      <c r="DZ168" s="14">
        <f t="shared" si="231"/>
        <v>1</v>
      </c>
      <c r="EA168" s="14">
        <f t="shared" si="265"/>
        <v>0</v>
      </c>
      <c r="EB168" s="14">
        <f t="shared" si="232"/>
        <v>0</v>
      </c>
      <c r="EC168" s="14">
        <f t="shared" si="233"/>
        <v>0</v>
      </c>
      <c r="ED168" s="14">
        <f t="shared" si="266"/>
        <v>114.22845105</v>
      </c>
      <c r="EI168" s="31">
        <f t="shared" si="267"/>
        <v>239</v>
      </c>
      <c r="EJ168" s="48">
        <v>44929</v>
      </c>
      <c r="EK168" s="49">
        <v>85.82</v>
      </c>
      <c r="EL168" s="53">
        <f t="shared" si="234"/>
        <v>100.29252763975941</v>
      </c>
      <c r="EM168" s="53">
        <f t="shared" si="235"/>
        <v>100.2817252476047</v>
      </c>
      <c r="EN168" s="54">
        <f t="shared" si="236"/>
        <v>1</v>
      </c>
      <c r="EO168" s="14">
        <f t="shared" si="237"/>
        <v>1</v>
      </c>
      <c r="EP168" s="14">
        <f t="shared" si="268"/>
        <v>0</v>
      </c>
      <c r="EQ168" s="14">
        <f t="shared" si="238"/>
        <v>0</v>
      </c>
      <c r="ER168" s="14">
        <f t="shared" si="239"/>
        <v>0</v>
      </c>
      <c r="ES168" s="14">
        <f t="shared" si="269"/>
        <v>114.22845105</v>
      </c>
    </row>
    <row r="169" spans="4:149" x14ac:dyDescent="0.35">
      <c r="D169" s="31">
        <f t="shared" si="240"/>
        <v>240</v>
      </c>
      <c r="E169" s="48">
        <v>44930</v>
      </c>
      <c r="F169" s="49">
        <v>85.139999000000003</v>
      </c>
      <c r="G169" s="53">
        <f t="shared" si="180"/>
        <v>-3.2041392591361721</v>
      </c>
      <c r="H169" s="53">
        <f t="shared" si="181"/>
        <v>-3.214898699263312</v>
      </c>
      <c r="I169" s="54">
        <f t="shared" si="182"/>
        <v>6.7733467565039276E-4</v>
      </c>
      <c r="J169" s="14">
        <f t="shared" si="183"/>
        <v>6.7733467565039276E-4</v>
      </c>
      <c r="K169" s="14">
        <f t="shared" si="241"/>
        <v>-6.8468577255282187E-3</v>
      </c>
      <c r="L169" s="14">
        <f t="shared" si="184"/>
        <v>-0.58294145990461488</v>
      </c>
      <c r="M169" s="14">
        <f t="shared" si="185"/>
        <v>2.9147072995230745E-2</v>
      </c>
      <c r="N169" s="14">
        <f t="shared" si="242"/>
        <v>51.855315164236508</v>
      </c>
      <c r="S169" s="31">
        <f t="shared" si="243"/>
        <v>240</v>
      </c>
      <c r="T169" s="48">
        <v>44930</v>
      </c>
      <c r="U169" s="49">
        <v>85.139999000000003</v>
      </c>
      <c r="V169" s="53">
        <f t="shared" si="186"/>
        <v>-6.2187269486331012</v>
      </c>
      <c r="W169" s="53">
        <f t="shared" si="187"/>
        <v>-6.2294863887602414</v>
      </c>
      <c r="X169" s="54">
        <f t="shared" si="188"/>
        <v>2.506023108238663E-10</v>
      </c>
      <c r="Y169" s="14">
        <f t="shared" si="189"/>
        <v>2.506023108238663E-10</v>
      </c>
      <c r="Z169" s="14">
        <f t="shared" si="244"/>
        <v>-2.7330479276786112E-8</v>
      </c>
      <c r="AA169" s="14">
        <f t="shared" si="190"/>
        <v>-2.3269169782950903E-6</v>
      </c>
      <c r="AB169" s="14">
        <f t="shared" si="191"/>
        <v>1.1634584891475452E-7</v>
      </c>
      <c r="AC169" s="14">
        <f t="shared" si="245"/>
        <v>68.116854131992483</v>
      </c>
      <c r="AH169" s="31">
        <f t="shared" si="246"/>
        <v>240</v>
      </c>
      <c r="AI169" s="48">
        <v>44930</v>
      </c>
      <c r="AJ169" s="49">
        <v>85.139999000000003</v>
      </c>
      <c r="AK169" s="53">
        <f t="shared" si="192"/>
        <v>-11.969528383181149</v>
      </c>
      <c r="AL169" s="53">
        <f t="shared" si="193"/>
        <v>-11.98028782330829</v>
      </c>
      <c r="AM169" s="54">
        <f t="shared" si="194"/>
        <v>2.565974966212865E-33</v>
      </c>
      <c r="AN169" s="14">
        <f t="shared" si="195"/>
        <v>2.565974966212865E-33</v>
      </c>
      <c r="AO169" s="14">
        <f t="shared" si="247"/>
        <v>-3.136984290825782E-29</v>
      </c>
      <c r="AP169" s="14">
        <f t="shared" si="196"/>
        <v>-2.6708283938392278E-27</v>
      </c>
      <c r="AQ169" s="14">
        <f t="shared" si="197"/>
        <v>1.335414196919614E-28</v>
      </c>
      <c r="AR169" s="14">
        <f t="shared" si="248"/>
        <v>47.403623651325276</v>
      </c>
      <c r="AW169" s="31">
        <f t="shared" si="249"/>
        <v>240</v>
      </c>
      <c r="AX169" s="48">
        <v>44930</v>
      </c>
      <c r="AY169" s="49">
        <v>85.139999000000003</v>
      </c>
      <c r="AZ169" s="53">
        <f t="shared" si="198"/>
        <v>23.874574679318815</v>
      </c>
      <c r="BA169" s="53">
        <f t="shared" si="199"/>
        <v>23.863815239191677</v>
      </c>
      <c r="BB169" s="54">
        <f t="shared" si="200"/>
        <v>1</v>
      </c>
      <c r="BC169" s="14">
        <f t="shared" si="201"/>
        <v>1</v>
      </c>
      <c r="BD169" s="14">
        <f t="shared" si="250"/>
        <v>0</v>
      </c>
      <c r="BE169" s="14">
        <f t="shared" si="202"/>
        <v>0</v>
      </c>
      <c r="BF169" s="14">
        <f t="shared" si="203"/>
        <v>0</v>
      </c>
      <c r="BG169" s="14">
        <f t="shared" si="251"/>
        <v>114.22845105</v>
      </c>
      <c r="BL169" s="31">
        <f t="shared" si="252"/>
        <v>240</v>
      </c>
      <c r="BM169" s="48">
        <v>44930</v>
      </c>
      <c r="BN169" s="49">
        <v>85.139999000000003</v>
      </c>
      <c r="BO169" s="53">
        <f t="shared" si="204"/>
        <v>-11.969528383181149</v>
      </c>
      <c r="BP169" s="53">
        <f t="shared" si="205"/>
        <v>-11.98028782330829</v>
      </c>
      <c r="BQ169" s="54">
        <f t="shared" si="206"/>
        <v>2.565974966212865E-33</v>
      </c>
      <c r="BR169" s="14">
        <f t="shared" si="207"/>
        <v>2.565974966212865E-33</v>
      </c>
      <c r="BS169" s="14">
        <f t="shared" si="253"/>
        <v>-3.136984290825782E-29</v>
      </c>
      <c r="BT169" s="14">
        <f t="shared" si="208"/>
        <v>-2.6708283938392278E-27</v>
      </c>
      <c r="BU169" s="14">
        <f t="shared" si="209"/>
        <v>1.335414196919614E-28</v>
      </c>
      <c r="BV169" s="14">
        <f t="shared" si="254"/>
        <v>47.403623651325276</v>
      </c>
      <c r="CA169" s="31">
        <f t="shared" si="255"/>
        <v>240</v>
      </c>
      <c r="CB169" s="48">
        <v>44930</v>
      </c>
      <c r="CC169" s="49">
        <v>85.139999000000003</v>
      </c>
      <c r="CD169" s="53">
        <f t="shared" si="210"/>
        <v>-10.091855653114049</v>
      </c>
      <c r="CE169" s="53">
        <f t="shared" si="211"/>
        <v>-10.102615093241187</v>
      </c>
      <c r="CF169" s="54">
        <f t="shared" si="212"/>
        <v>3.0011964320468799E-24</v>
      </c>
      <c r="CG169" s="14">
        <f t="shared" si="213"/>
        <v>3.0011964320468799E-24</v>
      </c>
      <c r="CH169" s="14">
        <f t="shared" si="256"/>
        <v>-7.6004302301527539E-21</v>
      </c>
      <c r="CI169" s="14">
        <f t="shared" si="214"/>
        <v>-6.4710062219477527E-19</v>
      </c>
      <c r="CJ169" s="14">
        <f t="shared" si="215"/>
        <v>3.2355031109738767E-20</v>
      </c>
      <c r="CK169" s="14">
        <f t="shared" si="257"/>
        <v>59.166105273350276</v>
      </c>
      <c r="CP169" s="31">
        <f t="shared" si="258"/>
        <v>240</v>
      </c>
      <c r="CQ169" s="48">
        <v>44930</v>
      </c>
      <c r="CR169" s="49">
        <v>85.139999000000003</v>
      </c>
      <c r="CS169" s="53">
        <f t="shared" si="216"/>
        <v>17.28020404907415</v>
      </c>
      <c r="CT169" s="53">
        <f t="shared" si="217"/>
        <v>17.269444608947012</v>
      </c>
      <c r="CU169" s="54">
        <f t="shared" si="218"/>
        <v>1</v>
      </c>
      <c r="CV169" s="14">
        <f t="shared" si="219"/>
        <v>1</v>
      </c>
      <c r="CW169" s="14">
        <f t="shared" si="259"/>
        <v>0</v>
      </c>
      <c r="CX169" s="14">
        <f t="shared" si="220"/>
        <v>0</v>
      </c>
      <c r="CY169" s="14">
        <f t="shared" si="221"/>
        <v>0</v>
      </c>
      <c r="CZ169" s="14">
        <f t="shared" si="260"/>
        <v>114.22845105</v>
      </c>
      <c r="DE169" s="31">
        <f t="shared" si="261"/>
        <v>240</v>
      </c>
      <c r="DF169" s="48">
        <v>44930</v>
      </c>
      <c r="DG169" s="49">
        <v>85.139999000000003</v>
      </c>
      <c r="DH169" s="53">
        <f t="shared" si="222"/>
        <v>-28.914792694292402</v>
      </c>
      <c r="DI169" s="53">
        <f t="shared" si="223"/>
        <v>-28.92555213441954</v>
      </c>
      <c r="DJ169" s="54">
        <f t="shared" si="224"/>
        <v>3.8905652490854052E-184</v>
      </c>
      <c r="DK169" s="14">
        <f t="shared" si="225"/>
        <v>3.8905652490854052E-184</v>
      </c>
      <c r="DL169" s="14">
        <f t="shared" si="262"/>
        <v>-2.6719089839424733E-173</v>
      </c>
      <c r="DM169" s="14">
        <f t="shared" si="226"/>
        <v>-2.2748632822095322E-171</v>
      </c>
      <c r="DN169" s="14">
        <f t="shared" si="227"/>
        <v>1.1374316411047662E-172</v>
      </c>
      <c r="DO169" s="14">
        <f t="shared" si="263"/>
        <v>118.69998918410973</v>
      </c>
      <c r="DT169" s="31">
        <f t="shared" si="264"/>
        <v>240</v>
      </c>
      <c r="DU169" s="48">
        <v>44930</v>
      </c>
      <c r="DV169" s="49">
        <v>85.139999000000003</v>
      </c>
      <c r="DW169" s="53">
        <f t="shared" si="228"/>
        <v>52.452706637353096</v>
      </c>
      <c r="DX169" s="53">
        <f t="shared" si="229"/>
        <v>52.441947197225957</v>
      </c>
      <c r="DY169" s="54">
        <f t="shared" si="230"/>
        <v>1</v>
      </c>
      <c r="DZ169" s="14">
        <f t="shared" si="231"/>
        <v>1</v>
      </c>
      <c r="EA169" s="14">
        <f t="shared" si="265"/>
        <v>0</v>
      </c>
      <c r="EB169" s="14">
        <f t="shared" si="232"/>
        <v>0</v>
      </c>
      <c r="EC169" s="14">
        <f t="shared" si="233"/>
        <v>0</v>
      </c>
      <c r="ED169" s="14">
        <f t="shared" si="266"/>
        <v>114.22845105</v>
      </c>
      <c r="EI169" s="31">
        <f t="shared" si="267"/>
        <v>240</v>
      </c>
      <c r="EJ169" s="48">
        <v>44930</v>
      </c>
      <c r="EK169" s="49">
        <v>85.139999000000003</v>
      </c>
      <c r="EL169" s="53">
        <f t="shared" si="234"/>
        <v>99.929677346776089</v>
      </c>
      <c r="EM169" s="53">
        <f t="shared" si="235"/>
        <v>99.918917906648943</v>
      </c>
      <c r="EN169" s="54">
        <f t="shared" si="236"/>
        <v>1</v>
      </c>
      <c r="EO169" s="14">
        <f t="shared" si="237"/>
        <v>1</v>
      </c>
      <c r="EP169" s="14">
        <f t="shared" si="268"/>
        <v>0</v>
      </c>
      <c r="EQ169" s="14">
        <f t="shared" si="238"/>
        <v>0</v>
      </c>
      <c r="ER169" s="14">
        <f t="shared" si="239"/>
        <v>0</v>
      </c>
      <c r="ES169" s="14">
        <f t="shared" si="269"/>
        <v>114.22845105</v>
      </c>
    </row>
    <row r="170" spans="4:149" x14ac:dyDescent="0.35">
      <c r="D170" s="31">
        <f t="shared" si="240"/>
        <v>241</v>
      </c>
      <c r="E170" s="48">
        <v>44931</v>
      </c>
      <c r="F170" s="49">
        <v>83.120002999999997</v>
      </c>
      <c r="G170" s="53">
        <f t="shared" si="180"/>
        <v>-5.481642487660598</v>
      </c>
      <c r="H170" s="53">
        <f t="shared" si="181"/>
        <v>-5.4923588036056747</v>
      </c>
      <c r="I170" s="54">
        <f t="shared" si="182"/>
        <v>2.1069756554091252E-8</v>
      </c>
      <c r="J170" s="14">
        <f t="shared" si="183"/>
        <v>2.1069756554091252E-8</v>
      </c>
      <c r="K170" s="14">
        <f t="shared" si="241"/>
        <v>-6.7731360589383871E-4</v>
      </c>
      <c r="L170" s="14">
        <f t="shared" si="184"/>
        <v>-5.6298308953836688E-2</v>
      </c>
      <c r="M170" s="14">
        <f t="shared" si="185"/>
        <v>2.8149154476918344E-3</v>
      </c>
      <c r="N170" s="14">
        <f t="shared" si="242"/>
        <v>51.801831770730367</v>
      </c>
      <c r="S170" s="31">
        <f t="shared" si="243"/>
        <v>241</v>
      </c>
      <c r="T170" s="48">
        <v>44931</v>
      </c>
      <c r="U170" s="49">
        <v>83.120002999999997</v>
      </c>
      <c r="V170" s="53">
        <f t="shared" si="186"/>
        <v>-8.5083613637549131</v>
      </c>
      <c r="W170" s="53">
        <f t="shared" si="187"/>
        <v>-8.5190776796999899</v>
      </c>
      <c r="X170" s="54">
        <f t="shared" si="188"/>
        <v>8.8204330886622178E-18</v>
      </c>
      <c r="Y170" s="14">
        <f t="shared" si="189"/>
        <v>8.8204330886622178E-18</v>
      </c>
      <c r="Z170" s="14">
        <f t="shared" si="244"/>
        <v>-2.506023020034332E-10</v>
      </c>
      <c r="AA170" s="14">
        <f t="shared" si="190"/>
        <v>-2.0830064094332272E-8</v>
      </c>
      <c r="AB170" s="14">
        <f t="shared" si="191"/>
        <v>1.0415032047166136E-9</v>
      </c>
      <c r="AC170" s="14">
        <f t="shared" si="245"/>
        <v>68.116854112203924</v>
      </c>
      <c r="AH170" s="31">
        <f t="shared" si="246"/>
        <v>241</v>
      </c>
      <c r="AI170" s="48">
        <v>44931</v>
      </c>
      <c r="AJ170" s="49">
        <v>83.120002999999997</v>
      </c>
      <c r="AK170" s="53">
        <f t="shared" si="192"/>
        <v>-14.282304949891431</v>
      </c>
      <c r="AL170" s="53">
        <f t="shared" si="193"/>
        <v>-14.293021265836508</v>
      </c>
      <c r="AM170" s="54">
        <f t="shared" si="194"/>
        <v>1.4105693075535534E-46</v>
      </c>
      <c r="AN170" s="14">
        <f t="shared" si="195"/>
        <v>1.4105693075535534E-46</v>
      </c>
      <c r="AO170" s="14">
        <f t="shared" si="247"/>
        <v>-2.5659749662127241E-33</v>
      </c>
      <c r="AP170" s="14">
        <f t="shared" si="196"/>
        <v>-2.1328384688952652E-31</v>
      </c>
      <c r="AQ170" s="14">
        <f t="shared" si="197"/>
        <v>1.0664192344476327E-32</v>
      </c>
      <c r="AR170" s="14">
        <f t="shared" si="248"/>
        <v>47.403623651325276</v>
      </c>
      <c r="AW170" s="31">
        <f t="shared" si="249"/>
        <v>241</v>
      </c>
      <c r="AX170" s="48">
        <v>44931</v>
      </c>
      <c r="AY170" s="49">
        <v>83.120002999999997</v>
      </c>
      <c r="AZ170" s="53">
        <f t="shared" si="198"/>
        <v>21.706040558825098</v>
      </c>
      <c r="BA170" s="53">
        <f t="shared" si="199"/>
        <v>21.695324242880019</v>
      </c>
      <c r="BB170" s="54">
        <f t="shared" si="200"/>
        <v>1</v>
      </c>
      <c r="BC170" s="14">
        <f t="shared" si="201"/>
        <v>1</v>
      </c>
      <c r="BD170" s="14">
        <f t="shared" si="250"/>
        <v>0</v>
      </c>
      <c r="BE170" s="14">
        <f t="shared" si="202"/>
        <v>0</v>
      </c>
      <c r="BF170" s="14">
        <f t="shared" si="203"/>
        <v>0</v>
      </c>
      <c r="BG170" s="14">
        <f t="shared" si="251"/>
        <v>114.22845105</v>
      </c>
      <c r="BL170" s="31">
        <f t="shared" si="252"/>
        <v>241</v>
      </c>
      <c r="BM170" s="48">
        <v>44931</v>
      </c>
      <c r="BN170" s="49">
        <v>83.120002999999997</v>
      </c>
      <c r="BO170" s="53">
        <f t="shared" si="204"/>
        <v>-14.282304949891431</v>
      </c>
      <c r="BP170" s="53">
        <f t="shared" si="205"/>
        <v>-14.293021265836508</v>
      </c>
      <c r="BQ170" s="54">
        <f t="shared" si="206"/>
        <v>1.4105693075535534E-46</v>
      </c>
      <c r="BR170" s="14">
        <f t="shared" si="207"/>
        <v>1.4105693075535534E-46</v>
      </c>
      <c r="BS170" s="14">
        <f t="shared" si="253"/>
        <v>-2.5659749662127241E-33</v>
      </c>
      <c r="BT170" s="14">
        <f t="shared" si="208"/>
        <v>-2.1328384688952652E-31</v>
      </c>
      <c r="BU170" s="14">
        <f t="shared" si="209"/>
        <v>1.0664192344476327E-32</v>
      </c>
      <c r="BV170" s="14">
        <f t="shared" si="254"/>
        <v>47.403623651325276</v>
      </c>
      <c r="CA170" s="31">
        <f t="shared" si="255"/>
        <v>241</v>
      </c>
      <c r="CB170" s="48">
        <v>44931</v>
      </c>
      <c r="CC170" s="49">
        <v>83.120002999999997</v>
      </c>
      <c r="CD170" s="53">
        <f t="shared" si="210"/>
        <v>-12.397076162212654</v>
      </c>
      <c r="CE170" s="53">
        <f t="shared" si="211"/>
        <v>-12.407792478157731</v>
      </c>
      <c r="CF170" s="54">
        <f t="shared" si="212"/>
        <v>1.3551691345670598E-35</v>
      </c>
      <c r="CG170" s="14">
        <f t="shared" si="213"/>
        <v>1.3551691345670598E-35</v>
      </c>
      <c r="CH170" s="14">
        <f t="shared" si="256"/>
        <v>-3.0011964320333283E-24</v>
      </c>
      <c r="CI170" s="14">
        <f t="shared" si="214"/>
        <v>-2.4945945643419952E-22</v>
      </c>
      <c r="CJ170" s="14">
        <f t="shared" si="215"/>
        <v>1.2472972821709977E-23</v>
      </c>
      <c r="CK170" s="14">
        <f t="shared" si="257"/>
        <v>59.166105273350276</v>
      </c>
      <c r="CP170" s="31">
        <f t="shared" si="258"/>
        <v>241</v>
      </c>
      <c r="CQ170" s="48">
        <v>44931</v>
      </c>
      <c r="CR170" s="49">
        <v>83.120002999999997</v>
      </c>
      <c r="CS170" s="53">
        <f t="shared" si="216"/>
        <v>15.085133118625762</v>
      </c>
      <c r="CT170" s="53">
        <f t="shared" si="217"/>
        <v>15.074416802680686</v>
      </c>
      <c r="CU170" s="54">
        <f t="shared" si="218"/>
        <v>1</v>
      </c>
      <c r="CV170" s="14">
        <f t="shared" si="219"/>
        <v>1</v>
      </c>
      <c r="CW170" s="14">
        <f t="shared" si="259"/>
        <v>0</v>
      </c>
      <c r="CX170" s="14">
        <f t="shared" si="220"/>
        <v>0</v>
      </c>
      <c r="CY170" s="14">
        <f t="shared" si="221"/>
        <v>0</v>
      </c>
      <c r="CZ170" s="14">
        <f t="shared" si="260"/>
        <v>114.22845105</v>
      </c>
      <c r="DE170" s="31">
        <f t="shared" si="261"/>
        <v>241</v>
      </c>
      <c r="DF170" s="48">
        <v>44931</v>
      </c>
      <c r="DG170" s="49">
        <v>83.120002999999997</v>
      </c>
      <c r="DH170" s="53">
        <f t="shared" si="222"/>
        <v>-31.29575973494924</v>
      </c>
      <c r="DI170" s="53">
        <f t="shared" si="223"/>
        <v>-31.306476050894315</v>
      </c>
      <c r="DJ170" s="54">
        <f t="shared" si="224"/>
        <v>2.6646340616377497E-215</v>
      </c>
      <c r="DK170" s="14">
        <f t="shared" si="225"/>
        <v>2.6646340616377497E-215</v>
      </c>
      <c r="DL170" s="14">
        <f t="shared" si="262"/>
        <v>-3.8905652490854052E-184</v>
      </c>
      <c r="DM170" s="14">
        <f t="shared" si="226"/>
        <v>-3.2338379517567461E-182</v>
      </c>
      <c r="DN170" s="14">
        <f t="shared" si="227"/>
        <v>1.6169189758783732E-183</v>
      </c>
      <c r="DO170" s="14">
        <f t="shared" si="263"/>
        <v>118.69998918410973</v>
      </c>
      <c r="DT170" s="31">
        <f t="shared" si="264"/>
        <v>241</v>
      </c>
      <c r="DU170" s="48">
        <v>44931</v>
      </c>
      <c r="DV170" s="49">
        <v>83.120002999999997</v>
      </c>
      <c r="DW170" s="53">
        <f t="shared" si="228"/>
        <v>50.399175524599286</v>
      </c>
      <c r="DX170" s="53">
        <f t="shared" si="229"/>
        <v>50.388459208654218</v>
      </c>
      <c r="DY170" s="54">
        <f t="shared" si="230"/>
        <v>1</v>
      </c>
      <c r="DZ170" s="14">
        <f t="shared" si="231"/>
        <v>1</v>
      </c>
      <c r="EA170" s="14">
        <f t="shared" si="265"/>
        <v>0</v>
      </c>
      <c r="EB170" s="14">
        <f t="shared" si="232"/>
        <v>0</v>
      </c>
      <c r="EC170" s="14">
        <f t="shared" si="233"/>
        <v>0</v>
      </c>
      <c r="ED170" s="14">
        <f t="shared" si="266"/>
        <v>114.22845105</v>
      </c>
      <c r="EI170" s="31">
        <f t="shared" si="267"/>
        <v>241</v>
      </c>
      <c r="EJ170" s="48">
        <v>44931</v>
      </c>
      <c r="EK170" s="49">
        <v>83.120002999999997</v>
      </c>
      <c r="EL170" s="53">
        <f t="shared" si="234"/>
        <v>98.06720121403221</v>
      </c>
      <c r="EM170" s="53">
        <f t="shared" si="235"/>
        <v>98.056484898087135</v>
      </c>
      <c r="EN170" s="54">
        <f t="shared" si="236"/>
        <v>1</v>
      </c>
      <c r="EO170" s="14">
        <f t="shared" si="237"/>
        <v>1</v>
      </c>
      <c r="EP170" s="14">
        <f t="shared" si="268"/>
        <v>0</v>
      </c>
      <c r="EQ170" s="14">
        <f t="shared" si="238"/>
        <v>0</v>
      </c>
      <c r="ER170" s="14">
        <f t="shared" si="239"/>
        <v>0</v>
      </c>
      <c r="ES170" s="14">
        <f t="shared" si="269"/>
        <v>114.22845105</v>
      </c>
    </row>
    <row r="171" spans="4:149" x14ac:dyDescent="0.35">
      <c r="D171" s="31">
        <f t="shared" si="240"/>
        <v>242</v>
      </c>
      <c r="E171" s="48">
        <v>44932</v>
      </c>
      <c r="F171" s="49">
        <v>86.080001999999993</v>
      </c>
      <c r="G171" s="53">
        <f t="shared" si="180"/>
        <v>-2.2494087065084409</v>
      </c>
      <c r="H171" s="53">
        <f t="shared" si="181"/>
        <v>-2.2600817240302056</v>
      </c>
      <c r="I171" s="54">
        <f t="shared" si="182"/>
        <v>1.2243252593247614E-2</v>
      </c>
      <c r="J171" s="14">
        <f t="shared" si="183"/>
        <v>1.2243252593247614E-2</v>
      </c>
      <c r="K171" s="14">
        <f t="shared" si="241"/>
        <v>1.224323152349106E-2</v>
      </c>
      <c r="L171" s="14">
        <f t="shared" si="184"/>
        <v>1.0538973940285734</v>
      </c>
      <c r="M171" s="14">
        <f t="shared" si="185"/>
        <v>5.269486970142867E-2</v>
      </c>
      <c r="N171" s="14">
        <f t="shared" si="242"/>
        <v>52.908424034460367</v>
      </c>
      <c r="S171" s="31">
        <f t="shared" si="243"/>
        <v>242</v>
      </c>
      <c r="T171" s="48">
        <v>44932</v>
      </c>
      <c r="U171" s="49">
        <v>86.080001999999993</v>
      </c>
      <c r="V171" s="53">
        <f t="shared" si="186"/>
        <v>-5.2884064114226863</v>
      </c>
      <c r="W171" s="53">
        <f t="shared" si="187"/>
        <v>-5.2990794289444514</v>
      </c>
      <c r="X171" s="54">
        <f t="shared" si="188"/>
        <v>6.1693295852774845E-8</v>
      </c>
      <c r="Y171" s="14">
        <f t="shared" si="189"/>
        <v>6.1693295852774845E-8</v>
      </c>
      <c r="Z171" s="14">
        <f t="shared" si="244"/>
        <v>6.1693295843954413E-8</v>
      </c>
      <c r="AA171" s="14">
        <f t="shared" si="190"/>
        <v>5.3105590296341871E-6</v>
      </c>
      <c r="AB171" s="14">
        <f t="shared" si="191"/>
        <v>2.6552795148170939E-7</v>
      </c>
      <c r="AC171" s="14">
        <f t="shared" si="245"/>
        <v>68.116859688290901</v>
      </c>
      <c r="AH171" s="31">
        <f t="shared" si="246"/>
        <v>242</v>
      </c>
      <c r="AI171" s="48">
        <v>44932</v>
      </c>
      <c r="AJ171" s="49">
        <v>86.080001999999993</v>
      </c>
      <c r="AK171" s="53">
        <f t="shared" si="192"/>
        <v>-11.085773799971113</v>
      </c>
      <c r="AL171" s="53">
        <f t="shared" si="193"/>
        <v>-11.096446817492875</v>
      </c>
      <c r="AM171" s="54">
        <f t="shared" si="194"/>
        <v>7.3536612716882887E-29</v>
      </c>
      <c r="AN171" s="14">
        <f t="shared" si="195"/>
        <v>7.3536612716882887E-29</v>
      </c>
      <c r="AO171" s="14">
        <f t="shared" si="247"/>
        <v>7.3536612716882887E-29</v>
      </c>
      <c r="AP171" s="14">
        <f t="shared" si="196"/>
        <v>6.3300317697425036E-27</v>
      </c>
      <c r="AQ171" s="14">
        <f t="shared" si="197"/>
        <v>3.1650158848712518E-28</v>
      </c>
      <c r="AR171" s="14">
        <f t="shared" si="248"/>
        <v>47.403623651325276</v>
      </c>
      <c r="AW171" s="31">
        <f t="shared" si="249"/>
        <v>242</v>
      </c>
      <c r="AX171" s="48">
        <v>44932</v>
      </c>
      <c r="AY171" s="49">
        <v>86.080001999999993</v>
      </c>
      <c r="AZ171" s="53">
        <f t="shared" si="198"/>
        <v>25.048569653088315</v>
      </c>
      <c r="BA171" s="53">
        <f t="shared" si="199"/>
        <v>25.03789663556655</v>
      </c>
      <c r="BB171" s="54">
        <f t="shared" si="200"/>
        <v>1</v>
      </c>
      <c r="BC171" s="14">
        <f t="shared" si="201"/>
        <v>1</v>
      </c>
      <c r="BD171" s="14">
        <f t="shared" si="250"/>
        <v>0</v>
      </c>
      <c r="BE171" s="14">
        <f t="shared" si="202"/>
        <v>0</v>
      </c>
      <c r="BF171" s="14">
        <f t="shared" si="203"/>
        <v>0</v>
      </c>
      <c r="BG171" s="14">
        <f t="shared" si="251"/>
        <v>114.22845105</v>
      </c>
      <c r="BL171" s="31">
        <f t="shared" si="252"/>
        <v>242</v>
      </c>
      <c r="BM171" s="48">
        <v>44932</v>
      </c>
      <c r="BN171" s="49">
        <v>86.080001999999993</v>
      </c>
      <c r="BO171" s="53">
        <f t="shared" si="204"/>
        <v>-11.085773799971113</v>
      </c>
      <c r="BP171" s="53">
        <f t="shared" si="205"/>
        <v>-11.096446817492875</v>
      </c>
      <c r="BQ171" s="54">
        <f t="shared" si="206"/>
        <v>7.3536612716882887E-29</v>
      </c>
      <c r="BR171" s="14">
        <f t="shared" si="207"/>
        <v>7.3536612716882887E-29</v>
      </c>
      <c r="BS171" s="14">
        <f t="shared" si="253"/>
        <v>7.3536612716882887E-29</v>
      </c>
      <c r="BT171" s="14">
        <f t="shared" si="208"/>
        <v>6.3300317697425036E-27</v>
      </c>
      <c r="BU171" s="14">
        <f t="shared" si="209"/>
        <v>3.1650158848712518E-28</v>
      </c>
      <c r="BV171" s="14">
        <f t="shared" si="254"/>
        <v>47.403623651325276</v>
      </c>
      <c r="CA171" s="31">
        <f t="shared" si="255"/>
        <v>242</v>
      </c>
      <c r="CB171" s="48">
        <v>44932</v>
      </c>
      <c r="CC171" s="49">
        <v>86.080001999999993</v>
      </c>
      <c r="CD171" s="53">
        <f t="shared" si="210"/>
        <v>-9.1928969939206571</v>
      </c>
      <c r="CE171" s="53">
        <f t="shared" si="211"/>
        <v>-9.2035700114424213</v>
      </c>
      <c r="CF171" s="54">
        <f t="shared" si="212"/>
        <v>1.9120057180230685E-20</v>
      </c>
      <c r="CG171" s="14">
        <f t="shared" si="213"/>
        <v>1.9120057180230685E-20</v>
      </c>
      <c r="CH171" s="14">
        <f t="shared" si="256"/>
        <v>1.912005718023067E-20</v>
      </c>
      <c r="CI171" s="14">
        <f t="shared" si="214"/>
        <v>1.6458545603143703E-18</v>
      </c>
      <c r="CJ171" s="14">
        <f t="shared" si="215"/>
        <v>8.2292728015718516E-20</v>
      </c>
      <c r="CK171" s="14">
        <f t="shared" si="257"/>
        <v>59.166105273350276</v>
      </c>
      <c r="CP171" s="31">
        <f t="shared" si="258"/>
        <v>242</v>
      </c>
      <c r="CQ171" s="48">
        <v>44932</v>
      </c>
      <c r="CR171" s="49">
        <v>86.080001999999993</v>
      </c>
      <c r="CS171" s="53">
        <f t="shared" si="216"/>
        <v>18.400802437528657</v>
      </c>
      <c r="CT171" s="53">
        <f t="shared" si="217"/>
        <v>18.390129420006893</v>
      </c>
      <c r="CU171" s="54">
        <f t="shared" si="218"/>
        <v>1</v>
      </c>
      <c r="CV171" s="14">
        <f t="shared" si="219"/>
        <v>1</v>
      </c>
      <c r="CW171" s="14">
        <f t="shared" si="259"/>
        <v>0</v>
      </c>
      <c r="CX171" s="14">
        <f t="shared" si="220"/>
        <v>0</v>
      </c>
      <c r="CY171" s="14">
        <f t="shared" si="221"/>
        <v>0</v>
      </c>
      <c r="CZ171" s="14">
        <f t="shared" si="260"/>
        <v>114.22845105</v>
      </c>
      <c r="DE171" s="31">
        <f t="shared" si="261"/>
        <v>242</v>
      </c>
      <c r="DF171" s="48">
        <v>44932</v>
      </c>
      <c r="DG171" s="49">
        <v>86.080001999999993</v>
      </c>
      <c r="DH171" s="53">
        <f t="shared" si="222"/>
        <v>-28.168248968980354</v>
      </c>
      <c r="DI171" s="53">
        <f t="shared" si="223"/>
        <v>-28.178921986502122</v>
      </c>
      <c r="DJ171" s="54">
        <f t="shared" si="224"/>
        <v>7.1626208827007595E-175</v>
      </c>
      <c r="DK171" s="14">
        <f t="shared" si="225"/>
        <v>7.1626208827007595E-175</v>
      </c>
      <c r="DL171" s="14">
        <f t="shared" si="262"/>
        <v>7.1626208827007595E-175</v>
      </c>
      <c r="DM171" s="14">
        <f t="shared" si="226"/>
        <v>6.1655841990812309E-173</v>
      </c>
      <c r="DN171" s="14">
        <f t="shared" si="227"/>
        <v>3.0827920995406158E-174</v>
      </c>
      <c r="DO171" s="14">
        <f t="shared" si="263"/>
        <v>118.69998918410973</v>
      </c>
      <c r="DT171" s="31">
        <f t="shared" si="264"/>
        <v>242</v>
      </c>
      <c r="DU171" s="48">
        <v>44932</v>
      </c>
      <c r="DV171" s="49">
        <v>86.080001999999993</v>
      </c>
      <c r="DW171" s="53">
        <f t="shared" si="228"/>
        <v>53.858107267068178</v>
      </c>
      <c r="DX171" s="53">
        <f t="shared" si="229"/>
        <v>53.847434249546417</v>
      </c>
      <c r="DY171" s="54">
        <f t="shared" si="230"/>
        <v>1</v>
      </c>
      <c r="DZ171" s="14">
        <f t="shared" si="231"/>
        <v>1</v>
      </c>
      <c r="EA171" s="14">
        <f t="shared" si="265"/>
        <v>0</v>
      </c>
      <c r="EB171" s="14">
        <f t="shared" si="232"/>
        <v>0</v>
      </c>
      <c r="EC171" s="14">
        <f t="shared" si="233"/>
        <v>0</v>
      </c>
      <c r="ED171" s="14">
        <f t="shared" si="266"/>
        <v>114.22845105</v>
      </c>
      <c r="EI171" s="31">
        <f t="shared" si="267"/>
        <v>242</v>
      </c>
      <c r="EJ171" s="48">
        <v>44932</v>
      </c>
      <c r="EK171" s="49">
        <v>86.080001999999993</v>
      </c>
      <c r="EL171" s="53">
        <f t="shared" si="234"/>
        <v>101.71951316509822</v>
      </c>
      <c r="EM171" s="53">
        <f t="shared" si="235"/>
        <v>101.70884014757645</v>
      </c>
      <c r="EN171" s="54">
        <f t="shared" si="236"/>
        <v>1</v>
      </c>
      <c r="EO171" s="14">
        <f t="shared" si="237"/>
        <v>1</v>
      </c>
      <c r="EP171" s="14">
        <f t="shared" si="268"/>
        <v>0</v>
      </c>
      <c r="EQ171" s="14">
        <f t="shared" si="238"/>
        <v>0</v>
      </c>
      <c r="ER171" s="14">
        <f t="shared" si="239"/>
        <v>0</v>
      </c>
      <c r="ES171" s="14">
        <f t="shared" si="269"/>
        <v>114.22845105</v>
      </c>
    </row>
    <row r="172" spans="4:149" x14ac:dyDescent="0.35">
      <c r="D172" s="31">
        <f t="shared" si="240"/>
        <v>245</v>
      </c>
      <c r="E172" s="48">
        <v>44935</v>
      </c>
      <c r="F172" s="49">
        <v>87.360000999999997</v>
      </c>
      <c r="G172" s="53">
        <f t="shared" si="180"/>
        <v>-0.95025893768768432</v>
      </c>
      <c r="H172" s="53">
        <f t="shared" si="181"/>
        <v>-0.96080099297949151</v>
      </c>
      <c r="I172" s="54">
        <f t="shared" si="182"/>
        <v>0.17099034893524565</v>
      </c>
      <c r="J172" s="14">
        <f t="shared" si="183"/>
        <v>0.17099034893524565</v>
      </c>
      <c r="K172" s="14">
        <f t="shared" si="241"/>
        <v>0.15874709634199802</v>
      </c>
      <c r="L172" s="14">
        <f t="shared" si="184"/>
        <v>13.868146495184043</v>
      </c>
      <c r="M172" s="14">
        <f t="shared" si="185"/>
        <v>0.69340732475920219</v>
      </c>
      <c r="N172" s="14">
        <f t="shared" si="242"/>
        <v>67.469977854403609</v>
      </c>
      <c r="S172" s="31">
        <f t="shared" si="243"/>
        <v>245</v>
      </c>
      <c r="T172" s="48">
        <v>44935</v>
      </c>
      <c r="U172" s="49">
        <v>87.360000999999997</v>
      </c>
      <c r="V172" s="53">
        <f t="shared" si="186"/>
        <v>-4.0270096144140108</v>
      </c>
      <c r="W172" s="53">
        <f t="shared" si="187"/>
        <v>-4.0375516697058185</v>
      </c>
      <c r="X172" s="54">
        <f t="shared" si="188"/>
        <v>2.8245361745179145E-5</v>
      </c>
      <c r="Y172" s="14">
        <f t="shared" si="189"/>
        <v>2.8245361745179145E-5</v>
      </c>
      <c r="Z172" s="14">
        <f t="shared" si="244"/>
        <v>2.8183668449326369E-5</v>
      </c>
      <c r="AA172" s="14">
        <f t="shared" si="190"/>
        <v>2.46212530391682E-3</v>
      </c>
      <c r="AB172" s="14">
        <f t="shared" si="191"/>
        <v>1.2310626519584101E-4</v>
      </c>
      <c r="AC172" s="14">
        <f t="shared" si="245"/>
        <v>68.119444919860015</v>
      </c>
      <c r="AH172" s="31">
        <f t="shared" si="246"/>
        <v>245</v>
      </c>
      <c r="AI172" s="48">
        <v>44935</v>
      </c>
      <c r="AJ172" s="49">
        <v>87.360000999999997</v>
      </c>
      <c r="AK172" s="53">
        <f t="shared" si="192"/>
        <v>-9.8963967505424346</v>
      </c>
      <c r="AL172" s="53">
        <f t="shared" si="193"/>
        <v>-9.9069388058342422</v>
      </c>
      <c r="AM172" s="54">
        <f t="shared" si="194"/>
        <v>2.1577186201954739E-23</v>
      </c>
      <c r="AN172" s="14">
        <f t="shared" si="195"/>
        <v>2.1577186201954739E-23</v>
      </c>
      <c r="AO172" s="14">
        <f t="shared" si="247"/>
        <v>2.1577112665342021E-23</v>
      </c>
      <c r="AP172" s="14">
        <f t="shared" si="196"/>
        <v>1.8849765840213916E-21</v>
      </c>
      <c r="AQ172" s="14">
        <f t="shared" si="197"/>
        <v>9.4248829201069585E-23</v>
      </c>
      <c r="AR172" s="14">
        <f t="shared" si="248"/>
        <v>47.403623651325276</v>
      </c>
      <c r="AW172" s="31">
        <f t="shared" si="249"/>
        <v>245</v>
      </c>
      <c r="AX172" s="48">
        <v>44935</v>
      </c>
      <c r="AY172" s="49">
        <v>87.360000999999997</v>
      </c>
      <c r="AZ172" s="53">
        <f t="shared" si="198"/>
        <v>26.686837745647889</v>
      </c>
      <c r="BA172" s="53">
        <f t="shared" si="199"/>
        <v>26.676295690356081</v>
      </c>
      <c r="BB172" s="54">
        <f t="shared" si="200"/>
        <v>1</v>
      </c>
      <c r="BC172" s="14">
        <f t="shared" si="201"/>
        <v>1</v>
      </c>
      <c r="BD172" s="14">
        <f t="shared" si="250"/>
        <v>0</v>
      </c>
      <c r="BE172" s="14">
        <f t="shared" si="202"/>
        <v>0</v>
      </c>
      <c r="BF172" s="14">
        <f t="shared" si="203"/>
        <v>0</v>
      </c>
      <c r="BG172" s="14">
        <f t="shared" si="251"/>
        <v>114.22845105</v>
      </c>
      <c r="BL172" s="31">
        <f t="shared" si="252"/>
        <v>245</v>
      </c>
      <c r="BM172" s="48">
        <v>44935</v>
      </c>
      <c r="BN172" s="49">
        <v>87.360000999999997</v>
      </c>
      <c r="BO172" s="53">
        <f t="shared" si="204"/>
        <v>-9.8963967505424346</v>
      </c>
      <c r="BP172" s="53">
        <f t="shared" si="205"/>
        <v>-9.9069388058342422</v>
      </c>
      <c r="BQ172" s="54">
        <f t="shared" si="206"/>
        <v>2.1577186201954739E-23</v>
      </c>
      <c r="BR172" s="14">
        <f t="shared" si="207"/>
        <v>2.1577186201954739E-23</v>
      </c>
      <c r="BS172" s="14">
        <f t="shared" si="253"/>
        <v>2.1577112665342021E-23</v>
      </c>
      <c r="BT172" s="14">
        <f t="shared" si="208"/>
        <v>1.8849765840213916E-21</v>
      </c>
      <c r="BU172" s="14">
        <f t="shared" si="209"/>
        <v>9.4248829201069585E-23</v>
      </c>
      <c r="BV172" s="14">
        <f t="shared" si="254"/>
        <v>47.403623651325276</v>
      </c>
      <c r="CA172" s="31">
        <f t="shared" si="255"/>
        <v>245</v>
      </c>
      <c r="CB172" s="48">
        <v>44935</v>
      </c>
      <c r="CC172" s="49">
        <v>87.360000999999997</v>
      </c>
      <c r="CD172" s="53">
        <f t="shared" si="210"/>
        <v>-7.9800050452911657</v>
      </c>
      <c r="CE172" s="53">
        <f t="shared" si="211"/>
        <v>-7.9905471005829725</v>
      </c>
      <c r="CF172" s="54">
        <f t="shared" si="212"/>
        <v>7.3163654715476461E-16</v>
      </c>
      <c r="CG172" s="14">
        <f t="shared" si="213"/>
        <v>7.3163654715476461E-16</v>
      </c>
      <c r="CH172" s="14">
        <f t="shared" si="256"/>
        <v>7.3161742709758442E-16</v>
      </c>
      <c r="CI172" s="14">
        <f t="shared" si="214"/>
        <v>6.3914099162862394E-14</v>
      </c>
      <c r="CJ172" s="14">
        <f t="shared" si="215"/>
        <v>3.1957049581431198E-15</v>
      </c>
      <c r="CK172" s="14">
        <f t="shared" si="257"/>
        <v>59.16610527335034</v>
      </c>
      <c r="CP172" s="31">
        <f t="shared" si="258"/>
        <v>245</v>
      </c>
      <c r="CQ172" s="48">
        <v>44935</v>
      </c>
      <c r="CR172" s="49">
        <v>87.360000999999997</v>
      </c>
      <c r="CS172" s="53">
        <f t="shared" si="216"/>
        <v>19.956486404441655</v>
      </c>
      <c r="CT172" s="53">
        <f t="shared" si="217"/>
        <v>19.945944349149848</v>
      </c>
      <c r="CU172" s="54">
        <f t="shared" si="218"/>
        <v>1</v>
      </c>
      <c r="CV172" s="14">
        <f t="shared" si="219"/>
        <v>1</v>
      </c>
      <c r="CW172" s="14">
        <f t="shared" si="259"/>
        <v>0</v>
      </c>
      <c r="CX172" s="14">
        <f t="shared" si="220"/>
        <v>0</v>
      </c>
      <c r="CY172" s="14">
        <f t="shared" si="221"/>
        <v>0</v>
      </c>
      <c r="CZ172" s="14">
        <f t="shared" si="260"/>
        <v>114.22845105</v>
      </c>
      <c r="DE172" s="31">
        <f t="shared" si="261"/>
        <v>245</v>
      </c>
      <c r="DF172" s="48">
        <v>44935</v>
      </c>
      <c r="DG172" s="49">
        <v>87.360000999999997</v>
      </c>
      <c r="DH172" s="53">
        <f t="shared" si="222"/>
        <v>-27.19108471671613</v>
      </c>
      <c r="DI172" s="53">
        <f t="shared" si="223"/>
        <v>-27.201626772007938</v>
      </c>
      <c r="DJ172" s="54">
        <f t="shared" si="224"/>
        <v>4.1398123065890841E-163</v>
      </c>
      <c r="DK172" s="14">
        <f t="shared" si="225"/>
        <v>4.1398123065890841E-163</v>
      </c>
      <c r="DL172" s="14">
        <f t="shared" si="262"/>
        <v>4.1398123065819214E-163</v>
      </c>
      <c r="DM172" s="14">
        <f t="shared" si="226"/>
        <v>3.6165400724280896E-161</v>
      </c>
      <c r="DN172" s="14">
        <f t="shared" si="227"/>
        <v>1.8082700362140448E-162</v>
      </c>
      <c r="DO172" s="14">
        <f t="shared" si="263"/>
        <v>118.69998918410973</v>
      </c>
      <c r="DT172" s="31">
        <f t="shared" si="264"/>
        <v>245</v>
      </c>
      <c r="DU172" s="48">
        <v>44935</v>
      </c>
      <c r="DV172" s="49">
        <v>87.360000999999997</v>
      </c>
      <c r="DW172" s="53">
        <f t="shared" si="228"/>
        <v>55.854271536943358</v>
      </c>
      <c r="DX172" s="53">
        <f t="shared" si="229"/>
        <v>55.843729481651543</v>
      </c>
      <c r="DY172" s="54">
        <f t="shared" si="230"/>
        <v>1</v>
      </c>
      <c r="DZ172" s="14">
        <f t="shared" si="231"/>
        <v>1</v>
      </c>
      <c r="EA172" s="14">
        <f t="shared" si="265"/>
        <v>0</v>
      </c>
      <c r="EB172" s="14">
        <f t="shared" si="232"/>
        <v>0</v>
      </c>
      <c r="EC172" s="14">
        <f t="shared" si="233"/>
        <v>0</v>
      </c>
      <c r="ED172" s="14">
        <f t="shared" si="266"/>
        <v>114.22845105</v>
      </c>
      <c r="EI172" s="31">
        <f t="shared" si="267"/>
        <v>245</v>
      </c>
      <c r="EJ172" s="48">
        <v>44935</v>
      </c>
      <c r="EK172" s="49">
        <v>87.360000999999997</v>
      </c>
      <c r="EL172" s="53">
        <f t="shared" si="234"/>
        <v>104.31025185825547</v>
      </c>
      <c r="EM172" s="53">
        <f t="shared" si="235"/>
        <v>104.29970980296365</v>
      </c>
      <c r="EN172" s="54">
        <f t="shared" si="236"/>
        <v>1</v>
      </c>
      <c r="EO172" s="14">
        <f t="shared" si="237"/>
        <v>1</v>
      </c>
      <c r="EP172" s="14">
        <f t="shared" si="268"/>
        <v>0</v>
      </c>
      <c r="EQ172" s="14">
        <f t="shared" si="238"/>
        <v>0</v>
      </c>
      <c r="ER172" s="14">
        <f t="shared" si="239"/>
        <v>0</v>
      </c>
      <c r="ES172" s="14">
        <f t="shared" si="269"/>
        <v>114.22845105</v>
      </c>
    </row>
    <row r="173" spans="4:149" x14ac:dyDescent="0.35">
      <c r="D173" s="31">
        <f t="shared" si="240"/>
        <v>246</v>
      </c>
      <c r="E173" s="48">
        <v>44936</v>
      </c>
      <c r="F173" s="49">
        <v>89.870002999999997</v>
      </c>
      <c r="G173" s="53">
        <f t="shared" si="180"/>
        <v>1.7195886080220211</v>
      </c>
      <c r="H173" s="53">
        <f t="shared" si="181"/>
        <v>1.7090905698547862</v>
      </c>
      <c r="I173" s="54">
        <f t="shared" si="182"/>
        <v>0.9572463758040004</v>
      </c>
      <c r="J173" s="14">
        <f t="shared" si="183"/>
        <v>0.9572463758040004</v>
      </c>
      <c r="K173" s="14">
        <f t="shared" si="241"/>
        <v>0.78625602686875473</v>
      </c>
      <c r="L173" s="14">
        <f t="shared" si="184"/>
        <v>70.660831493463064</v>
      </c>
      <c r="M173" s="14">
        <f t="shared" si="185"/>
        <v>3.5330415746731534</v>
      </c>
      <c r="N173" s="14">
        <f t="shared" si="242"/>
        <v>141.66385092253984</v>
      </c>
      <c r="S173" s="31">
        <f t="shared" si="243"/>
        <v>246</v>
      </c>
      <c r="T173" s="48">
        <v>44936</v>
      </c>
      <c r="U173" s="49">
        <v>89.870002999999997</v>
      </c>
      <c r="V173" s="53">
        <f t="shared" si="186"/>
        <v>-1.3700625474087342</v>
      </c>
      <c r="W173" s="53">
        <f t="shared" si="187"/>
        <v>-1.3805605855759693</v>
      </c>
      <c r="X173" s="54">
        <f t="shared" si="188"/>
        <v>8.5333688859716997E-2</v>
      </c>
      <c r="Y173" s="14">
        <f t="shared" si="189"/>
        <v>8.5333688859716997E-2</v>
      </c>
      <c r="Z173" s="14">
        <f t="shared" si="244"/>
        <v>8.5305443497971811E-2</v>
      </c>
      <c r="AA173" s="14">
        <f t="shared" si="190"/>
        <v>7.6664004630790572</v>
      </c>
      <c r="AB173" s="14">
        <f t="shared" si="191"/>
        <v>0.38332002315395286</v>
      </c>
      <c r="AC173" s="14">
        <f t="shared" si="245"/>
        <v>76.169165406093029</v>
      </c>
      <c r="AH173" s="31">
        <f t="shared" si="246"/>
        <v>246</v>
      </c>
      <c r="AI173" s="48">
        <v>44936</v>
      </c>
      <c r="AJ173" s="49">
        <v>89.870002999999997</v>
      </c>
      <c r="AK173" s="53">
        <f t="shared" si="192"/>
        <v>-7.2640593811413687</v>
      </c>
      <c r="AL173" s="53">
        <f t="shared" si="193"/>
        <v>-7.2745574193086036</v>
      </c>
      <c r="AM173" s="54">
        <f t="shared" si="194"/>
        <v>1.8782148711985328E-13</v>
      </c>
      <c r="AN173" s="14">
        <f t="shared" si="195"/>
        <v>1.8782148711985328E-13</v>
      </c>
      <c r="AO173" s="14">
        <f t="shared" si="247"/>
        <v>1.8782148709827611E-13</v>
      </c>
      <c r="AP173" s="14">
        <f t="shared" si="196"/>
        <v>1.6879517608986536E-11</v>
      </c>
      <c r="AQ173" s="14">
        <f t="shared" si="197"/>
        <v>8.4397588044932678E-13</v>
      </c>
      <c r="AR173" s="14">
        <f t="shared" si="248"/>
        <v>47.403623651342997</v>
      </c>
      <c r="AW173" s="31">
        <f t="shared" si="249"/>
        <v>246</v>
      </c>
      <c r="AX173" s="48">
        <v>44936</v>
      </c>
      <c r="AY173" s="49">
        <v>89.870002999999997</v>
      </c>
      <c r="AZ173" s="53">
        <f t="shared" si="198"/>
        <v>29.472564611678546</v>
      </c>
      <c r="BA173" s="53">
        <f t="shared" si="199"/>
        <v>29.462066573511311</v>
      </c>
      <c r="BB173" s="54">
        <f t="shared" si="200"/>
        <v>1</v>
      </c>
      <c r="BC173" s="14">
        <f t="shared" si="201"/>
        <v>1</v>
      </c>
      <c r="BD173" s="14">
        <f t="shared" si="250"/>
        <v>0</v>
      </c>
      <c r="BE173" s="14">
        <f t="shared" si="202"/>
        <v>0</v>
      </c>
      <c r="BF173" s="14">
        <f t="shared" si="203"/>
        <v>0</v>
      </c>
      <c r="BG173" s="14">
        <f t="shared" si="251"/>
        <v>114.22845105</v>
      </c>
      <c r="BL173" s="31">
        <f t="shared" si="252"/>
        <v>246</v>
      </c>
      <c r="BM173" s="48">
        <v>44936</v>
      </c>
      <c r="BN173" s="49">
        <v>89.870002999999997</v>
      </c>
      <c r="BO173" s="53">
        <f t="shared" si="204"/>
        <v>-7.2640593811413687</v>
      </c>
      <c r="BP173" s="53">
        <f t="shared" si="205"/>
        <v>-7.2745574193086036</v>
      </c>
      <c r="BQ173" s="54">
        <f t="shared" si="206"/>
        <v>1.8782148711985328E-13</v>
      </c>
      <c r="BR173" s="14">
        <f t="shared" si="207"/>
        <v>1.8782148711985328E-13</v>
      </c>
      <c r="BS173" s="14">
        <f t="shared" si="253"/>
        <v>1.8782148709827611E-13</v>
      </c>
      <c r="BT173" s="14">
        <f t="shared" si="208"/>
        <v>1.6879517608986536E-11</v>
      </c>
      <c r="BU173" s="14">
        <f t="shared" si="209"/>
        <v>8.4397588044932678E-13</v>
      </c>
      <c r="BV173" s="14">
        <f t="shared" si="254"/>
        <v>47.403623651342997</v>
      </c>
      <c r="CA173" s="31">
        <f t="shared" si="255"/>
        <v>246</v>
      </c>
      <c r="CB173" s="48">
        <v>44936</v>
      </c>
      <c r="CC173" s="49">
        <v>89.870002999999997</v>
      </c>
      <c r="CD173" s="53">
        <f t="shared" si="210"/>
        <v>-5.3396324553017092</v>
      </c>
      <c r="CE173" s="53">
        <f t="shared" si="211"/>
        <v>-5.350130493468944</v>
      </c>
      <c r="CF173" s="54">
        <f t="shared" si="212"/>
        <v>4.6567601811396556E-8</v>
      </c>
      <c r="CG173" s="14">
        <f t="shared" si="213"/>
        <v>4.6567601811396556E-8</v>
      </c>
      <c r="CH173" s="14">
        <f t="shared" si="256"/>
        <v>4.6567601079760009E-8</v>
      </c>
      <c r="CI173" s="14">
        <f t="shared" si="214"/>
        <v>4.1850304487408354E-6</v>
      </c>
      <c r="CJ173" s="14">
        <f t="shared" si="215"/>
        <v>2.0925152243704178E-7</v>
      </c>
      <c r="CK173" s="14">
        <f t="shared" si="257"/>
        <v>59.166109667632313</v>
      </c>
      <c r="CP173" s="31">
        <f t="shared" si="258"/>
        <v>246</v>
      </c>
      <c r="CQ173" s="48">
        <v>44936</v>
      </c>
      <c r="CR173" s="49">
        <v>89.870002999999997</v>
      </c>
      <c r="CS173" s="53">
        <f t="shared" si="216"/>
        <v>22.71399364422588</v>
      </c>
      <c r="CT173" s="53">
        <f t="shared" si="217"/>
        <v>22.703495606058645</v>
      </c>
      <c r="CU173" s="54">
        <f t="shared" si="218"/>
        <v>1</v>
      </c>
      <c r="CV173" s="14">
        <f t="shared" si="219"/>
        <v>1</v>
      </c>
      <c r="CW173" s="14">
        <f t="shared" si="259"/>
        <v>0</v>
      </c>
      <c r="CX173" s="14">
        <f t="shared" si="220"/>
        <v>0</v>
      </c>
      <c r="CY173" s="14">
        <f t="shared" si="221"/>
        <v>0</v>
      </c>
      <c r="CZ173" s="14">
        <f t="shared" si="260"/>
        <v>114.22845105</v>
      </c>
      <c r="DE173" s="31">
        <f t="shared" si="261"/>
        <v>246</v>
      </c>
      <c r="DF173" s="48">
        <v>44936</v>
      </c>
      <c r="DG173" s="49">
        <v>89.870002999999997</v>
      </c>
      <c r="DH173" s="53">
        <f t="shared" si="222"/>
        <v>-24.631262080307668</v>
      </c>
      <c r="DI173" s="53">
        <f t="shared" si="223"/>
        <v>-24.641760118474906</v>
      </c>
      <c r="DJ173" s="54">
        <f t="shared" si="224"/>
        <v>2.9220052642782988E-134</v>
      </c>
      <c r="DK173" s="14">
        <f t="shared" si="225"/>
        <v>2.9220052642782988E-134</v>
      </c>
      <c r="DL173" s="14">
        <f t="shared" si="262"/>
        <v>2.9220052642782988E-134</v>
      </c>
      <c r="DM173" s="14">
        <f t="shared" si="226"/>
        <v>2.6260062186670649E-132</v>
      </c>
      <c r="DN173" s="14">
        <f t="shared" si="227"/>
        <v>1.3130031093335326E-133</v>
      </c>
      <c r="DO173" s="14">
        <f t="shared" si="263"/>
        <v>118.69998918410973</v>
      </c>
      <c r="DT173" s="31">
        <f t="shared" si="264"/>
        <v>246</v>
      </c>
      <c r="DU173" s="48">
        <v>44936</v>
      </c>
      <c r="DV173" s="49">
        <v>89.870002999999997</v>
      </c>
      <c r="DW173" s="53">
        <f t="shared" si="228"/>
        <v>58.762294259227211</v>
      </c>
      <c r="DX173" s="53">
        <f t="shared" si="229"/>
        <v>58.751796221059976</v>
      </c>
      <c r="DY173" s="54">
        <f t="shared" si="230"/>
        <v>1</v>
      </c>
      <c r="DZ173" s="14">
        <f t="shared" si="231"/>
        <v>1</v>
      </c>
      <c r="EA173" s="14">
        <f t="shared" si="265"/>
        <v>0</v>
      </c>
      <c r="EB173" s="14">
        <f t="shared" si="232"/>
        <v>0</v>
      </c>
      <c r="EC173" s="14">
        <f t="shared" si="233"/>
        <v>0</v>
      </c>
      <c r="ED173" s="14">
        <f t="shared" si="266"/>
        <v>114.22845105</v>
      </c>
      <c r="EI173" s="31">
        <f t="shared" si="267"/>
        <v>246</v>
      </c>
      <c r="EJ173" s="48">
        <v>44936</v>
      </c>
      <c r="EK173" s="49">
        <v>89.870002999999997</v>
      </c>
      <c r="EL173" s="53">
        <f t="shared" si="234"/>
        <v>107.42144520042949</v>
      </c>
      <c r="EM173" s="53">
        <f t="shared" si="235"/>
        <v>107.41094716226226</v>
      </c>
      <c r="EN173" s="54">
        <f t="shared" si="236"/>
        <v>1</v>
      </c>
      <c r="EO173" s="14">
        <f t="shared" si="237"/>
        <v>1</v>
      </c>
      <c r="EP173" s="14">
        <f t="shared" si="268"/>
        <v>0</v>
      </c>
      <c r="EQ173" s="14">
        <f t="shared" si="238"/>
        <v>0</v>
      </c>
      <c r="ER173" s="14">
        <f t="shared" si="239"/>
        <v>0</v>
      </c>
      <c r="ES173" s="14">
        <f t="shared" si="269"/>
        <v>114.22845105</v>
      </c>
    </row>
    <row r="174" spans="4:149" x14ac:dyDescent="0.35">
      <c r="D174" s="31">
        <f t="shared" si="240"/>
        <v>247</v>
      </c>
      <c r="E174" s="48">
        <v>44937</v>
      </c>
      <c r="F174" s="49">
        <v>95.089995999999999</v>
      </c>
      <c r="G174" s="53">
        <f t="shared" si="180"/>
        <v>7.1031495866348191</v>
      </c>
      <c r="H174" s="53">
        <f t="shared" si="181"/>
        <v>7.0926957509298774</v>
      </c>
      <c r="I174" s="54">
        <f t="shared" si="182"/>
        <v>0.99999999999939027</v>
      </c>
      <c r="J174" s="14">
        <f t="shared" si="183"/>
        <v>0.99999999999939027</v>
      </c>
      <c r="K174" s="14">
        <f t="shared" si="241"/>
        <v>4.2753624195389861E-2</v>
      </c>
      <c r="L174" s="14">
        <f t="shared" si="184"/>
        <v>4.0654419537251254</v>
      </c>
      <c r="M174" s="14">
        <f t="shared" si="185"/>
        <v>0.20327209768625629</v>
      </c>
      <c r="N174" s="14">
        <f t="shared" si="242"/>
        <v>145.93256497395123</v>
      </c>
      <c r="S174" s="31">
        <f t="shared" si="243"/>
        <v>247</v>
      </c>
      <c r="T174" s="48">
        <v>44937</v>
      </c>
      <c r="U174" s="49">
        <v>95.089995999999999</v>
      </c>
      <c r="V174" s="53">
        <f t="shared" si="186"/>
        <v>4.0004343088522072</v>
      </c>
      <c r="W174" s="53">
        <f t="shared" si="187"/>
        <v>3.989980473147265</v>
      </c>
      <c r="X174" s="54">
        <f t="shared" si="188"/>
        <v>0.9999683868313588</v>
      </c>
      <c r="Y174" s="14">
        <f t="shared" si="189"/>
        <v>0.9999683868313588</v>
      </c>
      <c r="Z174" s="14">
        <f t="shared" si="244"/>
        <v>0.91463469797164176</v>
      </c>
      <c r="AA174" s="14">
        <f t="shared" si="190"/>
        <v>86.972609771584629</v>
      </c>
      <c r="AB174" s="14">
        <f t="shared" si="191"/>
        <v>4.3486304885792313</v>
      </c>
      <c r="AC174" s="14">
        <f t="shared" si="245"/>
        <v>167.49040566625689</v>
      </c>
      <c r="AH174" s="31">
        <f t="shared" si="246"/>
        <v>247</v>
      </c>
      <c r="AI174" s="48">
        <v>44937</v>
      </c>
      <c r="AJ174" s="49">
        <v>95.089995999999999</v>
      </c>
      <c r="AK174" s="53">
        <f t="shared" si="192"/>
        <v>-1.9184843985495452</v>
      </c>
      <c r="AL174" s="53">
        <f t="shared" si="193"/>
        <v>-1.9289382342544874</v>
      </c>
      <c r="AM174" s="54">
        <f t="shared" si="194"/>
        <v>2.7524809249109099E-2</v>
      </c>
      <c r="AN174" s="14">
        <f t="shared" si="195"/>
        <v>2.7524809249109099E-2</v>
      </c>
      <c r="AO174" s="14">
        <f t="shared" si="247"/>
        <v>2.7524809248921277E-2</v>
      </c>
      <c r="AP174" s="14">
        <f t="shared" si="196"/>
        <v>2.6173340013806872</v>
      </c>
      <c r="AQ174" s="14">
        <f t="shared" si="197"/>
        <v>0.13086670006903436</v>
      </c>
      <c r="AR174" s="14">
        <f t="shared" si="248"/>
        <v>50.151824352792715</v>
      </c>
      <c r="AW174" s="31">
        <f t="shared" si="249"/>
        <v>247</v>
      </c>
      <c r="AX174" s="48">
        <v>44937</v>
      </c>
      <c r="AY174" s="49">
        <v>95.089995999999999</v>
      </c>
      <c r="AZ174" s="53">
        <f t="shared" si="198"/>
        <v>34.973474849447129</v>
      </c>
      <c r="BA174" s="53">
        <f t="shared" si="199"/>
        <v>34.963021013742193</v>
      </c>
      <c r="BB174" s="54">
        <f t="shared" si="200"/>
        <v>1</v>
      </c>
      <c r="BC174" s="14">
        <f t="shared" si="201"/>
        <v>1</v>
      </c>
      <c r="BD174" s="14">
        <f t="shared" si="250"/>
        <v>0</v>
      </c>
      <c r="BE174" s="14">
        <f t="shared" si="202"/>
        <v>0</v>
      </c>
      <c r="BF174" s="14">
        <f t="shared" si="203"/>
        <v>0</v>
      </c>
      <c r="BG174" s="14">
        <f t="shared" si="251"/>
        <v>114.22845105</v>
      </c>
      <c r="BL174" s="31">
        <f t="shared" si="252"/>
        <v>247</v>
      </c>
      <c r="BM174" s="48">
        <v>44937</v>
      </c>
      <c r="BN174" s="49">
        <v>95.089995999999999</v>
      </c>
      <c r="BO174" s="53">
        <f t="shared" si="204"/>
        <v>-1.9184843985495452</v>
      </c>
      <c r="BP174" s="53">
        <f t="shared" si="205"/>
        <v>-1.9289382342544874</v>
      </c>
      <c r="BQ174" s="54">
        <f t="shared" si="206"/>
        <v>2.7524809249109099E-2</v>
      </c>
      <c r="BR174" s="14">
        <f t="shared" si="207"/>
        <v>2.7524809249109099E-2</v>
      </c>
      <c r="BS174" s="14">
        <f t="shared" si="253"/>
        <v>2.7524809248921277E-2</v>
      </c>
      <c r="BT174" s="14">
        <f t="shared" si="208"/>
        <v>2.6173340013806872</v>
      </c>
      <c r="BU174" s="14">
        <f t="shared" si="209"/>
        <v>0.13086670006903436</v>
      </c>
      <c r="BV174" s="14">
        <f t="shared" si="254"/>
        <v>50.151824352792715</v>
      </c>
      <c r="CA174" s="31">
        <f t="shared" si="255"/>
        <v>247</v>
      </c>
      <c r="CB174" s="48">
        <v>44937</v>
      </c>
      <c r="CC174" s="49">
        <v>95.089995999999999</v>
      </c>
      <c r="CD174" s="53">
        <f t="shared" si="210"/>
        <v>1.4079675321266411E-2</v>
      </c>
      <c r="CE174" s="53">
        <f t="shared" si="211"/>
        <v>3.6258396163240956E-3</v>
      </c>
      <c r="CF174" s="54">
        <f t="shared" si="212"/>
        <v>0.50561679220311795</v>
      </c>
      <c r="CG174" s="14">
        <f t="shared" si="213"/>
        <v>0.50561679220311795</v>
      </c>
      <c r="CH174" s="14">
        <f t="shared" si="256"/>
        <v>0.50561674563551617</v>
      </c>
      <c r="CI174" s="14">
        <f t="shared" si="214"/>
        <v>48.079094320014249</v>
      </c>
      <c r="CJ174" s="14">
        <f t="shared" si="215"/>
        <v>2.4039547160007126</v>
      </c>
      <c r="CK174" s="14">
        <f t="shared" si="257"/>
        <v>109.64915870364727</v>
      </c>
      <c r="CP174" s="31">
        <f t="shared" si="258"/>
        <v>247</v>
      </c>
      <c r="CQ174" s="48">
        <v>44937</v>
      </c>
      <c r="CR174" s="49">
        <v>95.089995999999999</v>
      </c>
      <c r="CS174" s="53">
        <f t="shared" si="216"/>
        <v>28.186326287437478</v>
      </c>
      <c r="CT174" s="53">
        <f t="shared" si="217"/>
        <v>28.175872451732538</v>
      </c>
      <c r="CU174" s="54">
        <f t="shared" si="218"/>
        <v>1</v>
      </c>
      <c r="CV174" s="14">
        <f t="shared" si="219"/>
        <v>1</v>
      </c>
      <c r="CW174" s="14">
        <f t="shared" si="259"/>
        <v>0</v>
      </c>
      <c r="CX174" s="14">
        <f t="shared" si="220"/>
        <v>0</v>
      </c>
      <c r="CY174" s="14">
        <f t="shared" si="221"/>
        <v>0</v>
      </c>
      <c r="CZ174" s="14">
        <f t="shared" si="260"/>
        <v>114.22845105</v>
      </c>
      <c r="DE174" s="31">
        <f t="shared" si="261"/>
        <v>247</v>
      </c>
      <c r="DF174" s="48">
        <v>44937</v>
      </c>
      <c r="DG174" s="49">
        <v>95.089995999999999</v>
      </c>
      <c r="DH174" s="53">
        <f t="shared" si="222"/>
        <v>-19.359121686139339</v>
      </c>
      <c r="DI174" s="53">
        <f t="shared" si="223"/>
        <v>-19.369575521844283</v>
      </c>
      <c r="DJ174" s="54">
        <f t="shared" si="224"/>
        <v>8.5386135025313357E-84</v>
      </c>
      <c r="DK174" s="14">
        <f t="shared" si="225"/>
        <v>8.5386135025313357E-84</v>
      </c>
      <c r="DL174" s="14">
        <f t="shared" si="262"/>
        <v>8.5386135025313357E-84</v>
      </c>
      <c r="DM174" s="14">
        <f t="shared" si="226"/>
        <v>8.1193672380125064E-82</v>
      </c>
      <c r="DN174" s="14">
        <f t="shared" si="227"/>
        <v>4.0596836190062535E-83</v>
      </c>
      <c r="DO174" s="14">
        <f t="shared" si="263"/>
        <v>118.69998918410973</v>
      </c>
      <c r="DT174" s="31">
        <f t="shared" si="264"/>
        <v>247</v>
      </c>
      <c r="DU174" s="48">
        <v>44937</v>
      </c>
      <c r="DV174" s="49">
        <v>95.089995999999999</v>
      </c>
      <c r="DW174" s="53">
        <f t="shared" si="228"/>
        <v>64.387051686376878</v>
      </c>
      <c r="DX174" s="53">
        <f t="shared" si="229"/>
        <v>64.376597850671928</v>
      </c>
      <c r="DY174" s="54">
        <f t="shared" si="230"/>
        <v>1</v>
      </c>
      <c r="DZ174" s="14">
        <f t="shared" si="231"/>
        <v>1</v>
      </c>
      <c r="EA174" s="14">
        <f t="shared" si="265"/>
        <v>0</v>
      </c>
      <c r="EB174" s="14">
        <f t="shared" si="232"/>
        <v>0</v>
      </c>
      <c r="EC174" s="14">
        <f t="shared" si="233"/>
        <v>0</v>
      </c>
      <c r="ED174" s="14">
        <f t="shared" si="266"/>
        <v>114.22845105</v>
      </c>
      <c r="EI174" s="31">
        <f t="shared" si="267"/>
        <v>247</v>
      </c>
      <c r="EJ174" s="48">
        <v>44937</v>
      </c>
      <c r="EK174" s="49">
        <v>95.089995999999999</v>
      </c>
      <c r="EL174" s="53">
        <f t="shared" si="234"/>
        <v>113.25195048371349</v>
      </c>
      <c r="EM174" s="53">
        <f t="shared" si="235"/>
        <v>113.24149664800855</v>
      </c>
      <c r="EN174" s="54">
        <f t="shared" si="236"/>
        <v>1</v>
      </c>
      <c r="EO174" s="14">
        <f t="shared" si="237"/>
        <v>1</v>
      </c>
      <c r="EP174" s="14">
        <f t="shared" si="268"/>
        <v>0</v>
      </c>
      <c r="EQ174" s="14">
        <f t="shared" si="238"/>
        <v>0</v>
      </c>
      <c r="ER174" s="14">
        <f t="shared" si="239"/>
        <v>0</v>
      </c>
      <c r="ES174" s="14">
        <f t="shared" si="269"/>
        <v>114.22845105</v>
      </c>
    </row>
    <row r="175" spans="4:149" x14ac:dyDescent="0.35">
      <c r="D175" s="31">
        <f t="shared" si="240"/>
        <v>248</v>
      </c>
      <c r="E175" s="48">
        <v>44938</v>
      </c>
      <c r="F175" s="49">
        <v>95.269997000000004</v>
      </c>
      <c r="G175" s="53">
        <f t="shared" si="180"/>
        <v>7.2904575640363767</v>
      </c>
      <c r="H175" s="53">
        <f t="shared" si="181"/>
        <v>7.2800481184924903</v>
      </c>
      <c r="I175" s="54">
        <f t="shared" si="182"/>
        <v>0.99999999999984557</v>
      </c>
      <c r="J175" s="14">
        <f t="shared" si="183"/>
        <v>0.99999999999984557</v>
      </c>
      <c r="K175" s="14">
        <f t="shared" si="241"/>
        <v>4.553024623987767E-13</v>
      </c>
      <c r="L175" s="14">
        <f t="shared" si="184"/>
        <v>4.3376664226824068E-11</v>
      </c>
      <c r="M175" s="14">
        <f t="shared" si="185"/>
        <v>2.1688332113412036E-12</v>
      </c>
      <c r="N175" s="14">
        <f t="shared" si="242"/>
        <v>145.93256497399676</v>
      </c>
      <c r="S175" s="31">
        <f t="shared" si="243"/>
        <v>248</v>
      </c>
      <c r="T175" s="48">
        <v>44938</v>
      </c>
      <c r="U175" s="49">
        <v>95.269997000000004</v>
      </c>
      <c r="V175" s="53">
        <f t="shared" si="186"/>
        <v>4.174511031014335</v>
      </c>
      <c r="W175" s="53">
        <f t="shared" si="187"/>
        <v>4.1641015854704486</v>
      </c>
      <c r="X175" s="54">
        <f t="shared" si="188"/>
        <v>0.99998506866246961</v>
      </c>
      <c r="Y175" s="14">
        <f t="shared" si="189"/>
        <v>0.99998506866246961</v>
      </c>
      <c r="Z175" s="14">
        <f t="shared" si="244"/>
        <v>1.6681831110809675E-5</v>
      </c>
      <c r="AA175" s="14">
        <f t="shared" si="190"/>
        <v>1.5892779998813444E-3</v>
      </c>
      <c r="AB175" s="14">
        <f t="shared" si="191"/>
        <v>7.9463899994067222E-5</v>
      </c>
      <c r="AC175" s="14">
        <f t="shared" si="245"/>
        <v>167.49207440815675</v>
      </c>
      <c r="AH175" s="31">
        <f t="shared" si="246"/>
        <v>248</v>
      </c>
      <c r="AI175" s="48">
        <v>44938</v>
      </c>
      <c r="AJ175" s="49">
        <v>95.269997000000004</v>
      </c>
      <c r="AK175" s="53">
        <f t="shared" si="192"/>
        <v>-1.7696483823973923</v>
      </c>
      <c r="AL175" s="53">
        <f t="shared" si="193"/>
        <v>-1.7800578279412784</v>
      </c>
      <c r="AM175" s="54">
        <f t="shared" si="194"/>
        <v>3.839286682823688E-2</v>
      </c>
      <c r="AN175" s="14">
        <f t="shared" si="195"/>
        <v>3.839286682823688E-2</v>
      </c>
      <c r="AO175" s="14">
        <f t="shared" si="247"/>
        <v>1.0868057579127781E-2</v>
      </c>
      <c r="AP175" s="14">
        <f t="shared" si="196"/>
        <v>1.0353998129593309</v>
      </c>
      <c r="AQ175" s="14">
        <f t="shared" si="197"/>
        <v>5.176999064796655E-2</v>
      </c>
      <c r="AR175" s="14">
        <f t="shared" si="248"/>
        <v>51.238994156400011</v>
      </c>
      <c r="AW175" s="31">
        <f t="shared" si="249"/>
        <v>248</v>
      </c>
      <c r="AX175" s="48">
        <v>44938</v>
      </c>
      <c r="AY175" s="49">
        <v>95.269997000000004</v>
      </c>
      <c r="AZ175" s="53">
        <f t="shared" si="198"/>
        <v>35.279633367147753</v>
      </c>
      <c r="BA175" s="53">
        <f t="shared" si="199"/>
        <v>35.269223921603867</v>
      </c>
      <c r="BB175" s="54">
        <f t="shared" si="200"/>
        <v>1</v>
      </c>
      <c r="BC175" s="14">
        <f t="shared" si="201"/>
        <v>1</v>
      </c>
      <c r="BD175" s="14">
        <f t="shared" si="250"/>
        <v>0</v>
      </c>
      <c r="BE175" s="14">
        <f t="shared" si="202"/>
        <v>0</v>
      </c>
      <c r="BF175" s="14">
        <f t="shared" si="203"/>
        <v>0</v>
      </c>
      <c r="BG175" s="14">
        <f t="shared" si="251"/>
        <v>114.22845105</v>
      </c>
      <c r="BL175" s="31">
        <f t="shared" si="252"/>
        <v>248</v>
      </c>
      <c r="BM175" s="48">
        <v>44938</v>
      </c>
      <c r="BN175" s="49">
        <v>95.269997000000004</v>
      </c>
      <c r="BO175" s="53">
        <f t="shared" si="204"/>
        <v>-1.7696483823973923</v>
      </c>
      <c r="BP175" s="53">
        <f t="shared" si="205"/>
        <v>-1.7800578279412784</v>
      </c>
      <c r="BQ175" s="54">
        <f t="shared" si="206"/>
        <v>3.839286682823688E-2</v>
      </c>
      <c r="BR175" s="14">
        <f t="shared" si="207"/>
        <v>3.839286682823688E-2</v>
      </c>
      <c r="BS175" s="14">
        <f t="shared" si="253"/>
        <v>1.0868057579127781E-2</v>
      </c>
      <c r="BT175" s="14">
        <f t="shared" si="208"/>
        <v>1.0353998129593309</v>
      </c>
      <c r="BU175" s="14">
        <f t="shared" si="209"/>
        <v>5.176999064796655E-2</v>
      </c>
      <c r="BV175" s="14">
        <f t="shared" si="254"/>
        <v>51.238994156400011</v>
      </c>
      <c r="CA175" s="31">
        <f t="shared" si="255"/>
        <v>248</v>
      </c>
      <c r="CB175" s="48">
        <v>44938</v>
      </c>
      <c r="CC175" s="49">
        <v>95.269997000000004</v>
      </c>
      <c r="CD175" s="53">
        <f t="shared" si="210"/>
        <v>0.17115694026315961</v>
      </c>
      <c r="CE175" s="53">
        <f t="shared" si="211"/>
        <v>0.16074749471927352</v>
      </c>
      <c r="CF175" s="54">
        <f t="shared" si="212"/>
        <v>0.56794981774889353</v>
      </c>
      <c r="CG175" s="14">
        <f t="shared" si="213"/>
        <v>0.56794981774889353</v>
      </c>
      <c r="CH175" s="14">
        <f t="shared" si="256"/>
        <v>6.2333025545775578E-2</v>
      </c>
      <c r="CI175" s="14">
        <f t="shared" si="214"/>
        <v>5.9384671567469631</v>
      </c>
      <c r="CJ175" s="14">
        <f t="shared" si="215"/>
        <v>0.29692335783734819</v>
      </c>
      <c r="CK175" s="14">
        <f t="shared" si="257"/>
        <v>115.88454921823158</v>
      </c>
      <c r="CP175" s="31">
        <f t="shared" si="258"/>
        <v>248</v>
      </c>
      <c r="CQ175" s="48">
        <v>44938</v>
      </c>
      <c r="CR175" s="49">
        <v>95.269997000000004</v>
      </c>
      <c r="CS175" s="53">
        <f t="shared" si="216"/>
        <v>28.463541609603848</v>
      </c>
      <c r="CT175" s="53">
        <f t="shared" si="217"/>
        <v>28.453132164059962</v>
      </c>
      <c r="CU175" s="54">
        <f t="shared" si="218"/>
        <v>1</v>
      </c>
      <c r="CV175" s="14">
        <f t="shared" si="219"/>
        <v>1</v>
      </c>
      <c r="CW175" s="14">
        <f t="shared" si="259"/>
        <v>0</v>
      </c>
      <c r="CX175" s="14">
        <f t="shared" si="220"/>
        <v>0</v>
      </c>
      <c r="CY175" s="14">
        <f t="shared" si="221"/>
        <v>0</v>
      </c>
      <c r="CZ175" s="14">
        <f t="shared" si="260"/>
        <v>114.22845105</v>
      </c>
      <c r="DE175" s="31">
        <f t="shared" si="261"/>
        <v>248</v>
      </c>
      <c r="DF175" s="48">
        <v>44938</v>
      </c>
      <c r="DG175" s="49">
        <v>95.269997000000004</v>
      </c>
      <c r="DH175" s="53">
        <f t="shared" si="222"/>
        <v>-19.284659727169654</v>
      </c>
      <c r="DI175" s="53">
        <f t="shared" si="223"/>
        <v>-19.295069172713539</v>
      </c>
      <c r="DJ175" s="54">
        <f t="shared" si="224"/>
        <v>3.6131962685616935E-83</v>
      </c>
      <c r="DK175" s="14">
        <f t="shared" si="225"/>
        <v>3.6131962685616935E-83</v>
      </c>
      <c r="DL175" s="14">
        <f t="shared" si="262"/>
        <v>2.7593349183085598E-83</v>
      </c>
      <c r="DM175" s="14">
        <f t="shared" si="226"/>
        <v>2.6288182938925173E-81</v>
      </c>
      <c r="DN175" s="14">
        <f t="shared" si="227"/>
        <v>1.3144091469462588E-82</v>
      </c>
      <c r="DO175" s="14">
        <f t="shared" si="263"/>
        <v>118.69998918410973</v>
      </c>
      <c r="DT175" s="31">
        <f t="shared" si="264"/>
        <v>248</v>
      </c>
      <c r="DU175" s="48">
        <v>44938</v>
      </c>
      <c r="DV175" s="49">
        <v>95.269997000000004</v>
      </c>
      <c r="DW175" s="53">
        <f t="shared" si="228"/>
        <v>64.818641804399064</v>
      </c>
      <c r="DX175" s="53">
        <f t="shared" si="229"/>
        <v>64.808232358855193</v>
      </c>
      <c r="DY175" s="54">
        <f t="shared" si="230"/>
        <v>1</v>
      </c>
      <c r="DZ175" s="14">
        <f t="shared" si="231"/>
        <v>1</v>
      </c>
      <c r="EA175" s="14">
        <f t="shared" si="265"/>
        <v>0</v>
      </c>
      <c r="EB175" s="14">
        <f t="shared" si="232"/>
        <v>0</v>
      </c>
      <c r="EC175" s="14">
        <f t="shared" si="233"/>
        <v>0</v>
      </c>
      <c r="ED175" s="14">
        <f t="shared" si="266"/>
        <v>114.22845105</v>
      </c>
      <c r="EI175" s="31">
        <f t="shared" si="267"/>
        <v>248</v>
      </c>
      <c r="EJ175" s="48">
        <v>44938</v>
      </c>
      <c r="EK175" s="49">
        <v>95.269997000000004</v>
      </c>
      <c r="EL175" s="53">
        <f t="shared" si="234"/>
        <v>113.89192064642329</v>
      </c>
      <c r="EM175" s="53">
        <f t="shared" si="235"/>
        <v>113.88151120087939</v>
      </c>
      <c r="EN175" s="54">
        <f t="shared" si="236"/>
        <v>1</v>
      </c>
      <c r="EO175" s="14">
        <f t="shared" si="237"/>
        <v>1</v>
      </c>
      <c r="EP175" s="14">
        <f t="shared" si="268"/>
        <v>0</v>
      </c>
      <c r="EQ175" s="14">
        <f t="shared" si="238"/>
        <v>0</v>
      </c>
      <c r="ER175" s="14">
        <f t="shared" si="239"/>
        <v>0</v>
      </c>
      <c r="ES175" s="14">
        <f t="shared" si="269"/>
        <v>114.22845105</v>
      </c>
    </row>
    <row r="176" spans="4:149" x14ac:dyDescent="0.35">
      <c r="D176" s="31">
        <f t="shared" si="240"/>
        <v>249</v>
      </c>
      <c r="E176" s="48">
        <v>44939</v>
      </c>
      <c r="F176" s="49">
        <v>98.120002999999997</v>
      </c>
      <c r="G176" s="53">
        <f t="shared" si="180"/>
        <v>10.140916593599071</v>
      </c>
      <c r="H176" s="53">
        <f t="shared" si="181"/>
        <v>10.130551728326607</v>
      </c>
      <c r="I176" s="54">
        <f t="shared" si="182"/>
        <v>1</v>
      </c>
      <c r="J176" s="14">
        <f t="shared" si="183"/>
        <v>1</v>
      </c>
      <c r="K176" s="14">
        <f t="shared" si="241"/>
        <v>1.5443202272535927E-13</v>
      </c>
      <c r="L176" s="14">
        <f t="shared" si="184"/>
        <v>1.5152870533108321E-11</v>
      </c>
      <c r="M176" s="14">
        <f t="shared" si="185"/>
        <v>7.5764352665541611E-13</v>
      </c>
      <c r="N176" s="14">
        <f t="shared" si="242"/>
        <v>145.93256497401268</v>
      </c>
      <c r="S176" s="31">
        <f t="shared" si="243"/>
        <v>249</v>
      </c>
      <c r="T176" s="48">
        <v>44939</v>
      </c>
      <c r="U176" s="49">
        <v>98.120002999999997</v>
      </c>
      <c r="V176" s="53">
        <f t="shared" si="186"/>
        <v>7.0115680781559551</v>
      </c>
      <c r="W176" s="53">
        <f t="shared" si="187"/>
        <v>7.0012032128834907</v>
      </c>
      <c r="X176" s="54">
        <f t="shared" si="188"/>
        <v>0.99999999999882172</v>
      </c>
      <c r="Y176" s="14">
        <f t="shared" si="189"/>
        <v>0.99999999999882172</v>
      </c>
      <c r="Z176" s="14">
        <f t="shared" si="244"/>
        <v>1.4931336352108637E-5</v>
      </c>
      <c r="AA176" s="14">
        <f t="shared" si="190"/>
        <v>1.4650627676629085E-3</v>
      </c>
      <c r="AB176" s="14">
        <f t="shared" si="191"/>
        <v>7.3253138383145436E-5</v>
      </c>
      <c r="AC176" s="14">
        <f t="shared" si="245"/>
        <v>167.49361272406279</v>
      </c>
      <c r="AH176" s="31">
        <f t="shared" si="246"/>
        <v>249</v>
      </c>
      <c r="AI176" s="48">
        <v>44939</v>
      </c>
      <c r="AJ176" s="49">
        <v>98.120002999999997</v>
      </c>
      <c r="AK176" s="53">
        <f t="shared" si="192"/>
        <v>1.041842269710721</v>
      </c>
      <c r="AL176" s="53">
        <f t="shared" si="193"/>
        <v>1.0314774044382573</v>
      </c>
      <c r="AM176" s="54">
        <f t="shared" si="194"/>
        <v>0.85125759345349783</v>
      </c>
      <c r="AN176" s="14">
        <f t="shared" si="195"/>
        <v>0.85125759345349783</v>
      </c>
      <c r="AO176" s="14">
        <f t="shared" si="247"/>
        <v>0.81286472662526099</v>
      </c>
      <c r="AP176" s="14">
        <f t="shared" si="196"/>
        <v>79.75828941506478</v>
      </c>
      <c r="AQ176" s="14">
        <f t="shared" si="197"/>
        <v>3.987914470753239</v>
      </c>
      <c r="AR176" s="14">
        <f t="shared" si="248"/>
        <v>134.98519804221803</v>
      </c>
      <c r="AW176" s="31">
        <f t="shared" si="249"/>
        <v>249</v>
      </c>
      <c r="AX176" s="48">
        <v>44939</v>
      </c>
      <c r="AY176" s="49">
        <v>98.120002999999997</v>
      </c>
      <c r="AZ176" s="53">
        <f t="shared" si="198"/>
        <v>38.250476504113472</v>
      </c>
      <c r="BA176" s="53">
        <f t="shared" si="199"/>
        <v>38.240111638841007</v>
      </c>
      <c r="BB176" s="54">
        <f t="shared" si="200"/>
        <v>1</v>
      </c>
      <c r="BC176" s="14">
        <f t="shared" si="201"/>
        <v>1</v>
      </c>
      <c r="BD176" s="14">
        <f t="shared" si="250"/>
        <v>0</v>
      </c>
      <c r="BE176" s="14">
        <f t="shared" si="202"/>
        <v>0</v>
      </c>
      <c r="BF176" s="14">
        <f t="shared" si="203"/>
        <v>0</v>
      </c>
      <c r="BG176" s="14">
        <f t="shared" si="251"/>
        <v>114.22845105</v>
      </c>
      <c r="BL176" s="31">
        <f t="shared" si="252"/>
        <v>249</v>
      </c>
      <c r="BM176" s="48">
        <v>44939</v>
      </c>
      <c r="BN176" s="49">
        <v>98.120002999999997</v>
      </c>
      <c r="BO176" s="53">
        <f t="shared" si="204"/>
        <v>1.041842269710721</v>
      </c>
      <c r="BP176" s="53">
        <f t="shared" si="205"/>
        <v>1.0314774044382573</v>
      </c>
      <c r="BQ176" s="54">
        <f t="shared" si="206"/>
        <v>0.85125759345349783</v>
      </c>
      <c r="BR176" s="14">
        <f t="shared" si="207"/>
        <v>0.85125759345349783</v>
      </c>
      <c r="BS176" s="14">
        <f t="shared" si="253"/>
        <v>0.81286472662526099</v>
      </c>
      <c r="BT176" s="14">
        <f t="shared" si="208"/>
        <v>79.75828941506478</v>
      </c>
      <c r="BU176" s="14">
        <f t="shared" si="209"/>
        <v>3.987914470753239</v>
      </c>
      <c r="BV176" s="14">
        <f t="shared" si="254"/>
        <v>134.98519804221803</v>
      </c>
      <c r="CA176" s="31">
        <f t="shared" si="255"/>
        <v>249</v>
      </c>
      <c r="CB176" s="48">
        <v>44939</v>
      </c>
      <c r="CC176" s="49">
        <v>98.120002999999997</v>
      </c>
      <c r="CD176" s="53">
        <f t="shared" si="210"/>
        <v>2.9909951806695307</v>
      </c>
      <c r="CE176" s="53">
        <f t="shared" si="211"/>
        <v>2.9806303153970668</v>
      </c>
      <c r="CF176" s="54">
        <f t="shared" si="212"/>
        <v>0.99860965059110229</v>
      </c>
      <c r="CG176" s="14">
        <f t="shared" si="213"/>
        <v>0.99860965059110229</v>
      </c>
      <c r="CH176" s="14">
        <f t="shared" si="256"/>
        <v>0.43065983284220877</v>
      </c>
      <c r="CI176" s="14">
        <f t="shared" si="214"/>
        <v>42.25634409045702</v>
      </c>
      <c r="CJ176" s="14">
        <f t="shared" si="215"/>
        <v>2.1128172045228513</v>
      </c>
      <c r="CK176" s="14">
        <f t="shared" si="257"/>
        <v>160.25371051321144</v>
      </c>
      <c r="CP176" s="31">
        <f t="shared" si="258"/>
        <v>249</v>
      </c>
      <c r="CQ176" s="48">
        <v>44939</v>
      </c>
      <c r="CR176" s="49">
        <v>98.120002999999997</v>
      </c>
      <c r="CS176" s="53">
        <f t="shared" si="216"/>
        <v>31.405068087587502</v>
      </c>
      <c r="CT176" s="53">
        <f t="shared" si="217"/>
        <v>31.394703222315037</v>
      </c>
      <c r="CU176" s="54">
        <f t="shared" si="218"/>
        <v>1</v>
      </c>
      <c r="CV176" s="14">
        <f t="shared" si="219"/>
        <v>1</v>
      </c>
      <c r="CW176" s="14">
        <f t="shared" si="259"/>
        <v>0</v>
      </c>
      <c r="CX176" s="14">
        <f t="shared" si="220"/>
        <v>0</v>
      </c>
      <c r="CY176" s="14">
        <f t="shared" si="221"/>
        <v>0</v>
      </c>
      <c r="CZ176" s="14">
        <f t="shared" si="260"/>
        <v>114.22845105</v>
      </c>
      <c r="DE176" s="31">
        <f t="shared" si="261"/>
        <v>249</v>
      </c>
      <c r="DF176" s="48">
        <v>44939</v>
      </c>
      <c r="DG176" s="49">
        <v>98.120002999999997</v>
      </c>
      <c r="DH176" s="53">
        <f t="shared" si="222"/>
        <v>-16.548502804847885</v>
      </c>
      <c r="DI176" s="53">
        <f t="shared" si="223"/>
        <v>-16.55886767012035</v>
      </c>
      <c r="DJ176" s="54">
        <f t="shared" si="224"/>
        <v>8.2066944194350056E-62</v>
      </c>
      <c r="DK176" s="14">
        <f t="shared" si="225"/>
        <v>8.2066944194350056E-62</v>
      </c>
      <c r="DL176" s="14">
        <f t="shared" si="262"/>
        <v>8.2066944194350056E-62</v>
      </c>
      <c r="DM176" s="14">
        <f t="shared" si="226"/>
        <v>8.0524088105504602E-60</v>
      </c>
      <c r="DN176" s="14">
        <f t="shared" si="227"/>
        <v>4.0262044052752302E-61</v>
      </c>
      <c r="DO176" s="14">
        <f t="shared" si="263"/>
        <v>118.69998918410973</v>
      </c>
      <c r="DT176" s="31">
        <f t="shared" si="264"/>
        <v>249</v>
      </c>
      <c r="DU176" s="48">
        <v>44939</v>
      </c>
      <c r="DV176" s="49">
        <v>98.120002999999997</v>
      </c>
      <c r="DW176" s="53">
        <f t="shared" si="228"/>
        <v>67.916535026344192</v>
      </c>
      <c r="DX176" s="53">
        <f t="shared" si="229"/>
        <v>67.906170161071728</v>
      </c>
      <c r="DY176" s="54">
        <f t="shared" si="230"/>
        <v>1</v>
      </c>
      <c r="DZ176" s="14">
        <f t="shared" si="231"/>
        <v>1</v>
      </c>
      <c r="EA176" s="14">
        <f t="shared" si="265"/>
        <v>0</v>
      </c>
      <c r="EB176" s="14">
        <f t="shared" si="232"/>
        <v>0</v>
      </c>
      <c r="EC176" s="14">
        <f t="shared" si="233"/>
        <v>0</v>
      </c>
      <c r="ED176" s="14">
        <f t="shared" si="266"/>
        <v>114.22845105</v>
      </c>
      <c r="EI176" s="31">
        <f t="shared" si="267"/>
        <v>249</v>
      </c>
      <c r="EJ176" s="48">
        <v>44939</v>
      </c>
      <c r="EK176" s="49">
        <v>98.120002999999997</v>
      </c>
      <c r="EL176" s="53">
        <f t="shared" si="234"/>
        <v>117.20088270841907</v>
      </c>
      <c r="EM176" s="53">
        <f t="shared" si="235"/>
        <v>117.19051784314659</v>
      </c>
      <c r="EN176" s="54">
        <f t="shared" si="236"/>
        <v>1</v>
      </c>
      <c r="EO176" s="14">
        <f t="shared" si="237"/>
        <v>1</v>
      </c>
      <c r="EP176" s="14">
        <f t="shared" si="268"/>
        <v>0</v>
      </c>
      <c r="EQ176" s="14">
        <f t="shared" si="238"/>
        <v>0</v>
      </c>
      <c r="ER176" s="14">
        <f t="shared" si="239"/>
        <v>0</v>
      </c>
      <c r="ES176" s="14">
        <f t="shared" si="269"/>
        <v>114.22845105</v>
      </c>
    </row>
    <row r="177" spans="4:149" x14ac:dyDescent="0.35">
      <c r="D177" s="31">
        <f t="shared" si="240"/>
        <v>253</v>
      </c>
      <c r="E177" s="48">
        <v>44943</v>
      </c>
      <c r="F177" s="49">
        <v>96.050003000000004</v>
      </c>
      <c r="G177" s="53">
        <f t="shared" si="180"/>
        <v>8.1260090349612568</v>
      </c>
      <c r="H177" s="53">
        <f t="shared" si="181"/>
        <v>8.1158244419670744</v>
      </c>
      <c r="I177" s="54">
        <f t="shared" si="182"/>
        <v>0.99999999999999978</v>
      </c>
      <c r="J177" s="14">
        <f t="shared" si="183"/>
        <v>0.99999999999999978</v>
      </c>
      <c r="K177" s="14">
        <f t="shared" si="241"/>
        <v>0</v>
      </c>
      <c r="L177" s="14">
        <f t="shared" si="184"/>
        <v>0</v>
      </c>
      <c r="M177" s="14">
        <f t="shared" si="185"/>
        <v>0</v>
      </c>
      <c r="N177" s="14">
        <f t="shared" si="242"/>
        <v>145.93256497401268</v>
      </c>
      <c r="S177" s="31">
        <f t="shared" si="243"/>
        <v>253</v>
      </c>
      <c r="T177" s="48">
        <v>44943</v>
      </c>
      <c r="U177" s="49">
        <v>96.050003000000004</v>
      </c>
      <c r="V177" s="53">
        <f t="shared" si="186"/>
        <v>4.9412695199231003</v>
      </c>
      <c r="W177" s="53">
        <f t="shared" si="187"/>
        <v>4.9310849269289179</v>
      </c>
      <c r="X177" s="54">
        <f t="shared" si="188"/>
        <v>0.99999961192235576</v>
      </c>
      <c r="Y177" s="14">
        <f t="shared" si="189"/>
        <v>0.99999961192235576</v>
      </c>
      <c r="Z177" s="14">
        <f t="shared" si="244"/>
        <v>-3.8807646596250578E-7</v>
      </c>
      <c r="AA177" s="14">
        <f t="shared" si="190"/>
        <v>-3.7274745719928078E-5</v>
      </c>
      <c r="AB177" s="14">
        <f t="shared" si="191"/>
        <v>1.8637372859964039E-6</v>
      </c>
      <c r="AC177" s="14">
        <f t="shared" si="245"/>
        <v>167.49357731305435</v>
      </c>
      <c r="AH177" s="31">
        <f t="shared" si="246"/>
        <v>253</v>
      </c>
      <c r="AI177" s="48">
        <v>44943</v>
      </c>
      <c r="AJ177" s="49">
        <v>96.050003000000004</v>
      </c>
      <c r="AK177" s="53">
        <f t="shared" si="192"/>
        <v>-1.1341233557108248</v>
      </c>
      <c r="AL177" s="53">
        <f t="shared" si="193"/>
        <v>-1.144307948705007</v>
      </c>
      <c r="AM177" s="54">
        <f t="shared" si="194"/>
        <v>0.12837140396071547</v>
      </c>
      <c r="AN177" s="14">
        <f t="shared" si="195"/>
        <v>0.12837140396071547</v>
      </c>
      <c r="AO177" s="14">
        <f t="shared" si="247"/>
        <v>-0.72288618949278238</v>
      </c>
      <c r="AP177" s="14">
        <f t="shared" si="196"/>
        <v>-69.433220669440317</v>
      </c>
      <c r="AQ177" s="14">
        <f t="shared" si="197"/>
        <v>3.4716610334720159</v>
      </c>
      <c r="AR177" s="14">
        <f t="shared" si="248"/>
        <v>69.023638406249731</v>
      </c>
      <c r="AW177" s="31">
        <f t="shared" si="249"/>
        <v>253</v>
      </c>
      <c r="AX177" s="48">
        <v>44943</v>
      </c>
      <c r="AY177" s="49">
        <v>96.050003000000004</v>
      </c>
      <c r="AZ177" s="53">
        <f t="shared" si="198"/>
        <v>36.733121907038303</v>
      </c>
      <c r="BA177" s="53">
        <f t="shared" si="199"/>
        <v>36.722937314044124</v>
      </c>
      <c r="BB177" s="54">
        <f t="shared" si="200"/>
        <v>1</v>
      </c>
      <c r="BC177" s="14">
        <f t="shared" si="201"/>
        <v>1</v>
      </c>
      <c r="BD177" s="14">
        <f t="shared" si="250"/>
        <v>0</v>
      </c>
      <c r="BE177" s="14">
        <f t="shared" si="202"/>
        <v>0</v>
      </c>
      <c r="BF177" s="14">
        <f t="shared" si="203"/>
        <v>0</v>
      </c>
      <c r="BG177" s="14">
        <f t="shared" si="251"/>
        <v>114.22845105</v>
      </c>
      <c r="BL177" s="31">
        <f t="shared" si="252"/>
        <v>253</v>
      </c>
      <c r="BM177" s="48">
        <v>44943</v>
      </c>
      <c r="BN177" s="49">
        <v>96.050003000000004</v>
      </c>
      <c r="BO177" s="53">
        <f t="shared" si="204"/>
        <v>-1.1341233557108248</v>
      </c>
      <c r="BP177" s="53">
        <f t="shared" si="205"/>
        <v>-1.144307948705007</v>
      </c>
      <c r="BQ177" s="54">
        <f t="shared" si="206"/>
        <v>0.12837140396071547</v>
      </c>
      <c r="BR177" s="14">
        <f t="shared" si="207"/>
        <v>0.12837140396071547</v>
      </c>
      <c r="BS177" s="14">
        <f t="shared" si="253"/>
        <v>-0.72288618949278238</v>
      </c>
      <c r="BT177" s="14">
        <f t="shared" si="208"/>
        <v>-69.433220669440317</v>
      </c>
      <c r="BU177" s="14">
        <f t="shared" si="209"/>
        <v>3.4716610334720159</v>
      </c>
      <c r="BV177" s="14">
        <f t="shared" si="254"/>
        <v>69.023638406249731</v>
      </c>
      <c r="CA177" s="31">
        <f t="shared" si="255"/>
        <v>253</v>
      </c>
      <c r="CB177" s="48">
        <v>44943</v>
      </c>
      <c r="CC177" s="49">
        <v>96.050003000000004</v>
      </c>
      <c r="CD177" s="53">
        <f t="shared" si="210"/>
        <v>0.84953051529406576</v>
      </c>
      <c r="CE177" s="53">
        <f t="shared" si="211"/>
        <v>0.83934592229988347</v>
      </c>
      <c r="CF177" s="54">
        <f t="shared" si="212"/>
        <v>0.80220692118539827</v>
      </c>
      <c r="CG177" s="14">
        <f t="shared" si="213"/>
        <v>0.80220692118539827</v>
      </c>
      <c r="CH177" s="14">
        <f t="shared" si="256"/>
        <v>-0.19640272940570402</v>
      </c>
      <c r="CI177" s="14">
        <f t="shared" si="214"/>
        <v>-18.86448274862606</v>
      </c>
      <c r="CJ177" s="14">
        <f t="shared" si="215"/>
        <v>0.94322413743130307</v>
      </c>
      <c r="CK177" s="14">
        <f t="shared" si="257"/>
        <v>142.33245190201669</v>
      </c>
      <c r="CP177" s="31">
        <f t="shared" si="258"/>
        <v>253</v>
      </c>
      <c r="CQ177" s="48">
        <v>44943</v>
      </c>
      <c r="CR177" s="49">
        <v>96.050003000000004</v>
      </c>
      <c r="CS177" s="53">
        <f t="shared" si="216"/>
        <v>29.766546412778236</v>
      </c>
      <c r="CT177" s="53">
        <f t="shared" si="217"/>
        <v>29.75636181978405</v>
      </c>
      <c r="CU177" s="54">
        <f t="shared" si="218"/>
        <v>1</v>
      </c>
      <c r="CV177" s="14">
        <f t="shared" si="219"/>
        <v>1</v>
      </c>
      <c r="CW177" s="14">
        <f t="shared" si="259"/>
        <v>0</v>
      </c>
      <c r="CX177" s="14">
        <f t="shared" si="220"/>
        <v>0</v>
      </c>
      <c r="CY177" s="14">
        <f t="shared" si="221"/>
        <v>0</v>
      </c>
      <c r="CZ177" s="14">
        <f t="shared" si="260"/>
        <v>114.22845105</v>
      </c>
      <c r="DE177" s="31">
        <f t="shared" si="261"/>
        <v>253</v>
      </c>
      <c r="DF177" s="48">
        <v>44943</v>
      </c>
      <c r="DG177" s="49">
        <v>96.050003000000004</v>
      </c>
      <c r="DH177" s="53">
        <f t="shared" si="222"/>
        <v>-19.035826143254518</v>
      </c>
      <c r="DI177" s="53">
        <f t="shared" si="223"/>
        <v>-19.046010736248704</v>
      </c>
      <c r="DJ177" s="54">
        <f t="shared" si="224"/>
        <v>4.3061827985785957E-81</v>
      </c>
      <c r="DK177" s="14">
        <f t="shared" si="225"/>
        <v>4.3061827985785957E-81</v>
      </c>
      <c r="DL177" s="14">
        <f t="shared" si="262"/>
        <v>-8.2066944194350056E-62</v>
      </c>
      <c r="DM177" s="14">
        <f t="shared" si="226"/>
        <v>-7.8825302360681562E-60</v>
      </c>
      <c r="DN177" s="14">
        <f t="shared" si="227"/>
        <v>3.9412651180340781E-61</v>
      </c>
      <c r="DO177" s="14">
        <f t="shared" si="263"/>
        <v>118.69998918410973</v>
      </c>
      <c r="DT177" s="31">
        <f t="shared" si="264"/>
        <v>253</v>
      </c>
      <c r="DU177" s="48">
        <v>44943</v>
      </c>
      <c r="DV177" s="49">
        <v>96.050003000000004</v>
      </c>
      <c r="DW177" s="53">
        <f t="shared" si="228"/>
        <v>66.924284177695384</v>
      </c>
      <c r="DX177" s="53">
        <f t="shared" si="229"/>
        <v>66.914099584701205</v>
      </c>
      <c r="DY177" s="54">
        <f t="shared" si="230"/>
        <v>1</v>
      </c>
      <c r="DZ177" s="14">
        <f t="shared" si="231"/>
        <v>1</v>
      </c>
      <c r="EA177" s="14">
        <f t="shared" si="265"/>
        <v>0</v>
      </c>
      <c r="EB177" s="14">
        <f t="shared" si="232"/>
        <v>0</v>
      </c>
      <c r="EC177" s="14">
        <f t="shared" si="233"/>
        <v>0</v>
      </c>
      <c r="ED177" s="14">
        <f t="shared" si="266"/>
        <v>114.22845105</v>
      </c>
      <c r="EI177" s="31">
        <f t="shared" si="267"/>
        <v>253</v>
      </c>
      <c r="EJ177" s="48">
        <v>44943</v>
      </c>
      <c r="EK177" s="49">
        <v>96.050003000000004</v>
      </c>
      <c r="EL177" s="53">
        <f t="shared" si="234"/>
        <v>117.08098892355787</v>
      </c>
      <c r="EM177" s="53">
        <f t="shared" si="235"/>
        <v>117.0708043305637</v>
      </c>
      <c r="EN177" s="54">
        <f t="shared" si="236"/>
        <v>1</v>
      </c>
      <c r="EO177" s="14">
        <f t="shared" si="237"/>
        <v>1</v>
      </c>
      <c r="EP177" s="14">
        <f t="shared" si="268"/>
        <v>0</v>
      </c>
      <c r="EQ177" s="14">
        <f t="shared" si="238"/>
        <v>0</v>
      </c>
      <c r="ER177" s="14">
        <f t="shared" si="239"/>
        <v>0</v>
      </c>
      <c r="ES177" s="14">
        <f t="shared" si="269"/>
        <v>114.22845105</v>
      </c>
    </row>
    <row r="178" spans="4:149" x14ac:dyDescent="0.35">
      <c r="D178" s="31">
        <f t="shared" si="240"/>
        <v>254</v>
      </c>
      <c r="E178" s="48">
        <v>44944</v>
      </c>
      <c r="F178" s="49">
        <v>95.459998999999996</v>
      </c>
      <c r="G178" s="53">
        <f t="shared" si="180"/>
        <v>7.5294990874176548</v>
      </c>
      <c r="H178" s="53">
        <f t="shared" si="181"/>
        <v>7.5193600633007902</v>
      </c>
      <c r="I178" s="54">
        <f t="shared" si="182"/>
        <v>0.99999999999997458</v>
      </c>
      <c r="J178" s="14">
        <f t="shared" si="183"/>
        <v>0.99999999999997458</v>
      </c>
      <c r="K178" s="14">
        <f t="shared" si="241"/>
        <v>-2.5202062658991053E-14</v>
      </c>
      <c r="L178" s="14">
        <f t="shared" si="184"/>
        <v>-2.4057888762252231E-12</v>
      </c>
      <c r="M178" s="14">
        <f t="shared" si="185"/>
        <v>1.2028944381126116E-13</v>
      </c>
      <c r="N178" s="14">
        <f t="shared" si="242"/>
        <v>145.9325649740104</v>
      </c>
      <c r="S178" s="31">
        <f t="shared" si="243"/>
        <v>254</v>
      </c>
      <c r="T178" s="48">
        <v>44944</v>
      </c>
      <c r="U178" s="49">
        <v>95.459998999999996</v>
      </c>
      <c r="V178" s="53">
        <f t="shared" si="186"/>
        <v>4.3304460642372113</v>
      </c>
      <c r="W178" s="53">
        <f t="shared" si="187"/>
        <v>4.3203070401203467</v>
      </c>
      <c r="X178" s="54">
        <f t="shared" si="188"/>
        <v>0.99999255962037126</v>
      </c>
      <c r="Y178" s="14">
        <f t="shared" si="189"/>
        <v>0.99999255962037126</v>
      </c>
      <c r="Z178" s="14">
        <f t="shared" si="244"/>
        <v>-7.0523019845003532E-6</v>
      </c>
      <c r="AA178" s="14">
        <f t="shared" si="190"/>
        <v>-6.732127403881017E-4</v>
      </c>
      <c r="AB178" s="14">
        <f t="shared" si="191"/>
        <v>3.3660637019405087E-5</v>
      </c>
      <c r="AC178" s="14">
        <f t="shared" si="245"/>
        <v>167.49293776095098</v>
      </c>
      <c r="AH178" s="31">
        <f t="shared" si="246"/>
        <v>254</v>
      </c>
      <c r="AI178" s="48">
        <v>44944</v>
      </c>
      <c r="AJ178" s="49">
        <v>95.459998999999996</v>
      </c>
      <c r="AK178" s="53">
        <f t="shared" si="192"/>
        <v>-1.772252085495952</v>
      </c>
      <c r="AL178" s="53">
        <f t="shared" si="193"/>
        <v>-1.782391109612816</v>
      </c>
      <c r="AM178" s="54">
        <f t="shared" si="194"/>
        <v>3.8176360520070625E-2</v>
      </c>
      <c r="AN178" s="14">
        <f t="shared" si="195"/>
        <v>3.8176360520070625E-2</v>
      </c>
      <c r="AO178" s="14">
        <f t="shared" si="247"/>
        <v>-9.0195043440644856E-2</v>
      </c>
      <c r="AP178" s="14">
        <f t="shared" si="196"/>
        <v>-8.6100187566489144</v>
      </c>
      <c r="AQ178" s="14">
        <f t="shared" si="197"/>
        <v>0.43050093783244575</v>
      </c>
      <c r="AR178" s="14">
        <f t="shared" si="248"/>
        <v>60.84412058743326</v>
      </c>
      <c r="AW178" s="31">
        <f t="shared" si="249"/>
        <v>254</v>
      </c>
      <c r="AX178" s="48">
        <v>44944</v>
      </c>
      <c r="AY178" s="49">
        <v>95.459998999999996</v>
      </c>
      <c r="AZ178" s="53">
        <f t="shared" si="198"/>
        <v>36.26518390112053</v>
      </c>
      <c r="BA178" s="53">
        <f t="shared" si="199"/>
        <v>36.25504487700367</v>
      </c>
      <c r="BB178" s="54">
        <f t="shared" si="200"/>
        <v>1</v>
      </c>
      <c r="BC178" s="14">
        <f t="shared" si="201"/>
        <v>1</v>
      </c>
      <c r="BD178" s="14">
        <f t="shared" si="250"/>
        <v>0</v>
      </c>
      <c r="BE178" s="14">
        <f t="shared" si="202"/>
        <v>0</v>
      </c>
      <c r="BF178" s="14">
        <f t="shared" si="203"/>
        <v>0</v>
      </c>
      <c r="BG178" s="14">
        <f t="shared" si="251"/>
        <v>114.22845105</v>
      </c>
      <c r="BL178" s="31">
        <f t="shared" si="252"/>
        <v>254</v>
      </c>
      <c r="BM178" s="48">
        <v>44944</v>
      </c>
      <c r="BN178" s="49">
        <v>95.459998999999996</v>
      </c>
      <c r="BO178" s="53">
        <f t="shared" si="204"/>
        <v>-1.772252085495952</v>
      </c>
      <c r="BP178" s="53">
        <f t="shared" si="205"/>
        <v>-1.782391109612816</v>
      </c>
      <c r="BQ178" s="54">
        <f t="shared" si="206"/>
        <v>3.8176360520070625E-2</v>
      </c>
      <c r="BR178" s="14">
        <f t="shared" si="207"/>
        <v>3.8176360520070625E-2</v>
      </c>
      <c r="BS178" s="14">
        <f t="shared" si="253"/>
        <v>-9.0195043440644856E-2</v>
      </c>
      <c r="BT178" s="14">
        <f t="shared" si="208"/>
        <v>-8.6100187566489144</v>
      </c>
      <c r="BU178" s="14">
        <f t="shared" si="209"/>
        <v>0.43050093783244575</v>
      </c>
      <c r="BV178" s="14">
        <f t="shared" si="254"/>
        <v>60.84412058743326</v>
      </c>
      <c r="CA178" s="31">
        <f t="shared" si="255"/>
        <v>254</v>
      </c>
      <c r="CB178" s="48">
        <v>44944</v>
      </c>
      <c r="CC178" s="49">
        <v>95.459998999999996</v>
      </c>
      <c r="CD178" s="53">
        <f t="shared" si="210"/>
        <v>0.22031712872618089</v>
      </c>
      <c r="CE178" s="53">
        <f t="shared" si="211"/>
        <v>0.21017810460931682</v>
      </c>
      <c r="CF178" s="54">
        <f t="shared" si="212"/>
        <v>0.58718790945637012</v>
      </c>
      <c r="CG178" s="14">
        <f t="shared" si="213"/>
        <v>0.58718790945637012</v>
      </c>
      <c r="CH178" s="14">
        <f t="shared" si="256"/>
        <v>-0.21501901172902815</v>
      </c>
      <c r="CI178" s="14">
        <f t="shared" si="214"/>
        <v>-20.525714644634014</v>
      </c>
      <c r="CJ178" s="14">
        <f t="shared" si="215"/>
        <v>1.0262857322317007</v>
      </c>
      <c r="CK178" s="14">
        <f t="shared" si="257"/>
        <v>122.83302298961436</v>
      </c>
      <c r="CP178" s="31">
        <f t="shared" si="258"/>
        <v>254</v>
      </c>
      <c r="CQ178" s="48">
        <v>44944</v>
      </c>
      <c r="CR178" s="49">
        <v>95.459998999999996</v>
      </c>
      <c r="CS178" s="53">
        <f t="shared" si="216"/>
        <v>29.267297797440158</v>
      </c>
      <c r="CT178" s="53">
        <f t="shared" si="217"/>
        <v>29.257158773323294</v>
      </c>
      <c r="CU178" s="54">
        <f t="shared" si="218"/>
        <v>1</v>
      </c>
      <c r="CV178" s="14">
        <f t="shared" si="219"/>
        <v>1</v>
      </c>
      <c r="CW178" s="14">
        <f t="shared" si="259"/>
        <v>0</v>
      </c>
      <c r="CX178" s="14">
        <f t="shared" si="220"/>
        <v>0</v>
      </c>
      <c r="CY178" s="14">
        <f t="shared" si="221"/>
        <v>0</v>
      </c>
      <c r="CZ178" s="14">
        <f t="shared" si="260"/>
        <v>114.22845105</v>
      </c>
      <c r="DE178" s="31">
        <f t="shared" si="261"/>
        <v>254</v>
      </c>
      <c r="DF178" s="48">
        <v>44944</v>
      </c>
      <c r="DG178" s="49">
        <v>95.459998999999996</v>
      </c>
      <c r="DH178" s="53">
        <f t="shared" si="222"/>
        <v>-19.754412369610368</v>
      </c>
      <c r="DI178" s="53">
        <f t="shared" si="223"/>
        <v>-19.764551393727231</v>
      </c>
      <c r="DJ178" s="54">
        <f t="shared" si="224"/>
        <v>3.675309370840886E-87</v>
      </c>
      <c r="DK178" s="14">
        <f t="shared" si="225"/>
        <v>3.675309370840886E-87</v>
      </c>
      <c r="DL178" s="14">
        <f t="shared" si="262"/>
        <v>-4.3061791232692244E-81</v>
      </c>
      <c r="DM178" s="14">
        <f t="shared" si="226"/>
        <v>-4.1106785480110105E-79</v>
      </c>
      <c r="DN178" s="14">
        <f t="shared" si="227"/>
        <v>2.0553392740055053E-80</v>
      </c>
      <c r="DO178" s="14">
        <f t="shared" si="263"/>
        <v>118.69998918410973</v>
      </c>
      <c r="DT178" s="31">
        <f t="shared" si="264"/>
        <v>254</v>
      </c>
      <c r="DU178" s="48">
        <v>44944</v>
      </c>
      <c r="DV178" s="49">
        <v>95.459998999999996</v>
      </c>
      <c r="DW178" s="53">
        <f t="shared" si="228"/>
        <v>66.592037472414503</v>
      </c>
      <c r="DX178" s="53">
        <f t="shared" si="229"/>
        <v>66.581898448297636</v>
      </c>
      <c r="DY178" s="54">
        <f t="shared" si="230"/>
        <v>1</v>
      </c>
      <c r="DZ178" s="14">
        <f t="shared" si="231"/>
        <v>1</v>
      </c>
      <c r="EA178" s="14">
        <f t="shared" si="265"/>
        <v>0</v>
      </c>
      <c r="EB178" s="14">
        <f t="shared" si="232"/>
        <v>0</v>
      </c>
      <c r="EC178" s="14">
        <f t="shared" si="233"/>
        <v>0</v>
      </c>
      <c r="ED178" s="14">
        <f t="shared" si="266"/>
        <v>114.22845105</v>
      </c>
      <c r="EI178" s="31">
        <f t="shared" si="267"/>
        <v>254</v>
      </c>
      <c r="EJ178" s="48">
        <v>44944</v>
      </c>
      <c r="EK178" s="49">
        <v>95.459998999999996</v>
      </c>
      <c r="EL178" s="53">
        <f t="shared" si="234"/>
        <v>116.97416674621057</v>
      </c>
      <c r="EM178" s="53">
        <f t="shared" si="235"/>
        <v>116.96402772209369</v>
      </c>
      <c r="EN178" s="54">
        <f t="shared" si="236"/>
        <v>1</v>
      </c>
      <c r="EO178" s="14">
        <f t="shared" si="237"/>
        <v>1</v>
      </c>
      <c r="EP178" s="14">
        <f t="shared" si="268"/>
        <v>0</v>
      </c>
      <c r="EQ178" s="14">
        <f t="shared" si="238"/>
        <v>0</v>
      </c>
      <c r="ER178" s="14">
        <f t="shared" si="239"/>
        <v>0</v>
      </c>
      <c r="ES178" s="14">
        <f t="shared" si="269"/>
        <v>114.22845105</v>
      </c>
    </row>
    <row r="179" spans="4:149" x14ac:dyDescent="0.35">
      <c r="D179" s="31">
        <f t="shared" si="240"/>
        <v>255</v>
      </c>
      <c r="E179" s="48">
        <v>44945</v>
      </c>
      <c r="F179" s="49">
        <v>93.68</v>
      </c>
      <c r="G179" s="53">
        <f t="shared" si="180"/>
        <v>5.673345186928163</v>
      </c>
      <c r="H179" s="53">
        <f t="shared" si="181"/>
        <v>5.6632519374203207</v>
      </c>
      <c r="I179" s="54">
        <f t="shared" si="182"/>
        <v>0.99999999299821729</v>
      </c>
      <c r="J179" s="14">
        <f t="shared" si="183"/>
        <v>0.99999999299821729</v>
      </c>
      <c r="K179" s="14">
        <f t="shared" si="241"/>
        <v>-7.0017572850744614E-9</v>
      </c>
      <c r="L179" s="14">
        <f t="shared" si="184"/>
        <v>-6.5592462246577558E-7</v>
      </c>
      <c r="M179" s="14">
        <f t="shared" si="185"/>
        <v>3.2796231123288778E-8</v>
      </c>
      <c r="N179" s="14">
        <f t="shared" si="242"/>
        <v>145.93256435088202</v>
      </c>
      <c r="S179" s="31">
        <f t="shared" si="243"/>
        <v>255</v>
      </c>
      <c r="T179" s="48">
        <v>44945</v>
      </c>
      <c r="U179" s="49">
        <v>93.68</v>
      </c>
      <c r="V179" s="53">
        <f t="shared" si="186"/>
        <v>2.4597839123404195</v>
      </c>
      <c r="W179" s="53">
        <f t="shared" si="187"/>
        <v>2.4496906628325772</v>
      </c>
      <c r="X179" s="54">
        <f t="shared" si="188"/>
        <v>0.99304896544697596</v>
      </c>
      <c r="Y179" s="14">
        <f t="shared" si="189"/>
        <v>0.99304896544697596</v>
      </c>
      <c r="Z179" s="14">
        <f t="shared" si="244"/>
        <v>-6.9435941733952955E-3</v>
      </c>
      <c r="AA179" s="14">
        <f t="shared" si="190"/>
        <v>-0.65047590216367135</v>
      </c>
      <c r="AB179" s="14">
        <f t="shared" si="191"/>
        <v>3.2523795108183567E-2</v>
      </c>
      <c r="AC179" s="14">
        <f t="shared" si="245"/>
        <v>166.87498565389549</v>
      </c>
      <c r="AH179" s="31">
        <f t="shared" si="246"/>
        <v>255</v>
      </c>
      <c r="AI179" s="48">
        <v>44945</v>
      </c>
      <c r="AJ179" s="49">
        <v>93.68</v>
      </c>
      <c r="AK179" s="53">
        <f t="shared" si="192"/>
        <v>-3.6705910149821568</v>
      </c>
      <c r="AL179" s="53">
        <f t="shared" si="193"/>
        <v>-3.6806842644899991</v>
      </c>
      <c r="AM179" s="54">
        <f t="shared" si="194"/>
        <v>1.2099514071176798E-4</v>
      </c>
      <c r="AN179" s="14">
        <f t="shared" si="195"/>
        <v>1.2099514071176798E-4</v>
      </c>
      <c r="AO179" s="14">
        <f t="shared" si="247"/>
        <v>-3.8055365379358858E-2</v>
      </c>
      <c r="AP179" s="14">
        <f t="shared" si="196"/>
        <v>-3.5650266287383379</v>
      </c>
      <c r="AQ179" s="14">
        <f t="shared" si="197"/>
        <v>0.1782513314369169</v>
      </c>
      <c r="AR179" s="14">
        <f t="shared" si="248"/>
        <v>57.45734529013184</v>
      </c>
      <c r="AW179" s="31">
        <f t="shared" si="249"/>
        <v>255</v>
      </c>
      <c r="AX179" s="48">
        <v>44945</v>
      </c>
      <c r="AY179" s="49">
        <v>93.68</v>
      </c>
      <c r="AZ179" s="53">
        <f t="shared" si="198"/>
        <v>34.539351235264448</v>
      </c>
      <c r="BA179" s="53">
        <f t="shared" si="199"/>
        <v>34.529257985756608</v>
      </c>
      <c r="BB179" s="54">
        <f t="shared" si="200"/>
        <v>1</v>
      </c>
      <c r="BC179" s="14">
        <f t="shared" si="201"/>
        <v>1</v>
      </c>
      <c r="BD179" s="14">
        <f t="shared" si="250"/>
        <v>0</v>
      </c>
      <c r="BE179" s="14">
        <f t="shared" si="202"/>
        <v>0</v>
      </c>
      <c r="BF179" s="14">
        <f t="shared" si="203"/>
        <v>0</v>
      </c>
      <c r="BG179" s="14">
        <f t="shared" si="251"/>
        <v>114.22845105</v>
      </c>
      <c r="BL179" s="31">
        <f t="shared" si="252"/>
        <v>255</v>
      </c>
      <c r="BM179" s="48">
        <v>44945</v>
      </c>
      <c r="BN179" s="49">
        <v>93.68</v>
      </c>
      <c r="BO179" s="53">
        <f t="shared" si="204"/>
        <v>-3.6705910149821568</v>
      </c>
      <c r="BP179" s="53">
        <f t="shared" si="205"/>
        <v>-3.6806842644899991</v>
      </c>
      <c r="BQ179" s="54">
        <f t="shared" si="206"/>
        <v>1.2099514071176798E-4</v>
      </c>
      <c r="BR179" s="14">
        <f t="shared" si="207"/>
        <v>1.2099514071176798E-4</v>
      </c>
      <c r="BS179" s="14">
        <f t="shared" si="253"/>
        <v>-3.8055365379358858E-2</v>
      </c>
      <c r="BT179" s="14">
        <f t="shared" si="208"/>
        <v>-3.5650266287383379</v>
      </c>
      <c r="BU179" s="14">
        <f t="shared" si="209"/>
        <v>0.1782513314369169</v>
      </c>
      <c r="BV179" s="14">
        <f t="shared" si="254"/>
        <v>57.45734529013184</v>
      </c>
      <c r="CA179" s="31">
        <f t="shared" si="255"/>
        <v>255</v>
      </c>
      <c r="CB179" s="48">
        <v>44945</v>
      </c>
      <c r="CC179" s="49">
        <v>93.68</v>
      </c>
      <c r="CD179" s="53">
        <f t="shared" si="210"/>
        <v>-1.668985159323662</v>
      </c>
      <c r="CE179" s="53">
        <f t="shared" si="211"/>
        <v>-1.6790784088315045</v>
      </c>
      <c r="CF179" s="54">
        <f t="shared" si="212"/>
        <v>4.7560160498125087E-2</v>
      </c>
      <c r="CG179" s="14">
        <f t="shared" si="213"/>
        <v>4.7560160498125087E-2</v>
      </c>
      <c r="CH179" s="14">
        <f t="shared" si="256"/>
        <v>-0.53962774895824506</v>
      </c>
      <c r="CI179" s="14">
        <f t="shared" si="214"/>
        <v>-50.552327522408397</v>
      </c>
      <c r="CJ179" s="14">
        <f t="shared" si="215"/>
        <v>2.5276163761204202</v>
      </c>
      <c r="CK179" s="14">
        <f t="shared" si="257"/>
        <v>74.808311843326379</v>
      </c>
      <c r="CP179" s="31">
        <f t="shared" si="258"/>
        <v>255</v>
      </c>
      <c r="CQ179" s="48">
        <v>44945</v>
      </c>
      <c r="CR179" s="49">
        <v>93.68</v>
      </c>
      <c r="CS179" s="53">
        <f t="shared" si="216"/>
        <v>27.50972852385166</v>
      </c>
      <c r="CT179" s="53">
        <f t="shared" si="217"/>
        <v>27.499635274343813</v>
      </c>
      <c r="CU179" s="54">
        <f t="shared" si="218"/>
        <v>1</v>
      </c>
      <c r="CV179" s="14">
        <f t="shared" si="219"/>
        <v>1</v>
      </c>
      <c r="CW179" s="14">
        <f t="shared" si="259"/>
        <v>0</v>
      </c>
      <c r="CX179" s="14">
        <f t="shared" si="220"/>
        <v>0</v>
      </c>
      <c r="CY179" s="14">
        <f t="shared" si="221"/>
        <v>0</v>
      </c>
      <c r="CZ179" s="14">
        <f t="shared" si="260"/>
        <v>114.22845105</v>
      </c>
      <c r="DE179" s="31">
        <f t="shared" si="261"/>
        <v>255</v>
      </c>
      <c r="DF179" s="48">
        <v>44945</v>
      </c>
      <c r="DG179" s="49">
        <v>93.68</v>
      </c>
      <c r="DH179" s="53">
        <f t="shared" si="222"/>
        <v>-21.734303464802547</v>
      </c>
      <c r="DI179" s="53">
        <f t="shared" si="223"/>
        <v>-21.74439671431039</v>
      </c>
      <c r="DJ179" s="54">
        <f t="shared" si="224"/>
        <v>4.8623653265327542E-105</v>
      </c>
      <c r="DK179" s="14">
        <f t="shared" si="225"/>
        <v>4.8623653265327542E-105</v>
      </c>
      <c r="DL179" s="14">
        <f t="shared" si="262"/>
        <v>-3.675309370840886E-87</v>
      </c>
      <c r="DM179" s="14">
        <f t="shared" si="226"/>
        <v>-3.4430298186037423E-85</v>
      </c>
      <c r="DN179" s="14">
        <f t="shared" si="227"/>
        <v>1.7215149093018712E-86</v>
      </c>
      <c r="DO179" s="14">
        <f t="shared" si="263"/>
        <v>118.69998918410973</v>
      </c>
      <c r="DT179" s="31">
        <f t="shared" si="264"/>
        <v>255</v>
      </c>
      <c r="DU179" s="48">
        <v>44945</v>
      </c>
      <c r="DV179" s="49">
        <v>93.68</v>
      </c>
      <c r="DW179" s="53">
        <f t="shared" si="228"/>
        <v>65.003742263054818</v>
      </c>
      <c r="DX179" s="53">
        <f t="shared" si="229"/>
        <v>64.993649013546971</v>
      </c>
      <c r="DY179" s="54">
        <f t="shared" si="230"/>
        <v>1</v>
      </c>
      <c r="DZ179" s="14">
        <f t="shared" si="231"/>
        <v>1</v>
      </c>
      <c r="EA179" s="14">
        <f t="shared" si="265"/>
        <v>0</v>
      </c>
      <c r="EB179" s="14">
        <f t="shared" si="232"/>
        <v>0</v>
      </c>
      <c r="EC179" s="14">
        <f t="shared" si="233"/>
        <v>0</v>
      </c>
      <c r="ED179" s="14">
        <f t="shared" si="266"/>
        <v>114.22845105</v>
      </c>
      <c r="EI179" s="31">
        <f t="shared" si="267"/>
        <v>255</v>
      </c>
      <c r="EJ179" s="48">
        <v>44945</v>
      </c>
      <c r="EK179" s="49">
        <v>93.68</v>
      </c>
      <c r="EL179" s="53">
        <f t="shared" si="234"/>
        <v>115.61436309127139</v>
      </c>
      <c r="EM179" s="53">
        <f t="shared" si="235"/>
        <v>115.60426984176355</v>
      </c>
      <c r="EN179" s="54">
        <f t="shared" si="236"/>
        <v>1</v>
      </c>
      <c r="EO179" s="14">
        <f t="shared" si="237"/>
        <v>1</v>
      </c>
      <c r="EP179" s="14">
        <f t="shared" si="268"/>
        <v>0</v>
      </c>
      <c r="EQ179" s="14">
        <f t="shared" si="238"/>
        <v>0</v>
      </c>
      <c r="ER179" s="14">
        <f t="shared" si="239"/>
        <v>0</v>
      </c>
      <c r="ES179" s="14">
        <f t="shared" si="269"/>
        <v>114.22845105</v>
      </c>
    </row>
    <row r="180" spans="4:149" x14ac:dyDescent="0.35">
      <c r="D180" s="31">
        <f t="shared" si="240"/>
        <v>256</v>
      </c>
      <c r="E180" s="48">
        <v>44946</v>
      </c>
      <c r="F180" s="49">
        <v>97.25</v>
      </c>
      <c r="G180" s="53">
        <f t="shared" si="180"/>
        <v>9.3961925443589944</v>
      </c>
      <c r="H180" s="53">
        <f t="shared" si="181"/>
        <v>9.3861452780037737</v>
      </c>
      <c r="I180" s="54">
        <f t="shared" si="182"/>
        <v>1</v>
      </c>
      <c r="J180" s="14">
        <f t="shared" si="183"/>
        <v>1</v>
      </c>
      <c r="K180" s="14">
        <f t="shared" si="241"/>
        <v>7.0017827091817253E-9</v>
      </c>
      <c r="L180" s="14">
        <f t="shared" si="184"/>
        <v>6.8092336846792278E-7</v>
      </c>
      <c r="M180" s="14">
        <f t="shared" si="185"/>
        <v>3.4046168423396142E-8</v>
      </c>
      <c r="N180" s="14">
        <f t="shared" si="242"/>
        <v>145.93256506585155</v>
      </c>
      <c r="S180" s="31">
        <f t="shared" si="243"/>
        <v>256</v>
      </c>
      <c r="T180" s="48">
        <v>44946</v>
      </c>
      <c r="U180" s="49">
        <v>97.25</v>
      </c>
      <c r="V180" s="53">
        <f t="shared" si="186"/>
        <v>6.1679238186774112</v>
      </c>
      <c r="W180" s="53">
        <f t="shared" si="187"/>
        <v>6.1578765523221888</v>
      </c>
      <c r="X180" s="54">
        <f t="shared" si="188"/>
        <v>0.99999999965403763</v>
      </c>
      <c r="Y180" s="14">
        <f t="shared" si="189"/>
        <v>0.99999999965403763</v>
      </c>
      <c r="Z180" s="14">
        <f t="shared" si="244"/>
        <v>6.9510342070616682E-3</v>
      </c>
      <c r="AA180" s="14">
        <f t="shared" si="190"/>
        <v>0.6759880766367472</v>
      </c>
      <c r="AB180" s="14">
        <f t="shared" si="191"/>
        <v>3.3799403831837362E-2</v>
      </c>
      <c r="AC180" s="14">
        <f t="shared" si="245"/>
        <v>167.58477313436407</v>
      </c>
      <c r="AH180" s="31">
        <f t="shared" si="246"/>
        <v>256</v>
      </c>
      <c r="AI180" s="48">
        <v>44946</v>
      </c>
      <c r="AJ180" s="49">
        <v>97.25</v>
      </c>
      <c r="AK180" s="53">
        <f t="shared" si="192"/>
        <v>9.4921089485206778E-3</v>
      </c>
      <c r="AL180" s="53">
        <f t="shared" si="193"/>
        <v>-5.5515740670115292E-4</v>
      </c>
      <c r="AM180" s="54">
        <f t="shared" si="194"/>
        <v>0.50378674672525947</v>
      </c>
      <c r="AN180" s="14">
        <f t="shared" si="195"/>
        <v>0.50378674672525947</v>
      </c>
      <c r="AO180" s="14">
        <f t="shared" si="247"/>
        <v>0.50366575158454774</v>
      </c>
      <c r="AP180" s="14">
        <f t="shared" si="196"/>
        <v>48.981494341597269</v>
      </c>
      <c r="AQ180" s="14">
        <f t="shared" si="197"/>
        <v>2.4490747170798635</v>
      </c>
      <c r="AR180" s="14">
        <f t="shared" si="248"/>
        <v>108.88791434880898</v>
      </c>
      <c r="AW180" s="31">
        <f t="shared" si="249"/>
        <v>256</v>
      </c>
      <c r="AX180" s="48">
        <v>44946</v>
      </c>
      <c r="AY180" s="49">
        <v>97.25</v>
      </c>
      <c r="AZ180" s="53">
        <f t="shared" si="198"/>
        <v>38.394309150408162</v>
      </c>
      <c r="BA180" s="53">
        <f t="shared" si="199"/>
        <v>38.38426188405294</v>
      </c>
      <c r="BB180" s="54">
        <f t="shared" si="200"/>
        <v>1</v>
      </c>
      <c r="BC180" s="14">
        <f t="shared" si="201"/>
        <v>1</v>
      </c>
      <c r="BD180" s="14">
        <f t="shared" si="250"/>
        <v>0</v>
      </c>
      <c r="BE180" s="14">
        <f t="shared" si="202"/>
        <v>0</v>
      </c>
      <c r="BF180" s="14">
        <f t="shared" si="203"/>
        <v>0</v>
      </c>
      <c r="BG180" s="14">
        <f t="shared" si="251"/>
        <v>114.22845105</v>
      </c>
      <c r="BL180" s="31">
        <f t="shared" si="252"/>
        <v>256</v>
      </c>
      <c r="BM180" s="48">
        <v>44946</v>
      </c>
      <c r="BN180" s="49">
        <v>97.25</v>
      </c>
      <c r="BO180" s="53">
        <f t="shared" si="204"/>
        <v>9.4921089485206778E-3</v>
      </c>
      <c r="BP180" s="53">
        <f t="shared" si="205"/>
        <v>-5.5515740670115292E-4</v>
      </c>
      <c r="BQ180" s="54">
        <f t="shared" si="206"/>
        <v>0.50378674672525947</v>
      </c>
      <c r="BR180" s="14">
        <f t="shared" si="207"/>
        <v>0.50378674672525947</v>
      </c>
      <c r="BS180" s="14">
        <f t="shared" si="253"/>
        <v>0.50366575158454774</v>
      </c>
      <c r="BT180" s="14">
        <f t="shared" si="208"/>
        <v>48.981494341597269</v>
      </c>
      <c r="BU180" s="14">
        <f t="shared" si="209"/>
        <v>2.4490747170798635</v>
      </c>
      <c r="BV180" s="14">
        <f t="shared" si="254"/>
        <v>108.88791434880898</v>
      </c>
      <c r="CA180" s="31">
        <f t="shared" si="255"/>
        <v>256</v>
      </c>
      <c r="CB180" s="48">
        <v>44946</v>
      </c>
      <c r="CC180" s="49">
        <v>97.25</v>
      </c>
      <c r="CD180" s="53">
        <f t="shared" si="210"/>
        <v>2.0202586799990097</v>
      </c>
      <c r="CE180" s="53">
        <f t="shared" si="211"/>
        <v>2.0102114136437876</v>
      </c>
      <c r="CF180" s="54">
        <f t="shared" si="212"/>
        <v>0.97832171879760543</v>
      </c>
      <c r="CG180" s="14">
        <f t="shared" si="213"/>
        <v>0.97832171879760543</v>
      </c>
      <c r="CH180" s="14">
        <f t="shared" si="256"/>
        <v>0.93076155829948037</v>
      </c>
      <c r="CI180" s="14">
        <f t="shared" si="214"/>
        <v>90.516561544624466</v>
      </c>
      <c r="CJ180" s="14">
        <f t="shared" si="215"/>
        <v>4.5258280772312238</v>
      </c>
      <c r="CK180" s="14">
        <f t="shared" si="257"/>
        <v>169.85070146518206</v>
      </c>
      <c r="CP180" s="31">
        <f t="shared" si="258"/>
        <v>256</v>
      </c>
      <c r="CQ180" s="48">
        <v>44946</v>
      </c>
      <c r="CR180" s="49">
        <v>97.25</v>
      </c>
      <c r="CS180" s="53">
        <f t="shared" si="216"/>
        <v>31.332514084587867</v>
      </c>
      <c r="CT180" s="53">
        <f t="shared" si="217"/>
        <v>31.322466818232648</v>
      </c>
      <c r="CU180" s="54">
        <f t="shared" si="218"/>
        <v>1</v>
      </c>
      <c r="CV180" s="14">
        <f t="shared" si="219"/>
        <v>1</v>
      </c>
      <c r="CW180" s="14">
        <f t="shared" si="259"/>
        <v>0</v>
      </c>
      <c r="CX180" s="14">
        <f t="shared" si="220"/>
        <v>0</v>
      </c>
      <c r="CY180" s="14">
        <f t="shared" si="221"/>
        <v>0</v>
      </c>
      <c r="CZ180" s="14">
        <f t="shared" si="260"/>
        <v>114.22845105</v>
      </c>
      <c r="DE180" s="31">
        <f t="shared" si="261"/>
        <v>256</v>
      </c>
      <c r="DF180" s="48">
        <v>44946</v>
      </c>
      <c r="DG180" s="49">
        <v>97.25</v>
      </c>
      <c r="DH180" s="53">
        <f t="shared" si="222"/>
        <v>-18.136892225652698</v>
      </c>
      <c r="DI180" s="53">
        <f t="shared" si="223"/>
        <v>-18.14693949200792</v>
      </c>
      <c r="DJ180" s="54">
        <f t="shared" si="224"/>
        <v>8.1495539663882812E-74</v>
      </c>
      <c r="DK180" s="14">
        <f t="shared" si="225"/>
        <v>8.1495539663882812E-74</v>
      </c>
      <c r="DL180" s="14">
        <f t="shared" si="262"/>
        <v>8.1495539663882812E-74</v>
      </c>
      <c r="DM180" s="14">
        <f t="shared" si="226"/>
        <v>7.9254412323126031E-72</v>
      </c>
      <c r="DN180" s="14">
        <f t="shared" si="227"/>
        <v>3.9627206161563019E-73</v>
      </c>
      <c r="DO180" s="14">
        <f t="shared" si="263"/>
        <v>118.69998918410973</v>
      </c>
      <c r="DT180" s="31">
        <f t="shared" si="264"/>
        <v>256</v>
      </c>
      <c r="DU180" s="48">
        <v>44946</v>
      </c>
      <c r="DV180" s="49">
        <v>97.25</v>
      </c>
      <c r="DW180" s="53">
        <f t="shared" si="228"/>
        <v>68.998126037194226</v>
      </c>
      <c r="DX180" s="53">
        <f t="shared" si="229"/>
        <v>68.988078770838996</v>
      </c>
      <c r="DY180" s="54">
        <f t="shared" si="230"/>
        <v>1</v>
      </c>
      <c r="DZ180" s="14">
        <f t="shared" si="231"/>
        <v>1</v>
      </c>
      <c r="EA180" s="14">
        <f t="shared" si="265"/>
        <v>0</v>
      </c>
      <c r="EB180" s="14">
        <f t="shared" si="232"/>
        <v>0</v>
      </c>
      <c r="EC180" s="14">
        <f t="shared" si="233"/>
        <v>0</v>
      </c>
      <c r="ED180" s="14">
        <f t="shared" si="266"/>
        <v>114.22845105</v>
      </c>
      <c r="EI180" s="31">
        <f t="shared" si="267"/>
        <v>256</v>
      </c>
      <c r="EJ180" s="48">
        <v>44946</v>
      </c>
      <c r="EK180" s="49">
        <v>97.25</v>
      </c>
      <c r="EL180" s="53">
        <f t="shared" si="234"/>
        <v>119.84037563083869</v>
      </c>
      <c r="EM180" s="53">
        <f t="shared" si="235"/>
        <v>119.83032836448346</v>
      </c>
      <c r="EN180" s="54">
        <f t="shared" si="236"/>
        <v>1</v>
      </c>
      <c r="EO180" s="14">
        <f t="shared" si="237"/>
        <v>1</v>
      </c>
      <c r="EP180" s="14">
        <f t="shared" si="268"/>
        <v>0</v>
      </c>
      <c r="EQ180" s="14">
        <f t="shared" si="238"/>
        <v>0</v>
      </c>
      <c r="ER180" s="14">
        <f t="shared" si="239"/>
        <v>0</v>
      </c>
      <c r="ES180" s="14">
        <f t="shared" si="269"/>
        <v>114.22845105</v>
      </c>
    </row>
    <row r="181" spans="4:149" x14ac:dyDescent="0.35">
      <c r="D181" s="31">
        <f t="shared" si="240"/>
        <v>259</v>
      </c>
      <c r="E181" s="48">
        <v>44949</v>
      </c>
      <c r="F181" s="49">
        <v>97.519997000000004</v>
      </c>
      <c r="G181" s="53">
        <f t="shared" si="180"/>
        <v>9.7303247998728519</v>
      </c>
      <c r="H181" s="53">
        <f t="shared" si="181"/>
        <v>9.7204167633383811</v>
      </c>
      <c r="I181" s="54">
        <f t="shared" si="182"/>
        <v>1</v>
      </c>
      <c r="J181" s="14">
        <f t="shared" si="183"/>
        <v>1</v>
      </c>
      <c r="K181" s="14">
        <f t="shared" si="241"/>
        <v>0</v>
      </c>
      <c r="L181" s="14">
        <f t="shared" si="184"/>
        <v>0</v>
      </c>
      <c r="M181" s="14">
        <f t="shared" si="185"/>
        <v>0</v>
      </c>
      <c r="N181" s="14">
        <f t="shared" si="242"/>
        <v>145.93256506585155</v>
      </c>
      <c r="S181" s="31">
        <f t="shared" si="243"/>
        <v>259</v>
      </c>
      <c r="T181" s="48">
        <v>44949</v>
      </c>
      <c r="U181" s="49">
        <v>97.519997000000004</v>
      </c>
      <c r="V181" s="53">
        <f t="shared" si="186"/>
        <v>6.4566917606410401</v>
      </c>
      <c r="W181" s="53">
        <f t="shared" si="187"/>
        <v>6.446783724106572</v>
      </c>
      <c r="X181" s="54">
        <f t="shared" si="188"/>
        <v>0.99999999994649169</v>
      </c>
      <c r="Y181" s="14">
        <f t="shared" si="189"/>
        <v>0.99999999994649169</v>
      </c>
      <c r="Z181" s="14">
        <f t="shared" si="244"/>
        <v>2.9245406096833904E-10</v>
      </c>
      <c r="AA181" s="14">
        <f t="shared" si="190"/>
        <v>2.852011914827024E-8</v>
      </c>
      <c r="AB181" s="14">
        <f t="shared" si="191"/>
        <v>1.426005957413512E-9</v>
      </c>
      <c r="AC181" s="14">
        <f t="shared" si="245"/>
        <v>167.58477316431021</v>
      </c>
      <c r="AH181" s="31">
        <f t="shared" si="246"/>
        <v>259</v>
      </c>
      <c r="AI181" s="48">
        <v>44949</v>
      </c>
      <c r="AJ181" s="49">
        <v>97.519997000000004</v>
      </c>
      <c r="AK181" s="53">
        <f t="shared" si="192"/>
        <v>0.2117204686167608</v>
      </c>
      <c r="AL181" s="53">
        <f t="shared" si="193"/>
        <v>0.2018124320822916</v>
      </c>
      <c r="AM181" s="54">
        <f t="shared" si="194"/>
        <v>0.58383744078154021</v>
      </c>
      <c r="AN181" s="14">
        <f t="shared" si="195"/>
        <v>0.58383744078154021</v>
      </c>
      <c r="AO181" s="14">
        <f t="shared" si="247"/>
        <v>8.0050694056280736E-2</v>
      </c>
      <c r="AP181" s="14">
        <f t="shared" si="196"/>
        <v>7.8065434442164152</v>
      </c>
      <c r="AQ181" s="14">
        <f t="shared" si="197"/>
        <v>0.39032717221082081</v>
      </c>
      <c r="AR181" s="14">
        <f t="shared" si="248"/>
        <v>117.08478496523621</v>
      </c>
      <c r="AW181" s="31">
        <f t="shared" si="249"/>
        <v>259</v>
      </c>
      <c r="AX181" s="48">
        <v>44949</v>
      </c>
      <c r="AY181" s="49">
        <v>97.519997000000004</v>
      </c>
      <c r="AZ181" s="53">
        <f t="shared" si="198"/>
        <v>39.135929061338551</v>
      </c>
      <c r="BA181" s="53">
        <f t="shared" si="199"/>
        <v>39.126021024804089</v>
      </c>
      <c r="BB181" s="54">
        <f t="shared" si="200"/>
        <v>1</v>
      </c>
      <c r="BC181" s="14">
        <f t="shared" si="201"/>
        <v>1</v>
      </c>
      <c r="BD181" s="14">
        <f t="shared" si="250"/>
        <v>0</v>
      </c>
      <c r="BE181" s="14">
        <f t="shared" si="202"/>
        <v>0</v>
      </c>
      <c r="BF181" s="14">
        <f t="shared" si="203"/>
        <v>0</v>
      </c>
      <c r="BG181" s="14">
        <f t="shared" si="251"/>
        <v>114.22845105</v>
      </c>
      <c r="BL181" s="31">
        <f t="shared" si="252"/>
        <v>259</v>
      </c>
      <c r="BM181" s="48">
        <v>44949</v>
      </c>
      <c r="BN181" s="49">
        <v>97.519997000000004</v>
      </c>
      <c r="BO181" s="53">
        <f t="shared" si="204"/>
        <v>0.2117204686167608</v>
      </c>
      <c r="BP181" s="53">
        <f t="shared" si="205"/>
        <v>0.2018124320822916</v>
      </c>
      <c r="BQ181" s="54">
        <f t="shared" si="206"/>
        <v>0.58383744078154021</v>
      </c>
      <c r="BR181" s="14">
        <f t="shared" si="207"/>
        <v>0.58383744078154021</v>
      </c>
      <c r="BS181" s="14">
        <f t="shared" si="253"/>
        <v>8.0050694056280736E-2</v>
      </c>
      <c r="BT181" s="14">
        <f t="shared" si="208"/>
        <v>7.8065434442164152</v>
      </c>
      <c r="BU181" s="14">
        <f t="shared" si="209"/>
        <v>0.39032717221082081</v>
      </c>
      <c r="BV181" s="14">
        <f t="shared" si="254"/>
        <v>117.08478496523621</v>
      </c>
      <c r="CA181" s="31">
        <f t="shared" si="255"/>
        <v>259</v>
      </c>
      <c r="CB181" s="48">
        <v>44949</v>
      </c>
      <c r="CC181" s="49">
        <v>97.519997000000004</v>
      </c>
      <c r="CD181" s="53">
        <f t="shared" si="210"/>
        <v>2.2507427559525097</v>
      </c>
      <c r="CE181" s="53">
        <f t="shared" si="211"/>
        <v>2.2408347194180402</v>
      </c>
      <c r="CF181" s="54">
        <f t="shared" si="212"/>
        <v>0.98779908246996484</v>
      </c>
      <c r="CG181" s="14">
        <f t="shared" si="213"/>
        <v>0.98779908246996484</v>
      </c>
      <c r="CH181" s="14">
        <f t="shared" si="256"/>
        <v>9.4773636723594068E-3</v>
      </c>
      <c r="CI181" s="14">
        <f t="shared" si="214"/>
        <v>0.92423247689639831</v>
      </c>
      <c r="CJ181" s="14">
        <f t="shared" si="215"/>
        <v>4.6211623844819916E-2</v>
      </c>
      <c r="CK181" s="14">
        <f t="shared" si="257"/>
        <v>170.82114556592327</v>
      </c>
      <c r="CP181" s="31">
        <f t="shared" si="258"/>
        <v>259</v>
      </c>
      <c r="CQ181" s="48">
        <v>44949</v>
      </c>
      <c r="CR181" s="49">
        <v>97.519997000000004</v>
      </c>
      <c r="CS181" s="53">
        <f t="shared" si="216"/>
        <v>31.974900160662823</v>
      </c>
      <c r="CT181" s="53">
        <f t="shared" si="217"/>
        <v>31.964992124128358</v>
      </c>
      <c r="CU181" s="54">
        <f t="shared" si="218"/>
        <v>1</v>
      </c>
      <c r="CV181" s="14">
        <f t="shared" si="219"/>
        <v>1</v>
      </c>
      <c r="CW181" s="14">
        <f t="shared" si="259"/>
        <v>0</v>
      </c>
      <c r="CX181" s="14">
        <f t="shared" si="220"/>
        <v>0</v>
      </c>
      <c r="CY181" s="14">
        <f t="shared" si="221"/>
        <v>0</v>
      </c>
      <c r="CZ181" s="14">
        <f t="shared" si="260"/>
        <v>114.22845105</v>
      </c>
      <c r="DE181" s="31">
        <f t="shared" si="261"/>
        <v>259</v>
      </c>
      <c r="DF181" s="48">
        <v>44949</v>
      </c>
      <c r="DG181" s="49">
        <v>97.519997000000004</v>
      </c>
      <c r="DH181" s="53">
        <f t="shared" si="222"/>
        <v>-18.189660688959219</v>
      </c>
      <c r="DI181" s="53">
        <f t="shared" si="223"/>
        <v>-18.199568725493688</v>
      </c>
      <c r="DJ181" s="54">
        <f t="shared" si="224"/>
        <v>3.1162399526534604E-74</v>
      </c>
      <c r="DK181" s="14">
        <f t="shared" si="225"/>
        <v>3.1162399526534604E-74</v>
      </c>
      <c r="DL181" s="14">
        <f t="shared" si="262"/>
        <v>-5.0333140137348208E-74</v>
      </c>
      <c r="DM181" s="14">
        <f t="shared" si="226"/>
        <v>-4.9084876751947768E-72</v>
      </c>
      <c r="DN181" s="14">
        <f t="shared" si="227"/>
        <v>2.4542438375973886E-73</v>
      </c>
      <c r="DO181" s="14">
        <f t="shared" si="263"/>
        <v>118.69998918410973</v>
      </c>
      <c r="DT181" s="31">
        <f t="shared" si="264"/>
        <v>259</v>
      </c>
      <c r="DU181" s="48">
        <v>44949</v>
      </c>
      <c r="DV181" s="49">
        <v>97.519997000000004</v>
      </c>
      <c r="DW181" s="53">
        <f t="shared" si="228"/>
        <v>70.169797242814283</v>
      </c>
      <c r="DX181" s="53">
        <f t="shared" si="229"/>
        <v>70.159889206279828</v>
      </c>
      <c r="DY181" s="54">
        <f t="shared" si="230"/>
        <v>1</v>
      </c>
      <c r="DZ181" s="14">
        <f t="shared" si="231"/>
        <v>1</v>
      </c>
      <c r="EA181" s="14">
        <f t="shared" si="265"/>
        <v>0</v>
      </c>
      <c r="EB181" s="14">
        <f t="shared" si="232"/>
        <v>0</v>
      </c>
      <c r="EC181" s="14">
        <f t="shared" si="233"/>
        <v>0</v>
      </c>
      <c r="ED181" s="14">
        <f t="shared" si="266"/>
        <v>114.22845105</v>
      </c>
      <c r="EI181" s="31">
        <f t="shared" si="267"/>
        <v>259</v>
      </c>
      <c r="EJ181" s="48">
        <v>44949</v>
      </c>
      <c r="EK181" s="49">
        <v>97.519997000000004</v>
      </c>
      <c r="EL181" s="53">
        <f t="shared" si="234"/>
        <v>121.72649285943585</v>
      </c>
      <c r="EM181" s="53">
        <f t="shared" si="235"/>
        <v>121.71658482290137</v>
      </c>
      <c r="EN181" s="54">
        <f t="shared" si="236"/>
        <v>1</v>
      </c>
      <c r="EO181" s="14">
        <f t="shared" si="237"/>
        <v>1</v>
      </c>
      <c r="EP181" s="14">
        <f t="shared" si="268"/>
        <v>0</v>
      </c>
      <c r="EQ181" s="14">
        <f t="shared" si="238"/>
        <v>0</v>
      </c>
      <c r="ER181" s="14">
        <f t="shared" si="239"/>
        <v>0</v>
      </c>
      <c r="ES181" s="14">
        <f t="shared" si="269"/>
        <v>114.22845105</v>
      </c>
    </row>
    <row r="182" spans="4:149" x14ac:dyDescent="0.35">
      <c r="D182" s="31">
        <f t="shared" si="240"/>
        <v>260</v>
      </c>
      <c r="E182" s="48">
        <v>44950</v>
      </c>
      <c r="F182" s="49">
        <v>96.32</v>
      </c>
      <c r="G182" s="53">
        <f t="shared" si="180"/>
        <v>8.4949423204825933</v>
      </c>
      <c r="H182" s="53">
        <f t="shared" si="181"/>
        <v>8.4850811307190011</v>
      </c>
      <c r="I182" s="54">
        <f t="shared" si="182"/>
        <v>1</v>
      </c>
      <c r="J182" s="14">
        <f t="shared" si="183"/>
        <v>1</v>
      </c>
      <c r="K182" s="14">
        <f t="shared" si="241"/>
        <v>0</v>
      </c>
      <c r="L182" s="14">
        <f t="shared" si="184"/>
        <v>0</v>
      </c>
      <c r="M182" s="14">
        <f t="shared" si="185"/>
        <v>0</v>
      </c>
      <c r="N182" s="14">
        <f t="shared" si="242"/>
        <v>145.93256506585155</v>
      </c>
      <c r="S182" s="31">
        <f t="shared" si="243"/>
        <v>260</v>
      </c>
      <c r="T182" s="48">
        <v>44950</v>
      </c>
      <c r="U182" s="49">
        <v>96.32</v>
      </c>
      <c r="V182" s="53">
        <f t="shared" si="186"/>
        <v>5.2057574928155237</v>
      </c>
      <c r="W182" s="53">
        <f t="shared" si="187"/>
        <v>5.1958963030519314</v>
      </c>
      <c r="X182" s="54">
        <f t="shared" si="188"/>
        <v>0.99999990339658507</v>
      </c>
      <c r="Y182" s="14">
        <f t="shared" si="189"/>
        <v>0.99999990339658507</v>
      </c>
      <c r="Z182" s="14">
        <f t="shared" si="244"/>
        <v>-9.6549906625220672E-8</v>
      </c>
      <c r="AA182" s="14">
        <f t="shared" si="190"/>
        <v>-9.2996870061412544E-6</v>
      </c>
      <c r="AB182" s="14">
        <f t="shared" si="191"/>
        <v>4.6498435030706276E-7</v>
      </c>
      <c r="AC182" s="14">
        <f t="shared" si="245"/>
        <v>167.58476432960754</v>
      </c>
      <c r="AH182" s="31">
        <f t="shared" si="246"/>
        <v>260</v>
      </c>
      <c r="AI182" s="48">
        <v>44950</v>
      </c>
      <c r="AJ182" s="49">
        <v>96.32</v>
      </c>
      <c r="AK182" s="53">
        <f t="shared" si="192"/>
        <v>-1.0688812882504395</v>
      </c>
      <c r="AL182" s="53">
        <f t="shared" si="193"/>
        <v>-1.078742478014032</v>
      </c>
      <c r="AM182" s="54">
        <f t="shared" si="194"/>
        <v>0.14256158224884502</v>
      </c>
      <c r="AN182" s="14">
        <f t="shared" si="195"/>
        <v>0.14256158224884502</v>
      </c>
      <c r="AO182" s="14">
        <f t="shared" si="247"/>
        <v>-0.44127585853269519</v>
      </c>
      <c r="AP182" s="14">
        <f t="shared" si="196"/>
        <v>-42.503690693869196</v>
      </c>
      <c r="AQ182" s="14">
        <f t="shared" si="197"/>
        <v>2.1251845346934597</v>
      </c>
      <c r="AR182" s="14">
        <f t="shared" si="248"/>
        <v>76.706278806060482</v>
      </c>
      <c r="AW182" s="31">
        <f t="shared" si="249"/>
        <v>260</v>
      </c>
      <c r="AX182" s="48">
        <v>44950</v>
      </c>
      <c r="AY182" s="49">
        <v>96.32</v>
      </c>
      <c r="AZ182" s="53">
        <f t="shared" si="198"/>
        <v>38.04024145025064</v>
      </c>
      <c r="BA182" s="53">
        <f t="shared" si="199"/>
        <v>38.030380260487043</v>
      </c>
      <c r="BB182" s="54">
        <f t="shared" si="200"/>
        <v>1</v>
      </c>
      <c r="BC182" s="14">
        <f t="shared" si="201"/>
        <v>1</v>
      </c>
      <c r="BD182" s="14">
        <f t="shared" si="250"/>
        <v>0</v>
      </c>
      <c r="BE182" s="14">
        <f t="shared" si="202"/>
        <v>0</v>
      </c>
      <c r="BF182" s="14">
        <f t="shared" si="203"/>
        <v>0</v>
      </c>
      <c r="BG182" s="14">
        <f t="shared" si="251"/>
        <v>114.22845105</v>
      </c>
      <c r="BL182" s="31">
        <f t="shared" si="252"/>
        <v>260</v>
      </c>
      <c r="BM182" s="48">
        <v>44950</v>
      </c>
      <c r="BN182" s="49">
        <v>96.32</v>
      </c>
      <c r="BO182" s="53">
        <f t="shared" si="204"/>
        <v>-1.0688812882504395</v>
      </c>
      <c r="BP182" s="53">
        <f t="shared" si="205"/>
        <v>-1.078742478014032</v>
      </c>
      <c r="BQ182" s="54">
        <f t="shared" si="206"/>
        <v>0.14256158224884502</v>
      </c>
      <c r="BR182" s="14">
        <f t="shared" si="207"/>
        <v>0.14256158224884502</v>
      </c>
      <c r="BS182" s="14">
        <f t="shared" si="253"/>
        <v>-0.44127585853269519</v>
      </c>
      <c r="BT182" s="14">
        <f t="shared" si="208"/>
        <v>-42.503690693869196</v>
      </c>
      <c r="BU182" s="14">
        <f t="shared" si="209"/>
        <v>2.1251845346934597</v>
      </c>
      <c r="BV182" s="14">
        <f t="shared" si="254"/>
        <v>76.706278806060482</v>
      </c>
      <c r="CA182" s="31">
        <f t="shared" si="255"/>
        <v>260</v>
      </c>
      <c r="CB182" s="48">
        <v>44950</v>
      </c>
      <c r="CC182" s="49">
        <v>96.32</v>
      </c>
      <c r="CD182" s="53">
        <f t="shared" si="210"/>
        <v>0.97982762029404802</v>
      </c>
      <c r="CE182" s="53">
        <f t="shared" si="211"/>
        <v>0.96996643053045561</v>
      </c>
      <c r="CF182" s="54">
        <f t="shared" si="212"/>
        <v>0.83641439213130209</v>
      </c>
      <c r="CG182" s="14">
        <f t="shared" si="213"/>
        <v>0.83641439213130209</v>
      </c>
      <c r="CH182" s="14">
        <f t="shared" si="256"/>
        <v>-0.15138469033866275</v>
      </c>
      <c r="CI182" s="14">
        <f t="shared" si="214"/>
        <v>-14.581373373419995</v>
      </c>
      <c r="CJ182" s="14">
        <f t="shared" si="215"/>
        <v>0.72906866867099973</v>
      </c>
      <c r="CK182" s="14">
        <f t="shared" si="257"/>
        <v>156.96884086117427</v>
      </c>
      <c r="CP182" s="31">
        <f t="shared" si="258"/>
        <v>260</v>
      </c>
      <c r="CQ182" s="48">
        <v>44950</v>
      </c>
      <c r="CR182" s="49">
        <v>96.32</v>
      </c>
      <c r="CS182" s="53">
        <f t="shared" si="216"/>
        <v>30.845193218419737</v>
      </c>
      <c r="CT182" s="53">
        <f t="shared" si="217"/>
        <v>30.835332028656147</v>
      </c>
      <c r="CU182" s="54">
        <f t="shared" si="218"/>
        <v>1</v>
      </c>
      <c r="CV182" s="14">
        <f t="shared" si="219"/>
        <v>1</v>
      </c>
      <c r="CW182" s="14">
        <f t="shared" si="259"/>
        <v>0</v>
      </c>
      <c r="CX182" s="14">
        <f t="shared" si="220"/>
        <v>0</v>
      </c>
      <c r="CY182" s="14">
        <f t="shared" si="221"/>
        <v>0</v>
      </c>
      <c r="CZ182" s="14">
        <f t="shared" si="260"/>
        <v>114.22845105</v>
      </c>
      <c r="DE182" s="31">
        <f t="shared" si="261"/>
        <v>260</v>
      </c>
      <c r="DF182" s="48">
        <v>44950</v>
      </c>
      <c r="DG182" s="49">
        <v>96.32</v>
      </c>
      <c r="DH182" s="53">
        <f t="shared" si="222"/>
        <v>-19.557680425560207</v>
      </c>
      <c r="DI182" s="53">
        <f t="shared" si="223"/>
        <v>-19.567541615323798</v>
      </c>
      <c r="DJ182" s="54">
        <f t="shared" si="224"/>
        <v>1.774284066090234E-85</v>
      </c>
      <c r="DK182" s="14">
        <f t="shared" si="225"/>
        <v>1.774284066090234E-85</v>
      </c>
      <c r="DL182" s="14">
        <f t="shared" si="262"/>
        <v>-3.1162399526357174E-74</v>
      </c>
      <c r="DM182" s="14">
        <f t="shared" si="226"/>
        <v>-3.0015623223787227E-72</v>
      </c>
      <c r="DN182" s="14">
        <f t="shared" si="227"/>
        <v>1.5007811611893615E-73</v>
      </c>
      <c r="DO182" s="14">
        <f t="shared" si="263"/>
        <v>118.69998918410973</v>
      </c>
      <c r="DT182" s="31">
        <f t="shared" si="264"/>
        <v>260</v>
      </c>
      <c r="DU182" s="48">
        <v>44950</v>
      </c>
      <c r="DV182" s="49">
        <v>96.32</v>
      </c>
      <c r="DW182" s="53">
        <f t="shared" si="228"/>
        <v>69.221539764090792</v>
      </c>
      <c r="DX182" s="53">
        <f t="shared" si="229"/>
        <v>69.211678574327209</v>
      </c>
      <c r="DY182" s="54">
        <f t="shared" si="230"/>
        <v>1</v>
      </c>
      <c r="DZ182" s="14">
        <f t="shared" si="231"/>
        <v>1</v>
      </c>
      <c r="EA182" s="14">
        <f t="shared" si="265"/>
        <v>0</v>
      </c>
      <c r="EB182" s="14">
        <f t="shared" si="232"/>
        <v>0</v>
      </c>
      <c r="EC182" s="14">
        <f t="shared" si="233"/>
        <v>0</v>
      </c>
      <c r="ED182" s="14">
        <f t="shared" si="266"/>
        <v>114.22845105</v>
      </c>
      <c r="EI182" s="31">
        <f t="shared" si="267"/>
        <v>260</v>
      </c>
      <c r="EJ182" s="48">
        <v>44950</v>
      </c>
      <c r="EK182" s="49">
        <v>96.32</v>
      </c>
      <c r="EL182" s="53">
        <f t="shared" si="234"/>
        <v>121.02316167912227</v>
      </c>
      <c r="EM182" s="53">
        <f t="shared" si="235"/>
        <v>121.01330048935867</v>
      </c>
      <c r="EN182" s="54">
        <f t="shared" si="236"/>
        <v>1</v>
      </c>
      <c r="EO182" s="14">
        <f t="shared" si="237"/>
        <v>1</v>
      </c>
      <c r="EP182" s="14">
        <f t="shared" si="268"/>
        <v>0</v>
      </c>
      <c r="EQ182" s="14">
        <f t="shared" si="238"/>
        <v>0</v>
      </c>
      <c r="ER182" s="14">
        <f t="shared" si="239"/>
        <v>0</v>
      </c>
      <c r="ES182" s="14">
        <f t="shared" si="269"/>
        <v>114.22845105</v>
      </c>
    </row>
    <row r="183" spans="4:149" x14ac:dyDescent="0.35">
      <c r="D183" s="31">
        <f t="shared" si="240"/>
        <v>261</v>
      </c>
      <c r="E183" s="48">
        <v>44951</v>
      </c>
      <c r="F183" s="49">
        <v>97.18</v>
      </c>
      <c r="G183" s="53">
        <f t="shared" si="180"/>
        <v>9.4152597515327585</v>
      </c>
      <c r="H183" s="53">
        <f t="shared" si="181"/>
        <v>9.4054456321561268</v>
      </c>
      <c r="I183" s="54">
        <f t="shared" si="182"/>
        <v>1</v>
      </c>
      <c r="J183" s="14">
        <f t="shared" si="183"/>
        <v>1</v>
      </c>
      <c r="K183" s="14">
        <f t="shared" si="241"/>
        <v>0</v>
      </c>
      <c r="L183" s="14">
        <f t="shared" si="184"/>
        <v>0</v>
      </c>
      <c r="M183" s="14">
        <f t="shared" si="185"/>
        <v>0</v>
      </c>
      <c r="N183" s="14">
        <f t="shared" si="242"/>
        <v>145.93256506585155</v>
      </c>
      <c r="S183" s="31">
        <f t="shared" si="243"/>
        <v>261</v>
      </c>
      <c r="T183" s="48">
        <v>44951</v>
      </c>
      <c r="U183" s="49">
        <v>97.18</v>
      </c>
      <c r="V183" s="53">
        <f t="shared" si="186"/>
        <v>6.1102993665608594</v>
      </c>
      <c r="W183" s="53">
        <f t="shared" si="187"/>
        <v>6.1004852471842277</v>
      </c>
      <c r="X183" s="54">
        <f t="shared" si="188"/>
        <v>0.99999999950277785</v>
      </c>
      <c r="Y183" s="14">
        <f t="shared" si="189"/>
        <v>0.99999999950277785</v>
      </c>
      <c r="Z183" s="14">
        <f t="shared" si="244"/>
        <v>9.6106192781775235E-8</v>
      </c>
      <c r="AA183" s="14">
        <f t="shared" si="190"/>
        <v>9.3395998145329183E-6</v>
      </c>
      <c r="AB183" s="14">
        <f t="shared" si="191"/>
        <v>4.6697999072664593E-7</v>
      </c>
      <c r="AC183" s="14">
        <f t="shared" si="245"/>
        <v>167.58477413618735</v>
      </c>
      <c r="AH183" s="31">
        <f t="shared" si="246"/>
        <v>261</v>
      </c>
      <c r="AI183" s="48">
        <v>44951</v>
      </c>
      <c r="AJ183" s="49">
        <v>97.18</v>
      </c>
      <c r="AK183" s="53">
        <f t="shared" si="192"/>
        <v>-0.19443377795506528</v>
      </c>
      <c r="AL183" s="53">
        <f t="shared" si="193"/>
        <v>-0.20424789733169726</v>
      </c>
      <c r="AM183" s="54">
        <f t="shared" si="194"/>
        <v>0.42291812178614308</v>
      </c>
      <c r="AN183" s="14">
        <f t="shared" si="195"/>
        <v>0.42291812178614308</v>
      </c>
      <c r="AO183" s="14">
        <f t="shared" si="247"/>
        <v>0.28035653953729806</v>
      </c>
      <c r="AP183" s="14">
        <f t="shared" si="196"/>
        <v>27.245048512234629</v>
      </c>
      <c r="AQ183" s="14">
        <f t="shared" si="197"/>
        <v>1.3622524256117314</v>
      </c>
      <c r="AR183" s="14">
        <f t="shared" si="248"/>
        <v>105.31357974390684</v>
      </c>
      <c r="AW183" s="31">
        <f t="shared" si="249"/>
        <v>261</v>
      </c>
      <c r="AX183" s="48">
        <v>44951</v>
      </c>
      <c r="AY183" s="49">
        <v>97.18</v>
      </c>
      <c r="AZ183" s="53">
        <f t="shared" si="198"/>
        <v>39.102263766836479</v>
      </c>
      <c r="BA183" s="53">
        <f t="shared" si="199"/>
        <v>39.092449647459851</v>
      </c>
      <c r="BB183" s="54">
        <f t="shared" si="200"/>
        <v>1</v>
      </c>
      <c r="BC183" s="14">
        <f t="shared" si="201"/>
        <v>1</v>
      </c>
      <c r="BD183" s="14">
        <f t="shared" si="250"/>
        <v>0</v>
      </c>
      <c r="BE183" s="14">
        <f t="shared" si="202"/>
        <v>0</v>
      </c>
      <c r="BF183" s="14">
        <f t="shared" si="203"/>
        <v>0</v>
      </c>
      <c r="BG183" s="14">
        <f t="shared" si="251"/>
        <v>114.22845105</v>
      </c>
      <c r="BL183" s="31">
        <f t="shared" si="252"/>
        <v>261</v>
      </c>
      <c r="BM183" s="48">
        <v>44951</v>
      </c>
      <c r="BN183" s="49">
        <v>97.18</v>
      </c>
      <c r="BO183" s="53">
        <f t="shared" si="204"/>
        <v>-0.19443377795506528</v>
      </c>
      <c r="BP183" s="53">
        <f t="shared" si="205"/>
        <v>-0.20424789733169726</v>
      </c>
      <c r="BQ183" s="54">
        <f t="shared" si="206"/>
        <v>0.42291812178614308</v>
      </c>
      <c r="BR183" s="14">
        <f t="shared" si="207"/>
        <v>0.42291812178614308</v>
      </c>
      <c r="BS183" s="14">
        <f t="shared" si="253"/>
        <v>0.28035653953729806</v>
      </c>
      <c r="BT183" s="14">
        <f t="shared" si="208"/>
        <v>27.245048512234629</v>
      </c>
      <c r="BU183" s="14">
        <f t="shared" si="209"/>
        <v>1.3622524256117314</v>
      </c>
      <c r="BV183" s="14">
        <f t="shared" si="254"/>
        <v>105.31357974390684</v>
      </c>
      <c r="CA183" s="31">
        <f t="shared" si="255"/>
        <v>261</v>
      </c>
      <c r="CB183" s="48">
        <v>44951</v>
      </c>
      <c r="CC183" s="49">
        <v>97.18</v>
      </c>
      <c r="CD183" s="53">
        <f t="shared" si="210"/>
        <v>1.8641011289692755</v>
      </c>
      <c r="CE183" s="53">
        <f t="shared" si="211"/>
        <v>1.8542870095926436</v>
      </c>
      <c r="CF183" s="54">
        <f t="shared" si="212"/>
        <v>0.9688462479807981</v>
      </c>
      <c r="CG183" s="14">
        <f t="shared" si="213"/>
        <v>0.9688462479807981</v>
      </c>
      <c r="CH183" s="14">
        <f t="shared" si="256"/>
        <v>0.13243185584949602</v>
      </c>
      <c r="CI183" s="14">
        <f t="shared" si="214"/>
        <v>12.869727751454024</v>
      </c>
      <c r="CJ183" s="14">
        <f t="shared" si="215"/>
        <v>0.64348638757270127</v>
      </c>
      <c r="CK183" s="14">
        <f t="shared" si="257"/>
        <v>170.482055000201</v>
      </c>
      <c r="CP183" s="31">
        <f t="shared" si="258"/>
        <v>261</v>
      </c>
      <c r="CQ183" s="48">
        <v>44951</v>
      </c>
      <c r="CR183" s="49">
        <v>97.18</v>
      </c>
      <c r="CS183" s="53">
        <f t="shared" si="216"/>
        <v>31.872706712412946</v>
      </c>
      <c r="CT183" s="53">
        <f t="shared" si="217"/>
        <v>31.86289259303631</v>
      </c>
      <c r="CU183" s="54">
        <f t="shared" si="218"/>
        <v>1</v>
      </c>
      <c r="CV183" s="14">
        <f t="shared" si="219"/>
        <v>1</v>
      </c>
      <c r="CW183" s="14">
        <f t="shared" si="259"/>
        <v>0</v>
      </c>
      <c r="CX183" s="14">
        <f t="shared" si="220"/>
        <v>0</v>
      </c>
      <c r="CY183" s="14">
        <f t="shared" si="221"/>
        <v>0</v>
      </c>
      <c r="CZ183" s="14">
        <f t="shared" si="260"/>
        <v>114.22845105</v>
      </c>
      <c r="DE183" s="31">
        <f t="shared" si="261"/>
        <v>261</v>
      </c>
      <c r="DF183" s="48">
        <v>44951</v>
      </c>
      <c r="DG183" s="49">
        <v>97.18</v>
      </c>
      <c r="DH183" s="53">
        <f t="shared" si="222"/>
        <v>-18.771908719626722</v>
      </c>
      <c r="DI183" s="53">
        <f t="shared" si="223"/>
        <v>-18.781722839003354</v>
      </c>
      <c r="DJ183" s="54">
        <f t="shared" si="224"/>
        <v>6.4097856907597971E-79</v>
      </c>
      <c r="DK183" s="14">
        <f t="shared" si="225"/>
        <v>6.4097856907597971E-79</v>
      </c>
      <c r="DL183" s="14">
        <f t="shared" si="262"/>
        <v>6.4097839164757304E-79</v>
      </c>
      <c r="DM183" s="14">
        <f t="shared" si="226"/>
        <v>6.2290280100311152E-77</v>
      </c>
      <c r="DN183" s="14">
        <f t="shared" si="227"/>
        <v>3.1145140050155576E-78</v>
      </c>
      <c r="DO183" s="14">
        <f t="shared" si="263"/>
        <v>118.69998918410973</v>
      </c>
      <c r="DT183" s="31">
        <f t="shared" si="264"/>
        <v>261</v>
      </c>
      <c r="DU183" s="48">
        <v>44951</v>
      </c>
      <c r="DV183" s="49">
        <v>97.18</v>
      </c>
      <c r="DW183" s="53">
        <f t="shared" si="228"/>
        <v>70.433113530097046</v>
      </c>
      <c r="DX183" s="53">
        <f t="shared" si="229"/>
        <v>70.423299410720418</v>
      </c>
      <c r="DY183" s="54">
        <f t="shared" si="230"/>
        <v>1</v>
      </c>
      <c r="DZ183" s="14">
        <f t="shared" si="231"/>
        <v>1</v>
      </c>
      <c r="EA183" s="14">
        <f t="shared" si="265"/>
        <v>0</v>
      </c>
      <c r="EB183" s="14">
        <f t="shared" si="232"/>
        <v>0</v>
      </c>
      <c r="EC183" s="14">
        <f t="shared" si="233"/>
        <v>0</v>
      </c>
      <c r="ED183" s="14">
        <f t="shared" si="266"/>
        <v>114.22845105</v>
      </c>
      <c r="EI183" s="31">
        <f t="shared" si="267"/>
        <v>261</v>
      </c>
      <c r="EJ183" s="48">
        <v>44951</v>
      </c>
      <c r="EK183" s="49">
        <v>97.18</v>
      </c>
      <c r="EL183" s="53">
        <f t="shared" si="234"/>
        <v>122.48318589647751</v>
      </c>
      <c r="EM183" s="53">
        <f t="shared" si="235"/>
        <v>122.47337177710088</v>
      </c>
      <c r="EN183" s="54">
        <f t="shared" si="236"/>
        <v>1</v>
      </c>
      <c r="EO183" s="14">
        <f t="shared" si="237"/>
        <v>1</v>
      </c>
      <c r="EP183" s="14">
        <f t="shared" si="268"/>
        <v>0</v>
      </c>
      <c r="EQ183" s="14">
        <f t="shared" si="238"/>
        <v>0</v>
      </c>
      <c r="ER183" s="14">
        <f t="shared" si="239"/>
        <v>0</v>
      </c>
      <c r="ES183" s="14">
        <f t="shared" si="269"/>
        <v>114.22845105</v>
      </c>
    </row>
    <row r="184" spans="4:149" x14ac:dyDescent="0.35">
      <c r="D184" s="31">
        <f t="shared" si="240"/>
        <v>262</v>
      </c>
      <c r="E184" s="48">
        <v>44952</v>
      </c>
      <c r="F184" s="49">
        <v>99.220000999999996</v>
      </c>
      <c r="G184" s="53">
        <f t="shared" si="180"/>
        <v>11.561638679013127</v>
      </c>
      <c r="H184" s="53">
        <f t="shared" si="181"/>
        <v>11.551871856872635</v>
      </c>
      <c r="I184" s="54">
        <f t="shared" si="182"/>
        <v>1</v>
      </c>
      <c r="J184" s="14">
        <f t="shared" si="183"/>
        <v>1</v>
      </c>
      <c r="K184" s="14">
        <f t="shared" si="241"/>
        <v>0</v>
      </c>
      <c r="L184" s="14">
        <f t="shared" si="184"/>
        <v>0</v>
      </c>
      <c r="M184" s="14">
        <f t="shared" si="185"/>
        <v>0</v>
      </c>
      <c r="N184" s="14">
        <f t="shared" si="242"/>
        <v>145.93256506585155</v>
      </c>
      <c r="S184" s="31">
        <f t="shared" si="243"/>
        <v>262</v>
      </c>
      <c r="T184" s="48">
        <v>44952</v>
      </c>
      <c r="U184" s="49">
        <v>99.220000999999996</v>
      </c>
      <c r="V184" s="53">
        <f t="shared" si="186"/>
        <v>8.2406735496611372</v>
      </c>
      <c r="W184" s="53">
        <f t="shared" si="187"/>
        <v>8.2309067275206456</v>
      </c>
      <c r="X184" s="54">
        <f t="shared" si="188"/>
        <v>0.99999999999999989</v>
      </c>
      <c r="Y184" s="14">
        <f t="shared" si="189"/>
        <v>0.99999999999999989</v>
      </c>
      <c r="Z184" s="14">
        <f t="shared" si="244"/>
        <v>4.9722204131796843E-10</v>
      </c>
      <c r="AA184" s="14">
        <f t="shared" si="190"/>
        <v>4.9334371436790869E-8</v>
      </c>
      <c r="AB184" s="14">
        <f t="shared" si="191"/>
        <v>2.4667185718395438E-9</v>
      </c>
      <c r="AC184" s="14">
        <f t="shared" si="245"/>
        <v>167.58477418798844</v>
      </c>
      <c r="AH184" s="31">
        <f t="shared" si="246"/>
        <v>262</v>
      </c>
      <c r="AI184" s="48">
        <v>44952</v>
      </c>
      <c r="AJ184" s="49">
        <v>99.220000999999996</v>
      </c>
      <c r="AK184" s="53">
        <f t="shared" si="192"/>
        <v>1.9054088312051964</v>
      </c>
      <c r="AL184" s="53">
        <f t="shared" si="193"/>
        <v>1.8956420090647057</v>
      </c>
      <c r="AM184" s="54">
        <f t="shared" si="194"/>
        <v>0.97163652592485161</v>
      </c>
      <c r="AN184" s="14">
        <f t="shared" si="195"/>
        <v>0.97163652592485161</v>
      </c>
      <c r="AO184" s="14">
        <f t="shared" si="247"/>
        <v>0.54871840413870854</v>
      </c>
      <c r="AP184" s="14">
        <f t="shared" si="196"/>
        <v>54.443840607361061</v>
      </c>
      <c r="AQ184" s="14">
        <f t="shared" si="197"/>
        <v>2.7221920303680531</v>
      </c>
      <c r="AR184" s="14">
        <f t="shared" si="248"/>
        <v>162.47961238163595</v>
      </c>
      <c r="AW184" s="31">
        <f t="shared" si="249"/>
        <v>262</v>
      </c>
      <c r="AX184" s="48">
        <v>44952</v>
      </c>
      <c r="AY184" s="49">
        <v>99.220000999999996</v>
      </c>
      <c r="AZ184" s="53">
        <f t="shared" si="198"/>
        <v>41.392406266441888</v>
      </c>
      <c r="BA184" s="53">
        <f t="shared" si="199"/>
        <v>41.382639444301397</v>
      </c>
      <c r="BB184" s="54">
        <f t="shared" si="200"/>
        <v>1</v>
      </c>
      <c r="BC184" s="14">
        <f t="shared" si="201"/>
        <v>1</v>
      </c>
      <c r="BD184" s="14">
        <f t="shared" si="250"/>
        <v>0</v>
      </c>
      <c r="BE184" s="14">
        <f t="shared" si="202"/>
        <v>0</v>
      </c>
      <c r="BF184" s="14">
        <f t="shared" si="203"/>
        <v>0</v>
      </c>
      <c r="BG184" s="14">
        <f t="shared" si="251"/>
        <v>114.22845105</v>
      </c>
      <c r="BL184" s="31">
        <f t="shared" si="252"/>
        <v>262</v>
      </c>
      <c r="BM184" s="48">
        <v>44952</v>
      </c>
      <c r="BN184" s="49">
        <v>99.220000999999996</v>
      </c>
      <c r="BO184" s="53">
        <f t="shared" si="204"/>
        <v>1.9054088312051964</v>
      </c>
      <c r="BP184" s="53">
        <f t="shared" si="205"/>
        <v>1.8956420090647057</v>
      </c>
      <c r="BQ184" s="54">
        <f t="shared" si="206"/>
        <v>0.97163652592485161</v>
      </c>
      <c r="BR184" s="14">
        <f t="shared" si="207"/>
        <v>0.97163652592485161</v>
      </c>
      <c r="BS184" s="14">
        <f t="shared" si="253"/>
        <v>0.54871840413870854</v>
      </c>
      <c r="BT184" s="14">
        <f t="shared" si="208"/>
        <v>54.443840607361061</v>
      </c>
      <c r="BU184" s="14">
        <f t="shared" si="209"/>
        <v>2.7221920303680531</v>
      </c>
      <c r="BV184" s="14">
        <f t="shared" si="254"/>
        <v>162.47961238163595</v>
      </c>
      <c r="CA184" s="31">
        <f t="shared" si="255"/>
        <v>262</v>
      </c>
      <c r="CB184" s="48">
        <v>44952</v>
      </c>
      <c r="CC184" s="49">
        <v>99.220000999999996</v>
      </c>
      <c r="CD184" s="53">
        <f t="shared" si="210"/>
        <v>3.9739124884760244</v>
      </c>
      <c r="CE184" s="53">
        <f t="shared" si="211"/>
        <v>3.9641456663355337</v>
      </c>
      <c r="CF184" s="54">
        <f t="shared" si="212"/>
        <v>0.99996464922547801</v>
      </c>
      <c r="CG184" s="14">
        <f t="shared" si="213"/>
        <v>0.99996464922547801</v>
      </c>
      <c r="CH184" s="14">
        <f t="shared" si="256"/>
        <v>3.1118401244679905E-2</v>
      </c>
      <c r="CI184" s="14">
        <f t="shared" si="214"/>
        <v>3.0875678026155415</v>
      </c>
      <c r="CJ184" s="14">
        <f t="shared" si="215"/>
        <v>0.15437839013077709</v>
      </c>
      <c r="CK184" s="14">
        <f t="shared" si="257"/>
        <v>173.72400119294733</v>
      </c>
      <c r="CP184" s="31">
        <f t="shared" si="258"/>
        <v>262</v>
      </c>
      <c r="CQ184" s="48">
        <v>44952</v>
      </c>
      <c r="CR184" s="49">
        <v>99.220000999999996</v>
      </c>
      <c r="CS184" s="53">
        <f t="shared" si="216"/>
        <v>34.127839045735143</v>
      </c>
      <c r="CT184" s="53">
        <f t="shared" si="217"/>
        <v>34.118072223594652</v>
      </c>
      <c r="CU184" s="54">
        <f t="shared" si="218"/>
        <v>1</v>
      </c>
      <c r="CV184" s="14">
        <f t="shared" si="219"/>
        <v>1</v>
      </c>
      <c r="CW184" s="14">
        <f t="shared" si="259"/>
        <v>0</v>
      </c>
      <c r="CX184" s="14">
        <f t="shared" si="220"/>
        <v>0</v>
      </c>
      <c r="CY184" s="14">
        <f t="shared" si="221"/>
        <v>0</v>
      </c>
      <c r="CZ184" s="14">
        <f t="shared" si="260"/>
        <v>114.22845105</v>
      </c>
      <c r="DE184" s="31">
        <f t="shared" si="261"/>
        <v>262</v>
      </c>
      <c r="DF184" s="48">
        <v>44952</v>
      </c>
      <c r="DG184" s="49">
        <v>99.220000999999996</v>
      </c>
      <c r="DH184" s="53">
        <f t="shared" si="222"/>
        <v>-16.762030195670238</v>
      </c>
      <c r="DI184" s="53">
        <f t="shared" si="223"/>
        <v>-16.77179701781073</v>
      </c>
      <c r="DJ184" s="54">
        <f t="shared" si="224"/>
        <v>2.3127792428138819E-63</v>
      </c>
      <c r="DK184" s="14">
        <f t="shared" si="225"/>
        <v>2.3127792428138819E-63</v>
      </c>
      <c r="DL184" s="14">
        <f t="shared" si="262"/>
        <v>2.3127792428138814E-63</v>
      </c>
      <c r="DM184" s="14">
        <f t="shared" si="226"/>
        <v>2.2947395878477253E-61</v>
      </c>
      <c r="DN184" s="14">
        <f t="shared" si="227"/>
        <v>1.1473697939238627E-62</v>
      </c>
      <c r="DO184" s="14">
        <f t="shared" si="263"/>
        <v>118.69998918410973</v>
      </c>
      <c r="DT184" s="31">
        <f t="shared" si="264"/>
        <v>262</v>
      </c>
      <c r="DU184" s="48">
        <v>44952</v>
      </c>
      <c r="DV184" s="49">
        <v>99.220000999999996</v>
      </c>
      <c r="DW184" s="53">
        <f t="shared" si="228"/>
        <v>72.874980160482281</v>
      </c>
      <c r="DX184" s="53">
        <f t="shared" si="229"/>
        <v>72.865213338341789</v>
      </c>
      <c r="DY184" s="54">
        <f t="shared" si="230"/>
        <v>1</v>
      </c>
      <c r="DZ184" s="14">
        <f t="shared" si="231"/>
        <v>1</v>
      </c>
      <c r="EA184" s="14">
        <f t="shared" si="265"/>
        <v>0</v>
      </c>
      <c r="EB184" s="14">
        <f t="shared" si="232"/>
        <v>0</v>
      </c>
      <c r="EC184" s="14">
        <f t="shared" si="233"/>
        <v>0</v>
      </c>
      <c r="ED184" s="14">
        <f t="shared" si="266"/>
        <v>114.22845105</v>
      </c>
      <c r="EI184" s="31">
        <f t="shared" si="267"/>
        <v>262</v>
      </c>
      <c r="EJ184" s="48">
        <v>44952</v>
      </c>
      <c r="EK184" s="49">
        <v>99.220000999999996</v>
      </c>
      <c r="EL184" s="53">
        <f t="shared" si="234"/>
        <v>125.1771124628839</v>
      </c>
      <c r="EM184" s="53">
        <f t="shared" si="235"/>
        <v>125.16734564074342</v>
      </c>
      <c r="EN184" s="54">
        <f t="shared" si="236"/>
        <v>1</v>
      </c>
      <c r="EO184" s="14">
        <f t="shared" si="237"/>
        <v>1</v>
      </c>
      <c r="EP184" s="14">
        <f t="shared" si="268"/>
        <v>0</v>
      </c>
      <c r="EQ184" s="14">
        <f t="shared" si="238"/>
        <v>0</v>
      </c>
      <c r="ER184" s="14">
        <f t="shared" si="239"/>
        <v>0</v>
      </c>
      <c r="ES184" s="14">
        <f t="shared" si="269"/>
        <v>114.22845105</v>
      </c>
    </row>
    <row r="185" spans="4:149" x14ac:dyDescent="0.35">
      <c r="D185" s="31">
        <f t="shared" si="240"/>
        <v>263</v>
      </c>
      <c r="E185" s="48">
        <v>44953</v>
      </c>
      <c r="F185" s="49">
        <v>102.239998</v>
      </c>
      <c r="G185" s="53">
        <f t="shared" si="180"/>
        <v>14.676694555072041</v>
      </c>
      <c r="H185" s="53">
        <f t="shared" si="181"/>
        <v>14.666975260328636</v>
      </c>
      <c r="I185" s="54">
        <f t="shared" si="182"/>
        <v>1</v>
      </c>
      <c r="J185" s="14">
        <f t="shared" si="183"/>
        <v>1</v>
      </c>
      <c r="K185" s="14">
        <f t="shared" si="241"/>
        <v>0</v>
      </c>
      <c r="L185" s="14">
        <f t="shared" si="184"/>
        <v>0</v>
      </c>
      <c r="M185" s="14">
        <f t="shared" si="185"/>
        <v>0</v>
      </c>
      <c r="N185" s="14">
        <f t="shared" si="242"/>
        <v>145.93256506585155</v>
      </c>
      <c r="S185" s="31">
        <f t="shared" si="243"/>
        <v>263</v>
      </c>
      <c r="T185" s="48">
        <v>44953</v>
      </c>
      <c r="U185" s="49">
        <v>102.239998</v>
      </c>
      <c r="V185" s="53">
        <f t="shared" si="186"/>
        <v>11.339489890591539</v>
      </c>
      <c r="W185" s="53">
        <f t="shared" si="187"/>
        <v>11.329770595848133</v>
      </c>
      <c r="X185" s="54">
        <f t="shared" si="188"/>
        <v>1</v>
      </c>
      <c r="Y185" s="14">
        <f t="shared" si="189"/>
        <v>1</v>
      </c>
      <c r="Z185" s="14">
        <f t="shared" si="244"/>
        <v>0</v>
      </c>
      <c r="AA185" s="14">
        <f t="shared" si="190"/>
        <v>0</v>
      </c>
      <c r="AB185" s="14">
        <f t="shared" si="191"/>
        <v>0</v>
      </c>
      <c r="AC185" s="14">
        <f t="shared" si="245"/>
        <v>167.58477418798844</v>
      </c>
      <c r="AH185" s="31">
        <f t="shared" si="246"/>
        <v>263</v>
      </c>
      <c r="AI185" s="48">
        <v>44953</v>
      </c>
      <c r="AJ185" s="49">
        <v>102.239998</v>
      </c>
      <c r="AK185" s="53">
        <f t="shared" si="192"/>
        <v>4.9732456978151829</v>
      </c>
      <c r="AL185" s="53">
        <f t="shared" si="193"/>
        <v>4.9635264030717776</v>
      </c>
      <c r="AM185" s="54">
        <f t="shared" si="194"/>
        <v>0.99999967079436769</v>
      </c>
      <c r="AN185" s="14">
        <f t="shared" si="195"/>
        <v>0.99999967079436769</v>
      </c>
      <c r="AO185" s="14">
        <f t="shared" si="247"/>
        <v>2.8363144869516077E-2</v>
      </c>
      <c r="AP185" s="14">
        <f t="shared" si="196"/>
        <v>2.8998478747330338</v>
      </c>
      <c r="AQ185" s="14">
        <f t="shared" si="197"/>
        <v>0.14499239373665171</v>
      </c>
      <c r="AR185" s="14">
        <f t="shared" si="248"/>
        <v>165.52445265010564</v>
      </c>
      <c r="AW185" s="31">
        <f t="shared" si="249"/>
        <v>263</v>
      </c>
      <c r="AX185" s="48">
        <v>44953</v>
      </c>
      <c r="AY185" s="49">
        <v>102.239998</v>
      </c>
      <c r="AZ185" s="53">
        <f t="shared" si="198"/>
        <v>44.653334736544295</v>
      </c>
      <c r="BA185" s="53">
        <f t="shared" si="199"/>
        <v>44.64361544180089</v>
      </c>
      <c r="BB185" s="54">
        <f t="shared" si="200"/>
        <v>1</v>
      </c>
      <c r="BC185" s="14">
        <f t="shared" si="201"/>
        <v>1</v>
      </c>
      <c r="BD185" s="14">
        <f t="shared" si="250"/>
        <v>0</v>
      </c>
      <c r="BE185" s="14">
        <f t="shared" si="202"/>
        <v>0</v>
      </c>
      <c r="BF185" s="14">
        <f t="shared" si="203"/>
        <v>0</v>
      </c>
      <c r="BG185" s="14">
        <f t="shared" si="251"/>
        <v>114.22845105</v>
      </c>
      <c r="BL185" s="31">
        <f t="shared" si="252"/>
        <v>263</v>
      </c>
      <c r="BM185" s="48">
        <v>44953</v>
      </c>
      <c r="BN185" s="49">
        <v>102.239998</v>
      </c>
      <c r="BO185" s="53">
        <f t="shared" si="204"/>
        <v>4.9732456978151829</v>
      </c>
      <c r="BP185" s="53">
        <f t="shared" si="205"/>
        <v>4.9635264030717776</v>
      </c>
      <c r="BQ185" s="54">
        <f t="shared" si="206"/>
        <v>0.99999967079436769</v>
      </c>
      <c r="BR185" s="14">
        <f t="shared" si="207"/>
        <v>0.99999967079436769</v>
      </c>
      <c r="BS185" s="14">
        <f t="shared" si="253"/>
        <v>2.8363144869516077E-2</v>
      </c>
      <c r="BT185" s="14">
        <f t="shared" si="208"/>
        <v>2.8998478747330338</v>
      </c>
      <c r="BU185" s="14">
        <f t="shared" si="209"/>
        <v>0.14499239373665171</v>
      </c>
      <c r="BV185" s="14">
        <f t="shared" si="254"/>
        <v>165.52445265010564</v>
      </c>
      <c r="CA185" s="31">
        <f t="shared" si="255"/>
        <v>263</v>
      </c>
      <c r="CB185" s="48">
        <v>44953</v>
      </c>
      <c r="CC185" s="49">
        <v>102.239998</v>
      </c>
      <c r="CD185" s="53">
        <f t="shared" si="210"/>
        <v>7.0518643477153349</v>
      </c>
      <c r="CE185" s="53">
        <f t="shared" si="211"/>
        <v>7.0421450529719296</v>
      </c>
      <c r="CF185" s="54">
        <f t="shared" si="212"/>
        <v>0.99999999999911737</v>
      </c>
      <c r="CG185" s="14">
        <f t="shared" si="213"/>
        <v>0.99999999999911737</v>
      </c>
      <c r="CH185" s="14">
        <f t="shared" si="256"/>
        <v>3.5350773639364341E-5</v>
      </c>
      <c r="CI185" s="14">
        <f t="shared" si="214"/>
        <v>3.6142630261870629E-3</v>
      </c>
      <c r="CJ185" s="14">
        <f t="shared" si="215"/>
        <v>1.8071315130935317E-4</v>
      </c>
      <c r="CK185" s="14">
        <f t="shared" si="257"/>
        <v>173.72779616912482</v>
      </c>
      <c r="CP185" s="31">
        <f t="shared" si="258"/>
        <v>263</v>
      </c>
      <c r="CQ185" s="48">
        <v>44953</v>
      </c>
      <c r="CR185" s="49">
        <v>102.239998</v>
      </c>
      <c r="CS185" s="53">
        <f t="shared" si="216"/>
        <v>37.353243747902916</v>
      </c>
      <c r="CT185" s="53">
        <f t="shared" si="217"/>
        <v>37.343524453159517</v>
      </c>
      <c r="CU185" s="54">
        <f t="shared" si="218"/>
        <v>1</v>
      </c>
      <c r="CV185" s="14">
        <f t="shared" si="219"/>
        <v>1</v>
      </c>
      <c r="CW185" s="14">
        <f t="shared" si="259"/>
        <v>0</v>
      </c>
      <c r="CX185" s="14">
        <f t="shared" si="220"/>
        <v>0</v>
      </c>
      <c r="CY185" s="14">
        <f t="shared" si="221"/>
        <v>0</v>
      </c>
      <c r="CZ185" s="14">
        <f t="shared" si="260"/>
        <v>114.22845105</v>
      </c>
      <c r="DE185" s="31">
        <f t="shared" si="261"/>
        <v>263</v>
      </c>
      <c r="DF185" s="48">
        <v>44953</v>
      </c>
      <c r="DG185" s="49">
        <v>102.239998</v>
      </c>
      <c r="DH185" s="53">
        <f t="shared" si="222"/>
        <v>-13.785477193849141</v>
      </c>
      <c r="DI185" s="53">
        <f t="shared" si="223"/>
        <v>-13.795196488592547</v>
      </c>
      <c r="DJ185" s="54">
        <f t="shared" si="224"/>
        <v>1.5584932628998782E-43</v>
      </c>
      <c r="DK185" s="14">
        <f t="shared" si="225"/>
        <v>1.5584932628998782E-43</v>
      </c>
      <c r="DL185" s="14">
        <f t="shared" si="262"/>
        <v>1.5584932628998782E-43</v>
      </c>
      <c r="DM185" s="14">
        <f t="shared" si="226"/>
        <v>1.5934034808189703E-41</v>
      </c>
      <c r="DN185" s="14">
        <f t="shared" si="227"/>
        <v>7.9670174040948514E-43</v>
      </c>
      <c r="DO185" s="14">
        <f t="shared" si="263"/>
        <v>118.69998918410973</v>
      </c>
      <c r="DT185" s="31">
        <f t="shared" si="264"/>
        <v>263</v>
      </c>
      <c r="DU185" s="48">
        <v>44953</v>
      </c>
      <c r="DV185" s="49">
        <v>102.239998</v>
      </c>
      <c r="DW185" s="53">
        <f t="shared" si="228"/>
        <v>76.289858565249645</v>
      </c>
      <c r="DX185" s="53">
        <f t="shared" si="229"/>
        <v>76.280139270506226</v>
      </c>
      <c r="DY185" s="54">
        <f t="shared" si="230"/>
        <v>1</v>
      </c>
      <c r="DZ185" s="14">
        <f t="shared" si="231"/>
        <v>1</v>
      </c>
      <c r="EA185" s="14">
        <f t="shared" si="265"/>
        <v>0</v>
      </c>
      <c r="EB185" s="14">
        <f t="shared" si="232"/>
        <v>0</v>
      </c>
      <c r="EC185" s="14">
        <f t="shared" si="233"/>
        <v>0</v>
      </c>
      <c r="ED185" s="14">
        <f t="shared" si="266"/>
        <v>114.22845105</v>
      </c>
      <c r="EI185" s="31">
        <f t="shared" si="267"/>
        <v>263</v>
      </c>
      <c r="EJ185" s="48">
        <v>44953</v>
      </c>
      <c r="EK185" s="49">
        <v>102.239998</v>
      </c>
      <c r="EL185" s="53">
        <f t="shared" si="234"/>
        <v>128.84774854101977</v>
      </c>
      <c r="EM185" s="53">
        <f t="shared" si="235"/>
        <v>128.83802924627636</v>
      </c>
      <c r="EN185" s="54">
        <f t="shared" si="236"/>
        <v>1</v>
      </c>
      <c r="EO185" s="14">
        <f t="shared" si="237"/>
        <v>1</v>
      </c>
      <c r="EP185" s="14">
        <f t="shared" si="268"/>
        <v>0</v>
      </c>
      <c r="EQ185" s="14">
        <f t="shared" si="238"/>
        <v>0</v>
      </c>
      <c r="ER185" s="14">
        <f t="shared" si="239"/>
        <v>0</v>
      </c>
      <c r="ES185" s="14">
        <f t="shared" si="269"/>
        <v>114.22845105</v>
      </c>
    </row>
    <row r="186" spans="4:149" x14ac:dyDescent="0.35">
      <c r="D186" s="31">
        <f t="shared" si="240"/>
        <v>266</v>
      </c>
      <c r="E186" s="48">
        <v>44956</v>
      </c>
      <c r="F186" s="49">
        <v>100.550003</v>
      </c>
      <c r="G186" s="53">
        <f t="shared" si="180"/>
        <v>13.076271648182932</v>
      </c>
      <c r="H186" s="53">
        <f t="shared" si="181"/>
        <v>13.066696350951785</v>
      </c>
      <c r="I186" s="54">
        <f t="shared" si="182"/>
        <v>1</v>
      </c>
      <c r="J186" s="14">
        <f t="shared" si="183"/>
        <v>1</v>
      </c>
      <c r="K186" s="14">
        <f t="shared" si="241"/>
        <v>0</v>
      </c>
      <c r="L186" s="14">
        <f t="shared" si="184"/>
        <v>0</v>
      </c>
      <c r="M186" s="14">
        <f t="shared" si="185"/>
        <v>0</v>
      </c>
      <c r="N186" s="14">
        <f t="shared" si="242"/>
        <v>145.93256506585155</v>
      </c>
      <c r="S186" s="31">
        <f t="shared" si="243"/>
        <v>266</v>
      </c>
      <c r="T186" s="48">
        <v>44956</v>
      </c>
      <c r="U186" s="49">
        <v>100.550003</v>
      </c>
      <c r="V186" s="53">
        <f t="shared" si="186"/>
        <v>9.6888806387792545</v>
      </c>
      <c r="W186" s="53">
        <f t="shared" si="187"/>
        <v>9.6793053415481083</v>
      </c>
      <c r="X186" s="54">
        <f t="shared" si="188"/>
        <v>1</v>
      </c>
      <c r="Y186" s="14">
        <f t="shared" si="189"/>
        <v>1</v>
      </c>
      <c r="Z186" s="14">
        <f t="shared" si="244"/>
        <v>0</v>
      </c>
      <c r="AA186" s="14">
        <f t="shared" si="190"/>
        <v>0</v>
      </c>
      <c r="AB186" s="14">
        <f t="shared" si="191"/>
        <v>0</v>
      </c>
      <c r="AC186" s="14">
        <f t="shared" si="245"/>
        <v>167.58477418798844</v>
      </c>
      <c r="AH186" s="31">
        <f t="shared" si="246"/>
        <v>266</v>
      </c>
      <c r="AI186" s="48">
        <v>44956</v>
      </c>
      <c r="AJ186" s="49">
        <v>100.550003</v>
      </c>
      <c r="AK186" s="53">
        <f t="shared" si="192"/>
        <v>3.2268980784030776</v>
      </c>
      <c r="AL186" s="53">
        <f t="shared" si="193"/>
        <v>3.2173227811719314</v>
      </c>
      <c r="AM186" s="54">
        <f t="shared" si="194"/>
        <v>0.99937429986663651</v>
      </c>
      <c r="AN186" s="14">
        <f t="shared" si="195"/>
        <v>0.99937429986663651</v>
      </c>
      <c r="AO186" s="14">
        <f t="shared" si="247"/>
        <v>-6.2537092773118363E-4</v>
      </c>
      <c r="AP186" s="14">
        <f t="shared" si="196"/>
        <v>-6.2881048659483296E-2</v>
      </c>
      <c r="AQ186" s="14">
        <f t="shared" si="197"/>
        <v>3.1440524329741648E-3</v>
      </c>
      <c r="AR186" s="14">
        <f t="shared" si="248"/>
        <v>165.46471565387913</v>
      </c>
      <c r="AW186" s="31">
        <f t="shared" si="249"/>
        <v>266</v>
      </c>
      <c r="AX186" s="48">
        <v>44956</v>
      </c>
      <c r="AY186" s="49">
        <v>100.550003</v>
      </c>
      <c r="AZ186" s="53">
        <f t="shared" si="198"/>
        <v>43.503713669829338</v>
      </c>
      <c r="BA186" s="53">
        <f t="shared" si="199"/>
        <v>43.494138372598186</v>
      </c>
      <c r="BB186" s="54">
        <f t="shared" si="200"/>
        <v>1</v>
      </c>
      <c r="BC186" s="14">
        <f t="shared" si="201"/>
        <v>1</v>
      </c>
      <c r="BD186" s="14">
        <f t="shared" si="250"/>
        <v>0</v>
      </c>
      <c r="BE186" s="14">
        <f t="shared" si="202"/>
        <v>0</v>
      </c>
      <c r="BF186" s="14">
        <f t="shared" si="203"/>
        <v>0</v>
      </c>
      <c r="BG186" s="14">
        <f t="shared" si="251"/>
        <v>114.22845105</v>
      </c>
      <c r="BL186" s="31">
        <f t="shared" si="252"/>
        <v>266</v>
      </c>
      <c r="BM186" s="48">
        <v>44956</v>
      </c>
      <c r="BN186" s="49">
        <v>100.550003</v>
      </c>
      <c r="BO186" s="53">
        <f t="shared" si="204"/>
        <v>3.2268980784030776</v>
      </c>
      <c r="BP186" s="53">
        <f t="shared" si="205"/>
        <v>3.2173227811719314</v>
      </c>
      <c r="BQ186" s="54">
        <f t="shared" si="206"/>
        <v>0.99937429986663651</v>
      </c>
      <c r="BR186" s="14">
        <f t="shared" si="207"/>
        <v>0.99937429986663651</v>
      </c>
      <c r="BS186" s="14">
        <f t="shared" si="253"/>
        <v>-6.2537092773118363E-4</v>
      </c>
      <c r="BT186" s="14">
        <f t="shared" si="208"/>
        <v>-6.2881048659483296E-2</v>
      </c>
      <c r="BU186" s="14">
        <f t="shared" si="209"/>
        <v>3.1440524329741648E-3</v>
      </c>
      <c r="BV186" s="14">
        <f t="shared" si="254"/>
        <v>165.46471565387913</v>
      </c>
      <c r="CA186" s="31">
        <f t="shared" si="255"/>
        <v>266</v>
      </c>
      <c r="CB186" s="48">
        <v>44956</v>
      </c>
      <c r="CC186" s="49">
        <v>100.550003</v>
      </c>
      <c r="CD186" s="53">
        <f t="shared" si="210"/>
        <v>5.3367759056734414</v>
      </c>
      <c r="CE186" s="53">
        <f t="shared" si="211"/>
        <v>5.3272006084422951</v>
      </c>
      <c r="CF186" s="54">
        <f t="shared" si="212"/>
        <v>0.99999995269307207</v>
      </c>
      <c r="CG186" s="14">
        <f t="shared" si="213"/>
        <v>0.99999995269307207</v>
      </c>
      <c r="CH186" s="14">
        <f t="shared" si="256"/>
        <v>-4.7306045303230349E-8</v>
      </c>
      <c r="CI186" s="14">
        <f t="shared" si="214"/>
        <v>-4.7566229971579477E-6</v>
      </c>
      <c r="CJ186" s="14">
        <f t="shared" si="215"/>
        <v>2.3783114985789741E-7</v>
      </c>
      <c r="CK186" s="14">
        <f t="shared" si="257"/>
        <v>173.72779165033296</v>
      </c>
      <c r="CP186" s="31">
        <f t="shared" si="258"/>
        <v>266</v>
      </c>
      <c r="CQ186" s="48">
        <v>44956</v>
      </c>
      <c r="CR186" s="49">
        <v>100.550003</v>
      </c>
      <c r="CS186" s="53">
        <f t="shared" si="216"/>
        <v>36.093840716591664</v>
      </c>
      <c r="CT186" s="53">
        <f t="shared" si="217"/>
        <v>36.08426541936052</v>
      </c>
      <c r="CU186" s="54">
        <f t="shared" si="218"/>
        <v>1</v>
      </c>
      <c r="CV186" s="14">
        <f t="shared" si="219"/>
        <v>1</v>
      </c>
      <c r="CW186" s="14">
        <f t="shared" si="259"/>
        <v>0</v>
      </c>
      <c r="CX186" s="14">
        <f t="shared" si="220"/>
        <v>0</v>
      </c>
      <c r="CY186" s="14">
        <f t="shared" si="221"/>
        <v>0</v>
      </c>
      <c r="CZ186" s="14">
        <f t="shared" si="260"/>
        <v>114.22845105</v>
      </c>
      <c r="DE186" s="31">
        <f t="shared" si="261"/>
        <v>266</v>
      </c>
      <c r="DF186" s="48">
        <v>44956</v>
      </c>
      <c r="DG186" s="49">
        <v>100.550003</v>
      </c>
      <c r="DH186" s="53">
        <f t="shared" si="222"/>
        <v>-15.813926701521074</v>
      </c>
      <c r="DI186" s="53">
        <f t="shared" si="223"/>
        <v>-15.823501998752223</v>
      </c>
      <c r="DJ186" s="54">
        <f t="shared" si="224"/>
        <v>1.2471205285841732E-56</v>
      </c>
      <c r="DK186" s="14">
        <f t="shared" si="225"/>
        <v>1.2471205285841732E-56</v>
      </c>
      <c r="DL186" s="14">
        <f t="shared" si="262"/>
        <v>-1.5584932628997536E-43</v>
      </c>
      <c r="DM186" s="14">
        <f t="shared" si="226"/>
        <v>-1.5670650226005002E-41</v>
      </c>
      <c r="DN186" s="14">
        <f t="shared" si="227"/>
        <v>7.8353251130025011E-43</v>
      </c>
      <c r="DO186" s="14">
        <f t="shared" si="263"/>
        <v>118.69998918410973</v>
      </c>
      <c r="DT186" s="31">
        <f t="shared" si="264"/>
        <v>266</v>
      </c>
      <c r="DU186" s="48">
        <v>44956</v>
      </c>
      <c r="DV186" s="49">
        <v>100.550003</v>
      </c>
      <c r="DW186" s="53">
        <f t="shared" si="228"/>
        <v>75.616001395767825</v>
      </c>
      <c r="DX186" s="53">
        <f t="shared" si="229"/>
        <v>75.606426098536687</v>
      </c>
      <c r="DY186" s="54">
        <f t="shared" si="230"/>
        <v>1</v>
      </c>
      <c r="DZ186" s="14">
        <f t="shared" si="231"/>
        <v>1</v>
      </c>
      <c r="EA186" s="14">
        <f t="shared" si="265"/>
        <v>0</v>
      </c>
      <c r="EB186" s="14">
        <f t="shared" si="232"/>
        <v>0</v>
      </c>
      <c r="EC186" s="14">
        <f t="shared" si="233"/>
        <v>0</v>
      </c>
      <c r="ED186" s="14">
        <f t="shared" si="266"/>
        <v>114.22845105</v>
      </c>
      <c r="EI186" s="31">
        <f t="shared" si="267"/>
        <v>266</v>
      </c>
      <c r="EJ186" s="48">
        <v>44956</v>
      </c>
      <c r="EK186" s="49">
        <v>100.550003</v>
      </c>
      <c r="EL186" s="53">
        <f t="shared" si="234"/>
        <v>128.96427993320842</v>
      </c>
      <c r="EM186" s="53">
        <f t="shared" si="235"/>
        <v>128.95470463597727</v>
      </c>
      <c r="EN186" s="54">
        <f t="shared" si="236"/>
        <v>1</v>
      </c>
      <c r="EO186" s="14">
        <f t="shared" si="237"/>
        <v>1</v>
      </c>
      <c r="EP186" s="14">
        <f t="shared" si="268"/>
        <v>0</v>
      </c>
      <c r="EQ186" s="14">
        <f t="shared" si="238"/>
        <v>0</v>
      </c>
      <c r="ER186" s="14">
        <f t="shared" si="239"/>
        <v>0</v>
      </c>
      <c r="ES186" s="14">
        <f t="shared" si="269"/>
        <v>114.22845105</v>
      </c>
    </row>
    <row r="187" spans="4:149" x14ac:dyDescent="0.35">
      <c r="D187" s="31">
        <f t="shared" si="240"/>
        <v>267</v>
      </c>
      <c r="E187" s="48">
        <v>44957</v>
      </c>
      <c r="F187" s="49">
        <v>103.129997</v>
      </c>
      <c r="G187" s="53">
        <f t="shared" si="180"/>
        <v>15.775224754278545</v>
      </c>
      <c r="H187" s="53">
        <f t="shared" si="181"/>
        <v>15.765697939876553</v>
      </c>
      <c r="I187" s="54">
        <f t="shared" si="182"/>
        <v>1</v>
      </c>
      <c r="J187" s="14">
        <f t="shared" si="183"/>
        <v>1</v>
      </c>
      <c r="K187" s="14">
        <f t="shared" si="241"/>
        <v>0</v>
      </c>
      <c r="L187" s="14">
        <f t="shared" si="184"/>
        <v>0</v>
      </c>
      <c r="M187" s="14">
        <f t="shared" si="185"/>
        <v>0</v>
      </c>
      <c r="N187" s="14">
        <f t="shared" si="242"/>
        <v>145.93256506585155</v>
      </c>
      <c r="S187" s="31">
        <f t="shared" si="243"/>
        <v>267</v>
      </c>
      <c r="T187" s="48">
        <v>44957</v>
      </c>
      <c r="U187" s="49">
        <v>103.129997</v>
      </c>
      <c r="V187" s="53">
        <f t="shared" si="186"/>
        <v>12.370595002451861</v>
      </c>
      <c r="W187" s="53">
        <f t="shared" si="187"/>
        <v>12.361068188049869</v>
      </c>
      <c r="X187" s="54">
        <f t="shared" si="188"/>
        <v>1</v>
      </c>
      <c r="Y187" s="14">
        <f t="shared" si="189"/>
        <v>1</v>
      </c>
      <c r="Z187" s="14">
        <f t="shared" si="244"/>
        <v>0</v>
      </c>
      <c r="AA187" s="14">
        <f t="shared" si="190"/>
        <v>0</v>
      </c>
      <c r="AB187" s="14">
        <f t="shared" si="191"/>
        <v>0</v>
      </c>
      <c r="AC187" s="14">
        <f t="shared" si="245"/>
        <v>167.58477418798844</v>
      </c>
      <c r="AH187" s="31">
        <f t="shared" si="246"/>
        <v>267</v>
      </c>
      <c r="AI187" s="48">
        <v>44957</v>
      </c>
      <c r="AJ187" s="49">
        <v>103.129997</v>
      </c>
      <c r="AK187" s="53">
        <f t="shared" si="192"/>
        <v>5.8757268222605905</v>
      </c>
      <c r="AL187" s="53">
        <f t="shared" si="193"/>
        <v>5.8662000078585983</v>
      </c>
      <c r="AM187" s="54">
        <f t="shared" si="194"/>
        <v>0.99999999789503957</v>
      </c>
      <c r="AN187" s="14">
        <f t="shared" si="195"/>
        <v>0.99999999789503957</v>
      </c>
      <c r="AO187" s="14">
        <f t="shared" si="247"/>
        <v>6.2569802840306554E-4</v>
      </c>
      <c r="AP187" s="14">
        <f t="shared" si="196"/>
        <v>6.4528235792114072E-2</v>
      </c>
      <c r="AQ187" s="14">
        <f t="shared" si="197"/>
        <v>3.2264117896057039E-3</v>
      </c>
      <c r="AR187" s="14">
        <f t="shared" si="248"/>
        <v>165.53247030146085</v>
      </c>
      <c r="AW187" s="31">
        <f t="shared" si="249"/>
        <v>267</v>
      </c>
      <c r="AX187" s="48">
        <v>44957</v>
      </c>
      <c r="AY187" s="49">
        <v>103.129997</v>
      </c>
      <c r="AZ187" s="53">
        <f t="shared" si="198"/>
        <v>46.357514809159376</v>
      </c>
      <c r="BA187" s="53">
        <f t="shared" si="199"/>
        <v>46.347987994757382</v>
      </c>
      <c r="BB187" s="54">
        <f t="shared" si="200"/>
        <v>1</v>
      </c>
      <c r="BC187" s="14">
        <f t="shared" si="201"/>
        <v>1</v>
      </c>
      <c r="BD187" s="14">
        <f t="shared" si="250"/>
        <v>0</v>
      </c>
      <c r="BE187" s="14">
        <f t="shared" si="202"/>
        <v>0</v>
      </c>
      <c r="BF187" s="14">
        <f t="shared" si="203"/>
        <v>0</v>
      </c>
      <c r="BG187" s="14">
        <f t="shared" si="251"/>
        <v>114.22845105</v>
      </c>
      <c r="BL187" s="31">
        <f t="shared" si="252"/>
        <v>267</v>
      </c>
      <c r="BM187" s="48">
        <v>44957</v>
      </c>
      <c r="BN187" s="49">
        <v>103.129997</v>
      </c>
      <c r="BO187" s="53">
        <f t="shared" si="204"/>
        <v>5.8757268222605905</v>
      </c>
      <c r="BP187" s="53">
        <f t="shared" si="205"/>
        <v>5.8662000078585983</v>
      </c>
      <c r="BQ187" s="54">
        <f t="shared" si="206"/>
        <v>0.99999999789503957</v>
      </c>
      <c r="BR187" s="14">
        <f t="shared" si="207"/>
        <v>0.99999999789503957</v>
      </c>
      <c r="BS187" s="14">
        <f t="shared" si="253"/>
        <v>6.2569802840306554E-4</v>
      </c>
      <c r="BT187" s="14">
        <f t="shared" si="208"/>
        <v>6.4528235792114072E-2</v>
      </c>
      <c r="BU187" s="14">
        <f t="shared" si="209"/>
        <v>3.2264117896057039E-3</v>
      </c>
      <c r="BV187" s="14">
        <f t="shared" si="254"/>
        <v>165.53247030146085</v>
      </c>
      <c r="CA187" s="31">
        <f t="shared" si="255"/>
        <v>267</v>
      </c>
      <c r="CB187" s="48">
        <v>44957</v>
      </c>
      <c r="CC187" s="49">
        <v>103.129997</v>
      </c>
      <c r="CD187" s="53">
        <f t="shared" si="210"/>
        <v>7.996342010617207</v>
      </c>
      <c r="CE187" s="53">
        <f t="shared" si="211"/>
        <v>7.9868151962152156</v>
      </c>
      <c r="CF187" s="54">
        <f t="shared" si="212"/>
        <v>0.99999999999999933</v>
      </c>
      <c r="CG187" s="14">
        <f t="shared" si="213"/>
        <v>0.99999999999999933</v>
      </c>
      <c r="CH187" s="14">
        <f t="shared" si="256"/>
        <v>4.7306927264401111E-8</v>
      </c>
      <c r="CI187" s="14">
        <f t="shared" si="214"/>
        <v>4.8787632668569053E-6</v>
      </c>
      <c r="CJ187" s="14">
        <f t="shared" si="215"/>
        <v>2.4393816334284527E-7</v>
      </c>
      <c r="CK187" s="14">
        <f t="shared" si="257"/>
        <v>173.72779677303438</v>
      </c>
      <c r="CP187" s="31">
        <f t="shared" si="258"/>
        <v>267</v>
      </c>
      <c r="CQ187" s="48">
        <v>44957</v>
      </c>
      <c r="CR187" s="49">
        <v>103.129997</v>
      </c>
      <c r="CS187" s="53">
        <f t="shared" si="216"/>
        <v>38.909932335268955</v>
      </c>
      <c r="CT187" s="53">
        <f t="shared" si="217"/>
        <v>38.900405520866961</v>
      </c>
      <c r="CU187" s="54">
        <f t="shared" si="218"/>
        <v>1</v>
      </c>
      <c r="CV187" s="14">
        <f t="shared" si="219"/>
        <v>1</v>
      </c>
      <c r="CW187" s="14">
        <f t="shared" si="259"/>
        <v>0</v>
      </c>
      <c r="CX187" s="14">
        <f t="shared" si="220"/>
        <v>0</v>
      </c>
      <c r="CY187" s="14">
        <f t="shared" si="221"/>
        <v>0</v>
      </c>
      <c r="CZ187" s="14">
        <f t="shared" si="260"/>
        <v>114.22845105</v>
      </c>
      <c r="DE187" s="31">
        <f t="shared" si="261"/>
        <v>267</v>
      </c>
      <c r="DF187" s="48">
        <v>44957</v>
      </c>
      <c r="DG187" s="49">
        <v>103.129997</v>
      </c>
      <c r="DH187" s="53">
        <f t="shared" si="222"/>
        <v>-13.261998455123571</v>
      </c>
      <c r="DI187" s="53">
        <f t="shared" si="223"/>
        <v>-13.271525269525561</v>
      </c>
      <c r="DJ187" s="54">
        <f t="shared" si="224"/>
        <v>1.922552924473769E-40</v>
      </c>
      <c r="DK187" s="14">
        <f t="shared" si="225"/>
        <v>1.922552924473769E-40</v>
      </c>
      <c r="DL187" s="14">
        <f t="shared" si="262"/>
        <v>1.922552924473769E-40</v>
      </c>
      <c r="DM187" s="14">
        <f t="shared" si="226"/>
        <v>1.9827287733332103E-38</v>
      </c>
      <c r="DN187" s="14">
        <f t="shared" si="227"/>
        <v>9.9136438666660516E-40</v>
      </c>
      <c r="DO187" s="14">
        <f t="shared" si="263"/>
        <v>118.69998918410973</v>
      </c>
      <c r="DT187" s="31">
        <f t="shared" si="264"/>
        <v>267</v>
      </c>
      <c r="DU187" s="48">
        <v>44957</v>
      </c>
      <c r="DV187" s="49">
        <v>103.129997</v>
      </c>
      <c r="DW187" s="53">
        <f t="shared" si="228"/>
        <v>78.63322490210075</v>
      </c>
      <c r="DX187" s="53">
        <f t="shared" si="229"/>
        <v>78.623698087698756</v>
      </c>
      <c r="DY187" s="54">
        <f t="shared" si="230"/>
        <v>1</v>
      </c>
      <c r="DZ187" s="14">
        <f t="shared" si="231"/>
        <v>1</v>
      </c>
      <c r="EA187" s="14">
        <f t="shared" si="265"/>
        <v>0</v>
      </c>
      <c r="EB187" s="14">
        <f t="shared" si="232"/>
        <v>0</v>
      </c>
      <c r="EC187" s="14">
        <f t="shared" si="233"/>
        <v>0</v>
      </c>
      <c r="ED187" s="14">
        <f t="shared" si="266"/>
        <v>114.22845105</v>
      </c>
      <c r="EI187" s="31">
        <f t="shared" si="267"/>
        <v>267</v>
      </c>
      <c r="EJ187" s="48">
        <v>44957</v>
      </c>
      <c r="EK187" s="49">
        <v>103.129997</v>
      </c>
      <c r="EL187" s="53">
        <f t="shared" si="234"/>
        <v>132.25299770455675</v>
      </c>
      <c r="EM187" s="53">
        <f t="shared" si="235"/>
        <v>132.24347089015473</v>
      </c>
      <c r="EN187" s="54">
        <f t="shared" si="236"/>
        <v>1</v>
      </c>
      <c r="EO187" s="14">
        <f t="shared" si="237"/>
        <v>1</v>
      </c>
      <c r="EP187" s="14">
        <f t="shared" si="268"/>
        <v>0</v>
      </c>
      <c r="EQ187" s="14">
        <f t="shared" si="238"/>
        <v>0</v>
      </c>
      <c r="ER187" s="14">
        <f t="shared" si="239"/>
        <v>0</v>
      </c>
      <c r="ES187" s="14">
        <f t="shared" si="269"/>
        <v>114.22845105</v>
      </c>
    </row>
    <row r="188" spans="4:149" x14ac:dyDescent="0.35">
      <c r="D188" s="31">
        <f t="shared" si="240"/>
        <v>268</v>
      </c>
      <c r="E188" s="48">
        <v>44958</v>
      </c>
      <c r="F188" s="49">
        <v>105.150002</v>
      </c>
      <c r="G188" s="53">
        <f t="shared" si="180"/>
        <v>17.875824420129199</v>
      </c>
      <c r="H188" s="53">
        <f t="shared" si="181"/>
        <v>17.866346336555225</v>
      </c>
      <c r="I188" s="54">
        <f t="shared" si="182"/>
        <v>1</v>
      </c>
      <c r="J188" s="14">
        <f t="shared" si="183"/>
        <v>1</v>
      </c>
      <c r="K188" s="14">
        <f t="shared" si="241"/>
        <v>0</v>
      </c>
      <c r="L188" s="14">
        <f t="shared" si="184"/>
        <v>0</v>
      </c>
      <c r="M188" s="14">
        <f t="shared" si="185"/>
        <v>0</v>
      </c>
      <c r="N188" s="14">
        <f t="shared" si="242"/>
        <v>145.93256506585155</v>
      </c>
      <c r="S188" s="31">
        <f t="shared" si="243"/>
        <v>268</v>
      </c>
      <c r="T188" s="48">
        <v>44958</v>
      </c>
      <c r="U188" s="49">
        <v>105.150002</v>
      </c>
      <c r="V188" s="53">
        <f t="shared" si="186"/>
        <v>14.453690029773867</v>
      </c>
      <c r="W188" s="53">
        <f t="shared" si="187"/>
        <v>14.444211946199895</v>
      </c>
      <c r="X188" s="54">
        <f t="shared" si="188"/>
        <v>1</v>
      </c>
      <c r="Y188" s="14">
        <f t="shared" si="189"/>
        <v>1</v>
      </c>
      <c r="Z188" s="14">
        <f t="shared" si="244"/>
        <v>0</v>
      </c>
      <c r="AA188" s="14">
        <f t="shared" si="190"/>
        <v>0</v>
      </c>
      <c r="AB188" s="14">
        <f t="shared" si="191"/>
        <v>0</v>
      </c>
      <c r="AC188" s="14">
        <f t="shared" si="245"/>
        <v>167.58477418798844</v>
      </c>
      <c r="AH188" s="31">
        <f t="shared" si="246"/>
        <v>268</v>
      </c>
      <c r="AI188" s="48">
        <v>44958</v>
      </c>
      <c r="AJ188" s="49">
        <v>105.150002</v>
      </c>
      <c r="AK188" s="53">
        <f t="shared" si="192"/>
        <v>7.9254289910127822</v>
      </c>
      <c r="AL188" s="53">
        <f t="shared" si="193"/>
        <v>7.9159509074388108</v>
      </c>
      <c r="AM188" s="54">
        <f t="shared" si="194"/>
        <v>0.99999999999999889</v>
      </c>
      <c r="AN188" s="14">
        <f t="shared" si="195"/>
        <v>0.99999999999999889</v>
      </c>
      <c r="AO188" s="14">
        <f t="shared" si="247"/>
        <v>2.1049593179611747E-9</v>
      </c>
      <c r="AP188" s="14">
        <f t="shared" si="196"/>
        <v>2.2133647649353616E-7</v>
      </c>
      <c r="AQ188" s="14">
        <f t="shared" si="197"/>
        <v>1.1066823824676809E-8</v>
      </c>
      <c r="AR188" s="14">
        <f t="shared" si="248"/>
        <v>165.53247053386414</v>
      </c>
      <c r="AW188" s="31">
        <f t="shared" si="249"/>
        <v>268</v>
      </c>
      <c r="AX188" s="48">
        <v>44958</v>
      </c>
      <c r="AY188" s="49">
        <v>105.150002</v>
      </c>
      <c r="AZ188" s="53">
        <f t="shared" si="198"/>
        <v>48.615350935891328</v>
      </c>
      <c r="BA188" s="53">
        <f t="shared" si="199"/>
        <v>48.605872852317354</v>
      </c>
      <c r="BB188" s="54">
        <f t="shared" si="200"/>
        <v>1</v>
      </c>
      <c r="BC188" s="14">
        <f t="shared" si="201"/>
        <v>1</v>
      </c>
      <c r="BD188" s="14">
        <f t="shared" si="250"/>
        <v>0</v>
      </c>
      <c r="BE188" s="14">
        <f t="shared" si="202"/>
        <v>0</v>
      </c>
      <c r="BF188" s="14">
        <f t="shared" si="203"/>
        <v>0</v>
      </c>
      <c r="BG188" s="14">
        <f t="shared" si="251"/>
        <v>114.22845105</v>
      </c>
      <c r="BL188" s="31">
        <f t="shared" si="252"/>
        <v>268</v>
      </c>
      <c r="BM188" s="48">
        <v>44958</v>
      </c>
      <c r="BN188" s="49">
        <v>105.150002</v>
      </c>
      <c r="BO188" s="53">
        <f t="shared" si="204"/>
        <v>7.9254289910127822</v>
      </c>
      <c r="BP188" s="53">
        <f t="shared" si="205"/>
        <v>7.9159509074388108</v>
      </c>
      <c r="BQ188" s="54">
        <f t="shared" si="206"/>
        <v>0.99999999999999889</v>
      </c>
      <c r="BR188" s="14">
        <f t="shared" si="207"/>
        <v>0.99999999999999889</v>
      </c>
      <c r="BS188" s="14">
        <f t="shared" si="253"/>
        <v>2.1049593179611747E-9</v>
      </c>
      <c r="BT188" s="14">
        <f t="shared" si="208"/>
        <v>2.2133647649353616E-7</v>
      </c>
      <c r="BU188" s="14">
        <f t="shared" si="209"/>
        <v>1.1066823824676809E-8</v>
      </c>
      <c r="BV188" s="14">
        <f t="shared" si="254"/>
        <v>165.53247053386414</v>
      </c>
      <c r="CA188" s="31">
        <f t="shared" si="255"/>
        <v>268</v>
      </c>
      <c r="CB188" s="48">
        <v>44958</v>
      </c>
      <c r="CC188" s="49">
        <v>105.150002</v>
      </c>
      <c r="CD188" s="53">
        <f t="shared" si="210"/>
        <v>10.056947157089857</v>
      </c>
      <c r="CE188" s="53">
        <f t="shared" si="211"/>
        <v>10.047469073515884</v>
      </c>
      <c r="CF188" s="54">
        <f t="shared" si="212"/>
        <v>1</v>
      </c>
      <c r="CG188" s="14">
        <f t="shared" si="213"/>
        <v>1</v>
      </c>
      <c r="CH188" s="14">
        <f t="shared" si="256"/>
        <v>0</v>
      </c>
      <c r="CI188" s="14">
        <f t="shared" si="214"/>
        <v>0</v>
      </c>
      <c r="CJ188" s="14">
        <f t="shared" si="215"/>
        <v>0</v>
      </c>
      <c r="CK188" s="14">
        <f t="shared" si="257"/>
        <v>173.72779677303438</v>
      </c>
      <c r="CP188" s="31">
        <f t="shared" si="258"/>
        <v>268</v>
      </c>
      <c r="CQ188" s="48">
        <v>44958</v>
      </c>
      <c r="CR188" s="49">
        <v>105.150002</v>
      </c>
      <c r="CS188" s="53">
        <f t="shared" si="216"/>
        <v>41.129477297139978</v>
      </c>
      <c r="CT188" s="53">
        <f t="shared" si="217"/>
        <v>41.119999213566004</v>
      </c>
      <c r="CU188" s="54">
        <f t="shared" si="218"/>
        <v>1</v>
      </c>
      <c r="CV188" s="14">
        <f t="shared" si="219"/>
        <v>1</v>
      </c>
      <c r="CW188" s="14">
        <f t="shared" si="259"/>
        <v>0</v>
      </c>
      <c r="CX188" s="14">
        <f t="shared" si="220"/>
        <v>0</v>
      </c>
      <c r="CY188" s="14">
        <f t="shared" si="221"/>
        <v>0</v>
      </c>
      <c r="CZ188" s="14">
        <f t="shared" si="260"/>
        <v>114.22845105</v>
      </c>
      <c r="DE188" s="31">
        <f t="shared" si="261"/>
        <v>268</v>
      </c>
      <c r="DF188" s="48">
        <v>44958</v>
      </c>
      <c r="DG188" s="49">
        <v>105.150002</v>
      </c>
      <c r="DH188" s="53">
        <f t="shared" si="222"/>
        <v>-11.310691409383224</v>
      </c>
      <c r="DI188" s="53">
        <f t="shared" si="223"/>
        <v>-11.320169492957197</v>
      </c>
      <c r="DJ188" s="54">
        <f t="shared" si="224"/>
        <v>5.8085226188854836E-30</v>
      </c>
      <c r="DK188" s="14">
        <f t="shared" si="225"/>
        <v>5.8085226188854836E-30</v>
      </c>
      <c r="DL188" s="14">
        <f t="shared" si="262"/>
        <v>5.8085226186932282E-30</v>
      </c>
      <c r="DM188" s="14">
        <f t="shared" si="226"/>
        <v>6.1076616497263821E-28</v>
      </c>
      <c r="DN188" s="14">
        <f t="shared" si="227"/>
        <v>3.0538308248631913E-29</v>
      </c>
      <c r="DO188" s="14">
        <f t="shared" si="263"/>
        <v>118.69998918410973</v>
      </c>
      <c r="DT188" s="31">
        <f t="shared" si="264"/>
        <v>268</v>
      </c>
      <c r="DU188" s="48">
        <v>44958</v>
      </c>
      <c r="DV188" s="49">
        <v>105.150002</v>
      </c>
      <c r="DW188" s="53">
        <f t="shared" si="228"/>
        <v>81.057004076862697</v>
      </c>
      <c r="DX188" s="53">
        <f t="shared" si="229"/>
        <v>81.04752599328873</v>
      </c>
      <c r="DY188" s="54">
        <f t="shared" si="230"/>
        <v>1</v>
      </c>
      <c r="DZ188" s="14">
        <f t="shared" si="231"/>
        <v>1</v>
      </c>
      <c r="EA188" s="14">
        <f t="shared" si="265"/>
        <v>0</v>
      </c>
      <c r="EB188" s="14">
        <f t="shared" si="232"/>
        <v>0</v>
      </c>
      <c r="EC188" s="14">
        <f t="shared" si="233"/>
        <v>0</v>
      </c>
      <c r="ED188" s="14">
        <f t="shared" si="266"/>
        <v>114.22845105</v>
      </c>
      <c r="EI188" s="31">
        <f t="shared" si="267"/>
        <v>268</v>
      </c>
      <c r="EJ188" s="48">
        <v>44958</v>
      </c>
      <c r="EK188" s="49">
        <v>105.150002</v>
      </c>
      <c r="EL188" s="53">
        <f t="shared" si="234"/>
        <v>134.95245876231661</v>
      </c>
      <c r="EM188" s="53">
        <f t="shared" si="235"/>
        <v>134.94298067874266</v>
      </c>
      <c r="EN188" s="54">
        <f t="shared" si="236"/>
        <v>1</v>
      </c>
      <c r="EO188" s="14">
        <f t="shared" si="237"/>
        <v>1</v>
      </c>
      <c r="EP188" s="14">
        <f t="shared" si="268"/>
        <v>0</v>
      </c>
      <c r="EQ188" s="14">
        <f t="shared" si="238"/>
        <v>0</v>
      </c>
      <c r="ER188" s="14">
        <f t="shared" si="239"/>
        <v>0</v>
      </c>
      <c r="ES188" s="14">
        <f t="shared" si="269"/>
        <v>114.22845105</v>
      </c>
    </row>
    <row r="189" spans="4:149" x14ac:dyDescent="0.35">
      <c r="D189" s="31">
        <f t="shared" si="240"/>
        <v>269</v>
      </c>
      <c r="E189" s="48">
        <v>44959</v>
      </c>
      <c r="F189" s="49">
        <v>112.910004</v>
      </c>
      <c r="G189" s="53">
        <f t="shared" si="180"/>
        <v>25.492887736432589</v>
      </c>
      <c r="H189" s="53">
        <f t="shared" si="181"/>
        <v>25.483458635530571</v>
      </c>
      <c r="I189" s="54">
        <f t="shared" si="182"/>
        <v>1</v>
      </c>
      <c r="J189" s="14">
        <f t="shared" si="183"/>
        <v>1</v>
      </c>
      <c r="K189" s="14">
        <f t="shared" si="241"/>
        <v>0</v>
      </c>
      <c r="L189" s="14">
        <f t="shared" si="184"/>
        <v>0</v>
      </c>
      <c r="M189" s="14">
        <f t="shared" si="185"/>
        <v>0</v>
      </c>
      <c r="N189" s="14">
        <f t="shared" si="242"/>
        <v>145.93256506585155</v>
      </c>
      <c r="S189" s="31">
        <f t="shared" si="243"/>
        <v>269</v>
      </c>
      <c r="T189" s="48">
        <v>44959</v>
      </c>
      <c r="U189" s="49">
        <v>112.910004</v>
      </c>
      <c r="V189" s="53">
        <f t="shared" si="186"/>
        <v>22.052975904943331</v>
      </c>
      <c r="W189" s="53">
        <f t="shared" si="187"/>
        <v>22.043546804041313</v>
      </c>
      <c r="X189" s="54">
        <f t="shared" si="188"/>
        <v>1</v>
      </c>
      <c r="Y189" s="14">
        <f t="shared" si="189"/>
        <v>1</v>
      </c>
      <c r="Z189" s="14">
        <f t="shared" si="244"/>
        <v>0</v>
      </c>
      <c r="AA189" s="14">
        <f t="shared" si="190"/>
        <v>0</v>
      </c>
      <c r="AB189" s="14">
        <f t="shared" si="191"/>
        <v>0</v>
      </c>
      <c r="AC189" s="14">
        <f t="shared" si="245"/>
        <v>167.58477418798844</v>
      </c>
      <c r="AH189" s="31">
        <f t="shared" si="246"/>
        <v>269</v>
      </c>
      <c r="AI189" s="48">
        <v>44959</v>
      </c>
      <c r="AJ189" s="49">
        <v>112.910004</v>
      </c>
      <c r="AK189" s="53">
        <f t="shared" si="192"/>
        <v>15.490801593620329</v>
      </c>
      <c r="AL189" s="53">
        <f t="shared" si="193"/>
        <v>15.481372492718313</v>
      </c>
      <c r="AM189" s="54">
        <f t="shared" si="194"/>
        <v>1</v>
      </c>
      <c r="AN189" s="14">
        <f t="shared" si="195"/>
        <v>1</v>
      </c>
      <c r="AO189" s="14">
        <f t="shared" si="247"/>
        <v>0</v>
      </c>
      <c r="AP189" s="14">
        <f t="shared" si="196"/>
        <v>0</v>
      </c>
      <c r="AQ189" s="14">
        <f t="shared" si="197"/>
        <v>0</v>
      </c>
      <c r="AR189" s="14">
        <f t="shared" si="248"/>
        <v>165.53247053386414</v>
      </c>
      <c r="AW189" s="31">
        <f t="shared" si="249"/>
        <v>269</v>
      </c>
      <c r="AX189" s="48">
        <v>44959</v>
      </c>
      <c r="AY189" s="49">
        <v>112.910004</v>
      </c>
      <c r="AZ189" s="53">
        <f t="shared" si="198"/>
        <v>56.392101178768748</v>
      </c>
      <c r="BA189" s="53">
        <f t="shared" si="199"/>
        <v>56.382672077866729</v>
      </c>
      <c r="BB189" s="54">
        <f t="shared" si="200"/>
        <v>1</v>
      </c>
      <c r="BC189" s="14">
        <f t="shared" si="201"/>
        <v>1</v>
      </c>
      <c r="BD189" s="14">
        <f t="shared" si="250"/>
        <v>0</v>
      </c>
      <c r="BE189" s="14">
        <f t="shared" si="202"/>
        <v>0</v>
      </c>
      <c r="BF189" s="14">
        <f t="shared" si="203"/>
        <v>0</v>
      </c>
      <c r="BG189" s="14">
        <f t="shared" si="251"/>
        <v>114.22845105</v>
      </c>
      <c r="BL189" s="31">
        <f t="shared" si="252"/>
        <v>269</v>
      </c>
      <c r="BM189" s="48">
        <v>44959</v>
      </c>
      <c r="BN189" s="49">
        <v>112.910004</v>
      </c>
      <c r="BO189" s="53">
        <f t="shared" si="204"/>
        <v>15.490801593620329</v>
      </c>
      <c r="BP189" s="53">
        <f t="shared" si="205"/>
        <v>15.481372492718313</v>
      </c>
      <c r="BQ189" s="54">
        <f t="shared" si="206"/>
        <v>1</v>
      </c>
      <c r="BR189" s="14">
        <f t="shared" si="207"/>
        <v>1</v>
      </c>
      <c r="BS189" s="14">
        <f t="shared" si="253"/>
        <v>0</v>
      </c>
      <c r="BT189" s="14">
        <f t="shared" si="208"/>
        <v>0</v>
      </c>
      <c r="BU189" s="14">
        <f t="shared" si="209"/>
        <v>0</v>
      </c>
      <c r="BV189" s="14">
        <f t="shared" si="254"/>
        <v>165.53247053386414</v>
      </c>
      <c r="CA189" s="31">
        <f t="shared" si="255"/>
        <v>269</v>
      </c>
      <c r="CB189" s="48">
        <v>44959</v>
      </c>
      <c r="CC189" s="49">
        <v>112.910004</v>
      </c>
      <c r="CD189" s="53">
        <f t="shared" si="210"/>
        <v>17.633392655849622</v>
      </c>
      <c r="CE189" s="53">
        <f t="shared" si="211"/>
        <v>17.623963554947604</v>
      </c>
      <c r="CF189" s="54">
        <f t="shared" si="212"/>
        <v>1</v>
      </c>
      <c r="CG189" s="14">
        <f t="shared" si="213"/>
        <v>1</v>
      </c>
      <c r="CH189" s="14">
        <f t="shared" si="256"/>
        <v>0</v>
      </c>
      <c r="CI189" s="14">
        <f t="shared" si="214"/>
        <v>0</v>
      </c>
      <c r="CJ189" s="14">
        <f t="shared" si="215"/>
        <v>0</v>
      </c>
      <c r="CK189" s="14">
        <f t="shared" si="257"/>
        <v>173.72779677303438</v>
      </c>
      <c r="CP189" s="31">
        <f t="shared" si="258"/>
        <v>269</v>
      </c>
      <c r="CQ189" s="48">
        <v>44959</v>
      </c>
      <c r="CR189" s="49">
        <v>112.910004</v>
      </c>
      <c r="CS189" s="53">
        <f t="shared" si="216"/>
        <v>48.867339623071736</v>
      </c>
      <c r="CT189" s="53">
        <f t="shared" si="217"/>
        <v>48.857910522169725</v>
      </c>
      <c r="CU189" s="54">
        <f t="shared" si="218"/>
        <v>1</v>
      </c>
      <c r="CV189" s="14">
        <f t="shared" si="219"/>
        <v>1</v>
      </c>
      <c r="CW189" s="14">
        <f t="shared" si="259"/>
        <v>0</v>
      </c>
      <c r="CX189" s="14">
        <f t="shared" si="220"/>
        <v>0</v>
      </c>
      <c r="CY189" s="14">
        <f t="shared" si="221"/>
        <v>0</v>
      </c>
      <c r="CZ189" s="14">
        <f t="shared" si="260"/>
        <v>114.22845105</v>
      </c>
      <c r="DE189" s="31">
        <f t="shared" si="261"/>
        <v>269</v>
      </c>
      <c r="DF189" s="48">
        <v>44959</v>
      </c>
      <c r="DG189" s="49">
        <v>112.910004</v>
      </c>
      <c r="DH189" s="53">
        <f t="shared" si="222"/>
        <v>-3.8452473773856424</v>
      </c>
      <c r="DI189" s="53">
        <f t="shared" si="223"/>
        <v>-3.8546764782876597</v>
      </c>
      <c r="DJ189" s="54">
        <f t="shared" si="224"/>
        <v>6.0215440296563307E-5</v>
      </c>
      <c r="DK189" s="14">
        <f t="shared" si="225"/>
        <v>6.0215440296563307E-5</v>
      </c>
      <c r="DL189" s="14">
        <f t="shared" si="262"/>
        <v>6.0215440296563307E-5</v>
      </c>
      <c r="DM189" s="14">
        <f t="shared" si="226"/>
        <v>6.798925604746724E-3</v>
      </c>
      <c r="DN189" s="14">
        <f t="shared" si="227"/>
        <v>3.399462802373362E-4</v>
      </c>
      <c r="DO189" s="14">
        <f t="shared" si="263"/>
        <v>118.70712805599472</v>
      </c>
      <c r="DT189" s="31">
        <f t="shared" si="264"/>
        <v>269</v>
      </c>
      <c r="DU189" s="48">
        <v>44959</v>
      </c>
      <c r="DV189" s="49">
        <v>112.910004</v>
      </c>
      <c r="DW189" s="53">
        <f t="shared" si="228"/>
        <v>89.002283522049282</v>
      </c>
      <c r="DX189" s="53">
        <f t="shared" si="229"/>
        <v>88.992854421147257</v>
      </c>
      <c r="DY189" s="54">
        <f t="shared" si="230"/>
        <v>1</v>
      </c>
      <c r="DZ189" s="14">
        <f t="shared" si="231"/>
        <v>1</v>
      </c>
      <c r="EA189" s="14">
        <f t="shared" si="265"/>
        <v>0</v>
      </c>
      <c r="EB189" s="14">
        <f t="shared" si="232"/>
        <v>0</v>
      </c>
      <c r="EC189" s="14">
        <f t="shared" si="233"/>
        <v>0</v>
      </c>
      <c r="ED189" s="14">
        <f t="shared" si="266"/>
        <v>114.22845105</v>
      </c>
      <c r="EI189" s="31">
        <f t="shared" si="267"/>
        <v>269</v>
      </c>
      <c r="EJ189" s="48">
        <v>44959</v>
      </c>
      <c r="EK189" s="49">
        <v>112.910004</v>
      </c>
      <c r="EL189" s="53">
        <f t="shared" si="234"/>
        <v>143.17771647947222</v>
      </c>
      <c r="EM189" s="53">
        <f t="shared" si="235"/>
        <v>143.1682873785702</v>
      </c>
      <c r="EN189" s="54">
        <f t="shared" si="236"/>
        <v>1</v>
      </c>
      <c r="EO189" s="14">
        <f t="shared" si="237"/>
        <v>1</v>
      </c>
      <c r="EP189" s="14">
        <f t="shared" si="268"/>
        <v>0</v>
      </c>
      <c r="EQ189" s="14">
        <f t="shared" si="238"/>
        <v>0</v>
      </c>
      <c r="ER189" s="14">
        <f t="shared" si="239"/>
        <v>0</v>
      </c>
      <c r="ES189" s="14">
        <f t="shared" si="269"/>
        <v>114.22845105</v>
      </c>
    </row>
    <row r="190" spans="4:149" x14ac:dyDescent="0.35">
      <c r="D190" s="31">
        <f t="shared" si="240"/>
        <v>270</v>
      </c>
      <c r="E190" s="48">
        <v>44960</v>
      </c>
      <c r="F190" s="49">
        <v>103.389999</v>
      </c>
      <c r="G190" s="53">
        <f t="shared" si="180"/>
        <v>16.208709723981954</v>
      </c>
      <c r="H190" s="53">
        <f t="shared" si="181"/>
        <v>16.199329861541298</v>
      </c>
      <c r="I190" s="54">
        <f t="shared" si="182"/>
        <v>1</v>
      </c>
      <c r="J190" s="14">
        <f t="shared" si="183"/>
        <v>1</v>
      </c>
      <c r="K190" s="14">
        <f t="shared" si="241"/>
        <v>0</v>
      </c>
      <c r="L190" s="14">
        <f t="shared" si="184"/>
        <v>0</v>
      </c>
      <c r="M190" s="14">
        <f t="shared" si="185"/>
        <v>0</v>
      </c>
      <c r="N190" s="14">
        <f t="shared" si="242"/>
        <v>145.93256506585155</v>
      </c>
      <c r="S190" s="31">
        <f t="shared" si="243"/>
        <v>270</v>
      </c>
      <c r="T190" s="48">
        <v>44960</v>
      </c>
      <c r="U190" s="49">
        <v>103.389999</v>
      </c>
      <c r="V190" s="53">
        <f t="shared" si="186"/>
        <v>12.750740488466453</v>
      </c>
      <c r="W190" s="53">
        <f t="shared" si="187"/>
        <v>12.741360626025799</v>
      </c>
      <c r="X190" s="54">
        <f t="shared" si="188"/>
        <v>1</v>
      </c>
      <c r="Y190" s="14">
        <f t="shared" si="189"/>
        <v>1</v>
      </c>
      <c r="Z190" s="14">
        <f t="shared" si="244"/>
        <v>0</v>
      </c>
      <c r="AA190" s="14">
        <f t="shared" si="190"/>
        <v>0</v>
      </c>
      <c r="AB190" s="14">
        <f t="shared" si="191"/>
        <v>0</v>
      </c>
      <c r="AC190" s="14">
        <f t="shared" si="245"/>
        <v>167.58477418798844</v>
      </c>
      <c r="AH190" s="31">
        <f t="shared" si="246"/>
        <v>270</v>
      </c>
      <c r="AI190" s="48">
        <v>44960</v>
      </c>
      <c r="AJ190" s="49">
        <v>103.389999</v>
      </c>
      <c r="AK190" s="53">
        <f t="shared" si="192"/>
        <v>6.1541188312128625</v>
      </c>
      <c r="AL190" s="53">
        <f t="shared" si="193"/>
        <v>6.1447389687722067</v>
      </c>
      <c r="AM190" s="54">
        <f t="shared" si="194"/>
        <v>0.99999999962251973</v>
      </c>
      <c r="AN190" s="14">
        <f t="shared" si="195"/>
        <v>0.99999999962251973</v>
      </c>
      <c r="AO190" s="14">
        <f t="shared" si="247"/>
        <v>-3.7748026926465172E-10</v>
      </c>
      <c r="AP190" s="14">
        <f t="shared" si="196"/>
        <v>-3.9027684661792072E-8</v>
      </c>
      <c r="AQ190" s="14">
        <f t="shared" si="197"/>
        <v>1.9513842330896035E-9</v>
      </c>
      <c r="AR190" s="14">
        <f t="shared" si="248"/>
        <v>165.53247049678785</v>
      </c>
      <c r="AW190" s="31">
        <f t="shared" si="249"/>
        <v>270</v>
      </c>
      <c r="AX190" s="48">
        <v>44960</v>
      </c>
      <c r="AY190" s="49">
        <v>103.389999</v>
      </c>
      <c r="AZ190" s="53">
        <f t="shared" si="198"/>
        <v>47.270124876290268</v>
      </c>
      <c r="BA190" s="53">
        <f t="shared" si="199"/>
        <v>47.260745013849615</v>
      </c>
      <c r="BB190" s="54">
        <f t="shared" si="200"/>
        <v>1</v>
      </c>
      <c r="BC190" s="14">
        <f t="shared" si="201"/>
        <v>1</v>
      </c>
      <c r="BD190" s="14">
        <f t="shared" si="250"/>
        <v>0</v>
      </c>
      <c r="BE190" s="14">
        <f t="shared" si="202"/>
        <v>0</v>
      </c>
      <c r="BF190" s="14">
        <f t="shared" si="203"/>
        <v>0</v>
      </c>
      <c r="BG190" s="14">
        <f t="shared" si="251"/>
        <v>114.22845105</v>
      </c>
      <c r="BL190" s="31">
        <f t="shared" si="252"/>
        <v>270</v>
      </c>
      <c r="BM190" s="48">
        <v>44960</v>
      </c>
      <c r="BN190" s="49">
        <v>103.389999</v>
      </c>
      <c r="BO190" s="53">
        <f t="shared" si="204"/>
        <v>6.1541188312128625</v>
      </c>
      <c r="BP190" s="53">
        <f t="shared" si="205"/>
        <v>6.1447389687722067</v>
      </c>
      <c r="BQ190" s="54">
        <f t="shared" si="206"/>
        <v>0.99999999962251973</v>
      </c>
      <c r="BR190" s="14">
        <f t="shared" si="207"/>
        <v>0.99999999962251973</v>
      </c>
      <c r="BS190" s="14">
        <f t="shared" si="253"/>
        <v>-3.7748026926465172E-10</v>
      </c>
      <c r="BT190" s="14">
        <f t="shared" si="208"/>
        <v>-3.9027684661792072E-8</v>
      </c>
      <c r="BU190" s="14">
        <f t="shared" si="209"/>
        <v>1.9513842330896035E-9</v>
      </c>
      <c r="BV190" s="14">
        <f t="shared" si="254"/>
        <v>165.53247049678785</v>
      </c>
      <c r="CA190" s="31">
        <f t="shared" si="255"/>
        <v>270</v>
      </c>
      <c r="CB190" s="48">
        <v>44960</v>
      </c>
      <c r="CC190" s="49">
        <v>103.389999</v>
      </c>
      <c r="CD190" s="53">
        <f t="shared" si="210"/>
        <v>8.3079571678982749</v>
      </c>
      <c r="CE190" s="53">
        <f t="shared" si="211"/>
        <v>8.29857730545762</v>
      </c>
      <c r="CF190" s="54">
        <f t="shared" si="212"/>
        <v>1</v>
      </c>
      <c r="CG190" s="14">
        <f t="shared" si="213"/>
        <v>1</v>
      </c>
      <c r="CH190" s="14">
        <f t="shared" si="256"/>
        <v>0</v>
      </c>
      <c r="CI190" s="14">
        <f t="shared" si="214"/>
        <v>0</v>
      </c>
      <c r="CJ190" s="14">
        <f t="shared" si="215"/>
        <v>0</v>
      </c>
      <c r="CK190" s="14">
        <f t="shared" si="257"/>
        <v>173.72779677303438</v>
      </c>
      <c r="CP190" s="31">
        <f t="shared" si="258"/>
        <v>270</v>
      </c>
      <c r="CQ190" s="48">
        <v>44960</v>
      </c>
      <c r="CR190" s="49">
        <v>103.389999</v>
      </c>
      <c r="CS190" s="53">
        <f t="shared" si="216"/>
        <v>39.705862988529965</v>
      </c>
      <c r="CT190" s="53">
        <f t="shared" si="217"/>
        <v>39.696483126089312</v>
      </c>
      <c r="CU190" s="54">
        <f t="shared" si="218"/>
        <v>1</v>
      </c>
      <c r="CV190" s="14">
        <f t="shared" si="219"/>
        <v>1</v>
      </c>
      <c r="CW190" s="14">
        <f t="shared" si="259"/>
        <v>0</v>
      </c>
      <c r="CX190" s="14">
        <f t="shared" si="220"/>
        <v>0</v>
      </c>
      <c r="CY190" s="14">
        <f t="shared" si="221"/>
        <v>0</v>
      </c>
      <c r="CZ190" s="14">
        <f t="shared" si="260"/>
        <v>114.22845105</v>
      </c>
      <c r="DE190" s="31">
        <f t="shared" si="261"/>
        <v>270</v>
      </c>
      <c r="DF190" s="48">
        <v>44960</v>
      </c>
      <c r="DG190" s="49">
        <v>103.389999</v>
      </c>
      <c r="DH190" s="53">
        <f t="shared" si="222"/>
        <v>-13.283432406608281</v>
      </c>
      <c r="DI190" s="53">
        <f t="shared" si="223"/>
        <v>-13.292812269048937</v>
      </c>
      <c r="DJ190" s="54">
        <f t="shared" si="224"/>
        <v>1.4442211187378996E-40</v>
      </c>
      <c r="DK190" s="14">
        <f t="shared" si="225"/>
        <v>1.4442211187378996E-40</v>
      </c>
      <c r="DL190" s="14">
        <f t="shared" si="262"/>
        <v>-6.0215440296563307E-5</v>
      </c>
      <c r="DM190" s="14">
        <f t="shared" si="226"/>
        <v>-6.22567431204624E-3</v>
      </c>
      <c r="DN190" s="14">
        <f t="shared" si="227"/>
        <v>3.1128371560231203E-4</v>
      </c>
      <c r="DO190" s="14">
        <f t="shared" si="263"/>
        <v>118.70121366539827</v>
      </c>
      <c r="DT190" s="31">
        <f t="shared" si="264"/>
        <v>270</v>
      </c>
      <c r="DU190" s="48">
        <v>44960</v>
      </c>
      <c r="DV190" s="49">
        <v>103.389999</v>
      </c>
      <c r="DW190" s="53">
        <f t="shared" si="228"/>
        <v>80.051490455301206</v>
      </c>
      <c r="DX190" s="53">
        <f t="shared" si="229"/>
        <v>80.042110592860553</v>
      </c>
      <c r="DY190" s="54">
        <f t="shared" si="230"/>
        <v>1</v>
      </c>
      <c r="DZ190" s="14">
        <f t="shared" si="231"/>
        <v>1</v>
      </c>
      <c r="EA190" s="14">
        <f t="shared" si="265"/>
        <v>0</v>
      </c>
      <c r="EB190" s="14">
        <f t="shared" si="232"/>
        <v>0</v>
      </c>
      <c r="EC190" s="14">
        <f t="shared" si="233"/>
        <v>0</v>
      </c>
      <c r="ED190" s="14">
        <f t="shared" si="266"/>
        <v>114.22845105</v>
      </c>
      <c r="EI190" s="31">
        <f t="shared" si="267"/>
        <v>270</v>
      </c>
      <c r="EJ190" s="48">
        <v>44960</v>
      </c>
      <c r="EK190" s="49">
        <v>103.389999</v>
      </c>
      <c r="EL190" s="53">
        <f t="shared" si="234"/>
        <v>134.51131084156842</v>
      </c>
      <c r="EM190" s="53">
        <f t="shared" si="235"/>
        <v>134.50193097912774</v>
      </c>
      <c r="EN190" s="54">
        <f t="shared" si="236"/>
        <v>1</v>
      </c>
      <c r="EO190" s="14">
        <f t="shared" si="237"/>
        <v>1</v>
      </c>
      <c r="EP190" s="14">
        <f t="shared" si="268"/>
        <v>0</v>
      </c>
      <c r="EQ190" s="14">
        <f t="shared" si="238"/>
        <v>0</v>
      </c>
      <c r="ER190" s="14">
        <f t="shared" si="239"/>
        <v>0</v>
      </c>
      <c r="ES190" s="14">
        <f t="shared" si="269"/>
        <v>114.22845105</v>
      </c>
    </row>
    <row r="191" spans="4:149" x14ac:dyDescent="0.35">
      <c r="D191" s="31">
        <f t="shared" si="240"/>
        <v>273</v>
      </c>
      <c r="E191" s="48">
        <v>44963</v>
      </c>
      <c r="F191" s="49">
        <v>102.18</v>
      </c>
      <c r="G191" s="53">
        <f t="shared" si="180"/>
        <v>15.112075273676187</v>
      </c>
      <c r="H191" s="53">
        <f t="shared" si="181"/>
        <v>15.102844702395855</v>
      </c>
      <c r="I191" s="54">
        <f t="shared" si="182"/>
        <v>1</v>
      </c>
      <c r="J191" s="14">
        <f t="shared" si="183"/>
        <v>1</v>
      </c>
      <c r="K191" s="14">
        <f t="shared" si="241"/>
        <v>0</v>
      </c>
      <c r="L191" s="14">
        <f t="shared" si="184"/>
        <v>0</v>
      </c>
      <c r="M191" s="14">
        <f t="shared" si="185"/>
        <v>0</v>
      </c>
      <c r="N191" s="14">
        <f t="shared" si="242"/>
        <v>145.93256506585155</v>
      </c>
      <c r="S191" s="31">
        <f t="shared" si="243"/>
        <v>273</v>
      </c>
      <c r="T191" s="48">
        <v>44963</v>
      </c>
      <c r="U191" s="49">
        <v>102.18</v>
      </c>
      <c r="V191" s="53">
        <f t="shared" si="186"/>
        <v>11.598178379528752</v>
      </c>
      <c r="W191" s="53">
        <f t="shared" si="187"/>
        <v>11.588947808248422</v>
      </c>
      <c r="X191" s="54">
        <f t="shared" si="188"/>
        <v>1</v>
      </c>
      <c r="Y191" s="14">
        <f t="shared" si="189"/>
        <v>1</v>
      </c>
      <c r="Z191" s="14">
        <f t="shared" si="244"/>
        <v>0</v>
      </c>
      <c r="AA191" s="14">
        <f t="shared" si="190"/>
        <v>0</v>
      </c>
      <c r="AB191" s="14">
        <f t="shared" si="191"/>
        <v>0</v>
      </c>
      <c r="AC191" s="14">
        <f t="shared" si="245"/>
        <v>167.58477418798844</v>
      </c>
      <c r="AH191" s="31">
        <f t="shared" si="246"/>
        <v>273</v>
      </c>
      <c r="AI191" s="48">
        <v>44963</v>
      </c>
      <c r="AJ191" s="49">
        <v>102.18</v>
      </c>
      <c r="AK191" s="53">
        <f t="shared" si="192"/>
        <v>4.8948658933395626</v>
      </c>
      <c r="AL191" s="53">
        <f t="shared" si="193"/>
        <v>4.8856353220592323</v>
      </c>
      <c r="AM191" s="54">
        <f t="shared" si="194"/>
        <v>0.99999950813605842</v>
      </c>
      <c r="AN191" s="14">
        <f t="shared" si="195"/>
        <v>0.99999950813605842</v>
      </c>
      <c r="AO191" s="14">
        <f t="shared" si="247"/>
        <v>-4.9148646130703355E-7</v>
      </c>
      <c r="AP191" s="14">
        <f t="shared" si="196"/>
        <v>-5.0220086616352691E-5</v>
      </c>
      <c r="AQ191" s="14">
        <f t="shared" si="197"/>
        <v>2.5110043308176346E-6</v>
      </c>
      <c r="AR191" s="14">
        <f t="shared" si="248"/>
        <v>165.53242278770557</v>
      </c>
      <c r="AW191" s="31">
        <f t="shared" si="249"/>
        <v>273</v>
      </c>
      <c r="AX191" s="48">
        <v>44963</v>
      </c>
      <c r="AY191" s="49">
        <v>102.18</v>
      </c>
      <c r="AZ191" s="53">
        <f t="shared" si="198"/>
        <v>46.675863959392771</v>
      </c>
      <c r="BA191" s="53">
        <f t="shared" si="199"/>
        <v>46.666633388112444</v>
      </c>
      <c r="BB191" s="54">
        <f t="shared" si="200"/>
        <v>1</v>
      </c>
      <c r="BC191" s="14">
        <f t="shared" si="201"/>
        <v>1</v>
      </c>
      <c r="BD191" s="14">
        <f t="shared" si="250"/>
        <v>0</v>
      </c>
      <c r="BE191" s="14">
        <f t="shared" si="202"/>
        <v>0</v>
      </c>
      <c r="BF191" s="14">
        <f t="shared" si="203"/>
        <v>0</v>
      </c>
      <c r="BG191" s="14">
        <f t="shared" si="251"/>
        <v>114.22845105</v>
      </c>
      <c r="BL191" s="31">
        <f t="shared" si="252"/>
        <v>273</v>
      </c>
      <c r="BM191" s="48">
        <v>44963</v>
      </c>
      <c r="BN191" s="49">
        <v>102.18</v>
      </c>
      <c r="BO191" s="53">
        <f t="shared" si="204"/>
        <v>4.8948658933395626</v>
      </c>
      <c r="BP191" s="53">
        <f t="shared" si="205"/>
        <v>4.8856353220592323</v>
      </c>
      <c r="BQ191" s="54">
        <f t="shared" si="206"/>
        <v>0.99999950813605842</v>
      </c>
      <c r="BR191" s="14">
        <f t="shared" si="207"/>
        <v>0.99999950813605842</v>
      </c>
      <c r="BS191" s="14">
        <f t="shared" si="253"/>
        <v>-4.9148646130703355E-7</v>
      </c>
      <c r="BT191" s="14">
        <f t="shared" si="208"/>
        <v>-5.0220086616352691E-5</v>
      </c>
      <c r="BU191" s="14">
        <f t="shared" si="209"/>
        <v>2.5110043308176346E-6</v>
      </c>
      <c r="BV191" s="14">
        <f t="shared" si="254"/>
        <v>165.53242278770557</v>
      </c>
      <c r="CA191" s="31">
        <f t="shared" si="255"/>
        <v>273</v>
      </c>
      <c r="CB191" s="48">
        <v>44963</v>
      </c>
      <c r="CC191" s="49">
        <v>102.18</v>
      </c>
      <c r="CD191" s="53">
        <f t="shared" si="210"/>
        <v>7.0835394547011825</v>
      </c>
      <c r="CE191" s="53">
        <f t="shared" si="211"/>
        <v>7.074308883420855</v>
      </c>
      <c r="CF191" s="54">
        <f t="shared" si="212"/>
        <v>0.99999999999929745</v>
      </c>
      <c r="CG191" s="14">
        <f t="shared" si="213"/>
        <v>0.99999999999929745</v>
      </c>
      <c r="CH191" s="14">
        <f t="shared" si="256"/>
        <v>-7.0254912998279906E-13</v>
      </c>
      <c r="CI191" s="14">
        <f t="shared" si="214"/>
        <v>-7.1786470101642412E-11</v>
      </c>
      <c r="CJ191" s="14">
        <f t="shared" si="215"/>
        <v>3.5893235050821208E-12</v>
      </c>
      <c r="CK191" s="14">
        <f t="shared" si="257"/>
        <v>173.7277967729662</v>
      </c>
      <c r="CP191" s="31">
        <f t="shared" si="258"/>
        <v>273</v>
      </c>
      <c r="CQ191" s="48">
        <v>44963</v>
      </c>
      <c r="CR191" s="49">
        <v>102.18</v>
      </c>
      <c r="CS191" s="53">
        <f t="shared" si="216"/>
        <v>38.989261059365447</v>
      </c>
      <c r="CT191" s="53">
        <f t="shared" si="217"/>
        <v>38.98003048808512</v>
      </c>
      <c r="CU191" s="54">
        <f t="shared" si="218"/>
        <v>1</v>
      </c>
      <c r="CV191" s="14">
        <f t="shared" si="219"/>
        <v>1</v>
      </c>
      <c r="CW191" s="14">
        <f t="shared" si="259"/>
        <v>0</v>
      </c>
      <c r="CX191" s="14">
        <f t="shared" si="220"/>
        <v>0</v>
      </c>
      <c r="CY191" s="14">
        <f t="shared" si="221"/>
        <v>0</v>
      </c>
      <c r="CZ191" s="14">
        <f t="shared" si="260"/>
        <v>114.22845105</v>
      </c>
      <c r="DE191" s="31">
        <f t="shared" si="261"/>
        <v>273</v>
      </c>
      <c r="DF191" s="48">
        <v>44963</v>
      </c>
      <c r="DG191" s="49">
        <v>102.18</v>
      </c>
      <c r="DH191" s="53">
        <f t="shared" si="222"/>
        <v>-14.857059665428222</v>
      </c>
      <c r="DI191" s="53">
        <f t="shared" si="223"/>
        <v>-14.866290236708549</v>
      </c>
      <c r="DJ191" s="54">
        <f t="shared" si="224"/>
        <v>3.1306787632761267E-50</v>
      </c>
      <c r="DK191" s="14">
        <f t="shared" si="225"/>
        <v>3.1306787632761267E-50</v>
      </c>
      <c r="DL191" s="14">
        <f t="shared" si="262"/>
        <v>-1.4442211184248318E-40</v>
      </c>
      <c r="DM191" s="14">
        <f t="shared" si="226"/>
        <v>-1.4757051388064932E-38</v>
      </c>
      <c r="DN191" s="14">
        <f t="shared" si="227"/>
        <v>7.3785256940324664E-40</v>
      </c>
      <c r="DO191" s="14">
        <f t="shared" si="263"/>
        <v>118.70121366539827</v>
      </c>
      <c r="DT191" s="31">
        <f t="shared" si="264"/>
        <v>273</v>
      </c>
      <c r="DU191" s="48">
        <v>44963</v>
      </c>
      <c r="DV191" s="49">
        <v>102.18</v>
      </c>
      <c r="DW191" s="53">
        <f t="shared" si="228"/>
        <v>79.98742078613418</v>
      </c>
      <c r="DX191" s="53">
        <f t="shared" si="229"/>
        <v>79.978190214853853</v>
      </c>
      <c r="DY191" s="54">
        <f t="shared" si="230"/>
        <v>1</v>
      </c>
      <c r="DZ191" s="14">
        <f t="shared" si="231"/>
        <v>1</v>
      </c>
      <c r="EA191" s="14">
        <f t="shared" si="265"/>
        <v>0</v>
      </c>
      <c r="EB191" s="14">
        <f t="shared" si="232"/>
        <v>0</v>
      </c>
      <c r="EC191" s="14">
        <f t="shared" si="233"/>
        <v>0</v>
      </c>
      <c r="ED191" s="14">
        <f t="shared" si="266"/>
        <v>114.22845105</v>
      </c>
      <c r="EI191" s="31">
        <f t="shared" si="267"/>
        <v>273</v>
      </c>
      <c r="EJ191" s="48">
        <v>44963</v>
      </c>
      <c r="EK191" s="49">
        <v>102.18</v>
      </c>
      <c r="EL191" s="53">
        <f t="shared" si="234"/>
        <v>135.32805012016104</v>
      </c>
      <c r="EM191" s="53">
        <f t="shared" si="235"/>
        <v>135.3188195488807</v>
      </c>
      <c r="EN191" s="54">
        <f t="shared" si="236"/>
        <v>1</v>
      </c>
      <c r="EO191" s="14">
        <f t="shared" si="237"/>
        <v>1</v>
      </c>
      <c r="EP191" s="14">
        <f t="shared" si="268"/>
        <v>0</v>
      </c>
      <c r="EQ191" s="14">
        <f t="shared" si="238"/>
        <v>0</v>
      </c>
      <c r="ER191" s="14">
        <f t="shared" si="239"/>
        <v>0</v>
      </c>
      <c r="ES191" s="14">
        <f t="shared" si="269"/>
        <v>114.22845105</v>
      </c>
    </row>
    <row r="192" spans="4:149" x14ac:dyDescent="0.35">
      <c r="D192" s="31">
        <f t="shared" si="240"/>
        <v>274</v>
      </c>
      <c r="E192" s="48">
        <v>44964</v>
      </c>
      <c r="F192" s="49">
        <v>102.110001</v>
      </c>
      <c r="G192" s="53">
        <f t="shared" si="180"/>
        <v>15.092271159926538</v>
      </c>
      <c r="H192" s="53">
        <f t="shared" si="181"/>
        <v>15.083090891861476</v>
      </c>
      <c r="I192" s="54">
        <f t="shared" si="182"/>
        <v>1</v>
      </c>
      <c r="J192" s="14">
        <f t="shared" si="183"/>
        <v>1</v>
      </c>
      <c r="K192" s="14">
        <f t="shared" si="241"/>
        <v>0</v>
      </c>
      <c r="L192" s="14">
        <f t="shared" si="184"/>
        <v>0</v>
      </c>
      <c r="M192" s="14">
        <f t="shared" si="185"/>
        <v>0</v>
      </c>
      <c r="N192" s="14">
        <f t="shared" si="242"/>
        <v>145.93256506585155</v>
      </c>
      <c r="S192" s="31">
        <f t="shared" si="243"/>
        <v>274</v>
      </c>
      <c r="T192" s="48">
        <v>44964</v>
      </c>
      <c r="U192" s="49">
        <v>102.110001</v>
      </c>
      <c r="V192" s="53">
        <f t="shared" si="186"/>
        <v>11.559119892090727</v>
      </c>
      <c r="W192" s="53">
        <f t="shared" si="187"/>
        <v>11.549939624025662</v>
      </c>
      <c r="X192" s="54">
        <f t="shared" si="188"/>
        <v>1</v>
      </c>
      <c r="Y192" s="14">
        <f t="shared" si="189"/>
        <v>1</v>
      </c>
      <c r="Z192" s="14">
        <f t="shared" si="244"/>
        <v>0</v>
      </c>
      <c r="AA192" s="14">
        <f t="shared" si="190"/>
        <v>0</v>
      </c>
      <c r="AB192" s="14">
        <f t="shared" si="191"/>
        <v>0</v>
      </c>
      <c r="AC192" s="14">
        <f t="shared" si="245"/>
        <v>167.58477418798844</v>
      </c>
      <c r="AH192" s="31">
        <f t="shared" si="246"/>
        <v>274</v>
      </c>
      <c r="AI192" s="48">
        <v>44964</v>
      </c>
      <c r="AJ192" s="49">
        <v>102.110001</v>
      </c>
      <c r="AK192" s="53">
        <f t="shared" si="192"/>
        <v>4.8190766515717351</v>
      </c>
      <c r="AL192" s="53">
        <f t="shared" si="193"/>
        <v>4.8098963835066719</v>
      </c>
      <c r="AM192" s="54">
        <f t="shared" si="194"/>
        <v>0.9999992788793024</v>
      </c>
      <c r="AN192" s="14">
        <f t="shared" si="195"/>
        <v>0.9999992788793024</v>
      </c>
      <c r="AO192" s="14">
        <f t="shared" si="247"/>
        <v>-2.2925675602358808E-7</v>
      </c>
      <c r="AP192" s="14">
        <f t="shared" si="196"/>
        <v>-2.3409407586825333E-5</v>
      </c>
      <c r="AQ192" s="14">
        <f t="shared" si="197"/>
        <v>1.1704703793412667E-6</v>
      </c>
      <c r="AR192" s="14">
        <f t="shared" si="248"/>
        <v>165.53240054876835</v>
      </c>
      <c r="AW192" s="31">
        <f t="shared" si="249"/>
        <v>274</v>
      </c>
      <c r="AX192" s="48">
        <v>44964</v>
      </c>
      <c r="AY192" s="49">
        <v>102.110001</v>
      </c>
      <c r="AZ192" s="53">
        <f t="shared" si="198"/>
        <v>46.829013407083373</v>
      </c>
      <c r="BA192" s="53">
        <f t="shared" si="199"/>
        <v>46.819833139018307</v>
      </c>
      <c r="BB192" s="54">
        <f t="shared" si="200"/>
        <v>1</v>
      </c>
      <c r="BC192" s="14">
        <f t="shared" si="201"/>
        <v>1</v>
      </c>
      <c r="BD192" s="14">
        <f t="shared" si="250"/>
        <v>0</v>
      </c>
      <c r="BE192" s="14">
        <f t="shared" si="202"/>
        <v>0</v>
      </c>
      <c r="BF192" s="14">
        <f t="shared" si="203"/>
        <v>0</v>
      </c>
      <c r="BG192" s="14">
        <f t="shared" si="251"/>
        <v>114.22845105</v>
      </c>
      <c r="BL192" s="31">
        <f t="shared" si="252"/>
        <v>274</v>
      </c>
      <c r="BM192" s="48">
        <v>44964</v>
      </c>
      <c r="BN192" s="49">
        <v>102.110001</v>
      </c>
      <c r="BO192" s="53">
        <f t="shared" si="204"/>
        <v>4.8190766515717351</v>
      </c>
      <c r="BP192" s="53">
        <f t="shared" si="205"/>
        <v>4.8098963835066719</v>
      </c>
      <c r="BQ192" s="54">
        <f t="shared" si="206"/>
        <v>0.9999992788793024</v>
      </c>
      <c r="BR192" s="14">
        <f t="shared" si="207"/>
        <v>0.9999992788793024</v>
      </c>
      <c r="BS192" s="14">
        <f t="shared" si="253"/>
        <v>-2.2925675602358808E-7</v>
      </c>
      <c r="BT192" s="14">
        <f t="shared" si="208"/>
        <v>-2.3409407586825333E-5</v>
      </c>
      <c r="BU192" s="14">
        <f t="shared" si="209"/>
        <v>1.1704703793412667E-6</v>
      </c>
      <c r="BV192" s="14">
        <f t="shared" si="254"/>
        <v>165.53240054876835</v>
      </c>
      <c r="CA192" s="31">
        <f t="shared" si="255"/>
        <v>274</v>
      </c>
      <c r="CB192" s="48">
        <v>44964</v>
      </c>
      <c r="CC192" s="49">
        <v>102.110001</v>
      </c>
      <c r="CD192" s="53">
        <f t="shared" si="210"/>
        <v>7.0197430345504284</v>
      </c>
      <c r="CE192" s="53">
        <f t="shared" si="211"/>
        <v>7.0105627664853651</v>
      </c>
      <c r="CF192" s="54">
        <f t="shared" si="212"/>
        <v>0.99999999999888867</v>
      </c>
      <c r="CG192" s="14">
        <f t="shared" si="213"/>
        <v>0.99999999999888867</v>
      </c>
      <c r="CH192" s="14">
        <f t="shared" si="256"/>
        <v>-4.0878411766698264E-13</v>
      </c>
      <c r="CI192" s="14">
        <f t="shared" si="214"/>
        <v>-4.1740946663759715E-11</v>
      </c>
      <c r="CJ192" s="14">
        <f t="shared" si="215"/>
        <v>2.087047333187986E-12</v>
      </c>
      <c r="CK192" s="14">
        <f t="shared" si="257"/>
        <v>173.72779677292655</v>
      </c>
      <c r="CP192" s="31">
        <f t="shared" si="258"/>
        <v>274</v>
      </c>
      <c r="CQ192" s="48">
        <v>44964</v>
      </c>
      <c r="CR192" s="49">
        <v>102.110001</v>
      </c>
      <c r="CS192" s="53">
        <f t="shared" si="216"/>
        <v>39.100291819715501</v>
      </c>
      <c r="CT192" s="53">
        <f t="shared" si="217"/>
        <v>39.091111551650442</v>
      </c>
      <c r="CU192" s="54">
        <f t="shared" si="218"/>
        <v>1</v>
      </c>
      <c r="CV192" s="14">
        <f t="shared" si="219"/>
        <v>1</v>
      </c>
      <c r="CW192" s="14">
        <f t="shared" si="259"/>
        <v>0</v>
      </c>
      <c r="CX192" s="14">
        <f t="shared" si="220"/>
        <v>0</v>
      </c>
      <c r="CY192" s="14">
        <f t="shared" si="221"/>
        <v>0</v>
      </c>
      <c r="CZ192" s="14">
        <f t="shared" si="260"/>
        <v>114.22845105</v>
      </c>
      <c r="DE192" s="31">
        <f t="shared" si="261"/>
        <v>274</v>
      </c>
      <c r="DF192" s="48">
        <v>44964</v>
      </c>
      <c r="DG192" s="49">
        <v>102.110001</v>
      </c>
      <c r="DH192" s="53">
        <f t="shared" si="222"/>
        <v>-15.041079446460712</v>
      </c>
      <c r="DI192" s="53">
        <f t="shared" si="223"/>
        <v>-15.050259714525774</v>
      </c>
      <c r="DJ192" s="54">
        <f t="shared" si="224"/>
        <v>1.9752762785324703E-51</v>
      </c>
      <c r="DK192" s="14">
        <f t="shared" si="225"/>
        <v>1.9752762785324703E-51</v>
      </c>
      <c r="DL192" s="14">
        <f t="shared" si="262"/>
        <v>-2.9331511354228798E-50</v>
      </c>
      <c r="DM192" s="14">
        <f t="shared" si="226"/>
        <v>-2.995040653711814E-48</v>
      </c>
      <c r="DN192" s="14">
        <f t="shared" si="227"/>
        <v>1.4975203268559071E-49</v>
      </c>
      <c r="DO192" s="14">
        <f t="shared" si="263"/>
        <v>118.70121366539827</v>
      </c>
      <c r="DT192" s="31">
        <f t="shared" si="264"/>
        <v>274</v>
      </c>
      <c r="DU192" s="48">
        <v>44964</v>
      </c>
      <c r="DV192" s="49">
        <v>102.110001</v>
      </c>
      <c r="DW192" s="53">
        <f t="shared" si="228"/>
        <v>80.323100678685819</v>
      </c>
      <c r="DX192" s="53">
        <f t="shared" si="229"/>
        <v>80.313920410620753</v>
      </c>
      <c r="DY192" s="54">
        <f t="shared" si="230"/>
        <v>1</v>
      </c>
      <c r="DZ192" s="14">
        <f t="shared" si="231"/>
        <v>1</v>
      </c>
      <c r="EA192" s="14">
        <f t="shared" si="265"/>
        <v>0</v>
      </c>
      <c r="EB192" s="14">
        <f t="shared" si="232"/>
        <v>0</v>
      </c>
      <c r="EC192" s="14">
        <f t="shared" si="233"/>
        <v>0</v>
      </c>
      <c r="ED192" s="14">
        <f t="shared" si="266"/>
        <v>114.22845105</v>
      </c>
      <c r="EI192" s="31">
        <f t="shared" si="267"/>
        <v>274</v>
      </c>
      <c r="EJ192" s="48">
        <v>44964</v>
      </c>
      <c r="EK192" s="49">
        <v>102.110001</v>
      </c>
      <c r="EL192" s="53">
        <f t="shared" si="234"/>
        <v>135.9669686077674</v>
      </c>
      <c r="EM192" s="53">
        <f t="shared" si="235"/>
        <v>135.95778833970235</v>
      </c>
      <c r="EN192" s="54">
        <f t="shared" si="236"/>
        <v>1</v>
      </c>
      <c r="EO192" s="14">
        <f t="shared" si="237"/>
        <v>1</v>
      </c>
      <c r="EP192" s="14">
        <f t="shared" si="268"/>
        <v>0</v>
      </c>
      <c r="EQ192" s="14">
        <f t="shared" si="238"/>
        <v>0</v>
      </c>
      <c r="ER192" s="14">
        <f t="shared" si="239"/>
        <v>0</v>
      </c>
      <c r="ES192" s="14">
        <f t="shared" si="269"/>
        <v>114.22845105</v>
      </c>
    </row>
    <row r="193" spans="4:149" x14ac:dyDescent="0.35">
      <c r="D193" s="31">
        <f t="shared" si="240"/>
        <v>275</v>
      </c>
      <c r="E193" s="48">
        <v>44965</v>
      </c>
      <c r="F193" s="49">
        <v>100.050003</v>
      </c>
      <c r="G193" s="53">
        <f t="shared" si="180"/>
        <v>12.915426474522585</v>
      </c>
      <c r="H193" s="53">
        <f t="shared" si="181"/>
        <v>12.906296786831779</v>
      </c>
      <c r="I193" s="54">
        <f t="shared" si="182"/>
        <v>1</v>
      </c>
      <c r="J193" s="14">
        <f t="shared" si="183"/>
        <v>1</v>
      </c>
      <c r="K193" s="14">
        <f t="shared" si="241"/>
        <v>0</v>
      </c>
      <c r="L193" s="14">
        <f t="shared" si="184"/>
        <v>0</v>
      </c>
      <c r="M193" s="14">
        <f t="shared" si="185"/>
        <v>0</v>
      </c>
      <c r="N193" s="14">
        <f t="shared" si="242"/>
        <v>145.93256506585155</v>
      </c>
      <c r="S193" s="31">
        <f t="shared" si="243"/>
        <v>275</v>
      </c>
      <c r="T193" s="48">
        <v>44965</v>
      </c>
      <c r="U193" s="49">
        <v>100.050003</v>
      </c>
      <c r="V193" s="53">
        <f t="shared" si="186"/>
        <v>9.3627008116479917</v>
      </c>
      <c r="W193" s="53">
        <f t="shared" si="187"/>
        <v>9.3535711239571864</v>
      </c>
      <c r="X193" s="54">
        <f t="shared" si="188"/>
        <v>1</v>
      </c>
      <c r="Y193" s="14">
        <f t="shared" si="189"/>
        <v>1</v>
      </c>
      <c r="Z193" s="14">
        <f t="shared" si="244"/>
        <v>0</v>
      </c>
      <c r="AA193" s="14">
        <f t="shared" si="190"/>
        <v>0</v>
      </c>
      <c r="AB193" s="14">
        <f t="shared" si="191"/>
        <v>0</v>
      </c>
      <c r="AC193" s="14">
        <f t="shared" si="245"/>
        <v>167.58477418798844</v>
      </c>
      <c r="AH193" s="31">
        <f t="shared" si="246"/>
        <v>275</v>
      </c>
      <c r="AI193" s="48">
        <v>44965</v>
      </c>
      <c r="AJ193" s="49">
        <v>100.050003</v>
      </c>
      <c r="AK193" s="53">
        <f t="shared" si="192"/>
        <v>2.5853163256042269</v>
      </c>
      <c r="AL193" s="53">
        <f t="shared" si="193"/>
        <v>2.5761866379134215</v>
      </c>
      <c r="AM193" s="54">
        <f t="shared" si="194"/>
        <v>0.9951355153216116</v>
      </c>
      <c r="AN193" s="14">
        <f t="shared" si="195"/>
        <v>0.9951355153216116</v>
      </c>
      <c r="AO193" s="14">
        <f t="shared" si="247"/>
        <v>-4.8637635576908034E-3</v>
      </c>
      <c r="AP193" s="14">
        <f t="shared" si="196"/>
        <v>-0.48661955853825556</v>
      </c>
      <c r="AQ193" s="14">
        <f t="shared" si="197"/>
        <v>2.4330977926912779E-2</v>
      </c>
      <c r="AR193" s="14">
        <f t="shared" si="248"/>
        <v>165.07011196815702</v>
      </c>
      <c r="AW193" s="31">
        <f t="shared" si="249"/>
        <v>275</v>
      </c>
      <c r="AX193" s="48">
        <v>44965</v>
      </c>
      <c r="AY193" s="49">
        <v>100.050003</v>
      </c>
      <c r="AZ193" s="53">
        <f t="shared" si="198"/>
        <v>44.827996894009615</v>
      </c>
      <c r="BA193" s="53">
        <f t="shared" si="199"/>
        <v>44.818867206318806</v>
      </c>
      <c r="BB193" s="54">
        <f t="shared" si="200"/>
        <v>1</v>
      </c>
      <c r="BC193" s="14">
        <f t="shared" si="201"/>
        <v>1</v>
      </c>
      <c r="BD193" s="14">
        <f t="shared" si="250"/>
        <v>0</v>
      </c>
      <c r="BE193" s="14">
        <f t="shared" si="202"/>
        <v>0</v>
      </c>
      <c r="BF193" s="14">
        <f t="shared" si="203"/>
        <v>0</v>
      </c>
      <c r="BG193" s="14">
        <f t="shared" si="251"/>
        <v>114.22845105</v>
      </c>
      <c r="BL193" s="31">
        <f t="shared" si="252"/>
        <v>275</v>
      </c>
      <c r="BM193" s="48">
        <v>44965</v>
      </c>
      <c r="BN193" s="49">
        <v>100.050003</v>
      </c>
      <c r="BO193" s="53">
        <f t="shared" si="204"/>
        <v>2.5853163256042269</v>
      </c>
      <c r="BP193" s="53">
        <f t="shared" si="205"/>
        <v>2.5761866379134215</v>
      </c>
      <c r="BQ193" s="54">
        <f t="shared" si="206"/>
        <v>0.9951355153216116</v>
      </c>
      <c r="BR193" s="14">
        <f t="shared" si="207"/>
        <v>0.9951355153216116</v>
      </c>
      <c r="BS193" s="14">
        <f t="shared" si="253"/>
        <v>-4.8637635576908034E-3</v>
      </c>
      <c r="BT193" s="14">
        <f t="shared" si="208"/>
        <v>-0.48661955853825556</v>
      </c>
      <c r="BU193" s="14">
        <f t="shared" si="209"/>
        <v>2.4330977926912779E-2</v>
      </c>
      <c r="BV193" s="14">
        <f t="shared" si="254"/>
        <v>165.07011196815702</v>
      </c>
      <c r="CA193" s="31">
        <f t="shared" si="255"/>
        <v>275</v>
      </c>
      <c r="CB193" s="48">
        <v>44965</v>
      </c>
      <c r="CC193" s="49">
        <v>100.050003</v>
      </c>
      <c r="CD193" s="53">
        <f t="shared" si="210"/>
        <v>4.7981748594034173</v>
      </c>
      <c r="CE193" s="53">
        <f t="shared" si="211"/>
        <v>4.7890451717126119</v>
      </c>
      <c r="CF193" s="54">
        <f t="shared" si="212"/>
        <v>0.99999919941016202</v>
      </c>
      <c r="CG193" s="14">
        <f t="shared" si="213"/>
        <v>0.99999919941016202</v>
      </c>
      <c r="CH193" s="14">
        <f t="shared" si="256"/>
        <v>-8.0058872664601211E-7</v>
      </c>
      <c r="CI193" s="14">
        <f t="shared" si="214"/>
        <v>-8.0098904502699699E-5</v>
      </c>
      <c r="CJ193" s="14">
        <f t="shared" si="215"/>
        <v>4.0049452251349853E-6</v>
      </c>
      <c r="CK193" s="14">
        <f t="shared" si="257"/>
        <v>173.72772067896727</v>
      </c>
      <c r="CP193" s="31">
        <f t="shared" si="258"/>
        <v>275</v>
      </c>
      <c r="CQ193" s="48">
        <v>44965</v>
      </c>
      <c r="CR193" s="49">
        <v>100.050003</v>
      </c>
      <c r="CS193" s="53">
        <f t="shared" si="216"/>
        <v>37.056456576837249</v>
      </c>
      <c r="CT193" s="53">
        <f t="shared" si="217"/>
        <v>37.04732688914644</v>
      </c>
      <c r="CU193" s="54">
        <f t="shared" si="218"/>
        <v>1</v>
      </c>
      <c r="CV193" s="14">
        <f t="shared" si="219"/>
        <v>1</v>
      </c>
      <c r="CW193" s="14">
        <f t="shared" si="259"/>
        <v>0</v>
      </c>
      <c r="CX193" s="14">
        <f t="shared" si="220"/>
        <v>0</v>
      </c>
      <c r="CY193" s="14">
        <f t="shared" si="221"/>
        <v>0</v>
      </c>
      <c r="CZ193" s="14">
        <f t="shared" si="260"/>
        <v>114.22845105</v>
      </c>
      <c r="DE193" s="31">
        <f t="shared" si="261"/>
        <v>275</v>
      </c>
      <c r="DF193" s="48">
        <v>44965</v>
      </c>
      <c r="DG193" s="49">
        <v>100.050003</v>
      </c>
      <c r="DH193" s="53">
        <f t="shared" si="222"/>
        <v>-17.38486918003769</v>
      </c>
      <c r="DI193" s="53">
        <f t="shared" si="223"/>
        <v>-17.393998867728492</v>
      </c>
      <c r="DJ193" s="54">
        <f t="shared" si="224"/>
        <v>5.3716094792871371E-68</v>
      </c>
      <c r="DK193" s="14">
        <f t="shared" si="225"/>
        <v>5.3716094792871371E-68</v>
      </c>
      <c r="DL193" s="14">
        <f t="shared" si="262"/>
        <v>-1.9752762785324703E-51</v>
      </c>
      <c r="DM193" s="14">
        <f t="shared" si="226"/>
        <v>-1.9762639759300251E-49</v>
      </c>
      <c r="DN193" s="14">
        <f t="shared" si="227"/>
        <v>9.8813198796501263E-51</v>
      </c>
      <c r="DO193" s="14">
        <f t="shared" si="263"/>
        <v>118.70121366539827</v>
      </c>
      <c r="DT193" s="31">
        <f t="shared" si="264"/>
        <v>275</v>
      </c>
      <c r="DU193" s="48">
        <v>44965</v>
      </c>
      <c r="DV193" s="49">
        <v>100.050003</v>
      </c>
      <c r="DW193" s="53">
        <f t="shared" si="228"/>
        <v>78.507648395959635</v>
      </c>
      <c r="DX193" s="53">
        <f t="shared" si="229"/>
        <v>78.498518708268833</v>
      </c>
      <c r="DY193" s="54">
        <f t="shared" si="230"/>
        <v>1</v>
      </c>
      <c r="DZ193" s="14">
        <f t="shared" si="231"/>
        <v>1</v>
      </c>
      <c r="EA193" s="14">
        <f t="shared" si="265"/>
        <v>0</v>
      </c>
      <c r="EB193" s="14">
        <f t="shared" si="232"/>
        <v>0</v>
      </c>
      <c r="EC193" s="14">
        <f t="shared" si="233"/>
        <v>0</v>
      </c>
      <c r="ED193" s="14">
        <f t="shared" si="266"/>
        <v>114.22845105</v>
      </c>
      <c r="EI193" s="31">
        <f t="shared" si="267"/>
        <v>275</v>
      </c>
      <c r="EJ193" s="48">
        <v>44965</v>
      </c>
      <c r="EK193" s="49">
        <v>100.050003</v>
      </c>
      <c r="EL193" s="53">
        <f t="shared" si="234"/>
        <v>134.45979496067312</v>
      </c>
      <c r="EM193" s="53">
        <f t="shared" si="235"/>
        <v>134.45066527298235</v>
      </c>
      <c r="EN193" s="54">
        <f t="shared" si="236"/>
        <v>1</v>
      </c>
      <c r="EO193" s="14">
        <f t="shared" si="237"/>
        <v>1</v>
      </c>
      <c r="EP193" s="14">
        <f t="shared" si="268"/>
        <v>0</v>
      </c>
      <c r="EQ193" s="14">
        <f t="shared" si="238"/>
        <v>0</v>
      </c>
      <c r="ER193" s="14">
        <f t="shared" si="239"/>
        <v>0</v>
      </c>
      <c r="ES193" s="14">
        <f t="shared" si="269"/>
        <v>114.22845105</v>
      </c>
    </row>
    <row r="194" spans="4:149" x14ac:dyDescent="0.35">
      <c r="D194" s="31">
        <f t="shared" si="240"/>
        <v>276</v>
      </c>
      <c r="E194" s="48">
        <v>44966</v>
      </c>
      <c r="F194" s="49">
        <v>98.239998</v>
      </c>
      <c r="G194" s="53">
        <f t="shared" si="180"/>
        <v>10.948603467394756</v>
      </c>
      <c r="H194" s="53">
        <f t="shared" si="181"/>
        <v>10.939524641869566</v>
      </c>
      <c r="I194" s="54">
        <f t="shared" si="182"/>
        <v>1</v>
      </c>
      <c r="J194" s="14">
        <f t="shared" si="183"/>
        <v>1</v>
      </c>
      <c r="K194" s="14">
        <f t="shared" si="241"/>
        <v>0</v>
      </c>
      <c r="L194" s="14">
        <f t="shared" si="184"/>
        <v>0</v>
      </c>
      <c r="M194" s="14">
        <f t="shared" si="185"/>
        <v>0</v>
      </c>
      <c r="N194" s="14">
        <f t="shared" si="242"/>
        <v>145.93256506585155</v>
      </c>
      <c r="S194" s="31">
        <f t="shared" si="243"/>
        <v>276</v>
      </c>
      <c r="T194" s="48">
        <v>44966</v>
      </c>
      <c r="U194" s="49">
        <v>98.239998</v>
      </c>
      <c r="V194" s="53">
        <f t="shared" si="186"/>
        <v>7.3759744237856459</v>
      </c>
      <c r="W194" s="53">
        <f t="shared" si="187"/>
        <v>7.3668955982604549</v>
      </c>
      <c r="X194" s="54">
        <f t="shared" si="188"/>
        <v>0.9999999999999184</v>
      </c>
      <c r="Y194" s="14">
        <f t="shared" si="189"/>
        <v>0.9999999999999184</v>
      </c>
      <c r="Z194" s="14">
        <f t="shared" si="244"/>
        <v>-8.1601392309949006E-14</v>
      </c>
      <c r="AA194" s="14">
        <f t="shared" si="190"/>
        <v>-8.0165206173266064E-12</v>
      </c>
      <c r="AB194" s="14">
        <f t="shared" si="191"/>
        <v>4.0082603086633032E-13</v>
      </c>
      <c r="AC194" s="14">
        <f t="shared" si="245"/>
        <v>167.58477418798083</v>
      </c>
      <c r="AH194" s="31">
        <f t="shared" si="246"/>
        <v>276</v>
      </c>
      <c r="AI194" s="48">
        <v>44966</v>
      </c>
      <c r="AJ194" s="49">
        <v>98.239998</v>
      </c>
      <c r="AK194" s="53">
        <f t="shared" si="192"/>
        <v>0.56062110011969846</v>
      </c>
      <c r="AL194" s="53">
        <f t="shared" si="193"/>
        <v>0.55154227459450844</v>
      </c>
      <c r="AM194" s="54">
        <f t="shared" si="194"/>
        <v>0.71247206788394679</v>
      </c>
      <c r="AN194" s="14">
        <f t="shared" si="195"/>
        <v>0.71247206788394679</v>
      </c>
      <c r="AO194" s="14">
        <f t="shared" si="247"/>
        <v>-0.28266344743766481</v>
      </c>
      <c r="AP194" s="14">
        <f t="shared" si="196"/>
        <v>-27.768856510949295</v>
      </c>
      <c r="AQ194" s="14">
        <f t="shared" si="197"/>
        <v>1.3884428255474648</v>
      </c>
      <c r="AR194" s="14">
        <f t="shared" si="248"/>
        <v>138.68969828275519</v>
      </c>
      <c r="AW194" s="31">
        <f t="shared" si="249"/>
        <v>276</v>
      </c>
      <c r="AX194" s="48">
        <v>44966</v>
      </c>
      <c r="AY194" s="49">
        <v>98.239998</v>
      </c>
      <c r="AZ194" s="53">
        <f t="shared" si="198"/>
        <v>43.039957192869394</v>
      </c>
      <c r="BA194" s="53">
        <f t="shared" si="199"/>
        <v>43.030878367344208</v>
      </c>
      <c r="BB194" s="54">
        <f t="shared" si="200"/>
        <v>1</v>
      </c>
      <c r="BC194" s="14">
        <f t="shared" si="201"/>
        <v>1</v>
      </c>
      <c r="BD194" s="14">
        <f t="shared" si="250"/>
        <v>0</v>
      </c>
      <c r="BE194" s="14">
        <f t="shared" si="202"/>
        <v>0</v>
      </c>
      <c r="BF194" s="14">
        <f t="shared" si="203"/>
        <v>0</v>
      </c>
      <c r="BG194" s="14">
        <f t="shared" si="251"/>
        <v>114.22845105</v>
      </c>
      <c r="BL194" s="31">
        <f t="shared" si="252"/>
        <v>276</v>
      </c>
      <c r="BM194" s="48">
        <v>44966</v>
      </c>
      <c r="BN194" s="49">
        <v>98.239998</v>
      </c>
      <c r="BO194" s="53">
        <f t="shared" si="204"/>
        <v>0.56062110011969846</v>
      </c>
      <c r="BP194" s="53">
        <f t="shared" si="205"/>
        <v>0.55154227459450844</v>
      </c>
      <c r="BQ194" s="54">
        <f t="shared" si="206"/>
        <v>0.71247206788394679</v>
      </c>
      <c r="BR194" s="14">
        <f t="shared" si="207"/>
        <v>0.71247206788394679</v>
      </c>
      <c r="BS194" s="14">
        <f t="shared" si="253"/>
        <v>-0.28266344743766481</v>
      </c>
      <c r="BT194" s="14">
        <f t="shared" si="208"/>
        <v>-27.768856510949295</v>
      </c>
      <c r="BU194" s="14">
        <f t="shared" si="209"/>
        <v>1.3884428255474648</v>
      </c>
      <c r="BV194" s="14">
        <f t="shared" si="254"/>
        <v>138.68969828275519</v>
      </c>
      <c r="CA194" s="31">
        <f t="shared" si="255"/>
        <v>276</v>
      </c>
      <c r="CB194" s="48">
        <v>44966</v>
      </c>
      <c r="CC194" s="49">
        <v>98.239998</v>
      </c>
      <c r="CD194" s="53">
        <f t="shared" si="210"/>
        <v>2.785876697494603</v>
      </c>
      <c r="CE194" s="53">
        <f t="shared" si="211"/>
        <v>2.7767978719694129</v>
      </c>
      <c r="CF194" s="54">
        <f t="shared" si="212"/>
        <v>0.99733084132571481</v>
      </c>
      <c r="CG194" s="14">
        <f t="shared" si="213"/>
        <v>0.99733084132571481</v>
      </c>
      <c r="CH194" s="14">
        <f t="shared" si="256"/>
        <v>-2.6683580844472088E-3</v>
      </c>
      <c r="CI194" s="14">
        <f t="shared" si="214"/>
        <v>-0.2621394928793776</v>
      </c>
      <c r="CJ194" s="14">
        <f t="shared" si="215"/>
        <v>1.310697464396888E-2</v>
      </c>
      <c r="CK194" s="14">
        <f t="shared" si="257"/>
        <v>173.47868816073188</v>
      </c>
      <c r="CP194" s="31">
        <f t="shared" si="258"/>
        <v>276</v>
      </c>
      <c r="CQ194" s="48">
        <v>44966</v>
      </c>
      <c r="CR194" s="49">
        <v>98.239998</v>
      </c>
      <c r="CS194" s="53">
        <f t="shared" si="216"/>
        <v>35.224878494041903</v>
      </c>
      <c r="CT194" s="53">
        <f t="shared" si="217"/>
        <v>35.215799668516709</v>
      </c>
      <c r="CU194" s="54">
        <f t="shared" si="218"/>
        <v>1</v>
      </c>
      <c r="CV194" s="14">
        <f t="shared" si="219"/>
        <v>1</v>
      </c>
      <c r="CW194" s="14">
        <f t="shared" si="259"/>
        <v>0</v>
      </c>
      <c r="CX194" s="14">
        <f t="shared" si="220"/>
        <v>0</v>
      </c>
      <c r="CY194" s="14">
        <f t="shared" si="221"/>
        <v>0</v>
      </c>
      <c r="CZ194" s="14">
        <f t="shared" si="260"/>
        <v>114.22845105</v>
      </c>
      <c r="DE194" s="31">
        <f t="shared" si="261"/>
        <v>276</v>
      </c>
      <c r="DF194" s="48">
        <v>44966</v>
      </c>
      <c r="DG194" s="49">
        <v>98.239998</v>
      </c>
      <c r="DH194" s="53">
        <f t="shared" si="222"/>
        <v>-19.52144307085544</v>
      </c>
      <c r="DI194" s="53">
        <f t="shared" si="223"/>
        <v>-19.53052189638063</v>
      </c>
      <c r="DJ194" s="54">
        <f t="shared" si="224"/>
        <v>3.6085426834485685E-85</v>
      </c>
      <c r="DK194" s="14">
        <f t="shared" si="225"/>
        <v>3.6085426834485685E-85</v>
      </c>
      <c r="DL194" s="14">
        <f t="shared" si="262"/>
        <v>-5.3716094792871371E-68</v>
      </c>
      <c r="DM194" s="14">
        <f t="shared" si="226"/>
        <v>-5.2770690450194941E-66</v>
      </c>
      <c r="DN194" s="14">
        <f t="shared" si="227"/>
        <v>2.6385345225097472E-67</v>
      </c>
      <c r="DO194" s="14">
        <f t="shared" si="263"/>
        <v>118.70121366539827</v>
      </c>
      <c r="DT194" s="31">
        <f t="shared" si="264"/>
        <v>276</v>
      </c>
      <c r="DU194" s="48">
        <v>44966</v>
      </c>
      <c r="DV194" s="49">
        <v>98.239998</v>
      </c>
      <c r="DW194" s="53">
        <f t="shared" si="228"/>
        <v>76.908291692173734</v>
      </c>
      <c r="DX194" s="53">
        <f t="shared" si="229"/>
        <v>76.899212866648554</v>
      </c>
      <c r="DY194" s="54">
        <f t="shared" si="230"/>
        <v>1</v>
      </c>
      <c r="DZ194" s="14">
        <f t="shared" si="231"/>
        <v>1</v>
      </c>
      <c r="EA194" s="14">
        <f t="shared" si="265"/>
        <v>0</v>
      </c>
      <c r="EB194" s="14">
        <f t="shared" si="232"/>
        <v>0</v>
      </c>
      <c r="EC194" s="14">
        <f t="shared" si="233"/>
        <v>0</v>
      </c>
      <c r="ED194" s="14">
        <f t="shared" si="266"/>
        <v>114.22845105</v>
      </c>
      <c r="EI194" s="31">
        <f t="shared" si="267"/>
        <v>276</v>
      </c>
      <c r="EJ194" s="48">
        <v>44966</v>
      </c>
      <c r="EK194" s="49">
        <v>98.239998</v>
      </c>
      <c r="EL194" s="53">
        <f t="shared" si="234"/>
        <v>133.17389811325265</v>
      </c>
      <c r="EM194" s="53">
        <f t="shared" si="235"/>
        <v>133.16481928772745</v>
      </c>
      <c r="EN194" s="54">
        <f t="shared" si="236"/>
        <v>1</v>
      </c>
      <c r="EO194" s="14">
        <f t="shared" si="237"/>
        <v>1</v>
      </c>
      <c r="EP194" s="14">
        <f t="shared" si="268"/>
        <v>0</v>
      </c>
      <c r="EQ194" s="14">
        <f t="shared" si="238"/>
        <v>0</v>
      </c>
      <c r="ER194" s="14">
        <f t="shared" si="239"/>
        <v>0</v>
      </c>
      <c r="ES194" s="14">
        <f t="shared" si="269"/>
        <v>114.22845105</v>
      </c>
    </row>
    <row r="195" spans="4:149" x14ac:dyDescent="0.35">
      <c r="D195" s="31">
        <f t="shared" si="240"/>
        <v>277</v>
      </c>
      <c r="E195" s="48">
        <v>44967</v>
      </c>
      <c r="F195" s="49">
        <v>97.610000999999997</v>
      </c>
      <c r="G195" s="53">
        <f t="shared" si="180"/>
        <v>10.269560320808127</v>
      </c>
      <c r="H195" s="53">
        <f t="shared" si="181"/>
        <v>10.260532644002767</v>
      </c>
      <c r="I195" s="54">
        <f t="shared" si="182"/>
        <v>1</v>
      </c>
      <c r="J195" s="14">
        <f t="shared" si="183"/>
        <v>1</v>
      </c>
      <c r="K195" s="14">
        <f t="shared" si="241"/>
        <v>0</v>
      </c>
      <c r="L195" s="14">
        <f t="shared" si="184"/>
        <v>0</v>
      </c>
      <c r="M195" s="14">
        <f t="shared" si="185"/>
        <v>0</v>
      </c>
      <c r="N195" s="14">
        <f t="shared" si="242"/>
        <v>145.93256506585155</v>
      </c>
      <c r="S195" s="31">
        <f t="shared" si="243"/>
        <v>277</v>
      </c>
      <c r="T195" s="48">
        <v>44967</v>
      </c>
      <c r="U195" s="49">
        <v>97.610000999999997</v>
      </c>
      <c r="V195" s="53">
        <f t="shared" si="186"/>
        <v>6.6766895908885919</v>
      </c>
      <c r="W195" s="53">
        <f t="shared" si="187"/>
        <v>6.6676619140832312</v>
      </c>
      <c r="X195" s="54">
        <f t="shared" si="188"/>
        <v>0.99999999998778</v>
      </c>
      <c r="Y195" s="14">
        <f t="shared" si="189"/>
        <v>0.99999999998778</v>
      </c>
      <c r="Z195" s="14">
        <f t="shared" si="244"/>
        <v>-1.2138401395134224E-11</v>
      </c>
      <c r="AA195" s="14">
        <f t="shared" si="190"/>
        <v>-1.184829372317453E-9</v>
      </c>
      <c r="AB195" s="14">
        <f t="shared" si="191"/>
        <v>5.9241468615872648E-11</v>
      </c>
      <c r="AC195" s="14">
        <f t="shared" si="245"/>
        <v>167.58477418685524</v>
      </c>
      <c r="AH195" s="31">
        <f t="shared" si="246"/>
        <v>277</v>
      </c>
      <c r="AI195" s="48">
        <v>44967</v>
      </c>
      <c r="AJ195" s="49">
        <v>97.610000999999997</v>
      </c>
      <c r="AK195" s="53">
        <f t="shared" si="192"/>
        <v>-0.17727794163822091</v>
      </c>
      <c r="AL195" s="53">
        <f t="shared" si="193"/>
        <v>-0.18630561844358157</v>
      </c>
      <c r="AM195" s="54">
        <f t="shared" si="194"/>
        <v>0.4296450381929201</v>
      </c>
      <c r="AN195" s="14">
        <f t="shared" si="195"/>
        <v>0.4296450381929201</v>
      </c>
      <c r="AO195" s="14">
        <f t="shared" si="247"/>
        <v>-0.28282702969102669</v>
      </c>
      <c r="AP195" s="14">
        <f t="shared" si="196"/>
        <v>-27.606746650968145</v>
      </c>
      <c r="AQ195" s="14">
        <f t="shared" si="197"/>
        <v>1.3803373325484074</v>
      </c>
      <c r="AR195" s="14">
        <f t="shared" si="248"/>
        <v>112.46328896433545</v>
      </c>
      <c r="AW195" s="31">
        <f t="shared" si="249"/>
        <v>277</v>
      </c>
      <c r="AX195" s="48">
        <v>44967</v>
      </c>
      <c r="AY195" s="49">
        <v>97.610000999999997</v>
      </c>
      <c r="AZ195" s="53">
        <f t="shared" si="198"/>
        <v>42.542736202308134</v>
      </c>
      <c r="BA195" s="53">
        <f t="shared" si="199"/>
        <v>42.533708525502774</v>
      </c>
      <c r="BB195" s="54">
        <f t="shared" si="200"/>
        <v>1</v>
      </c>
      <c r="BC195" s="14">
        <f t="shared" si="201"/>
        <v>1</v>
      </c>
      <c r="BD195" s="14">
        <f t="shared" si="250"/>
        <v>0</v>
      </c>
      <c r="BE195" s="14">
        <f t="shared" si="202"/>
        <v>0</v>
      </c>
      <c r="BF195" s="14">
        <f t="shared" si="203"/>
        <v>0</v>
      </c>
      <c r="BG195" s="14">
        <f t="shared" si="251"/>
        <v>114.22845105</v>
      </c>
      <c r="BL195" s="31">
        <f t="shared" si="252"/>
        <v>277</v>
      </c>
      <c r="BM195" s="48">
        <v>44967</v>
      </c>
      <c r="BN195" s="49">
        <v>97.610000999999997</v>
      </c>
      <c r="BO195" s="53">
        <f t="shared" si="204"/>
        <v>-0.17727794163822091</v>
      </c>
      <c r="BP195" s="53">
        <f t="shared" si="205"/>
        <v>-0.18630561844358157</v>
      </c>
      <c r="BQ195" s="54">
        <f t="shared" si="206"/>
        <v>0.4296450381929201</v>
      </c>
      <c r="BR195" s="14">
        <f t="shared" si="207"/>
        <v>0.4296450381929201</v>
      </c>
      <c r="BS195" s="14">
        <f t="shared" si="253"/>
        <v>-0.28282702969102669</v>
      </c>
      <c r="BT195" s="14">
        <f t="shared" si="208"/>
        <v>-27.606746650968145</v>
      </c>
      <c r="BU195" s="14">
        <f t="shared" si="209"/>
        <v>1.3803373325484074</v>
      </c>
      <c r="BV195" s="14">
        <f t="shared" si="254"/>
        <v>112.46328896433545</v>
      </c>
      <c r="CA195" s="31">
        <f t="shared" si="255"/>
        <v>277</v>
      </c>
      <c r="CB195" s="48">
        <v>44967</v>
      </c>
      <c r="CC195" s="49">
        <v>97.610000999999997</v>
      </c>
      <c r="CD195" s="53">
        <f t="shared" si="210"/>
        <v>2.0605854370687919</v>
      </c>
      <c r="CE195" s="53">
        <f t="shared" si="211"/>
        <v>2.0515577602634312</v>
      </c>
      <c r="CF195" s="54">
        <f t="shared" si="212"/>
        <v>0.98032869636467412</v>
      </c>
      <c r="CG195" s="14">
        <f t="shared" si="213"/>
        <v>0.98032869636467412</v>
      </c>
      <c r="CH195" s="14">
        <f t="shared" si="256"/>
        <v>-1.7002144961040688E-2</v>
      </c>
      <c r="CI195" s="14">
        <f t="shared" si="214"/>
        <v>-1.6595793866493265</v>
      </c>
      <c r="CJ195" s="14">
        <f t="shared" si="215"/>
        <v>8.2978969332466332E-2</v>
      </c>
      <c r="CK195" s="14">
        <f t="shared" si="257"/>
        <v>171.90208774341502</v>
      </c>
      <c r="CP195" s="31">
        <f t="shared" si="258"/>
        <v>277</v>
      </c>
      <c r="CQ195" s="48">
        <v>44967</v>
      </c>
      <c r="CR195" s="49">
        <v>97.610000999999997</v>
      </c>
      <c r="CS195" s="53">
        <f t="shared" si="216"/>
        <v>34.683379082860405</v>
      </c>
      <c r="CT195" s="53">
        <f t="shared" si="217"/>
        <v>34.674351406055052</v>
      </c>
      <c r="CU195" s="54">
        <f t="shared" si="218"/>
        <v>1</v>
      </c>
      <c r="CV195" s="14">
        <f t="shared" si="219"/>
        <v>1</v>
      </c>
      <c r="CW195" s="14">
        <f t="shared" si="259"/>
        <v>0</v>
      </c>
      <c r="CX195" s="14">
        <f t="shared" si="220"/>
        <v>0</v>
      </c>
      <c r="CY195" s="14">
        <f t="shared" si="221"/>
        <v>0</v>
      </c>
      <c r="CZ195" s="14">
        <f t="shared" si="260"/>
        <v>114.22845105</v>
      </c>
      <c r="DE195" s="31">
        <f t="shared" si="261"/>
        <v>277</v>
      </c>
      <c r="DF195" s="48">
        <v>44967</v>
      </c>
      <c r="DG195" s="49">
        <v>97.610000999999997</v>
      </c>
      <c r="DH195" s="53">
        <f t="shared" si="222"/>
        <v>-20.373122423542057</v>
      </c>
      <c r="DI195" s="53">
        <f t="shared" si="223"/>
        <v>-20.382150100347417</v>
      </c>
      <c r="DJ195" s="54">
        <f t="shared" si="224"/>
        <v>1.448053081172024E-92</v>
      </c>
      <c r="DK195" s="14">
        <f t="shared" si="225"/>
        <v>1.448053081172024E-92</v>
      </c>
      <c r="DL195" s="14">
        <f t="shared" si="262"/>
        <v>-3.6085425386432605E-85</v>
      </c>
      <c r="DM195" s="14">
        <f t="shared" si="226"/>
        <v>-3.5222984080551116E-83</v>
      </c>
      <c r="DN195" s="14">
        <f t="shared" si="227"/>
        <v>1.7611492040275558E-84</v>
      </c>
      <c r="DO195" s="14">
        <f t="shared" si="263"/>
        <v>118.70121366539827</v>
      </c>
      <c r="DT195" s="31">
        <f t="shared" si="264"/>
        <v>277</v>
      </c>
      <c r="DU195" s="48">
        <v>44967</v>
      </c>
      <c r="DV195" s="49">
        <v>97.610000999999997</v>
      </c>
      <c r="DW195" s="53">
        <f t="shared" si="228"/>
        <v>76.602960817945103</v>
      </c>
      <c r="DX195" s="53">
        <f t="shared" si="229"/>
        <v>76.593933141139743</v>
      </c>
      <c r="DY195" s="54">
        <f t="shared" si="230"/>
        <v>1</v>
      </c>
      <c r="DZ195" s="14">
        <f t="shared" si="231"/>
        <v>1</v>
      </c>
      <c r="EA195" s="14">
        <f t="shared" si="265"/>
        <v>0</v>
      </c>
      <c r="EB195" s="14">
        <f t="shared" si="232"/>
        <v>0</v>
      </c>
      <c r="EC195" s="14">
        <f t="shared" si="233"/>
        <v>0</v>
      </c>
      <c r="ED195" s="14">
        <f t="shared" si="266"/>
        <v>114.22845105</v>
      </c>
      <c r="EI195" s="31">
        <f t="shared" si="267"/>
        <v>277</v>
      </c>
      <c r="EJ195" s="48">
        <v>44967</v>
      </c>
      <c r="EK195" s="49">
        <v>97.610000999999997</v>
      </c>
      <c r="EL195" s="53">
        <f t="shared" si="234"/>
        <v>133.18735509562458</v>
      </c>
      <c r="EM195" s="53">
        <f t="shared" si="235"/>
        <v>133.17832741881921</v>
      </c>
      <c r="EN195" s="54">
        <f t="shared" si="236"/>
        <v>1</v>
      </c>
      <c r="EO195" s="14">
        <f t="shared" si="237"/>
        <v>1</v>
      </c>
      <c r="EP195" s="14">
        <f t="shared" si="268"/>
        <v>0</v>
      </c>
      <c r="EQ195" s="14">
        <f t="shared" si="238"/>
        <v>0</v>
      </c>
      <c r="ER195" s="14">
        <f t="shared" si="239"/>
        <v>0</v>
      </c>
      <c r="ES195" s="14">
        <f t="shared" si="269"/>
        <v>114.22845105</v>
      </c>
    </row>
    <row r="196" spans="4:149" x14ac:dyDescent="0.35">
      <c r="D196" s="31">
        <f t="shared" si="240"/>
        <v>280</v>
      </c>
      <c r="E196" s="48">
        <v>44970</v>
      </c>
      <c r="F196" s="49">
        <v>99.540001000000004</v>
      </c>
      <c r="G196" s="53">
        <f t="shared" si="180"/>
        <v>12.569205116724383</v>
      </c>
      <c r="H196" s="53">
        <f t="shared" si="181"/>
        <v>12.560332655101043</v>
      </c>
      <c r="I196" s="54">
        <f t="shared" si="182"/>
        <v>1</v>
      </c>
      <c r="J196" s="14">
        <f t="shared" si="183"/>
        <v>1</v>
      </c>
      <c r="K196" s="14">
        <f t="shared" si="241"/>
        <v>0</v>
      </c>
      <c r="L196" s="14">
        <f t="shared" si="184"/>
        <v>0</v>
      </c>
      <c r="M196" s="14">
        <f t="shared" si="185"/>
        <v>0</v>
      </c>
      <c r="N196" s="14">
        <f t="shared" si="242"/>
        <v>145.93256506585155</v>
      </c>
      <c r="S196" s="31">
        <f t="shared" si="243"/>
        <v>280</v>
      </c>
      <c r="T196" s="48">
        <v>44970</v>
      </c>
      <c r="U196" s="49">
        <v>99.540001000000004</v>
      </c>
      <c r="V196" s="53">
        <f t="shared" si="186"/>
        <v>8.9134805692295078</v>
      </c>
      <c r="W196" s="53">
        <f t="shared" si="187"/>
        <v>8.9046081076061654</v>
      </c>
      <c r="X196" s="54">
        <f t="shared" si="188"/>
        <v>1</v>
      </c>
      <c r="Y196" s="14">
        <f t="shared" si="189"/>
        <v>1</v>
      </c>
      <c r="Z196" s="14">
        <f t="shared" si="244"/>
        <v>1.2220002787444173E-11</v>
      </c>
      <c r="AA196" s="14">
        <f t="shared" si="190"/>
        <v>1.2163790896821957E-9</v>
      </c>
      <c r="AB196" s="14">
        <f t="shared" si="191"/>
        <v>6.0818954484109787E-11</v>
      </c>
      <c r="AC196" s="14">
        <f t="shared" si="245"/>
        <v>167.58477418813243</v>
      </c>
      <c r="AH196" s="31">
        <f t="shared" si="246"/>
        <v>280</v>
      </c>
      <c r="AI196" s="48">
        <v>44970</v>
      </c>
      <c r="AJ196" s="49">
        <v>99.540001000000004</v>
      </c>
      <c r="AK196" s="53">
        <f t="shared" si="192"/>
        <v>1.9396094672897535</v>
      </c>
      <c r="AL196" s="53">
        <f t="shared" si="193"/>
        <v>1.9307370056664126</v>
      </c>
      <c r="AM196" s="54">
        <f t="shared" si="194"/>
        <v>0.97378641528214094</v>
      </c>
      <c r="AN196" s="14">
        <f t="shared" si="195"/>
        <v>0.97378641528214094</v>
      </c>
      <c r="AO196" s="14">
        <f t="shared" si="247"/>
        <v>0.54414137708922083</v>
      </c>
      <c r="AP196" s="14">
        <f t="shared" si="196"/>
        <v>54.163833219602424</v>
      </c>
      <c r="AQ196" s="14">
        <f t="shared" si="197"/>
        <v>2.7081916609801215</v>
      </c>
      <c r="AR196" s="14">
        <f t="shared" si="248"/>
        <v>169.33531384491801</v>
      </c>
      <c r="AW196" s="31">
        <f t="shared" si="249"/>
        <v>280</v>
      </c>
      <c r="AX196" s="48">
        <v>44970</v>
      </c>
      <c r="AY196" s="49">
        <v>99.540001000000004</v>
      </c>
      <c r="AZ196" s="53">
        <f t="shared" si="198"/>
        <v>45.406969167940602</v>
      </c>
      <c r="BA196" s="53">
        <f t="shared" si="199"/>
        <v>45.398096706317254</v>
      </c>
      <c r="BB196" s="54">
        <f t="shared" si="200"/>
        <v>1</v>
      </c>
      <c r="BC196" s="14">
        <f t="shared" si="201"/>
        <v>1</v>
      </c>
      <c r="BD196" s="14">
        <f t="shared" si="250"/>
        <v>0</v>
      </c>
      <c r="BE196" s="14">
        <f t="shared" si="202"/>
        <v>0</v>
      </c>
      <c r="BF196" s="14">
        <f t="shared" si="203"/>
        <v>0</v>
      </c>
      <c r="BG196" s="14">
        <f t="shared" si="251"/>
        <v>114.22845105</v>
      </c>
      <c r="BL196" s="31">
        <f t="shared" si="252"/>
        <v>280</v>
      </c>
      <c r="BM196" s="48">
        <v>44970</v>
      </c>
      <c r="BN196" s="49">
        <v>99.540001000000004</v>
      </c>
      <c r="BO196" s="53">
        <f t="shared" si="204"/>
        <v>1.9396094672897535</v>
      </c>
      <c r="BP196" s="53">
        <f t="shared" si="205"/>
        <v>1.9307370056664126</v>
      </c>
      <c r="BQ196" s="54">
        <f t="shared" si="206"/>
        <v>0.97378641528214094</v>
      </c>
      <c r="BR196" s="14">
        <f t="shared" si="207"/>
        <v>0.97378641528214094</v>
      </c>
      <c r="BS196" s="14">
        <f t="shared" si="253"/>
        <v>0.54414137708922083</v>
      </c>
      <c r="BT196" s="14">
        <f t="shared" si="208"/>
        <v>54.163833219602424</v>
      </c>
      <c r="BU196" s="14">
        <f t="shared" si="209"/>
        <v>2.7081916609801215</v>
      </c>
      <c r="BV196" s="14">
        <f t="shared" si="254"/>
        <v>169.33531384491801</v>
      </c>
      <c r="CA196" s="31">
        <f t="shared" si="255"/>
        <v>280</v>
      </c>
      <c r="CB196" s="48">
        <v>44970</v>
      </c>
      <c r="CC196" s="49">
        <v>99.540001000000004</v>
      </c>
      <c r="CD196" s="53">
        <f t="shared" si="210"/>
        <v>4.2166221132922646</v>
      </c>
      <c r="CE196" s="53">
        <f t="shared" si="211"/>
        <v>4.207749651668923</v>
      </c>
      <c r="CF196" s="54">
        <f t="shared" si="212"/>
        <v>0.99998760054880764</v>
      </c>
      <c r="CG196" s="14">
        <f t="shared" si="213"/>
        <v>0.99998760054880764</v>
      </c>
      <c r="CH196" s="14">
        <f t="shared" si="256"/>
        <v>1.9658904184133519E-2</v>
      </c>
      <c r="CI196" s="14">
        <f t="shared" si="214"/>
        <v>1.9568473421475547</v>
      </c>
      <c r="CJ196" s="14">
        <f t="shared" si="215"/>
        <v>9.7842367107377745E-2</v>
      </c>
      <c r="CK196" s="14">
        <f t="shared" si="257"/>
        <v>173.95677745266997</v>
      </c>
      <c r="CP196" s="31">
        <f t="shared" si="258"/>
        <v>280</v>
      </c>
      <c r="CQ196" s="48">
        <v>44970</v>
      </c>
      <c r="CR196" s="49">
        <v>99.540001000000004</v>
      </c>
      <c r="CS196" s="53">
        <f t="shared" si="216"/>
        <v>37.410120155302465</v>
      </c>
      <c r="CT196" s="53">
        <f t="shared" si="217"/>
        <v>37.401247693679117</v>
      </c>
      <c r="CU196" s="54">
        <f t="shared" si="218"/>
        <v>1</v>
      </c>
      <c r="CV196" s="14">
        <f t="shared" si="219"/>
        <v>1</v>
      </c>
      <c r="CW196" s="14">
        <f t="shared" si="259"/>
        <v>0</v>
      </c>
      <c r="CX196" s="14">
        <f t="shared" si="220"/>
        <v>0</v>
      </c>
      <c r="CY196" s="14">
        <f t="shared" si="221"/>
        <v>0</v>
      </c>
      <c r="CZ196" s="14">
        <f t="shared" si="260"/>
        <v>114.22845105</v>
      </c>
      <c r="DE196" s="31">
        <f t="shared" si="261"/>
        <v>280</v>
      </c>
      <c r="DF196" s="48">
        <v>44970</v>
      </c>
      <c r="DG196" s="49">
        <v>99.540001000000004</v>
      </c>
      <c r="DH196" s="53">
        <f t="shared" si="222"/>
        <v>-18.609541888216416</v>
      </c>
      <c r="DI196" s="53">
        <f t="shared" si="223"/>
        <v>-18.618414349839753</v>
      </c>
      <c r="DJ196" s="54">
        <f t="shared" si="224"/>
        <v>1.3445340723475765E-77</v>
      </c>
      <c r="DK196" s="14">
        <f t="shared" si="225"/>
        <v>1.3445340723475765E-77</v>
      </c>
      <c r="DL196" s="14">
        <f t="shared" si="262"/>
        <v>1.344534072347575E-77</v>
      </c>
      <c r="DM196" s="14">
        <f t="shared" si="226"/>
        <v>1.3383492290601169E-75</v>
      </c>
      <c r="DN196" s="14">
        <f t="shared" si="227"/>
        <v>6.691746145300585E-77</v>
      </c>
      <c r="DO196" s="14">
        <f t="shared" si="263"/>
        <v>118.70121366539827</v>
      </c>
      <c r="DT196" s="31">
        <f t="shared" si="264"/>
        <v>280</v>
      </c>
      <c r="DU196" s="48">
        <v>44970</v>
      </c>
      <c r="DV196" s="49">
        <v>99.540001000000004</v>
      </c>
      <c r="DW196" s="53">
        <f t="shared" si="228"/>
        <v>80.063044652003825</v>
      </c>
      <c r="DX196" s="53">
        <f t="shared" si="229"/>
        <v>80.054172190380484</v>
      </c>
      <c r="DY196" s="54">
        <f t="shared" si="230"/>
        <v>1</v>
      </c>
      <c r="DZ196" s="14">
        <f t="shared" si="231"/>
        <v>1</v>
      </c>
      <c r="EA196" s="14">
        <f t="shared" si="265"/>
        <v>0</v>
      </c>
      <c r="EB196" s="14">
        <f t="shared" si="232"/>
        <v>0</v>
      </c>
      <c r="EC196" s="14">
        <f t="shared" si="233"/>
        <v>0</v>
      </c>
      <c r="ED196" s="14">
        <f t="shared" si="266"/>
        <v>114.22845105</v>
      </c>
      <c r="EI196" s="31">
        <f t="shared" si="267"/>
        <v>280</v>
      </c>
      <c r="EJ196" s="48">
        <v>44970</v>
      </c>
      <c r="EK196" s="49">
        <v>99.540001000000004</v>
      </c>
      <c r="EL196" s="53">
        <f t="shared" si="234"/>
        <v>137.63732848121174</v>
      </c>
      <c r="EM196" s="53">
        <f t="shared" si="235"/>
        <v>137.62845601958841</v>
      </c>
      <c r="EN196" s="54">
        <f t="shared" si="236"/>
        <v>1</v>
      </c>
      <c r="EO196" s="14">
        <f t="shared" si="237"/>
        <v>1</v>
      </c>
      <c r="EP196" s="14">
        <f t="shared" si="268"/>
        <v>0</v>
      </c>
      <c r="EQ196" s="14">
        <f t="shared" si="238"/>
        <v>0</v>
      </c>
      <c r="ER196" s="14">
        <f t="shared" si="239"/>
        <v>0</v>
      </c>
      <c r="ES196" s="14">
        <f t="shared" si="269"/>
        <v>114.22845105</v>
      </c>
    </row>
    <row r="197" spans="4:149" x14ac:dyDescent="0.35">
      <c r="D197" s="31">
        <f t="shared" si="240"/>
        <v>281</v>
      </c>
      <c r="E197" s="48">
        <v>44971</v>
      </c>
      <c r="F197" s="49">
        <v>99.699996999999996</v>
      </c>
      <c r="G197" s="53">
        <f t="shared" ref="G197:G253" si="270">(LN(F197/C$8)+(C$7+((C$6^2)/2))*((365-D197))/365)/(C$6*SQRT((365-D197)/365))</f>
        <v>12.796787207660396</v>
      </c>
      <c r="H197" s="53">
        <f t="shared" ref="H197:H253" si="271">(LN(F197/C$8)+(C$7-((C$6^2)/2))*((365-D197)/365))/(C$6*SQRT((365-D197)/365))</f>
        <v>12.78796709140023</v>
      </c>
      <c r="I197" s="54">
        <f t="shared" ref="I197:I253" si="272">_xlfn.NORM.S.DIST(G197,1)</f>
        <v>1</v>
      </c>
      <c r="J197" s="14">
        <f t="shared" ref="J197:J253" si="273">+I197</f>
        <v>1</v>
      </c>
      <c r="K197" s="14">
        <f t="shared" si="241"/>
        <v>0</v>
      </c>
      <c r="L197" s="14">
        <f t="shared" ref="L197:L253" si="274">+K197*F197</f>
        <v>0</v>
      </c>
      <c r="M197" s="14">
        <f t="shared" ref="M197:M251" si="275">+ABS(L197*0.05)</f>
        <v>0</v>
      </c>
      <c r="N197" s="14">
        <f t="shared" si="242"/>
        <v>145.93256506585155</v>
      </c>
      <c r="S197" s="31">
        <f t="shared" si="243"/>
        <v>281</v>
      </c>
      <c r="T197" s="48">
        <v>44971</v>
      </c>
      <c r="U197" s="49">
        <v>99.699996999999996</v>
      </c>
      <c r="V197" s="53">
        <f t="shared" ref="V197:V253" si="276">(LN(U197/R$8)+(R$7+((R$6^2)/2))*((365-S197))/365)/(R$6*SQRT((365-S197)/365))</f>
        <v>9.1193667750481406</v>
      </c>
      <c r="W197" s="53">
        <f t="shared" ref="W197:W253" si="277">(LN(U197/R$8)+(R$7-((R$6^2)/2))*((365-S197)/365))/(R$6*SQRT((365-S197)/365))</f>
        <v>9.1105466587879729</v>
      </c>
      <c r="X197" s="54">
        <f t="shared" ref="X197:X253" si="278">_xlfn.NORM.S.DIST(V197,1)</f>
        <v>1</v>
      </c>
      <c r="Y197" s="14">
        <f t="shared" ref="Y197:Y253" si="279">+X197</f>
        <v>1</v>
      </c>
      <c r="Z197" s="14">
        <f t="shared" si="244"/>
        <v>0</v>
      </c>
      <c r="AA197" s="14">
        <f t="shared" ref="AA197:AA253" si="280">+Z197*U197</f>
        <v>0</v>
      </c>
      <c r="AB197" s="14">
        <f t="shared" ref="AB197:AB253" si="281">+ABS(AA197*0.05)</f>
        <v>0</v>
      </c>
      <c r="AC197" s="14">
        <f t="shared" si="245"/>
        <v>167.58477418813243</v>
      </c>
      <c r="AH197" s="31">
        <f t="shared" si="246"/>
        <v>281</v>
      </c>
      <c r="AI197" s="48">
        <v>44971</v>
      </c>
      <c r="AJ197" s="49">
        <v>99.699996999999996</v>
      </c>
      <c r="AK197" s="53">
        <f t="shared" ref="AK197:AK253" si="282">(LN(AJ197/AG$8)+(AG$7+((AG$6^2)/2))*((365-AH197))/365)/(AG$6*SQRT((365-AH197)/365))</f>
        <v>2.104107350688182</v>
      </c>
      <c r="AL197" s="53">
        <f t="shared" ref="AL197:AL253" si="283">(LN(AJ197/AG$8)+(AG$7-((AG$6^2)/2))*((365-AH197)/365))/(AG$6*SQRT((365-AH197)/365))</f>
        <v>2.0952872344280151</v>
      </c>
      <c r="AM197" s="54">
        <f t="shared" ref="AM197:AM253" si="284">_xlfn.NORM.S.DIST(AK197,1)</f>
        <v>0.98231545810232845</v>
      </c>
      <c r="AN197" s="14">
        <f t="shared" ref="AN197:AN253" si="285">+AM197</f>
        <v>0.98231545810232845</v>
      </c>
      <c r="AO197" s="14">
        <f t="shared" si="247"/>
        <v>8.5290428201875157E-3</v>
      </c>
      <c r="AP197" s="14">
        <f t="shared" ref="AP197:AP253" si="286">+AO197*AJ197</f>
        <v>0.8503455435855668</v>
      </c>
      <c r="AQ197" s="14">
        <f t="shared" ref="AQ197:AQ253" si="287">+ABS(AP197*0.05)</f>
        <v>4.2517277179278341E-2</v>
      </c>
      <c r="AR197" s="14">
        <f t="shared" si="248"/>
        <v>170.22817666568284</v>
      </c>
      <c r="AW197" s="31">
        <f t="shared" si="249"/>
        <v>281</v>
      </c>
      <c r="AX197" s="48">
        <v>44971</v>
      </c>
      <c r="AY197" s="49">
        <v>99.699996999999996</v>
      </c>
      <c r="AZ197" s="53">
        <f t="shared" ref="AZ197:AZ253" si="288">(LN(AY197/AV$8)+(AV$7+((AV$6^2)/2))*((365-AW197))/365)/(AV$6*SQRT((365-AW197)/365))</f>
        <v>45.82943584252375</v>
      </c>
      <c r="BA197" s="53">
        <f t="shared" ref="BA197:BA253" si="289">(LN(AY197/AV$8)+(AV$7-((AV$6^2)/2))*((365-AW197)/365))/(AV$6*SQRT((365-AW197)/365))</f>
        <v>45.82061572626359</v>
      </c>
      <c r="BB197" s="54">
        <f t="shared" ref="BB197:BB253" si="290">_xlfn.NORM.S.DIST(AZ197,1)</f>
        <v>1</v>
      </c>
      <c r="BC197" s="14">
        <f t="shared" ref="BC197:BC253" si="291">+BB197</f>
        <v>1</v>
      </c>
      <c r="BD197" s="14">
        <f t="shared" si="250"/>
        <v>0</v>
      </c>
      <c r="BE197" s="14">
        <f t="shared" ref="BE197:BE253" si="292">+BD197*AY197</f>
        <v>0</v>
      </c>
      <c r="BF197" s="14">
        <f t="shared" ref="BF197:BF253" si="293">+ABS(BE197*0.05)</f>
        <v>0</v>
      </c>
      <c r="BG197" s="14">
        <f t="shared" si="251"/>
        <v>114.22845105</v>
      </c>
      <c r="BL197" s="31">
        <f t="shared" si="252"/>
        <v>281</v>
      </c>
      <c r="BM197" s="48">
        <v>44971</v>
      </c>
      <c r="BN197" s="49">
        <v>99.699996999999996</v>
      </c>
      <c r="BO197" s="53">
        <f t="shared" ref="BO197:BO253" si="294">(LN(BN197/BK$8)+(BK$7+((BK$6^2)/2))*((365-BL197))/365)/(BK$6*SQRT((365-BL197)/365))</f>
        <v>2.104107350688182</v>
      </c>
      <c r="BP197" s="53">
        <f t="shared" ref="BP197:BP253" si="295">(LN(BN197/BK$8)+(BK$7-((BK$6^2)/2))*((365-BL197)/365))/(BK$6*SQRT((365-BL197)/365))</f>
        <v>2.0952872344280151</v>
      </c>
      <c r="BQ197" s="54">
        <f t="shared" ref="BQ197:BQ253" si="296">_xlfn.NORM.S.DIST(BO197,1)</f>
        <v>0.98231545810232845</v>
      </c>
      <c r="BR197" s="14">
        <f t="shared" ref="BR197:BR253" si="297">+BQ197</f>
        <v>0.98231545810232845</v>
      </c>
      <c r="BS197" s="14">
        <f t="shared" si="253"/>
        <v>8.5290428201875157E-3</v>
      </c>
      <c r="BT197" s="14">
        <f t="shared" ref="BT197:BT253" si="298">+BS197*BN197</f>
        <v>0.8503455435855668</v>
      </c>
      <c r="BU197" s="14">
        <f t="shared" ref="BU197:BU253" si="299">+ABS(BT197*0.05)</f>
        <v>4.2517277179278341E-2</v>
      </c>
      <c r="BV197" s="14">
        <f t="shared" si="254"/>
        <v>170.22817666568284</v>
      </c>
      <c r="CA197" s="31">
        <f t="shared" si="255"/>
        <v>281</v>
      </c>
      <c r="CB197" s="48">
        <v>44971</v>
      </c>
      <c r="CC197" s="49">
        <v>99.699996999999996</v>
      </c>
      <c r="CD197" s="53">
        <f t="shared" ref="CD197:CD253" si="300">(LN(CC197/BZ$8)+(BZ$7+((BZ$6^2)/2))*((365-CA197))/365)/(BZ$6*SQRT((365-CA197)/365))</f>
        <v>4.3946335434956323</v>
      </c>
      <c r="CE197" s="53">
        <f t="shared" ref="CE197:CE253" si="301">(LN(CC197/BZ$8)+(BZ$7-((BZ$6^2)/2))*((365-CA197)/365))/(BZ$6*SQRT((365-CA197)/365))</f>
        <v>4.3858134272354654</v>
      </c>
      <c r="CF197" s="54">
        <f t="shared" ref="CF197:CF253" si="302">_xlfn.NORM.S.DIST(CD197,1)</f>
        <v>0.99999445201125481</v>
      </c>
      <c r="CG197" s="14">
        <f t="shared" ref="CG197:CG253" si="303">+CF197</f>
        <v>0.99999445201125481</v>
      </c>
      <c r="CH197" s="14">
        <f t="shared" si="256"/>
        <v>6.8514624471660568E-6</v>
      </c>
      <c r="CI197" s="14">
        <f t="shared" ref="CI197:CI253" si="304">+CH197*CC197</f>
        <v>6.8309078542806852E-4</v>
      </c>
      <c r="CJ197" s="14">
        <f t="shared" ref="CJ197:CJ253" si="305">+ABS(CI197*0.05)</f>
        <v>3.415453927140343E-5</v>
      </c>
      <c r="CK197" s="14">
        <f t="shared" si="257"/>
        <v>173.95749469799466</v>
      </c>
      <c r="CP197" s="31">
        <f t="shared" si="258"/>
        <v>281</v>
      </c>
      <c r="CQ197" s="48">
        <v>44971</v>
      </c>
      <c r="CR197" s="49">
        <v>99.699996999999996</v>
      </c>
      <c r="CS197" s="53">
        <f t="shared" ref="CS197:CS253" si="306">(LN(CR197/CO$8)+(CO$7+((CO$6^2)/2))*((365-CP197))/365)/(CO$6*SQRT((365-CP197)/365))</f>
        <v>37.785127368641966</v>
      </c>
      <c r="CT197" s="53">
        <f t="shared" ref="CT197:CT253" si="307">(LN(CR197/CO$8)+(CO$7-((CO$6^2)/2))*((365-CP197)/365))/(CO$6*SQRT((365-CP197)/365))</f>
        <v>37.776307252381798</v>
      </c>
      <c r="CU197" s="54">
        <f t="shared" ref="CU197:CU253" si="308">_xlfn.NORM.S.DIST(CS197,1)</f>
        <v>1</v>
      </c>
      <c r="CV197" s="14">
        <f t="shared" ref="CV197:CV253" si="309">+CU197</f>
        <v>1</v>
      </c>
      <c r="CW197" s="14">
        <f t="shared" si="259"/>
        <v>0</v>
      </c>
      <c r="CX197" s="14">
        <f t="shared" ref="CX197:CX253" si="310">+CW197*CR197</f>
        <v>0</v>
      </c>
      <c r="CY197" s="14">
        <f t="shared" ref="CY197:CY253" si="311">+ABS(CX197*0.05)</f>
        <v>0</v>
      </c>
      <c r="CZ197" s="14">
        <f t="shared" si="260"/>
        <v>114.22845105</v>
      </c>
      <c r="DE197" s="31">
        <f t="shared" si="261"/>
        <v>281</v>
      </c>
      <c r="DF197" s="48">
        <v>44971</v>
      </c>
      <c r="DG197" s="49">
        <v>99.699996999999996</v>
      </c>
      <c r="DH197" s="53">
        <f t="shared" ref="DH197:DH253" si="312">(LN(DG197/DD$8)+(DD$7+((DD$6^2)/2))*((365-DE197))/365)/(DD$6*SQRT((365-DE197)/365))</f>
        <v>-18.566998495993865</v>
      </c>
      <c r="DI197" s="53">
        <f t="shared" ref="DI197:DI253" si="313">(LN(DG197/DD$8)+(DD$7-((DD$6^2)/2))*((365-DE197)/365))/(DD$6*SQRT((365-DE197)/365))</f>
        <v>-18.575818612254036</v>
      </c>
      <c r="DJ197" s="54">
        <f t="shared" ref="DJ197:DJ253" si="314">_xlfn.NORM.S.DIST(DH197,1)</f>
        <v>2.9716913572608518E-77</v>
      </c>
      <c r="DK197" s="14">
        <f t="shared" ref="DK197:DK253" si="315">+DJ197</f>
        <v>2.9716913572608518E-77</v>
      </c>
      <c r="DL197" s="14">
        <f t="shared" si="262"/>
        <v>1.6271572849132752E-77</v>
      </c>
      <c r="DM197" s="14">
        <f t="shared" ref="DM197:DM253" si="316">+DL197*DG197</f>
        <v>1.6222757642438168E-75</v>
      </c>
      <c r="DN197" s="14">
        <f t="shared" ref="DN197:DN253" si="317">+ABS(DM197*0.05)</f>
        <v>8.1113788212190845E-77</v>
      </c>
      <c r="DO197" s="14">
        <f t="shared" si="263"/>
        <v>118.70121366539827</v>
      </c>
      <c r="DT197" s="31">
        <f t="shared" si="264"/>
        <v>281</v>
      </c>
      <c r="DU197" s="48">
        <v>44971</v>
      </c>
      <c r="DV197" s="49">
        <v>99.699996999999996</v>
      </c>
      <c r="DW197" s="53">
        <f t="shared" ref="DW197:DW253" si="318">(LN(DV197/DS$8)+(DS$7+((DS$6^2)/2))*((365-DT197))/365)/(DS$6*SQRT((365-DT197)/365))</f>
        <v>80.691187170746829</v>
      </c>
      <c r="DX197" s="53">
        <f t="shared" ref="DX197:DX253" si="319">(LN(DV197/DS$8)+(DS$7-((DS$6^2)/2))*((365-DT197)/365))/(DS$6*SQRT((365-DT197)/365))</f>
        <v>80.682367054486662</v>
      </c>
      <c r="DY197" s="54">
        <f t="shared" ref="DY197:DY253" si="320">_xlfn.NORM.S.DIST(DW197,1)</f>
        <v>1</v>
      </c>
      <c r="DZ197" s="14">
        <f t="shared" ref="DZ197:DZ253" si="321">+DY197</f>
        <v>1</v>
      </c>
      <c r="EA197" s="14">
        <f t="shared" si="265"/>
        <v>0</v>
      </c>
      <c r="EB197" s="14">
        <f t="shared" ref="EB197:EB253" si="322">+EA197*DV197</f>
        <v>0</v>
      </c>
      <c r="EC197" s="14">
        <f t="shared" ref="EC197:EC253" si="323">+ABS(EB197*0.05)</f>
        <v>0</v>
      </c>
      <c r="ED197" s="14">
        <f t="shared" si="266"/>
        <v>114.22845105</v>
      </c>
      <c r="EI197" s="31">
        <f t="shared" si="267"/>
        <v>281</v>
      </c>
      <c r="EJ197" s="48">
        <v>44971</v>
      </c>
      <c r="EK197" s="49">
        <v>99.699996999999996</v>
      </c>
      <c r="EL197" s="53">
        <f t="shared" ref="EL197:EL253" si="324">(LN(EK197/EH$8)+(EH$7+((EH$6^2)/2))*((365-EI197))/365)/(EH$6*SQRT((365-EI197)/365))</f>
        <v>138.60716114412344</v>
      </c>
      <c r="EM197" s="53">
        <f t="shared" ref="EM197:EM253" si="325">(LN(EK197/EH$8)+(EH$7-((EH$6^2)/2))*((365-EI197)/365))/(EH$6*SQRT((365-EI197)/365))</f>
        <v>138.59834102786326</v>
      </c>
      <c r="EN197" s="54">
        <f t="shared" ref="EN197:EN253" si="326">_xlfn.NORM.S.DIST(EL197,1)</f>
        <v>1</v>
      </c>
      <c r="EO197" s="14">
        <f t="shared" ref="EO197:EO253" si="327">+EN197</f>
        <v>1</v>
      </c>
      <c r="EP197" s="14">
        <f t="shared" si="268"/>
        <v>0</v>
      </c>
      <c r="EQ197" s="14">
        <f t="shared" ref="EQ197:EQ253" si="328">+EP197*EK197</f>
        <v>0</v>
      </c>
      <c r="ER197" s="14">
        <f t="shared" ref="ER197:ER253" si="329">+ABS(EQ197*0.05)</f>
        <v>0</v>
      </c>
      <c r="ES197" s="14">
        <f t="shared" si="269"/>
        <v>114.22845105</v>
      </c>
    </row>
    <row r="198" spans="4:149" x14ac:dyDescent="0.35">
      <c r="D198" s="31">
        <f t="shared" ref="D198:D253" si="330">+E198-$E$4</f>
        <v>282</v>
      </c>
      <c r="E198" s="48">
        <v>44972</v>
      </c>
      <c r="F198" s="49">
        <v>101.160004</v>
      </c>
      <c r="G198" s="53">
        <f t="shared" si="270"/>
        <v>14.502522554435128</v>
      </c>
      <c r="H198" s="53">
        <f t="shared" si="271"/>
        <v>14.493755096056093</v>
      </c>
      <c r="I198" s="54">
        <f t="shared" si="272"/>
        <v>1</v>
      </c>
      <c r="J198" s="14">
        <f t="shared" si="273"/>
        <v>1</v>
      </c>
      <c r="K198" s="14">
        <f t="shared" ref="K198:K253" si="331">+J198-J197</f>
        <v>0</v>
      </c>
      <c r="L198" s="14">
        <f t="shared" si="274"/>
        <v>0</v>
      </c>
      <c r="M198" s="14">
        <f t="shared" si="275"/>
        <v>0</v>
      </c>
      <c r="N198" s="14">
        <f t="shared" ref="N198:N253" si="332">+L198+M198+N197</f>
        <v>145.93256506585155</v>
      </c>
      <c r="S198" s="31">
        <f t="shared" ref="S198:S253" si="333">+T198-$E$4</f>
        <v>282</v>
      </c>
      <c r="T198" s="48">
        <v>44972</v>
      </c>
      <c r="U198" s="49">
        <v>101.160004</v>
      </c>
      <c r="V198" s="53">
        <f t="shared" si="276"/>
        <v>10.803015314033136</v>
      </c>
      <c r="W198" s="53">
        <f t="shared" si="277"/>
        <v>10.794247855654104</v>
      </c>
      <c r="X198" s="54">
        <f t="shared" si="278"/>
        <v>1</v>
      </c>
      <c r="Y198" s="14">
        <f t="shared" si="279"/>
        <v>1</v>
      </c>
      <c r="Z198" s="14">
        <f t="shared" ref="Z198:Z253" si="334">+Y198-Y197</f>
        <v>0</v>
      </c>
      <c r="AA198" s="14">
        <f t="shared" si="280"/>
        <v>0</v>
      </c>
      <c r="AB198" s="14">
        <f t="shared" si="281"/>
        <v>0</v>
      </c>
      <c r="AC198" s="14">
        <f t="shared" ref="AC198:AC253" si="335">+AA198+AB198+AC197</f>
        <v>167.58477418813243</v>
      </c>
      <c r="AH198" s="31">
        <f t="shared" ref="AH198:AH253" si="336">+AI198-$E$4</f>
        <v>282</v>
      </c>
      <c r="AI198" s="48">
        <v>44972</v>
      </c>
      <c r="AJ198" s="49">
        <v>101.160004</v>
      </c>
      <c r="AK198" s="53">
        <f t="shared" si="282"/>
        <v>3.7456218206048257</v>
      </c>
      <c r="AL198" s="53">
        <f t="shared" si="283"/>
        <v>3.736854362225793</v>
      </c>
      <c r="AM198" s="54">
        <f t="shared" si="284"/>
        <v>0.99991002625041203</v>
      </c>
      <c r="AN198" s="14">
        <f t="shared" si="285"/>
        <v>0.99991002625041203</v>
      </c>
      <c r="AO198" s="14">
        <f t="shared" ref="AO198:AO253" si="337">+AN198-AN197</f>
        <v>1.7594568148083578E-2</v>
      </c>
      <c r="AP198" s="14">
        <f t="shared" si="286"/>
        <v>1.7798665842384074</v>
      </c>
      <c r="AQ198" s="14">
        <f t="shared" si="287"/>
        <v>8.899332921192038E-2</v>
      </c>
      <c r="AR198" s="14">
        <f t="shared" ref="AR198:AR253" si="338">+AP198+AQ198+AR197</f>
        <v>172.09703657913317</v>
      </c>
      <c r="AW198" s="31">
        <f t="shared" ref="AW198:AW253" si="339">+AX198-$E$4</f>
        <v>282</v>
      </c>
      <c r="AX198" s="48">
        <v>44972</v>
      </c>
      <c r="AY198" s="49">
        <v>101.160004</v>
      </c>
      <c r="AZ198" s="53">
        <f t="shared" si="288"/>
        <v>47.733567259194174</v>
      </c>
      <c r="BA198" s="53">
        <f t="shared" si="289"/>
        <v>47.724799800815141</v>
      </c>
      <c r="BB198" s="54">
        <f t="shared" si="290"/>
        <v>1</v>
      </c>
      <c r="BC198" s="14">
        <f t="shared" si="291"/>
        <v>1</v>
      </c>
      <c r="BD198" s="14">
        <f t="shared" ref="BD198:BD253" si="340">+BC198-BC197</f>
        <v>0</v>
      </c>
      <c r="BE198" s="14">
        <f t="shared" si="292"/>
        <v>0</v>
      </c>
      <c r="BF198" s="14">
        <f t="shared" si="293"/>
        <v>0</v>
      </c>
      <c r="BG198" s="14">
        <f t="shared" ref="BG198:BG253" si="341">+BE198+BF198+BG197</f>
        <v>114.22845105</v>
      </c>
      <c r="BL198" s="31">
        <f t="shared" ref="BL198:BL253" si="342">+BM198-$E$4</f>
        <v>282</v>
      </c>
      <c r="BM198" s="48">
        <v>44972</v>
      </c>
      <c r="BN198" s="49">
        <v>101.160004</v>
      </c>
      <c r="BO198" s="53">
        <f t="shared" si="294"/>
        <v>3.7456218206048257</v>
      </c>
      <c r="BP198" s="53">
        <f t="shared" si="295"/>
        <v>3.736854362225793</v>
      </c>
      <c r="BQ198" s="54">
        <f t="shared" si="296"/>
        <v>0.99991002625041203</v>
      </c>
      <c r="BR198" s="14">
        <f t="shared" si="297"/>
        <v>0.99991002625041203</v>
      </c>
      <c r="BS198" s="14">
        <f t="shared" ref="BS198:BS253" si="343">+BR198-BR197</f>
        <v>1.7594568148083578E-2</v>
      </c>
      <c r="BT198" s="14">
        <f t="shared" si="298"/>
        <v>1.7798665842384074</v>
      </c>
      <c r="BU198" s="14">
        <f t="shared" si="299"/>
        <v>8.899332921192038E-2</v>
      </c>
      <c r="BV198" s="14">
        <f t="shared" ref="BV198:BV253" si="344">+BT198+BU198+BV197</f>
        <v>172.09703657913317</v>
      </c>
      <c r="CA198" s="31">
        <f t="shared" ref="CA198:CA253" si="345">+CB198-$E$4</f>
        <v>282</v>
      </c>
      <c r="CB198" s="48">
        <v>44972</v>
      </c>
      <c r="CC198" s="49">
        <v>101.160004</v>
      </c>
      <c r="CD198" s="53">
        <f t="shared" si="300"/>
        <v>6.0499050511741794</v>
      </c>
      <c r="CE198" s="53">
        <f t="shared" si="301"/>
        <v>6.0411375927951481</v>
      </c>
      <c r="CF198" s="54">
        <f t="shared" si="302"/>
        <v>0.99999999927534389</v>
      </c>
      <c r="CG198" s="14">
        <f t="shared" si="303"/>
        <v>0.99999999927534389</v>
      </c>
      <c r="CH198" s="14">
        <f t="shared" ref="CH198:CH253" si="346">+CG198-CG197</f>
        <v>5.547264089078574E-6</v>
      </c>
      <c r="CI198" s="14">
        <f t="shared" si="304"/>
        <v>5.6116125744024492E-4</v>
      </c>
      <c r="CJ198" s="14">
        <f t="shared" si="305"/>
        <v>2.8058062872012248E-5</v>
      </c>
      <c r="CK198" s="14">
        <f t="shared" ref="CK198:CK253" si="347">+CI198+CJ198+CK197</f>
        <v>173.95808391731498</v>
      </c>
      <c r="CP198" s="31">
        <f t="shared" ref="CP198:CP253" si="348">+CQ198-$E$4</f>
        <v>282</v>
      </c>
      <c r="CQ198" s="48">
        <v>44972</v>
      </c>
      <c r="CR198" s="49">
        <v>101.160004</v>
      </c>
      <c r="CS198" s="53">
        <f t="shared" si="306"/>
        <v>39.640944185902306</v>
      </c>
      <c r="CT198" s="53">
        <f t="shared" si="307"/>
        <v>39.632176727523273</v>
      </c>
      <c r="CU198" s="54">
        <f t="shared" si="308"/>
        <v>1</v>
      </c>
      <c r="CV198" s="14">
        <f t="shared" si="309"/>
        <v>1</v>
      </c>
      <c r="CW198" s="14">
        <f t="shared" ref="CW198:CW253" si="349">+CV198-CV197</f>
        <v>0</v>
      </c>
      <c r="CX198" s="14">
        <f t="shared" si="310"/>
        <v>0</v>
      </c>
      <c r="CY198" s="14">
        <f t="shared" si="311"/>
        <v>0</v>
      </c>
      <c r="CZ198" s="14">
        <f t="shared" ref="CZ198:CZ253" si="350">+CX198+CY198+CZ197</f>
        <v>114.22845105</v>
      </c>
      <c r="DE198" s="31">
        <f t="shared" ref="DE198:DE253" si="351">+DF198-$E$4</f>
        <v>282</v>
      </c>
      <c r="DF198" s="48">
        <v>44972</v>
      </c>
      <c r="DG198" s="49">
        <v>101.160004</v>
      </c>
      <c r="DH198" s="53">
        <f t="shared" si="312"/>
        <v>-17.049635928206303</v>
      </c>
      <c r="DI198" s="53">
        <f t="shared" si="313"/>
        <v>-17.058403386585336</v>
      </c>
      <c r="DJ198" s="54">
        <f t="shared" si="314"/>
        <v>1.7585859076094253E-65</v>
      </c>
      <c r="DK198" s="14">
        <f t="shared" si="315"/>
        <v>1.7585859076094253E-65</v>
      </c>
      <c r="DL198" s="14">
        <f t="shared" ref="DL198:DL253" si="352">+DK198-DK197</f>
        <v>1.7585859076064536E-65</v>
      </c>
      <c r="DM198" s="14">
        <f t="shared" si="316"/>
        <v>1.7789855744781249E-63</v>
      </c>
      <c r="DN198" s="14">
        <f t="shared" si="317"/>
        <v>8.8949278723906246E-65</v>
      </c>
      <c r="DO198" s="14">
        <f t="shared" ref="DO198:DO253" si="353">+DM198+DN198+DO197</f>
        <v>118.70121366539827</v>
      </c>
      <c r="DT198" s="31">
        <f t="shared" ref="DT198:DT253" si="354">+DU198-$E$4</f>
        <v>282</v>
      </c>
      <c r="DU198" s="48">
        <v>44972</v>
      </c>
      <c r="DV198" s="49">
        <v>101.160004</v>
      </c>
      <c r="DW198" s="53">
        <f t="shared" si="318"/>
        <v>82.804700357848461</v>
      </c>
      <c r="DX198" s="53">
        <f t="shared" si="319"/>
        <v>82.795932899469406</v>
      </c>
      <c r="DY198" s="54">
        <f t="shared" si="320"/>
        <v>1</v>
      </c>
      <c r="DZ198" s="14">
        <f t="shared" si="321"/>
        <v>1</v>
      </c>
      <c r="EA198" s="14">
        <f t="shared" ref="EA198:EA253" si="355">+DZ198-DZ197</f>
        <v>0</v>
      </c>
      <c r="EB198" s="14">
        <f t="shared" si="322"/>
        <v>0</v>
      </c>
      <c r="EC198" s="14">
        <f t="shared" si="323"/>
        <v>0</v>
      </c>
      <c r="ED198" s="14">
        <f t="shared" ref="ED198:ED253" si="356">+EB198+EC198+ED197</f>
        <v>114.22845105</v>
      </c>
      <c r="EI198" s="31">
        <f t="shared" ref="EI198:EI253" si="357">+EJ198-$E$4</f>
        <v>282</v>
      </c>
      <c r="EJ198" s="48">
        <v>44972</v>
      </c>
      <c r="EK198" s="49">
        <v>101.160004</v>
      </c>
      <c r="EL198" s="53">
        <f t="shared" si="324"/>
        <v>141.06852114628097</v>
      </c>
      <c r="EM198" s="53">
        <f t="shared" si="325"/>
        <v>141.05975368790195</v>
      </c>
      <c r="EN198" s="54">
        <f t="shared" si="326"/>
        <v>1</v>
      </c>
      <c r="EO198" s="14">
        <f t="shared" si="327"/>
        <v>1</v>
      </c>
      <c r="EP198" s="14">
        <f t="shared" ref="EP198:EP253" si="358">+EO198-EO197</f>
        <v>0</v>
      </c>
      <c r="EQ198" s="14">
        <f t="shared" si="328"/>
        <v>0</v>
      </c>
      <c r="ER198" s="14">
        <f t="shared" si="329"/>
        <v>0</v>
      </c>
      <c r="ES198" s="14">
        <f t="shared" ref="ES198:ES253" si="359">+EQ198+ER198+ES197</f>
        <v>114.22845105</v>
      </c>
    </row>
    <row r="199" spans="4:149" x14ac:dyDescent="0.35">
      <c r="D199" s="31">
        <f t="shared" si="330"/>
        <v>283</v>
      </c>
      <c r="E199" s="48">
        <v>44973</v>
      </c>
      <c r="F199" s="49">
        <v>98.150002000000001</v>
      </c>
      <c r="G199" s="53">
        <f t="shared" si="270"/>
        <v>11.094983803394046</v>
      </c>
      <c r="H199" s="53">
        <f t="shared" si="271"/>
        <v>11.086269321079344</v>
      </c>
      <c r="I199" s="54">
        <f t="shared" si="272"/>
        <v>1</v>
      </c>
      <c r="J199" s="14">
        <f t="shared" si="273"/>
        <v>1</v>
      </c>
      <c r="K199" s="14">
        <f t="shared" si="331"/>
        <v>0</v>
      </c>
      <c r="L199" s="14">
        <f t="shared" si="274"/>
        <v>0</v>
      </c>
      <c r="M199" s="14">
        <f t="shared" si="275"/>
        <v>0</v>
      </c>
      <c r="N199" s="14">
        <f t="shared" si="332"/>
        <v>145.93256506585155</v>
      </c>
      <c r="S199" s="31">
        <f t="shared" si="333"/>
        <v>283</v>
      </c>
      <c r="T199" s="48">
        <v>44973</v>
      </c>
      <c r="U199" s="49">
        <v>98.150002000000001</v>
      </c>
      <c r="V199" s="53">
        <f t="shared" si="276"/>
        <v>7.3729869501295289</v>
      </c>
      <c r="W199" s="53">
        <f t="shared" si="277"/>
        <v>7.3642724678148266</v>
      </c>
      <c r="X199" s="54">
        <f t="shared" si="278"/>
        <v>0.99999999999991662</v>
      </c>
      <c r="Y199" s="14">
        <f t="shared" si="279"/>
        <v>0.99999999999991662</v>
      </c>
      <c r="Z199" s="14">
        <f t="shared" si="334"/>
        <v>-8.3377749149349256E-14</v>
      </c>
      <c r="AA199" s="14">
        <f t="shared" si="280"/>
        <v>-8.1835262457641271E-12</v>
      </c>
      <c r="AB199" s="14">
        <f t="shared" si="281"/>
        <v>4.0917631228820639E-13</v>
      </c>
      <c r="AC199" s="14">
        <f t="shared" si="335"/>
        <v>167.58477418812464</v>
      </c>
      <c r="AH199" s="31">
        <f t="shared" si="336"/>
        <v>283</v>
      </c>
      <c r="AI199" s="48">
        <v>44973</v>
      </c>
      <c r="AJ199" s="49">
        <v>98.150002000000001</v>
      </c>
      <c r="AK199" s="53">
        <f t="shared" si="282"/>
        <v>0.27269097343199178</v>
      </c>
      <c r="AL199" s="53">
        <f t="shared" si="283"/>
        <v>0.26397649111728894</v>
      </c>
      <c r="AM199" s="54">
        <f t="shared" si="284"/>
        <v>0.60745461300357162</v>
      </c>
      <c r="AN199" s="14">
        <f t="shared" si="285"/>
        <v>0.60745461300357162</v>
      </c>
      <c r="AO199" s="14">
        <f t="shared" si="337"/>
        <v>-0.39245541324684041</v>
      </c>
      <c r="AP199" s="14">
        <f t="shared" si="286"/>
        <v>-38.519499595088213</v>
      </c>
      <c r="AQ199" s="14">
        <f t="shared" si="287"/>
        <v>1.9259749797544108</v>
      </c>
      <c r="AR199" s="14">
        <f t="shared" si="338"/>
        <v>135.50351196379938</v>
      </c>
      <c r="AW199" s="31">
        <f t="shared" si="339"/>
        <v>283</v>
      </c>
      <c r="AX199" s="48">
        <v>44973</v>
      </c>
      <c r="AY199" s="49">
        <v>98.150002000000001</v>
      </c>
      <c r="AZ199" s="53">
        <f t="shared" si="288"/>
        <v>44.528042798668764</v>
      </c>
      <c r="BA199" s="53">
        <f t="shared" si="289"/>
        <v>44.519328316354056</v>
      </c>
      <c r="BB199" s="54">
        <f t="shared" si="290"/>
        <v>1</v>
      </c>
      <c r="BC199" s="14">
        <f t="shared" si="291"/>
        <v>1</v>
      </c>
      <c r="BD199" s="14">
        <f t="shared" si="340"/>
        <v>0</v>
      </c>
      <c r="BE199" s="14">
        <f t="shared" si="292"/>
        <v>0</v>
      </c>
      <c r="BF199" s="14">
        <f t="shared" si="293"/>
        <v>0</v>
      </c>
      <c r="BG199" s="14">
        <f t="shared" si="341"/>
        <v>114.22845105</v>
      </c>
      <c r="BL199" s="31">
        <f t="shared" si="342"/>
        <v>283</v>
      </c>
      <c r="BM199" s="48">
        <v>44973</v>
      </c>
      <c r="BN199" s="49">
        <v>98.150002000000001</v>
      </c>
      <c r="BO199" s="53">
        <f t="shared" si="294"/>
        <v>0.27269097343199178</v>
      </c>
      <c r="BP199" s="53">
        <f t="shared" si="295"/>
        <v>0.26397649111728894</v>
      </c>
      <c r="BQ199" s="54">
        <f t="shared" si="296"/>
        <v>0.60745461300357162</v>
      </c>
      <c r="BR199" s="14">
        <f t="shared" si="297"/>
        <v>0.60745461300357162</v>
      </c>
      <c r="BS199" s="14">
        <f t="shared" si="343"/>
        <v>-0.39245541324684041</v>
      </c>
      <c r="BT199" s="14">
        <f t="shared" si="298"/>
        <v>-38.519499595088213</v>
      </c>
      <c r="BU199" s="14">
        <f t="shared" si="299"/>
        <v>1.9259749797544108</v>
      </c>
      <c r="BV199" s="14">
        <f t="shared" si="344"/>
        <v>135.50351196379938</v>
      </c>
      <c r="CA199" s="31">
        <f t="shared" si="345"/>
        <v>283</v>
      </c>
      <c r="CB199" s="48">
        <v>44973</v>
      </c>
      <c r="CC199" s="49">
        <v>98.150002000000001</v>
      </c>
      <c r="CD199" s="53">
        <f t="shared" si="300"/>
        <v>2.5909821338183843</v>
      </c>
      <c r="CE199" s="53">
        <f t="shared" si="301"/>
        <v>2.5822676515036811</v>
      </c>
      <c r="CF199" s="54">
        <f t="shared" si="302"/>
        <v>0.99521487700719902</v>
      </c>
      <c r="CG199" s="14">
        <f t="shared" si="303"/>
        <v>0.99521487700719902</v>
      </c>
      <c r="CH199" s="14">
        <f t="shared" si="346"/>
        <v>-4.7851222681448702E-3</v>
      </c>
      <c r="CI199" s="14">
        <f t="shared" si="304"/>
        <v>-0.46965976018866357</v>
      </c>
      <c r="CJ199" s="14">
        <f t="shared" si="305"/>
        <v>2.348298800943318E-2</v>
      </c>
      <c r="CK199" s="14">
        <f t="shared" si="347"/>
        <v>173.51190714513575</v>
      </c>
      <c r="CP199" s="31">
        <f t="shared" si="348"/>
        <v>283</v>
      </c>
      <c r="CQ199" s="48">
        <v>44973</v>
      </c>
      <c r="CR199" s="49">
        <v>98.150002000000001</v>
      </c>
      <c r="CS199" s="53">
        <f t="shared" si="306"/>
        <v>36.386223995206933</v>
      </c>
      <c r="CT199" s="53">
        <f t="shared" si="307"/>
        <v>36.377509512892232</v>
      </c>
      <c r="CU199" s="54">
        <f t="shared" si="308"/>
        <v>1</v>
      </c>
      <c r="CV199" s="14">
        <f t="shared" si="309"/>
        <v>1</v>
      </c>
      <c r="CW199" s="14">
        <f t="shared" si="349"/>
        <v>0</v>
      </c>
      <c r="CX199" s="14">
        <f t="shared" si="310"/>
        <v>0</v>
      </c>
      <c r="CY199" s="14">
        <f t="shared" si="311"/>
        <v>0</v>
      </c>
      <c r="CZ199" s="14">
        <f t="shared" si="350"/>
        <v>114.22845105</v>
      </c>
      <c r="DE199" s="31">
        <f t="shared" si="351"/>
        <v>283</v>
      </c>
      <c r="DF199" s="48">
        <v>44973</v>
      </c>
      <c r="DG199" s="49">
        <v>98.150002000000001</v>
      </c>
      <c r="DH199" s="53">
        <f t="shared" si="312"/>
        <v>-20.648982880486265</v>
      </c>
      <c r="DI199" s="53">
        <f t="shared" si="313"/>
        <v>-20.657697362800967</v>
      </c>
      <c r="DJ199" s="54">
        <f t="shared" si="314"/>
        <v>4.9848360326153652E-95</v>
      </c>
      <c r="DK199" s="14">
        <f t="shared" si="315"/>
        <v>4.9848360326153652E-95</v>
      </c>
      <c r="DL199" s="14">
        <f t="shared" si="352"/>
        <v>-1.7585859076094253E-65</v>
      </c>
      <c r="DM199" s="14">
        <f t="shared" si="316"/>
        <v>-1.7260521034903692E-63</v>
      </c>
      <c r="DN199" s="14">
        <f t="shared" si="317"/>
        <v>8.6302605174518469E-65</v>
      </c>
      <c r="DO199" s="14">
        <f t="shared" si="353"/>
        <v>118.70121366539827</v>
      </c>
      <c r="DT199" s="31">
        <f t="shared" si="354"/>
        <v>283</v>
      </c>
      <c r="DU199" s="48">
        <v>44973</v>
      </c>
      <c r="DV199" s="49">
        <v>98.150002000000001</v>
      </c>
      <c r="DW199" s="53">
        <f t="shared" si="318"/>
        <v>79.812376238553696</v>
      </c>
      <c r="DX199" s="53">
        <f t="shared" si="319"/>
        <v>79.803661756238995</v>
      </c>
      <c r="DY199" s="54">
        <f t="shared" si="320"/>
        <v>1</v>
      </c>
      <c r="DZ199" s="14">
        <f t="shared" si="321"/>
        <v>1</v>
      </c>
      <c r="EA199" s="14">
        <f t="shared" si="355"/>
        <v>0</v>
      </c>
      <c r="EB199" s="14">
        <f t="shared" si="322"/>
        <v>0</v>
      </c>
      <c r="EC199" s="14">
        <f t="shared" si="323"/>
        <v>0</v>
      </c>
      <c r="ED199" s="14">
        <f t="shared" si="356"/>
        <v>114.22845105</v>
      </c>
      <c r="EI199" s="31">
        <f t="shared" si="357"/>
        <v>283</v>
      </c>
      <c r="EJ199" s="48">
        <v>44973</v>
      </c>
      <c r="EK199" s="49">
        <v>98.150002000000001</v>
      </c>
      <c r="EL199" s="53">
        <f t="shared" si="324"/>
        <v>138.43038764975714</v>
      </c>
      <c r="EM199" s="53">
        <f t="shared" si="325"/>
        <v>138.42167316744244</v>
      </c>
      <c r="EN199" s="54">
        <f t="shared" si="326"/>
        <v>1</v>
      </c>
      <c r="EO199" s="14">
        <f t="shared" si="327"/>
        <v>1</v>
      </c>
      <c r="EP199" s="14">
        <f t="shared" si="358"/>
        <v>0</v>
      </c>
      <c r="EQ199" s="14">
        <f t="shared" si="328"/>
        <v>0</v>
      </c>
      <c r="ER199" s="14">
        <f t="shared" si="329"/>
        <v>0</v>
      </c>
      <c r="ES199" s="14">
        <f t="shared" si="359"/>
        <v>114.22845105</v>
      </c>
    </row>
    <row r="200" spans="4:149" x14ac:dyDescent="0.35">
      <c r="D200" s="31">
        <f t="shared" si="330"/>
        <v>284</v>
      </c>
      <c r="E200" s="48">
        <v>44974</v>
      </c>
      <c r="F200" s="49">
        <v>97.199996999999996</v>
      </c>
      <c r="G200" s="53">
        <f t="shared" si="270"/>
        <v>10.010651530392852</v>
      </c>
      <c r="H200" s="53">
        <f t="shared" si="271"/>
        <v>10.001990348164167</v>
      </c>
      <c r="I200" s="54">
        <f t="shared" si="272"/>
        <v>1</v>
      </c>
      <c r="J200" s="14">
        <f t="shared" si="273"/>
        <v>1</v>
      </c>
      <c r="K200" s="14">
        <f t="shared" si="331"/>
        <v>0</v>
      </c>
      <c r="L200" s="14">
        <f t="shared" si="274"/>
        <v>0</v>
      </c>
      <c r="M200" s="14">
        <f t="shared" si="275"/>
        <v>0</v>
      </c>
      <c r="N200" s="14">
        <f t="shared" si="332"/>
        <v>145.93256506585155</v>
      </c>
      <c r="S200" s="31">
        <f t="shared" si="333"/>
        <v>284</v>
      </c>
      <c r="T200" s="48">
        <v>44974</v>
      </c>
      <c r="U200" s="49">
        <v>97.199996999999996</v>
      </c>
      <c r="V200" s="53">
        <f t="shared" si="276"/>
        <v>6.2657498649210988</v>
      </c>
      <c r="W200" s="53">
        <f t="shared" si="277"/>
        <v>6.257088682692415</v>
      </c>
      <c r="X200" s="54">
        <f t="shared" si="278"/>
        <v>0.99999999981448229</v>
      </c>
      <c r="Y200" s="14">
        <f t="shared" si="279"/>
        <v>0.99999999981448229</v>
      </c>
      <c r="Z200" s="14">
        <f t="shared" si="334"/>
        <v>-1.85434334554202E-10</v>
      </c>
      <c r="AA200" s="14">
        <f t="shared" si="280"/>
        <v>-1.8024216762365429E-8</v>
      </c>
      <c r="AB200" s="14">
        <f t="shared" si="281"/>
        <v>9.0121083811827149E-10</v>
      </c>
      <c r="AC200" s="14">
        <f t="shared" si="335"/>
        <v>167.58477417100164</v>
      </c>
      <c r="AH200" s="31">
        <f t="shared" si="336"/>
        <v>284</v>
      </c>
      <c r="AI200" s="48">
        <v>44974</v>
      </c>
      <c r="AJ200" s="49">
        <v>97.199996999999996</v>
      </c>
      <c r="AK200" s="53">
        <f t="shared" si="282"/>
        <v>-0.87824065327488521</v>
      </c>
      <c r="AL200" s="53">
        <f t="shared" si="283"/>
        <v>-0.88690183550356927</v>
      </c>
      <c r="AM200" s="54">
        <f t="shared" si="284"/>
        <v>0.18990656726119157</v>
      </c>
      <c r="AN200" s="14">
        <f t="shared" si="285"/>
        <v>0.18990656726119157</v>
      </c>
      <c r="AO200" s="14">
        <f t="shared" si="337"/>
        <v>-0.41754804574238003</v>
      </c>
      <c r="AP200" s="14">
        <f t="shared" si="286"/>
        <v>-40.585668793515197</v>
      </c>
      <c r="AQ200" s="14">
        <f t="shared" si="287"/>
        <v>2.0292834396757597</v>
      </c>
      <c r="AR200" s="14">
        <f t="shared" si="338"/>
        <v>96.947126609959952</v>
      </c>
      <c r="AW200" s="31">
        <f t="shared" si="339"/>
        <v>284</v>
      </c>
      <c r="AX200" s="48">
        <v>44974</v>
      </c>
      <c r="AY200" s="49">
        <v>97.199996999999996</v>
      </c>
      <c r="AZ200" s="53">
        <f t="shared" si="288"/>
        <v>43.649454369090869</v>
      </c>
      <c r="BA200" s="53">
        <f t="shared" si="289"/>
        <v>43.640793186862176</v>
      </c>
      <c r="BB200" s="54">
        <f t="shared" si="290"/>
        <v>1</v>
      </c>
      <c r="BC200" s="14">
        <f t="shared" si="291"/>
        <v>1</v>
      </c>
      <c r="BD200" s="14">
        <f t="shared" si="340"/>
        <v>0</v>
      </c>
      <c r="BE200" s="14">
        <f t="shared" si="292"/>
        <v>0</v>
      </c>
      <c r="BF200" s="14">
        <f t="shared" si="293"/>
        <v>0</v>
      </c>
      <c r="BG200" s="14">
        <f t="shared" si="341"/>
        <v>114.22845105</v>
      </c>
      <c r="BL200" s="31">
        <f t="shared" si="342"/>
        <v>284</v>
      </c>
      <c r="BM200" s="48">
        <v>44974</v>
      </c>
      <c r="BN200" s="49">
        <v>97.199996999999996</v>
      </c>
      <c r="BO200" s="53">
        <f t="shared" si="294"/>
        <v>-0.87824065327488521</v>
      </c>
      <c r="BP200" s="53">
        <f t="shared" si="295"/>
        <v>-0.88690183550356927</v>
      </c>
      <c r="BQ200" s="54">
        <f t="shared" si="296"/>
        <v>0.18990656726119157</v>
      </c>
      <c r="BR200" s="14">
        <f t="shared" si="297"/>
        <v>0.18990656726119157</v>
      </c>
      <c r="BS200" s="14">
        <f t="shared" si="343"/>
        <v>-0.41754804574238003</v>
      </c>
      <c r="BT200" s="14">
        <f t="shared" si="298"/>
        <v>-40.585668793515197</v>
      </c>
      <c r="BU200" s="14">
        <f t="shared" si="299"/>
        <v>2.0292834396757597</v>
      </c>
      <c r="BV200" s="14">
        <f t="shared" si="344"/>
        <v>96.947126609959952</v>
      </c>
      <c r="CA200" s="31">
        <f t="shared" si="345"/>
        <v>284</v>
      </c>
      <c r="CB200" s="48">
        <v>44974</v>
      </c>
      <c r="CC200" s="49">
        <v>97.199996999999996</v>
      </c>
      <c r="CD200" s="53">
        <f t="shared" si="300"/>
        <v>1.4543170489071426</v>
      </c>
      <c r="CE200" s="53">
        <f t="shared" si="301"/>
        <v>1.4456558666784585</v>
      </c>
      <c r="CF200" s="54">
        <f t="shared" si="302"/>
        <v>0.92707078707634416</v>
      </c>
      <c r="CG200" s="14">
        <f t="shared" si="303"/>
        <v>0.92707078707634416</v>
      </c>
      <c r="CH200" s="14">
        <f t="shared" si="346"/>
        <v>-6.8144089930854856E-2</v>
      </c>
      <c r="CI200" s="14">
        <f t="shared" si="304"/>
        <v>-6.623605336846822</v>
      </c>
      <c r="CJ200" s="14">
        <f t="shared" si="305"/>
        <v>0.33118026684234114</v>
      </c>
      <c r="CK200" s="14">
        <f t="shared" si="347"/>
        <v>167.21948207513128</v>
      </c>
      <c r="CP200" s="31">
        <f t="shared" si="348"/>
        <v>284</v>
      </c>
      <c r="CQ200" s="48">
        <v>44974</v>
      </c>
      <c r="CR200" s="49">
        <v>97.199996999999996</v>
      </c>
      <c r="CS200" s="53">
        <f t="shared" si="306"/>
        <v>35.457531592393529</v>
      </c>
      <c r="CT200" s="53">
        <f t="shared" si="307"/>
        <v>35.448870410164837</v>
      </c>
      <c r="CU200" s="54">
        <f t="shared" si="308"/>
        <v>1</v>
      </c>
      <c r="CV200" s="14">
        <f t="shared" si="309"/>
        <v>1</v>
      </c>
      <c r="CW200" s="14">
        <f t="shared" si="349"/>
        <v>0</v>
      </c>
      <c r="CX200" s="14">
        <f t="shared" si="310"/>
        <v>0</v>
      </c>
      <c r="CY200" s="14">
        <f t="shared" si="311"/>
        <v>0</v>
      </c>
      <c r="CZ200" s="14">
        <f t="shared" si="350"/>
        <v>114.22845105</v>
      </c>
      <c r="DE200" s="31">
        <f t="shared" si="351"/>
        <v>284</v>
      </c>
      <c r="DF200" s="48">
        <v>44974</v>
      </c>
      <c r="DG200" s="49">
        <v>97.199996999999996</v>
      </c>
      <c r="DH200" s="53">
        <f t="shared" si="312"/>
        <v>-21.92866448457816</v>
      </c>
      <c r="DI200" s="53">
        <f t="shared" si="313"/>
        <v>-21.937325666806842</v>
      </c>
      <c r="DJ200" s="54">
        <f t="shared" si="314"/>
        <v>6.921550735987994E-107</v>
      </c>
      <c r="DK200" s="14">
        <f t="shared" si="315"/>
        <v>6.921550735987994E-107</v>
      </c>
      <c r="DL200" s="14">
        <f t="shared" si="352"/>
        <v>-4.9848360326084434E-95</v>
      </c>
      <c r="DM200" s="14">
        <f t="shared" si="316"/>
        <v>-4.8452604741503258E-93</v>
      </c>
      <c r="DN200" s="14">
        <f t="shared" si="317"/>
        <v>2.4226302370751631E-94</v>
      </c>
      <c r="DO200" s="14">
        <f t="shared" si="353"/>
        <v>118.70121366539827</v>
      </c>
      <c r="DT200" s="31">
        <f t="shared" si="354"/>
        <v>284</v>
      </c>
      <c r="DU200" s="48">
        <v>44974</v>
      </c>
      <c r="DV200" s="49">
        <v>97.199996999999996</v>
      </c>
      <c r="DW200" s="53">
        <f t="shared" si="318"/>
        <v>79.15092421804853</v>
      </c>
      <c r="DX200" s="53">
        <f t="shared" si="319"/>
        <v>79.142263035819852</v>
      </c>
      <c r="DY200" s="54">
        <f t="shared" si="320"/>
        <v>1</v>
      </c>
      <c r="DZ200" s="14">
        <f t="shared" si="321"/>
        <v>1</v>
      </c>
      <c r="EA200" s="14">
        <f t="shared" si="355"/>
        <v>0</v>
      </c>
      <c r="EB200" s="14">
        <f t="shared" si="322"/>
        <v>0</v>
      </c>
      <c r="EC200" s="14">
        <f t="shared" si="323"/>
        <v>0</v>
      </c>
      <c r="ED200" s="14">
        <f t="shared" si="356"/>
        <v>114.22845105</v>
      </c>
      <c r="EI200" s="31">
        <f t="shared" si="357"/>
        <v>284</v>
      </c>
      <c r="EJ200" s="48">
        <v>44974</v>
      </c>
      <c r="EK200" s="49">
        <v>97.199996999999996</v>
      </c>
      <c r="EL200" s="53">
        <f t="shared" si="324"/>
        <v>138.12966525806866</v>
      </c>
      <c r="EM200" s="53">
        <f t="shared" si="325"/>
        <v>138.12100407583998</v>
      </c>
      <c r="EN200" s="54">
        <f t="shared" si="326"/>
        <v>1</v>
      </c>
      <c r="EO200" s="14">
        <f t="shared" si="327"/>
        <v>1</v>
      </c>
      <c r="EP200" s="14">
        <f t="shared" si="358"/>
        <v>0</v>
      </c>
      <c r="EQ200" s="14">
        <f t="shared" si="328"/>
        <v>0</v>
      </c>
      <c r="ER200" s="14">
        <f t="shared" si="329"/>
        <v>0</v>
      </c>
      <c r="ES200" s="14">
        <f t="shared" si="359"/>
        <v>114.22845105</v>
      </c>
    </row>
    <row r="201" spans="4:149" x14ac:dyDescent="0.35">
      <c r="D201" s="31">
        <f t="shared" si="330"/>
        <v>288</v>
      </c>
      <c r="E201" s="48">
        <v>44978</v>
      </c>
      <c r="F201" s="49">
        <v>94.580001999999993</v>
      </c>
      <c r="G201" s="53">
        <f t="shared" si="270"/>
        <v>6.9100392811103983</v>
      </c>
      <c r="H201" s="53">
        <f t="shared" si="271"/>
        <v>6.9015946627093516</v>
      </c>
      <c r="I201" s="54">
        <f t="shared" si="272"/>
        <v>0.99999999999757738</v>
      </c>
      <c r="J201" s="14">
        <f t="shared" si="273"/>
        <v>0.99999999999757738</v>
      </c>
      <c r="K201" s="14">
        <f t="shared" si="331"/>
        <v>-2.4226176620345541E-12</v>
      </c>
      <c r="L201" s="14">
        <f t="shared" si="274"/>
        <v>-2.2913118332046342E-10</v>
      </c>
      <c r="M201" s="14">
        <f t="shared" si="275"/>
        <v>1.1456559166023171E-11</v>
      </c>
      <c r="N201" s="14">
        <f t="shared" si="332"/>
        <v>145.93256506563387</v>
      </c>
      <c r="S201" s="31">
        <f t="shared" si="333"/>
        <v>288</v>
      </c>
      <c r="T201" s="48">
        <v>44978</v>
      </c>
      <c r="U201" s="49">
        <v>94.580001999999993</v>
      </c>
      <c r="V201" s="53">
        <f t="shared" si="276"/>
        <v>3.0690989078740336</v>
      </c>
      <c r="W201" s="53">
        <f t="shared" si="277"/>
        <v>3.0606542894729878</v>
      </c>
      <c r="X201" s="54">
        <f t="shared" si="278"/>
        <v>0.99892647252507882</v>
      </c>
      <c r="Y201" s="14">
        <f t="shared" si="279"/>
        <v>0.99892647252507882</v>
      </c>
      <c r="Z201" s="14">
        <f t="shared" si="334"/>
        <v>-1.0735272894034642E-3</v>
      </c>
      <c r="AA201" s="14">
        <f t="shared" si="280"/>
        <v>-0.10153421317883421</v>
      </c>
      <c r="AB201" s="14">
        <f t="shared" si="281"/>
        <v>5.076710658941711E-3</v>
      </c>
      <c r="AC201" s="14">
        <f t="shared" si="335"/>
        <v>167.48831666848176</v>
      </c>
      <c r="AH201" s="31">
        <f t="shared" si="336"/>
        <v>288</v>
      </c>
      <c r="AI201" s="48">
        <v>44978</v>
      </c>
      <c r="AJ201" s="49">
        <v>94.580001999999993</v>
      </c>
      <c r="AK201" s="53">
        <f t="shared" si="282"/>
        <v>-4.2581005912081666</v>
      </c>
      <c r="AL201" s="53">
        <f t="shared" si="283"/>
        <v>-4.2665452096092134</v>
      </c>
      <c r="AM201" s="54">
        <f t="shared" si="284"/>
        <v>1.0308558983222072E-5</v>
      </c>
      <c r="AN201" s="14">
        <f t="shared" si="285"/>
        <v>1.0308558983222072E-5</v>
      </c>
      <c r="AO201" s="14">
        <f t="shared" si="337"/>
        <v>-0.18989625870220833</v>
      </c>
      <c r="AP201" s="14">
        <f t="shared" si="286"/>
        <v>-17.960388527847382</v>
      </c>
      <c r="AQ201" s="14">
        <f t="shared" si="287"/>
        <v>0.89801942639236909</v>
      </c>
      <c r="AR201" s="14">
        <f t="shared" si="338"/>
        <v>79.884757508504947</v>
      </c>
      <c r="AW201" s="31">
        <f t="shared" si="339"/>
        <v>288</v>
      </c>
      <c r="AX201" s="48">
        <v>44978</v>
      </c>
      <c r="AY201" s="49">
        <v>94.580001999999993</v>
      </c>
      <c r="AZ201" s="53">
        <f t="shared" si="288"/>
        <v>41.411515547301583</v>
      </c>
      <c r="BA201" s="53">
        <f t="shared" si="289"/>
        <v>41.403070928900533</v>
      </c>
      <c r="BB201" s="54">
        <f t="shared" si="290"/>
        <v>1</v>
      </c>
      <c r="BC201" s="14">
        <f t="shared" si="291"/>
        <v>1</v>
      </c>
      <c r="BD201" s="14">
        <f t="shared" si="340"/>
        <v>0</v>
      </c>
      <c r="BE201" s="14">
        <f t="shared" si="292"/>
        <v>0</v>
      </c>
      <c r="BF201" s="14">
        <f t="shared" si="293"/>
        <v>0</v>
      </c>
      <c r="BG201" s="14">
        <f t="shared" si="341"/>
        <v>114.22845105</v>
      </c>
      <c r="BL201" s="31">
        <f t="shared" si="342"/>
        <v>288</v>
      </c>
      <c r="BM201" s="48">
        <v>44978</v>
      </c>
      <c r="BN201" s="49">
        <v>94.580001999999993</v>
      </c>
      <c r="BO201" s="53">
        <f t="shared" si="294"/>
        <v>-4.2581005912081666</v>
      </c>
      <c r="BP201" s="53">
        <f t="shared" si="295"/>
        <v>-4.2665452096092134</v>
      </c>
      <c r="BQ201" s="54">
        <f t="shared" si="296"/>
        <v>1.0308558983222072E-5</v>
      </c>
      <c r="BR201" s="14">
        <f t="shared" si="297"/>
        <v>1.0308558983222072E-5</v>
      </c>
      <c r="BS201" s="14">
        <f t="shared" si="343"/>
        <v>-0.18989625870220833</v>
      </c>
      <c r="BT201" s="14">
        <f t="shared" si="298"/>
        <v>-17.960388527847382</v>
      </c>
      <c r="BU201" s="14">
        <f t="shared" si="299"/>
        <v>0.89801942639236909</v>
      </c>
      <c r="BV201" s="14">
        <f t="shared" si="344"/>
        <v>79.884757508504947</v>
      </c>
      <c r="CA201" s="31">
        <f t="shared" si="345"/>
        <v>288</v>
      </c>
      <c r="CB201" s="48">
        <v>44978</v>
      </c>
      <c r="CC201" s="49">
        <v>94.580001999999993</v>
      </c>
      <c r="CD201" s="53">
        <f t="shared" si="300"/>
        <v>-1.8657240079138824</v>
      </c>
      <c r="CE201" s="53">
        <f t="shared" si="301"/>
        <v>-1.8741686263149289</v>
      </c>
      <c r="CF201" s="54">
        <f t="shared" si="302"/>
        <v>3.1039994487084169E-2</v>
      </c>
      <c r="CG201" s="14">
        <f t="shared" si="303"/>
        <v>3.1039994487084169E-2</v>
      </c>
      <c r="CH201" s="14">
        <f t="shared" si="346"/>
        <v>-0.89603079258925999</v>
      </c>
      <c r="CI201" s="14">
        <f t="shared" si="304"/>
        <v>-84.746594155153787</v>
      </c>
      <c r="CJ201" s="14">
        <f t="shared" si="305"/>
        <v>4.2373297077576897</v>
      </c>
      <c r="CK201" s="14">
        <f t="shared" si="347"/>
        <v>86.71021762773519</v>
      </c>
      <c r="CP201" s="31">
        <f t="shared" si="348"/>
        <v>288</v>
      </c>
      <c r="CQ201" s="48">
        <v>44978</v>
      </c>
      <c r="CR201" s="49">
        <v>94.580001999999993</v>
      </c>
      <c r="CS201" s="53">
        <f t="shared" si="306"/>
        <v>33.009509369794188</v>
      </c>
      <c r="CT201" s="53">
        <f t="shared" si="307"/>
        <v>33.001064751393145</v>
      </c>
      <c r="CU201" s="54">
        <f t="shared" si="308"/>
        <v>1</v>
      </c>
      <c r="CV201" s="14">
        <f t="shared" si="309"/>
        <v>1</v>
      </c>
      <c r="CW201" s="14">
        <f t="shared" si="349"/>
        <v>0</v>
      </c>
      <c r="CX201" s="14">
        <f t="shared" si="310"/>
        <v>0</v>
      </c>
      <c r="CY201" s="14">
        <f t="shared" si="311"/>
        <v>0</v>
      </c>
      <c r="CZ201" s="14">
        <f t="shared" si="350"/>
        <v>114.22845105</v>
      </c>
      <c r="DE201" s="31">
        <f t="shared" si="351"/>
        <v>288</v>
      </c>
      <c r="DF201" s="48">
        <v>44978</v>
      </c>
      <c r="DG201" s="49">
        <v>94.580001999999993</v>
      </c>
      <c r="DH201" s="53">
        <f t="shared" si="312"/>
        <v>-25.848366502023371</v>
      </c>
      <c r="DI201" s="53">
        <f t="shared" si="313"/>
        <v>-25.856811120424414</v>
      </c>
      <c r="DJ201" s="54">
        <f t="shared" si="314"/>
        <v>1.2690977064079619E-147</v>
      </c>
      <c r="DK201" s="14">
        <f t="shared" si="315"/>
        <v>1.2690977064079619E-147</v>
      </c>
      <c r="DL201" s="14">
        <f t="shared" si="352"/>
        <v>-6.921550735987994E-107</v>
      </c>
      <c r="DM201" s="14">
        <f t="shared" si="316"/>
        <v>-6.5464028245284593E-105</v>
      </c>
      <c r="DN201" s="14">
        <f t="shared" si="317"/>
        <v>3.27320141226423E-106</v>
      </c>
      <c r="DO201" s="14">
        <f t="shared" si="353"/>
        <v>118.70121366539827</v>
      </c>
      <c r="DT201" s="31">
        <f t="shared" si="354"/>
        <v>288</v>
      </c>
      <c r="DU201" s="48">
        <v>44978</v>
      </c>
      <c r="DV201" s="49">
        <v>94.580001999999993</v>
      </c>
      <c r="DW201" s="53">
        <f t="shared" si="318"/>
        <v>77.823427269666638</v>
      </c>
      <c r="DX201" s="53">
        <f t="shared" si="319"/>
        <v>77.814982651265595</v>
      </c>
      <c r="DY201" s="54">
        <f t="shared" si="320"/>
        <v>1</v>
      </c>
      <c r="DZ201" s="14">
        <f t="shared" si="321"/>
        <v>1</v>
      </c>
      <c r="EA201" s="14">
        <f t="shared" si="355"/>
        <v>0</v>
      </c>
      <c r="EB201" s="14">
        <f t="shared" si="322"/>
        <v>0</v>
      </c>
      <c r="EC201" s="14">
        <f t="shared" si="323"/>
        <v>0</v>
      </c>
      <c r="ED201" s="14">
        <f t="shared" si="356"/>
        <v>114.22845105</v>
      </c>
      <c r="EI201" s="31">
        <f t="shared" si="357"/>
        <v>288</v>
      </c>
      <c r="EJ201" s="48">
        <v>44978</v>
      </c>
      <c r="EK201" s="49">
        <v>94.580001999999993</v>
      </c>
      <c r="EL201" s="53">
        <f t="shared" si="324"/>
        <v>138.31468921972626</v>
      </c>
      <c r="EM201" s="53">
        <f t="shared" si="325"/>
        <v>138.3062446013252</v>
      </c>
      <c r="EN201" s="54">
        <f t="shared" si="326"/>
        <v>1</v>
      </c>
      <c r="EO201" s="14">
        <f t="shared" si="327"/>
        <v>1</v>
      </c>
      <c r="EP201" s="14">
        <f t="shared" si="358"/>
        <v>0</v>
      </c>
      <c r="EQ201" s="14">
        <f t="shared" si="328"/>
        <v>0</v>
      </c>
      <c r="ER201" s="14">
        <f t="shared" si="329"/>
        <v>0</v>
      </c>
      <c r="ES201" s="14">
        <f t="shared" si="359"/>
        <v>114.22845105</v>
      </c>
    </row>
    <row r="202" spans="4:149" x14ac:dyDescent="0.35">
      <c r="D202" s="31">
        <f t="shared" si="330"/>
        <v>289</v>
      </c>
      <c r="E202" s="48">
        <v>44979</v>
      </c>
      <c r="F202" s="49">
        <v>95.790001000000004</v>
      </c>
      <c r="G202" s="53">
        <f t="shared" si="270"/>
        <v>8.4399918883338323</v>
      </c>
      <c r="H202" s="53">
        <f t="shared" si="271"/>
        <v>8.4316022843190712</v>
      </c>
      <c r="I202" s="54">
        <f t="shared" si="272"/>
        <v>1</v>
      </c>
      <c r="J202" s="14">
        <f t="shared" si="273"/>
        <v>1</v>
      </c>
      <c r="K202" s="14">
        <f t="shared" si="331"/>
        <v>2.4226176620345541E-12</v>
      </c>
      <c r="L202" s="14">
        <f t="shared" si="274"/>
        <v>2.320625482689076E-10</v>
      </c>
      <c r="M202" s="14">
        <f t="shared" si="275"/>
        <v>1.1603127413445381E-11</v>
      </c>
      <c r="N202" s="14">
        <f t="shared" si="332"/>
        <v>145.93256506587753</v>
      </c>
      <c r="S202" s="31">
        <f t="shared" si="333"/>
        <v>289</v>
      </c>
      <c r="T202" s="48">
        <v>44979</v>
      </c>
      <c r="U202" s="49">
        <v>95.790001000000004</v>
      </c>
      <c r="V202" s="53">
        <f t="shared" si="276"/>
        <v>4.5738647509760266</v>
      </c>
      <c r="W202" s="53">
        <f t="shared" si="277"/>
        <v>4.5654751469612656</v>
      </c>
      <c r="X202" s="54">
        <f t="shared" si="278"/>
        <v>0.99999760595507059</v>
      </c>
      <c r="Y202" s="14">
        <f t="shared" si="279"/>
        <v>0.99999760595507059</v>
      </c>
      <c r="Z202" s="14">
        <f t="shared" si="334"/>
        <v>1.0711334299917663E-3</v>
      </c>
      <c r="AA202" s="14">
        <f t="shared" si="280"/>
        <v>0.10260387233004473</v>
      </c>
      <c r="AB202" s="14">
        <f t="shared" si="281"/>
        <v>5.1301936165022363E-3</v>
      </c>
      <c r="AC202" s="14">
        <f t="shared" si="335"/>
        <v>167.5960507344283</v>
      </c>
      <c r="AH202" s="31">
        <f t="shared" si="336"/>
        <v>289</v>
      </c>
      <c r="AI202" s="48">
        <v>44979</v>
      </c>
      <c r="AJ202" s="49">
        <v>95.790001000000004</v>
      </c>
      <c r="AK202" s="53">
        <f t="shared" si="282"/>
        <v>-2.8013824727571657</v>
      </c>
      <c r="AL202" s="53">
        <f t="shared" si="283"/>
        <v>-2.8097720767719268</v>
      </c>
      <c r="AM202" s="54">
        <f t="shared" si="284"/>
        <v>2.5442085899858827E-3</v>
      </c>
      <c r="AN202" s="14">
        <f t="shared" si="285"/>
        <v>2.5442085899858827E-3</v>
      </c>
      <c r="AO202" s="14">
        <f t="shared" si="337"/>
        <v>2.5339000310026605E-3</v>
      </c>
      <c r="AP202" s="14">
        <f t="shared" si="286"/>
        <v>0.24272228650364489</v>
      </c>
      <c r="AQ202" s="14">
        <f t="shared" si="287"/>
        <v>1.2136114325182246E-2</v>
      </c>
      <c r="AR202" s="14">
        <f t="shared" si="338"/>
        <v>80.13961590933377</v>
      </c>
      <c r="AW202" s="31">
        <f t="shared" si="339"/>
        <v>289</v>
      </c>
      <c r="AX202" s="48">
        <v>44979</v>
      </c>
      <c r="AY202" s="49">
        <v>95.790001000000004</v>
      </c>
      <c r="AZ202" s="53">
        <f t="shared" si="288"/>
        <v>43.167709767285515</v>
      </c>
      <c r="BA202" s="53">
        <f t="shared" si="289"/>
        <v>43.159320163270749</v>
      </c>
      <c r="BB202" s="54">
        <f t="shared" si="290"/>
        <v>1</v>
      </c>
      <c r="BC202" s="14">
        <f t="shared" si="291"/>
        <v>1</v>
      </c>
      <c r="BD202" s="14">
        <f t="shared" si="340"/>
        <v>0</v>
      </c>
      <c r="BE202" s="14">
        <f t="shared" si="292"/>
        <v>0</v>
      </c>
      <c r="BF202" s="14">
        <f t="shared" si="293"/>
        <v>0</v>
      </c>
      <c r="BG202" s="14">
        <f t="shared" si="341"/>
        <v>114.22845105</v>
      </c>
      <c r="BL202" s="31">
        <f t="shared" si="342"/>
        <v>289</v>
      </c>
      <c r="BM202" s="48">
        <v>44979</v>
      </c>
      <c r="BN202" s="49">
        <v>95.790001000000004</v>
      </c>
      <c r="BO202" s="53">
        <f t="shared" si="294"/>
        <v>-2.8013824727571657</v>
      </c>
      <c r="BP202" s="53">
        <f t="shared" si="295"/>
        <v>-2.8097720767719268</v>
      </c>
      <c r="BQ202" s="54">
        <f t="shared" si="296"/>
        <v>2.5442085899858827E-3</v>
      </c>
      <c r="BR202" s="14">
        <f t="shared" si="297"/>
        <v>2.5442085899858827E-3</v>
      </c>
      <c r="BS202" s="14">
        <f t="shared" si="343"/>
        <v>2.5339000310026605E-3</v>
      </c>
      <c r="BT202" s="14">
        <f t="shared" si="298"/>
        <v>0.24272228650364489</v>
      </c>
      <c r="BU202" s="14">
        <f t="shared" si="299"/>
        <v>1.2136114325182246E-2</v>
      </c>
      <c r="BV202" s="14">
        <f t="shared" si="344"/>
        <v>80.13961590933377</v>
      </c>
      <c r="CA202" s="31">
        <f t="shared" si="345"/>
        <v>289</v>
      </c>
      <c r="CB202" s="48">
        <v>44979</v>
      </c>
      <c r="CC202" s="49">
        <v>95.790001000000004</v>
      </c>
      <c r="CD202" s="53">
        <f t="shared" si="300"/>
        <v>-0.39331800607031708</v>
      </c>
      <c r="CE202" s="53">
        <f t="shared" si="301"/>
        <v>-0.40170761008507827</v>
      </c>
      <c r="CF202" s="54">
        <f t="shared" si="302"/>
        <v>0.34704231039685862</v>
      </c>
      <c r="CG202" s="14">
        <f t="shared" si="303"/>
        <v>0.34704231039685862</v>
      </c>
      <c r="CH202" s="14">
        <f t="shared" si="346"/>
        <v>0.31600231590977446</v>
      </c>
      <c r="CI202" s="14">
        <f t="shared" si="304"/>
        <v>30.269862156999611</v>
      </c>
      <c r="CJ202" s="14">
        <f t="shared" si="305"/>
        <v>1.5134931078499807</v>
      </c>
      <c r="CK202" s="14">
        <f t="shared" si="347"/>
        <v>118.49357289258478</v>
      </c>
      <c r="CP202" s="31">
        <f t="shared" si="348"/>
        <v>289</v>
      </c>
      <c r="CQ202" s="48">
        <v>44979</v>
      </c>
      <c r="CR202" s="49">
        <v>95.790001000000004</v>
      </c>
      <c r="CS202" s="53">
        <f t="shared" si="306"/>
        <v>34.710607876964055</v>
      </c>
      <c r="CT202" s="53">
        <f t="shared" si="307"/>
        <v>34.702218272949295</v>
      </c>
      <c r="CU202" s="54">
        <f t="shared" si="308"/>
        <v>1</v>
      </c>
      <c r="CV202" s="14">
        <f t="shared" si="309"/>
        <v>1</v>
      </c>
      <c r="CW202" s="14">
        <f t="shared" si="349"/>
        <v>0</v>
      </c>
      <c r="CX202" s="14">
        <f t="shared" si="310"/>
        <v>0</v>
      </c>
      <c r="CY202" s="14">
        <f t="shared" si="311"/>
        <v>0</v>
      </c>
      <c r="CZ202" s="14">
        <f t="shared" si="350"/>
        <v>114.22845105</v>
      </c>
      <c r="DE202" s="31">
        <f t="shared" si="351"/>
        <v>289</v>
      </c>
      <c r="DF202" s="48">
        <v>44979</v>
      </c>
      <c r="DG202" s="49">
        <v>95.790001000000004</v>
      </c>
      <c r="DH202" s="53">
        <f t="shared" si="312"/>
        <v>-24.533225414708784</v>
      </c>
      <c r="DI202" s="53">
        <f t="shared" si="313"/>
        <v>-24.541615018723544</v>
      </c>
      <c r="DJ202" s="54">
        <f t="shared" si="314"/>
        <v>3.2661804839493952E-133</v>
      </c>
      <c r="DK202" s="14">
        <f t="shared" si="315"/>
        <v>3.2661804839493952E-133</v>
      </c>
      <c r="DL202" s="14">
        <f t="shared" si="352"/>
        <v>3.2661804839493827E-133</v>
      </c>
      <c r="DM202" s="14">
        <f t="shared" si="316"/>
        <v>3.1286743182369188E-131</v>
      </c>
      <c r="DN202" s="14">
        <f t="shared" si="317"/>
        <v>1.5643371591184594E-132</v>
      </c>
      <c r="DO202" s="14">
        <f t="shared" si="353"/>
        <v>118.70121366539827</v>
      </c>
      <c r="DT202" s="31">
        <f t="shared" si="354"/>
        <v>289</v>
      </c>
      <c r="DU202" s="48">
        <v>44979</v>
      </c>
      <c r="DV202" s="49">
        <v>95.790001000000004</v>
      </c>
      <c r="DW202" s="53">
        <f t="shared" si="318"/>
        <v>79.818390682255625</v>
      </c>
      <c r="DX202" s="53">
        <f t="shared" si="319"/>
        <v>79.810001078240859</v>
      </c>
      <c r="DY202" s="54">
        <f t="shared" si="320"/>
        <v>1</v>
      </c>
      <c r="DZ202" s="14">
        <f t="shared" si="321"/>
        <v>1</v>
      </c>
      <c r="EA202" s="14">
        <f t="shared" si="355"/>
        <v>0</v>
      </c>
      <c r="EB202" s="14">
        <f t="shared" si="322"/>
        <v>0</v>
      </c>
      <c r="EC202" s="14">
        <f t="shared" si="323"/>
        <v>0</v>
      </c>
      <c r="ED202" s="14">
        <f t="shared" si="356"/>
        <v>114.22845105</v>
      </c>
      <c r="EI202" s="31">
        <f t="shared" si="357"/>
        <v>289</v>
      </c>
      <c r="EJ202" s="48">
        <v>44979</v>
      </c>
      <c r="EK202" s="49">
        <v>95.790001000000004</v>
      </c>
      <c r="EL202" s="53">
        <f t="shared" si="324"/>
        <v>140.70632089531682</v>
      </c>
      <c r="EM202" s="53">
        <f t="shared" si="325"/>
        <v>140.69793129130207</v>
      </c>
      <c r="EN202" s="54">
        <f t="shared" si="326"/>
        <v>1</v>
      </c>
      <c r="EO202" s="14">
        <f t="shared" si="327"/>
        <v>1</v>
      </c>
      <c r="EP202" s="14">
        <f t="shared" si="358"/>
        <v>0</v>
      </c>
      <c r="EQ202" s="14">
        <f t="shared" si="328"/>
        <v>0</v>
      </c>
      <c r="ER202" s="14">
        <f t="shared" si="329"/>
        <v>0</v>
      </c>
      <c r="ES202" s="14">
        <f t="shared" si="359"/>
        <v>114.22845105</v>
      </c>
    </row>
    <row r="203" spans="4:149" x14ac:dyDescent="0.35">
      <c r="D203" s="31">
        <f t="shared" si="330"/>
        <v>290</v>
      </c>
      <c r="E203" s="48">
        <v>44980</v>
      </c>
      <c r="F203" s="49">
        <v>95.82</v>
      </c>
      <c r="G203" s="53">
        <f t="shared" si="270"/>
        <v>8.502842233661239</v>
      </c>
      <c r="H203" s="53">
        <f t="shared" si="271"/>
        <v>8.4945080071758543</v>
      </c>
      <c r="I203" s="54">
        <f t="shared" si="272"/>
        <v>1</v>
      </c>
      <c r="J203" s="14">
        <f t="shared" si="273"/>
        <v>1</v>
      </c>
      <c r="K203" s="14">
        <f t="shared" si="331"/>
        <v>0</v>
      </c>
      <c r="L203" s="14">
        <f t="shared" si="274"/>
        <v>0</v>
      </c>
      <c r="M203" s="14">
        <f t="shared" si="275"/>
        <v>0</v>
      </c>
      <c r="N203" s="14">
        <f t="shared" si="332"/>
        <v>145.93256506587753</v>
      </c>
      <c r="S203" s="31">
        <f t="shared" si="333"/>
        <v>290</v>
      </c>
      <c r="T203" s="48">
        <v>44980</v>
      </c>
      <c r="U203" s="49">
        <v>95.82</v>
      </c>
      <c r="V203" s="53">
        <f t="shared" si="276"/>
        <v>4.611026261293417</v>
      </c>
      <c r="W203" s="53">
        <f t="shared" si="277"/>
        <v>4.6026920348080305</v>
      </c>
      <c r="X203" s="54">
        <f t="shared" si="278"/>
        <v>0.9999979965704513</v>
      </c>
      <c r="Y203" s="14">
        <f t="shared" si="279"/>
        <v>0.9999979965704513</v>
      </c>
      <c r="Z203" s="14">
        <f t="shared" si="334"/>
        <v>3.9061538070761515E-7</v>
      </c>
      <c r="AA203" s="14">
        <f t="shared" si="280"/>
        <v>3.7428765779403683E-5</v>
      </c>
      <c r="AB203" s="14">
        <f t="shared" si="281"/>
        <v>1.8714382889701843E-6</v>
      </c>
      <c r="AC203" s="14">
        <f t="shared" si="335"/>
        <v>167.59609003463237</v>
      </c>
      <c r="AH203" s="31">
        <f t="shared" si="336"/>
        <v>290</v>
      </c>
      <c r="AI203" s="48">
        <v>44980</v>
      </c>
      <c r="AJ203" s="49">
        <v>95.82</v>
      </c>
      <c r="AK203" s="53">
        <f t="shared" si="282"/>
        <v>-2.8132264664900255</v>
      </c>
      <c r="AL203" s="53">
        <f t="shared" si="283"/>
        <v>-2.8215606929754111</v>
      </c>
      <c r="AM203" s="54">
        <f t="shared" si="284"/>
        <v>2.452354746785736E-3</v>
      </c>
      <c r="AN203" s="14">
        <f t="shared" si="285"/>
        <v>2.452354746785736E-3</v>
      </c>
      <c r="AO203" s="14">
        <f t="shared" si="337"/>
        <v>-9.1853843200146671E-5</v>
      </c>
      <c r="AP203" s="14">
        <f t="shared" si="286"/>
        <v>-8.8014352554380542E-3</v>
      </c>
      <c r="AQ203" s="14">
        <f t="shared" si="287"/>
        <v>4.4007176277190271E-4</v>
      </c>
      <c r="AR203" s="14">
        <f t="shared" si="338"/>
        <v>80.131254545841102</v>
      </c>
      <c r="AW203" s="31">
        <f t="shared" si="339"/>
        <v>290</v>
      </c>
      <c r="AX203" s="48">
        <v>44980</v>
      </c>
      <c r="AY203" s="49">
        <v>95.82</v>
      </c>
      <c r="AZ203" s="53">
        <f t="shared" si="288"/>
        <v>43.461311607111519</v>
      </c>
      <c r="BA203" s="53">
        <f t="shared" si="289"/>
        <v>43.45297738062613</v>
      </c>
      <c r="BB203" s="54">
        <f t="shared" si="290"/>
        <v>1</v>
      </c>
      <c r="BC203" s="14">
        <f t="shared" si="291"/>
        <v>1</v>
      </c>
      <c r="BD203" s="14">
        <f t="shared" si="340"/>
        <v>0</v>
      </c>
      <c r="BE203" s="14">
        <f t="shared" si="292"/>
        <v>0</v>
      </c>
      <c r="BF203" s="14">
        <f t="shared" si="293"/>
        <v>0</v>
      </c>
      <c r="BG203" s="14">
        <f t="shared" si="341"/>
        <v>114.22845105</v>
      </c>
      <c r="BL203" s="31">
        <f t="shared" si="342"/>
        <v>290</v>
      </c>
      <c r="BM203" s="48">
        <v>44980</v>
      </c>
      <c r="BN203" s="49">
        <v>95.82</v>
      </c>
      <c r="BO203" s="53">
        <f t="shared" si="294"/>
        <v>-2.8132264664900255</v>
      </c>
      <c r="BP203" s="53">
        <f t="shared" si="295"/>
        <v>-2.8215606929754111</v>
      </c>
      <c r="BQ203" s="54">
        <f t="shared" si="296"/>
        <v>2.452354746785736E-3</v>
      </c>
      <c r="BR203" s="14">
        <f t="shared" si="297"/>
        <v>2.452354746785736E-3</v>
      </c>
      <c r="BS203" s="14">
        <f t="shared" si="343"/>
        <v>-9.1853843200146671E-5</v>
      </c>
      <c r="BT203" s="14">
        <f t="shared" si="298"/>
        <v>-8.8014352554380542E-3</v>
      </c>
      <c r="BU203" s="14">
        <f t="shared" si="299"/>
        <v>4.4007176277190271E-4</v>
      </c>
      <c r="BV203" s="14">
        <f t="shared" si="344"/>
        <v>80.131254545841102</v>
      </c>
      <c r="CA203" s="31">
        <f t="shared" si="345"/>
        <v>290</v>
      </c>
      <c r="CB203" s="48">
        <v>44980</v>
      </c>
      <c r="CC203" s="49">
        <v>95.82</v>
      </c>
      <c r="CD203" s="53">
        <f t="shared" si="300"/>
        <v>-0.38916139543079425</v>
      </c>
      <c r="CE203" s="53">
        <f t="shared" si="301"/>
        <v>-0.39749562191617965</v>
      </c>
      <c r="CF203" s="54">
        <f t="shared" si="302"/>
        <v>0.34857837946114634</v>
      </c>
      <c r="CG203" s="14">
        <f t="shared" si="303"/>
        <v>0.34857837946114634</v>
      </c>
      <c r="CH203" s="14">
        <f t="shared" si="346"/>
        <v>1.5360690642877151E-3</v>
      </c>
      <c r="CI203" s="14">
        <f t="shared" si="304"/>
        <v>0.14718613774004885</v>
      </c>
      <c r="CJ203" s="14">
        <f t="shared" si="305"/>
        <v>7.3593068870024432E-3</v>
      </c>
      <c r="CK203" s="14">
        <f t="shared" si="347"/>
        <v>118.64811833721183</v>
      </c>
      <c r="CP203" s="31">
        <f t="shared" si="348"/>
        <v>290</v>
      </c>
      <c r="CQ203" s="48">
        <v>44980</v>
      </c>
      <c r="CR203" s="49">
        <v>95.82</v>
      </c>
      <c r="CS203" s="53">
        <f t="shared" si="306"/>
        <v>34.948015730559227</v>
      </c>
      <c r="CT203" s="53">
        <f t="shared" si="307"/>
        <v>34.939681504073846</v>
      </c>
      <c r="CU203" s="54">
        <f t="shared" si="308"/>
        <v>1</v>
      </c>
      <c r="CV203" s="14">
        <f t="shared" si="309"/>
        <v>1</v>
      </c>
      <c r="CW203" s="14">
        <f t="shared" si="349"/>
        <v>0</v>
      </c>
      <c r="CX203" s="14">
        <f t="shared" si="310"/>
        <v>0</v>
      </c>
      <c r="CY203" s="14">
        <f t="shared" si="311"/>
        <v>0</v>
      </c>
      <c r="CZ203" s="14">
        <f t="shared" si="350"/>
        <v>114.22845105</v>
      </c>
      <c r="DE203" s="31">
        <f t="shared" si="351"/>
        <v>290</v>
      </c>
      <c r="DF203" s="48">
        <v>44980</v>
      </c>
      <c r="DG203" s="49">
        <v>95.82</v>
      </c>
      <c r="DH203" s="53">
        <f t="shared" si="312"/>
        <v>-24.689468624495611</v>
      </c>
      <c r="DI203" s="53">
        <f t="shared" si="313"/>
        <v>-24.697802850980995</v>
      </c>
      <c r="DJ203" s="54">
        <f t="shared" si="314"/>
        <v>6.9386548703287132E-135</v>
      </c>
      <c r="DK203" s="14">
        <f t="shared" si="315"/>
        <v>6.9386548703287132E-135</v>
      </c>
      <c r="DL203" s="14">
        <f t="shared" si="352"/>
        <v>-3.196793935246108E-133</v>
      </c>
      <c r="DM203" s="14">
        <f t="shared" si="316"/>
        <v>-3.0631679487528207E-131</v>
      </c>
      <c r="DN203" s="14">
        <f t="shared" si="317"/>
        <v>1.5315839743764103E-132</v>
      </c>
      <c r="DO203" s="14">
        <f t="shared" si="353"/>
        <v>118.70121366539827</v>
      </c>
      <c r="DT203" s="31">
        <f t="shared" si="354"/>
        <v>290</v>
      </c>
      <c r="DU203" s="48">
        <v>44980</v>
      </c>
      <c r="DV203" s="49">
        <v>95.82</v>
      </c>
      <c r="DW203" s="53">
        <f t="shared" si="318"/>
        <v>80.355521320173082</v>
      </c>
      <c r="DX203" s="53">
        <f t="shared" si="319"/>
        <v>80.347187093687708</v>
      </c>
      <c r="DY203" s="54">
        <f t="shared" si="320"/>
        <v>1</v>
      </c>
      <c r="DZ203" s="14">
        <f t="shared" si="321"/>
        <v>1</v>
      </c>
      <c r="EA203" s="14">
        <f t="shared" si="355"/>
        <v>0</v>
      </c>
      <c r="EB203" s="14">
        <f t="shared" si="322"/>
        <v>0</v>
      </c>
      <c r="EC203" s="14">
        <f t="shared" si="323"/>
        <v>0</v>
      </c>
      <c r="ED203" s="14">
        <f t="shared" si="356"/>
        <v>114.22845105</v>
      </c>
      <c r="EI203" s="31">
        <f t="shared" si="357"/>
        <v>290</v>
      </c>
      <c r="EJ203" s="48">
        <v>44980</v>
      </c>
      <c r="EK203" s="49">
        <v>95.82</v>
      </c>
      <c r="EL203" s="53">
        <f t="shared" si="324"/>
        <v>141.64802694883062</v>
      </c>
      <c r="EM203" s="53">
        <f t="shared" si="325"/>
        <v>141.63969272234525</v>
      </c>
      <c r="EN203" s="54">
        <f t="shared" si="326"/>
        <v>1</v>
      </c>
      <c r="EO203" s="14">
        <f t="shared" si="327"/>
        <v>1</v>
      </c>
      <c r="EP203" s="14">
        <f t="shared" si="358"/>
        <v>0</v>
      </c>
      <c r="EQ203" s="14">
        <f t="shared" si="328"/>
        <v>0</v>
      </c>
      <c r="ER203" s="14">
        <f t="shared" si="329"/>
        <v>0</v>
      </c>
      <c r="ES203" s="14">
        <f t="shared" si="359"/>
        <v>114.22845105</v>
      </c>
    </row>
    <row r="204" spans="4:149" x14ac:dyDescent="0.35">
      <c r="D204" s="31">
        <f t="shared" si="330"/>
        <v>291</v>
      </c>
      <c r="E204" s="48">
        <v>44981</v>
      </c>
      <c r="F204" s="49">
        <v>93.5</v>
      </c>
      <c r="G204" s="53">
        <f t="shared" si="270"/>
        <v>5.5684042830464975</v>
      </c>
      <c r="H204" s="53">
        <f t="shared" si="271"/>
        <v>5.5601258045211344</v>
      </c>
      <c r="I204" s="54">
        <f t="shared" si="272"/>
        <v>0.99999998714586069</v>
      </c>
      <c r="J204" s="14">
        <f t="shared" si="273"/>
        <v>0.99999998714586069</v>
      </c>
      <c r="K204" s="14">
        <f t="shared" si="331"/>
        <v>-1.2854139308515755E-8</v>
      </c>
      <c r="L204" s="14">
        <f t="shared" si="274"/>
        <v>-1.2018620253462231E-6</v>
      </c>
      <c r="M204" s="14">
        <f t="shared" si="275"/>
        <v>6.0093101267311161E-8</v>
      </c>
      <c r="N204" s="14">
        <f t="shared" si="332"/>
        <v>145.93256392410859</v>
      </c>
      <c r="S204" s="31">
        <f t="shared" si="333"/>
        <v>291</v>
      </c>
      <c r="T204" s="48">
        <v>44981</v>
      </c>
      <c r="U204" s="49">
        <v>93.5</v>
      </c>
      <c r="V204" s="53">
        <f t="shared" si="276"/>
        <v>1.6503804995965177</v>
      </c>
      <c r="W204" s="53">
        <f t="shared" si="277"/>
        <v>1.6421020210711548</v>
      </c>
      <c r="X204" s="54">
        <f t="shared" si="278"/>
        <v>0.95056743151562806</v>
      </c>
      <c r="Y204" s="14">
        <f t="shared" si="279"/>
        <v>0.95056743151562806</v>
      </c>
      <c r="Z204" s="14">
        <f t="shared" si="334"/>
        <v>-4.9430565054823239E-2</v>
      </c>
      <c r="AA204" s="14">
        <f t="shared" si="280"/>
        <v>-4.6217578326259732</v>
      </c>
      <c r="AB204" s="14">
        <f t="shared" si="281"/>
        <v>0.23108789163129867</v>
      </c>
      <c r="AC204" s="14">
        <f t="shared" si="335"/>
        <v>163.20542009363768</v>
      </c>
      <c r="AH204" s="31">
        <f t="shared" si="336"/>
        <v>291</v>
      </c>
      <c r="AI204" s="48">
        <v>44981</v>
      </c>
      <c r="AJ204" s="49">
        <v>93.5</v>
      </c>
      <c r="AK204" s="53">
        <f t="shared" si="282"/>
        <v>-5.8238677609401108</v>
      </c>
      <c r="AL204" s="53">
        <f t="shared" si="283"/>
        <v>-5.8321462394654731</v>
      </c>
      <c r="AM204" s="54">
        <f t="shared" si="284"/>
        <v>2.8750540223212839E-9</v>
      </c>
      <c r="AN204" s="14">
        <f t="shared" si="285"/>
        <v>2.8750540223212839E-9</v>
      </c>
      <c r="AO204" s="14">
        <f t="shared" si="337"/>
        <v>-2.4523518717317139E-3</v>
      </c>
      <c r="AP204" s="14">
        <f t="shared" si="286"/>
        <v>-0.22929490000691524</v>
      </c>
      <c r="AQ204" s="14">
        <f t="shared" si="287"/>
        <v>1.1464745000345763E-2</v>
      </c>
      <c r="AR204" s="14">
        <f t="shared" si="338"/>
        <v>79.913424390834535</v>
      </c>
      <c r="AW204" s="31">
        <f t="shared" si="339"/>
        <v>291</v>
      </c>
      <c r="AX204" s="48">
        <v>44981</v>
      </c>
      <c r="AY204" s="49">
        <v>93.5</v>
      </c>
      <c r="AZ204" s="53">
        <f t="shared" si="288"/>
        <v>40.762286884554278</v>
      </c>
      <c r="BA204" s="53">
        <f t="shared" si="289"/>
        <v>40.754008406028909</v>
      </c>
      <c r="BB204" s="54">
        <f t="shared" si="290"/>
        <v>1</v>
      </c>
      <c r="BC204" s="14">
        <f t="shared" si="291"/>
        <v>1</v>
      </c>
      <c r="BD204" s="14">
        <f t="shared" si="340"/>
        <v>0</v>
      </c>
      <c r="BE204" s="14">
        <f t="shared" si="292"/>
        <v>0</v>
      </c>
      <c r="BF204" s="14">
        <f t="shared" si="293"/>
        <v>0</v>
      </c>
      <c r="BG204" s="14">
        <f t="shared" si="341"/>
        <v>114.22845105</v>
      </c>
      <c r="BL204" s="31">
        <f t="shared" si="342"/>
        <v>291</v>
      </c>
      <c r="BM204" s="48">
        <v>44981</v>
      </c>
      <c r="BN204" s="49">
        <v>93.5</v>
      </c>
      <c r="BO204" s="53">
        <f t="shared" si="294"/>
        <v>-5.8238677609401108</v>
      </c>
      <c r="BP204" s="53">
        <f t="shared" si="295"/>
        <v>-5.8321462394654731</v>
      </c>
      <c r="BQ204" s="54">
        <f t="shared" si="296"/>
        <v>2.8750540223212839E-9</v>
      </c>
      <c r="BR204" s="14">
        <f t="shared" si="297"/>
        <v>2.8750540223212839E-9</v>
      </c>
      <c r="BS204" s="14">
        <f t="shared" si="343"/>
        <v>-2.4523518717317139E-3</v>
      </c>
      <c r="BT204" s="14">
        <f t="shared" si="298"/>
        <v>-0.22929490000691524</v>
      </c>
      <c r="BU204" s="14">
        <f t="shared" si="299"/>
        <v>1.1464745000345763E-2</v>
      </c>
      <c r="BV204" s="14">
        <f t="shared" si="344"/>
        <v>79.913424390834535</v>
      </c>
      <c r="CA204" s="31">
        <f t="shared" si="345"/>
        <v>291</v>
      </c>
      <c r="CB204" s="48">
        <v>44981</v>
      </c>
      <c r="CC204" s="49">
        <v>93.5</v>
      </c>
      <c r="CD204" s="53">
        <f t="shared" si="300"/>
        <v>-3.383478834928793</v>
      </c>
      <c r="CE204" s="53">
        <f t="shared" si="301"/>
        <v>-3.3917573134541557</v>
      </c>
      <c r="CF204" s="54">
        <f t="shared" si="302"/>
        <v>3.578686196403861E-4</v>
      </c>
      <c r="CG204" s="14">
        <f t="shared" si="303"/>
        <v>3.578686196403861E-4</v>
      </c>
      <c r="CH204" s="14">
        <f t="shared" si="346"/>
        <v>-0.34822051084150596</v>
      </c>
      <c r="CI204" s="14">
        <f t="shared" si="304"/>
        <v>-32.558617763680807</v>
      </c>
      <c r="CJ204" s="14">
        <f t="shared" si="305"/>
        <v>1.6279308881840404</v>
      </c>
      <c r="CK204" s="14">
        <f t="shared" si="347"/>
        <v>87.717431461715051</v>
      </c>
      <c r="CP204" s="31">
        <f t="shared" si="348"/>
        <v>291</v>
      </c>
      <c r="CQ204" s="48">
        <v>44981</v>
      </c>
      <c r="CR204" s="49">
        <v>93.5</v>
      </c>
      <c r="CS204" s="53">
        <f t="shared" si="306"/>
        <v>32.191661768489283</v>
      </c>
      <c r="CT204" s="53">
        <f t="shared" si="307"/>
        <v>32.183383289963921</v>
      </c>
      <c r="CU204" s="54">
        <f t="shared" si="308"/>
        <v>1</v>
      </c>
      <c r="CV204" s="14">
        <f t="shared" si="309"/>
        <v>1</v>
      </c>
      <c r="CW204" s="14">
        <f t="shared" si="349"/>
        <v>0</v>
      </c>
      <c r="CX204" s="14">
        <f t="shared" si="310"/>
        <v>0</v>
      </c>
      <c r="CY204" s="14">
        <f t="shared" si="311"/>
        <v>0</v>
      </c>
      <c r="CZ204" s="14">
        <f t="shared" si="350"/>
        <v>114.22845105</v>
      </c>
      <c r="DE204" s="31">
        <f t="shared" si="351"/>
        <v>291</v>
      </c>
      <c r="DF204" s="48">
        <v>44981</v>
      </c>
      <c r="DG204" s="49">
        <v>93.5</v>
      </c>
      <c r="DH204" s="53">
        <f t="shared" si="312"/>
        <v>-27.847426345450771</v>
      </c>
      <c r="DI204" s="53">
        <f t="shared" si="313"/>
        <v>-27.855704823976133</v>
      </c>
      <c r="DJ204" s="54">
        <f t="shared" si="314"/>
        <v>5.7863945285648604E-171</v>
      </c>
      <c r="DK204" s="14">
        <f t="shared" si="315"/>
        <v>5.7863945285648604E-171</v>
      </c>
      <c r="DL204" s="14">
        <f t="shared" si="352"/>
        <v>-6.9386548703287132E-135</v>
      </c>
      <c r="DM204" s="14">
        <f t="shared" si="316"/>
        <v>-6.4876423037573465E-133</v>
      </c>
      <c r="DN204" s="14">
        <f t="shared" si="317"/>
        <v>3.2438211518786736E-134</v>
      </c>
      <c r="DO204" s="14">
        <f t="shared" si="353"/>
        <v>118.70121366539827</v>
      </c>
      <c r="DT204" s="31">
        <f t="shared" si="354"/>
        <v>291</v>
      </c>
      <c r="DU204" s="48">
        <v>44981</v>
      </c>
      <c r="DV204" s="49">
        <v>93.5</v>
      </c>
      <c r="DW204" s="53">
        <f t="shared" si="318"/>
        <v>77.904945261440304</v>
      </c>
      <c r="DX204" s="53">
        <f t="shared" si="319"/>
        <v>77.896666782914934</v>
      </c>
      <c r="DY204" s="54">
        <f t="shared" si="320"/>
        <v>1</v>
      </c>
      <c r="DZ204" s="14">
        <f t="shared" si="321"/>
        <v>1</v>
      </c>
      <c r="EA204" s="14">
        <f t="shared" si="355"/>
        <v>0</v>
      </c>
      <c r="EB204" s="14">
        <f t="shared" si="322"/>
        <v>0</v>
      </c>
      <c r="EC204" s="14">
        <f t="shared" si="323"/>
        <v>0</v>
      </c>
      <c r="ED204" s="14">
        <f t="shared" si="356"/>
        <v>114.22845105</v>
      </c>
      <c r="EI204" s="31">
        <f t="shared" si="357"/>
        <v>291</v>
      </c>
      <c r="EJ204" s="48">
        <v>44981</v>
      </c>
      <c r="EK204" s="49">
        <v>93.5</v>
      </c>
      <c r="EL204" s="53">
        <f t="shared" si="324"/>
        <v>139.61019969931004</v>
      </c>
      <c r="EM204" s="53">
        <f t="shared" si="325"/>
        <v>139.6019212207847</v>
      </c>
      <c r="EN204" s="54">
        <f t="shared" si="326"/>
        <v>1</v>
      </c>
      <c r="EO204" s="14">
        <f t="shared" si="327"/>
        <v>1</v>
      </c>
      <c r="EP204" s="14">
        <f t="shared" si="358"/>
        <v>0</v>
      </c>
      <c r="EQ204" s="14">
        <f t="shared" si="328"/>
        <v>0</v>
      </c>
      <c r="ER204" s="14">
        <f t="shared" si="329"/>
        <v>0</v>
      </c>
      <c r="ES204" s="14">
        <f t="shared" si="359"/>
        <v>114.22845105</v>
      </c>
    </row>
    <row r="205" spans="4:149" x14ac:dyDescent="0.35">
      <c r="D205" s="31">
        <f t="shared" si="330"/>
        <v>294</v>
      </c>
      <c r="E205" s="48">
        <v>44984</v>
      </c>
      <c r="F205" s="49">
        <v>93.760002</v>
      </c>
      <c r="G205" s="53">
        <f t="shared" si="270"/>
        <v>5.9323100015514001</v>
      </c>
      <c r="H205" s="53">
        <f t="shared" si="271"/>
        <v>5.9242010661434366</v>
      </c>
      <c r="I205" s="54">
        <f t="shared" si="272"/>
        <v>0.99999999850649024</v>
      </c>
      <c r="J205" s="14">
        <f t="shared" si="273"/>
        <v>0.99999999850649024</v>
      </c>
      <c r="K205" s="14">
        <f t="shared" si="331"/>
        <v>1.1360629548207157E-8</v>
      </c>
      <c r="L205" s="14">
        <f t="shared" si="274"/>
        <v>1.0651726491611622E-6</v>
      </c>
      <c r="M205" s="14">
        <f t="shared" si="275"/>
        <v>5.3258632458058109E-8</v>
      </c>
      <c r="N205" s="14">
        <f t="shared" si="332"/>
        <v>145.93256504253986</v>
      </c>
      <c r="S205" s="31">
        <f t="shared" si="333"/>
        <v>294</v>
      </c>
      <c r="T205" s="48">
        <v>44984</v>
      </c>
      <c r="U205" s="49">
        <v>93.760002</v>
      </c>
      <c r="V205" s="53">
        <f t="shared" si="276"/>
        <v>1.9323674540620628</v>
      </c>
      <c r="W205" s="53">
        <f t="shared" si="277"/>
        <v>1.9242585186540999</v>
      </c>
      <c r="X205" s="54">
        <f t="shared" si="278"/>
        <v>0.97334291593532785</v>
      </c>
      <c r="Y205" s="14">
        <f t="shared" si="279"/>
        <v>0.97334291593532785</v>
      </c>
      <c r="Z205" s="14">
        <f t="shared" si="334"/>
        <v>2.2775484419699787E-2</v>
      </c>
      <c r="AA205" s="14">
        <f t="shared" si="280"/>
        <v>2.1354294647420211</v>
      </c>
      <c r="AB205" s="14">
        <f t="shared" si="281"/>
        <v>0.10677147323710107</v>
      </c>
      <c r="AC205" s="14">
        <f t="shared" si="335"/>
        <v>165.44762103161682</v>
      </c>
      <c r="AH205" s="31">
        <f t="shared" si="336"/>
        <v>294</v>
      </c>
      <c r="AI205" s="48">
        <v>44984</v>
      </c>
      <c r="AJ205" s="49">
        <v>93.760002</v>
      </c>
      <c r="AK205" s="53">
        <f t="shared" si="282"/>
        <v>-5.6981537679131478</v>
      </c>
      <c r="AL205" s="53">
        <f t="shared" si="283"/>
        <v>-5.7062627033211095</v>
      </c>
      <c r="AM205" s="54">
        <f t="shared" si="284"/>
        <v>6.0555896917972515E-9</v>
      </c>
      <c r="AN205" s="14">
        <f t="shared" si="285"/>
        <v>6.0555896917972515E-9</v>
      </c>
      <c r="AO205" s="14">
        <f t="shared" si="337"/>
        <v>3.1805356694759676E-9</v>
      </c>
      <c r="AP205" s="14">
        <f t="shared" si="286"/>
        <v>2.9820703073113808E-7</v>
      </c>
      <c r="AQ205" s="14">
        <f t="shared" si="287"/>
        <v>1.4910351536556903E-8</v>
      </c>
      <c r="AR205" s="14">
        <f t="shared" si="338"/>
        <v>79.913424703951918</v>
      </c>
      <c r="AW205" s="31">
        <f t="shared" si="339"/>
        <v>294</v>
      </c>
      <c r="AX205" s="48">
        <v>44984</v>
      </c>
      <c r="AY205" s="49">
        <v>93.760002</v>
      </c>
      <c r="AZ205" s="53">
        <f t="shared" si="288"/>
        <v>41.862032792860909</v>
      </c>
      <c r="BA205" s="53">
        <f t="shared" si="289"/>
        <v>41.853923857452941</v>
      </c>
      <c r="BB205" s="54">
        <f t="shared" si="290"/>
        <v>1</v>
      </c>
      <c r="BC205" s="14">
        <f t="shared" si="291"/>
        <v>1</v>
      </c>
      <c r="BD205" s="14">
        <f t="shared" si="340"/>
        <v>0</v>
      </c>
      <c r="BE205" s="14">
        <f t="shared" si="292"/>
        <v>0</v>
      </c>
      <c r="BF205" s="14">
        <f t="shared" si="293"/>
        <v>0</v>
      </c>
      <c r="BG205" s="14">
        <f t="shared" si="341"/>
        <v>114.22845105</v>
      </c>
      <c r="BL205" s="31">
        <f t="shared" si="342"/>
        <v>294</v>
      </c>
      <c r="BM205" s="48">
        <v>44984</v>
      </c>
      <c r="BN205" s="49">
        <v>93.760002</v>
      </c>
      <c r="BO205" s="53">
        <f t="shared" si="294"/>
        <v>-5.6981537679131478</v>
      </c>
      <c r="BP205" s="53">
        <f t="shared" si="295"/>
        <v>-5.7062627033211095</v>
      </c>
      <c r="BQ205" s="54">
        <f t="shared" si="296"/>
        <v>6.0555896917972515E-9</v>
      </c>
      <c r="BR205" s="14">
        <f t="shared" si="297"/>
        <v>6.0555896917972515E-9</v>
      </c>
      <c r="BS205" s="14">
        <f t="shared" si="343"/>
        <v>3.1805356694759676E-9</v>
      </c>
      <c r="BT205" s="14">
        <f t="shared" si="298"/>
        <v>2.9820703073113808E-7</v>
      </c>
      <c r="BU205" s="14">
        <f t="shared" si="299"/>
        <v>1.4910351536556903E-8</v>
      </c>
      <c r="BV205" s="14">
        <f t="shared" si="344"/>
        <v>79.913424703951918</v>
      </c>
      <c r="CA205" s="31">
        <f t="shared" si="345"/>
        <v>294</v>
      </c>
      <c r="CB205" s="48">
        <v>44984</v>
      </c>
      <c r="CC205" s="49">
        <v>93.760002</v>
      </c>
      <c r="CD205" s="53">
        <f t="shared" si="300"/>
        <v>-3.2067407400475529</v>
      </c>
      <c r="CE205" s="53">
        <f t="shared" si="301"/>
        <v>-3.214849675455516</v>
      </c>
      <c r="CF205" s="54">
        <f t="shared" si="302"/>
        <v>6.7123962282528702E-4</v>
      </c>
      <c r="CG205" s="14">
        <f t="shared" si="303"/>
        <v>6.7123962282528702E-4</v>
      </c>
      <c r="CH205" s="14">
        <f t="shared" si="346"/>
        <v>3.1337100318490092E-4</v>
      </c>
      <c r="CI205" s="14">
        <f t="shared" si="304"/>
        <v>2.9381665885358316E-2</v>
      </c>
      <c r="CJ205" s="14">
        <f t="shared" si="305"/>
        <v>1.469083294267916E-3</v>
      </c>
      <c r="CK205" s="14">
        <f t="shared" si="347"/>
        <v>87.748282210894672</v>
      </c>
      <c r="CP205" s="31">
        <f t="shared" si="348"/>
        <v>294</v>
      </c>
      <c r="CQ205" s="48">
        <v>44984</v>
      </c>
      <c r="CR205" s="49">
        <v>93.760002</v>
      </c>
      <c r="CS205" s="53">
        <f t="shared" si="306"/>
        <v>33.112211465808542</v>
      </c>
      <c r="CT205" s="53">
        <f t="shared" si="307"/>
        <v>33.104102530400581</v>
      </c>
      <c r="CU205" s="54">
        <f t="shared" si="308"/>
        <v>1</v>
      </c>
      <c r="CV205" s="14">
        <f t="shared" si="309"/>
        <v>1</v>
      </c>
      <c r="CW205" s="14">
        <f t="shared" si="349"/>
        <v>0</v>
      </c>
      <c r="CX205" s="14">
        <f t="shared" si="310"/>
        <v>0</v>
      </c>
      <c r="CY205" s="14">
        <f t="shared" si="311"/>
        <v>0</v>
      </c>
      <c r="CZ205" s="14">
        <f t="shared" si="350"/>
        <v>114.22845105</v>
      </c>
      <c r="DE205" s="31">
        <f t="shared" si="351"/>
        <v>294</v>
      </c>
      <c r="DF205" s="48">
        <v>44984</v>
      </c>
      <c r="DG205" s="49">
        <v>93.760002</v>
      </c>
      <c r="DH205" s="53">
        <f t="shared" si="312"/>
        <v>-28.182184978090898</v>
      </c>
      <c r="DI205" s="53">
        <f t="shared" si="313"/>
        <v>-28.190293913498863</v>
      </c>
      <c r="DJ205" s="54">
        <f t="shared" si="314"/>
        <v>4.8342814209236447E-175</v>
      </c>
      <c r="DK205" s="14">
        <f t="shared" si="315"/>
        <v>4.8342814209236447E-175</v>
      </c>
      <c r="DL205" s="14">
        <f t="shared" si="352"/>
        <v>-5.7859111004227682E-171</v>
      </c>
      <c r="DM205" s="14">
        <f t="shared" si="316"/>
        <v>-5.4248703634746098E-169</v>
      </c>
      <c r="DN205" s="14">
        <f t="shared" si="317"/>
        <v>2.7124351817373052E-170</v>
      </c>
      <c r="DO205" s="14">
        <f t="shared" si="353"/>
        <v>118.70121366539827</v>
      </c>
      <c r="DT205" s="31">
        <f t="shared" si="354"/>
        <v>294</v>
      </c>
      <c r="DU205" s="48">
        <v>44984</v>
      </c>
      <c r="DV205" s="49">
        <v>93.760002</v>
      </c>
      <c r="DW205" s="53">
        <f t="shared" si="318"/>
        <v>79.781276722959461</v>
      </c>
      <c r="DX205" s="53">
        <f t="shared" si="319"/>
        <v>79.7731677875515</v>
      </c>
      <c r="DY205" s="54">
        <f t="shared" si="320"/>
        <v>1</v>
      </c>
      <c r="DZ205" s="14">
        <f t="shared" si="321"/>
        <v>1</v>
      </c>
      <c r="EA205" s="14">
        <f t="shared" si="355"/>
        <v>0</v>
      </c>
      <c r="EB205" s="14">
        <f t="shared" si="322"/>
        <v>0</v>
      </c>
      <c r="EC205" s="14">
        <f t="shared" si="323"/>
        <v>0</v>
      </c>
      <c r="ED205" s="14">
        <f t="shared" si="356"/>
        <v>114.22845105</v>
      </c>
      <c r="EI205" s="31">
        <f t="shared" si="357"/>
        <v>294</v>
      </c>
      <c r="EJ205" s="48">
        <v>44984</v>
      </c>
      <c r="EK205" s="49">
        <v>93.760002</v>
      </c>
      <c r="EL205" s="53">
        <f t="shared" si="324"/>
        <v>142.77667600365433</v>
      </c>
      <c r="EM205" s="53">
        <f t="shared" si="325"/>
        <v>142.76856706824637</v>
      </c>
      <c r="EN205" s="54">
        <f t="shared" si="326"/>
        <v>1</v>
      </c>
      <c r="EO205" s="14">
        <f t="shared" si="327"/>
        <v>1</v>
      </c>
      <c r="EP205" s="14">
        <f t="shared" si="358"/>
        <v>0</v>
      </c>
      <c r="EQ205" s="14">
        <f t="shared" si="328"/>
        <v>0</v>
      </c>
      <c r="ER205" s="14">
        <f t="shared" si="329"/>
        <v>0</v>
      </c>
      <c r="ES205" s="14">
        <f t="shared" si="359"/>
        <v>114.22845105</v>
      </c>
    </row>
    <row r="206" spans="4:149" x14ac:dyDescent="0.35">
      <c r="D206" s="31">
        <f t="shared" si="330"/>
        <v>295</v>
      </c>
      <c r="E206" s="48">
        <v>44985</v>
      </c>
      <c r="F206" s="49">
        <v>94.230002999999996</v>
      </c>
      <c r="G206" s="53">
        <f t="shared" si="270"/>
        <v>6.5636793964091016</v>
      </c>
      <c r="H206" s="53">
        <f t="shared" si="271"/>
        <v>6.555627768683248</v>
      </c>
      <c r="I206" s="54">
        <f t="shared" si="272"/>
        <v>0.999999999973752</v>
      </c>
      <c r="J206" s="14">
        <f t="shared" si="273"/>
        <v>0.999999999973752</v>
      </c>
      <c r="K206" s="14">
        <f t="shared" si="331"/>
        <v>1.4672617565381074E-9</v>
      </c>
      <c r="L206" s="14">
        <f t="shared" si="274"/>
        <v>1.3826007972037113E-7</v>
      </c>
      <c r="M206" s="14">
        <f t="shared" si="275"/>
        <v>6.9130039860185566E-9</v>
      </c>
      <c r="N206" s="14">
        <f t="shared" si="332"/>
        <v>145.93256518771295</v>
      </c>
      <c r="S206" s="31">
        <f t="shared" si="333"/>
        <v>295</v>
      </c>
      <c r="T206" s="48">
        <v>44985</v>
      </c>
      <c r="U206" s="49">
        <v>94.230002999999996</v>
      </c>
      <c r="V206" s="53">
        <f t="shared" si="276"/>
        <v>2.5352671476648228</v>
      </c>
      <c r="W206" s="53">
        <f t="shared" si="277"/>
        <v>2.5272155199389696</v>
      </c>
      <c r="X206" s="54">
        <f t="shared" si="278"/>
        <v>0.99438191994634773</v>
      </c>
      <c r="Y206" s="14">
        <f t="shared" si="279"/>
        <v>0.99438191994634773</v>
      </c>
      <c r="Z206" s="14">
        <f t="shared" si="334"/>
        <v>2.1039004011019879E-2</v>
      </c>
      <c r="AA206" s="14">
        <f t="shared" si="280"/>
        <v>1.9825054110754152</v>
      </c>
      <c r="AB206" s="14">
        <f t="shared" si="281"/>
        <v>9.9125270553770767E-2</v>
      </c>
      <c r="AC206" s="14">
        <f t="shared" si="335"/>
        <v>167.529251713246</v>
      </c>
      <c r="AH206" s="31">
        <f t="shared" si="336"/>
        <v>295</v>
      </c>
      <c r="AI206" s="48">
        <v>44985</v>
      </c>
      <c r="AJ206" s="49">
        <v>94.230002999999996</v>
      </c>
      <c r="AK206" s="53">
        <f t="shared" si="282"/>
        <v>-5.1495645192804842</v>
      </c>
      <c r="AL206" s="53">
        <f t="shared" si="283"/>
        <v>-5.1576161470063369</v>
      </c>
      <c r="AM206" s="54">
        <f t="shared" si="284"/>
        <v>1.3054597550858365E-7</v>
      </c>
      <c r="AN206" s="14">
        <f t="shared" si="285"/>
        <v>1.3054597550858365E-7</v>
      </c>
      <c r="AO206" s="14">
        <f t="shared" si="337"/>
        <v>1.244903858167864E-7</v>
      </c>
      <c r="AP206" s="14">
        <f t="shared" si="286"/>
        <v>1.173072942898694E-5</v>
      </c>
      <c r="AQ206" s="14">
        <f t="shared" si="287"/>
        <v>5.8653647144934703E-7</v>
      </c>
      <c r="AR206" s="14">
        <f t="shared" si="338"/>
        <v>79.913437021217817</v>
      </c>
      <c r="AW206" s="31">
        <f t="shared" si="339"/>
        <v>295</v>
      </c>
      <c r="AX206" s="48">
        <v>44985</v>
      </c>
      <c r="AY206" s="49">
        <v>94.230002999999996</v>
      </c>
      <c r="AZ206" s="53">
        <f t="shared" si="288"/>
        <v>42.749132979322908</v>
      </c>
      <c r="BA206" s="53">
        <f t="shared" si="289"/>
        <v>42.741081351597053</v>
      </c>
      <c r="BB206" s="54">
        <f t="shared" si="290"/>
        <v>1</v>
      </c>
      <c r="BC206" s="14">
        <f t="shared" si="291"/>
        <v>1</v>
      </c>
      <c r="BD206" s="14">
        <f t="shared" si="340"/>
        <v>0</v>
      </c>
      <c r="BE206" s="14">
        <f t="shared" si="292"/>
        <v>0</v>
      </c>
      <c r="BF206" s="14">
        <f t="shared" si="293"/>
        <v>0</v>
      </c>
      <c r="BG206" s="14">
        <f t="shared" si="341"/>
        <v>114.22845105</v>
      </c>
      <c r="BL206" s="31">
        <f t="shared" si="342"/>
        <v>295</v>
      </c>
      <c r="BM206" s="48">
        <v>44985</v>
      </c>
      <c r="BN206" s="49">
        <v>94.230002999999996</v>
      </c>
      <c r="BO206" s="53">
        <f t="shared" si="294"/>
        <v>-5.1495645192804842</v>
      </c>
      <c r="BP206" s="53">
        <f t="shared" si="295"/>
        <v>-5.1576161470063369</v>
      </c>
      <c r="BQ206" s="54">
        <f t="shared" si="296"/>
        <v>1.3054597550858365E-7</v>
      </c>
      <c r="BR206" s="14">
        <f t="shared" si="297"/>
        <v>1.3054597550858365E-7</v>
      </c>
      <c r="BS206" s="14">
        <f t="shared" si="343"/>
        <v>1.244903858167864E-7</v>
      </c>
      <c r="BT206" s="14">
        <f t="shared" si="298"/>
        <v>1.173072942898694E-5</v>
      </c>
      <c r="BU206" s="14">
        <f t="shared" si="299"/>
        <v>5.8653647144934703E-7</v>
      </c>
      <c r="BV206" s="14">
        <f t="shared" si="344"/>
        <v>79.913437021217817</v>
      </c>
      <c r="CA206" s="31">
        <f t="shared" si="345"/>
        <v>295</v>
      </c>
      <c r="CB206" s="48">
        <v>44985</v>
      </c>
      <c r="CC206" s="49">
        <v>94.230002999999996</v>
      </c>
      <c r="CD206" s="53">
        <f t="shared" si="300"/>
        <v>-2.6404187905663532</v>
      </c>
      <c r="CE206" s="53">
        <f t="shared" si="301"/>
        <v>-2.6484704182922063</v>
      </c>
      <c r="CF206" s="54">
        <f t="shared" si="302"/>
        <v>4.1401817440016794E-3</v>
      </c>
      <c r="CG206" s="14">
        <f t="shared" si="303"/>
        <v>4.1401817440016794E-3</v>
      </c>
      <c r="CH206" s="14">
        <f t="shared" si="346"/>
        <v>3.4689421211763923E-3</v>
      </c>
      <c r="CI206" s="14">
        <f t="shared" si="304"/>
        <v>0.32687842648527782</v>
      </c>
      <c r="CJ206" s="14">
        <f t="shared" si="305"/>
        <v>1.6343921324263891E-2</v>
      </c>
      <c r="CK206" s="14">
        <f t="shared" si="347"/>
        <v>88.091504558704216</v>
      </c>
      <c r="CP206" s="31">
        <f t="shared" si="348"/>
        <v>295</v>
      </c>
      <c r="CQ206" s="48">
        <v>44985</v>
      </c>
      <c r="CR206" s="49">
        <v>94.230002999999996</v>
      </c>
      <c r="CS206" s="53">
        <f t="shared" si="306"/>
        <v>33.937034557972858</v>
      </c>
      <c r="CT206" s="53">
        <f t="shared" si="307"/>
        <v>33.928982930247003</v>
      </c>
      <c r="CU206" s="54">
        <f t="shared" si="308"/>
        <v>1</v>
      </c>
      <c r="CV206" s="14">
        <f t="shared" si="309"/>
        <v>1</v>
      </c>
      <c r="CW206" s="14">
        <f t="shared" si="349"/>
        <v>0</v>
      </c>
      <c r="CX206" s="14">
        <f t="shared" si="310"/>
        <v>0</v>
      </c>
      <c r="CY206" s="14">
        <f t="shared" si="311"/>
        <v>0</v>
      </c>
      <c r="CZ206" s="14">
        <f t="shared" si="350"/>
        <v>114.22845105</v>
      </c>
      <c r="DE206" s="31">
        <f t="shared" si="351"/>
        <v>295</v>
      </c>
      <c r="DF206" s="48">
        <v>44985</v>
      </c>
      <c r="DG206" s="49">
        <v>94.230002999999996</v>
      </c>
      <c r="DH206" s="53">
        <f t="shared" si="312"/>
        <v>-27.793626440889859</v>
      </c>
      <c r="DI206" s="53">
        <f t="shared" si="313"/>
        <v>-27.801678068615711</v>
      </c>
      <c r="DJ206" s="54">
        <f t="shared" si="314"/>
        <v>2.5898366877168823E-170</v>
      </c>
      <c r="DK206" s="14">
        <f t="shared" si="315"/>
        <v>2.5898366877168823E-170</v>
      </c>
      <c r="DL206" s="14">
        <f t="shared" si="352"/>
        <v>2.589788344902673E-170</v>
      </c>
      <c r="DM206" s="14">
        <f t="shared" si="316"/>
        <v>2.440357635095439E-168</v>
      </c>
      <c r="DN206" s="14">
        <f t="shared" si="317"/>
        <v>1.2201788175477195E-169</v>
      </c>
      <c r="DO206" s="14">
        <f t="shared" si="353"/>
        <v>118.70121366539827</v>
      </c>
      <c r="DT206" s="31">
        <f t="shared" si="354"/>
        <v>295</v>
      </c>
      <c r="DU206" s="48">
        <v>44985</v>
      </c>
      <c r="DV206" s="49">
        <v>94.230002999999996</v>
      </c>
      <c r="DW206" s="53">
        <f t="shared" si="318"/>
        <v>80.938268172529817</v>
      </c>
      <c r="DX206" s="53">
        <f t="shared" si="319"/>
        <v>80.930216544803969</v>
      </c>
      <c r="DY206" s="54">
        <f t="shared" si="320"/>
        <v>1</v>
      </c>
      <c r="DZ206" s="14">
        <f t="shared" si="321"/>
        <v>1</v>
      </c>
      <c r="EA206" s="14">
        <f t="shared" si="355"/>
        <v>0</v>
      </c>
      <c r="EB206" s="14">
        <f t="shared" si="322"/>
        <v>0</v>
      </c>
      <c r="EC206" s="14">
        <f t="shared" si="323"/>
        <v>0</v>
      </c>
      <c r="ED206" s="14">
        <f t="shared" si="356"/>
        <v>114.22845105</v>
      </c>
      <c r="EI206" s="31">
        <f t="shared" si="357"/>
        <v>295</v>
      </c>
      <c r="EJ206" s="48">
        <v>44985</v>
      </c>
      <c r="EK206" s="49">
        <v>94.230002999999996</v>
      </c>
      <c r="EL206" s="53">
        <f t="shared" si="324"/>
        <v>144.38203894273073</v>
      </c>
      <c r="EM206" s="53">
        <f t="shared" si="325"/>
        <v>144.37398731500488</v>
      </c>
      <c r="EN206" s="54">
        <f t="shared" si="326"/>
        <v>1</v>
      </c>
      <c r="EO206" s="14">
        <f t="shared" si="327"/>
        <v>1</v>
      </c>
      <c r="EP206" s="14">
        <f t="shared" si="358"/>
        <v>0</v>
      </c>
      <c r="EQ206" s="14">
        <f t="shared" si="328"/>
        <v>0</v>
      </c>
      <c r="ER206" s="14">
        <f t="shared" si="329"/>
        <v>0</v>
      </c>
      <c r="ES206" s="14">
        <f t="shared" si="359"/>
        <v>114.22845105</v>
      </c>
    </row>
    <row r="207" spans="4:149" x14ac:dyDescent="0.35">
      <c r="D207" s="31">
        <f t="shared" si="330"/>
        <v>296</v>
      </c>
      <c r="E207" s="48">
        <v>44986</v>
      </c>
      <c r="F207" s="49">
        <v>92.169998000000007</v>
      </c>
      <c r="G207" s="53">
        <f t="shared" si="270"/>
        <v>3.8138590164107846</v>
      </c>
      <c r="H207" s="53">
        <f t="shared" si="271"/>
        <v>3.8058651071905767</v>
      </c>
      <c r="I207" s="54">
        <f t="shared" si="272"/>
        <v>0.999931593232394</v>
      </c>
      <c r="J207" s="14">
        <f t="shared" si="273"/>
        <v>0.999931593232394</v>
      </c>
      <c r="K207" s="14">
        <f t="shared" si="331"/>
        <v>-6.8406741357995848E-5</v>
      </c>
      <c r="L207" s="14">
        <f t="shared" si="274"/>
        <v>-6.3050492141529949E-3</v>
      </c>
      <c r="M207" s="14">
        <f t="shared" si="275"/>
        <v>3.1525246070764979E-4</v>
      </c>
      <c r="N207" s="14">
        <f t="shared" si="332"/>
        <v>145.9265753909595</v>
      </c>
      <c r="S207" s="31">
        <f t="shared" si="333"/>
        <v>296</v>
      </c>
      <c r="T207" s="48">
        <v>44986</v>
      </c>
      <c r="U207" s="49">
        <v>92.169998000000007</v>
      </c>
      <c r="V207" s="53">
        <f t="shared" si="276"/>
        <v>-0.24363961907044535</v>
      </c>
      <c r="W207" s="53">
        <f t="shared" si="277"/>
        <v>-0.251633528290653</v>
      </c>
      <c r="X207" s="54">
        <f t="shared" si="278"/>
        <v>0.40375497057390647</v>
      </c>
      <c r="Y207" s="14">
        <f t="shared" si="279"/>
        <v>0.40375497057390647</v>
      </c>
      <c r="Z207" s="14">
        <f t="shared" si="334"/>
        <v>-0.5906269493724412</v>
      </c>
      <c r="AA207" s="14">
        <f t="shared" si="280"/>
        <v>-54.438084742404008</v>
      </c>
      <c r="AB207" s="14">
        <f t="shared" si="281"/>
        <v>2.7219042371202007</v>
      </c>
      <c r="AC207" s="14">
        <f t="shared" si="335"/>
        <v>115.8130712079622</v>
      </c>
      <c r="AH207" s="31">
        <f t="shared" si="336"/>
        <v>296</v>
      </c>
      <c r="AI207" s="48">
        <v>44986</v>
      </c>
      <c r="AJ207" s="49">
        <v>92.169998000000007</v>
      </c>
      <c r="AK207" s="53">
        <f t="shared" si="282"/>
        <v>-7.9839581557974535</v>
      </c>
      <c r="AL207" s="53">
        <f t="shared" si="283"/>
        <v>-7.9919520650176619</v>
      </c>
      <c r="AM207" s="54">
        <f t="shared" si="284"/>
        <v>7.0857039431024549E-16</v>
      </c>
      <c r="AN207" s="14">
        <f t="shared" si="285"/>
        <v>7.0857039431024549E-16</v>
      </c>
      <c r="AO207" s="14">
        <f t="shared" si="337"/>
        <v>-1.3054597480001324E-7</v>
      </c>
      <c r="AP207" s="14">
        <f t="shared" si="286"/>
        <v>-1.2032422236225272E-5</v>
      </c>
      <c r="AQ207" s="14">
        <f t="shared" si="287"/>
        <v>6.0162111181126361E-7</v>
      </c>
      <c r="AR207" s="14">
        <f t="shared" si="338"/>
        <v>79.913425590416693</v>
      </c>
      <c r="AW207" s="31">
        <f t="shared" si="339"/>
        <v>296</v>
      </c>
      <c r="AX207" s="48">
        <v>44986</v>
      </c>
      <c r="AY207" s="49">
        <v>92.169998000000007</v>
      </c>
      <c r="AZ207" s="53">
        <f t="shared" si="288"/>
        <v>40.260582805096668</v>
      </c>
      <c r="BA207" s="53">
        <f t="shared" si="289"/>
        <v>40.252588895876464</v>
      </c>
      <c r="BB207" s="54">
        <f t="shared" si="290"/>
        <v>1</v>
      </c>
      <c r="BC207" s="14">
        <f t="shared" si="291"/>
        <v>1</v>
      </c>
      <c r="BD207" s="14">
        <f t="shared" si="340"/>
        <v>0</v>
      </c>
      <c r="BE207" s="14">
        <f t="shared" si="292"/>
        <v>0</v>
      </c>
      <c r="BF207" s="14">
        <f t="shared" si="293"/>
        <v>0</v>
      </c>
      <c r="BG207" s="14">
        <f t="shared" si="341"/>
        <v>114.22845105</v>
      </c>
      <c r="BL207" s="31">
        <f t="shared" si="342"/>
        <v>296</v>
      </c>
      <c r="BM207" s="48">
        <v>44986</v>
      </c>
      <c r="BN207" s="49">
        <v>92.169998000000007</v>
      </c>
      <c r="BO207" s="53">
        <f t="shared" si="294"/>
        <v>-7.9839581557974535</v>
      </c>
      <c r="BP207" s="53">
        <f t="shared" si="295"/>
        <v>-7.9919520650176619</v>
      </c>
      <c r="BQ207" s="54">
        <f t="shared" si="296"/>
        <v>7.0857039431024549E-16</v>
      </c>
      <c r="BR207" s="14">
        <f t="shared" si="297"/>
        <v>7.0857039431024549E-16</v>
      </c>
      <c r="BS207" s="14">
        <f t="shared" si="343"/>
        <v>-1.3054597480001324E-7</v>
      </c>
      <c r="BT207" s="14">
        <f t="shared" si="298"/>
        <v>-1.2032422236225272E-5</v>
      </c>
      <c r="BU207" s="14">
        <f t="shared" si="299"/>
        <v>6.0162111181126361E-7</v>
      </c>
      <c r="BV207" s="14">
        <f t="shared" si="344"/>
        <v>79.913425590416693</v>
      </c>
      <c r="CA207" s="31">
        <f t="shared" si="345"/>
        <v>296</v>
      </c>
      <c r="CB207" s="48">
        <v>44986</v>
      </c>
      <c r="CC207" s="49">
        <v>92.169998000000007</v>
      </c>
      <c r="CD207" s="53">
        <f t="shared" si="300"/>
        <v>-5.4566956161567663</v>
      </c>
      <c r="CE207" s="53">
        <f t="shared" si="301"/>
        <v>-5.4646895253769738</v>
      </c>
      <c r="CF207" s="54">
        <f t="shared" si="302"/>
        <v>2.4253841568788797E-8</v>
      </c>
      <c r="CG207" s="14">
        <f t="shared" si="303"/>
        <v>2.4253841568788797E-8</v>
      </c>
      <c r="CH207" s="14">
        <f t="shared" si="346"/>
        <v>-4.1401574901601106E-3</v>
      </c>
      <c r="CI207" s="14">
        <f t="shared" si="304"/>
        <v>-0.38159830758774244</v>
      </c>
      <c r="CJ207" s="14">
        <f t="shared" si="305"/>
        <v>1.9079915379387122E-2</v>
      </c>
      <c r="CK207" s="14">
        <f t="shared" si="347"/>
        <v>87.728986166495858</v>
      </c>
      <c r="CP207" s="31">
        <f t="shared" si="348"/>
        <v>296</v>
      </c>
      <c r="CQ207" s="48">
        <v>44986</v>
      </c>
      <c r="CR207" s="49">
        <v>92.169998000000007</v>
      </c>
      <c r="CS207" s="53">
        <f t="shared" si="306"/>
        <v>31.384858298127604</v>
      </c>
      <c r="CT207" s="53">
        <f t="shared" si="307"/>
        <v>31.376864388907396</v>
      </c>
      <c r="CU207" s="54">
        <f t="shared" si="308"/>
        <v>1</v>
      </c>
      <c r="CV207" s="14">
        <f t="shared" si="309"/>
        <v>1</v>
      </c>
      <c r="CW207" s="14">
        <f t="shared" si="349"/>
        <v>0</v>
      </c>
      <c r="CX207" s="14">
        <f t="shared" si="310"/>
        <v>0</v>
      </c>
      <c r="CY207" s="14">
        <f t="shared" si="311"/>
        <v>0</v>
      </c>
      <c r="CZ207" s="14">
        <f t="shared" si="350"/>
        <v>114.22845105</v>
      </c>
      <c r="DE207" s="31">
        <f t="shared" si="351"/>
        <v>296</v>
      </c>
      <c r="DF207" s="48">
        <v>44986</v>
      </c>
      <c r="DG207" s="49">
        <v>92.169998000000007</v>
      </c>
      <c r="DH207" s="53">
        <f t="shared" si="312"/>
        <v>-30.791517232533511</v>
      </c>
      <c r="DI207" s="53">
        <f t="shared" si="313"/>
        <v>-30.799511141753722</v>
      </c>
      <c r="DJ207" s="54">
        <f t="shared" si="314"/>
        <v>1.7018278452102376E-208</v>
      </c>
      <c r="DK207" s="14">
        <f t="shared" si="315"/>
        <v>1.7018278452102376E-208</v>
      </c>
      <c r="DL207" s="14">
        <f t="shared" si="352"/>
        <v>-2.5898366877168823E-170</v>
      </c>
      <c r="DM207" s="14">
        <f t="shared" si="316"/>
        <v>-2.3870524232719166E-168</v>
      </c>
      <c r="DN207" s="14">
        <f t="shared" si="317"/>
        <v>1.1935262116359583E-169</v>
      </c>
      <c r="DO207" s="14">
        <f t="shared" si="353"/>
        <v>118.70121366539827</v>
      </c>
      <c r="DT207" s="31">
        <f t="shared" si="354"/>
        <v>296</v>
      </c>
      <c r="DU207" s="48">
        <v>44986</v>
      </c>
      <c r="DV207" s="49">
        <v>92.169998000000007</v>
      </c>
      <c r="DW207" s="53">
        <f t="shared" si="318"/>
        <v>78.725455407186033</v>
      </c>
      <c r="DX207" s="53">
        <f t="shared" si="319"/>
        <v>78.717461497965814</v>
      </c>
      <c r="DY207" s="54">
        <f t="shared" si="320"/>
        <v>1</v>
      </c>
      <c r="DZ207" s="14">
        <f t="shared" si="321"/>
        <v>1</v>
      </c>
      <c r="EA207" s="14">
        <f t="shared" si="355"/>
        <v>0</v>
      </c>
      <c r="EB207" s="14">
        <f t="shared" si="322"/>
        <v>0</v>
      </c>
      <c r="EC207" s="14">
        <f t="shared" si="323"/>
        <v>0</v>
      </c>
      <c r="ED207" s="14">
        <f t="shared" si="356"/>
        <v>114.22845105</v>
      </c>
      <c r="EI207" s="31">
        <f t="shared" si="357"/>
        <v>296</v>
      </c>
      <c r="EJ207" s="48">
        <v>44986</v>
      </c>
      <c r="EK207" s="49">
        <v>92.169998000000007</v>
      </c>
      <c r="EL207" s="53">
        <f t="shared" si="324"/>
        <v>142.62730989343342</v>
      </c>
      <c r="EM207" s="53">
        <f t="shared" si="325"/>
        <v>142.61931598421324</v>
      </c>
      <c r="EN207" s="54">
        <f t="shared" si="326"/>
        <v>1</v>
      </c>
      <c r="EO207" s="14">
        <f t="shared" si="327"/>
        <v>1</v>
      </c>
      <c r="EP207" s="14">
        <f t="shared" si="358"/>
        <v>0</v>
      </c>
      <c r="EQ207" s="14">
        <f t="shared" si="328"/>
        <v>0</v>
      </c>
      <c r="ER207" s="14">
        <f t="shared" si="329"/>
        <v>0</v>
      </c>
      <c r="ES207" s="14">
        <f t="shared" si="359"/>
        <v>114.22845105</v>
      </c>
    </row>
    <row r="208" spans="4:149" x14ac:dyDescent="0.35">
      <c r="D208" s="31">
        <f t="shared" si="330"/>
        <v>297</v>
      </c>
      <c r="E208" s="48">
        <v>44987</v>
      </c>
      <c r="F208" s="49">
        <v>92.129997000000003</v>
      </c>
      <c r="G208" s="53">
        <f t="shared" si="270"/>
        <v>3.754752345392165</v>
      </c>
      <c r="H208" s="53">
        <f t="shared" si="271"/>
        <v>3.7468165744651456</v>
      </c>
      <c r="I208" s="54">
        <f t="shared" si="272"/>
        <v>0.9999132435221616</v>
      </c>
      <c r="J208" s="14">
        <f t="shared" si="273"/>
        <v>0.9999132435221616</v>
      </c>
      <c r="K208" s="14">
        <f t="shared" si="331"/>
        <v>-1.8349710232401506E-5</v>
      </c>
      <c r="L208" s="14">
        <f t="shared" si="274"/>
        <v>-1.6905587486620202E-3</v>
      </c>
      <c r="M208" s="14">
        <f t="shared" si="275"/>
        <v>8.4527937433101019E-5</v>
      </c>
      <c r="N208" s="14">
        <f t="shared" si="332"/>
        <v>145.92496936014828</v>
      </c>
      <c r="S208" s="31">
        <f t="shared" si="333"/>
        <v>297</v>
      </c>
      <c r="T208" s="48">
        <v>44987</v>
      </c>
      <c r="U208" s="49">
        <v>92.129997000000003</v>
      </c>
      <c r="V208" s="53">
        <f t="shared" si="276"/>
        <v>-0.33247195221440629</v>
      </c>
      <c r="W208" s="53">
        <f t="shared" si="277"/>
        <v>-0.34040772314142559</v>
      </c>
      <c r="X208" s="54">
        <f t="shared" si="278"/>
        <v>0.36976645760126348</v>
      </c>
      <c r="Y208" s="14">
        <f t="shared" si="279"/>
        <v>0.36976645760126348</v>
      </c>
      <c r="Z208" s="14">
        <f t="shared" si="334"/>
        <v>-3.3988512972642992E-2</v>
      </c>
      <c r="AA208" s="14">
        <f t="shared" si="280"/>
        <v>-3.1313615982040601</v>
      </c>
      <c r="AB208" s="14">
        <f t="shared" si="281"/>
        <v>0.15656807991020302</v>
      </c>
      <c r="AC208" s="14">
        <f t="shared" si="335"/>
        <v>112.83827768966835</v>
      </c>
      <c r="AH208" s="31">
        <f t="shared" si="336"/>
        <v>297</v>
      </c>
      <c r="AI208" s="48">
        <v>44987</v>
      </c>
      <c r="AJ208" s="49">
        <v>92.129997000000003</v>
      </c>
      <c r="AK208" s="53">
        <f t="shared" si="282"/>
        <v>-8.1294968773437315</v>
      </c>
      <c r="AL208" s="53">
        <f t="shared" si="283"/>
        <v>-8.1374326482707495</v>
      </c>
      <c r="AM208" s="54">
        <f t="shared" si="284"/>
        <v>2.1553793242362658E-16</v>
      </c>
      <c r="AN208" s="14">
        <f t="shared" si="285"/>
        <v>2.1553793242362658E-16</v>
      </c>
      <c r="AO208" s="14">
        <f t="shared" si="337"/>
        <v>-4.9303246188661893E-16</v>
      </c>
      <c r="AP208" s="14">
        <f t="shared" si="286"/>
        <v>-4.5423079234516815E-14</v>
      </c>
      <c r="AQ208" s="14">
        <f t="shared" si="287"/>
        <v>2.271153961725841E-15</v>
      </c>
      <c r="AR208" s="14">
        <f t="shared" si="338"/>
        <v>79.913425590416651</v>
      </c>
      <c r="AW208" s="31">
        <f t="shared" si="339"/>
        <v>297</v>
      </c>
      <c r="AX208" s="48">
        <v>44987</v>
      </c>
      <c r="AY208" s="49">
        <v>92.129997000000003</v>
      </c>
      <c r="AZ208" s="53">
        <f t="shared" si="288"/>
        <v>40.468488669201356</v>
      </c>
      <c r="BA208" s="53">
        <f t="shared" si="289"/>
        <v>40.460552898274337</v>
      </c>
      <c r="BB208" s="54">
        <f t="shared" si="290"/>
        <v>1</v>
      </c>
      <c r="BC208" s="14">
        <f t="shared" si="291"/>
        <v>1</v>
      </c>
      <c r="BD208" s="14">
        <f t="shared" si="340"/>
        <v>0</v>
      </c>
      <c r="BE208" s="14">
        <f t="shared" si="292"/>
        <v>0</v>
      </c>
      <c r="BF208" s="14">
        <f t="shared" si="293"/>
        <v>0</v>
      </c>
      <c r="BG208" s="14">
        <f t="shared" si="341"/>
        <v>114.22845105</v>
      </c>
      <c r="BL208" s="31">
        <f t="shared" si="342"/>
        <v>297</v>
      </c>
      <c r="BM208" s="48">
        <v>44987</v>
      </c>
      <c r="BN208" s="49">
        <v>92.129997000000003</v>
      </c>
      <c r="BO208" s="53">
        <f t="shared" si="294"/>
        <v>-8.1294968773437315</v>
      </c>
      <c r="BP208" s="53">
        <f t="shared" si="295"/>
        <v>-8.1374326482707495</v>
      </c>
      <c r="BQ208" s="54">
        <f t="shared" si="296"/>
        <v>2.1553793242362658E-16</v>
      </c>
      <c r="BR208" s="14">
        <f t="shared" si="297"/>
        <v>2.1553793242362658E-16</v>
      </c>
      <c r="BS208" s="14">
        <f t="shared" si="343"/>
        <v>-4.9303246188661893E-16</v>
      </c>
      <c r="BT208" s="14">
        <f t="shared" si="298"/>
        <v>-4.5423079234516815E-14</v>
      </c>
      <c r="BU208" s="14">
        <f t="shared" si="299"/>
        <v>2.271153961725841E-15</v>
      </c>
      <c r="BV208" s="14">
        <f t="shared" si="344"/>
        <v>79.913425590416651</v>
      </c>
      <c r="CA208" s="31">
        <f t="shared" si="345"/>
        <v>297</v>
      </c>
      <c r="CB208" s="48">
        <v>44987</v>
      </c>
      <c r="CC208" s="49">
        <v>92.129997000000003</v>
      </c>
      <c r="CD208" s="53">
        <f t="shared" si="300"/>
        <v>-5.5837193462995982</v>
      </c>
      <c r="CE208" s="53">
        <f t="shared" si="301"/>
        <v>-5.591655117226618</v>
      </c>
      <c r="CF208" s="54">
        <f t="shared" si="302"/>
        <v>1.1771425903373851E-8</v>
      </c>
      <c r="CG208" s="14">
        <f t="shared" si="303"/>
        <v>1.1771425903373851E-8</v>
      </c>
      <c r="CH208" s="14">
        <f t="shared" si="346"/>
        <v>-1.2482415665414946E-8</v>
      </c>
      <c r="CI208" s="14">
        <f t="shared" si="304"/>
        <v>-1.150004917807432E-6</v>
      </c>
      <c r="CJ208" s="14">
        <f t="shared" si="305"/>
        <v>5.75002458903716E-8</v>
      </c>
      <c r="CK208" s="14">
        <f t="shared" si="347"/>
        <v>87.728985073991183</v>
      </c>
      <c r="CP208" s="31">
        <f t="shared" si="348"/>
        <v>297</v>
      </c>
      <c r="CQ208" s="48">
        <v>44987</v>
      </c>
      <c r="CR208" s="49">
        <v>92.129997000000003</v>
      </c>
      <c r="CS208" s="53">
        <f t="shared" si="306"/>
        <v>31.527739670170877</v>
      </c>
      <c r="CT208" s="53">
        <f t="shared" si="307"/>
        <v>31.519803899243858</v>
      </c>
      <c r="CU208" s="54">
        <f t="shared" si="308"/>
        <v>1</v>
      </c>
      <c r="CV208" s="14">
        <f t="shared" si="309"/>
        <v>1</v>
      </c>
      <c r="CW208" s="14">
        <f t="shared" si="349"/>
        <v>0</v>
      </c>
      <c r="CX208" s="14">
        <f t="shared" si="310"/>
        <v>0</v>
      </c>
      <c r="CY208" s="14">
        <f t="shared" si="311"/>
        <v>0</v>
      </c>
      <c r="CZ208" s="14">
        <f t="shared" si="350"/>
        <v>114.22845105</v>
      </c>
      <c r="DE208" s="31">
        <f t="shared" si="351"/>
        <v>297</v>
      </c>
      <c r="DF208" s="48">
        <v>44987</v>
      </c>
      <c r="DG208" s="49">
        <v>92.129997000000003</v>
      </c>
      <c r="DH208" s="53">
        <f t="shared" si="312"/>
        <v>-31.104146532765618</v>
      </c>
      <c r="DI208" s="53">
        <f t="shared" si="313"/>
        <v>-31.112082303692635</v>
      </c>
      <c r="DJ208" s="54">
        <f t="shared" si="314"/>
        <v>1.0584052644483373E-212</v>
      </c>
      <c r="DK208" s="14">
        <f t="shared" si="315"/>
        <v>1.0584052644483373E-212</v>
      </c>
      <c r="DL208" s="14">
        <f t="shared" si="352"/>
        <v>-1.7017220046837928E-208</v>
      </c>
      <c r="DM208" s="14">
        <f t="shared" si="316"/>
        <v>-1.5677964318635183E-206</v>
      </c>
      <c r="DN208" s="14">
        <f t="shared" si="317"/>
        <v>7.8389821593175919E-208</v>
      </c>
      <c r="DO208" s="14">
        <f t="shared" si="353"/>
        <v>118.70121366539827</v>
      </c>
      <c r="DT208" s="31">
        <f t="shared" si="354"/>
        <v>297</v>
      </c>
      <c r="DU208" s="48">
        <v>44987</v>
      </c>
      <c r="DV208" s="49">
        <v>92.129997000000003</v>
      </c>
      <c r="DW208" s="53">
        <f t="shared" si="318"/>
        <v>79.215158977065997</v>
      </c>
      <c r="DX208" s="53">
        <f t="shared" si="319"/>
        <v>79.207223206138977</v>
      </c>
      <c r="DY208" s="54">
        <f t="shared" si="320"/>
        <v>1</v>
      </c>
      <c r="DZ208" s="14">
        <f t="shared" si="321"/>
        <v>1</v>
      </c>
      <c r="EA208" s="14">
        <f t="shared" si="355"/>
        <v>0</v>
      </c>
      <c r="EB208" s="14">
        <f t="shared" si="322"/>
        <v>0</v>
      </c>
      <c r="EC208" s="14">
        <f t="shared" si="323"/>
        <v>0</v>
      </c>
      <c r="ED208" s="14">
        <f t="shared" si="356"/>
        <v>114.22845105</v>
      </c>
      <c r="EI208" s="31">
        <f t="shared" si="357"/>
        <v>297</v>
      </c>
      <c r="EJ208" s="48">
        <v>44987</v>
      </c>
      <c r="EK208" s="49">
        <v>92.129997000000003</v>
      </c>
      <c r="EL208" s="53">
        <f t="shared" si="324"/>
        <v>143.58516517605389</v>
      </c>
      <c r="EM208" s="53">
        <f t="shared" si="325"/>
        <v>143.57722940512687</v>
      </c>
      <c r="EN208" s="54">
        <f t="shared" si="326"/>
        <v>1</v>
      </c>
      <c r="EO208" s="14">
        <f t="shared" si="327"/>
        <v>1</v>
      </c>
      <c r="EP208" s="14">
        <f t="shared" si="358"/>
        <v>0</v>
      </c>
      <c r="EQ208" s="14">
        <f t="shared" si="328"/>
        <v>0</v>
      </c>
      <c r="ER208" s="14">
        <f t="shared" si="329"/>
        <v>0</v>
      </c>
      <c r="ES208" s="14">
        <f t="shared" si="359"/>
        <v>114.22845105</v>
      </c>
    </row>
    <row r="209" spans="4:149" x14ac:dyDescent="0.35">
      <c r="D209" s="31">
        <f t="shared" si="330"/>
        <v>298</v>
      </c>
      <c r="E209" s="48">
        <v>44988</v>
      </c>
      <c r="F209" s="49">
        <v>94.900002000000001</v>
      </c>
      <c r="G209" s="53">
        <f t="shared" si="270"/>
        <v>7.5106968786462351</v>
      </c>
      <c r="H209" s="53">
        <f t="shared" si="271"/>
        <v>7.5028196750947629</v>
      </c>
      <c r="I209" s="54">
        <f t="shared" si="272"/>
        <v>0.99999999999997058</v>
      </c>
      <c r="J209" s="14">
        <f t="shared" si="273"/>
        <v>0.99999999999997058</v>
      </c>
      <c r="K209" s="14">
        <f t="shared" si="331"/>
        <v>8.6756477808980215E-5</v>
      </c>
      <c r="L209" s="14">
        <f t="shared" si="274"/>
        <v>8.2331899175851781E-3</v>
      </c>
      <c r="M209" s="14">
        <f t="shared" si="275"/>
        <v>4.1165949587925892E-4</v>
      </c>
      <c r="N209" s="14">
        <f t="shared" si="332"/>
        <v>145.93361420956174</v>
      </c>
      <c r="S209" s="31">
        <f t="shared" si="333"/>
        <v>298</v>
      </c>
      <c r="T209" s="48">
        <v>44988</v>
      </c>
      <c r="U209" s="49">
        <v>94.900002000000001</v>
      </c>
      <c r="V209" s="53">
        <f t="shared" si="276"/>
        <v>3.3930838778890835</v>
      </c>
      <c r="W209" s="53">
        <f t="shared" si="277"/>
        <v>3.3852066743376104</v>
      </c>
      <c r="X209" s="54">
        <f t="shared" si="278"/>
        <v>0.9996544476364887</v>
      </c>
      <c r="Y209" s="14">
        <f t="shared" si="279"/>
        <v>0.9996544476364887</v>
      </c>
      <c r="Z209" s="14">
        <f t="shared" si="334"/>
        <v>0.62988799003522522</v>
      </c>
      <c r="AA209" s="14">
        <f t="shared" si="280"/>
        <v>59.776371514118857</v>
      </c>
      <c r="AB209" s="14">
        <f t="shared" si="281"/>
        <v>2.9888185757059431</v>
      </c>
      <c r="AC209" s="14">
        <f t="shared" si="335"/>
        <v>175.60346777949314</v>
      </c>
      <c r="AH209" s="31">
        <f t="shared" si="336"/>
        <v>298</v>
      </c>
      <c r="AI209" s="48">
        <v>44988</v>
      </c>
      <c r="AJ209" s="49">
        <v>94.900002000000001</v>
      </c>
      <c r="AK209" s="53">
        <f t="shared" si="282"/>
        <v>-4.4619122909633555</v>
      </c>
      <c r="AL209" s="53">
        <f t="shared" si="283"/>
        <v>-4.4697894945148287</v>
      </c>
      <c r="AM209" s="54">
        <f t="shared" si="284"/>
        <v>4.0615737914598852E-6</v>
      </c>
      <c r="AN209" s="14">
        <f t="shared" si="285"/>
        <v>4.0615737914598852E-6</v>
      </c>
      <c r="AO209" s="14">
        <f t="shared" si="337"/>
        <v>4.0615737912443475E-6</v>
      </c>
      <c r="AP209" s="14">
        <f t="shared" si="286"/>
        <v>3.8544336091223615E-4</v>
      </c>
      <c r="AQ209" s="14">
        <f t="shared" si="287"/>
        <v>1.927216804561181E-5</v>
      </c>
      <c r="AR209" s="14">
        <f t="shared" si="338"/>
        <v>79.913830305945609</v>
      </c>
      <c r="AW209" s="31">
        <f t="shared" si="339"/>
        <v>298</v>
      </c>
      <c r="AX209" s="48">
        <v>44988</v>
      </c>
      <c r="AY209" s="49">
        <v>94.900002000000001</v>
      </c>
      <c r="AZ209" s="53">
        <f t="shared" si="288"/>
        <v>44.497401543181603</v>
      </c>
      <c r="BA209" s="53">
        <f t="shared" si="289"/>
        <v>44.48952433963013</v>
      </c>
      <c r="BB209" s="54">
        <f t="shared" si="290"/>
        <v>1</v>
      </c>
      <c r="BC209" s="14">
        <f t="shared" si="291"/>
        <v>1</v>
      </c>
      <c r="BD209" s="14">
        <f t="shared" si="340"/>
        <v>0</v>
      </c>
      <c r="BE209" s="14">
        <f t="shared" si="292"/>
        <v>0</v>
      </c>
      <c r="BF209" s="14">
        <f t="shared" si="293"/>
        <v>0</v>
      </c>
      <c r="BG209" s="14">
        <f t="shared" si="341"/>
        <v>114.22845105</v>
      </c>
      <c r="BL209" s="31">
        <f t="shared" si="342"/>
        <v>298</v>
      </c>
      <c r="BM209" s="48">
        <v>44988</v>
      </c>
      <c r="BN209" s="49">
        <v>94.900002000000001</v>
      </c>
      <c r="BO209" s="53">
        <f t="shared" si="294"/>
        <v>-4.4619122909633555</v>
      </c>
      <c r="BP209" s="53">
        <f t="shared" si="295"/>
        <v>-4.4697894945148287</v>
      </c>
      <c r="BQ209" s="54">
        <f t="shared" si="296"/>
        <v>4.0615737914598852E-6</v>
      </c>
      <c r="BR209" s="14">
        <f t="shared" si="297"/>
        <v>4.0615737914598852E-6</v>
      </c>
      <c r="BS209" s="14">
        <f t="shared" si="343"/>
        <v>4.0615737912443475E-6</v>
      </c>
      <c r="BT209" s="14">
        <f t="shared" si="298"/>
        <v>3.8544336091223615E-4</v>
      </c>
      <c r="BU209" s="14">
        <f t="shared" si="299"/>
        <v>1.927216804561181E-5</v>
      </c>
      <c r="BV209" s="14">
        <f t="shared" si="344"/>
        <v>79.913830305945609</v>
      </c>
      <c r="CA209" s="31">
        <f t="shared" si="345"/>
        <v>298</v>
      </c>
      <c r="CB209" s="48">
        <v>44988</v>
      </c>
      <c r="CC209" s="49">
        <v>94.900002000000001</v>
      </c>
      <c r="CD209" s="53">
        <f t="shared" si="300"/>
        <v>-1.8972067853219858</v>
      </c>
      <c r="CE209" s="53">
        <f t="shared" si="301"/>
        <v>-1.9050839888734585</v>
      </c>
      <c r="CF209" s="54">
        <f t="shared" si="302"/>
        <v>2.8900325836026176E-2</v>
      </c>
      <c r="CG209" s="14">
        <f t="shared" si="303"/>
        <v>2.8900325836026176E-2</v>
      </c>
      <c r="CH209" s="14">
        <f t="shared" si="346"/>
        <v>2.8900314064600273E-2</v>
      </c>
      <c r="CI209" s="14">
        <f t="shared" si="304"/>
        <v>2.7426398625311941</v>
      </c>
      <c r="CJ209" s="14">
        <f t="shared" si="305"/>
        <v>0.13713199312655971</v>
      </c>
      <c r="CK209" s="14">
        <f t="shared" si="347"/>
        <v>90.608756929648933</v>
      </c>
      <c r="CP209" s="31">
        <f t="shared" si="348"/>
        <v>298</v>
      </c>
      <c r="CQ209" s="48">
        <v>44988</v>
      </c>
      <c r="CR209" s="49">
        <v>94.900002000000001</v>
      </c>
      <c r="CS209" s="53">
        <f t="shared" si="306"/>
        <v>35.490177658631723</v>
      </c>
      <c r="CT209" s="53">
        <f t="shared" si="307"/>
        <v>35.482300455080257</v>
      </c>
      <c r="CU209" s="54">
        <f t="shared" si="308"/>
        <v>1</v>
      </c>
      <c r="CV209" s="14">
        <f t="shared" si="309"/>
        <v>1</v>
      </c>
      <c r="CW209" s="14">
        <f t="shared" si="349"/>
        <v>0</v>
      </c>
      <c r="CX209" s="14">
        <f t="shared" si="310"/>
        <v>0</v>
      </c>
      <c r="CY209" s="14">
        <f t="shared" si="311"/>
        <v>0</v>
      </c>
      <c r="CZ209" s="14">
        <f t="shared" si="350"/>
        <v>114.22845105</v>
      </c>
      <c r="DE209" s="31">
        <f t="shared" si="351"/>
        <v>298</v>
      </c>
      <c r="DF209" s="48">
        <v>44988</v>
      </c>
      <c r="DG209" s="49">
        <v>94.900002000000001</v>
      </c>
      <c r="DH209" s="53">
        <f t="shared" si="312"/>
        <v>-27.60737953737879</v>
      </c>
      <c r="DI209" s="53">
        <f t="shared" si="313"/>
        <v>-27.615256740930263</v>
      </c>
      <c r="DJ209" s="54">
        <f t="shared" si="314"/>
        <v>4.5369897713784538E-168</v>
      </c>
      <c r="DK209" s="14">
        <f t="shared" si="315"/>
        <v>4.5369897713784538E-168</v>
      </c>
      <c r="DL209" s="14">
        <f t="shared" si="352"/>
        <v>4.5369897713784538E-168</v>
      </c>
      <c r="DM209" s="14">
        <f t="shared" si="316"/>
        <v>4.305603383777948E-166</v>
      </c>
      <c r="DN209" s="14">
        <f t="shared" si="317"/>
        <v>2.1528016918889741E-167</v>
      </c>
      <c r="DO209" s="14">
        <f t="shared" si="353"/>
        <v>118.70121366539827</v>
      </c>
      <c r="DT209" s="31">
        <f t="shared" si="354"/>
        <v>298</v>
      </c>
      <c r="DU209" s="48">
        <v>44988</v>
      </c>
      <c r="DV209" s="49">
        <v>94.900002000000001</v>
      </c>
      <c r="DW209" s="53">
        <f t="shared" si="318"/>
        <v>83.532155150695132</v>
      </c>
      <c r="DX209" s="53">
        <f t="shared" si="319"/>
        <v>83.524277947143673</v>
      </c>
      <c r="DY209" s="54">
        <f t="shared" si="320"/>
        <v>1</v>
      </c>
      <c r="DZ209" s="14">
        <f t="shared" si="321"/>
        <v>1</v>
      </c>
      <c r="EA209" s="14">
        <f t="shared" si="355"/>
        <v>0</v>
      </c>
      <c r="EB209" s="14">
        <f t="shared" si="322"/>
        <v>0</v>
      </c>
      <c r="EC209" s="14">
        <f t="shared" si="323"/>
        <v>0</v>
      </c>
      <c r="ED209" s="14">
        <f t="shared" si="356"/>
        <v>114.22845105</v>
      </c>
      <c r="EI209" s="31">
        <f t="shared" si="357"/>
        <v>298</v>
      </c>
      <c r="EJ209" s="48">
        <v>44988</v>
      </c>
      <c r="EK209" s="49">
        <v>94.900002000000001</v>
      </c>
      <c r="EL209" s="53">
        <f t="shared" si="324"/>
        <v>148.38075534593821</v>
      </c>
      <c r="EM209" s="53">
        <f t="shared" si="325"/>
        <v>148.37287814238675</v>
      </c>
      <c r="EN209" s="54">
        <f t="shared" si="326"/>
        <v>1</v>
      </c>
      <c r="EO209" s="14">
        <f t="shared" si="327"/>
        <v>1</v>
      </c>
      <c r="EP209" s="14">
        <f t="shared" si="358"/>
        <v>0</v>
      </c>
      <c r="EQ209" s="14">
        <f t="shared" si="328"/>
        <v>0</v>
      </c>
      <c r="ER209" s="14">
        <f t="shared" si="329"/>
        <v>0</v>
      </c>
      <c r="ES209" s="14">
        <f t="shared" si="359"/>
        <v>114.22845105</v>
      </c>
    </row>
    <row r="210" spans="4:149" x14ac:dyDescent="0.35">
      <c r="D210" s="31">
        <f t="shared" si="330"/>
        <v>301</v>
      </c>
      <c r="E210" s="48">
        <v>44991</v>
      </c>
      <c r="F210" s="49">
        <v>93.75</v>
      </c>
      <c r="G210" s="53">
        <f t="shared" si="270"/>
        <v>6.001058197307283</v>
      </c>
      <c r="H210" s="53">
        <f t="shared" si="271"/>
        <v>5.9933593686595632</v>
      </c>
      <c r="I210" s="54">
        <f t="shared" si="272"/>
        <v>0.99999999901982151</v>
      </c>
      <c r="J210" s="14">
        <f t="shared" si="273"/>
        <v>0.99999999901982151</v>
      </c>
      <c r="K210" s="14">
        <f t="shared" si="331"/>
        <v>-9.8014907301546828E-10</v>
      </c>
      <c r="L210" s="14">
        <f t="shared" si="274"/>
        <v>-9.1888975595200151E-8</v>
      </c>
      <c r="M210" s="14">
        <f t="shared" si="275"/>
        <v>4.5944487797600075E-9</v>
      </c>
      <c r="N210" s="14">
        <f t="shared" si="332"/>
        <v>145.93361412226722</v>
      </c>
      <c r="S210" s="31">
        <f t="shared" si="333"/>
        <v>301</v>
      </c>
      <c r="T210" s="48">
        <v>44991</v>
      </c>
      <c r="U210" s="49">
        <v>93.75</v>
      </c>
      <c r="V210" s="53">
        <f t="shared" si="276"/>
        <v>1.7880438236515799</v>
      </c>
      <c r="W210" s="53">
        <f t="shared" si="277"/>
        <v>1.7803449950038606</v>
      </c>
      <c r="X210" s="54">
        <f t="shared" si="278"/>
        <v>0.96311553112378223</v>
      </c>
      <c r="Y210" s="14">
        <f t="shared" si="279"/>
        <v>0.96311553112378223</v>
      </c>
      <c r="Z210" s="14">
        <f t="shared" si="334"/>
        <v>-3.6538916512706465E-2</v>
      </c>
      <c r="AA210" s="14">
        <f t="shared" si="280"/>
        <v>-3.425523423066231</v>
      </c>
      <c r="AB210" s="14">
        <f t="shared" si="281"/>
        <v>0.17127617115331156</v>
      </c>
      <c r="AC210" s="14">
        <f t="shared" si="335"/>
        <v>172.34922052758023</v>
      </c>
      <c r="AH210" s="31">
        <f t="shared" si="336"/>
        <v>301</v>
      </c>
      <c r="AI210" s="48">
        <v>44991</v>
      </c>
      <c r="AJ210" s="49">
        <v>93.75</v>
      </c>
      <c r="AK210" s="53">
        <f t="shared" si="282"/>
        <v>-6.2489455093188928</v>
      </c>
      <c r="AL210" s="53">
        <f t="shared" si="283"/>
        <v>-6.2566443379666126</v>
      </c>
      <c r="AM210" s="54">
        <f t="shared" si="284"/>
        <v>2.06616520936781E-10</v>
      </c>
      <c r="AN210" s="14">
        <f t="shared" si="285"/>
        <v>2.06616520936781E-10</v>
      </c>
      <c r="AO210" s="14">
        <f t="shared" si="337"/>
        <v>-4.0613671749389482E-6</v>
      </c>
      <c r="AP210" s="14">
        <f t="shared" si="286"/>
        <v>-3.8075317265052642E-4</v>
      </c>
      <c r="AQ210" s="14">
        <f t="shared" si="287"/>
        <v>1.9037658632526323E-5</v>
      </c>
      <c r="AR210" s="14">
        <f t="shared" si="338"/>
        <v>79.913468590431592</v>
      </c>
      <c r="AW210" s="31">
        <f t="shared" si="339"/>
        <v>301</v>
      </c>
      <c r="AX210" s="48">
        <v>44991</v>
      </c>
      <c r="AY210" s="49">
        <v>93.75</v>
      </c>
      <c r="AZ210" s="53">
        <f t="shared" si="288"/>
        <v>43.844711390842562</v>
      </c>
      <c r="BA210" s="53">
        <f t="shared" si="289"/>
        <v>43.837012562194843</v>
      </c>
      <c r="BB210" s="54">
        <f t="shared" si="290"/>
        <v>1</v>
      </c>
      <c r="BC210" s="14">
        <f t="shared" si="291"/>
        <v>1</v>
      </c>
      <c r="BD210" s="14">
        <f t="shared" si="340"/>
        <v>0</v>
      </c>
      <c r="BE210" s="14">
        <f t="shared" si="292"/>
        <v>0</v>
      </c>
      <c r="BF210" s="14">
        <f t="shared" si="293"/>
        <v>0</v>
      </c>
      <c r="BG210" s="14">
        <f t="shared" si="341"/>
        <v>114.22845105</v>
      </c>
      <c r="BL210" s="31">
        <f t="shared" si="342"/>
        <v>301</v>
      </c>
      <c r="BM210" s="48">
        <v>44991</v>
      </c>
      <c r="BN210" s="49">
        <v>93.75</v>
      </c>
      <c r="BO210" s="53">
        <f t="shared" si="294"/>
        <v>-6.2489455093188928</v>
      </c>
      <c r="BP210" s="53">
        <f t="shared" si="295"/>
        <v>-6.2566443379666126</v>
      </c>
      <c r="BQ210" s="54">
        <f t="shared" si="296"/>
        <v>2.06616520936781E-10</v>
      </c>
      <c r="BR210" s="14">
        <f t="shared" si="297"/>
        <v>2.06616520936781E-10</v>
      </c>
      <c r="BS210" s="14">
        <f t="shared" si="343"/>
        <v>-4.0613671749389482E-6</v>
      </c>
      <c r="BT210" s="14">
        <f t="shared" si="298"/>
        <v>-3.8075317265052642E-4</v>
      </c>
      <c r="BU210" s="14">
        <f t="shared" si="299"/>
        <v>1.9037658632526323E-5</v>
      </c>
      <c r="BV210" s="14">
        <f t="shared" si="344"/>
        <v>79.913468590431592</v>
      </c>
      <c r="CA210" s="31">
        <f t="shared" si="345"/>
        <v>301</v>
      </c>
      <c r="CB210" s="48">
        <v>44991</v>
      </c>
      <c r="CC210" s="49">
        <v>93.75</v>
      </c>
      <c r="CD210" s="53">
        <f t="shared" si="300"/>
        <v>-3.6248180943641155</v>
      </c>
      <c r="CE210" s="53">
        <f t="shared" si="301"/>
        <v>-3.6325169230118348</v>
      </c>
      <c r="CF210" s="54">
        <f t="shared" si="302"/>
        <v>1.4458245585946577E-4</v>
      </c>
      <c r="CG210" s="14">
        <f t="shared" si="303"/>
        <v>1.4458245585946577E-4</v>
      </c>
      <c r="CH210" s="14">
        <f t="shared" si="346"/>
        <v>-2.8755743380166711E-2</v>
      </c>
      <c r="CI210" s="14">
        <f t="shared" si="304"/>
        <v>-2.6958509418906291</v>
      </c>
      <c r="CJ210" s="14">
        <f t="shared" si="305"/>
        <v>0.13479254709453145</v>
      </c>
      <c r="CK210" s="14">
        <f t="shared" si="347"/>
        <v>88.047698534852842</v>
      </c>
      <c r="CP210" s="31">
        <f t="shared" si="348"/>
        <v>301</v>
      </c>
      <c r="CQ210" s="48">
        <v>44991</v>
      </c>
      <c r="CR210" s="49">
        <v>93.75</v>
      </c>
      <c r="CS210" s="53">
        <f t="shared" si="306"/>
        <v>34.628798267058045</v>
      </c>
      <c r="CT210" s="53">
        <f t="shared" si="307"/>
        <v>34.621099438410326</v>
      </c>
      <c r="CU210" s="54">
        <f t="shared" si="308"/>
        <v>1</v>
      </c>
      <c r="CV210" s="14">
        <f t="shared" si="309"/>
        <v>1</v>
      </c>
      <c r="CW210" s="14">
        <f t="shared" si="349"/>
        <v>0</v>
      </c>
      <c r="CX210" s="14">
        <f t="shared" si="310"/>
        <v>0</v>
      </c>
      <c r="CY210" s="14">
        <f t="shared" si="311"/>
        <v>0</v>
      </c>
      <c r="CZ210" s="14">
        <f t="shared" si="350"/>
        <v>114.22845105</v>
      </c>
      <c r="DE210" s="31">
        <f t="shared" si="351"/>
        <v>301</v>
      </c>
      <c r="DF210" s="48">
        <v>44991</v>
      </c>
      <c r="DG210" s="49">
        <v>93.75</v>
      </c>
      <c r="DH210" s="53">
        <f t="shared" si="312"/>
        <v>-29.930672319535081</v>
      </c>
      <c r="DI210" s="53">
        <f t="shared" si="313"/>
        <v>-29.938371148182796</v>
      </c>
      <c r="DJ210" s="54">
        <f t="shared" si="314"/>
        <v>3.9265260805495115E-197</v>
      </c>
      <c r="DK210" s="14">
        <f t="shared" si="315"/>
        <v>3.9265260805495115E-197</v>
      </c>
      <c r="DL210" s="14">
        <f t="shared" si="352"/>
        <v>-4.5369897713784538E-168</v>
      </c>
      <c r="DM210" s="14">
        <f t="shared" si="316"/>
        <v>-4.2534279106673007E-166</v>
      </c>
      <c r="DN210" s="14">
        <f t="shared" si="317"/>
        <v>2.1267139553336505E-167</v>
      </c>
      <c r="DO210" s="14">
        <f t="shared" si="353"/>
        <v>118.70121366539827</v>
      </c>
      <c r="DT210" s="31">
        <f t="shared" si="354"/>
        <v>301</v>
      </c>
      <c r="DU210" s="48">
        <v>44991</v>
      </c>
      <c r="DV210" s="49">
        <v>93.75</v>
      </c>
      <c r="DW210" s="53">
        <f t="shared" si="318"/>
        <v>83.783864970919936</v>
      </c>
      <c r="DX210" s="53">
        <f t="shared" si="319"/>
        <v>83.776166142272231</v>
      </c>
      <c r="DY210" s="54">
        <f t="shared" si="320"/>
        <v>1</v>
      </c>
      <c r="DZ210" s="14">
        <f t="shared" si="321"/>
        <v>1</v>
      </c>
      <c r="EA210" s="14">
        <f t="shared" si="355"/>
        <v>0</v>
      </c>
      <c r="EB210" s="14">
        <f t="shared" si="322"/>
        <v>0</v>
      </c>
      <c r="EC210" s="14">
        <f t="shared" si="323"/>
        <v>0</v>
      </c>
      <c r="ED210" s="14">
        <f t="shared" si="356"/>
        <v>114.22845105</v>
      </c>
      <c r="EI210" s="31">
        <f t="shared" si="357"/>
        <v>301</v>
      </c>
      <c r="EJ210" s="48">
        <v>44991</v>
      </c>
      <c r="EK210" s="49">
        <v>93.75</v>
      </c>
      <c r="EL210" s="53">
        <f t="shared" si="324"/>
        <v>150.13494864094258</v>
      </c>
      <c r="EM210" s="53">
        <f t="shared" si="325"/>
        <v>150.12724981229488</v>
      </c>
      <c r="EN210" s="54">
        <f t="shared" si="326"/>
        <v>1</v>
      </c>
      <c r="EO210" s="14">
        <f t="shared" si="327"/>
        <v>1</v>
      </c>
      <c r="EP210" s="14">
        <f t="shared" si="358"/>
        <v>0</v>
      </c>
      <c r="EQ210" s="14">
        <f t="shared" si="328"/>
        <v>0</v>
      </c>
      <c r="ER210" s="14">
        <f t="shared" si="329"/>
        <v>0</v>
      </c>
      <c r="ES210" s="14">
        <f t="shared" si="359"/>
        <v>114.22845105</v>
      </c>
    </row>
    <row r="211" spans="4:149" x14ac:dyDescent="0.35">
      <c r="D211" s="31">
        <f t="shared" si="330"/>
        <v>302</v>
      </c>
      <c r="E211" s="48">
        <v>44992</v>
      </c>
      <c r="F211" s="49">
        <v>93.550003000000004</v>
      </c>
      <c r="G211" s="53">
        <f t="shared" si="270"/>
        <v>5.7353083849063067</v>
      </c>
      <c r="H211" s="53">
        <f t="shared" si="271"/>
        <v>5.7276699401606699</v>
      </c>
      <c r="I211" s="54">
        <f t="shared" si="272"/>
        <v>0.999999995133246</v>
      </c>
      <c r="J211" s="14">
        <f t="shared" si="273"/>
        <v>0.999999995133246</v>
      </c>
      <c r="K211" s="14">
        <f t="shared" si="331"/>
        <v>-3.8865755058736795E-9</v>
      </c>
      <c r="L211" s="14">
        <f t="shared" si="274"/>
        <v>-3.6358915023420924E-7</v>
      </c>
      <c r="M211" s="14">
        <f t="shared" si="275"/>
        <v>1.8179457511710464E-8</v>
      </c>
      <c r="N211" s="14">
        <f t="shared" si="332"/>
        <v>145.93361377685753</v>
      </c>
      <c r="S211" s="31">
        <f t="shared" si="333"/>
        <v>302</v>
      </c>
      <c r="T211" s="48">
        <v>44992</v>
      </c>
      <c r="U211" s="49">
        <v>93.550003000000004</v>
      </c>
      <c r="V211" s="53">
        <f t="shared" si="276"/>
        <v>1.4889890315220895</v>
      </c>
      <c r="W211" s="53">
        <f t="shared" si="277"/>
        <v>1.4813505867764525</v>
      </c>
      <c r="X211" s="54">
        <f t="shared" si="278"/>
        <v>0.93175487146286007</v>
      </c>
      <c r="Y211" s="14">
        <f t="shared" si="279"/>
        <v>0.93175487146286007</v>
      </c>
      <c r="Z211" s="14">
        <f t="shared" si="334"/>
        <v>-3.1360659660922163E-2</v>
      </c>
      <c r="AA211" s="14">
        <f t="shared" si="280"/>
        <v>-2.9337898053612474</v>
      </c>
      <c r="AB211" s="14">
        <f t="shared" si="281"/>
        <v>0.14668949026806238</v>
      </c>
      <c r="AC211" s="14">
        <f t="shared" si="335"/>
        <v>169.56212021248703</v>
      </c>
      <c r="AH211" s="31">
        <f t="shared" si="336"/>
        <v>302</v>
      </c>
      <c r="AI211" s="48">
        <v>44992</v>
      </c>
      <c r="AJ211" s="49">
        <v>93.550003000000004</v>
      </c>
      <c r="AK211" s="53">
        <f t="shared" si="282"/>
        <v>-6.6115348026564851</v>
      </c>
      <c r="AL211" s="53">
        <f t="shared" si="283"/>
        <v>-6.6191732474021219</v>
      </c>
      <c r="AM211" s="54">
        <f t="shared" si="284"/>
        <v>1.9017783531433386E-11</v>
      </c>
      <c r="AN211" s="14">
        <f t="shared" si="285"/>
        <v>1.9017783531433386E-11</v>
      </c>
      <c r="AO211" s="14">
        <f t="shared" si="337"/>
        <v>-1.875987374053476E-10</v>
      </c>
      <c r="AP211" s="14">
        <f t="shared" si="286"/>
        <v>-1.7549862447066482E-8</v>
      </c>
      <c r="AQ211" s="14">
        <f t="shared" si="287"/>
        <v>8.7749312235332417E-10</v>
      </c>
      <c r="AR211" s="14">
        <f t="shared" si="338"/>
        <v>79.913468573759218</v>
      </c>
      <c r="AW211" s="31">
        <f t="shared" si="339"/>
        <v>302</v>
      </c>
      <c r="AX211" s="48">
        <v>44992</v>
      </c>
      <c r="AY211" s="49">
        <v>93.550003000000004</v>
      </c>
      <c r="AZ211" s="53">
        <f t="shared" si="288"/>
        <v>43.878125547675687</v>
      </c>
      <c r="BA211" s="53">
        <f t="shared" si="289"/>
        <v>43.870487102930042</v>
      </c>
      <c r="BB211" s="54">
        <f t="shared" si="290"/>
        <v>1</v>
      </c>
      <c r="BC211" s="14">
        <f t="shared" si="291"/>
        <v>1</v>
      </c>
      <c r="BD211" s="14">
        <f t="shared" si="340"/>
        <v>0</v>
      </c>
      <c r="BE211" s="14">
        <f t="shared" si="292"/>
        <v>0</v>
      </c>
      <c r="BF211" s="14">
        <f t="shared" si="293"/>
        <v>0</v>
      </c>
      <c r="BG211" s="14">
        <f t="shared" si="341"/>
        <v>114.22845105</v>
      </c>
      <c r="BL211" s="31">
        <f t="shared" si="342"/>
        <v>302</v>
      </c>
      <c r="BM211" s="48">
        <v>44992</v>
      </c>
      <c r="BN211" s="49">
        <v>93.550003000000004</v>
      </c>
      <c r="BO211" s="53">
        <f t="shared" si="294"/>
        <v>-6.6115348026564851</v>
      </c>
      <c r="BP211" s="53">
        <f t="shared" si="295"/>
        <v>-6.6191732474021219</v>
      </c>
      <c r="BQ211" s="54">
        <f t="shared" si="296"/>
        <v>1.9017783531433386E-11</v>
      </c>
      <c r="BR211" s="14">
        <f t="shared" si="297"/>
        <v>1.9017783531433386E-11</v>
      </c>
      <c r="BS211" s="14">
        <f t="shared" si="343"/>
        <v>-1.875987374053476E-10</v>
      </c>
      <c r="BT211" s="14">
        <f t="shared" si="298"/>
        <v>-1.7549862447066482E-8</v>
      </c>
      <c r="BU211" s="14">
        <f t="shared" si="299"/>
        <v>8.7749312235332417E-10</v>
      </c>
      <c r="BV211" s="14">
        <f t="shared" si="344"/>
        <v>79.913468573759218</v>
      </c>
      <c r="CA211" s="31">
        <f t="shared" si="345"/>
        <v>302</v>
      </c>
      <c r="CB211" s="48">
        <v>44992</v>
      </c>
      <c r="CC211" s="49">
        <v>93.550003000000004</v>
      </c>
      <c r="CD211" s="53">
        <f t="shared" si="300"/>
        <v>-3.9666629746499584</v>
      </c>
      <c r="CE211" s="53">
        <f t="shared" si="301"/>
        <v>-3.9743014193955952</v>
      </c>
      <c r="CF211" s="54">
        <f t="shared" si="302"/>
        <v>3.644297139362789E-5</v>
      </c>
      <c r="CG211" s="14">
        <f t="shared" si="303"/>
        <v>3.644297139362789E-5</v>
      </c>
      <c r="CH211" s="14">
        <f t="shared" si="346"/>
        <v>-1.0813948446583788E-4</v>
      </c>
      <c r="CI211" s="14">
        <f t="shared" si="304"/>
        <v>-1.0116449096197588E-2</v>
      </c>
      <c r="CJ211" s="14">
        <f t="shared" si="305"/>
        <v>5.0582245480987938E-4</v>
      </c>
      <c r="CK211" s="14">
        <f t="shared" si="347"/>
        <v>88.038087908211452</v>
      </c>
      <c r="CP211" s="31">
        <f t="shared" si="348"/>
        <v>302</v>
      </c>
      <c r="CQ211" s="48">
        <v>44992</v>
      </c>
      <c r="CR211" s="49">
        <v>93.550003000000004</v>
      </c>
      <c r="CS211" s="53">
        <f t="shared" si="306"/>
        <v>34.589358221995596</v>
      </c>
      <c r="CT211" s="53">
        <f t="shared" si="307"/>
        <v>34.581719777249965</v>
      </c>
      <c r="CU211" s="54">
        <f t="shared" si="308"/>
        <v>1</v>
      </c>
      <c r="CV211" s="14">
        <f t="shared" si="309"/>
        <v>1</v>
      </c>
      <c r="CW211" s="14">
        <f t="shared" si="349"/>
        <v>0</v>
      </c>
      <c r="CX211" s="14">
        <f t="shared" si="310"/>
        <v>0</v>
      </c>
      <c r="CY211" s="14">
        <f t="shared" si="311"/>
        <v>0</v>
      </c>
      <c r="CZ211" s="14">
        <f t="shared" si="350"/>
        <v>114.22845105</v>
      </c>
      <c r="DE211" s="31">
        <f t="shared" si="351"/>
        <v>302</v>
      </c>
      <c r="DF211" s="48">
        <v>44992</v>
      </c>
      <c r="DG211" s="49">
        <v>93.550003000000004</v>
      </c>
      <c r="DH211" s="53">
        <f t="shared" si="312"/>
        <v>-30.48047185271475</v>
      </c>
      <c r="DI211" s="53">
        <f t="shared" si="313"/>
        <v>-30.488110297460388</v>
      </c>
      <c r="DJ211" s="54">
        <f t="shared" si="314"/>
        <v>2.3647648018612368E-204</v>
      </c>
      <c r="DK211" s="14">
        <f t="shared" si="315"/>
        <v>2.3647648018612368E-204</v>
      </c>
      <c r="DL211" s="14">
        <f t="shared" si="352"/>
        <v>-3.9265258440730316E-197</v>
      </c>
      <c r="DM211" s="14">
        <f t="shared" si="316"/>
        <v>-3.6732650449260966E-195</v>
      </c>
      <c r="DN211" s="14">
        <f t="shared" si="317"/>
        <v>1.8366325224630483E-196</v>
      </c>
      <c r="DO211" s="14">
        <f t="shared" si="353"/>
        <v>118.70121366539827</v>
      </c>
      <c r="DT211" s="31">
        <f t="shared" si="354"/>
        <v>302</v>
      </c>
      <c r="DU211" s="48">
        <v>44992</v>
      </c>
      <c r="DV211" s="49">
        <v>93.550003000000004</v>
      </c>
      <c r="DW211" s="53">
        <f t="shared" si="318"/>
        <v>84.133008575218454</v>
      </c>
      <c r="DX211" s="53">
        <f t="shared" si="319"/>
        <v>84.125370130472817</v>
      </c>
      <c r="DY211" s="54">
        <f t="shared" si="320"/>
        <v>1</v>
      </c>
      <c r="DZ211" s="14">
        <f t="shared" si="321"/>
        <v>1</v>
      </c>
      <c r="EA211" s="14">
        <f t="shared" si="355"/>
        <v>0</v>
      </c>
      <c r="EB211" s="14">
        <f t="shared" si="322"/>
        <v>0</v>
      </c>
      <c r="EC211" s="14">
        <f t="shared" si="323"/>
        <v>0</v>
      </c>
      <c r="ED211" s="14">
        <f t="shared" si="356"/>
        <v>114.22845105</v>
      </c>
      <c r="EI211" s="31">
        <f t="shared" si="357"/>
        <v>302</v>
      </c>
      <c r="EJ211" s="48">
        <v>44992</v>
      </c>
      <c r="EK211" s="49">
        <v>93.550003000000004</v>
      </c>
      <c r="EL211" s="53">
        <f t="shared" si="324"/>
        <v>151.0086149030351</v>
      </c>
      <c r="EM211" s="53">
        <f t="shared" si="325"/>
        <v>151.00097645828947</v>
      </c>
      <c r="EN211" s="54">
        <f t="shared" si="326"/>
        <v>1</v>
      </c>
      <c r="EO211" s="14">
        <f t="shared" si="327"/>
        <v>1</v>
      </c>
      <c r="EP211" s="14">
        <f t="shared" si="358"/>
        <v>0</v>
      </c>
      <c r="EQ211" s="14">
        <f t="shared" si="328"/>
        <v>0</v>
      </c>
      <c r="ER211" s="14">
        <f t="shared" si="329"/>
        <v>0</v>
      </c>
      <c r="ES211" s="14">
        <f t="shared" si="359"/>
        <v>114.22845105</v>
      </c>
    </row>
    <row r="212" spans="4:149" x14ac:dyDescent="0.35">
      <c r="D212" s="31">
        <f t="shared" si="330"/>
        <v>303</v>
      </c>
      <c r="E212" s="48">
        <v>44993</v>
      </c>
      <c r="F212" s="49">
        <v>93.919998000000007</v>
      </c>
      <c r="G212" s="53">
        <f t="shared" si="270"/>
        <v>6.2684109874079548</v>
      </c>
      <c r="H212" s="53">
        <f t="shared" si="271"/>
        <v>6.2608334077338537</v>
      </c>
      <c r="I212" s="54">
        <f t="shared" si="272"/>
        <v>0.99999999981762444</v>
      </c>
      <c r="J212" s="14">
        <f t="shared" si="273"/>
        <v>0.99999999981762444</v>
      </c>
      <c r="K212" s="14">
        <f t="shared" si="331"/>
        <v>4.6843784407002431E-9</v>
      </c>
      <c r="L212" s="14">
        <f t="shared" si="274"/>
        <v>4.3995681378180999E-7</v>
      </c>
      <c r="M212" s="14">
        <f t="shared" si="275"/>
        <v>2.19978406890905E-8</v>
      </c>
      <c r="N212" s="14">
        <f t="shared" si="332"/>
        <v>145.93361423881217</v>
      </c>
      <c r="S212" s="31">
        <f t="shared" si="333"/>
        <v>303</v>
      </c>
      <c r="T212" s="48">
        <v>44993</v>
      </c>
      <c r="U212" s="49">
        <v>93.919998000000007</v>
      </c>
      <c r="V212" s="53">
        <f t="shared" si="276"/>
        <v>1.9879841033447183</v>
      </c>
      <c r="W212" s="53">
        <f t="shared" si="277"/>
        <v>1.980406523670617</v>
      </c>
      <c r="X212" s="54">
        <f t="shared" si="278"/>
        <v>0.97659327593938661</v>
      </c>
      <c r="Y212" s="14">
        <f t="shared" si="279"/>
        <v>0.97659327593938661</v>
      </c>
      <c r="Z212" s="14">
        <f t="shared" si="334"/>
        <v>4.4838404476526539E-2</v>
      </c>
      <c r="AA212" s="14">
        <f t="shared" si="280"/>
        <v>4.2112228587585641</v>
      </c>
      <c r="AB212" s="14">
        <f t="shared" si="281"/>
        <v>0.21056114293792821</v>
      </c>
      <c r="AC212" s="14">
        <f t="shared" si="335"/>
        <v>173.98390421418353</v>
      </c>
      <c r="AH212" s="31">
        <f t="shared" si="336"/>
        <v>303</v>
      </c>
      <c r="AI212" s="48">
        <v>44993</v>
      </c>
      <c r="AJ212" s="49">
        <v>93.919998000000007</v>
      </c>
      <c r="AK212" s="53">
        <f t="shared" si="282"/>
        <v>-6.1776052245466939</v>
      </c>
      <c r="AL212" s="53">
        <f t="shared" si="283"/>
        <v>-6.185182804220795</v>
      </c>
      <c r="AM212" s="54">
        <f t="shared" si="284"/>
        <v>3.2540599754941404E-10</v>
      </c>
      <c r="AN212" s="14">
        <f t="shared" si="285"/>
        <v>3.2540599754941404E-10</v>
      </c>
      <c r="AO212" s="14">
        <f t="shared" si="337"/>
        <v>3.0638821401798066E-10</v>
      </c>
      <c r="AP212" s="14">
        <f t="shared" si="286"/>
        <v>2.8775980447792318E-8</v>
      </c>
      <c r="AQ212" s="14">
        <f t="shared" si="287"/>
        <v>1.438799022389616E-9</v>
      </c>
      <c r="AR212" s="14">
        <f t="shared" si="338"/>
        <v>79.913468603973996</v>
      </c>
      <c r="AW212" s="31">
        <f t="shared" si="339"/>
        <v>303</v>
      </c>
      <c r="AX212" s="48">
        <v>44993</v>
      </c>
      <c r="AY212" s="49">
        <v>93.919998000000007</v>
      </c>
      <c r="AZ212" s="53">
        <f t="shared" si="288"/>
        <v>44.7176010812491</v>
      </c>
      <c r="BA212" s="53">
        <f t="shared" si="289"/>
        <v>44.710023501575002</v>
      </c>
      <c r="BB212" s="54">
        <f t="shared" si="290"/>
        <v>1</v>
      </c>
      <c r="BC212" s="14">
        <f t="shared" si="291"/>
        <v>1</v>
      </c>
      <c r="BD212" s="14">
        <f t="shared" si="340"/>
        <v>0</v>
      </c>
      <c r="BE212" s="14">
        <f t="shared" si="292"/>
        <v>0</v>
      </c>
      <c r="BF212" s="14">
        <f t="shared" si="293"/>
        <v>0</v>
      </c>
      <c r="BG212" s="14">
        <f t="shared" si="341"/>
        <v>114.22845105</v>
      </c>
      <c r="BL212" s="31">
        <f t="shared" si="342"/>
        <v>303</v>
      </c>
      <c r="BM212" s="48">
        <v>44993</v>
      </c>
      <c r="BN212" s="49">
        <v>93.919998000000007</v>
      </c>
      <c r="BO212" s="53">
        <f t="shared" si="294"/>
        <v>-6.1776052245466939</v>
      </c>
      <c r="BP212" s="53">
        <f t="shared" si="295"/>
        <v>-6.185182804220795</v>
      </c>
      <c r="BQ212" s="54">
        <f t="shared" si="296"/>
        <v>3.2540599754941404E-10</v>
      </c>
      <c r="BR212" s="14">
        <f t="shared" si="297"/>
        <v>3.2540599754941404E-10</v>
      </c>
      <c r="BS212" s="14">
        <f t="shared" si="343"/>
        <v>3.0638821401798066E-10</v>
      </c>
      <c r="BT212" s="14">
        <f t="shared" si="298"/>
        <v>2.8775980447792318E-8</v>
      </c>
      <c r="BU212" s="14">
        <f t="shared" si="299"/>
        <v>1.438799022389616E-9</v>
      </c>
      <c r="BV212" s="14">
        <f t="shared" si="344"/>
        <v>79.913468603973996</v>
      </c>
      <c r="CA212" s="31">
        <f t="shared" si="345"/>
        <v>303</v>
      </c>
      <c r="CB212" s="48">
        <v>44993</v>
      </c>
      <c r="CC212" s="49">
        <v>93.919998000000007</v>
      </c>
      <c r="CD212" s="53">
        <f t="shared" si="300"/>
        <v>-3.5114891048351851</v>
      </c>
      <c r="CE212" s="53">
        <f t="shared" si="301"/>
        <v>-3.5190666845092862</v>
      </c>
      <c r="CF212" s="54">
        <f t="shared" si="302"/>
        <v>2.2280186393407937E-4</v>
      </c>
      <c r="CG212" s="14">
        <f t="shared" si="303"/>
        <v>2.2280186393407937E-4</v>
      </c>
      <c r="CH212" s="14">
        <f t="shared" si="346"/>
        <v>1.8635889254045148E-4</v>
      </c>
      <c r="CI212" s="14">
        <f t="shared" si="304"/>
        <v>1.7502826814681419E-2</v>
      </c>
      <c r="CJ212" s="14">
        <f t="shared" si="305"/>
        <v>8.7514134073407102E-4</v>
      </c>
      <c r="CK212" s="14">
        <f t="shared" si="347"/>
        <v>88.056465876366872</v>
      </c>
      <c r="CP212" s="31">
        <f t="shared" si="348"/>
        <v>303</v>
      </c>
      <c r="CQ212" s="48">
        <v>44993</v>
      </c>
      <c r="CR212" s="49">
        <v>93.919998000000007</v>
      </c>
      <c r="CS212" s="53">
        <f t="shared" si="306"/>
        <v>35.354223984102262</v>
      </c>
      <c r="CT212" s="53">
        <f t="shared" si="307"/>
        <v>35.346646404428171</v>
      </c>
      <c r="CU212" s="54">
        <f t="shared" si="308"/>
        <v>1</v>
      </c>
      <c r="CV212" s="14">
        <f t="shared" si="309"/>
        <v>1</v>
      </c>
      <c r="CW212" s="14">
        <f t="shared" si="349"/>
        <v>0</v>
      </c>
      <c r="CX212" s="14">
        <f t="shared" si="310"/>
        <v>0</v>
      </c>
      <c r="CY212" s="14">
        <f t="shared" si="311"/>
        <v>0</v>
      </c>
      <c r="CZ212" s="14">
        <f t="shared" si="350"/>
        <v>114.22845105</v>
      </c>
      <c r="DE212" s="31">
        <f t="shared" si="351"/>
        <v>303</v>
      </c>
      <c r="DF212" s="48">
        <v>44993</v>
      </c>
      <c r="DG212" s="49">
        <v>93.919998000000007</v>
      </c>
      <c r="DH212" s="53">
        <f t="shared" si="312"/>
        <v>-30.238263724396877</v>
      </c>
      <c r="DI212" s="53">
        <f t="shared" si="313"/>
        <v>-30.245841304070975</v>
      </c>
      <c r="DJ212" s="54">
        <f t="shared" si="314"/>
        <v>3.7216599677525563E-201</v>
      </c>
      <c r="DK212" s="14">
        <f t="shared" si="315"/>
        <v>3.7216599677525563E-201</v>
      </c>
      <c r="DL212" s="14">
        <f t="shared" si="352"/>
        <v>3.7192952029506954E-201</v>
      </c>
      <c r="DM212" s="14">
        <f t="shared" si="316"/>
        <v>3.4931619802253894E-199</v>
      </c>
      <c r="DN212" s="14">
        <f t="shared" si="317"/>
        <v>1.7465809901126949E-200</v>
      </c>
      <c r="DO212" s="14">
        <f t="shared" si="353"/>
        <v>118.70121366539827</v>
      </c>
      <c r="DT212" s="31">
        <f t="shared" si="354"/>
        <v>303</v>
      </c>
      <c r="DU212" s="48">
        <v>44993</v>
      </c>
      <c r="DV212" s="49">
        <v>93.919998000000007</v>
      </c>
      <c r="DW212" s="53">
        <f t="shared" si="318"/>
        <v>85.29582169684862</v>
      </c>
      <c r="DX212" s="53">
        <f t="shared" si="319"/>
        <v>85.288244117174514</v>
      </c>
      <c r="DY212" s="54">
        <f t="shared" si="320"/>
        <v>1</v>
      </c>
      <c r="DZ212" s="14">
        <f t="shared" si="321"/>
        <v>1</v>
      </c>
      <c r="EA212" s="14">
        <f t="shared" si="355"/>
        <v>0</v>
      </c>
      <c r="EB212" s="14">
        <f t="shared" si="322"/>
        <v>0</v>
      </c>
      <c r="EC212" s="14">
        <f t="shared" si="323"/>
        <v>0</v>
      </c>
      <c r="ED212" s="14">
        <f t="shared" si="356"/>
        <v>114.22845105</v>
      </c>
      <c r="EI212" s="31">
        <f t="shared" si="357"/>
        <v>303</v>
      </c>
      <c r="EJ212" s="48">
        <v>44993</v>
      </c>
      <c r="EK212" s="49">
        <v>93.919998000000007</v>
      </c>
      <c r="EL212" s="53">
        <f t="shared" si="324"/>
        <v>152.70859011839374</v>
      </c>
      <c r="EM212" s="53">
        <f t="shared" si="325"/>
        <v>152.70101253871962</v>
      </c>
      <c r="EN212" s="54">
        <f t="shared" si="326"/>
        <v>1</v>
      </c>
      <c r="EO212" s="14">
        <f t="shared" si="327"/>
        <v>1</v>
      </c>
      <c r="EP212" s="14">
        <f t="shared" si="358"/>
        <v>0</v>
      </c>
      <c r="EQ212" s="14">
        <f t="shared" si="328"/>
        <v>0</v>
      </c>
      <c r="ER212" s="14">
        <f t="shared" si="329"/>
        <v>0</v>
      </c>
      <c r="ES212" s="14">
        <f t="shared" si="359"/>
        <v>114.22845105</v>
      </c>
    </row>
    <row r="213" spans="4:149" x14ac:dyDescent="0.35">
      <c r="D213" s="31">
        <f t="shared" si="330"/>
        <v>304</v>
      </c>
      <c r="E213" s="48">
        <v>44994</v>
      </c>
      <c r="F213" s="49">
        <v>92.25</v>
      </c>
      <c r="G213" s="53">
        <f t="shared" si="270"/>
        <v>3.8984519502670705</v>
      </c>
      <c r="H213" s="53">
        <f t="shared" si="271"/>
        <v>3.8909357285232322</v>
      </c>
      <c r="I213" s="54">
        <f t="shared" si="272"/>
        <v>0.99995159519734977</v>
      </c>
      <c r="J213" s="14">
        <f t="shared" si="273"/>
        <v>0.99995159519734977</v>
      </c>
      <c r="K213" s="14">
        <f t="shared" si="331"/>
        <v>-4.8404620274666854E-5</v>
      </c>
      <c r="L213" s="14">
        <f t="shared" si="274"/>
        <v>-4.4653262203380173E-3</v>
      </c>
      <c r="M213" s="14">
        <f t="shared" si="275"/>
        <v>2.2326631101690089E-4</v>
      </c>
      <c r="N213" s="14">
        <f t="shared" si="332"/>
        <v>145.92937217890284</v>
      </c>
      <c r="S213" s="31">
        <f t="shared" si="333"/>
        <v>304</v>
      </c>
      <c r="T213" s="48">
        <v>44994</v>
      </c>
      <c r="U213" s="49">
        <v>92.25</v>
      </c>
      <c r="V213" s="53">
        <f t="shared" si="276"/>
        <v>-0.41691777385549722</v>
      </c>
      <c r="W213" s="53">
        <f t="shared" si="277"/>
        <v>-0.42443399559933587</v>
      </c>
      <c r="X213" s="54">
        <f t="shared" si="278"/>
        <v>0.33836927624574487</v>
      </c>
      <c r="Y213" s="14">
        <f t="shared" si="279"/>
        <v>0.33836927624574487</v>
      </c>
      <c r="Z213" s="14">
        <f t="shared" si="334"/>
        <v>-0.63822399969364174</v>
      </c>
      <c r="AA213" s="14">
        <f t="shared" si="280"/>
        <v>-58.87616397173845</v>
      </c>
      <c r="AB213" s="14">
        <f t="shared" si="281"/>
        <v>2.9438081985869227</v>
      </c>
      <c r="AC213" s="14">
        <f t="shared" si="335"/>
        <v>118.051548441032</v>
      </c>
      <c r="AH213" s="31">
        <f t="shared" si="336"/>
        <v>304</v>
      </c>
      <c r="AI213" s="48">
        <v>44994</v>
      </c>
      <c r="AJ213" s="49">
        <v>92.25</v>
      </c>
      <c r="AK213" s="53">
        <f t="shared" si="282"/>
        <v>-8.6491660798355472</v>
      </c>
      <c r="AL213" s="53">
        <f t="shared" si="283"/>
        <v>-8.6566823015793872</v>
      </c>
      <c r="AM213" s="54">
        <f t="shared" si="284"/>
        <v>2.5938559022381482E-18</v>
      </c>
      <c r="AN213" s="14">
        <f t="shared" si="285"/>
        <v>2.5938559022381482E-18</v>
      </c>
      <c r="AO213" s="14">
        <f t="shared" si="337"/>
        <v>-3.2540599495555813E-10</v>
      </c>
      <c r="AP213" s="14">
        <f t="shared" si="286"/>
        <v>-3.0018703034650239E-8</v>
      </c>
      <c r="AQ213" s="14">
        <f t="shared" si="287"/>
        <v>1.5009351517325121E-9</v>
      </c>
      <c r="AR213" s="14">
        <f t="shared" si="338"/>
        <v>79.913468575456221</v>
      </c>
      <c r="AW213" s="31">
        <f t="shared" si="339"/>
        <v>304</v>
      </c>
      <c r="AX213" s="48">
        <v>44994</v>
      </c>
      <c r="AY213" s="49">
        <v>92.25</v>
      </c>
      <c r="AZ213" s="53">
        <f t="shared" si="288"/>
        <v>42.661518191569726</v>
      </c>
      <c r="BA213" s="53">
        <f t="shared" si="289"/>
        <v>42.654001969825885</v>
      </c>
      <c r="BB213" s="54">
        <f t="shared" si="290"/>
        <v>1</v>
      </c>
      <c r="BC213" s="14">
        <f t="shared" si="291"/>
        <v>1</v>
      </c>
      <c r="BD213" s="14">
        <f t="shared" si="340"/>
        <v>0</v>
      </c>
      <c r="BE213" s="14">
        <f t="shared" si="292"/>
        <v>0</v>
      </c>
      <c r="BF213" s="14">
        <f t="shared" si="293"/>
        <v>0</v>
      </c>
      <c r="BG213" s="14">
        <f t="shared" si="341"/>
        <v>114.22845105</v>
      </c>
      <c r="BL213" s="31">
        <f t="shared" si="342"/>
        <v>304</v>
      </c>
      <c r="BM213" s="48">
        <v>44994</v>
      </c>
      <c r="BN213" s="49">
        <v>92.25</v>
      </c>
      <c r="BO213" s="53">
        <f t="shared" si="294"/>
        <v>-8.6491660798355472</v>
      </c>
      <c r="BP213" s="53">
        <f t="shared" si="295"/>
        <v>-8.6566823015793872</v>
      </c>
      <c r="BQ213" s="54">
        <f t="shared" si="296"/>
        <v>2.5938559022381482E-18</v>
      </c>
      <c r="BR213" s="14">
        <f t="shared" si="297"/>
        <v>2.5938559022381482E-18</v>
      </c>
      <c r="BS213" s="14">
        <f t="shared" si="343"/>
        <v>-3.2540599495555813E-10</v>
      </c>
      <c r="BT213" s="14">
        <f t="shared" si="298"/>
        <v>-3.0018703034650239E-8</v>
      </c>
      <c r="BU213" s="14">
        <f t="shared" si="299"/>
        <v>1.5009351517325121E-9</v>
      </c>
      <c r="BV213" s="14">
        <f t="shared" si="344"/>
        <v>79.913468575456221</v>
      </c>
      <c r="CA213" s="31">
        <f t="shared" si="345"/>
        <v>304</v>
      </c>
      <c r="CB213" s="48">
        <v>44994</v>
      </c>
      <c r="CC213" s="49">
        <v>92.25</v>
      </c>
      <c r="CD213" s="53">
        <f t="shared" si="300"/>
        <v>-5.9612853857780577</v>
      </c>
      <c r="CE213" s="53">
        <f t="shared" si="301"/>
        <v>-5.9688016075218959</v>
      </c>
      <c r="CF213" s="54">
        <f t="shared" si="302"/>
        <v>1.2513072422259858E-9</v>
      </c>
      <c r="CG213" s="14">
        <f t="shared" si="303"/>
        <v>1.2513072422259858E-9</v>
      </c>
      <c r="CH213" s="14">
        <f t="shared" si="346"/>
        <v>-2.2280061262683714E-4</v>
      </c>
      <c r="CI213" s="14">
        <f t="shared" si="304"/>
        <v>-2.0553356514825726E-2</v>
      </c>
      <c r="CJ213" s="14">
        <f t="shared" si="305"/>
        <v>1.0276678257412862E-3</v>
      </c>
      <c r="CK213" s="14">
        <f t="shared" si="347"/>
        <v>88.036940187677786</v>
      </c>
      <c r="CP213" s="31">
        <f t="shared" si="348"/>
        <v>304</v>
      </c>
      <c r="CQ213" s="48">
        <v>44994</v>
      </c>
      <c r="CR213" s="49">
        <v>92.25</v>
      </c>
      <c r="CS213" s="53">
        <f t="shared" si="306"/>
        <v>33.221704094753747</v>
      </c>
      <c r="CT213" s="53">
        <f t="shared" si="307"/>
        <v>33.214187873009912</v>
      </c>
      <c r="CU213" s="54">
        <f t="shared" si="308"/>
        <v>1</v>
      </c>
      <c r="CV213" s="14">
        <f t="shared" si="309"/>
        <v>1</v>
      </c>
      <c r="CW213" s="14">
        <f t="shared" si="349"/>
        <v>0</v>
      </c>
      <c r="CX213" s="14">
        <f t="shared" si="310"/>
        <v>0</v>
      </c>
      <c r="CY213" s="14">
        <f t="shared" si="311"/>
        <v>0</v>
      </c>
      <c r="CZ213" s="14">
        <f t="shared" si="350"/>
        <v>114.22845105</v>
      </c>
      <c r="DE213" s="31">
        <f t="shared" si="351"/>
        <v>304</v>
      </c>
      <c r="DF213" s="48">
        <v>44994</v>
      </c>
      <c r="DG213" s="49">
        <v>92.25</v>
      </c>
      <c r="DH213" s="53">
        <f t="shared" si="312"/>
        <v>-32.906241377461889</v>
      </c>
      <c r="DI213" s="53">
        <f t="shared" si="313"/>
        <v>-32.913757599205724</v>
      </c>
      <c r="DJ213" s="54">
        <f t="shared" si="314"/>
        <v>8.9474543782421275E-238</v>
      </c>
      <c r="DK213" s="14">
        <f t="shared" si="315"/>
        <v>8.9474543782421275E-238</v>
      </c>
      <c r="DL213" s="14">
        <f t="shared" si="352"/>
        <v>-3.7216599677525563E-201</v>
      </c>
      <c r="DM213" s="14">
        <f t="shared" si="316"/>
        <v>-3.433231320251733E-199</v>
      </c>
      <c r="DN213" s="14">
        <f t="shared" si="317"/>
        <v>1.7166156601258668E-200</v>
      </c>
      <c r="DO213" s="14">
        <f t="shared" si="353"/>
        <v>118.70121366539827</v>
      </c>
      <c r="DT213" s="31">
        <f t="shared" si="354"/>
        <v>304</v>
      </c>
      <c r="DU213" s="48">
        <v>44994</v>
      </c>
      <c r="DV213" s="49">
        <v>92.25</v>
      </c>
      <c r="DW213" s="53">
        <f t="shared" si="318"/>
        <v>83.5709950840006</v>
      </c>
      <c r="DX213" s="53">
        <f t="shared" si="319"/>
        <v>83.563478862256758</v>
      </c>
      <c r="DY213" s="54">
        <f t="shared" si="320"/>
        <v>1</v>
      </c>
      <c r="DZ213" s="14">
        <f t="shared" si="321"/>
        <v>1</v>
      </c>
      <c r="EA213" s="14">
        <f t="shared" si="355"/>
        <v>0</v>
      </c>
      <c r="EB213" s="14">
        <f t="shared" si="322"/>
        <v>0</v>
      </c>
      <c r="EC213" s="14">
        <f t="shared" si="323"/>
        <v>0</v>
      </c>
      <c r="ED213" s="14">
        <f t="shared" si="356"/>
        <v>114.22845105</v>
      </c>
      <c r="EI213" s="31">
        <f t="shared" si="357"/>
        <v>304</v>
      </c>
      <c r="EJ213" s="48">
        <v>44994</v>
      </c>
      <c r="EK213" s="49">
        <v>92.25</v>
      </c>
      <c r="EL213" s="53">
        <f t="shared" si="324"/>
        <v>151.53408095021041</v>
      </c>
      <c r="EM213" s="53">
        <f t="shared" si="325"/>
        <v>151.52656472846655</v>
      </c>
      <c r="EN213" s="54">
        <f t="shared" si="326"/>
        <v>1</v>
      </c>
      <c r="EO213" s="14">
        <f t="shared" si="327"/>
        <v>1</v>
      </c>
      <c r="EP213" s="14">
        <f t="shared" si="358"/>
        <v>0</v>
      </c>
      <c r="EQ213" s="14">
        <f t="shared" si="328"/>
        <v>0</v>
      </c>
      <c r="ER213" s="14">
        <f t="shared" si="329"/>
        <v>0</v>
      </c>
      <c r="ES213" s="14">
        <f t="shared" si="359"/>
        <v>114.22845105</v>
      </c>
    </row>
    <row r="214" spans="4:149" x14ac:dyDescent="0.35">
      <c r="D214" s="31">
        <f t="shared" si="330"/>
        <v>305</v>
      </c>
      <c r="E214" s="48">
        <v>44995</v>
      </c>
      <c r="F214" s="49">
        <v>90.730002999999996</v>
      </c>
      <c r="G214" s="53">
        <f t="shared" si="270"/>
        <v>1.6675800688680442</v>
      </c>
      <c r="H214" s="53">
        <f t="shared" si="271"/>
        <v>1.6601257100835638</v>
      </c>
      <c r="I214" s="54">
        <f t="shared" si="272"/>
        <v>0.95230044122543012</v>
      </c>
      <c r="J214" s="14">
        <f t="shared" si="273"/>
        <v>0.95230044122543012</v>
      </c>
      <c r="K214" s="14">
        <f t="shared" si="331"/>
        <v>-4.7651153971919658E-2</v>
      </c>
      <c r="L214" s="14">
        <f t="shared" si="274"/>
        <v>-4.323389342825732</v>
      </c>
      <c r="M214" s="14">
        <f t="shared" si="275"/>
        <v>0.2161694671412866</v>
      </c>
      <c r="N214" s="14">
        <f t="shared" si="332"/>
        <v>141.82215230321839</v>
      </c>
      <c r="S214" s="31">
        <f t="shared" si="333"/>
        <v>305</v>
      </c>
      <c r="T214" s="48">
        <v>44995</v>
      </c>
      <c r="U214" s="49">
        <v>90.730002999999996</v>
      </c>
      <c r="V214" s="53">
        <f t="shared" si="276"/>
        <v>-2.6836024661989093</v>
      </c>
      <c r="W214" s="53">
        <f t="shared" si="277"/>
        <v>-2.6910568249833897</v>
      </c>
      <c r="X214" s="54">
        <f t="shared" si="278"/>
        <v>3.6416826267323967E-3</v>
      </c>
      <c r="Y214" s="14">
        <f t="shared" si="279"/>
        <v>3.6416826267323967E-3</v>
      </c>
      <c r="Z214" s="14">
        <f t="shared" si="334"/>
        <v>-0.33472759361901244</v>
      </c>
      <c r="AA214" s="14">
        <f t="shared" si="280"/>
        <v>-30.369835573235779</v>
      </c>
      <c r="AB214" s="14">
        <f t="shared" si="281"/>
        <v>1.5184917786617891</v>
      </c>
      <c r="AC214" s="14">
        <f t="shared" si="335"/>
        <v>89.200204646458005</v>
      </c>
      <c r="AH214" s="31">
        <f t="shared" si="336"/>
        <v>305</v>
      </c>
      <c r="AI214" s="48">
        <v>44995</v>
      </c>
      <c r="AJ214" s="49">
        <v>90.730002999999996</v>
      </c>
      <c r="AK214" s="53">
        <f t="shared" si="282"/>
        <v>-10.98416935692992</v>
      </c>
      <c r="AL214" s="53">
        <f t="shared" si="283"/>
        <v>-10.9916237157144</v>
      </c>
      <c r="AM214" s="54">
        <f t="shared" si="284"/>
        <v>2.2770427369871005E-28</v>
      </c>
      <c r="AN214" s="14">
        <f t="shared" si="285"/>
        <v>2.2770427369871005E-28</v>
      </c>
      <c r="AO214" s="14">
        <f t="shared" si="337"/>
        <v>-2.593855902010444E-18</v>
      </c>
      <c r="AP214" s="14">
        <f t="shared" si="286"/>
        <v>-2.3534055377097526E-16</v>
      </c>
      <c r="AQ214" s="14">
        <f t="shared" si="287"/>
        <v>1.1767027688548764E-17</v>
      </c>
      <c r="AR214" s="14">
        <f t="shared" si="338"/>
        <v>79.913468575456221</v>
      </c>
      <c r="AW214" s="31">
        <f t="shared" si="339"/>
        <v>305</v>
      </c>
      <c r="AX214" s="48">
        <v>44995</v>
      </c>
      <c r="AY214" s="49">
        <v>90.730002999999996</v>
      </c>
      <c r="AZ214" s="53">
        <f t="shared" si="288"/>
        <v>40.752337023057706</v>
      </c>
      <c r="BA214" s="53">
        <f t="shared" si="289"/>
        <v>40.744882664273227</v>
      </c>
      <c r="BB214" s="54">
        <f t="shared" si="290"/>
        <v>1</v>
      </c>
      <c r="BC214" s="14">
        <f t="shared" si="291"/>
        <v>1</v>
      </c>
      <c r="BD214" s="14">
        <f t="shared" si="340"/>
        <v>0</v>
      </c>
      <c r="BE214" s="14">
        <f t="shared" si="292"/>
        <v>0</v>
      </c>
      <c r="BF214" s="14">
        <f t="shared" si="293"/>
        <v>0</v>
      </c>
      <c r="BG214" s="14">
        <f t="shared" si="341"/>
        <v>114.22845105</v>
      </c>
      <c r="BL214" s="31">
        <f t="shared" si="342"/>
        <v>305</v>
      </c>
      <c r="BM214" s="48">
        <v>44995</v>
      </c>
      <c r="BN214" s="49">
        <v>90.730002999999996</v>
      </c>
      <c r="BO214" s="53">
        <f t="shared" si="294"/>
        <v>-10.98416935692992</v>
      </c>
      <c r="BP214" s="53">
        <f t="shared" si="295"/>
        <v>-10.9916237157144</v>
      </c>
      <c r="BQ214" s="54">
        <f t="shared" si="296"/>
        <v>2.2770427369871005E-28</v>
      </c>
      <c r="BR214" s="14">
        <f t="shared" si="297"/>
        <v>2.2770427369871005E-28</v>
      </c>
      <c r="BS214" s="14">
        <f t="shared" si="343"/>
        <v>-2.593855902010444E-18</v>
      </c>
      <c r="BT214" s="14">
        <f t="shared" si="298"/>
        <v>-2.3534055377097526E-16</v>
      </c>
      <c r="BU214" s="14">
        <f t="shared" si="299"/>
        <v>1.1767027688548764E-17</v>
      </c>
      <c r="BV214" s="14">
        <f t="shared" si="344"/>
        <v>79.913468575456221</v>
      </c>
      <c r="CA214" s="31">
        <f t="shared" si="345"/>
        <v>305</v>
      </c>
      <c r="CB214" s="48">
        <v>44995</v>
      </c>
      <c r="CC214" s="49">
        <v>90.730002999999996</v>
      </c>
      <c r="CD214" s="53">
        <f t="shared" si="300"/>
        <v>-8.27398221654426</v>
      </c>
      <c r="CE214" s="53">
        <f t="shared" si="301"/>
        <v>-8.2814365753287404</v>
      </c>
      <c r="CF214" s="54">
        <f t="shared" si="302"/>
        <v>6.4778747374770198E-17</v>
      </c>
      <c r="CG214" s="14">
        <f t="shared" si="303"/>
        <v>6.4778747374770198E-17</v>
      </c>
      <c r="CH214" s="14">
        <f t="shared" si="346"/>
        <v>-1.2513071774472385E-9</v>
      </c>
      <c r="CI214" s="14">
        <f t="shared" si="304"/>
        <v>-1.1353110396370947E-7</v>
      </c>
      <c r="CJ214" s="14">
        <f t="shared" si="305"/>
        <v>5.6765551981854741E-9</v>
      </c>
      <c r="CK214" s="14">
        <f t="shared" si="347"/>
        <v>88.036940079823239</v>
      </c>
      <c r="CP214" s="31">
        <f t="shared" si="348"/>
        <v>305</v>
      </c>
      <c r="CQ214" s="48">
        <v>44995</v>
      </c>
      <c r="CR214" s="49">
        <v>90.730002999999996</v>
      </c>
      <c r="CS214" s="53">
        <f t="shared" si="306"/>
        <v>31.234182876787891</v>
      </c>
      <c r="CT214" s="53">
        <f t="shared" si="307"/>
        <v>31.226728518003409</v>
      </c>
      <c r="CU214" s="54">
        <f t="shared" si="308"/>
        <v>1</v>
      </c>
      <c r="CV214" s="14">
        <f t="shared" si="309"/>
        <v>1</v>
      </c>
      <c r="CW214" s="14">
        <f t="shared" si="349"/>
        <v>0</v>
      </c>
      <c r="CX214" s="14">
        <f t="shared" si="310"/>
        <v>0</v>
      </c>
      <c r="CY214" s="14">
        <f t="shared" si="311"/>
        <v>0</v>
      </c>
      <c r="CZ214" s="14">
        <f t="shared" si="350"/>
        <v>114.22845105</v>
      </c>
      <c r="DE214" s="31">
        <f t="shared" si="351"/>
        <v>305</v>
      </c>
      <c r="DF214" s="48">
        <v>44995</v>
      </c>
      <c r="DG214" s="49">
        <v>90.730002999999996</v>
      </c>
      <c r="DH214" s="53">
        <f t="shared" si="312"/>
        <v>-35.442551635703516</v>
      </c>
      <c r="DI214" s="53">
        <f t="shared" si="313"/>
        <v>-35.450005994487995</v>
      </c>
      <c r="DJ214" s="54">
        <f t="shared" si="314"/>
        <v>1.8889501600462628E-275</v>
      </c>
      <c r="DK214" s="14">
        <f t="shared" si="315"/>
        <v>1.8889501600462628E-275</v>
      </c>
      <c r="DL214" s="14">
        <f t="shared" si="352"/>
        <v>-8.9474543782421275E-238</v>
      </c>
      <c r="DM214" s="14">
        <f t="shared" si="316"/>
        <v>-8.1180256258027142E-236</v>
      </c>
      <c r="DN214" s="14">
        <f t="shared" si="317"/>
        <v>4.0590128129013571E-237</v>
      </c>
      <c r="DO214" s="14">
        <f t="shared" si="353"/>
        <v>118.70121366539827</v>
      </c>
      <c r="DT214" s="31">
        <f t="shared" si="354"/>
        <v>305</v>
      </c>
      <c r="DU214" s="48">
        <v>44995</v>
      </c>
      <c r="DV214" s="49">
        <v>90.730002999999996</v>
      </c>
      <c r="DW214" s="53">
        <f t="shared" si="318"/>
        <v>82.001317470327038</v>
      </c>
      <c r="DX214" s="53">
        <f t="shared" si="319"/>
        <v>81.993863111542552</v>
      </c>
      <c r="DY214" s="54">
        <f t="shared" si="320"/>
        <v>1</v>
      </c>
      <c r="DZ214" s="14">
        <f t="shared" si="321"/>
        <v>1</v>
      </c>
      <c r="EA214" s="14">
        <f t="shared" si="355"/>
        <v>0</v>
      </c>
      <c r="EB214" s="14">
        <f t="shared" si="322"/>
        <v>0</v>
      </c>
      <c r="EC214" s="14">
        <f t="shared" si="323"/>
        <v>0</v>
      </c>
      <c r="ED214" s="14">
        <f t="shared" si="356"/>
        <v>114.22845105</v>
      </c>
      <c r="EI214" s="31">
        <f t="shared" si="357"/>
        <v>305</v>
      </c>
      <c r="EJ214" s="48">
        <v>44995</v>
      </c>
      <c r="EK214" s="49">
        <v>90.730002999999996</v>
      </c>
      <c r="EL214" s="53">
        <f t="shared" si="324"/>
        <v>150.5284220188104</v>
      </c>
      <c r="EM214" s="53">
        <f t="shared" si="325"/>
        <v>150.52096766002595</v>
      </c>
      <c r="EN214" s="54">
        <f t="shared" si="326"/>
        <v>1</v>
      </c>
      <c r="EO214" s="14">
        <f t="shared" si="327"/>
        <v>1</v>
      </c>
      <c r="EP214" s="14">
        <f t="shared" si="358"/>
        <v>0</v>
      </c>
      <c r="EQ214" s="14">
        <f t="shared" si="328"/>
        <v>0</v>
      </c>
      <c r="ER214" s="14">
        <f t="shared" si="329"/>
        <v>0</v>
      </c>
      <c r="ES214" s="14">
        <f t="shared" si="359"/>
        <v>114.22845105</v>
      </c>
    </row>
    <row r="215" spans="4:149" x14ac:dyDescent="0.35">
      <c r="D215" s="31">
        <f t="shared" si="330"/>
        <v>308</v>
      </c>
      <c r="E215" s="48">
        <v>44998</v>
      </c>
      <c r="F215" s="49">
        <v>92.43</v>
      </c>
      <c r="G215" s="53">
        <f t="shared" si="270"/>
        <v>4.1598897813590465</v>
      </c>
      <c r="H215" s="53">
        <f t="shared" si="271"/>
        <v>4.1526241711545717</v>
      </c>
      <c r="I215" s="54">
        <f t="shared" si="272"/>
        <v>0.9999840799395705</v>
      </c>
      <c r="J215" s="14">
        <f t="shared" si="273"/>
        <v>0.9999840799395705</v>
      </c>
      <c r="K215" s="14">
        <f t="shared" si="331"/>
        <v>4.7683638714140386E-2</v>
      </c>
      <c r="L215" s="14">
        <f t="shared" si="274"/>
        <v>4.4073987263479966</v>
      </c>
      <c r="M215" s="14">
        <f t="shared" si="275"/>
        <v>0.22036993631739984</v>
      </c>
      <c r="N215" s="14">
        <f t="shared" si="332"/>
        <v>146.44992096588379</v>
      </c>
      <c r="S215" s="31">
        <f t="shared" si="333"/>
        <v>308</v>
      </c>
      <c r="T215" s="48">
        <v>44998</v>
      </c>
      <c r="U215" s="49">
        <v>92.43</v>
      </c>
      <c r="V215" s="53">
        <f t="shared" si="276"/>
        <v>-0.30432930559064481</v>
      </c>
      <c r="W215" s="53">
        <f t="shared" si="277"/>
        <v>-0.31159491579511978</v>
      </c>
      <c r="X215" s="54">
        <f t="shared" si="278"/>
        <v>0.38043851034444881</v>
      </c>
      <c r="Y215" s="14">
        <f t="shared" si="279"/>
        <v>0.38043851034444881</v>
      </c>
      <c r="Z215" s="14">
        <f t="shared" si="334"/>
        <v>0.37679682771771639</v>
      </c>
      <c r="AA215" s="14">
        <f t="shared" si="280"/>
        <v>34.827330785948526</v>
      </c>
      <c r="AB215" s="14">
        <f t="shared" si="281"/>
        <v>1.7413665392974265</v>
      </c>
      <c r="AC215" s="14">
        <f t="shared" si="335"/>
        <v>125.76890197170395</v>
      </c>
      <c r="AH215" s="31">
        <f t="shared" si="336"/>
        <v>308</v>
      </c>
      <c r="AI215" s="48">
        <v>44998</v>
      </c>
      <c r="AJ215" s="49">
        <v>92.43</v>
      </c>
      <c r="AK215" s="53">
        <f t="shared" si="282"/>
        <v>-8.820531245515431</v>
      </c>
      <c r="AL215" s="53">
        <f t="shared" si="283"/>
        <v>-8.8277968557199085</v>
      </c>
      <c r="AM215" s="54">
        <f t="shared" si="284"/>
        <v>5.6958976709516089E-19</v>
      </c>
      <c r="AN215" s="14">
        <f t="shared" si="285"/>
        <v>5.6958976709516089E-19</v>
      </c>
      <c r="AO215" s="14">
        <f t="shared" si="337"/>
        <v>5.6958976686745665E-19</v>
      </c>
      <c r="AP215" s="14">
        <f t="shared" si="286"/>
        <v>5.2647182151559021E-17</v>
      </c>
      <c r="AQ215" s="14">
        <f t="shared" si="287"/>
        <v>2.6323591075779511E-18</v>
      </c>
      <c r="AR215" s="14">
        <f t="shared" si="338"/>
        <v>79.913468575456221</v>
      </c>
      <c r="AW215" s="31">
        <f t="shared" si="339"/>
        <v>308</v>
      </c>
      <c r="AX215" s="48">
        <v>44998</v>
      </c>
      <c r="AY215" s="49">
        <v>92.43</v>
      </c>
      <c r="AZ215" s="53">
        <f t="shared" si="288"/>
        <v>44.260004312867316</v>
      </c>
      <c r="BA215" s="53">
        <f t="shared" si="289"/>
        <v>44.252738702662846</v>
      </c>
      <c r="BB215" s="54">
        <f t="shared" si="290"/>
        <v>1</v>
      </c>
      <c r="BC215" s="14">
        <f t="shared" si="291"/>
        <v>1</v>
      </c>
      <c r="BD215" s="14">
        <f t="shared" si="340"/>
        <v>0</v>
      </c>
      <c r="BE215" s="14">
        <f t="shared" si="292"/>
        <v>0</v>
      </c>
      <c r="BF215" s="14">
        <f t="shared" si="293"/>
        <v>0</v>
      </c>
      <c r="BG215" s="14">
        <f t="shared" si="341"/>
        <v>114.22845105</v>
      </c>
      <c r="BL215" s="31">
        <f t="shared" si="342"/>
        <v>308</v>
      </c>
      <c r="BM215" s="48">
        <v>44998</v>
      </c>
      <c r="BN215" s="49">
        <v>92.43</v>
      </c>
      <c r="BO215" s="53">
        <f t="shared" si="294"/>
        <v>-8.820531245515431</v>
      </c>
      <c r="BP215" s="53">
        <f t="shared" si="295"/>
        <v>-8.8277968557199085</v>
      </c>
      <c r="BQ215" s="54">
        <f t="shared" si="296"/>
        <v>5.6958976709516089E-19</v>
      </c>
      <c r="BR215" s="14">
        <f t="shared" si="297"/>
        <v>5.6958976709516089E-19</v>
      </c>
      <c r="BS215" s="14">
        <f t="shared" si="343"/>
        <v>5.6958976686745665E-19</v>
      </c>
      <c r="BT215" s="14">
        <f t="shared" si="298"/>
        <v>5.2647182151559021E-17</v>
      </c>
      <c r="BU215" s="14">
        <f t="shared" si="299"/>
        <v>2.6323591075779511E-18</v>
      </c>
      <c r="BV215" s="14">
        <f t="shared" si="344"/>
        <v>79.913468575456221</v>
      </c>
      <c r="CA215" s="31">
        <f t="shared" si="345"/>
        <v>308</v>
      </c>
      <c r="CB215" s="48">
        <v>44998</v>
      </c>
      <c r="CC215" s="49">
        <v>92.43</v>
      </c>
      <c r="CD215" s="53">
        <f t="shared" si="300"/>
        <v>-6.0399379093802024</v>
      </c>
      <c r="CE215" s="53">
        <f t="shared" si="301"/>
        <v>-6.0472035195846772</v>
      </c>
      <c r="CF215" s="54">
        <f t="shared" si="302"/>
        <v>7.708677162051304E-10</v>
      </c>
      <c r="CG215" s="14">
        <f t="shared" si="303"/>
        <v>7.708677162051304E-10</v>
      </c>
      <c r="CH215" s="14">
        <f t="shared" si="346"/>
        <v>7.7086765142638303E-10</v>
      </c>
      <c r="CI215" s="14">
        <f t="shared" si="304"/>
        <v>7.1251297021340584E-8</v>
      </c>
      <c r="CJ215" s="14">
        <f t="shared" si="305"/>
        <v>3.5625648510670295E-9</v>
      </c>
      <c r="CK215" s="14">
        <f t="shared" si="347"/>
        <v>88.036940154637108</v>
      </c>
      <c r="CP215" s="31">
        <f t="shared" si="348"/>
        <v>308</v>
      </c>
      <c r="CQ215" s="48">
        <v>44998</v>
      </c>
      <c r="CR215" s="49">
        <v>92.43</v>
      </c>
      <c r="CS215" s="53">
        <f t="shared" si="306"/>
        <v>34.494584206984946</v>
      </c>
      <c r="CT215" s="53">
        <f t="shared" si="307"/>
        <v>34.487318596780462</v>
      </c>
      <c r="CU215" s="54">
        <f t="shared" si="308"/>
        <v>1</v>
      </c>
      <c r="CV215" s="14">
        <f t="shared" si="309"/>
        <v>1</v>
      </c>
      <c r="CW215" s="14">
        <f t="shared" si="349"/>
        <v>0</v>
      </c>
      <c r="CX215" s="14">
        <f t="shared" si="310"/>
        <v>0</v>
      </c>
      <c r="CY215" s="14">
        <f t="shared" si="311"/>
        <v>0</v>
      </c>
      <c r="CZ215" s="14">
        <f t="shared" si="350"/>
        <v>114.22845105</v>
      </c>
      <c r="DE215" s="31">
        <f t="shared" si="351"/>
        <v>308</v>
      </c>
      <c r="DF215" s="48">
        <v>44998</v>
      </c>
      <c r="DG215" s="49">
        <v>92.43</v>
      </c>
      <c r="DH215" s="53">
        <f t="shared" si="312"/>
        <v>-33.914301990560304</v>
      </c>
      <c r="DI215" s="53">
        <f t="shared" si="313"/>
        <v>-33.921567600764774</v>
      </c>
      <c r="DJ215" s="54">
        <f t="shared" si="314"/>
        <v>2.0500430384133791E-252</v>
      </c>
      <c r="DK215" s="14">
        <f t="shared" si="315"/>
        <v>2.0500430384133791E-252</v>
      </c>
      <c r="DL215" s="14">
        <f t="shared" si="352"/>
        <v>2.0500430384133791E-252</v>
      </c>
      <c r="DM215" s="14">
        <f t="shared" si="316"/>
        <v>1.8948547804054864E-250</v>
      </c>
      <c r="DN215" s="14">
        <f t="shared" si="317"/>
        <v>9.4742739020274322E-252</v>
      </c>
      <c r="DO215" s="14">
        <f t="shared" si="353"/>
        <v>118.70121366539827</v>
      </c>
      <c r="DT215" s="31">
        <f t="shared" si="354"/>
        <v>308</v>
      </c>
      <c r="DU215" s="48">
        <v>44998</v>
      </c>
      <c r="DV215" s="49">
        <v>92.43</v>
      </c>
      <c r="DW215" s="53">
        <f t="shared" si="318"/>
        <v>86.58056529734948</v>
      </c>
      <c r="DX215" s="53">
        <f t="shared" si="319"/>
        <v>86.573299687144996</v>
      </c>
      <c r="DY215" s="54">
        <f t="shared" si="320"/>
        <v>1</v>
      </c>
      <c r="DZ215" s="14">
        <f t="shared" si="321"/>
        <v>1</v>
      </c>
      <c r="EA215" s="14">
        <f t="shared" si="355"/>
        <v>0</v>
      </c>
      <c r="EB215" s="14">
        <f t="shared" si="322"/>
        <v>0</v>
      </c>
      <c r="EC215" s="14">
        <f t="shared" si="323"/>
        <v>0</v>
      </c>
      <c r="ED215" s="14">
        <f t="shared" si="356"/>
        <v>114.22845105</v>
      </c>
      <c r="EI215" s="31">
        <f t="shared" si="357"/>
        <v>308</v>
      </c>
      <c r="EJ215" s="48">
        <v>44998</v>
      </c>
      <c r="EK215" s="49">
        <v>92.43</v>
      </c>
      <c r="EL215" s="53">
        <f t="shared" si="324"/>
        <v>156.88789109516952</v>
      </c>
      <c r="EM215" s="53">
        <f t="shared" si="325"/>
        <v>156.88062548496501</v>
      </c>
      <c r="EN215" s="54">
        <f t="shared" si="326"/>
        <v>1</v>
      </c>
      <c r="EO215" s="14">
        <f t="shared" si="327"/>
        <v>1</v>
      </c>
      <c r="EP215" s="14">
        <f t="shared" si="358"/>
        <v>0</v>
      </c>
      <c r="EQ215" s="14">
        <f t="shared" si="328"/>
        <v>0</v>
      </c>
      <c r="ER215" s="14">
        <f t="shared" si="329"/>
        <v>0</v>
      </c>
      <c r="ES215" s="14">
        <f t="shared" si="359"/>
        <v>114.22845105</v>
      </c>
    </row>
    <row r="216" spans="4:149" x14ac:dyDescent="0.35">
      <c r="D216" s="31">
        <f t="shared" si="330"/>
        <v>309</v>
      </c>
      <c r="E216" s="48">
        <v>44999</v>
      </c>
      <c r="F216" s="49">
        <v>94.879997000000003</v>
      </c>
      <c r="G216" s="53">
        <f t="shared" si="270"/>
        <v>7.7939316618183874</v>
      </c>
      <c r="H216" s="53">
        <f t="shared" si="271"/>
        <v>7.786730067048576</v>
      </c>
      <c r="I216" s="54">
        <f t="shared" si="272"/>
        <v>0.99999999999999678</v>
      </c>
      <c r="J216" s="14">
        <f t="shared" si="273"/>
        <v>0.99999999999999678</v>
      </c>
      <c r="K216" s="14">
        <f t="shared" si="331"/>
        <v>1.5920060426277693E-5</v>
      </c>
      <c r="L216" s="14">
        <f t="shared" si="274"/>
        <v>1.5104952854850463E-3</v>
      </c>
      <c r="M216" s="14">
        <f t="shared" si="275"/>
        <v>7.5524764274252328E-5</v>
      </c>
      <c r="N216" s="14">
        <f t="shared" si="332"/>
        <v>146.45150698593355</v>
      </c>
      <c r="S216" s="31">
        <f t="shared" si="333"/>
        <v>309</v>
      </c>
      <c r="T216" s="48">
        <v>44999</v>
      </c>
      <c r="U216" s="49">
        <v>94.879997000000003</v>
      </c>
      <c r="V216" s="53">
        <f t="shared" si="276"/>
        <v>3.2900298470258806</v>
      </c>
      <c r="W216" s="53">
        <f t="shared" si="277"/>
        <v>3.2828282522560692</v>
      </c>
      <c r="X216" s="54">
        <f t="shared" si="278"/>
        <v>0.99949911621946097</v>
      </c>
      <c r="Y216" s="14">
        <f t="shared" si="279"/>
        <v>0.99949911621946097</v>
      </c>
      <c r="Z216" s="14">
        <f t="shared" si="334"/>
        <v>0.6190606058750121</v>
      </c>
      <c r="AA216" s="14">
        <f t="shared" si="280"/>
        <v>58.736468428239334</v>
      </c>
      <c r="AB216" s="14">
        <f t="shared" si="281"/>
        <v>2.9368234214119671</v>
      </c>
      <c r="AC216" s="14">
        <f t="shared" si="335"/>
        <v>187.44219382135526</v>
      </c>
      <c r="AH216" s="31">
        <f t="shared" si="336"/>
        <v>309</v>
      </c>
      <c r="AI216" s="48">
        <v>44999</v>
      </c>
      <c r="AJ216" s="49">
        <v>94.879997000000003</v>
      </c>
      <c r="AK216" s="53">
        <f t="shared" si="282"/>
        <v>-5.3018731544404822</v>
      </c>
      <c r="AL216" s="53">
        <f t="shared" si="283"/>
        <v>-5.3090747492102937</v>
      </c>
      <c r="AM216" s="54">
        <f t="shared" si="284"/>
        <v>5.7310237068060799E-8</v>
      </c>
      <c r="AN216" s="14">
        <f t="shared" si="285"/>
        <v>5.7310237068060799E-8</v>
      </c>
      <c r="AO216" s="14">
        <f t="shared" si="337"/>
        <v>5.7310237067491209E-8</v>
      </c>
      <c r="AP216" s="14">
        <f t="shared" si="286"/>
        <v>5.4375951210328545E-6</v>
      </c>
      <c r="AQ216" s="14">
        <f t="shared" si="287"/>
        <v>2.7187975605164274E-7</v>
      </c>
      <c r="AR216" s="14">
        <f t="shared" si="338"/>
        <v>79.913474284931098</v>
      </c>
      <c r="AW216" s="31">
        <f t="shared" si="339"/>
        <v>309</v>
      </c>
      <c r="AX216" s="48">
        <v>44999</v>
      </c>
      <c r="AY216" s="49">
        <v>94.879997000000003</v>
      </c>
      <c r="AZ216" s="53">
        <f t="shared" si="288"/>
        <v>48.250498665847651</v>
      </c>
      <c r="BA216" s="53">
        <f t="shared" si="289"/>
        <v>48.243297071077841</v>
      </c>
      <c r="BB216" s="54">
        <f t="shared" si="290"/>
        <v>1</v>
      </c>
      <c r="BC216" s="14">
        <f t="shared" si="291"/>
        <v>1</v>
      </c>
      <c r="BD216" s="14">
        <f t="shared" si="340"/>
        <v>0</v>
      </c>
      <c r="BE216" s="14">
        <f t="shared" si="292"/>
        <v>0</v>
      </c>
      <c r="BF216" s="14">
        <f t="shared" si="293"/>
        <v>0</v>
      </c>
      <c r="BG216" s="14">
        <f t="shared" si="341"/>
        <v>114.22845105</v>
      </c>
      <c r="BL216" s="31">
        <f t="shared" si="342"/>
        <v>309</v>
      </c>
      <c r="BM216" s="48">
        <v>44999</v>
      </c>
      <c r="BN216" s="49">
        <v>94.879997000000003</v>
      </c>
      <c r="BO216" s="53">
        <f t="shared" si="294"/>
        <v>-5.3018731544404822</v>
      </c>
      <c r="BP216" s="53">
        <f t="shared" si="295"/>
        <v>-5.3090747492102937</v>
      </c>
      <c r="BQ216" s="54">
        <f t="shared" si="296"/>
        <v>5.7310237068060799E-8</v>
      </c>
      <c r="BR216" s="14">
        <f t="shared" si="297"/>
        <v>5.7310237068060799E-8</v>
      </c>
      <c r="BS216" s="14">
        <f t="shared" si="343"/>
        <v>5.7310237067491209E-8</v>
      </c>
      <c r="BT216" s="14">
        <f t="shared" si="298"/>
        <v>5.4375951210328545E-6</v>
      </c>
      <c r="BU216" s="14">
        <f t="shared" si="299"/>
        <v>2.7187975605164274E-7</v>
      </c>
      <c r="BV216" s="14">
        <f t="shared" si="344"/>
        <v>79.913474284931098</v>
      </c>
      <c r="CA216" s="31">
        <f t="shared" si="345"/>
        <v>309</v>
      </c>
      <c r="CB216" s="48">
        <v>44999</v>
      </c>
      <c r="CC216" s="49">
        <v>94.879997000000003</v>
      </c>
      <c r="CD216" s="53">
        <f t="shared" si="300"/>
        <v>-2.4965629470114727</v>
      </c>
      <c r="CE216" s="53">
        <f t="shared" si="301"/>
        <v>-2.5037645417812842</v>
      </c>
      <c r="CF216" s="54">
        <f t="shared" si="302"/>
        <v>6.2701704815081956E-3</v>
      </c>
      <c r="CG216" s="14">
        <f t="shared" si="303"/>
        <v>6.2701704815081956E-3</v>
      </c>
      <c r="CH216" s="14">
        <f t="shared" si="346"/>
        <v>6.2701697106404795E-3</v>
      </c>
      <c r="CI216" s="14">
        <f t="shared" si="304"/>
        <v>0.59491368333505956</v>
      </c>
      <c r="CJ216" s="14">
        <f t="shared" si="305"/>
        <v>2.9745684166752981E-2</v>
      </c>
      <c r="CK216" s="14">
        <f t="shared" si="347"/>
        <v>88.661599522138914</v>
      </c>
      <c r="CP216" s="31">
        <f t="shared" si="348"/>
        <v>309</v>
      </c>
      <c r="CQ216" s="48">
        <v>44999</v>
      </c>
      <c r="CR216" s="49">
        <v>94.879997000000003</v>
      </c>
      <c r="CS216" s="53">
        <f t="shared" si="306"/>
        <v>38.398273118569037</v>
      </c>
      <c r="CT216" s="53">
        <f t="shared" si="307"/>
        <v>38.391071523799226</v>
      </c>
      <c r="CU216" s="54">
        <f t="shared" si="308"/>
        <v>1</v>
      </c>
      <c r="CV216" s="14">
        <f t="shared" si="309"/>
        <v>1</v>
      </c>
      <c r="CW216" s="14">
        <f t="shared" si="349"/>
        <v>0</v>
      </c>
      <c r="CX216" s="14">
        <f t="shared" si="310"/>
        <v>0</v>
      </c>
      <c r="CY216" s="14">
        <f t="shared" si="311"/>
        <v>0</v>
      </c>
      <c r="CZ216" s="14">
        <f t="shared" si="350"/>
        <v>114.22845105</v>
      </c>
      <c r="DE216" s="31">
        <f t="shared" si="351"/>
        <v>309</v>
      </c>
      <c r="DF216" s="48">
        <v>44999</v>
      </c>
      <c r="DG216" s="49">
        <v>94.879997000000003</v>
      </c>
      <c r="DH216" s="53">
        <f t="shared" si="312"/>
        <v>-30.61870402615703</v>
      </c>
      <c r="DI216" s="53">
        <f t="shared" si="313"/>
        <v>-30.62590562092684</v>
      </c>
      <c r="DJ216" s="54">
        <f t="shared" si="314"/>
        <v>3.4500806465390747E-206</v>
      </c>
      <c r="DK216" s="14">
        <f t="shared" si="315"/>
        <v>3.4500806465390747E-206</v>
      </c>
      <c r="DL216" s="14">
        <f t="shared" si="352"/>
        <v>3.4500806465390747E-206</v>
      </c>
      <c r="DM216" s="14">
        <f t="shared" si="316"/>
        <v>3.2734364139338546E-204</v>
      </c>
      <c r="DN216" s="14">
        <f t="shared" si="317"/>
        <v>1.6367182069669273E-205</v>
      </c>
      <c r="DO216" s="14">
        <f t="shared" si="353"/>
        <v>118.70121366539827</v>
      </c>
      <c r="DT216" s="31">
        <f t="shared" si="354"/>
        <v>309</v>
      </c>
      <c r="DU216" s="48">
        <v>44999</v>
      </c>
      <c r="DV216" s="49">
        <v>94.879997000000003</v>
      </c>
      <c r="DW216" s="53">
        <f t="shared" si="318"/>
        <v>90.947249812817773</v>
      </c>
      <c r="DX216" s="53">
        <f t="shared" si="319"/>
        <v>90.940048218047977</v>
      </c>
      <c r="DY216" s="54">
        <f t="shared" si="320"/>
        <v>1</v>
      </c>
      <c r="DZ216" s="14">
        <f t="shared" si="321"/>
        <v>1</v>
      </c>
      <c r="EA216" s="14">
        <f t="shared" si="355"/>
        <v>0</v>
      </c>
      <c r="EB216" s="14">
        <f t="shared" si="322"/>
        <v>0</v>
      </c>
      <c r="EC216" s="14">
        <f t="shared" si="323"/>
        <v>0</v>
      </c>
      <c r="ED216" s="14">
        <f t="shared" si="356"/>
        <v>114.22845105</v>
      </c>
      <c r="EI216" s="31">
        <f t="shared" si="357"/>
        <v>309</v>
      </c>
      <c r="EJ216" s="48">
        <v>44999</v>
      </c>
      <c r="EK216" s="49">
        <v>94.879997000000003</v>
      </c>
      <c r="EL216" s="53">
        <f t="shared" si="324"/>
        <v>161.87954190835953</v>
      </c>
      <c r="EM216" s="53">
        <f t="shared" si="325"/>
        <v>161.87234031358972</v>
      </c>
      <c r="EN216" s="54">
        <f t="shared" si="326"/>
        <v>1</v>
      </c>
      <c r="EO216" s="14">
        <f t="shared" si="327"/>
        <v>1</v>
      </c>
      <c r="EP216" s="14">
        <f t="shared" si="358"/>
        <v>0</v>
      </c>
      <c r="EQ216" s="14">
        <f t="shared" si="328"/>
        <v>0</v>
      </c>
      <c r="ER216" s="14">
        <f t="shared" si="329"/>
        <v>0</v>
      </c>
      <c r="ES216" s="14">
        <f t="shared" si="359"/>
        <v>114.22845105</v>
      </c>
    </row>
    <row r="217" spans="4:149" x14ac:dyDescent="0.35">
      <c r="D217" s="31">
        <f t="shared" si="330"/>
        <v>310</v>
      </c>
      <c r="E217" s="48">
        <v>45000</v>
      </c>
      <c r="F217" s="49">
        <v>96.199996999999996</v>
      </c>
      <c r="G217" s="53">
        <f t="shared" si="270"/>
        <v>9.76438382342055</v>
      </c>
      <c r="H217" s="53">
        <f t="shared" si="271"/>
        <v>9.7572468182493459</v>
      </c>
      <c r="I217" s="54">
        <f t="shared" si="272"/>
        <v>1</v>
      </c>
      <c r="J217" s="14">
        <f t="shared" si="273"/>
        <v>1</v>
      </c>
      <c r="K217" s="14">
        <f t="shared" si="331"/>
        <v>3.219646771412954E-15</v>
      </c>
      <c r="L217" s="14">
        <f t="shared" si="274"/>
        <v>3.0973000975098584E-13</v>
      </c>
      <c r="M217" s="14">
        <f t="shared" si="275"/>
        <v>1.5486500487549293E-14</v>
      </c>
      <c r="N217" s="14">
        <f t="shared" si="332"/>
        <v>146.45150698593386</v>
      </c>
      <c r="S217" s="31">
        <f t="shared" si="333"/>
        <v>310</v>
      </c>
      <c r="T217" s="48">
        <v>45000</v>
      </c>
      <c r="U217" s="49">
        <v>96.199996999999996</v>
      </c>
      <c r="V217" s="53">
        <f t="shared" si="276"/>
        <v>5.2197218853816025</v>
      </c>
      <c r="W217" s="53">
        <f t="shared" si="277"/>
        <v>5.2125848802103993</v>
      </c>
      <c r="X217" s="54">
        <f t="shared" si="278"/>
        <v>0.99999991040399283</v>
      </c>
      <c r="Y217" s="14">
        <f t="shared" si="279"/>
        <v>0.99999991040399283</v>
      </c>
      <c r="Z217" s="14">
        <f t="shared" si="334"/>
        <v>5.0079418453186086E-4</v>
      </c>
      <c r="AA217" s="14">
        <f t="shared" si="280"/>
        <v>4.8176399049582458E-2</v>
      </c>
      <c r="AB217" s="14">
        <f t="shared" si="281"/>
        <v>2.4088199524791229E-3</v>
      </c>
      <c r="AC217" s="14">
        <f t="shared" si="335"/>
        <v>187.49277904035733</v>
      </c>
      <c r="AH217" s="31">
        <f t="shared" si="336"/>
        <v>310</v>
      </c>
      <c r="AI217" s="48">
        <v>45000</v>
      </c>
      <c r="AJ217" s="49">
        <v>96.199996999999996</v>
      </c>
      <c r="AK217" s="53">
        <f t="shared" si="282"/>
        <v>-3.4499374792699786</v>
      </c>
      <c r="AL217" s="53">
        <f t="shared" si="283"/>
        <v>-3.4570744844411814</v>
      </c>
      <c r="AM217" s="54">
        <f t="shared" si="284"/>
        <v>2.8035819792208343E-4</v>
      </c>
      <c r="AN217" s="14">
        <f t="shared" si="285"/>
        <v>2.8035819792208343E-4</v>
      </c>
      <c r="AO217" s="14">
        <f t="shared" si="337"/>
        <v>2.8030088768501537E-4</v>
      </c>
      <c r="AP217" s="14">
        <f t="shared" si="286"/>
        <v>2.6964944554395815E-2</v>
      </c>
      <c r="AQ217" s="14">
        <f t="shared" si="287"/>
        <v>1.3482472277197908E-3</v>
      </c>
      <c r="AR217" s="14">
        <f t="shared" si="338"/>
        <v>79.941787476713216</v>
      </c>
      <c r="AW217" s="31">
        <f t="shared" si="339"/>
        <v>310</v>
      </c>
      <c r="AX217" s="48">
        <v>45000</v>
      </c>
      <c r="AY217" s="49">
        <v>96.199996999999996</v>
      </c>
      <c r="AZ217" s="53">
        <f t="shared" si="288"/>
        <v>50.587081068521549</v>
      </c>
      <c r="BA217" s="53">
        <f t="shared" si="289"/>
        <v>50.579944063350339</v>
      </c>
      <c r="BB217" s="54">
        <f t="shared" si="290"/>
        <v>1</v>
      </c>
      <c r="BC217" s="14">
        <f t="shared" si="291"/>
        <v>1</v>
      </c>
      <c r="BD217" s="14">
        <f t="shared" si="340"/>
        <v>0</v>
      </c>
      <c r="BE217" s="14">
        <f t="shared" si="292"/>
        <v>0</v>
      </c>
      <c r="BF217" s="14">
        <f t="shared" si="293"/>
        <v>0</v>
      </c>
      <c r="BG217" s="14">
        <f t="shared" si="341"/>
        <v>114.22845105</v>
      </c>
      <c r="BL217" s="31">
        <f t="shared" si="342"/>
        <v>310</v>
      </c>
      <c r="BM217" s="48">
        <v>45000</v>
      </c>
      <c r="BN217" s="49">
        <v>96.199996999999996</v>
      </c>
      <c r="BO217" s="53">
        <f t="shared" si="294"/>
        <v>-3.4499374792699786</v>
      </c>
      <c r="BP217" s="53">
        <f t="shared" si="295"/>
        <v>-3.4570744844411814</v>
      </c>
      <c r="BQ217" s="54">
        <f t="shared" si="296"/>
        <v>2.8035819792208343E-4</v>
      </c>
      <c r="BR217" s="14">
        <f t="shared" si="297"/>
        <v>2.8035819792208343E-4</v>
      </c>
      <c r="BS217" s="14">
        <f t="shared" si="343"/>
        <v>2.8030088768501537E-4</v>
      </c>
      <c r="BT217" s="14">
        <f t="shared" si="298"/>
        <v>2.6964944554395815E-2</v>
      </c>
      <c r="BU217" s="14">
        <f t="shared" si="299"/>
        <v>1.3482472277197908E-3</v>
      </c>
      <c r="BV217" s="14">
        <f t="shared" si="344"/>
        <v>79.941787476713216</v>
      </c>
      <c r="CA217" s="31">
        <f t="shared" si="345"/>
        <v>310</v>
      </c>
      <c r="CB217" s="48">
        <v>45000</v>
      </c>
      <c r="CC217" s="49">
        <v>96.199996999999996</v>
      </c>
      <c r="CD217" s="53">
        <f t="shared" si="300"/>
        <v>-0.61923933167232026</v>
      </c>
      <c r="CE217" s="53">
        <f t="shared" si="301"/>
        <v>-0.62637633684352334</v>
      </c>
      <c r="CF217" s="54">
        <f t="shared" si="302"/>
        <v>0.26787935231312299</v>
      </c>
      <c r="CG217" s="14">
        <f t="shared" si="303"/>
        <v>0.26787935231312299</v>
      </c>
      <c r="CH217" s="14">
        <f t="shared" si="346"/>
        <v>0.2616091818316148</v>
      </c>
      <c r="CI217" s="14">
        <f t="shared" si="304"/>
        <v>25.166802507373799</v>
      </c>
      <c r="CJ217" s="14">
        <f t="shared" si="305"/>
        <v>1.2583401253686901</v>
      </c>
      <c r="CK217" s="14">
        <f t="shared" si="347"/>
        <v>115.08674215488141</v>
      </c>
      <c r="CP217" s="31">
        <f t="shared" si="348"/>
        <v>310</v>
      </c>
      <c r="CQ217" s="48">
        <v>45000</v>
      </c>
      <c r="CR217" s="49">
        <v>96.199996999999996</v>
      </c>
      <c r="CS217" s="53">
        <f t="shared" si="306"/>
        <v>40.645693291675613</v>
      </c>
      <c r="CT217" s="53">
        <f t="shared" si="307"/>
        <v>40.638556286504404</v>
      </c>
      <c r="CU217" s="54">
        <f t="shared" si="308"/>
        <v>1</v>
      </c>
      <c r="CV217" s="14">
        <f t="shared" si="309"/>
        <v>1</v>
      </c>
      <c r="CW217" s="14">
        <f t="shared" si="349"/>
        <v>0</v>
      </c>
      <c r="CX217" s="14">
        <f t="shared" si="310"/>
        <v>0</v>
      </c>
      <c r="CY217" s="14">
        <f t="shared" si="311"/>
        <v>0</v>
      </c>
      <c r="CZ217" s="14">
        <f t="shared" si="350"/>
        <v>114.22845105</v>
      </c>
      <c r="DE217" s="31">
        <f t="shared" si="351"/>
        <v>310</v>
      </c>
      <c r="DF217" s="48">
        <v>45000</v>
      </c>
      <c r="DG217" s="49">
        <v>96.199996999999996</v>
      </c>
      <c r="DH217" s="53">
        <f t="shared" si="312"/>
        <v>-28.99588461261369</v>
      </c>
      <c r="DI217" s="53">
        <f t="shared" si="313"/>
        <v>-29.003021617784892</v>
      </c>
      <c r="DJ217" s="54">
        <f t="shared" si="314"/>
        <v>3.7072918280639737E-185</v>
      </c>
      <c r="DK217" s="14">
        <f t="shared" si="315"/>
        <v>3.7072918280639737E-185</v>
      </c>
      <c r="DL217" s="14">
        <f t="shared" si="352"/>
        <v>3.7072918280639737E-185</v>
      </c>
      <c r="DM217" s="14">
        <f t="shared" si="316"/>
        <v>3.5664146273787877E-183</v>
      </c>
      <c r="DN217" s="14">
        <f t="shared" si="317"/>
        <v>1.783207313689394E-184</v>
      </c>
      <c r="DO217" s="14">
        <f t="shared" si="353"/>
        <v>118.70121366539827</v>
      </c>
      <c r="DT217" s="31">
        <f t="shared" si="354"/>
        <v>310</v>
      </c>
      <c r="DU217" s="48">
        <v>45000</v>
      </c>
      <c r="DV217" s="49">
        <v>96.199996999999996</v>
      </c>
      <c r="DW217" s="53">
        <f t="shared" si="318"/>
        <v>93.670236029459886</v>
      </c>
      <c r="DX217" s="53">
        <f t="shared" si="319"/>
        <v>93.663099024288684</v>
      </c>
      <c r="DY217" s="54">
        <f t="shared" si="320"/>
        <v>1</v>
      </c>
      <c r="DZ217" s="14">
        <f t="shared" si="321"/>
        <v>1</v>
      </c>
      <c r="EA217" s="14">
        <f t="shared" si="355"/>
        <v>0</v>
      </c>
      <c r="EB217" s="14">
        <f t="shared" si="322"/>
        <v>0</v>
      </c>
      <c r="EC217" s="14">
        <f t="shared" si="323"/>
        <v>0</v>
      </c>
      <c r="ED217" s="14">
        <f t="shared" si="356"/>
        <v>114.22845105</v>
      </c>
      <c r="EI217" s="31">
        <f t="shared" si="357"/>
        <v>310</v>
      </c>
      <c r="EJ217" s="48">
        <v>45000</v>
      </c>
      <c r="EK217" s="49">
        <v>96.199996999999996</v>
      </c>
      <c r="EL217" s="53">
        <f t="shared" si="324"/>
        <v>165.24446240484602</v>
      </c>
      <c r="EM217" s="53">
        <f t="shared" si="325"/>
        <v>165.2373253996748</v>
      </c>
      <c r="EN217" s="54">
        <f t="shared" si="326"/>
        <v>1</v>
      </c>
      <c r="EO217" s="14">
        <f t="shared" si="327"/>
        <v>1</v>
      </c>
      <c r="EP217" s="14">
        <f t="shared" si="358"/>
        <v>0</v>
      </c>
      <c r="EQ217" s="14">
        <f t="shared" si="328"/>
        <v>0</v>
      </c>
      <c r="ER217" s="14">
        <f t="shared" si="329"/>
        <v>0</v>
      </c>
      <c r="ES217" s="14">
        <f t="shared" si="359"/>
        <v>114.22845105</v>
      </c>
    </row>
    <row r="218" spans="4:149" x14ac:dyDescent="0.35">
      <c r="D218" s="31">
        <f t="shared" si="330"/>
        <v>311</v>
      </c>
      <c r="E218" s="48">
        <v>45001</v>
      </c>
      <c r="F218" s="49">
        <v>100.040001</v>
      </c>
      <c r="G218" s="53">
        <f t="shared" si="270"/>
        <v>15.35283105379653</v>
      </c>
      <c r="H218" s="53">
        <f t="shared" si="271"/>
        <v>15.345759228120016</v>
      </c>
      <c r="I218" s="54">
        <f t="shared" si="272"/>
        <v>1</v>
      </c>
      <c r="J218" s="14">
        <f t="shared" si="273"/>
        <v>1</v>
      </c>
      <c r="K218" s="14">
        <f t="shared" si="331"/>
        <v>0</v>
      </c>
      <c r="L218" s="14">
        <f t="shared" si="274"/>
        <v>0</v>
      </c>
      <c r="M218" s="14">
        <f t="shared" si="275"/>
        <v>0</v>
      </c>
      <c r="N218" s="14">
        <f t="shared" si="332"/>
        <v>146.45150698593386</v>
      </c>
      <c r="S218" s="31">
        <f t="shared" si="333"/>
        <v>311</v>
      </c>
      <c r="T218" s="48">
        <v>45001</v>
      </c>
      <c r="U218" s="49">
        <v>100.040001</v>
      </c>
      <c r="V218" s="53">
        <f t="shared" si="276"/>
        <v>10.766281945144184</v>
      </c>
      <c r="W218" s="53">
        <f t="shared" si="277"/>
        <v>10.759210119467669</v>
      </c>
      <c r="X218" s="54">
        <f t="shared" si="278"/>
        <v>1</v>
      </c>
      <c r="Y218" s="14">
        <f t="shared" si="279"/>
        <v>1</v>
      </c>
      <c r="Z218" s="14">
        <f t="shared" si="334"/>
        <v>8.9596007168957215E-8</v>
      </c>
      <c r="AA218" s="14">
        <f t="shared" si="280"/>
        <v>8.9631846467784872E-6</v>
      </c>
      <c r="AB218" s="14">
        <f t="shared" si="281"/>
        <v>4.4815923233892438E-7</v>
      </c>
      <c r="AC218" s="14">
        <f t="shared" si="335"/>
        <v>187.49278845170122</v>
      </c>
      <c r="AH218" s="31">
        <f t="shared" si="336"/>
        <v>311</v>
      </c>
      <c r="AI218" s="48">
        <v>45001</v>
      </c>
      <c r="AJ218" s="49">
        <v>100.040001</v>
      </c>
      <c r="AK218" s="53">
        <f t="shared" si="282"/>
        <v>2.016716196713531</v>
      </c>
      <c r="AL218" s="53">
        <f t="shared" si="283"/>
        <v>2.0096443710370178</v>
      </c>
      <c r="AM218" s="54">
        <f t="shared" si="284"/>
        <v>0.97813743064891578</v>
      </c>
      <c r="AN218" s="14">
        <f t="shared" si="285"/>
        <v>0.97813743064891578</v>
      </c>
      <c r="AO218" s="14">
        <f t="shared" si="337"/>
        <v>0.97785707245099374</v>
      </c>
      <c r="AP218" s="14">
        <f t="shared" si="286"/>
        <v>97.824822505854485</v>
      </c>
      <c r="AQ218" s="14">
        <f t="shared" si="287"/>
        <v>4.8912411252927246</v>
      </c>
      <c r="AR218" s="14">
        <f t="shared" si="338"/>
        <v>182.65785110786044</v>
      </c>
      <c r="AW218" s="31">
        <f t="shared" si="339"/>
        <v>311</v>
      </c>
      <c r="AX218" s="48">
        <v>45001</v>
      </c>
      <c r="AY218" s="49">
        <v>100.040001</v>
      </c>
      <c r="AZ218" s="53">
        <f t="shared" si="288"/>
        <v>56.551782310244732</v>
      </c>
      <c r="BA218" s="53">
        <f t="shared" si="289"/>
        <v>56.544710484568228</v>
      </c>
      <c r="BB218" s="54">
        <f t="shared" si="290"/>
        <v>1</v>
      </c>
      <c r="BC218" s="14">
        <f t="shared" si="291"/>
        <v>1</v>
      </c>
      <c r="BD218" s="14">
        <f t="shared" si="340"/>
        <v>0</v>
      </c>
      <c r="BE218" s="14">
        <f t="shared" si="292"/>
        <v>0</v>
      </c>
      <c r="BF218" s="14">
        <f t="shared" si="293"/>
        <v>0</v>
      </c>
      <c r="BG218" s="14">
        <f t="shared" si="341"/>
        <v>114.22845105</v>
      </c>
      <c r="BL218" s="31">
        <f t="shared" si="342"/>
        <v>311</v>
      </c>
      <c r="BM218" s="48">
        <v>45001</v>
      </c>
      <c r="BN218" s="49">
        <v>100.040001</v>
      </c>
      <c r="BO218" s="53">
        <f t="shared" si="294"/>
        <v>2.016716196713531</v>
      </c>
      <c r="BP218" s="53">
        <f t="shared" si="295"/>
        <v>2.0096443710370178</v>
      </c>
      <c r="BQ218" s="54">
        <f t="shared" si="296"/>
        <v>0.97813743064891578</v>
      </c>
      <c r="BR218" s="14">
        <f t="shared" si="297"/>
        <v>0.97813743064891578</v>
      </c>
      <c r="BS218" s="14">
        <f t="shared" si="343"/>
        <v>0.97785707245099374</v>
      </c>
      <c r="BT218" s="14">
        <f t="shared" si="298"/>
        <v>97.824822505854485</v>
      </c>
      <c r="BU218" s="14">
        <f t="shared" si="299"/>
        <v>4.8912411252927246</v>
      </c>
      <c r="BV218" s="14">
        <f t="shared" si="344"/>
        <v>182.65785110786044</v>
      </c>
      <c r="CA218" s="31">
        <f t="shared" si="345"/>
        <v>311</v>
      </c>
      <c r="CB218" s="48">
        <v>45001</v>
      </c>
      <c r="CC218" s="49">
        <v>100.040001</v>
      </c>
      <c r="CD218" s="53">
        <f t="shared" si="300"/>
        <v>4.8735042796858972</v>
      </c>
      <c r="CE218" s="53">
        <f t="shared" si="301"/>
        <v>4.8664324540093835</v>
      </c>
      <c r="CF218" s="54">
        <f t="shared" si="302"/>
        <v>0.99999945182054151</v>
      </c>
      <c r="CG218" s="14">
        <f t="shared" si="303"/>
        <v>0.99999945182054151</v>
      </c>
      <c r="CH218" s="14">
        <f t="shared" si="346"/>
        <v>0.73212009950741852</v>
      </c>
      <c r="CI218" s="14">
        <f t="shared" si="304"/>
        <v>73.241295486842247</v>
      </c>
      <c r="CJ218" s="14">
        <f t="shared" si="305"/>
        <v>3.6620647743421126</v>
      </c>
      <c r="CK218" s="14">
        <f t="shared" si="347"/>
        <v>191.99010241606578</v>
      </c>
      <c r="CP218" s="31">
        <f t="shared" si="348"/>
        <v>311</v>
      </c>
      <c r="CQ218" s="48">
        <v>45001</v>
      </c>
      <c r="CR218" s="49">
        <v>100.040001</v>
      </c>
      <c r="CS218" s="53">
        <f t="shared" si="306"/>
        <v>46.518766902648728</v>
      </c>
      <c r="CT218" s="53">
        <f t="shared" si="307"/>
        <v>46.511695076972224</v>
      </c>
      <c r="CU218" s="54">
        <f t="shared" si="308"/>
        <v>1</v>
      </c>
      <c r="CV218" s="14">
        <f t="shared" si="309"/>
        <v>1</v>
      </c>
      <c r="CW218" s="14">
        <f t="shared" si="349"/>
        <v>0</v>
      </c>
      <c r="CX218" s="14">
        <f t="shared" si="310"/>
        <v>0</v>
      </c>
      <c r="CY218" s="14">
        <f t="shared" si="311"/>
        <v>0</v>
      </c>
      <c r="CZ218" s="14">
        <f t="shared" si="350"/>
        <v>114.22845105</v>
      </c>
      <c r="DE218" s="31">
        <f t="shared" si="351"/>
        <v>311</v>
      </c>
      <c r="DF218" s="48">
        <v>45001</v>
      </c>
      <c r="DG218" s="49">
        <v>100.040001</v>
      </c>
      <c r="DH218" s="53">
        <f t="shared" si="312"/>
        <v>-23.764682431294453</v>
      </c>
      <c r="DI218" s="53">
        <f t="shared" si="313"/>
        <v>-23.771754256970969</v>
      </c>
      <c r="DJ218" s="54">
        <f t="shared" si="314"/>
        <v>3.8735411754985752E-125</v>
      </c>
      <c r="DK218" s="14">
        <f t="shared" si="315"/>
        <v>3.8735411754985752E-125</v>
      </c>
      <c r="DL218" s="14">
        <f t="shared" si="352"/>
        <v>3.8735411754985752E-125</v>
      </c>
      <c r="DM218" s="14">
        <f t="shared" si="316"/>
        <v>3.8750906307041865E-123</v>
      </c>
      <c r="DN218" s="14">
        <f t="shared" si="317"/>
        <v>1.9375453153520934E-124</v>
      </c>
      <c r="DO218" s="14">
        <f t="shared" si="353"/>
        <v>118.70121366539827</v>
      </c>
      <c r="DT218" s="31">
        <f t="shared" si="354"/>
        <v>311</v>
      </c>
      <c r="DU218" s="48">
        <v>45001</v>
      </c>
      <c r="DV218" s="49">
        <v>100.040001</v>
      </c>
      <c r="DW218" s="53">
        <f t="shared" si="318"/>
        <v>100.03202543461879</v>
      </c>
      <c r="DX218" s="53">
        <f t="shared" si="319"/>
        <v>100.02495360894228</v>
      </c>
      <c r="DY218" s="54">
        <f t="shared" si="320"/>
        <v>1</v>
      </c>
      <c r="DZ218" s="14">
        <f t="shared" si="321"/>
        <v>1</v>
      </c>
      <c r="EA218" s="14">
        <f t="shared" si="355"/>
        <v>0</v>
      </c>
      <c r="EB218" s="14">
        <f t="shared" si="322"/>
        <v>0</v>
      </c>
      <c r="EC218" s="14">
        <f t="shared" si="323"/>
        <v>0</v>
      </c>
      <c r="ED218" s="14">
        <f t="shared" si="356"/>
        <v>114.22845105</v>
      </c>
      <c r="EI218" s="31">
        <f t="shared" si="357"/>
        <v>311</v>
      </c>
      <c r="EJ218" s="48">
        <v>45001</v>
      </c>
      <c r="EK218" s="49">
        <v>100.040001</v>
      </c>
      <c r="EL218" s="53">
        <f t="shared" si="324"/>
        <v>172.26593604451605</v>
      </c>
      <c r="EM218" s="53">
        <f t="shared" si="325"/>
        <v>172.25886421883956</v>
      </c>
      <c r="EN218" s="54">
        <f t="shared" si="326"/>
        <v>1</v>
      </c>
      <c r="EO218" s="14">
        <f t="shared" si="327"/>
        <v>1</v>
      </c>
      <c r="EP218" s="14">
        <f t="shared" si="358"/>
        <v>0</v>
      </c>
      <c r="EQ218" s="14">
        <f t="shared" si="328"/>
        <v>0</v>
      </c>
      <c r="ER218" s="14">
        <f t="shared" si="329"/>
        <v>0</v>
      </c>
      <c r="ES218" s="14">
        <f t="shared" si="359"/>
        <v>114.22845105</v>
      </c>
    </row>
    <row r="219" spans="4:149" x14ac:dyDescent="0.35">
      <c r="D219" s="31">
        <f t="shared" si="330"/>
        <v>312</v>
      </c>
      <c r="E219" s="48">
        <v>45002</v>
      </c>
      <c r="F219" s="49">
        <v>98.949996999999996</v>
      </c>
      <c r="G219" s="53">
        <f t="shared" si="270"/>
        <v>13.896633554517358</v>
      </c>
      <c r="H219" s="53">
        <f t="shared" si="271"/>
        <v>13.88962751469559</v>
      </c>
      <c r="I219" s="54">
        <f t="shared" si="272"/>
        <v>1</v>
      </c>
      <c r="J219" s="14">
        <f t="shared" si="273"/>
        <v>1</v>
      </c>
      <c r="K219" s="14">
        <f t="shared" si="331"/>
        <v>0</v>
      </c>
      <c r="L219" s="14">
        <f t="shared" si="274"/>
        <v>0</v>
      </c>
      <c r="M219" s="14">
        <f t="shared" si="275"/>
        <v>0</v>
      </c>
      <c r="N219" s="14">
        <f t="shared" si="332"/>
        <v>146.45150698593386</v>
      </c>
      <c r="S219" s="31">
        <f t="shared" si="333"/>
        <v>312</v>
      </c>
      <c r="T219" s="48">
        <v>45002</v>
      </c>
      <c r="U219" s="49">
        <v>98.949996999999996</v>
      </c>
      <c r="V219" s="53">
        <f t="shared" si="276"/>
        <v>9.2670173122030963</v>
      </c>
      <c r="W219" s="53">
        <f t="shared" si="277"/>
        <v>9.2600112723813304</v>
      </c>
      <c r="X219" s="54">
        <f t="shared" si="278"/>
        <v>1</v>
      </c>
      <c r="Y219" s="14">
        <f t="shared" si="279"/>
        <v>1</v>
      </c>
      <c r="Z219" s="14">
        <f t="shared" si="334"/>
        <v>0</v>
      </c>
      <c r="AA219" s="14">
        <f t="shared" si="280"/>
        <v>0</v>
      </c>
      <c r="AB219" s="14">
        <f t="shared" si="281"/>
        <v>0</v>
      </c>
      <c r="AC219" s="14">
        <f t="shared" si="335"/>
        <v>187.49278845170122</v>
      </c>
      <c r="AH219" s="31">
        <f t="shared" si="336"/>
        <v>312</v>
      </c>
      <c r="AI219" s="48">
        <v>45002</v>
      </c>
      <c r="AJ219" s="49">
        <v>98.949996999999996</v>
      </c>
      <c r="AK219" s="53">
        <f t="shared" si="282"/>
        <v>0.43529421439172516</v>
      </c>
      <c r="AL219" s="53">
        <f t="shared" si="283"/>
        <v>0.42828817456995794</v>
      </c>
      <c r="AM219" s="54">
        <f t="shared" si="284"/>
        <v>0.66832555806388083</v>
      </c>
      <c r="AN219" s="14">
        <f t="shared" si="285"/>
        <v>0.66832555806388083</v>
      </c>
      <c r="AO219" s="14">
        <f t="shared" si="337"/>
        <v>-0.30981187258503495</v>
      </c>
      <c r="AP219" s="14">
        <f t="shared" si="286"/>
        <v>-30.655883862853589</v>
      </c>
      <c r="AQ219" s="14">
        <f t="shared" si="287"/>
        <v>1.5327941931426796</v>
      </c>
      <c r="AR219" s="14">
        <f t="shared" si="338"/>
        <v>153.53476143814953</v>
      </c>
      <c r="AW219" s="31">
        <f t="shared" si="339"/>
        <v>312</v>
      </c>
      <c r="AX219" s="48">
        <v>45002</v>
      </c>
      <c r="AY219" s="49">
        <v>98.949996999999996</v>
      </c>
      <c r="AZ219" s="53">
        <f t="shared" si="288"/>
        <v>55.482437910858231</v>
      </c>
      <c r="BA219" s="53">
        <f t="shared" si="289"/>
        <v>55.47543187103647</v>
      </c>
      <c r="BB219" s="54">
        <f t="shared" si="290"/>
        <v>1</v>
      </c>
      <c r="BC219" s="14">
        <f t="shared" si="291"/>
        <v>1</v>
      </c>
      <c r="BD219" s="14">
        <f t="shared" si="340"/>
        <v>0</v>
      </c>
      <c r="BE219" s="14">
        <f t="shared" si="292"/>
        <v>0</v>
      </c>
      <c r="BF219" s="14">
        <f t="shared" si="293"/>
        <v>0</v>
      </c>
      <c r="BG219" s="14">
        <f t="shared" si="341"/>
        <v>114.22845105</v>
      </c>
      <c r="BL219" s="31">
        <f t="shared" si="342"/>
        <v>312</v>
      </c>
      <c r="BM219" s="48">
        <v>45002</v>
      </c>
      <c r="BN219" s="49">
        <v>98.949996999999996</v>
      </c>
      <c r="BO219" s="53">
        <f t="shared" si="294"/>
        <v>0.43529421439172516</v>
      </c>
      <c r="BP219" s="53">
        <f t="shared" si="295"/>
        <v>0.42828817456995794</v>
      </c>
      <c r="BQ219" s="54">
        <f t="shared" si="296"/>
        <v>0.66832555806388083</v>
      </c>
      <c r="BR219" s="14">
        <f t="shared" si="297"/>
        <v>0.66832555806388083</v>
      </c>
      <c r="BS219" s="14">
        <f t="shared" si="343"/>
        <v>-0.30981187258503495</v>
      </c>
      <c r="BT219" s="14">
        <f t="shared" si="298"/>
        <v>-30.655883862853589</v>
      </c>
      <c r="BU219" s="14">
        <f t="shared" si="299"/>
        <v>1.5327941931426796</v>
      </c>
      <c r="BV219" s="14">
        <f t="shared" si="344"/>
        <v>153.53476143814953</v>
      </c>
      <c r="CA219" s="31">
        <f t="shared" si="345"/>
        <v>312</v>
      </c>
      <c r="CB219" s="48">
        <v>45002</v>
      </c>
      <c r="CC219" s="49">
        <v>98.949996999999996</v>
      </c>
      <c r="CD219" s="53">
        <f t="shared" si="300"/>
        <v>3.3189071871229552</v>
      </c>
      <c r="CE219" s="53">
        <f t="shared" si="301"/>
        <v>3.3119011473011883</v>
      </c>
      <c r="CF219" s="54">
        <f t="shared" si="302"/>
        <v>0.999548147696807</v>
      </c>
      <c r="CG219" s="14">
        <f t="shared" si="303"/>
        <v>0.999548147696807</v>
      </c>
      <c r="CH219" s="14">
        <f t="shared" si="346"/>
        <v>-4.5130412373450834E-4</v>
      </c>
      <c r="CI219" s="14">
        <f t="shared" si="304"/>
        <v>-4.4656541689617225E-2</v>
      </c>
      <c r="CJ219" s="14">
        <f t="shared" si="305"/>
        <v>2.2328270844808613E-3</v>
      </c>
      <c r="CK219" s="14">
        <f t="shared" si="347"/>
        <v>191.94767870146063</v>
      </c>
      <c r="CP219" s="31">
        <f t="shared" si="348"/>
        <v>312</v>
      </c>
      <c r="CQ219" s="48">
        <v>45002</v>
      </c>
      <c r="CR219" s="49">
        <v>98.949996999999996</v>
      </c>
      <c r="CS219" s="53">
        <f t="shared" si="306"/>
        <v>45.355213718976927</v>
      </c>
      <c r="CT219" s="53">
        <f t="shared" si="307"/>
        <v>45.348207679155159</v>
      </c>
      <c r="CU219" s="54">
        <f t="shared" si="308"/>
        <v>1</v>
      </c>
      <c r="CV219" s="14">
        <f t="shared" si="309"/>
        <v>1</v>
      </c>
      <c r="CW219" s="14">
        <f t="shared" si="349"/>
        <v>0</v>
      </c>
      <c r="CX219" s="14">
        <f t="shared" si="310"/>
        <v>0</v>
      </c>
      <c r="CY219" s="14">
        <f t="shared" si="311"/>
        <v>0</v>
      </c>
      <c r="CZ219" s="14">
        <f t="shared" si="350"/>
        <v>114.22845105</v>
      </c>
      <c r="DE219" s="31">
        <f t="shared" si="351"/>
        <v>312</v>
      </c>
      <c r="DF219" s="48">
        <v>45002</v>
      </c>
      <c r="DG219" s="49">
        <v>98.949996999999996</v>
      </c>
      <c r="DH219" s="53">
        <f t="shared" si="312"/>
        <v>-25.588188585048961</v>
      </c>
      <c r="DI219" s="53">
        <f t="shared" si="313"/>
        <v>-25.595194624870729</v>
      </c>
      <c r="DJ219" s="54">
        <f t="shared" si="314"/>
        <v>1.0324813311184659E-144</v>
      </c>
      <c r="DK219" s="14">
        <f t="shared" si="315"/>
        <v>1.0324813311184659E-144</v>
      </c>
      <c r="DL219" s="14">
        <f t="shared" si="352"/>
        <v>-3.8735411754985752E-125</v>
      </c>
      <c r="DM219" s="14">
        <f t="shared" si="316"/>
        <v>-3.8328688769496048E-123</v>
      </c>
      <c r="DN219" s="14">
        <f t="shared" si="317"/>
        <v>1.9164344384748027E-124</v>
      </c>
      <c r="DO219" s="14">
        <f t="shared" si="353"/>
        <v>118.70121366539827</v>
      </c>
      <c r="DT219" s="31">
        <f t="shared" si="354"/>
        <v>312</v>
      </c>
      <c r="DU219" s="48">
        <v>45002</v>
      </c>
      <c r="DV219" s="49">
        <v>98.949996999999996</v>
      </c>
      <c r="DW219" s="53">
        <f t="shared" si="318"/>
        <v>99.370955186000103</v>
      </c>
      <c r="DX219" s="53">
        <f t="shared" si="319"/>
        <v>99.363949146178328</v>
      </c>
      <c r="DY219" s="54">
        <f t="shared" si="320"/>
        <v>1</v>
      </c>
      <c r="DZ219" s="14">
        <f t="shared" si="321"/>
        <v>1</v>
      </c>
      <c r="EA219" s="14">
        <f t="shared" si="355"/>
        <v>0</v>
      </c>
      <c r="EB219" s="14">
        <f t="shared" si="322"/>
        <v>0</v>
      </c>
      <c r="EC219" s="14">
        <f t="shared" si="323"/>
        <v>0</v>
      </c>
      <c r="ED219" s="14">
        <f t="shared" si="356"/>
        <v>114.22845105</v>
      </c>
      <c r="EI219" s="31">
        <f t="shared" si="357"/>
        <v>312</v>
      </c>
      <c r="EJ219" s="48">
        <v>45002</v>
      </c>
      <c r="EK219" s="49">
        <v>98.949996999999996</v>
      </c>
      <c r="EL219" s="53">
        <f t="shared" si="324"/>
        <v>172.28313335816776</v>
      </c>
      <c r="EM219" s="53">
        <f t="shared" si="325"/>
        <v>172.27612731834597</v>
      </c>
      <c r="EN219" s="54">
        <f t="shared" si="326"/>
        <v>1</v>
      </c>
      <c r="EO219" s="14">
        <f t="shared" si="327"/>
        <v>1</v>
      </c>
      <c r="EP219" s="14">
        <f t="shared" si="358"/>
        <v>0</v>
      </c>
      <c r="EQ219" s="14">
        <f t="shared" si="328"/>
        <v>0</v>
      </c>
      <c r="ER219" s="14">
        <f t="shared" si="329"/>
        <v>0</v>
      </c>
      <c r="ES219" s="14">
        <f t="shared" si="359"/>
        <v>114.22845105</v>
      </c>
    </row>
    <row r="220" spans="4:149" x14ac:dyDescent="0.35">
      <c r="D220" s="31">
        <f t="shared" si="330"/>
        <v>315</v>
      </c>
      <c r="E220" s="48">
        <v>45005</v>
      </c>
      <c r="F220" s="49">
        <v>97.709998999999996</v>
      </c>
      <c r="G220" s="53">
        <f t="shared" si="270"/>
        <v>12.341095165597903</v>
      </c>
      <c r="H220" s="53">
        <f t="shared" si="271"/>
        <v>12.334290298167909</v>
      </c>
      <c r="I220" s="54">
        <f t="shared" si="272"/>
        <v>1</v>
      </c>
      <c r="J220" s="14">
        <f t="shared" si="273"/>
        <v>1</v>
      </c>
      <c r="K220" s="14">
        <f t="shared" si="331"/>
        <v>0</v>
      </c>
      <c r="L220" s="14">
        <f t="shared" si="274"/>
        <v>0</v>
      </c>
      <c r="M220" s="14">
        <f t="shared" si="275"/>
        <v>0</v>
      </c>
      <c r="N220" s="14">
        <f t="shared" si="332"/>
        <v>146.45150698593386</v>
      </c>
      <c r="S220" s="31">
        <f t="shared" si="333"/>
        <v>315</v>
      </c>
      <c r="T220" s="48">
        <v>45005</v>
      </c>
      <c r="U220" s="49">
        <v>97.709998999999996</v>
      </c>
      <c r="V220" s="53">
        <f t="shared" si="276"/>
        <v>7.5746135130405365</v>
      </c>
      <c r="W220" s="53">
        <f t="shared" si="277"/>
        <v>7.5678086456105422</v>
      </c>
      <c r="X220" s="54">
        <f t="shared" si="278"/>
        <v>0.99999999999998201</v>
      </c>
      <c r="Y220" s="14">
        <f t="shared" si="279"/>
        <v>0.99999999999998201</v>
      </c>
      <c r="Z220" s="14">
        <f t="shared" si="334"/>
        <v>-1.7985612998927536E-14</v>
      </c>
      <c r="AA220" s="14">
        <f t="shared" si="280"/>
        <v>-1.7573742281395966E-12</v>
      </c>
      <c r="AB220" s="14">
        <f t="shared" si="281"/>
        <v>8.7868711406979835E-14</v>
      </c>
      <c r="AC220" s="14">
        <f t="shared" si="335"/>
        <v>187.49278845169954</v>
      </c>
      <c r="AH220" s="31">
        <f t="shared" si="336"/>
        <v>315</v>
      </c>
      <c r="AI220" s="48">
        <v>45005</v>
      </c>
      <c r="AJ220" s="49">
        <v>97.709998999999996</v>
      </c>
      <c r="AK220" s="53">
        <f t="shared" si="282"/>
        <v>-1.518201939227257</v>
      </c>
      <c r="AL220" s="53">
        <f t="shared" si="283"/>
        <v>-1.5250068066572515</v>
      </c>
      <c r="AM220" s="54">
        <f t="shared" si="284"/>
        <v>6.4481749402571842E-2</v>
      </c>
      <c r="AN220" s="14">
        <f t="shared" si="285"/>
        <v>6.4481749402571842E-2</v>
      </c>
      <c r="AO220" s="14">
        <f t="shared" si="337"/>
        <v>-0.60384380866130893</v>
      </c>
      <c r="AP220" s="14">
        <f t="shared" si="286"/>
        <v>-59.001577940452684</v>
      </c>
      <c r="AQ220" s="14">
        <f t="shared" si="287"/>
        <v>2.9500788970226344</v>
      </c>
      <c r="AR220" s="14">
        <f t="shared" si="338"/>
        <v>97.483262394719475</v>
      </c>
      <c r="AW220" s="31">
        <f t="shared" si="339"/>
        <v>315</v>
      </c>
      <c r="AX220" s="48">
        <v>45005</v>
      </c>
      <c r="AY220" s="49">
        <v>97.709998999999996</v>
      </c>
      <c r="AZ220" s="53">
        <f t="shared" si="288"/>
        <v>55.15630124243107</v>
      </c>
      <c r="BA220" s="53">
        <f t="shared" si="289"/>
        <v>55.149496375001078</v>
      </c>
      <c r="BB220" s="54">
        <f t="shared" si="290"/>
        <v>1</v>
      </c>
      <c r="BC220" s="14">
        <f t="shared" si="291"/>
        <v>1</v>
      </c>
      <c r="BD220" s="14">
        <f t="shared" si="340"/>
        <v>0</v>
      </c>
      <c r="BE220" s="14">
        <f t="shared" si="292"/>
        <v>0</v>
      </c>
      <c r="BF220" s="14">
        <f t="shared" si="293"/>
        <v>0</v>
      </c>
      <c r="BG220" s="14">
        <f t="shared" si="341"/>
        <v>114.22845105</v>
      </c>
      <c r="BL220" s="31">
        <f t="shared" si="342"/>
        <v>315</v>
      </c>
      <c r="BM220" s="48">
        <v>45005</v>
      </c>
      <c r="BN220" s="49">
        <v>97.709998999999996</v>
      </c>
      <c r="BO220" s="53">
        <f t="shared" si="294"/>
        <v>-1.518201939227257</v>
      </c>
      <c r="BP220" s="53">
        <f t="shared" si="295"/>
        <v>-1.5250068066572515</v>
      </c>
      <c r="BQ220" s="54">
        <f t="shared" si="296"/>
        <v>6.4481749402571842E-2</v>
      </c>
      <c r="BR220" s="14">
        <f t="shared" si="297"/>
        <v>6.4481749402571842E-2</v>
      </c>
      <c r="BS220" s="14">
        <f t="shared" si="343"/>
        <v>-0.60384380866130893</v>
      </c>
      <c r="BT220" s="14">
        <f t="shared" si="298"/>
        <v>-59.001577940452684</v>
      </c>
      <c r="BU220" s="14">
        <f t="shared" si="299"/>
        <v>2.9500788970226344</v>
      </c>
      <c r="BV220" s="14">
        <f t="shared" si="344"/>
        <v>97.483262394719475</v>
      </c>
      <c r="CA220" s="31">
        <f t="shared" si="345"/>
        <v>315</v>
      </c>
      <c r="CB220" s="48">
        <v>45005</v>
      </c>
      <c r="CC220" s="49">
        <v>97.709998999999996</v>
      </c>
      <c r="CD220" s="53">
        <f t="shared" si="300"/>
        <v>1.4506593244720292</v>
      </c>
      <c r="CE220" s="53">
        <f t="shared" si="301"/>
        <v>1.4438544570420346</v>
      </c>
      <c r="CF220" s="54">
        <f t="shared" si="302"/>
        <v>0.92656262643882836</v>
      </c>
      <c r="CG220" s="14">
        <f t="shared" si="303"/>
        <v>0.92656262643882836</v>
      </c>
      <c r="CH220" s="14">
        <f t="shared" si="346"/>
        <v>-7.2985521257978636E-2</v>
      </c>
      <c r="CI220" s="14">
        <f t="shared" si="304"/>
        <v>-7.1314152091315712</v>
      </c>
      <c r="CJ220" s="14">
        <f t="shared" si="305"/>
        <v>0.35657076045657859</v>
      </c>
      <c r="CK220" s="14">
        <f t="shared" si="347"/>
        <v>185.17283425278563</v>
      </c>
      <c r="CP220" s="31">
        <f t="shared" si="348"/>
        <v>315</v>
      </c>
      <c r="CQ220" s="48">
        <v>45005</v>
      </c>
      <c r="CR220" s="49">
        <v>97.709998999999996</v>
      </c>
      <c r="CS220" s="53">
        <f t="shared" si="306"/>
        <v>44.729685778984475</v>
      </c>
      <c r="CT220" s="53">
        <f t="shared" si="307"/>
        <v>44.722880911554476</v>
      </c>
      <c r="CU220" s="54">
        <f t="shared" si="308"/>
        <v>1</v>
      </c>
      <c r="CV220" s="14">
        <f t="shared" si="309"/>
        <v>1</v>
      </c>
      <c r="CW220" s="14">
        <f t="shared" si="349"/>
        <v>0</v>
      </c>
      <c r="CX220" s="14">
        <f t="shared" si="310"/>
        <v>0</v>
      </c>
      <c r="CY220" s="14">
        <f t="shared" si="311"/>
        <v>0</v>
      </c>
      <c r="CZ220" s="14">
        <f t="shared" si="350"/>
        <v>114.22845105</v>
      </c>
      <c r="DE220" s="31">
        <f t="shared" si="351"/>
        <v>315</v>
      </c>
      <c r="DF220" s="48">
        <v>45005</v>
      </c>
      <c r="DG220" s="49">
        <v>97.709998999999996</v>
      </c>
      <c r="DH220" s="53">
        <f t="shared" si="312"/>
        <v>-28.311017327565057</v>
      </c>
      <c r="DI220" s="53">
        <f t="shared" si="313"/>
        <v>-28.317822194995053</v>
      </c>
      <c r="DJ220" s="54">
        <f t="shared" si="314"/>
        <v>1.264519195870029E-176</v>
      </c>
      <c r="DK220" s="14">
        <f t="shared" si="315"/>
        <v>1.264519195870029E-176</v>
      </c>
      <c r="DL220" s="14">
        <f t="shared" si="352"/>
        <v>-1.0324813311184659E-144</v>
      </c>
      <c r="DM220" s="14">
        <f t="shared" si="316"/>
        <v>-1.0088374983110398E-142</v>
      </c>
      <c r="DN220" s="14">
        <f t="shared" si="317"/>
        <v>5.0441874915551989E-144</v>
      </c>
      <c r="DO220" s="14">
        <f t="shared" si="353"/>
        <v>118.70121366539827</v>
      </c>
      <c r="DT220" s="31">
        <f t="shared" si="354"/>
        <v>315</v>
      </c>
      <c r="DU220" s="48">
        <v>45005</v>
      </c>
      <c r="DV220" s="49">
        <v>97.709998999999996</v>
      </c>
      <c r="DW220" s="53">
        <f t="shared" si="318"/>
        <v>100.34229537254897</v>
      </c>
      <c r="DX220" s="53">
        <f t="shared" si="319"/>
        <v>100.33549050511897</v>
      </c>
      <c r="DY220" s="54">
        <f t="shared" si="320"/>
        <v>1</v>
      </c>
      <c r="DZ220" s="14">
        <f t="shared" si="321"/>
        <v>1</v>
      </c>
      <c r="EA220" s="14">
        <f t="shared" si="355"/>
        <v>0</v>
      </c>
      <c r="EB220" s="14">
        <f t="shared" si="322"/>
        <v>0</v>
      </c>
      <c r="EC220" s="14">
        <f t="shared" si="323"/>
        <v>0</v>
      </c>
      <c r="ED220" s="14">
        <f t="shared" si="356"/>
        <v>114.22845105</v>
      </c>
      <c r="EI220" s="31">
        <f t="shared" si="357"/>
        <v>315</v>
      </c>
      <c r="EJ220" s="48">
        <v>45005</v>
      </c>
      <c r="EK220" s="49">
        <v>97.709998999999996</v>
      </c>
      <c r="EL220" s="53">
        <f t="shared" si="324"/>
        <v>175.4099772959874</v>
      </c>
      <c r="EM220" s="53">
        <f t="shared" si="325"/>
        <v>175.40317242855741</v>
      </c>
      <c r="EN220" s="54">
        <f t="shared" si="326"/>
        <v>1</v>
      </c>
      <c r="EO220" s="14">
        <f t="shared" si="327"/>
        <v>1</v>
      </c>
      <c r="EP220" s="14">
        <f t="shared" si="358"/>
        <v>0</v>
      </c>
      <c r="EQ220" s="14">
        <f t="shared" si="328"/>
        <v>0</v>
      </c>
      <c r="ER220" s="14">
        <f t="shared" si="329"/>
        <v>0</v>
      </c>
      <c r="ES220" s="14">
        <f t="shared" si="359"/>
        <v>114.22845105</v>
      </c>
    </row>
    <row r="221" spans="4:149" x14ac:dyDescent="0.35">
      <c r="D221" s="31">
        <f t="shared" si="330"/>
        <v>316</v>
      </c>
      <c r="E221" s="48">
        <v>45006</v>
      </c>
      <c r="F221" s="49">
        <v>100.610001</v>
      </c>
      <c r="G221" s="53">
        <f t="shared" si="270"/>
        <v>16.769984515352252</v>
      </c>
      <c r="H221" s="53">
        <f t="shared" si="271"/>
        <v>16.7632480402855</v>
      </c>
      <c r="I221" s="54">
        <f t="shared" si="272"/>
        <v>1</v>
      </c>
      <c r="J221" s="14">
        <f t="shared" si="273"/>
        <v>1</v>
      </c>
      <c r="K221" s="14">
        <f t="shared" si="331"/>
        <v>0</v>
      </c>
      <c r="L221" s="14">
        <f t="shared" si="274"/>
        <v>0</v>
      </c>
      <c r="M221" s="14">
        <f t="shared" si="275"/>
        <v>0</v>
      </c>
      <c r="N221" s="14">
        <f t="shared" si="332"/>
        <v>146.45150698593386</v>
      </c>
      <c r="S221" s="31">
        <f t="shared" si="333"/>
        <v>316</v>
      </c>
      <c r="T221" s="48">
        <v>45006</v>
      </c>
      <c r="U221" s="49">
        <v>100.610001</v>
      </c>
      <c r="V221" s="53">
        <f t="shared" si="276"/>
        <v>11.955110945460012</v>
      </c>
      <c r="W221" s="53">
        <f t="shared" si="277"/>
        <v>11.948374470393258</v>
      </c>
      <c r="X221" s="54">
        <f t="shared" si="278"/>
        <v>1</v>
      </c>
      <c r="Y221" s="14">
        <f t="shared" si="279"/>
        <v>1</v>
      </c>
      <c r="Z221" s="14">
        <f t="shared" si="334"/>
        <v>1.7985612998927536E-14</v>
      </c>
      <c r="AA221" s="14">
        <f t="shared" si="280"/>
        <v>1.8095325418077124E-12</v>
      </c>
      <c r="AB221" s="14">
        <f t="shared" si="281"/>
        <v>9.047662709038563E-14</v>
      </c>
      <c r="AC221" s="14">
        <f t="shared" si="335"/>
        <v>187.49278845170144</v>
      </c>
      <c r="AH221" s="31">
        <f t="shared" si="336"/>
        <v>316</v>
      </c>
      <c r="AI221" s="48">
        <v>45006</v>
      </c>
      <c r="AJ221" s="49">
        <v>100.610001</v>
      </c>
      <c r="AK221" s="53">
        <f t="shared" si="282"/>
        <v>2.7699802792080344</v>
      </c>
      <c r="AL221" s="53">
        <f t="shared" si="283"/>
        <v>2.7632438041412803</v>
      </c>
      <c r="AM221" s="54">
        <f t="shared" si="284"/>
        <v>0.9971970156612282</v>
      </c>
      <c r="AN221" s="14">
        <f t="shared" si="285"/>
        <v>0.9971970156612282</v>
      </c>
      <c r="AO221" s="14">
        <f t="shared" si="337"/>
        <v>0.93271526625865642</v>
      </c>
      <c r="AP221" s="14">
        <f t="shared" si="286"/>
        <v>93.840483870998682</v>
      </c>
      <c r="AQ221" s="14">
        <f t="shared" si="287"/>
        <v>4.6920241935499343</v>
      </c>
      <c r="AR221" s="14">
        <f t="shared" si="338"/>
        <v>196.01577045926808</v>
      </c>
      <c r="AW221" s="31">
        <f t="shared" si="339"/>
        <v>316</v>
      </c>
      <c r="AX221" s="48">
        <v>45006</v>
      </c>
      <c r="AY221" s="49">
        <v>100.610001</v>
      </c>
      <c r="AZ221" s="53">
        <f t="shared" si="288"/>
        <v>60.019873879392556</v>
      </c>
      <c r="BA221" s="53">
        <f t="shared" si="289"/>
        <v>60.013137404325803</v>
      </c>
      <c r="BB221" s="54">
        <f t="shared" si="290"/>
        <v>1</v>
      </c>
      <c r="BC221" s="14">
        <f t="shared" si="291"/>
        <v>1</v>
      </c>
      <c r="BD221" s="14">
        <f t="shared" si="340"/>
        <v>0</v>
      </c>
      <c r="BE221" s="14">
        <f t="shared" si="292"/>
        <v>0</v>
      </c>
      <c r="BF221" s="14">
        <f t="shared" si="293"/>
        <v>0</v>
      </c>
      <c r="BG221" s="14">
        <f t="shared" si="341"/>
        <v>114.22845105</v>
      </c>
      <c r="BL221" s="31">
        <f t="shared" si="342"/>
        <v>316</v>
      </c>
      <c r="BM221" s="48">
        <v>45006</v>
      </c>
      <c r="BN221" s="49">
        <v>100.610001</v>
      </c>
      <c r="BO221" s="53">
        <f t="shared" si="294"/>
        <v>2.7699802792080344</v>
      </c>
      <c r="BP221" s="53">
        <f t="shared" si="295"/>
        <v>2.7632438041412803</v>
      </c>
      <c r="BQ221" s="54">
        <f t="shared" si="296"/>
        <v>0.9971970156612282</v>
      </c>
      <c r="BR221" s="14">
        <f t="shared" si="297"/>
        <v>0.9971970156612282</v>
      </c>
      <c r="BS221" s="14">
        <f t="shared" si="343"/>
        <v>0.93271526625865642</v>
      </c>
      <c r="BT221" s="14">
        <f t="shared" si="298"/>
        <v>93.840483870998682</v>
      </c>
      <c r="BU221" s="14">
        <f t="shared" si="299"/>
        <v>4.6920241935499343</v>
      </c>
      <c r="BV221" s="14">
        <f t="shared" si="344"/>
        <v>196.01577045926808</v>
      </c>
      <c r="CA221" s="31">
        <f t="shared" si="345"/>
        <v>316</v>
      </c>
      <c r="CB221" s="48">
        <v>45006</v>
      </c>
      <c r="CC221" s="49">
        <v>100.610001</v>
      </c>
      <c r="CD221" s="53">
        <f t="shared" si="300"/>
        <v>5.7689830391563452</v>
      </c>
      <c r="CE221" s="53">
        <f t="shared" si="301"/>
        <v>5.7622465640895912</v>
      </c>
      <c r="CF221" s="54">
        <f t="shared" si="302"/>
        <v>0.9999999960124335</v>
      </c>
      <c r="CG221" s="14">
        <f t="shared" si="303"/>
        <v>0.9999999960124335</v>
      </c>
      <c r="CH221" s="14">
        <f t="shared" si="346"/>
        <v>7.3437369573605138E-2</v>
      </c>
      <c r="CI221" s="14">
        <f t="shared" si="304"/>
        <v>7.388533826237782</v>
      </c>
      <c r="CJ221" s="14">
        <f t="shared" si="305"/>
        <v>0.3694266913118891</v>
      </c>
      <c r="CK221" s="14">
        <f t="shared" si="347"/>
        <v>192.9307947703353</v>
      </c>
      <c r="CP221" s="31">
        <f t="shared" si="348"/>
        <v>316</v>
      </c>
      <c r="CQ221" s="48">
        <v>45006</v>
      </c>
      <c r="CR221" s="49">
        <v>100.610001</v>
      </c>
      <c r="CS221" s="53">
        <f t="shared" si="306"/>
        <v>49.487401737924571</v>
      </c>
      <c r="CT221" s="53">
        <f t="shared" si="307"/>
        <v>49.480665262857819</v>
      </c>
      <c r="CU221" s="54">
        <f t="shared" si="308"/>
        <v>1</v>
      </c>
      <c r="CV221" s="14">
        <f t="shared" si="309"/>
        <v>1</v>
      </c>
      <c r="CW221" s="14">
        <f t="shared" si="349"/>
        <v>0</v>
      </c>
      <c r="CX221" s="14">
        <f t="shared" si="310"/>
        <v>0</v>
      </c>
      <c r="CY221" s="14">
        <f t="shared" si="311"/>
        <v>0</v>
      </c>
      <c r="CZ221" s="14">
        <f t="shared" si="350"/>
        <v>114.22845105</v>
      </c>
      <c r="DE221" s="31">
        <f t="shared" si="351"/>
        <v>316</v>
      </c>
      <c r="DF221" s="48">
        <v>45006</v>
      </c>
      <c r="DG221" s="49">
        <v>100.610001</v>
      </c>
      <c r="DH221" s="53">
        <f t="shared" si="312"/>
        <v>-24.294850361039039</v>
      </c>
      <c r="DI221" s="53">
        <f t="shared" si="313"/>
        <v>-24.301586836105795</v>
      </c>
      <c r="DJ221" s="54">
        <f t="shared" si="314"/>
        <v>1.1110383236057981E-130</v>
      </c>
      <c r="DK221" s="14">
        <f t="shared" si="315"/>
        <v>1.1110383236057981E-130</v>
      </c>
      <c r="DL221" s="14">
        <f t="shared" si="352"/>
        <v>1.1110383236057981E-130</v>
      </c>
      <c r="DM221" s="14">
        <f t="shared" si="316"/>
        <v>1.1178156684901767E-128</v>
      </c>
      <c r="DN221" s="14">
        <f t="shared" si="317"/>
        <v>5.5890783424508837E-130</v>
      </c>
      <c r="DO221" s="14">
        <f t="shared" si="353"/>
        <v>118.70121366539827</v>
      </c>
      <c r="DT221" s="31">
        <f t="shared" si="354"/>
        <v>316</v>
      </c>
      <c r="DU221" s="48">
        <v>45006</v>
      </c>
      <c r="DV221" s="49">
        <v>100.610001</v>
      </c>
      <c r="DW221" s="53">
        <f t="shared" si="318"/>
        <v>105.66462082805242</v>
      </c>
      <c r="DX221" s="53">
        <f t="shared" si="319"/>
        <v>105.65788435298566</v>
      </c>
      <c r="DY221" s="54">
        <f t="shared" si="320"/>
        <v>1</v>
      </c>
      <c r="DZ221" s="14">
        <f t="shared" si="321"/>
        <v>1</v>
      </c>
      <c r="EA221" s="14">
        <f t="shared" si="355"/>
        <v>0</v>
      </c>
      <c r="EB221" s="14">
        <f t="shared" si="322"/>
        <v>0</v>
      </c>
      <c r="EC221" s="14">
        <f t="shared" si="323"/>
        <v>0</v>
      </c>
      <c r="ED221" s="14">
        <f t="shared" si="356"/>
        <v>114.22845105</v>
      </c>
      <c r="EI221" s="31">
        <f t="shared" si="357"/>
        <v>316</v>
      </c>
      <c r="EJ221" s="48">
        <v>45006</v>
      </c>
      <c r="EK221" s="49">
        <v>100.610001</v>
      </c>
      <c r="EL221" s="53">
        <f t="shared" si="324"/>
        <v>181.49443073664975</v>
      </c>
      <c r="EM221" s="53">
        <f t="shared" si="325"/>
        <v>181.48769426158302</v>
      </c>
      <c r="EN221" s="54">
        <f t="shared" si="326"/>
        <v>1</v>
      </c>
      <c r="EO221" s="14">
        <f t="shared" si="327"/>
        <v>1</v>
      </c>
      <c r="EP221" s="14">
        <f t="shared" si="358"/>
        <v>0</v>
      </c>
      <c r="EQ221" s="14">
        <f t="shared" si="328"/>
        <v>0</v>
      </c>
      <c r="ER221" s="14">
        <f t="shared" si="329"/>
        <v>0</v>
      </c>
      <c r="ES221" s="14">
        <f t="shared" si="359"/>
        <v>114.22845105</v>
      </c>
    </row>
    <row r="222" spans="4:149" x14ac:dyDescent="0.35">
      <c r="D222" s="31">
        <f t="shared" si="330"/>
        <v>317</v>
      </c>
      <c r="E222" s="48">
        <v>45007</v>
      </c>
      <c r="F222" s="49">
        <v>98.699996999999996</v>
      </c>
      <c r="G222" s="53">
        <f t="shared" si="270"/>
        <v>14.030565706334915</v>
      </c>
      <c r="H222" s="53">
        <f t="shared" si="271"/>
        <v>14.023898325146607</v>
      </c>
      <c r="I222" s="54">
        <f t="shared" si="272"/>
        <v>1</v>
      </c>
      <c r="J222" s="14">
        <f t="shared" si="273"/>
        <v>1</v>
      </c>
      <c r="K222" s="14">
        <f t="shared" si="331"/>
        <v>0</v>
      </c>
      <c r="L222" s="14">
        <f t="shared" si="274"/>
        <v>0</v>
      </c>
      <c r="M222" s="14">
        <f t="shared" si="275"/>
        <v>0</v>
      </c>
      <c r="N222" s="14">
        <f t="shared" si="332"/>
        <v>146.45150698593386</v>
      </c>
      <c r="S222" s="31">
        <f t="shared" si="333"/>
        <v>317</v>
      </c>
      <c r="T222" s="48">
        <v>45007</v>
      </c>
      <c r="U222" s="49">
        <v>98.699996999999996</v>
      </c>
      <c r="V222" s="53">
        <f t="shared" si="276"/>
        <v>9.1657957408751347</v>
      </c>
      <c r="W222" s="53">
        <f t="shared" si="277"/>
        <v>9.1591283596868251</v>
      </c>
      <c r="X222" s="54">
        <f t="shared" si="278"/>
        <v>1</v>
      </c>
      <c r="Y222" s="14">
        <f t="shared" si="279"/>
        <v>1</v>
      </c>
      <c r="Z222" s="14">
        <f t="shared" si="334"/>
        <v>0</v>
      </c>
      <c r="AA222" s="14">
        <f t="shared" si="280"/>
        <v>0</v>
      </c>
      <c r="AB222" s="14">
        <f t="shared" si="281"/>
        <v>0</v>
      </c>
      <c r="AC222" s="14">
        <f t="shared" si="335"/>
        <v>187.49278845170144</v>
      </c>
      <c r="AH222" s="31">
        <f t="shared" si="336"/>
        <v>317</v>
      </c>
      <c r="AI222" s="48">
        <v>45007</v>
      </c>
      <c r="AJ222" s="49">
        <v>98.699996999999996</v>
      </c>
      <c r="AK222" s="53">
        <f t="shared" si="282"/>
        <v>-0.1145201688541809</v>
      </c>
      <c r="AL222" s="53">
        <f t="shared" si="283"/>
        <v>-0.12118755004248935</v>
      </c>
      <c r="AM222" s="54">
        <f t="shared" si="284"/>
        <v>0.45441272957164408</v>
      </c>
      <c r="AN222" s="14">
        <f t="shared" si="285"/>
        <v>0.45441272957164408</v>
      </c>
      <c r="AO222" s="14">
        <f t="shared" si="337"/>
        <v>-0.54278428608958418</v>
      </c>
      <c r="AP222" s="14">
        <f t="shared" si="286"/>
        <v>-53.572807408689101</v>
      </c>
      <c r="AQ222" s="14">
        <f t="shared" si="287"/>
        <v>2.6786403704344552</v>
      </c>
      <c r="AR222" s="14">
        <f t="shared" si="338"/>
        <v>145.12160342101345</v>
      </c>
      <c r="AW222" s="31">
        <f t="shared" si="339"/>
        <v>317</v>
      </c>
      <c r="AX222" s="48">
        <v>45007</v>
      </c>
      <c r="AY222" s="49">
        <v>98.699996999999996</v>
      </c>
      <c r="AZ222" s="53">
        <f t="shared" si="288"/>
        <v>57.728652423147764</v>
      </c>
      <c r="BA222" s="53">
        <f t="shared" si="289"/>
        <v>57.721985041959449</v>
      </c>
      <c r="BB222" s="54">
        <f t="shared" si="290"/>
        <v>1</v>
      </c>
      <c r="BC222" s="14">
        <f t="shared" si="291"/>
        <v>1</v>
      </c>
      <c r="BD222" s="14">
        <f t="shared" si="340"/>
        <v>0</v>
      </c>
      <c r="BE222" s="14">
        <f t="shared" si="292"/>
        <v>0</v>
      </c>
      <c r="BF222" s="14">
        <f t="shared" si="293"/>
        <v>0</v>
      </c>
      <c r="BG222" s="14">
        <f t="shared" si="341"/>
        <v>114.22845105</v>
      </c>
      <c r="BL222" s="31">
        <f t="shared" si="342"/>
        <v>317</v>
      </c>
      <c r="BM222" s="48">
        <v>45007</v>
      </c>
      <c r="BN222" s="49">
        <v>98.699996999999996</v>
      </c>
      <c r="BO222" s="53">
        <f t="shared" si="294"/>
        <v>-0.1145201688541809</v>
      </c>
      <c r="BP222" s="53">
        <f t="shared" si="295"/>
        <v>-0.12118755004248935</v>
      </c>
      <c r="BQ222" s="54">
        <f t="shared" si="296"/>
        <v>0.45441272957164408</v>
      </c>
      <c r="BR222" s="14">
        <f t="shared" si="297"/>
        <v>0.45441272957164408</v>
      </c>
      <c r="BS222" s="14">
        <f t="shared" si="343"/>
        <v>-0.54278428608958418</v>
      </c>
      <c r="BT222" s="14">
        <f t="shared" si="298"/>
        <v>-53.572807408689101</v>
      </c>
      <c r="BU222" s="14">
        <f t="shared" si="299"/>
        <v>2.6786403704344552</v>
      </c>
      <c r="BV222" s="14">
        <f t="shared" si="344"/>
        <v>145.12160342101345</v>
      </c>
      <c r="CA222" s="31">
        <f t="shared" si="345"/>
        <v>317</v>
      </c>
      <c r="CB222" s="48">
        <v>45007</v>
      </c>
      <c r="CC222" s="49">
        <v>98.699996999999996</v>
      </c>
      <c r="CD222" s="53">
        <f t="shared" si="300"/>
        <v>2.9155611699698509</v>
      </c>
      <c r="CE222" s="53">
        <f t="shared" si="301"/>
        <v>2.9088937887815423</v>
      </c>
      <c r="CF222" s="54">
        <f t="shared" si="302"/>
        <v>0.99822475250384157</v>
      </c>
      <c r="CG222" s="14">
        <f t="shared" si="303"/>
        <v>0.99822475250384157</v>
      </c>
      <c r="CH222" s="14">
        <f t="shared" si="346"/>
        <v>-1.7752435085919283E-3</v>
      </c>
      <c r="CI222" s="14">
        <f t="shared" si="304"/>
        <v>-0.17521652897229278</v>
      </c>
      <c r="CJ222" s="14">
        <f t="shared" si="305"/>
        <v>8.7608264486146396E-3</v>
      </c>
      <c r="CK222" s="14">
        <f t="shared" si="347"/>
        <v>192.76433906781162</v>
      </c>
      <c r="CP222" s="31">
        <f t="shared" si="348"/>
        <v>317</v>
      </c>
      <c r="CQ222" s="48">
        <v>45007</v>
      </c>
      <c r="CR222" s="49">
        <v>98.699996999999996</v>
      </c>
      <c r="CS222" s="53">
        <f t="shared" si="306"/>
        <v>47.087032577457379</v>
      </c>
      <c r="CT222" s="53">
        <f t="shared" si="307"/>
        <v>47.080365196269071</v>
      </c>
      <c r="CU222" s="54">
        <f t="shared" si="308"/>
        <v>1</v>
      </c>
      <c r="CV222" s="14">
        <f t="shared" si="309"/>
        <v>1</v>
      </c>
      <c r="CW222" s="14">
        <f t="shared" si="349"/>
        <v>0</v>
      </c>
      <c r="CX222" s="14">
        <f t="shared" si="310"/>
        <v>0</v>
      </c>
      <c r="CY222" s="14">
        <f t="shared" si="311"/>
        <v>0</v>
      </c>
      <c r="CZ222" s="14">
        <f t="shared" si="350"/>
        <v>114.22845105</v>
      </c>
      <c r="DE222" s="31">
        <f t="shared" si="351"/>
        <v>317</v>
      </c>
      <c r="DF222" s="48">
        <v>45007</v>
      </c>
      <c r="DG222" s="49">
        <v>98.699996999999996</v>
      </c>
      <c r="DH222" s="53">
        <f t="shared" si="312"/>
        <v>-27.459822866361169</v>
      </c>
      <c r="DI222" s="53">
        <f t="shared" si="313"/>
        <v>-27.46649024754948</v>
      </c>
      <c r="DJ222" s="54">
        <f t="shared" si="314"/>
        <v>2.6517113135103343E-166</v>
      </c>
      <c r="DK222" s="14">
        <f t="shared" si="315"/>
        <v>2.6517113135103343E-166</v>
      </c>
      <c r="DL222" s="14">
        <f t="shared" si="352"/>
        <v>-1.1110383236057981E-130</v>
      </c>
      <c r="DM222" s="14">
        <f t="shared" si="316"/>
        <v>-1.096594792067773E-128</v>
      </c>
      <c r="DN222" s="14">
        <f t="shared" si="317"/>
        <v>5.4829739603388653E-130</v>
      </c>
      <c r="DO222" s="14">
        <f t="shared" si="353"/>
        <v>118.70121366539827</v>
      </c>
      <c r="DT222" s="31">
        <f t="shared" si="354"/>
        <v>317</v>
      </c>
      <c r="DU222" s="48">
        <v>45007</v>
      </c>
      <c r="DV222" s="49">
        <v>98.699996999999996</v>
      </c>
      <c r="DW222" s="53">
        <f t="shared" si="318"/>
        <v>103.84641456447471</v>
      </c>
      <c r="DX222" s="53">
        <f t="shared" si="319"/>
        <v>103.83974718328641</v>
      </c>
      <c r="DY222" s="54">
        <f t="shared" si="320"/>
        <v>1</v>
      </c>
      <c r="DZ222" s="14">
        <f t="shared" si="321"/>
        <v>1</v>
      </c>
      <c r="EA222" s="14">
        <f t="shared" si="355"/>
        <v>0</v>
      </c>
      <c r="EB222" s="14">
        <f t="shared" si="322"/>
        <v>0</v>
      </c>
      <c r="EC222" s="14">
        <f t="shared" si="323"/>
        <v>0</v>
      </c>
      <c r="ED222" s="14">
        <f t="shared" si="356"/>
        <v>114.22845105</v>
      </c>
      <c r="EI222" s="31">
        <f t="shared" si="357"/>
        <v>317</v>
      </c>
      <c r="EJ222" s="48">
        <v>45007</v>
      </c>
      <c r="EK222" s="49">
        <v>98.699996999999996</v>
      </c>
      <c r="EL222" s="53">
        <f t="shared" si="324"/>
        <v>180.46204660029665</v>
      </c>
      <c r="EM222" s="53">
        <f t="shared" si="325"/>
        <v>180.45537921910832</v>
      </c>
      <c r="EN222" s="54">
        <f t="shared" si="326"/>
        <v>1</v>
      </c>
      <c r="EO222" s="14">
        <f t="shared" si="327"/>
        <v>1</v>
      </c>
      <c r="EP222" s="14">
        <f t="shared" si="358"/>
        <v>0</v>
      </c>
      <c r="EQ222" s="14">
        <f t="shared" si="328"/>
        <v>0</v>
      </c>
      <c r="ER222" s="14">
        <f t="shared" si="329"/>
        <v>0</v>
      </c>
      <c r="ES222" s="14">
        <f t="shared" si="359"/>
        <v>114.22845105</v>
      </c>
    </row>
    <row r="223" spans="4:149" x14ac:dyDescent="0.35">
      <c r="D223" s="31">
        <f t="shared" si="330"/>
        <v>318</v>
      </c>
      <c r="E223" s="48">
        <v>45008</v>
      </c>
      <c r="F223" s="49">
        <v>98.709998999999996</v>
      </c>
      <c r="G223" s="53">
        <f t="shared" si="270"/>
        <v>14.15549179578985</v>
      </c>
      <c r="H223" s="53">
        <f t="shared" si="271"/>
        <v>14.148894232035294</v>
      </c>
      <c r="I223" s="54">
        <f t="shared" si="272"/>
        <v>1</v>
      </c>
      <c r="J223" s="14">
        <f t="shared" si="273"/>
        <v>1</v>
      </c>
      <c r="K223" s="14">
        <f t="shared" si="331"/>
        <v>0</v>
      </c>
      <c r="L223" s="14">
        <f t="shared" si="274"/>
        <v>0</v>
      </c>
      <c r="M223" s="14">
        <f t="shared" si="275"/>
        <v>0</v>
      </c>
      <c r="N223" s="14">
        <f t="shared" si="332"/>
        <v>146.45150698593386</v>
      </c>
      <c r="S223" s="31">
        <f t="shared" si="333"/>
        <v>318</v>
      </c>
      <c r="T223" s="48">
        <v>45008</v>
      </c>
      <c r="U223" s="49">
        <v>98.709998999999996</v>
      </c>
      <c r="V223" s="53">
        <f t="shared" si="276"/>
        <v>9.2392413494394727</v>
      </c>
      <c r="W223" s="53">
        <f t="shared" si="277"/>
        <v>9.2326437856849193</v>
      </c>
      <c r="X223" s="54">
        <f t="shared" si="278"/>
        <v>1</v>
      </c>
      <c r="Y223" s="14">
        <f t="shared" si="279"/>
        <v>1</v>
      </c>
      <c r="Z223" s="14">
        <f t="shared" si="334"/>
        <v>0</v>
      </c>
      <c r="AA223" s="14">
        <f t="shared" si="280"/>
        <v>0</v>
      </c>
      <c r="AB223" s="14">
        <f t="shared" si="281"/>
        <v>0</v>
      </c>
      <c r="AC223" s="14">
        <f t="shared" si="335"/>
        <v>187.49278845170144</v>
      </c>
      <c r="AH223" s="31">
        <f t="shared" si="336"/>
        <v>318</v>
      </c>
      <c r="AI223" s="48">
        <v>45008</v>
      </c>
      <c r="AJ223" s="49">
        <v>98.709998999999996</v>
      </c>
      <c r="AK223" s="53">
        <f t="shared" si="282"/>
        <v>-0.13928169633979873</v>
      </c>
      <c r="AL223" s="53">
        <f t="shared" si="283"/>
        <v>-0.14587926009435334</v>
      </c>
      <c r="AM223" s="54">
        <f t="shared" si="284"/>
        <v>0.44461377654974515</v>
      </c>
      <c r="AN223" s="14">
        <f t="shared" si="285"/>
        <v>0.44461377654974515</v>
      </c>
      <c r="AO223" s="14">
        <f t="shared" si="337"/>
        <v>-9.7989530218989263E-3</v>
      </c>
      <c r="AP223" s="14">
        <f t="shared" si="286"/>
        <v>-0.96725464299268993</v>
      </c>
      <c r="AQ223" s="14">
        <f t="shared" si="287"/>
        <v>4.8362732149634498E-2</v>
      </c>
      <c r="AR223" s="14">
        <f t="shared" si="338"/>
        <v>144.20271151017039</v>
      </c>
      <c r="AW223" s="31">
        <f t="shared" si="339"/>
        <v>318</v>
      </c>
      <c r="AX223" s="48">
        <v>45008</v>
      </c>
      <c r="AY223" s="49">
        <v>98.709998999999996</v>
      </c>
      <c r="AZ223" s="53">
        <f t="shared" si="288"/>
        <v>58.316005006384181</v>
      </c>
      <c r="BA223" s="53">
        <f t="shared" si="289"/>
        <v>58.309407442629627</v>
      </c>
      <c r="BB223" s="54">
        <f t="shared" si="290"/>
        <v>1</v>
      </c>
      <c r="BC223" s="14">
        <f t="shared" si="291"/>
        <v>1</v>
      </c>
      <c r="BD223" s="14">
        <f t="shared" si="340"/>
        <v>0</v>
      </c>
      <c r="BE223" s="14">
        <f t="shared" si="292"/>
        <v>0</v>
      </c>
      <c r="BF223" s="14">
        <f t="shared" si="293"/>
        <v>0</v>
      </c>
      <c r="BG223" s="14">
        <f t="shared" si="341"/>
        <v>114.22845105</v>
      </c>
      <c r="BL223" s="31">
        <f t="shared" si="342"/>
        <v>318</v>
      </c>
      <c r="BM223" s="48">
        <v>45008</v>
      </c>
      <c r="BN223" s="49">
        <v>98.709998999999996</v>
      </c>
      <c r="BO223" s="53">
        <f t="shared" si="294"/>
        <v>-0.13928169633979873</v>
      </c>
      <c r="BP223" s="53">
        <f t="shared" si="295"/>
        <v>-0.14587926009435334</v>
      </c>
      <c r="BQ223" s="54">
        <f t="shared" si="296"/>
        <v>0.44461377654974515</v>
      </c>
      <c r="BR223" s="14">
        <f t="shared" si="297"/>
        <v>0.44461377654974515</v>
      </c>
      <c r="BS223" s="14">
        <f t="shared" si="343"/>
        <v>-9.7989530218989263E-3</v>
      </c>
      <c r="BT223" s="14">
        <f t="shared" si="298"/>
        <v>-0.96725464299268993</v>
      </c>
      <c r="BU223" s="14">
        <f t="shared" si="299"/>
        <v>4.8362732149634498E-2</v>
      </c>
      <c r="BV223" s="14">
        <f t="shared" si="344"/>
        <v>144.20271151017039</v>
      </c>
      <c r="CA223" s="31">
        <f t="shared" si="345"/>
        <v>318</v>
      </c>
      <c r="CB223" s="48">
        <v>45008</v>
      </c>
      <c r="CC223" s="49">
        <v>98.709998999999996</v>
      </c>
      <c r="CD223" s="53">
        <f t="shared" si="300"/>
        <v>2.9228648882343591</v>
      </c>
      <c r="CE223" s="53">
        <f t="shared" si="301"/>
        <v>2.9162673244798043</v>
      </c>
      <c r="CF223" s="54">
        <f t="shared" si="302"/>
        <v>0.99826586510530146</v>
      </c>
      <c r="CG223" s="14">
        <f t="shared" si="303"/>
        <v>0.99826586510530146</v>
      </c>
      <c r="CH223" s="14">
        <f t="shared" si="346"/>
        <v>4.1112601459891707E-5</v>
      </c>
      <c r="CI223" s="14">
        <f t="shared" si="304"/>
        <v>4.0582248489933088E-3</v>
      </c>
      <c r="CJ223" s="14">
        <f t="shared" si="305"/>
        <v>2.0291124244966544E-4</v>
      </c>
      <c r="CK223" s="14">
        <f t="shared" si="347"/>
        <v>192.76860020390305</v>
      </c>
      <c r="CP223" s="31">
        <f t="shared" si="348"/>
        <v>318</v>
      </c>
      <c r="CQ223" s="48">
        <v>45008</v>
      </c>
      <c r="CR223" s="49">
        <v>98.709998999999996</v>
      </c>
      <c r="CS223" s="53">
        <f t="shared" si="306"/>
        <v>47.561772290814901</v>
      </c>
      <c r="CT223" s="53">
        <f t="shared" si="307"/>
        <v>47.555174727060347</v>
      </c>
      <c r="CU223" s="54">
        <f t="shared" si="308"/>
        <v>1</v>
      </c>
      <c r="CV223" s="14">
        <f t="shared" si="309"/>
        <v>1</v>
      </c>
      <c r="CW223" s="14">
        <f t="shared" si="349"/>
        <v>0</v>
      </c>
      <c r="CX223" s="14">
        <f t="shared" si="310"/>
        <v>0</v>
      </c>
      <c r="CY223" s="14">
        <f t="shared" si="311"/>
        <v>0</v>
      </c>
      <c r="CZ223" s="14">
        <f t="shared" si="350"/>
        <v>114.22845105</v>
      </c>
      <c r="DE223" s="31">
        <f t="shared" si="351"/>
        <v>318</v>
      </c>
      <c r="DF223" s="48">
        <v>45008</v>
      </c>
      <c r="DG223" s="49">
        <v>98.709998999999996</v>
      </c>
      <c r="DH223" s="53">
        <f t="shared" si="312"/>
        <v>-27.773960734960962</v>
      </c>
      <c r="DI223" s="53">
        <f t="shared" si="313"/>
        <v>-27.780558298715519</v>
      </c>
      <c r="DJ223" s="54">
        <f t="shared" si="314"/>
        <v>4.4758161864988985E-170</v>
      </c>
      <c r="DK223" s="14">
        <f t="shared" si="315"/>
        <v>4.4758161864988985E-170</v>
      </c>
      <c r="DL223" s="14">
        <f t="shared" si="352"/>
        <v>-2.6512637318916845E-166</v>
      </c>
      <c r="DM223" s="14">
        <f t="shared" si="316"/>
        <v>-2.6170624032376443E-164</v>
      </c>
      <c r="DN223" s="14">
        <f t="shared" si="317"/>
        <v>1.3085312016188221E-165</v>
      </c>
      <c r="DO223" s="14">
        <f t="shared" si="353"/>
        <v>118.70121366539827</v>
      </c>
      <c r="DT223" s="31">
        <f t="shared" si="354"/>
        <v>318</v>
      </c>
      <c r="DU223" s="48">
        <v>45008</v>
      </c>
      <c r="DV223" s="49">
        <v>98.709998999999996</v>
      </c>
      <c r="DW223" s="53">
        <f t="shared" si="318"/>
        <v>104.92179938551293</v>
      </c>
      <c r="DX223" s="53">
        <f t="shared" si="319"/>
        <v>104.91520182175837</v>
      </c>
      <c r="DY223" s="54">
        <f t="shared" si="320"/>
        <v>1</v>
      </c>
      <c r="DZ223" s="14">
        <f t="shared" si="321"/>
        <v>1</v>
      </c>
      <c r="EA223" s="14">
        <f t="shared" si="355"/>
        <v>0</v>
      </c>
      <c r="EB223" s="14">
        <f t="shared" si="322"/>
        <v>0</v>
      </c>
      <c r="EC223" s="14">
        <f t="shared" si="323"/>
        <v>0</v>
      </c>
      <c r="ED223" s="14">
        <f t="shared" si="356"/>
        <v>114.22845105</v>
      </c>
      <c r="EI223" s="31">
        <f t="shared" si="357"/>
        <v>318</v>
      </c>
      <c r="EJ223" s="48">
        <v>45008</v>
      </c>
      <c r="EK223" s="49">
        <v>98.709998999999996</v>
      </c>
      <c r="EL223" s="53">
        <f t="shared" si="324"/>
        <v>182.34820142874446</v>
      </c>
      <c r="EM223" s="53">
        <f t="shared" si="325"/>
        <v>182.34160386498993</v>
      </c>
      <c r="EN223" s="54">
        <f t="shared" si="326"/>
        <v>1</v>
      </c>
      <c r="EO223" s="14">
        <f t="shared" si="327"/>
        <v>1</v>
      </c>
      <c r="EP223" s="14">
        <f t="shared" si="358"/>
        <v>0</v>
      </c>
      <c r="EQ223" s="14">
        <f t="shared" si="328"/>
        <v>0</v>
      </c>
      <c r="ER223" s="14">
        <f t="shared" si="329"/>
        <v>0</v>
      </c>
      <c r="ES223" s="14">
        <f t="shared" si="359"/>
        <v>114.22845105</v>
      </c>
    </row>
    <row r="224" spans="4:149" x14ac:dyDescent="0.35">
      <c r="D224" s="31">
        <f t="shared" si="330"/>
        <v>319</v>
      </c>
      <c r="E224" s="48">
        <v>45009</v>
      </c>
      <c r="F224" s="49">
        <v>98.129997000000003</v>
      </c>
      <c r="G224" s="53">
        <f t="shared" si="270"/>
        <v>13.36631139905696</v>
      </c>
      <c r="H224" s="53">
        <f t="shared" si="271"/>
        <v>13.359784399510414</v>
      </c>
      <c r="I224" s="54">
        <f t="shared" si="272"/>
        <v>1</v>
      </c>
      <c r="J224" s="14">
        <f t="shared" si="273"/>
        <v>1</v>
      </c>
      <c r="K224" s="14">
        <f t="shared" si="331"/>
        <v>0</v>
      </c>
      <c r="L224" s="14">
        <f t="shared" si="274"/>
        <v>0</v>
      </c>
      <c r="M224" s="14">
        <f t="shared" si="275"/>
        <v>0</v>
      </c>
      <c r="N224" s="14">
        <f t="shared" si="332"/>
        <v>146.45150698593386</v>
      </c>
      <c r="S224" s="31">
        <f t="shared" si="333"/>
        <v>319</v>
      </c>
      <c r="T224" s="48">
        <v>45009</v>
      </c>
      <c r="U224" s="49">
        <v>98.129997000000003</v>
      </c>
      <c r="V224" s="53">
        <f t="shared" si="276"/>
        <v>8.3969107545729997</v>
      </c>
      <c r="W224" s="53">
        <f t="shared" si="277"/>
        <v>8.390383755026452</v>
      </c>
      <c r="X224" s="54">
        <f t="shared" si="278"/>
        <v>1</v>
      </c>
      <c r="Y224" s="14">
        <f t="shared" si="279"/>
        <v>1</v>
      </c>
      <c r="Z224" s="14">
        <f t="shared" si="334"/>
        <v>0</v>
      </c>
      <c r="AA224" s="14">
        <f t="shared" si="280"/>
        <v>0</v>
      </c>
      <c r="AB224" s="14">
        <f t="shared" si="281"/>
        <v>0</v>
      </c>
      <c r="AC224" s="14">
        <f t="shared" si="335"/>
        <v>187.49278845170144</v>
      </c>
      <c r="AH224" s="31">
        <f t="shared" si="336"/>
        <v>319</v>
      </c>
      <c r="AI224" s="48">
        <v>45009</v>
      </c>
      <c r="AJ224" s="49">
        <v>98.129997000000003</v>
      </c>
      <c r="AK224" s="53">
        <f t="shared" si="282"/>
        <v>-1.0830046762206771</v>
      </c>
      <c r="AL224" s="53">
        <f t="shared" si="283"/>
        <v>-1.0895316757672233</v>
      </c>
      <c r="AM224" s="54">
        <f t="shared" si="284"/>
        <v>0.13940317371866523</v>
      </c>
      <c r="AN224" s="14">
        <f t="shared" si="285"/>
        <v>0.13940317371866523</v>
      </c>
      <c r="AO224" s="14">
        <f t="shared" si="337"/>
        <v>-0.30521060283107992</v>
      </c>
      <c r="AP224" s="14">
        <f t="shared" si="286"/>
        <v>-29.950315540182064</v>
      </c>
      <c r="AQ224" s="14">
        <f t="shared" si="287"/>
        <v>1.4975157770091032</v>
      </c>
      <c r="AR224" s="14">
        <f t="shared" si="338"/>
        <v>115.74991174699743</v>
      </c>
      <c r="AW224" s="31">
        <f t="shared" si="339"/>
        <v>319</v>
      </c>
      <c r="AX224" s="48">
        <v>45009</v>
      </c>
      <c r="AY224" s="49">
        <v>98.129997000000003</v>
      </c>
      <c r="AZ224" s="53">
        <f t="shared" si="288"/>
        <v>58.004249438275842</v>
      </c>
      <c r="BA224" s="53">
        <f t="shared" si="289"/>
        <v>57.997722438729291</v>
      </c>
      <c r="BB224" s="54">
        <f t="shared" si="290"/>
        <v>1</v>
      </c>
      <c r="BC224" s="14">
        <f t="shared" si="291"/>
        <v>1</v>
      </c>
      <c r="BD224" s="14">
        <f t="shared" si="340"/>
        <v>0</v>
      </c>
      <c r="BE224" s="14">
        <f t="shared" si="292"/>
        <v>0</v>
      </c>
      <c r="BF224" s="14">
        <f t="shared" si="293"/>
        <v>0</v>
      </c>
      <c r="BG224" s="14">
        <f t="shared" si="341"/>
        <v>114.22845105</v>
      </c>
      <c r="BL224" s="31">
        <f t="shared" si="342"/>
        <v>319</v>
      </c>
      <c r="BM224" s="48">
        <v>45009</v>
      </c>
      <c r="BN224" s="49">
        <v>98.129997000000003</v>
      </c>
      <c r="BO224" s="53">
        <f t="shared" si="294"/>
        <v>-1.0830046762206771</v>
      </c>
      <c r="BP224" s="53">
        <f t="shared" si="295"/>
        <v>-1.0895316757672233</v>
      </c>
      <c r="BQ224" s="54">
        <f t="shared" si="296"/>
        <v>0.13940317371866523</v>
      </c>
      <c r="BR224" s="14">
        <f t="shared" si="297"/>
        <v>0.13940317371866523</v>
      </c>
      <c r="BS224" s="14">
        <f t="shared" si="343"/>
        <v>-0.30521060283107992</v>
      </c>
      <c r="BT224" s="14">
        <f t="shared" si="298"/>
        <v>-29.950315540182064</v>
      </c>
      <c r="BU224" s="14">
        <f t="shared" si="299"/>
        <v>1.4975157770091032</v>
      </c>
      <c r="BV224" s="14">
        <f t="shared" si="344"/>
        <v>115.74991174699743</v>
      </c>
      <c r="CA224" s="31">
        <f t="shared" si="345"/>
        <v>319</v>
      </c>
      <c r="CB224" s="48">
        <v>45009</v>
      </c>
      <c r="CC224" s="49">
        <v>98.129997000000003</v>
      </c>
      <c r="CD224" s="53">
        <f t="shared" si="300"/>
        <v>2.0122471578643299</v>
      </c>
      <c r="CE224" s="53">
        <f t="shared" si="301"/>
        <v>2.0057201583177839</v>
      </c>
      <c r="CF224" s="54">
        <f t="shared" si="302"/>
        <v>0.9779030551701211</v>
      </c>
      <c r="CG224" s="14">
        <f t="shared" si="303"/>
        <v>0.9779030551701211</v>
      </c>
      <c r="CH224" s="14">
        <f t="shared" si="346"/>
        <v>-2.0362809935180359E-2</v>
      </c>
      <c r="CI224" s="14">
        <f t="shared" si="304"/>
        <v>-1.9982024778508189</v>
      </c>
      <c r="CJ224" s="14">
        <f t="shared" si="305"/>
        <v>9.9910123892540947E-2</v>
      </c>
      <c r="CK224" s="14">
        <f t="shared" si="347"/>
        <v>190.87030784994477</v>
      </c>
      <c r="CP224" s="31">
        <f t="shared" si="348"/>
        <v>319</v>
      </c>
      <c r="CQ224" s="48">
        <v>45009</v>
      </c>
      <c r="CR224" s="49">
        <v>98.129997000000003</v>
      </c>
      <c r="CS224" s="53">
        <f t="shared" si="306"/>
        <v>47.133751368480844</v>
      </c>
      <c r="CT224" s="53">
        <f t="shared" si="307"/>
        <v>47.1272243689343</v>
      </c>
      <c r="CU224" s="54">
        <f t="shared" si="308"/>
        <v>1</v>
      </c>
      <c r="CV224" s="14">
        <f t="shared" si="309"/>
        <v>1</v>
      </c>
      <c r="CW224" s="14">
        <f t="shared" si="349"/>
        <v>0</v>
      </c>
      <c r="CX224" s="14">
        <f t="shared" si="310"/>
        <v>0</v>
      </c>
      <c r="CY224" s="14">
        <f t="shared" si="311"/>
        <v>0</v>
      </c>
      <c r="CZ224" s="14">
        <f t="shared" si="350"/>
        <v>114.22845105</v>
      </c>
      <c r="DE224" s="31">
        <f t="shared" si="351"/>
        <v>319</v>
      </c>
      <c r="DF224" s="48">
        <v>45009</v>
      </c>
      <c r="DG224" s="49">
        <v>98.129997000000003</v>
      </c>
      <c r="DH224" s="53">
        <f t="shared" si="312"/>
        <v>-29.016445684413856</v>
      </c>
      <c r="DI224" s="53">
        <f t="shared" si="313"/>
        <v>-29.022972683960401</v>
      </c>
      <c r="DJ224" s="54">
        <f t="shared" si="314"/>
        <v>2.0405035662597109E-185</v>
      </c>
      <c r="DK224" s="14">
        <f t="shared" si="315"/>
        <v>2.0405035662597109E-185</v>
      </c>
      <c r="DL224" s="14">
        <f t="shared" si="352"/>
        <v>-4.4758161864988963E-170</v>
      </c>
      <c r="DM224" s="14">
        <f t="shared" si="316"/>
        <v>-4.3921182895368814E-168</v>
      </c>
      <c r="DN224" s="14">
        <f t="shared" si="317"/>
        <v>2.1960591447684408E-169</v>
      </c>
      <c r="DO224" s="14">
        <f t="shared" si="353"/>
        <v>118.70121366539827</v>
      </c>
      <c r="DT224" s="31">
        <f t="shared" si="354"/>
        <v>319</v>
      </c>
      <c r="DU224" s="48">
        <v>45009</v>
      </c>
      <c r="DV224" s="49">
        <v>98.129997000000003</v>
      </c>
      <c r="DW224" s="53">
        <f t="shared" si="318"/>
        <v>105.11390488641563</v>
      </c>
      <c r="DX224" s="53">
        <f t="shared" si="319"/>
        <v>105.10737788686909</v>
      </c>
      <c r="DY224" s="54">
        <f t="shared" si="320"/>
        <v>1</v>
      </c>
      <c r="DZ224" s="14">
        <f t="shared" si="321"/>
        <v>1</v>
      </c>
      <c r="EA224" s="14">
        <f t="shared" si="355"/>
        <v>0</v>
      </c>
      <c r="EB224" s="14">
        <f t="shared" si="322"/>
        <v>0</v>
      </c>
      <c r="EC224" s="14">
        <f t="shared" si="323"/>
        <v>0</v>
      </c>
      <c r="ED224" s="14">
        <f t="shared" si="356"/>
        <v>114.22845105</v>
      </c>
      <c r="EI224" s="31">
        <f t="shared" si="357"/>
        <v>319</v>
      </c>
      <c r="EJ224" s="48">
        <v>45009</v>
      </c>
      <c r="EK224" s="49">
        <v>98.129997000000003</v>
      </c>
      <c r="EL224" s="53">
        <f t="shared" si="324"/>
        <v>183.37737344085878</v>
      </c>
      <c r="EM224" s="53">
        <f t="shared" si="325"/>
        <v>183.37084644131221</v>
      </c>
      <c r="EN224" s="54">
        <f t="shared" si="326"/>
        <v>1</v>
      </c>
      <c r="EO224" s="14">
        <f t="shared" si="327"/>
        <v>1</v>
      </c>
      <c r="EP224" s="14">
        <f t="shared" si="358"/>
        <v>0</v>
      </c>
      <c r="EQ224" s="14">
        <f t="shared" si="328"/>
        <v>0</v>
      </c>
      <c r="ER224" s="14">
        <f t="shared" si="329"/>
        <v>0</v>
      </c>
      <c r="ES224" s="14">
        <f t="shared" si="359"/>
        <v>114.22845105</v>
      </c>
    </row>
    <row r="225" spans="4:149" x14ac:dyDescent="0.35">
      <c r="D225" s="31">
        <f t="shared" si="330"/>
        <v>322</v>
      </c>
      <c r="E225" s="48">
        <v>45012</v>
      </c>
      <c r="F225" s="49">
        <v>98.040001000000004</v>
      </c>
      <c r="G225" s="53">
        <f t="shared" si="270"/>
        <v>13.557287195965342</v>
      </c>
      <c r="H225" s="53">
        <f t="shared" si="271"/>
        <v>13.550976621519522</v>
      </c>
      <c r="I225" s="54">
        <f t="shared" si="272"/>
        <v>1</v>
      </c>
      <c r="J225" s="14">
        <f t="shared" si="273"/>
        <v>1</v>
      </c>
      <c r="K225" s="14">
        <f t="shared" si="331"/>
        <v>0</v>
      </c>
      <c r="L225" s="14">
        <f t="shared" si="274"/>
        <v>0</v>
      </c>
      <c r="M225" s="14">
        <f t="shared" si="275"/>
        <v>0</v>
      </c>
      <c r="N225" s="14">
        <f t="shared" si="332"/>
        <v>146.45150698593386</v>
      </c>
      <c r="S225" s="31">
        <f t="shared" si="333"/>
        <v>322</v>
      </c>
      <c r="T225" s="48">
        <v>45012</v>
      </c>
      <c r="U225" s="49">
        <v>98.040001000000004</v>
      </c>
      <c r="V225" s="53">
        <f t="shared" si="276"/>
        <v>8.4174578457796514</v>
      </c>
      <c r="W225" s="53">
        <f t="shared" si="277"/>
        <v>8.4111472713338333</v>
      </c>
      <c r="X225" s="54">
        <f t="shared" si="278"/>
        <v>1</v>
      </c>
      <c r="Y225" s="14">
        <f t="shared" si="279"/>
        <v>1</v>
      </c>
      <c r="Z225" s="14">
        <f t="shared" si="334"/>
        <v>0</v>
      </c>
      <c r="AA225" s="14">
        <f t="shared" si="280"/>
        <v>0</v>
      </c>
      <c r="AB225" s="14">
        <f t="shared" si="281"/>
        <v>0</v>
      </c>
      <c r="AC225" s="14">
        <f t="shared" si="335"/>
        <v>187.49278845170144</v>
      </c>
      <c r="AH225" s="31">
        <f t="shared" si="336"/>
        <v>322</v>
      </c>
      <c r="AI225" s="48">
        <v>45012</v>
      </c>
      <c r="AJ225" s="49">
        <v>98.040001000000004</v>
      </c>
      <c r="AK225" s="53">
        <f t="shared" si="282"/>
        <v>-1.3875772186714648</v>
      </c>
      <c r="AL225" s="53">
        <f t="shared" si="283"/>
        <v>-1.3938877931172844</v>
      </c>
      <c r="AM225" s="54">
        <f t="shared" si="284"/>
        <v>8.26329112439078E-2</v>
      </c>
      <c r="AN225" s="14">
        <f t="shared" si="285"/>
        <v>8.26329112439078E-2</v>
      </c>
      <c r="AO225" s="14">
        <f t="shared" si="337"/>
        <v>-5.677026247475743E-2</v>
      </c>
      <c r="AP225" s="14">
        <f t="shared" si="286"/>
        <v>-5.5657565897954813</v>
      </c>
      <c r="AQ225" s="14">
        <f t="shared" si="287"/>
        <v>0.2782878294897741</v>
      </c>
      <c r="AR225" s="14">
        <f t="shared" si="338"/>
        <v>110.46244298669171</v>
      </c>
      <c r="AW225" s="31">
        <f t="shared" si="339"/>
        <v>322</v>
      </c>
      <c r="AX225" s="48">
        <v>45012</v>
      </c>
      <c r="AY225" s="49">
        <v>98.040001000000004</v>
      </c>
      <c r="AZ225" s="53">
        <f t="shared" si="288"/>
        <v>59.726111261381654</v>
      </c>
      <c r="BA225" s="53">
        <f t="shared" si="289"/>
        <v>59.719800686935841</v>
      </c>
      <c r="BB225" s="54">
        <f t="shared" si="290"/>
        <v>1</v>
      </c>
      <c r="BC225" s="14">
        <f t="shared" si="291"/>
        <v>1</v>
      </c>
      <c r="BD225" s="14">
        <f t="shared" si="340"/>
        <v>0</v>
      </c>
      <c r="BE225" s="14">
        <f t="shared" si="292"/>
        <v>0</v>
      </c>
      <c r="BF225" s="14">
        <f t="shared" si="293"/>
        <v>0</v>
      </c>
      <c r="BG225" s="14">
        <f t="shared" si="341"/>
        <v>114.22845105</v>
      </c>
      <c r="BL225" s="31">
        <f t="shared" si="342"/>
        <v>322</v>
      </c>
      <c r="BM225" s="48">
        <v>45012</v>
      </c>
      <c r="BN225" s="49">
        <v>98.040001000000004</v>
      </c>
      <c r="BO225" s="53">
        <f t="shared" si="294"/>
        <v>-1.3875772186714648</v>
      </c>
      <c r="BP225" s="53">
        <f t="shared" si="295"/>
        <v>-1.3938877931172844</v>
      </c>
      <c r="BQ225" s="54">
        <f t="shared" si="296"/>
        <v>8.26329112439078E-2</v>
      </c>
      <c r="BR225" s="14">
        <f t="shared" si="297"/>
        <v>8.26329112439078E-2</v>
      </c>
      <c r="BS225" s="14">
        <f t="shared" si="343"/>
        <v>-5.677026247475743E-2</v>
      </c>
      <c r="BT225" s="14">
        <f t="shared" si="298"/>
        <v>-5.5657565897954813</v>
      </c>
      <c r="BU225" s="14">
        <f t="shared" si="299"/>
        <v>0.2782878294897741</v>
      </c>
      <c r="BV225" s="14">
        <f t="shared" si="344"/>
        <v>110.46244298669171</v>
      </c>
      <c r="CA225" s="31">
        <f t="shared" si="345"/>
        <v>322</v>
      </c>
      <c r="CB225" s="48">
        <v>45012</v>
      </c>
      <c r="CC225" s="49">
        <v>98.040001000000004</v>
      </c>
      <c r="CD225" s="53">
        <f t="shared" si="300"/>
        <v>1.8138282145381088</v>
      </c>
      <c r="CE225" s="53">
        <f t="shared" si="301"/>
        <v>1.8075176400922894</v>
      </c>
      <c r="CF225" s="54">
        <f t="shared" si="302"/>
        <v>0.96514791136769329</v>
      </c>
      <c r="CG225" s="14">
        <f t="shared" si="303"/>
        <v>0.96514791136769329</v>
      </c>
      <c r="CH225" s="14">
        <f t="shared" si="346"/>
        <v>-1.2755143802427815E-2</v>
      </c>
      <c r="CI225" s="14">
        <f t="shared" si="304"/>
        <v>-1.2505143111451669</v>
      </c>
      <c r="CJ225" s="14">
        <f t="shared" si="305"/>
        <v>6.2525715557258346E-2</v>
      </c>
      <c r="CK225" s="14">
        <f t="shared" si="347"/>
        <v>189.68231925435686</v>
      </c>
      <c r="CP225" s="31">
        <f t="shared" si="348"/>
        <v>322</v>
      </c>
      <c r="CQ225" s="48">
        <v>45012</v>
      </c>
      <c r="CR225" s="49">
        <v>98.040001000000004</v>
      </c>
      <c r="CS225" s="53">
        <f t="shared" si="306"/>
        <v>48.482802655888641</v>
      </c>
      <c r="CT225" s="53">
        <f t="shared" si="307"/>
        <v>48.476492081442821</v>
      </c>
      <c r="CU225" s="54">
        <f t="shared" si="308"/>
        <v>1</v>
      </c>
      <c r="CV225" s="14">
        <f t="shared" si="309"/>
        <v>1</v>
      </c>
      <c r="CW225" s="14">
        <f t="shared" si="349"/>
        <v>0</v>
      </c>
      <c r="CX225" s="14">
        <f t="shared" si="310"/>
        <v>0</v>
      </c>
      <c r="CY225" s="14">
        <f t="shared" si="311"/>
        <v>0</v>
      </c>
      <c r="CZ225" s="14">
        <f t="shared" si="350"/>
        <v>114.22845105</v>
      </c>
      <c r="DE225" s="31">
        <f t="shared" si="351"/>
        <v>322</v>
      </c>
      <c r="DF225" s="48">
        <v>45012</v>
      </c>
      <c r="DG225" s="49">
        <v>98.040001000000004</v>
      </c>
      <c r="DH225" s="53">
        <f t="shared" si="312"/>
        <v>-30.279013071193713</v>
      </c>
      <c r="DI225" s="53">
        <f t="shared" si="313"/>
        <v>-30.285323645639533</v>
      </c>
      <c r="DJ225" s="54">
        <f t="shared" si="314"/>
        <v>1.0830772241992229E-201</v>
      </c>
      <c r="DK225" s="14">
        <f t="shared" si="315"/>
        <v>1.0830772241992229E-201</v>
      </c>
      <c r="DL225" s="14">
        <f t="shared" si="352"/>
        <v>-2.0405035662597109E-185</v>
      </c>
      <c r="DM225" s="14">
        <f t="shared" si="316"/>
        <v>-2.0005097167660563E-183</v>
      </c>
      <c r="DN225" s="14">
        <f t="shared" si="317"/>
        <v>1.0002548583830282E-184</v>
      </c>
      <c r="DO225" s="14">
        <f t="shared" si="353"/>
        <v>118.70121366539827</v>
      </c>
      <c r="DT225" s="31">
        <f t="shared" si="354"/>
        <v>322</v>
      </c>
      <c r="DU225" s="48">
        <v>45012</v>
      </c>
      <c r="DV225" s="49">
        <v>98.040001000000004</v>
      </c>
      <c r="DW225" s="53">
        <f t="shared" si="318"/>
        <v>108.45142183143069</v>
      </c>
      <c r="DX225" s="53">
        <f t="shared" si="319"/>
        <v>108.44511125698487</v>
      </c>
      <c r="DY225" s="54">
        <f t="shared" si="320"/>
        <v>1</v>
      </c>
      <c r="DZ225" s="14">
        <f t="shared" si="321"/>
        <v>1</v>
      </c>
      <c r="EA225" s="14">
        <f t="shared" si="355"/>
        <v>0</v>
      </c>
      <c r="EB225" s="14">
        <f t="shared" si="322"/>
        <v>0</v>
      </c>
      <c r="EC225" s="14">
        <f t="shared" si="323"/>
        <v>0</v>
      </c>
      <c r="ED225" s="14">
        <f t="shared" si="356"/>
        <v>114.22845105</v>
      </c>
      <c r="EI225" s="31">
        <f t="shared" si="357"/>
        <v>322</v>
      </c>
      <c r="EJ225" s="48">
        <v>45012</v>
      </c>
      <c r="EK225" s="49">
        <v>98.040001000000004</v>
      </c>
      <c r="EL225" s="53">
        <f t="shared" si="324"/>
        <v>189.39898502901059</v>
      </c>
      <c r="EM225" s="53">
        <f t="shared" si="325"/>
        <v>189.39267445456477</v>
      </c>
      <c r="EN225" s="54">
        <f t="shared" si="326"/>
        <v>1</v>
      </c>
      <c r="EO225" s="14">
        <f t="shared" si="327"/>
        <v>1</v>
      </c>
      <c r="EP225" s="14">
        <f t="shared" si="358"/>
        <v>0</v>
      </c>
      <c r="EQ225" s="14">
        <f t="shared" si="328"/>
        <v>0</v>
      </c>
      <c r="ER225" s="14">
        <f t="shared" si="329"/>
        <v>0</v>
      </c>
      <c r="ES225" s="14">
        <f t="shared" si="359"/>
        <v>114.22845105</v>
      </c>
    </row>
    <row r="226" spans="4:149" x14ac:dyDescent="0.35">
      <c r="D226" s="31">
        <f t="shared" si="330"/>
        <v>323</v>
      </c>
      <c r="E226" s="48">
        <v>45013</v>
      </c>
      <c r="F226" s="49">
        <v>97.239998</v>
      </c>
      <c r="G226" s="53">
        <f t="shared" si="270"/>
        <v>12.362841919217036</v>
      </c>
      <c r="H226" s="53">
        <f t="shared" si="271"/>
        <v>12.356605155198617</v>
      </c>
      <c r="I226" s="54">
        <f t="shared" si="272"/>
        <v>1</v>
      </c>
      <c r="J226" s="14">
        <f t="shared" si="273"/>
        <v>1</v>
      </c>
      <c r="K226" s="14">
        <f t="shared" si="331"/>
        <v>0</v>
      </c>
      <c r="L226" s="14">
        <f t="shared" si="274"/>
        <v>0</v>
      </c>
      <c r="M226" s="14">
        <f t="shared" si="275"/>
        <v>0</v>
      </c>
      <c r="N226" s="14">
        <f t="shared" si="332"/>
        <v>146.45150698593386</v>
      </c>
      <c r="S226" s="31">
        <f t="shared" si="333"/>
        <v>323</v>
      </c>
      <c r="T226" s="48">
        <v>45013</v>
      </c>
      <c r="U226" s="49">
        <v>97.239998</v>
      </c>
      <c r="V226" s="53">
        <f t="shared" si="276"/>
        <v>7.1621840688688403</v>
      </c>
      <c r="W226" s="53">
        <f t="shared" si="277"/>
        <v>7.1559473048504225</v>
      </c>
      <c r="X226" s="54">
        <f t="shared" si="278"/>
        <v>0.99999999999960298</v>
      </c>
      <c r="Y226" s="14">
        <f t="shared" si="279"/>
        <v>0.99999999999960298</v>
      </c>
      <c r="Z226" s="14">
        <f t="shared" si="334"/>
        <v>-3.9701575360595598E-13</v>
      </c>
      <c r="AA226" s="14">
        <f t="shared" si="280"/>
        <v>-3.8605811086611654E-11</v>
      </c>
      <c r="AB226" s="14">
        <f t="shared" si="281"/>
        <v>1.9302905543305827E-12</v>
      </c>
      <c r="AC226" s="14">
        <f t="shared" si="335"/>
        <v>187.49278845166478</v>
      </c>
      <c r="AH226" s="31">
        <f t="shared" si="336"/>
        <v>323</v>
      </c>
      <c r="AI226" s="48">
        <v>45013</v>
      </c>
      <c r="AJ226" s="49">
        <v>97.239998</v>
      </c>
      <c r="AK226" s="53">
        <f t="shared" si="282"/>
        <v>-2.7588909526266749</v>
      </c>
      <c r="AL226" s="53">
        <f t="shared" si="283"/>
        <v>-2.7651277166450923</v>
      </c>
      <c r="AM226" s="54">
        <f t="shared" si="284"/>
        <v>2.8998942423582859E-3</v>
      </c>
      <c r="AN226" s="14">
        <f t="shared" si="285"/>
        <v>2.8998942423582859E-3</v>
      </c>
      <c r="AO226" s="14">
        <f t="shared" si="337"/>
        <v>-7.9733017001549514E-2</v>
      </c>
      <c r="AP226" s="14">
        <f t="shared" si="286"/>
        <v>-7.7532384137646408</v>
      </c>
      <c r="AQ226" s="14">
        <f t="shared" si="287"/>
        <v>0.38766192068823208</v>
      </c>
      <c r="AR226" s="14">
        <f t="shared" si="338"/>
        <v>103.09686649361531</v>
      </c>
      <c r="AW226" s="31">
        <f t="shared" si="339"/>
        <v>323</v>
      </c>
      <c r="AX226" s="48">
        <v>45013</v>
      </c>
      <c r="AY226" s="49">
        <v>97.239998</v>
      </c>
      <c r="AZ226" s="53">
        <f t="shared" si="288"/>
        <v>59.078061619745903</v>
      </c>
      <c r="BA226" s="53">
        <f t="shared" si="289"/>
        <v>59.071824855727485</v>
      </c>
      <c r="BB226" s="54">
        <f t="shared" si="290"/>
        <v>1</v>
      </c>
      <c r="BC226" s="14">
        <f t="shared" si="291"/>
        <v>1</v>
      </c>
      <c r="BD226" s="14">
        <f t="shared" si="340"/>
        <v>0</v>
      </c>
      <c r="BE226" s="14">
        <f t="shared" si="292"/>
        <v>0</v>
      </c>
      <c r="BF226" s="14">
        <f t="shared" si="293"/>
        <v>0</v>
      </c>
      <c r="BG226" s="14">
        <f t="shared" si="341"/>
        <v>114.22845105</v>
      </c>
      <c r="BL226" s="31">
        <f t="shared" si="342"/>
        <v>323</v>
      </c>
      <c r="BM226" s="48">
        <v>45013</v>
      </c>
      <c r="BN226" s="49">
        <v>97.239998</v>
      </c>
      <c r="BO226" s="53">
        <f t="shared" si="294"/>
        <v>-2.7588909526266749</v>
      </c>
      <c r="BP226" s="53">
        <f t="shared" si="295"/>
        <v>-2.7651277166450923</v>
      </c>
      <c r="BQ226" s="54">
        <f t="shared" si="296"/>
        <v>2.8998942423582859E-3</v>
      </c>
      <c r="BR226" s="14">
        <f t="shared" si="297"/>
        <v>2.8998942423582859E-3</v>
      </c>
      <c r="BS226" s="14">
        <f t="shared" si="343"/>
        <v>-7.9733017001549514E-2</v>
      </c>
      <c r="BT226" s="14">
        <f t="shared" si="298"/>
        <v>-7.7532384137646408</v>
      </c>
      <c r="BU226" s="14">
        <f t="shared" si="299"/>
        <v>0.38766192068823208</v>
      </c>
      <c r="BV226" s="14">
        <f t="shared" si="344"/>
        <v>103.09686649361531</v>
      </c>
      <c r="CA226" s="31">
        <f t="shared" si="345"/>
        <v>323</v>
      </c>
      <c r="CB226" s="48">
        <v>45013</v>
      </c>
      <c r="CC226" s="49">
        <v>97.239998</v>
      </c>
      <c r="CD226" s="53">
        <f t="shared" si="300"/>
        <v>0.48040225421241356</v>
      </c>
      <c r="CE226" s="53">
        <f t="shared" si="301"/>
        <v>0.47416549019399579</v>
      </c>
      <c r="CF226" s="54">
        <f t="shared" si="302"/>
        <v>0.68452930413129098</v>
      </c>
      <c r="CG226" s="14">
        <f t="shared" si="303"/>
        <v>0.68452930413129098</v>
      </c>
      <c r="CH226" s="14">
        <f t="shared" si="346"/>
        <v>-0.28061860723640231</v>
      </c>
      <c r="CI226" s="14">
        <f t="shared" si="304"/>
        <v>-27.287352806430548</v>
      </c>
      <c r="CJ226" s="14">
        <f t="shared" si="305"/>
        <v>1.3643676403215275</v>
      </c>
      <c r="CK226" s="14">
        <f t="shared" si="347"/>
        <v>163.75933408824784</v>
      </c>
      <c r="CP226" s="31">
        <f t="shared" si="348"/>
        <v>323</v>
      </c>
      <c r="CQ226" s="48">
        <v>45013</v>
      </c>
      <c r="CR226" s="49">
        <v>97.239998</v>
      </c>
      <c r="CS226" s="53">
        <f t="shared" si="306"/>
        <v>47.701691476069442</v>
      </c>
      <c r="CT226" s="53">
        <f t="shared" si="307"/>
        <v>47.695454712051024</v>
      </c>
      <c r="CU226" s="54">
        <f t="shared" si="308"/>
        <v>1</v>
      </c>
      <c r="CV226" s="14">
        <f t="shared" si="309"/>
        <v>1</v>
      </c>
      <c r="CW226" s="14">
        <f t="shared" si="349"/>
        <v>0</v>
      </c>
      <c r="CX226" s="14">
        <f t="shared" si="310"/>
        <v>0</v>
      </c>
      <c r="CY226" s="14">
        <f t="shared" si="311"/>
        <v>0</v>
      </c>
      <c r="CZ226" s="14">
        <f t="shared" si="350"/>
        <v>114.22845105</v>
      </c>
      <c r="DE226" s="31">
        <f t="shared" si="351"/>
        <v>323</v>
      </c>
      <c r="DF226" s="48">
        <v>45013</v>
      </c>
      <c r="DG226" s="49">
        <v>97.239998</v>
      </c>
      <c r="DH226" s="53">
        <f t="shared" si="312"/>
        <v>-31.992249190254235</v>
      </c>
      <c r="DI226" s="53">
        <f t="shared" si="313"/>
        <v>-31.998485954272649</v>
      </c>
      <c r="DJ226" s="54">
        <f t="shared" si="314"/>
        <v>6.9882833774989875E-225</v>
      </c>
      <c r="DK226" s="14">
        <f t="shared" si="315"/>
        <v>6.9882833774989875E-225</v>
      </c>
      <c r="DL226" s="14">
        <f t="shared" si="352"/>
        <v>-1.0830772241992229E-201</v>
      </c>
      <c r="DM226" s="14">
        <f t="shared" si="316"/>
        <v>-1.0531842711497797E-199</v>
      </c>
      <c r="DN226" s="14">
        <f t="shared" si="317"/>
        <v>5.265921355748899E-201</v>
      </c>
      <c r="DO226" s="14">
        <f t="shared" si="353"/>
        <v>118.70121366539827</v>
      </c>
      <c r="DT226" s="31">
        <f t="shared" si="354"/>
        <v>323</v>
      </c>
      <c r="DU226" s="48">
        <v>45013</v>
      </c>
      <c r="DV226" s="49">
        <v>97.239998</v>
      </c>
      <c r="DW226" s="53">
        <f t="shared" si="318"/>
        <v>108.38002315619725</v>
      </c>
      <c r="DX226" s="53">
        <f t="shared" si="319"/>
        <v>108.37378639217883</v>
      </c>
      <c r="DY226" s="54">
        <f t="shared" si="320"/>
        <v>1</v>
      </c>
      <c r="DZ226" s="14">
        <f t="shared" si="321"/>
        <v>1</v>
      </c>
      <c r="EA226" s="14">
        <f t="shared" si="355"/>
        <v>0</v>
      </c>
      <c r="EB226" s="14">
        <f t="shared" si="322"/>
        <v>0</v>
      </c>
      <c r="EC226" s="14">
        <f t="shared" si="323"/>
        <v>0</v>
      </c>
      <c r="ED226" s="14">
        <f t="shared" si="356"/>
        <v>114.22845105</v>
      </c>
      <c r="EI226" s="31">
        <f t="shared" si="357"/>
        <v>323</v>
      </c>
      <c r="EJ226" s="48">
        <v>45013</v>
      </c>
      <c r="EK226" s="49">
        <v>97.239998</v>
      </c>
      <c r="EL226" s="53">
        <f t="shared" si="324"/>
        <v>190.28557902739357</v>
      </c>
      <c r="EM226" s="53">
        <f t="shared" si="325"/>
        <v>190.27934226337518</v>
      </c>
      <c r="EN226" s="54">
        <f t="shared" si="326"/>
        <v>1</v>
      </c>
      <c r="EO226" s="14">
        <f t="shared" si="327"/>
        <v>1</v>
      </c>
      <c r="EP226" s="14">
        <f t="shared" si="358"/>
        <v>0</v>
      </c>
      <c r="EQ226" s="14">
        <f t="shared" si="328"/>
        <v>0</v>
      </c>
      <c r="ER226" s="14">
        <f t="shared" si="329"/>
        <v>0</v>
      </c>
      <c r="ES226" s="14">
        <f t="shared" si="359"/>
        <v>114.22845105</v>
      </c>
    </row>
    <row r="227" spans="4:149" x14ac:dyDescent="0.35">
      <c r="D227" s="31">
        <f t="shared" si="330"/>
        <v>324</v>
      </c>
      <c r="E227" s="48">
        <v>45014</v>
      </c>
      <c r="F227" s="49">
        <v>100.25</v>
      </c>
      <c r="G227" s="53">
        <f t="shared" si="270"/>
        <v>17.418232910720274</v>
      </c>
      <c r="H227" s="53">
        <f t="shared" si="271"/>
        <v>17.412070841181016</v>
      </c>
      <c r="I227" s="54">
        <f t="shared" si="272"/>
        <v>1</v>
      </c>
      <c r="J227" s="14">
        <f t="shared" si="273"/>
        <v>1</v>
      </c>
      <c r="K227" s="14">
        <f t="shared" si="331"/>
        <v>0</v>
      </c>
      <c r="L227" s="14">
        <f t="shared" si="274"/>
        <v>0</v>
      </c>
      <c r="M227" s="14">
        <f t="shared" si="275"/>
        <v>0</v>
      </c>
      <c r="N227" s="14">
        <f t="shared" si="332"/>
        <v>146.45150698593386</v>
      </c>
      <c r="S227" s="31">
        <f t="shared" si="333"/>
        <v>324</v>
      </c>
      <c r="T227" s="48">
        <v>45014</v>
      </c>
      <c r="U227" s="49">
        <v>100.25</v>
      </c>
      <c r="V227" s="53">
        <f t="shared" si="276"/>
        <v>12.154534481723584</v>
      </c>
      <c r="W227" s="53">
        <f t="shared" si="277"/>
        <v>12.148372412184328</v>
      </c>
      <c r="X227" s="54">
        <f t="shared" si="278"/>
        <v>1</v>
      </c>
      <c r="Y227" s="14">
        <f t="shared" si="279"/>
        <v>1</v>
      </c>
      <c r="Z227" s="14">
        <f t="shared" si="334"/>
        <v>3.9701575360595598E-13</v>
      </c>
      <c r="AA227" s="14">
        <f t="shared" si="280"/>
        <v>3.9800829298997087E-11</v>
      </c>
      <c r="AB227" s="14">
        <f t="shared" si="281"/>
        <v>1.9900414649498544E-12</v>
      </c>
      <c r="AC227" s="14">
        <f t="shared" si="335"/>
        <v>187.49278845170656</v>
      </c>
      <c r="AH227" s="31">
        <f t="shared" si="336"/>
        <v>324</v>
      </c>
      <c r="AI227" s="48">
        <v>45014</v>
      </c>
      <c r="AJ227" s="49">
        <v>100.25</v>
      </c>
      <c r="AK227" s="53">
        <f t="shared" si="282"/>
        <v>2.1131996146148126</v>
      </c>
      <c r="AL227" s="53">
        <f t="shared" si="283"/>
        <v>2.1070375450755559</v>
      </c>
      <c r="AM227" s="54">
        <f t="shared" si="284"/>
        <v>0.9827081568592575</v>
      </c>
      <c r="AN227" s="14">
        <f t="shared" si="285"/>
        <v>0.9827081568592575</v>
      </c>
      <c r="AO227" s="14">
        <f t="shared" si="337"/>
        <v>0.97980826261689924</v>
      </c>
      <c r="AP227" s="14">
        <f t="shared" si="286"/>
        <v>98.225778327344145</v>
      </c>
      <c r="AQ227" s="14">
        <f t="shared" si="287"/>
        <v>4.9112889163672078</v>
      </c>
      <c r="AR227" s="14">
        <f t="shared" si="338"/>
        <v>206.23393373732665</v>
      </c>
      <c r="AW227" s="31">
        <f t="shared" si="339"/>
        <v>324</v>
      </c>
      <c r="AX227" s="48">
        <v>45014</v>
      </c>
      <c r="AY227" s="49">
        <v>100.25</v>
      </c>
      <c r="AZ227" s="53">
        <f t="shared" si="288"/>
        <v>64.699718373457571</v>
      </c>
      <c r="BA227" s="53">
        <f t="shared" si="289"/>
        <v>64.693556303918314</v>
      </c>
      <c r="BB227" s="54">
        <f t="shared" si="290"/>
        <v>1</v>
      </c>
      <c r="BC227" s="14">
        <f t="shared" si="291"/>
        <v>1</v>
      </c>
      <c r="BD227" s="14">
        <f t="shared" si="340"/>
        <v>0</v>
      </c>
      <c r="BE227" s="14">
        <f t="shared" si="292"/>
        <v>0</v>
      </c>
      <c r="BF227" s="14">
        <f t="shared" si="293"/>
        <v>0</v>
      </c>
      <c r="BG227" s="14">
        <f t="shared" si="341"/>
        <v>114.22845105</v>
      </c>
      <c r="BL227" s="31">
        <f t="shared" si="342"/>
        <v>324</v>
      </c>
      <c r="BM227" s="48">
        <v>45014</v>
      </c>
      <c r="BN227" s="49">
        <v>100.25</v>
      </c>
      <c r="BO227" s="53">
        <f t="shared" si="294"/>
        <v>2.1131996146148126</v>
      </c>
      <c r="BP227" s="53">
        <f t="shared" si="295"/>
        <v>2.1070375450755559</v>
      </c>
      <c r="BQ227" s="54">
        <f t="shared" si="296"/>
        <v>0.9827081568592575</v>
      </c>
      <c r="BR227" s="14">
        <f t="shared" si="297"/>
        <v>0.9827081568592575</v>
      </c>
      <c r="BS227" s="14">
        <f t="shared" si="343"/>
        <v>0.97980826261689924</v>
      </c>
      <c r="BT227" s="14">
        <f t="shared" si="298"/>
        <v>98.225778327344145</v>
      </c>
      <c r="BU227" s="14">
        <f t="shared" si="299"/>
        <v>4.9112889163672078</v>
      </c>
      <c r="BV227" s="14">
        <f t="shared" si="344"/>
        <v>206.23393373732665</v>
      </c>
      <c r="CA227" s="31">
        <f t="shared" si="345"/>
        <v>324</v>
      </c>
      <c r="CB227" s="48">
        <v>45014</v>
      </c>
      <c r="CC227" s="49">
        <v>100.25</v>
      </c>
      <c r="CD227" s="53">
        <f t="shared" si="300"/>
        <v>5.3917584151629265</v>
      </c>
      <c r="CE227" s="53">
        <f t="shared" si="301"/>
        <v>5.3855963456236706</v>
      </c>
      <c r="CF227" s="54">
        <f t="shared" si="302"/>
        <v>0.99999996511423506</v>
      </c>
      <c r="CG227" s="14">
        <f t="shared" si="303"/>
        <v>0.99999996511423506</v>
      </c>
      <c r="CH227" s="14">
        <f t="shared" si="346"/>
        <v>0.31547066098294407</v>
      </c>
      <c r="CI227" s="14">
        <f t="shared" si="304"/>
        <v>31.625933763540143</v>
      </c>
      <c r="CJ227" s="14">
        <f t="shared" si="305"/>
        <v>1.5812966881770072</v>
      </c>
      <c r="CK227" s="14">
        <f t="shared" si="347"/>
        <v>196.96656453996499</v>
      </c>
      <c r="CP227" s="31">
        <f t="shared" si="348"/>
        <v>324</v>
      </c>
      <c r="CQ227" s="48">
        <v>45014</v>
      </c>
      <c r="CR227" s="49">
        <v>100.25</v>
      </c>
      <c r="CS227" s="53">
        <f t="shared" si="306"/>
        <v>53.185447799217563</v>
      </c>
      <c r="CT227" s="53">
        <f t="shared" si="307"/>
        <v>53.179285729678313</v>
      </c>
      <c r="CU227" s="54">
        <f t="shared" si="308"/>
        <v>1</v>
      </c>
      <c r="CV227" s="14">
        <f t="shared" si="309"/>
        <v>1</v>
      </c>
      <c r="CW227" s="14">
        <f t="shared" si="349"/>
        <v>0</v>
      </c>
      <c r="CX227" s="14">
        <f t="shared" si="310"/>
        <v>0</v>
      </c>
      <c r="CY227" s="14">
        <f t="shared" si="311"/>
        <v>0</v>
      </c>
      <c r="CZ227" s="14">
        <f t="shared" si="350"/>
        <v>114.22845105</v>
      </c>
      <c r="DE227" s="31">
        <f t="shared" si="351"/>
        <v>324</v>
      </c>
      <c r="DF227" s="48">
        <v>45014</v>
      </c>
      <c r="DG227" s="49">
        <v>100.25</v>
      </c>
      <c r="DH227" s="53">
        <f t="shared" si="312"/>
        <v>-27.474515297142943</v>
      </c>
      <c r="DI227" s="53">
        <f t="shared" si="313"/>
        <v>-27.480677366682201</v>
      </c>
      <c r="DJ227" s="54">
        <f t="shared" si="314"/>
        <v>1.7702348645842496E-166</v>
      </c>
      <c r="DK227" s="14">
        <f t="shared" si="315"/>
        <v>1.7702348645842496E-166</v>
      </c>
      <c r="DL227" s="14">
        <f t="shared" si="352"/>
        <v>1.7702348645842496E-166</v>
      </c>
      <c r="DM227" s="14">
        <f t="shared" si="316"/>
        <v>1.7746604517457101E-164</v>
      </c>
      <c r="DN227" s="14">
        <f t="shared" si="317"/>
        <v>8.8733022587285503E-166</v>
      </c>
      <c r="DO227" s="14">
        <f t="shared" si="353"/>
        <v>118.70121366539827</v>
      </c>
      <c r="DT227" s="31">
        <f t="shared" si="354"/>
        <v>324</v>
      </c>
      <c r="DU227" s="48">
        <v>45014</v>
      </c>
      <c r="DV227" s="49">
        <v>100.25</v>
      </c>
      <c r="DW227" s="53">
        <f t="shared" si="318"/>
        <v>114.59930126343734</v>
      </c>
      <c r="DX227" s="53">
        <f t="shared" si="319"/>
        <v>114.59313919389808</v>
      </c>
      <c r="DY227" s="54">
        <f t="shared" si="320"/>
        <v>1</v>
      </c>
      <c r="DZ227" s="14">
        <f t="shared" si="321"/>
        <v>1</v>
      </c>
      <c r="EA227" s="14">
        <f t="shared" si="355"/>
        <v>0</v>
      </c>
      <c r="EB227" s="14">
        <f t="shared" si="322"/>
        <v>0</v>
      </c>
      <c r="EC227" s="14">
        <f t="shared" si="323"/>
        <v>0</v>
      </c>
      <c r="ED227" s="14">
        <f t="shared" si="356"/>
        <v>114.22845105</v>
      </c>
      <c r="EI227" s="31">
        <f t="shared" si="357"/>
        <v>324</v>
      </c>
      <c r="EJ227" s="48">
        <v>45014</v>
      </c>
      <c r="EK227" s="49">
        <v>100.25</v>
      </c>
      <c r="EL227" s="53">
        <f t="shared" si="324"/>
        <v>197.49768800050211</v>
      </c>
      <c r="EM227" s="53">
        <f t="shared" si="325"/>
        <v>197.49152593096287</v>
      </c>
      <c r="EN227" s="54">
        <f t="shared" si="326"/>
        <v>1</v>
      </c>
      <c r="EO227" s="14">
        <f t="shared" si="327"/>
        <v>1</v>
      </c>
      <c r="EP227" s="14">
        <f t="shared" si="358"/>
        <v>0</v>
      </c>
      <c r="EQ227" s="14">
        <f t="shared" si="328"/>
        <v>0</v>
      </c>
      <c r="ER227" s="14">
        <f t="shared" si="329"/>
        <v>0</v>
      </c>
      <c r="ES227" s="14">
        <f t="shared" si="359"/>
        <v>114.22845105</v>
      </c>
    </row>
    <row r="228" spans="4:149" x14ac:dyDescent="0.35">
      <c r="D228" s="31">
        <f t="shared" si="330"/>
        <v>325</v>
      </c>
      <c r="E228" s="48">
        <v>45015</v>
      </c>
      <c r="F228" s="49">
        <v>102</v>
      </c>
      <c r="G228" s="53">
        <f t="shared" si="270"/>
        <v>20.435760441663394</v>
      </c>
      <c r="H228" s="53">
        <f t="shared" si="271"/>
        <v>20.429673983202857</v>
      </c>
      <c r="I228" s="54">
        <f t="shared" si="272"/>
        <v>1</v>
      </c>
      <c r="J228" s="14">
        <f t="shared" si="273"/>
        <v>1</v>
      </c>
      <c r="K228" s="14">
        <f t="shared" si="331"/>
        <v>0</v>
      </c>
      <c r="L228" s="14">
        <f t="shared" si="274"/>
        <v>0</v>
      </c>
      <c r="M228" s="14">
        <f t="shared" si="275"/>
        <v>0</v>
      </c>
      <c r="N228" s="14">
        <f t="shared" si="332"/>
        <v>146.45150698593386</v>
      </c>
      <c r="S228" s="31">
        <f t="shared" si="333"/>
        <v>325</v>
      </c>
      <c r="T228" s="48">
        <v>45015</v>
      </c>
      <c r="U228" s="49">
        <v>102</v>
      </c>
      <c r="V228" s="53">
        <f t="shared" si="276"/>
        <v>15.106671947351471</v>
      </c>
      <c r="W228" s="53">
        <f t="shared" si="277"/>
        <v>15.100585488890934</v>
      </c>
      <c r="X228" s="54">
        <f t="shared" si="278"/>
        <v>1</v>
      </c>
      <c r="Y228" s="14">
        <f t="shared" si="279"/>
        <v>1</v>
      </c>
      <c r="Z228" s="14">
        <f t="shared" si="334"/>
        <v>0</v>
      </c>
      <c r="AA228" s="14">
        <f t="shared" si="280"/>
        <v>0</v>
      </c>
      <c r="AB228" s="14">
        <f t="shared" si="281"/>
        <v>0</v>
      </c>
      <c r="AC228" s="14">
        <f t="shared" si="335"/>
        <v>187.49278845170656</v>
      </c>
      <c r="AH228" s="31">
        <f t="shared" si="336"/>
        <v>325</v>
      </c>
      <c r="AI228" s="48">
        <v>45015</v>
      </c>
      <c r="AJ228" s="49">
        <v>102</v>
      </c>
      <c r="AK228" s="53">
        <f t="shared" si="282"/>
        <v>4.9405952182858597</v>
      </c>
      <c r="AL228" s="53">
        <f t="shared" si="283"/>
        <v>4.9345087598253228</v>
      </c>
      <c r="AM228" s="54">
        <f t="shared" si="284"/>
        <v>0.99999961057776676</v>
      </c>
      <c r="AN228" s="14">
        <f t="shared" si="285"/>
        <v>0.99999961057776676</v>
      </c>
      <c r="AO228" s="14">
        <f t="shared" si="337"/>
        <v>1.7291453718509264E-2</v>
      </c>
      <c r="AP228" s="14">
        <f t="shared" si="286"/>
        <v>1.763728279287945</v>
      </c>
      <c r="AQ228" s="14">
        <f t="shared" si="287"/>
        <v>8.8186413964397248E-2</v>
      </c>
      <c r="AR228" s="14">
        <f t="shared" si="338"/>
        <v>208.08584843057901</v>
      </c>
      <c r="AW228" s="31">
        <f t="shared" si="339"/>
        <v>325</v>
      </c>
      <c r="AX228" s="48">
        <v>45015</v>
      </c>
      <c r="AY228" s="49">
        <v>102</v>
      </c>
      <c r="AZ228" s="53">
        <f t="shared" si="288"/>
        <v>68.304616070893914</v>
      </c>
      <c r="BA228" s="53">
        <f t="shared" si="289"/>
        <v>68.298529612433384</v>
      </c>
      <c r="BB228" s="54">
        <f t="shared" si="290"/>
        <v>1</v>
      </c>
      <c r="BC228" s="14">
        <f t="shared" si="291"/>
        <v>1</v>
      </c>
      <c r="BD228" s="14">
        <f t="shared" si="340"/>
        <v>0</v>
      </c>
      <c r="BE228" s="14">
        <f t="shared" si="292"/>
        <v>0</v>
      </c>
      <c r="BF228" s="14">
        <f t="shared" si="293"/>
        <v>0</v>
      </c>
      <c r="BG228" s="14">
        <f t="shared" si="341"/>
        <v>114.22845105</v>
      </c>
      <c r="BL228" s="31">
        <f t="shared" si="342"/>
        <v>325</v>
      </c>
      <c r="BM228" s="48">
        <v>45015</v>
      </c>
      <c r="BN228" s="49">
        <v>102</v>
      </c>
      <c r="BO228" s="53">
        <f t="shared" si="294"/>
        <v>4.9405952182858597</v>
      </c>
      <c r="BP228" s="53">
        <f t="shared" si="295"/>
        <v>4.9345087598253228</v>
      </c>
      <c r="BQ228" s="54">
        <f t="shared" si="296"/>
        <v>0.99999961057776676</v>
      </c>
      <c r="BR228" s="14">
        <f t="shared" si="297"/>
        <v>0.99999961057776676</v>
      </c>
      <c r="BS228" s="14">
        <f t="shared" si="343"/>
        <v>1.7291453718509264E-2</v>
      </c>
      <c r="BT228" s="14">
        <f t="shared" si="298"/>
        <v>1.763728279287945</v>
      </c>
      <c r="BU228" s="14">
        <f t="shared" si="299"/>
        <v>8.8186413964397248E-2</v>
      </c>
      <c r="BV228" s="14">
        <f t="shared" si="344"/>
        <v>208.08584843057901</v>
      </c>
      <c r="CA228" s="31">
        <f t="shared" si="345"/>
        <v>325</v>
      </c>
      <c r="CB228" s="48">
        <v>45015</v>
      </c>
      <c r="CC228" s="49">
        <v>102</v>
      </c>
      <c r="CD228" s="53">
        <f t="shared" si="300"/>
        <v>8.2598830189846222</v>
      </c>
      <c r="CE228" s="53">
        <f t="shared" si="301"/>
        <v>8.2537965605240853</v>
      </c>
      <c r="CF228" s="54">
        <f t="shared" si="302"/>
        <v>0.99999999999999989</v>
      </c>
      <c r="CG228" s="14">
        <f t="shared" si="303"/>
        <v>0.99999999999999989</v>
      </c>
      <c r="CH228" s="14">
        <f t="shared" si="346"/>
        <v>3.4885764832459643E-8</v>
      </c>
      <c r="CI228" s="14">
        <f t="shared" si="304"/>
        <v>3.5583480129108835E-6</v>
      </c>
      <c r="CJ228" s="14">
        <f t="shared" si="305"/>
        <v>1.7791740064554418E-7</v>
      </c>
      <c r="CK228" s="14">
        <f t="shared" si="347"/>
        <v>196.96656827623042</v>
      </c>
      <c r="CP228" s="31">
        <f t="shared" si="348"/>
        <v>325</v>
      </c>
      <c r="CQ228" s="48">
        <v>45015</v>
      </c>
      <c r="CR228" s="49">
        <v>102</v>
      </c>
      <c r="CS228" s="53">
        <f t="shared" si="306"/>
        <v>56.647305595135386</v>
      </c>
      <c r="CT228" s="53">
        <f t="shared" si="307"/>
        <v>56.641219136674849</v>
      </c>
      <c r="CU228" s="54">
        <f t="shared" si="308"/>
        <v>1</v>
      </c>
      <c r="CV228" s="14">
        <f t="shared" si="309"/>
        <v>1</v>
      </c>
      <c r="CW228" s="14">
        <f t="shared" si="349"/>
        <v>0</v>
      </c>
      <c r="CX228" s="14">
        <f t="shared" si="310"/>
        <v>0</v>
      </c>
      <c r="CY228" s="14">
        <f t="shared" si="311"/>
        <v>0</v>
      </c>
      <c r="CZ228" s="14">
        <f t="shared" si="350"/>
        <v>114.22845105</v>
      </c>
      <c r="DE228" s="31">
        <f t="shared" si="351"/>
        <v>325</v>
      </c>
      <c r="DF228" s="48">
        <v>45015</v>
      </c>
      <c r="DG228" s="49">
        <v>102</v>
      </c>
      <c r="DH228" s="53">
        <f t="shared" si="312"/>
        <v>-25.014683040177037</v>
      </c>
      <c r="DI228" s="53">
        <f t="shared" si="313"/>
        <v>-25.02076949863757</v>
      </c>
      <c r="DJ228" s="54">
        <f t="shared" si="314"/>
        <v>2.1160808848772348E-138</v>
      </c>
      <c r="DK228" s="14">
        <f t="shared" si="315"/>
        <v>2.1160808848772348E-138</v>
      </c>
      <c r="DL228" s="14">
        <f t="shared" si="352"/>
        <v>2.1160808848772348E-138</v>
      </c>
      <c r="DM228" s="14">
        <f t="shared" si="316"/>
        <v>2.1584025025747795E-136</v>
      </c>
      <c r="DN228" s="14">
        <f t="shared" si="317"/>
        <v>1.0792012512873897E-137</v>
      </c>
      <c r="DO228" s="14">
        <f t="shared" si="353"/>
        <v>118.70121366539827</v>
      </c>
      <c r="DT228" s="31">
        <f t="shared" si="354"/>
        <v>325</v>
      </c>
      <c r="DU228" s="48">
        <v>45015</v>
      </c>
      <c r="DV228" s="49">
        <v>102</v>
      </c>
      <c r="DW228" s="53">
        <f t="shared" si="318"/>
        <v>118.82409332381897</v>
      </c>
      <c r="DX228" s="53">
        <f t="shared" si="319"/>
        <v>118.81800686535843</v>
      </c>
      <c r="DY228" s="54">
        <f t="shared" si="320"/>
        <v>1</v>
      </c>
      <c r="DZ228" s="14">
        <f t="shared" si="321"/>
        <v>1</v>
      </c>
      <c r="EA228" s="14">
        <f t="shared" si="355"/>
        <v>0</v>
      </c>
      <c r="EB228" s="14">
        <f t="shared" si="322"/>
        <v>0</v>
      </c>
      <c r="EC228" s="14">
        <f t="shared" si="323"/>
        <v>0</v>
      </c>
      <c r="ED228" s="14">
        <f t="shared" si="356"/>
        <v>114.22845105</v>
      </c>
      <c r="EI228" s="31">
        <f t="shared" si="357"/>
        <v>325</v>
      </c>
      <c r="EJ228" s="48">
        <v>45015</v>
      </c>
      <c r="EK228" s="49">
        <v>102</v>
      </c>
      <c r="EL228" s="53">
        <f t="shared" si="324"/>
        <v>202.75231317088921</v>
      </c>
      <c r="EM228" s="53">
        <f t="shared" si="325"/>
        <v>202.74622671242867</v>
      </c>
      <c r="EN228" s="54">
        <f t="shared" si="326"/>
        <v>1</v>
      </c>
      <c r="EO228" s="14">
        <f t="shared" si="327"/>
        <v>1</v>
      </c>
      <c r="EP228" s="14">
        <f t="shared" si="358"/>
        <v>0</v>
      </c>
      <c r="EQ228" s="14">
        <f t="shared" si="328"/>
        <v>0</v>
      </c>
      <c r="ER228" s="14">
        <f t="shared" si="329"/>
        <v>0</v>
      </c>
      <c r="ES228" s="14">
        <f t="shared" si="359"/>
        <v>114.22845105</v>
      </c>
    </row>
    <row r="229" spans="4:149" x14ac:dyDescent="0.35">
      <c r="D229" s="31">
        <f t="shared" si="330"/>
        <v>326</v>
      </c>
      <c r="E229" s="48">
        <v>45016</v>
      </c>
      <c r="F229" s="49">
        <v>103.290001</v>
      </c>
      <c r="G229" s="53">
        <f t="shared" si="270"/>
        <v>22.744563748892457</v>
      </c>
      <c r="H229" s="53">
        <f t="shared" si="271"/>
        <v>22.738553852705575</v>
      </c>
      <c r="I229" s="54">
        <f t="shared" si="272"/>
        <v>1</v>
      </c>
      <c r="J229" s="14">
        <f t="shared" si="273"/>
        <v>1</v>
      </c>
      <c r="K229" s="14">
        <f t="shared" si="331"/>
        <v>0</v>
      </c>
      <c r="L229" s="14">
        <f t="shared" si="274"/>
        <v>0</v>
      </c>
      <c r="M229" s="14">
        <f t="shared" si="275"/>
        <v>0</v>
      </c>
      <c r="N229" s="14">
        <f t="shared" si="332"/>
        <v>146.45150698593386</v>
      </c>
      <c r="S229" s="31">
        <f t="shared" si="333"/>
        <v>326</v>
      </c>
      <c r="T229" s="48">
        <v>45016</v>
      </c>
      <c r="U229" s="49">
        <v>103.290001</v>
      </c>
      <c r="V229" s="53">
        <f t="shared" si="276"/>
        <v>17.34758604003018</v>
      </c>
      <c r="W229" s="53">
        <f t="shared" si="277"/>
        <v>17.341576143843302</v>
      </c>
      <c r="X229" s="54">
        <f t="shared" si="278"/>
        <v>1</v>
      </c>
      <c r="Y229" s="14">
        <f t="shared" si="279"/>
        <v>1</v>
      </c>
      <c r="Z229" s="14">
        <f t="shared" si="334"/>
        <v>0</v>
      </c>
      <c r="AA229" s="14">
        <f t="shared" si="280"/>
        <v>0</v>
      </c>
      <c r="AB229" s="14">
        <f t="shared" si="281"/>
        <v>0</v>
      </c>
      <c r="AC229" s="14">
        <f t="shared" si="335"/>
        <v>187.49278845170656</v>
      </c>
      <c r="AH229" s="31">
        <f t="shared" si="336"/>
        <v>326</v>
      </c>
      <c r="AI229" s="48">
        <v>45016</v>
      </c>
      <c r="AJ229" s="49">
        <v>103.290001</v>
      </c>
      <c r="AK229" s="53">
        <f t="shared" si="282"/>
        <v>7.0519999277122691</v>
      </c>
      <c r="AL229" s="53">
        <f t="shared" si="283"/>
        <v>7.0459900315253918</v>
      </c>
      <c r="AM229" s="54">
        <f t="shared" si="284"/>
        <v>0.99999999999911815</v>
      </c>
      <c r="AN229" s="14">
        <f t="shared" si="285"/>
        <v>0.99999999999911815</v>
      </c>
      <c r="AO229" s="14">
        <f t="shared" si="337"/>
        <v>3.8942135138775313E-7</v>
      </c>
      <c r="AP229" s="14">
        <f t="shared" si="286"/>
        <v>4.0223331774262371E-5</v>
      </c>
      <c r="AQ229" s="14">
        <f t="shared" si="287"/>
        <v>2.0111665887131186E-6</v>
      </c>
      <c r="AR229" s="14">
        <f t="shared" si="338"/>
        <v>208.08589066507736</v>
      </c>
      <c r="AW229" s="31">
        <f t="shared" si="339"/>
        <v>326</v>
      </c>
      <c r="AX229" s="48">
        <v>45016</v>
      </c>
      <c r="AY229" s="49">
        <v>103.290001</v>
      </c>
      <c r="AZ229" s="53">
        <f t="shared" si="288"/>
        <v>71.2232383018588</v>
      </c>
      <c r="BA229" s="53">
        <f t="shared" si="289"/>
        <v>71.217228405671918</v>
      </c>
      <c r="BB229" s="54">
        <f t="shared" si="290"/>
        <v>1</v>
      </c>
      <c r="BC229" s="14">
        <f t="shared" si="291"/>
        <v>1</v>
      </c>
      <c r="BD229" s="14">
        <f t="shared" si="340"/>
        <v>0</v>
      </c>
      <c r="BE229" s="14">
        <f t="shared" si="292"/>
        <v>0</v>
      </c>
      <c r="BF229" s="14">
        <f t="shared" si="293"/>
        <v>0</v>
      </c>
      <c r="BG229" s="14">
        <f t="shared" si="341"/>
        <v>114.22845105</v>
      </c>
      <c r="BL229" s="31">
        <f t="shared" si="342"/>
        <v>326</v>
      </c>
      <c r="BM229" s="48">
        <v>45016</v>
      </c>
      <c r="BN229" s="49">
        <v>103.290001</v>
      </c>
      <c r="BO229" s="53">
        <f t="shared" si="294"/>
        <v>7.0519999277122691</v>
      </c>
      <c r="BP229" s="53">
        <f t="shared" si="295"/>
        <v>7.0459900315253918</v>
      </c>
      <c r="BQ229" s="54">
        <f t="shared" si="296"/>
        <v>0.99999999999911815</v>
      </c>
      <c r="BR229" s="14">
        <f t="shared" si="297"/>
        <v>0.99999999999911815</v>
      </c>
      <c r="BS229" s="14">
        <f t="shared" si="343"/>
        <v>3.8942135138775313E-7</v>
      </c>
      <c r="BT229" s="14">
        <f t="shared" si="298"/>
        <v>4.0223331774262371E-5</v>
      </c>
      <c r="BU229" s="14">
        <f t="shared" si="299"/>
        <v>2.0111665887131186E-6</v>
      </c>
      <c r="BV229" s="14">
        <f t="shared" si="344"/>
        <v>208.08589066507736</v>
      </c>
      <c r="CA229" s="31">
        <f t="shared" si="345"/>
        <v>326</v>
      </c>
      <c r="CB229" s="48">
        <v>45016</v>
      </c>
      <c r="CC229" s="49">
        <v>103.290001</v>
      </c>
      <c r="CD229" s="53">
        <f t="shared" si="300"/>
        <v>10.41357335416045</v>
      </c>
      <c r="CE229" s="53">
        <f t="shared" si="301"/>
        <v>10.407563457973573</v>
      </c>
      <c r="CF229" s="54">
        <f t="shared" si="302"/>
        <v>1</v>
      </c>
      <c r="CG229" s="14">
        <f t="shared" si="303"/>
        <v>1</v>
      </c>
      <c r="CH229" s="14">
        <f t="shared" si="346"/>
        <v>0</v>
      </c>
      <c r="CI229" s="14">
        <f t="shared" si="304"/>
        <v>0</v>
      </c>
      <c r="CJ229" s="14">
        <f t="shared" si="305"/>
        <v>0</v>
      </c>
      <c r="CK229" s="14">
        <f t="shared" si="347"/>
        <v>196.96656827623042</v>
      </c>
      <c r="CP229" s="31">
        <f t="shared" si="348"/>
        <v>326</v>
      </c>
      <c r="CQ229" s="48">
        <v>45016</v>
      </c>
      <c r="CR229" s="49">
        <v>103.290001</v>
      </c>
      <c r="CS229" s="53">
        <f t="shared" si="306"/>
        <v>59.417421068741319</v>
      </c>
      <c r="CT229" s="53">
        <f t="shared" si="307"/>
        <v>59.411411172554445</v>
      </c>
      <c r="CU229" s="54">
        <f t="shared" si="308"/>
        <v>1</v>
      </c>
      <c r="CV229" s="14">
        <f t="shared" si="309"/>
        <v>1</v>
      </c>
      <c r="CW229" s="14">
        <f t="shared" si="349"/>
        <v>0</v>
      </c>
      <c r="CX229" s="14">
        <f t="shared" si="310"/>
        <v>0</v>
      </c>
      <c r="CY229" s="14">
        <f t="shared" si="311"/>
        <v>0</v>
      </c>
      <c r="CZ229" s="14">
        <f t="shared" si="350"/>
        <v>114.22845105</v>
      </c>
      <c r="DE229" s="31">
        <f t="shared" si="351"/>
        <v>326</v>
      </c>
      <c r="DF229" s="48">
        <v>45016</v>
      </c>
      <c r="DG229" s="49">
        <v>103.290001</v>
      </c>
      <c r="DH229" s="53">
        <f t="shared" si="312"/>
        <v>-23.28488961657856</v>
      </c>
      <c r="DI229" s="53">
        <f t="shared" si="313"/>
        <v>-23.290899512765439</v>
      </c>
      <c r="DJ229" s="54">
        <f t="shared" si="314"/>
        <v>3.1537423802167006E-120</v>
      </c>
      <c r="DK229" s="14">
        <f t="shared" si="315"/>
        <v>3.1537423802167006E-120</v>
      </c>
      <c r="DL229" s="14">
        <f t="shared" si="352"/>
        <v>3.1537423802167006E-120</v>
      </c>
      <c r="DM229" s="14">
        <f t="shared" si="316"/>
        <v>3.2575005360632539E-118</v>
      </c>
      <c r="DN229" s="14">
        <f t="shared" si="317"/>
        <v>1.6287502680316271E-119</v>
      </c>
      <c r="DO229" s="14">
        <f t="shared" si="353"/>
        <v>118.70121366539827</v>
      </c>
      <c r="DT229" s="31">
        <f t="shared" si="354"/>
        <v>326</v>
      </c>
      <c r="DU229" s="48">
        <v>45016</v>
      </c>
      <c r="DV229" s="49">
        <v>103.290001</v>
      </c>
      <c r="DW229" s="53">
        <f t="shared" si="318"/>
        <v>122.38630172038383</v>
      </c>
      <c r="DX229" s="53">
        <f t="shared" si="319"/>
        <v>122.38029182419695</v>
      </c>
      <c r="DY229" s="54">
        <f t="shared" si="320"/>
        <v>1</v>
      </c>
      <c r="DZ229" s="14">
        <f t="shared" si="321"/>
        <v>1</v>
      </c>
      <c r="EA229" s="14">
        <f t="shared" si="355"/>
        <v>0</v>
      </c>
      <c r="EB229" s="14">
        <f t="shared" si="322"/>
        <v>0</v>
      </c>
      <c r="EC229" s="14">
        <f t="shared" si="323"/>
        <v>0</v>
      </c>
      <c r="ED229" s="14">
        <f t="shared" si="356"/>
        <v>114.22845105</v>
      </c>
      <c r="EI229" s="31">
        <f t="shared" si="357"/>
        <v>326</v>
      </c>
      <c r="EJ229" s="48">
        <v>45016</v>
      </c>
      <c r="EK229" s="49">
        <v>103.290001</v>
      </c>
      <c r="EL229" s="53">
        <f t="shared" si="324"/>
        <v>207.38371396876454</v>
      </c>
      <c r="EM229" s="53">
        <f t="shared" si="325"/>
        <v>207.37770407257764</v>
      </c>
      <c r="EN229" s="54">
        <f t="shared" si="326"/>
        <v>1</v>
      </c>
      <c r="EO229" s="14">
        <f t="shared" si="327"/>
        <v>1</v>
      </c>
      <c r="EP229" s="14">
        <f t="shared" si="358"/>
        <v>0</v>
      </c>
      <c r="EQ229" s="14">
        <f t="shared" si="328"/>
        <v>0</v>
      </c>
      <c r="ER229" s="14">
        <f t="shared" si="329"/>
        <v>0</v>
      </c>
      <c r="ES229" s="14">
        <f t="shared" si="359"/>
        <v>114.22845105</v>
      </c>
    </row>
    <row r="230" spans="4:149" x14ac:dyDescent="0.35">
      <c r="D230" s="31">
        <f t="shared" si="330"/>
        <v>329</v>
      </c>
      <c r="E230" s="48">
        <v>45019</v>
      </c>
      <c r="F230" s="49">
        <v>102.410004</v>
      </c>
      <c r="G230" s="53">
        <f t="shared" si="270"/>
        <v>22.058106533757172</v>
      </c>
      <c r="H230" s="53">
        <f t="shared" si="271"/>
        <v>22.052332412271383</v>
      </c>
      <c r="I230" s="54">
        <f t="shared" si="272"/>
        <v>1</v>
      </c>
      <c r="J230" s="14">
        <f t="shared" si="273"/>
        <v>1</v>
      </c>
      <c r="K230" s="14">
        <f t="shared" si="331"/>
        <v>0</v>
      </c>
      <c r="L230" s="14">
        <f t="shared" si="274"/>
        <v>0</v>
      </c>
      <c r="M230" s="14">
        <f t="shared" si="275"/>
        <v>0</v>
      </c>
      <c r="N230" s="14">
        <f t="shared" si="332"/>
        <v>146.45150698593386</v>
      </c>
      <c r="S230" s="31">
        <f t="shared" si="333"/>
        <v>329</v>
      </c>
      <c r="T230" s="48">
        <v>45019</v>
      </c>
      <c r="U230" s="49">
        <v>102.410004</v>
      </c>
      <c r="V230" s="53">
        <f t="shared" si="276"/>
        <v>16.440754035549556</v>
      </c>
      <c r="W230" s="53">
        <f t="shared" si="277"/>
        <v>16.434979914063771</v>
      </c>
      <c r="X230" s="54">
        <f t="shared" si="278"/>
        <v>1</v>
      </c>
      <c r="Y230" s="14">
        <f t="shared" si="279"/>
        <v>1</v>
      </c>
      <c r="Z230" s="14">
        <f t="shared" si="334"/>
        <v>0</v>
      </c>
      <c r="AA230" s="14">
        <f t="shared" si="280"/>
        <v>0</v>
      </c>
      <c r="AB230" s="14">
        <f t="shared" si="281"/>
        <v>0</v>
      </c>
      <c r="AC230" s="14">
        <f t="shared" si="335"/>
        <v>187.49278845170656</v>
      </c>
      <c r="AH230" s="31">
        <f t="shared" si="336"/>
        <v>329</v>
      </c>
      <c r="AI230" s="48">
        <v>45019</v>
      </c>
      <c r="AJ230" s="49">
        <v>102.410004</v>
      </c>
      <c r="AK230" s="53">
        <f t="shared" si="282"/>
        <v>5.7247682582555841</v>
      </c>
      <c r="AL230" s="53">
        <f t="shared" si="283"/>
        <v>5.7189941367697941</v>
      </c>
      <c r="AM230" s="54">
        <f t="shared" si="284"/>
        <v>0.99999999482124868</v>
      </c>
      <c r="AN230" s="14">
        <f t="shared" si="285"/>
        <v>0.99999999482124868</v>
      </c>
      <c r="AO230" s="14">
        <f t="shared" si="337"/>
        <v>-5.1778694665216562E-9</v>
      </c>
      <c r="AP230" s="14">
        <f t="shared" si="286"/>
        <v>-5.3026563277796067E-7</v>
      </c>
      <c r="AQ230" s="14">
        <f t="shared" si="287"/>
        <v>2.6513281638898034E-8</v>
      </c>
      <c r="AR230" s="14">
        <f t="shared" si="338"/>
        <v>208.08589016132501</v>
      </c>
      <c r="AW230" s="31">
        <f t="shared" si="339"/>
        <v>329</v>
      </c>
      <c r="AX230" s="48">
        <v>45019</v>
      </c>
      <c r="AY230" s="49">
        <v>102.410004</v>
      </c>
      <c r="AZ230" s="53">
        <f t="shared" si="288"/>
        <v>72.516310791804202</v>
      </c>
      <c r="BA230" s="53">
        <f t="shared" si="289"/>
        <v>72.510536670318416</v>
      </c>
      <c r="BB230" s="54">
        <f t="shared" si="290"/>
        <v>1</v>
      </c>
      <c r="BC230" s="14">
        <f t="shared" si="291"/>
        <v>1</v>
      </c>
      <c r="BD230" s="14">
        <f t="shared" si="340"/>
        <v>0</v>
      </c>
      <c r="BE230" s="14">
        <f t="shared" si="292"/>
        <v>0</v>
      </c>
      <c r="BF230" s="14">
        <f t="shared" si="293"/>
        <v>0</v>
      </c>
      <c r="BG230" s="14">
        <f t="shared" si="341"/>
        <v>114.22845105</v>
      </c>
      <c r="BL230" s="31">
        <f t="shared" si="342"/>
        <v>329</v>
      </c>
      <c r="BM230" s="48">
        <v>45019</v>
      </c>
      <c r="BN230" s="49">
        <v>102.410004</v>
      </c>
      <c r="BO230" s="53">
        <f t="shared" si="294"/>
        <v>5.7247682582555841</v>
      </c>
      <c r="BP230" s="53">
        <f t="shared" si="295"/>
        <v>5.7189941367697941</v>
      </c>
      <c r="BQ230" s="54">
        <f t="shared" si="296"/>
        <v>0.99999999482124868</v>
      </c>
      <c r="BR230" s="14">
        <f t="shared" si="297"/>
        <v>0.99999999482124868</v>
      </c>
      <c r="BS230" s="14">
        <f t="shared" si="343"/>
        <v>-5.1778694665216562E-9</v>
      </c>
      <c r="BT230" s="14">
        <f t="shared" si="298"/>
        <v>-5.3026563277796067E-7</v>
      </c>
      <c r="BU230" s="14">
        <f t="shared" si="299"/>
        <v>2.6513281638898034E-8</v>
      </c>
      <c r="BV230" s="14">
        <f t="shared" si="344"/>
        <v>208.08589016132501</v>
      </c>
      <c r="CA230" s="31">
        <f t="shared" si="345"/>
        <v>329</v>
      </c>
      <c r="CB230" s="48">
        <v>45019</v>
      </c>
      <c r="CC230" s="49">
        <v>102.410004</v>
      </c>
      <c r="CD230" s="53">
        <f t="shared" si="300"/>
        <v>9.2236048115286149</v>
      </c>
      <c r="CE230" s="53">
        <f t="shared" si="301"/>
        <v>9.217830690042824</v>
      </c>
      <c r="CF230" s="54">
        <f t="shared" si="302"/>
        <v>1</v>
      </c>
      <c r="CG230" s="14">
        <f t="shared" si="303"/>
        <v>1</v>
      </c>
      <c r="CH230" s="14">
        <f t="shared" si="346"/>
        <v>0</v>
      </c>
      <c r="CI230" s="14">
        <f t="shared" si="304"/>
        <v>0</v>
      </c>
      <c r="CJ230" s="14">
        <f t="shared" si="305"/>
        <v>0</v>
      </c>
      <c r="CK230" s="14">
        <f t="shared" si="347"/>
        <v>196.96656827623042</v>
      </c>
      <c r="CP230" s="31">
        <f t="shared" si="348"/>
        <v>329</v>
      </c>
      <c r="CQ230" s="48">
        <v>45019</v>
      </c>
      <c r="CR230" s="49">
        <v>102.410004</v>
      </c>
      <c r="CS230" s="53">
        <f t="shared" si="306"/>
        <v>60.228426626758186</v>
      </c>
      <c r="CT230" s="53">
        <f t="shared" si="307"/>
        <v>60.222652505272393</v>
      </c>
      <c r="CU230" s="54">
        <f t="shared" si="308"/>
        <v>1</v>
      </c>
      <c r="CV230" s="14">
        <f t="shared" si="309"/>
        <v>1</v>
      </c>
      <c r="CW230" s="14">
        <f t="shared" si="349"/>
        <v>0</v>
      </c>
      <c r="CX230" s="14">
        <f t="shared" si="310"/>
        <v>0</v>
      </c>
      <c r="CY230" s="14">
        <f t="shared" si="311"/>
        <v>0</v>
      </c>
      <c r="CZ230" s="14">
        <f t="shared" si="350"/>
        <v>114.22845105</v>
      </c>
      <c r="DE230" s="31">
        <f t="shared" si="351"/>
        <v>329</v>
      </c>
      <c r="DF230" s="48">
        <v>45019</v>
      </c>
      <c r="DG230" s="49">
        <v>102.410004</v>
      </c>
      <c r="DH230" s="53">
        <f t="shared" si="312"/>
        <v>-25.850867488699329</v>
      </c>
      <c r="DI230" s="53">
        <f t="shared" si="313"/>
        <v>-25.856641610185118</v>
      </c>
      <c r="DJ230" s="54">
        <f t="shared" si="314"/>
        <v>1.1895322575014089E-147</v>
      </c>
      <c r="DK230" s="14">
        <f t="shared" si="315"/>
        <v>1.1895322575014089E-147</v>
      </c>
      <c r="DL230" s="14">
        <f t="shared" si="352"/>
        <v>-3.1537423802167006E-120</v>
      </c>
      <c r="DM230" s="14">
        <f t="shared" si="316"/>
        <v>-3.2297476977296183E-118</v>
      </c>
      <c r="DN230" s="14">
        <f t="shared" si="317"/>
        <v>1.6148738488648092E-119</v>
      </c>
      <c r="DO230" s="14">
        <f t="shared" si="353"/>
        <v>118.70121366539827</v>
      </c>
      <c r="DT230" s="31">
        <f t="shared" si="354"/>
        <v>329</v>
      </c>
      <c r="DU230" s="48">
        <v>45019</v>
      </c>
      <c r="DV230" s="49">
        <v>102.410004</v>
      </c>
      <c r="DW230" s="53">
        <f t="shared" si="318"/>
        <v>125.76851556524072</v>
      </c>
      <c r="DX230" s="53">
        <f t="shared" si="319"/>
        <v>125.76274144375493</v>
      </c>
      <c r="DY230" s="54">
        <f t="shared" si="320"/>
        <v>1</v>
      </c>
      <c r="DZ230" s="14">
        <f t="shared" si="321"/>
        <v>1</v>
      </c>
      <c r="EA230" s="14">
        <f t="shared" si="355"/>
        <v>0</v>
      </c>
      <c r="EB230" s="14">
        <f t="shared" si="322"/>
        <v>0</v>
      </c>
      <c r="EC230" s="14">
        <f t="shared" si="323"/>
        <v>0</v>
      </c>
      <c r="ED230" s="14">
        <f t="shared" si="356"/>
        <v>114.22845105</v>
      </c>
      <c r="EI230" s="31">
        <f t="shared" si="357"/>
        <v>329</v>
      </c>
      <c r="EJ230" s="48">
        <v>45019</v>
      </c>
      <c r="EK230" s="49">
        <v>102.410004</v>
      </c>
      <c r="EL230" s="53">
        <f t="shared" si="324"/>
        <v>214.2366271252709</v>
      </c>
      <c r="EM230" s="53">
        <f t="shared" si="325"/>
        <v>214.23085300378511</v>
      </c>
      <c r="EN230" s="54">
        <f t="shared" si="326"/>
        <v>1</v>
      </c>
      <c r="EO230" s="14">
        <f t="shared" si="327"/>
        <v>1</v>
      </c>
      <c r="EP230" s="14">
        <f t="shared" si="358"/>
        <v>0</v>
      </c>
      <c r="EQ230" s="14">
        <f t="shared" si="328"/>
        <v>0</v>
      </c>
      <c r="ER230" s="14">
        <f t="shared" si="329"/>
        <v>0</v>
      </c>
      <c r="ES230" s="14">
        <f t="shared" si="359"/>
        <v>114.22845105</v>
      </c>
    </row>
    <row r="231" spans="4:149" x14ac:dyDescent="0.35">
      <c r="D231" s="31">
        <f t="shared" si="330"/>
        <v>330</v>
      </c>
      <c r="E231" s="48">
        <v>45020</v>
      </c>
      <c r="F231" s="49">
        <v>103.949997</v>
      </c>
      <c r="G231" s="53">
        <f t="shared" si="270"/>
        <v>24.947491916855405</v>
      </c>
      <c r="H231" s="53">
        <f t="shared" si="271"/>
        <v>24.941798556290863</v>
      </c>
      <c r="I231" s="54">
        <f t="shared" si="272"/>
        <v>1</v>
      </c>
      <c r="J231" s="14">
        <f t="shared" si="273"/>
        <v>1</v>
      </c>
      <c r="K231" s="14">
        <f t="shared" si="331"/>
        <v>0</v>
      </c>
      <c r="L231" s="14">
        <f t="shared" si="274"/>
        <v>0</v>
      </c>
      <c r="M231" s="14">
        <f t="shared" si="275"/>
        <v>0</v>
      </c>
      <c r="N231" s="14">
        <f t="shared" si="332"/>
        <v>146.45150698593386</v>
      </c>
      <c r="S231" s="31">
        <f t="shared" si="333"/>
        <v>330</v>
      </c>
      <c r="T231" s="48">
        <v>45020</v>
      </c>
      <c r="U231" s="49">
        <v>103.949997</v>
      </c>
      <c r="V231" s="53">
        <f t="shared" si="276"/>
        <v>19.250456679851336</v>
      </c>
      <c r="W231" s="53">
        <f t="shared" si="277"/>
        <v>19.244763319286797</v>
      </c>
      <c r="X231" s="54">
        <f t="shared" si="278"/>
        <v>1</v>
      </c>
      <c r="Y231" s="14">
        <f t="shared" si="279"/>
        <v>1</v>
      </c>
      <c r="Z231" s="14">
        <f t="shared" si="334"/>
        <v>0</v>
      </c>
      <c r="AA231" s="14">
        <f t="shared" si="280"/>
        <v>0</v>
      </c>
      <c r="AB231" s="14">
        <f t="shared" si="281"/>
        <v>0</v>
      </c>
      <c r="AC231" s="14">
        <f t="shared" si="335"/>
        <v>187.49278845170656</v>
      </c>
      <c r="AH231" s="31">
        <f t="shared" si="336"/>
        <v>330</v>
      </c>
      <c r="AI231" s="48">
        <v>45020</v>
      </c>
      <c r="AJ231" s="49">
        <v>103.949997</v>
      </c>
      <c r="AK231" s="53">
        <f t="shared" si="282"/>
        <v>8.3824635119030493</v>
      </c>
      <c r="AL231" s="53">
        <f t="shared" si="283"/>
        <v>8.3767701513385102</v>
      </c>
      <c r="AM231" s="54">
        <f t="shared" si="284"/>
        <v>1</v>
      </c>
      <c r="AN231" s="14">
        <f t="shared" si="285"/>
        <v>1</v>
      </c>
      <c r="AO231" s="14">
        <f t="shared" si="337"/>
        <v>5.178751316670116E-9</v>
      </c>
      <c r="AP231" s="14">
        <f t="shared" si="286"/>
        <v>5.3833118383160459E-7</v>
      </c>
      <c r="AQ231" s="14">
        <f t="shared" si="287"/>
        <v>2.6916559191580232E-8</v>
      </c>
      <c r="AR231" s="14">
        <f t="shared" si="338"/>
        <v>208.08589072657276</v>
      </c>
      <c r="AW231" s="31">
        <f t="shared" si="339"/>
        <v>330</v>
      </c>
      <c r="AX231" s="48">
        <v>45020</v>
      </c>
      <c r="AY231" s="49">
        <v>103.949997</v>
      </c>
      <c r="AZ231" s="53">
        <f t="shared" si="288"/>
        <v>76.121451134434182</v>
      </c>
      <c r="BA231" s="53">
        <f t="shared" si="289"/>
        <v>76.115757773869632</v>
      </c>
      <c r="BB231" s="54">
        <f t="shared" si="290"/>
        <v>1</v>
      </c>
      <c r="BC231" s="14">
        <f t="shared" si="291"/>
        <v>1</v>
      </c>
      <c r="BD231" s="14">
        <f t="shared" si="340"/>
        <v>0</v>
      </c>
      <c r="BE231" s="14">
        <f t="shared" si="292"/>
        <v>0</v>
      </c>
      <c r="BF231" s="14">
        <f t="shared" si="293"/>
        <v>0</v>
      </c>
      <c r="BG231" s="14">
        <f t="shared" si="341"/>
        <v>114.22845105</v>
      </c>
      <c r="BL231" s="31">
        <f t="shared" si="342"/>
        <v>330</v>
      </c>
      <c r="BM231" s="48">
        <v>45020</v>
      </c>
      <c r="BN231" s="49">
        <v>103.949997</v>
      </c>
      <c r="BO231" s="53">
        <f t="shared" si="294"/>
        <v>8.3824635119030493</v>
      </c>
      <c r="BP231" s="53">
        <f t="shared" si="295"/>
        <v>8.3767701513385102</v>
      </c>
      <c r="BQ231" s="54">
        <f t="shared" si="296"/>
        <v>1</v>
      </c>
      <c r="BR231" s="14">
        <f t="shared" si="297"/>
        <v>1</v>
      </c>
      <c r="BS231" s="14">
        <f t="shared" si="343"/>
        <v>5.178751316670116E-9</v>
      </c>
      <c r="BT231" s="14">
        <f t="shared" si="298"/>
        <v>5.3833118383160459E-7</v>
      </c>
      <c r="BU231" s="14">
        <f t="shared" si="299"/>
        <v>2.6916559191580232E-8</v>
      </c>
      <c r="BV231" s="14">
        <f t="shared" si="344"/>
        <v>208.08589072657276</v>
      </c>
      <c r="CA231" s="31">
        <f t="shared" si="345"/>
        <v>330</v>
      </c>
      <c r="CB231" s="48">
        <v>45020</v>
      </c>
      <c r="CC231" s="49">
        <v>103.949997</v>
      </c>
      <c r="CD231" s="53">
        <f t="shared" si="300"/>
        <v>11.930931431421071</v>
      </c>
      <c r="CE231" s="53">
        <f t="shared" si="301"/>
        <v>11.925238070856532</v>
      </c>
      <c r="CF231" s="54">
        <f t="shared" si="302"/>
        <v>1</v>
      </c>
      <c r="CG231" s="14">
        <f t="shared" si="303"/>
        <v>1</v>
      </c>
      <c r="CH231" s="14">
        <f t="shared" si="346"/>
        <v>0</v>
      </c>
      <c r="CI231" s="14">
        <f t="shared" si="304"/>
        <v>0</v>
      </c>
      <c r="CJ231" s="14">
        <f t="shared" si="305"/>
        <v>0</v>
      </c>
      <c r="CK231" s="14">
        <f t="shared" si="347"/>
        <v>196.96656827623042</v>
      </c>
      <c r="CP231" s="31">
        <f t="shared" si="348"/>
        <v>330</v>
      </c>
      <c r="CQ231" s="48">
        <v>45020</v>
      </c>
      <c r="CR231" s="49">
        <v>103.949997</v>
      </c>
      <c r="CS231" s="53">
        <f t="shared" si="306"/>
        <v>63.659262033994416</v>
      </c>
      <c r="CT231" s="53">
        <f t="shared" si="307"/>
        <v>63.653568673429874</v>
      </c>
      <c r="CU231" s="54">
        <f t="shared" si="308"/>
        <v>1</v>
      </c>
      <c r="CV231" s="14">
        <f t="shared" si="309"/>
        <v>1</v>
      </c>
      <c r="CW231" s="14">
        <f t="shared" si="349"/>
        <v>0</v>
      </c>
      <c r="CX231" s="14">
        <f t="shared" si="310"/>
        <v>0</v>
      </c>
      <c r="CY231" s="14">
        <f t="shared" si="311"/>
        <v>0</v>
      </c>
      <c r="CZ231" s="14">
        <f t="shared" si="350"/>
        <v>114.22845105</v>
      </c>
      <c r="DE231" s="31">
        <f t="shared" si="351"/>
        <v>330</v>
      </c>
      <c r="DF231" s="48">
        <v>45020</v>
      </c>
      <c r="DG231" s="49">
        <v>103.949997</v>
      </c>
      <c r="DH231" s="53">
        <f t="shared" si="312"/>
        <v>-23.641075964853112</v>
      </c>
      <c r="DI231" s="53">
        <f t="shared" si="313"/>
        <v>-23.646769325417651</v>
      </c>
      <c r="DJ231" s="54">
        <f t="shared" si="314"/>
        <v>7.2907732491807533E-124</v>
      </c>
      <c r="DK231" s="14">
        <f t="shared" si="315"/>
        <v>7.2907732491807533E-124</v>
      </c>
      <c r="DL231" s="14">
        <f t="shared" si="352"/>
        <v>7.2907732491807533E-124</v>
      </c>
      <c r="DM231" s="14">
        <f t="shared" si="316"/>
        <v>7.5787585738001957E-122</v>
      </c>
      <c r="DN231" s="14">
        <f t="shared" si="317"/>
        <v>3.7893792869000984E-123</v>
      </c>
      <c r="DO231" s="14">
        <f t="shared" si="353"/>
        <v>118.70121366539827</v>
      </c>
      <c r="DT231" s="31">
        <f t="shared" si="354"/>
        <v>330</v>
      </c>
      <c r="DU231" s="48">
        <v>45020</v>
      </c>
      <c r="DV231" s="49">
        <v>103.949997</v>
      </c>
      <c r="DW231" s="53">
        <f t="shared" si="318"/>
        <v>130.1290440599671</v>
      </c>
      <c r="DX231" s="53">
        <f t="shared" si="319"/>
        <v>130.12335069940258</v>
      </c>
      <c r="DY231" s="54">
        <f t="shared" si="320"/>
        <v>1</v>
      </c>
      <c r="DZ231" s="14">
        <f t="shared" si="321"/>
        <v>1</v>
      </c>
      <c r="EA231" s="14">
        <f t="shared" si="355"/>
        <v>0</v>
      </c>
      <c r="EB231" s="14">
        <f t="shared" si="322"/>
        <v>0</v>
      </c>
      <c r="EC231" s="14">
        <f t="shared" si="323"/>
        <v>0</v>
      </c>
      <c r="ED231" s="14">
        <f t="shared" si="356"/>
        <v>114.22845105</v>
      </c>
      <c r="EI231" s="31">
        <f t="shared" si="357"/>
        <v>330</v>
      </c>
      <c r="EJ231" s="48">
        <v>45020</v>
      </c>
      <c r="EK231" s="49">
        <v>103.949997</v>
      </c>
      <c r="EL231" s="53">
        <f t="shared" si="324"/>
        <v>219.85208513127503</v>
      </c>
      <c r="EM231" s="53">
        <f t="shared" si="325"/>
        <v>219.84639177071045</v>
      </c>
      <c r="EN231" s="54">
        <f t="shared" si="326"/>
        <v>1</v>
      </c>
      <c r="EO231" s="14">
        <f t="shared" si="327"/>
        <v>1</v>
      </c>
      <c r="EP231" s="14">
        <f t="shared" si="358"/>
        <v>0</v>
      </c>
      <c r="EQ231" s="14">
        <f t="shared" si="328"/>
        <v>0</v>
      </c>
      <c r="ER231" s="14">
        <f t="shared" si="329"/>
        <v>0</v>
      </c>
      <c r="ES231" s="14">
        <f t="shared" si="359"/>
        <v>114.22845105</v>
      </c>
    </row>
    <row r="232" spans="4:149" x14ac:dyDescent="0.35">
      <c r="D232" s="31">
        <f t="shared" si="330"/>
        <v>331</v>
      </c>
      <c r="E232" s="48">
        <v>45021</v>
      </c>
      <c r="F232" s="49">
        <v>101.099998</v>
      </c>
      <c r="G232" s="53">
        <f t="shared" si="270"/>
        <v>20.311816044986355</v>
      </c>
      <c r="H232" s="53">
        <f t="shared" si="271"/>
        <v>20.306204607549915</v>
      </c>
      <c r="I232" s="54">
        <f t="shared" si="272"/>
        <v>1</v>
      </c>
      <c r="J232" s="14">
        <f t="shared" si="273"/>
        <v>1</v>
      </c>
      <c r="K232" s="14">
        <f t="shared" si="331"/>
        <v>0</v>
      </c>
      <c r="L232" s="14">
        <f t="shared" si="274"/>
        <v>0</v>
      </c>
      <c r="M232" s="14">
        <f t="shared" si="275"/>
        <v>0</v>
      </c>
      <c r="N232" s="14">
        <f t="shared" si="332"/>
        <v>146.45150698593386</v>
      </c>
      <c r="S232" s="31">
        <f t="shared" si="333"/>
        <v>331</v>
      </c>
      <c r="T232" s="48">
        <v>45021</v>
      </c>
      <c r="U232" s="49">
        <v>101.099998</v>
      </c>
      <c r="V232" s="53">
        <f t="shared" si="276"/>
        <v>14.531608010850286</v>
      </c>
      <c r="W232" s="53">
        <f t="shared" si="277"/>
        <v>14.525996573413849</v>
      </c>
      <c r="X232" s="54">
        <f t="shared" si="278"/>
        <v>1</v>
      </c>
      <c r="Y232" s="14">
        <f t="shared" si="279"/>
        <v>1</v>
      </c>
      <c r="Z232" s="14">
        <f t="shared" si="334"/>
        <v>0</v>
      </c>
      <c r="AA232" s="14">
        <f t="shared" si="280"/>
        <v>0</v>
      </c>
      <c r="AB232" s="14">
        <f t="shared" si="281"/>
        <v>0</v>
      </c>
      <c r="AC232" s="14">
        <f t="shared" si="335"/>
        <v>187.49278845170656</v>
      </c>
      <c r="AH232" s="31">
        <f t="shared" si="336"/>
        <v>331</v>
      </c>
      <c r="AI232" s="48">
        <v>45021</v>
      </c>
      <c r="AJ232" s="49">
        <v>101.099998</v>
      </c>
      <c r="AK232" s="53">
        <f t="shared" si="282"/>
        <v>3.5049496155713222</v>
      </c>
      <c r="AL232" s="53">
        <f t="shared" si="283"/>
        <v>3.4993381781348845</v>
      </c>
      <c r="AM232" s="54">
        <f t="shared" si="284"/>
        <v>0.99977165314825323</v>
      </c>
      <c r="AN232" s="14">
        <f t="shared" si="285"/>
        <v>0.99977165314825323</v>
      </c>
      <c r="AO232" s="14">
        <f t="shared" si="337"/>
        <v>-2.283468517467746E-4</v>
      </c>
      <c r="AP232" s="14">
        <f t="shared" si="286"/>
        <v>-2.3085866254905208E-2</v>
      </c>
      <c r="AQ232" s="14">
        <f t="shared" si="287"/>
        <v>1.1542933127452605E-3</v>
      </c>
      <c r="AR232" s="14">
        <f t="shared" si="338"/>
        <v>208.06395915363061</v>
      </c>
      <c r="AW232" s="31">
        <f t="shared" si="339"/>
        <v>331</v>
      </c>
      <c r="AX232" s="48">
        <v>45021</v>
      </c>
      <c r="AY232" s="49">
        <v>101.099998</v>
      </c>
      <c r="AZ232" s="53">
        <f t="shared" si="288"/>
        <v>72.232879879507038</v>
      </c>
      <c r="BA232" s="53">
        <f t="shared" si="289"/>
        <v>72.227268442070596</v>
      </c>
      <c r="BB232" s="54">
        <f t="shared" si="290"/>
        <v>1</v>
      </c>
      <c r="BC232" s="14">
        <f t="shared" si="291"/>
        <v>1</v>
      </c>
      <c r="BD232" s="14">
        <f t="shared" si="340"/>
        <v>0</v>
      </c>
      <c r="BE232" s="14">
        <f t="shared" si="292"/>
        <v>0</v>
      </c>
      <c r="BF232" s="14">
        <f t="shared" si="293"/>
        <v>0</v>
      </c>
      <c r="BG232" s="14">
        <f t="shared" si="341"/>
        <v>114.22845105</v>
      </c>
      <c r="BL232" s="31">
        <f t="shared" si="342"/>
        <v>331</v>
      </c>
      <c r="BM232" s="48">
        <v>45021</v>
      </c>
      <c r="BN232" s="49">
        <v>101.099998</v>
      </c>
      <c r="BO232" s="53">
        <f t="shared" si="294"/>
        <v>3.5049496155713222</v>
      </c>
      <c r="BP232" s="53">
        <f t="shared" si="295"/>
        <v>3.4993381781348845</v>
      </c>
      <c r="BQ232" s="54">
        <f t="shared" si="296"/>
        <v>0.99977165314825323</v>
      </c>
      <c r="BR232" s="14">
        <f t="shared" si="297"/>
        <v>0.99977165314825323</v>
      </c>
      <c r="BS232" s="14">
        <f t="shared" si="343"/>
        <v>-2.283468517467746E-4</v>
      </c>
      <c r="BT232" s="14">
        <f t="shared" si="298"/>
        <v>-2.3085866254905208E-2</v>
      </c>
      <c r="BU232" s="14">
        <f t="shared" si="299"/>
        <v>1.1542933127452605E-3</v>
      </c>
      <c r="BV232" s="14">
        <f t="shared" si="344"/>
        <v>208.06395915363061</v>
      </c>
      <c r="CA232" s="31">
        <f t="shared" si="345"/>
        <v>331</v>
      </c>
      <c r="CB232" s="48">
        <v>45021</v>
      </c>
      <c r="CC232" s="49">
        <v>101.099998</v>
      </c>
      <c r="CD232" s="53">
        <f t="shared" si="300"/>
        <v>7.1052227267586172</v>
      </c>
      <c r="CE232" s="53">
        <f t="shared" si="301"/>
        <v>7.099611289322179</v>
      </c>
      <c r="CF232" s="54">
        <f t="shared" si="302"/>
        <v>0.99999999999939937</v>
      </c>
      <c r="CG232" s="14">
        <f t="shared" si="303"/>
        <v>0.99999999999939937</v>
      </c>
      <c r="CH232" s="14">
        <f t="shared" si="346"/>
        <v>-6.0063065632220969E-13</v>
      </c>
      <c r="CI232" s="14">
        <f t="shared" si="304"/>
        <v>-6.0723758152914091E-11</v>
      </c>
      <c r="CJ232" s="14">
        <f t="shared" si="305"/>
        <v>3.0361879076457045E-12</v>
      </c>
      <c r="CK232" s="14">
        <f t="shared" si="347"/>
        <v>196.96656827617272</v>
      </c>
      <c r="CP232" s="31">
        <f t="shared" si="348"/>
        <v>331</v>
      </c>
      <c r="CQ232" s="48">
        <v>45021</v>
      </c>
      <c r="CR232" s="49">
        <v>101.099998</v>
      </c>
      <c r="CS232" s="53">
        <f t="shared" si="306"/>
        <v>59.58875138730447</v>
      </c>
      <c r="CT232" s="53">
        <f t="shared" si="307"/>
        <v>59.583139949868034</v>
      </c>
      <c r="CU232" s="54">
        <f t="shared" si="308"/>
        <v>1</v>
      </c>
      <c r="CV232" s="14">
        <f t="shared" si="309"/>
        <v>1</v>
      </c>
      <c r="CW232" s="14">
        <f t="shared" si="349"/>
        <v>0</v>
      </c>
      <c r="CX232" s="14">
        <f t="shared" si="310"/>
        <v>0</v>
      </c>
      <c r="CY232" s="14">
        <f t="shared" si="311"/>
        <v>0</v>
      </c>
      <c r="CZ232" s="14">
        <f t="shared" si="350"/>
        <v>114.22845105</v>
      </c>
      <c r="DE232" s="31">
        <f t="shared" si="351"/>
        <v>331</v>
      </c>
      <c r="DF232" s="48">
        <v>45021</v>
      </c>
      <c r="DG232" s="49">
        <v>101.099998</v>
      </c>
      <c r="DH232" s="53">
        <f t="shared" si="312"/>
        <v>-28.986111517896653</v>
      </c>
      <c r="DI232" s="53">
        <f t="shared" si="313"/>
        <v>-28.991722955333092</v>
      </c>
      <c r="DJ232" s="54">
        <f t="shared" si="314"/>
        <v>4.9232541529949775E-185</v>
      </c>
      <c r="DK232" s="14">
        <f t="shared" si="315"/>
        <v>4.9232541529949775E-185</v>
      </c>
      <c r="DL232" s="14">
        <f t="shared" si="352"/>
        <v>-7.2907732491807533E-124</v>
      </c>
      <c r="DM232" s="14">
        <f t="shared" si="316"/>
        <v>-7.3709716091062767E-122</v>
      </c>
      <c r="DN232" s="14">
        <f t="shared" si="317"/>
        <v>3.6854858045531386E-123</v>
      </c>
      <c r="DO232" s="14">
        <f t="shared" si="353"/>
        <v>118.70121366539827</v>
      </c>
      <c r="DT232" s="31">
        <f t="shared" si="354"/>
        <v>331</v>
      </c>
      <c r="DU232" s="48">
        <v>45021</v>
      </c>
      <c r="DV232" s="49">
        <v>101.099998</v>
      </c>
      <c r="DW232" s="53">
        <f t="shared" si="318"/>
        <v>127.02894652568816</v>
      </c>
      <c r="DX232" s="53">
        <f t="shared" si="319"/>
        <v>127.02333508825171</v>
      </c>
      <c r="DY232" s="54">
        <f t="shared" si="320"/>
        <v>1</v>
      </c>
      <c r="DZ232" s="14">
        <f t="shared" si="321"/>
        <v>1</v>
      </c>
      <c r="EA232" s="14">
        <f t="shared" si="355"/>
        <v>0</v>
      </c>
      <c r="EB232" s="14">
        <f t="shared" si="322"/>
        <v>0</v>
      </c>
      <c r="EC232" s="14">
        <f t="shared" si="323"/>
        <v>0</v>
      </c>
      <c r="ED232" s="14">
        <f t="shared" si="356"/>
        <v>114.22845105</v>
      </c>
      <c r="EI232" s="31">
        <f t="shared" si="357"/>
        <v>331</v>
      </c>
      <c r="EJ232" s="48">
        <v>45021</v>
      </c>
      <c r="EK232" s="49">
        <v>101.099998</v>
      </c>
      <c r="EL232" s="53">
        <f t="shared" si="324"/>
        <v>218.06188230233701</v>
      </c>
      <c r="EM232" s="53">
        <f t="shared" si="325"/>
        <v>218.05627086490057</v>
      </c>
      <c r="EN232" s="54">
        <f t="shared" si="326"/>
        <v>1</v>
      </c>
      <c r="EO232" s="14">
        <f t="shared" si="327"/>
        <v>1</v>
      </c>
      <c r="EP232" s="14">
        <f t="shared" si="358"/>
        <v>0</v>
      </c>
      <c r="EQ232" s="14">
        <f t="shared" si="328"/>
        <v>0</v>
      </c>
      <c r="ER232" s="14">
        <f t="shared" si="329"/>
        <v>0</v>
      </c>
      <c r="ES232" s="14">
        <f t="shared" si="359"/>
        <v>114.22845105</v>
      </c>
    </row>
    <row r="233" spans="4:149" x14ac:dyDescent="0.35">
      <c r="D233" s="31">
        <f t="shared" si="330"/>
        <v>332</v>
      </c>
      <c r="E233" s="48">
        <v>45022</v>
      </c>
      <c r="F233" s="49">
        <v>102.05999799999999</v>
      </c>
      <c r="G233" s="53">
        <f t="shared" si="270"/>
        <v>22.280361517379976</v>
      </c>
      <c r="H233" s="53">
        <f t="shared" si="271"/>
        <v>22.274833216946007</v>
      </c>
      <c r="I233" s="54">
        <f t="shared" si="272"/>
        <v>1</v>
      </c>
      <c r="J233" s="14">
        <f t="shared" si="273"/>
        <v>1</v>
      </c>
      <c r="K233" s="14">
        <f t="shared" si="331"/>
        <v>0</v>
      </c>
      <c r="L233" s="14">
        <f t="shared" si="274"/>
        <v>0</v>
      </c>
      <c r="M233" s="14">
        <f t="shared" si="275"/>
        <v>0</v>
      </c>
      <c r="N233" s="14">
        <f t="shared" si="332"/>
        <v>146.45150698593386</v>
      </c>
      <c r="S233" s="31">
        <f t="shared" si="333"/>
        <v>332</v>
      </c>
      <c r="T233" s="48">
        <v>45022</v>
      </c>
      <c r="U233" s="49">
        <v>102.05999799999999</v>
      </c>
      <c r="V233" s="53">
        <f t="shared" si="276"/>
        <v>16.413228183990761</v>
      </c>
      <c r="W233" s="53">
        <f t="shared" si="277"/>
        <v>16.407699883556788</v>
      </c>
      <c r="X233" s="54">
        <f t="shared" si="278"/>
        <v>1</v>
      </c>
      <c r="Y233" s="14">
        <f t="shared" si="279"/>
        <v>1</v>
      </c>
      <c r="Z233" s="14">
        <f t="shared" si="334"/>
        <v>0</v>
      </c>
      <c r="AA233" s="14">
        <f t="shared" si="280"/>
        <v>0</v>
      </c>
      <c r="AB233" s="14">
        <f t="shared" si="281"/>
        <v>0</v>
      </c>
      <c r="AC233" s="14">
        <f t="shared" si="335"/>
        <v>187.49278845170656</v>
      </c>
      <c r="AH233" s="31">
        <f t="shared" si="336"/>
        <v>332</v>
      </c>
      <c r="AI233" s="48">
        <v>45022</v>
      </c>
      <c r="AJ233" s="49">
        <v>102.05999799999999</v>
      </c>
      <c r="AK233" s="53">
        <f t="shared" si="282"/>
        <v>5.2207460717951788</v>
      </c>
      <c r="AL233" s="53">
        <f t="shared" si="283"/>
        <v>5.215217771361206</v>
      </c>
      <c r="AM233" s="54">
        <f t="shared" si="284"/>
        <v>0.99999991089812634</v>
      </c>
      <c r="AN233" s="14">
        <f t="shared" si="285"/>
        <v>0.99999991089812634</v>
      </c>
      <c r="AO233" s="14">
        <f t="shared" si="337"/>
        <v>2.2825774987311753E-4</v>
      </c>
      <c r="AP233" s="14">
        <f t="shared" si="286"/>
        <v>2.3295985495534875E-2</v>
      </c>
      <c r="AQ233" s="14">
        <f t="shared" si="287"/>
        <v>1.1647992747767439E-3</v>
      </c>
      <c r="AR233" s="14">
        <f t="shared" si="338"/>
        <v>208.0884199384009</v>
      </c>
      <c r="AW233" s="31">
        <f t="shared" si="339"/>
        <v>332</v>
      </c>
      <c r="AX233" s="48">
        <v>45022</v>
      </c>
      <c r="AY233" s="49">
        <v>102.05999799999999</v>
      </c>
      <c r="AZ233" s="53">
        <f t="shared" si="288"/>
        <v>74.982237043227812</v>
      </c>
      <c r="BA233" s="53">
        <f t="shared" si="289"/>
        <v>74.976708742793832</v>
      </c>
      <c r="BB233" s="54">
        <f t="shared" si="290"/>
        <v>1</v>
      </c>
      <c r="BC233" s="14">
        <f t="shared" si="291"/>
        <v>1</v>
      </c>
      <c r="BD233" s="14">
        <f t="shared" si="340"/>
        <v>0</v>
      </c>
      <c r="BE233" s="14">
        <f t="shared" si="292"/>
        <v>0</v>
      </c>
      <c r="BF233" s="14">
        <f t="shared" si="293"/>
        <v>0</v>
      </c>
      <c r="BG233" s="14">
        <f t="shared" si="341"/>
        <v>114.22845105</v>
      </c>
      <c r="BL233" s="31">
        <f t="shared" si="342"/>
        <v>332</v>
      </c>
      <c r="BM233" s="48">
        <v>45022</v>
      </c>
      <c r="BN233" s="49">
        <v>102.05999799999999</v>
      </c>
      <c r="BO233" s="53">
        <f t="shared" si="294"/>
        <v>5.2207460717951788</v>
      </c>
      <c r="BP233" s="53">
        <f t="shared" si="295"/>
        <v>5.215217771361206</v>
      </c>
      <c r="BQ233" s="54">
        <f t="shared" si="296"/>
        <v>0.99999991089812634</v>
      </c>
      <c r="BR233" s="14">
        <f t="shared" si="297"/>
        <v>0.99999991089812634</v>
      </c>
      <c r="BS233" s="14">
        <f t="shared" si="343"/>
        <v>2.2825774987311753E-4</v>
      </c>
      <c r="BT233" s="14">
        <f t="shared" si="298"/>
        <v>2.3295985495534875E-2</v>
      </c>
      <c r="BU233" s="14">
        <f t="shared" si="299"/>
        <v>1.1647992747767439E-3</v>
      </c>
      <c r="BV233" s="14">
        <f t="shared" si="344"/>
        <v>208.0884199384009</v>
      </c>
      <c r="CA233" s="31">
        <f t="shared" si="345"/>
        <v>332</v>
      </c>
      <c r="CB233" s="48">
        <v>45022</v>
      </c>
      <c r="CC233" s="49">
        <v>102.05999799999999</v>
      </c>
      <c r="CD233" s="53">
        <f t="shared" si="300"/>
        <v>8.8751616663904773</v>
      </c>
      <c r="CE233" s="53">
        <f t="shared" si="301"/>
        <v>8.8696333659565045</v>
      </c>
      <c r="CF233" s="54">
        <f t="shared" si="302"/>
        <v>1</v>
      </c>
      <c r="CG233" s="14">
        <f t="shared" si="303"/>
        <v>1</v>
      </c>
      <c r="CH233" s="14">
        <f t="shared" si="346"/>
        <v>6.0063065632220969E-13</v>
      </c>
      <c r="CI233" s="14">
        <f t="shared" si="304"/>
        <v>6.1300363582983409E-11</v>
      </c>
      <c r="CJ233" s="14">
        <f t="shared" si="305"/>
        <v>3.0650181791491706E-12</v>
      </c>
      <c r="CK233" s="14">
        <f t="shared" si="347"/>
        <v>196.9665682762371</v>
      </c>
      <c r="CP233" s="31">
        <f t="shared" si="348"/>
        <v>332</v>
      </c>
      <c r="CQ233" s="48">
        <v>45022</v>
      </c>
      <c r="CR233" s="49">
        <v>102.05999799999999</v>
      </c>
      <c r="CS233" s="53">
        <f t="shared" si="306"/>
        <v>62.147960610589713</v>
      </c>
      <c r="CT233" s="53">
        <f t="shared" si="307"/>
        <v>62.142432310155733</v>
      </c>
      <c r="CU233" s="54">
        <f t="shared" si="308"/>
        <v>1</v>
      </c>
      <c r="CV233" s="14">
        <f t="shared" si="309"/>
        <v>1</v>
      </c>
      <c r="CW233" s="14">
        <f t="shared" si="349"/>
        <v>0</v>
      </c>
      <c r="CX233" s="14">
        <f t="shared" si="310"/>
        <v>0</v>
      </c>
      <c r="CY233" s="14">
        <f t="shared" si="311"/>
        <v>0</v>
      </c>
      <c r="CZ233" s="14">
        <f t="shared" si="350"/>
        <v>114.22845105</v>
      </c>
      <c r="DE233" s="31">
        <f t="shared" si="351"/>
        <v>332</v>
      </c>
      <c r="DF233" s="48">
        <v>45022</v>
      </c>
      <c r="DG233" s="49">
        <v>102.05999799999999</v>
      </c>
      <c r="DH233" s="53">
        <f t="shared" si="312"/>
        <v>-27.758929865049911</v>
      </c>
      <c r="DI233" s="53">
        <f t="shared" si="313"/>
        <v>-27.764458165483887</v>
      </c>
      <c r="DJ233" s="54">
        <f t="shared" si="314"/>
        <v>6.7976875437884275E-170</v>
      </c>
      <c r="DK233" s="14">
        <f t="shared" si="315"/>
        <v>6.7976875437884275E-170</v>
      </c>
      <c r="DL233" s="14">
        <f t="shared" si="352"/>
        <v>6.7976875437884231E-170</v>
      </c>
      <c r="DM233" s="14">
        <f t="shared" si="316"/>
        <v>6.9377197712367133E-168</v>
      </c>
      <c r="DN233" s="14">
        <f t="shared" si="317"/>
        <v>3.4688598856183569E-169</v>
      </c>
      <c r="DO233" s="14">
        <f t="shared" si="353"/>
        <v>118.70121366539827</v>
      </c>
      <c r="DT233" s="31">
        <f t="shared" si="354"/>
        <v>332</v>
      </c>
      <c r="DU233" s="48">
        <v>45022</v>
      </c>
      <c r="DV233" s="49">
        <v>102.05999799999999</v>
      </c>
      <c r="DW233" s="53">
        <f t="shared" si="318"/>
        <v>130.60235093182371</v>
      </c>
      <c r="DX233" s="53">
        <f t="shared" si="319"/>
        <v>130.59682263138973</v>
      </c>
      <c r="DY233" s="54">
        <f t="shared" si="320"/>
        <v>1</v>
      </c>
      <c r="DZ233" s="14">
        <f t="shared" si="321"/>
        <v>1</v>
      </c>
      <c r="EA233" s="14">
        <f t="shared" si="355"/>
        <v>0</v>
      </c>
      <c r="EB233" s="14">
        <f t="shared" si="322"/>
        <v>0</v>
      </c>
      <c r="EC233" s="14">
        <f t="shared" si="323"/>
        <v>0</v>
      </c>
      <c r="ED233" s="14">
        <f t="shared" si="356"/>
        <v>114.22845105</v>
      </c>
      <c r="EI233" s="31">
        <f t="shared" si="357"/>
        <v>332</v>
      </c>
      <c r="EJ233" s="48">
        <v>45022</v>
      </c>
      <c r="EK233" s="49">
        <v>102.05999799999999</v>
      </c>
      <c r="EL233" s="53">
        <f t="shared" si="324"/>
        <v>223.00427985500713</v>
      </c>
      <c r="EM233" s="53">
        <f t="shared" si="325"/>
        <v>222.99875155457318</v>
      </c>
      <c r="EN233" s="54">
        <f t="shared" si="326"/>
        <v>1</v>
      </c>
      <c r="EO233" s="14">
        <f t="shared" si="327"/>
        <v>1</v>
      </c>
      <c r="EP233" s="14">
        <f t="shared" si="358"/>
        <v>0</v>
      </c>
      <c r="EQ233" s="14">
        <f t="shared" si="328"/>
        <v>0</v>
      </c>
      <c r="ER233" s="14">
        <f t="shared" si="329"/>
        <v>0</v>
      </c>
      <c r="ES233" s="14">
        <f t="shared" si="359"/>
        <v>114.22845105</v>
      </c>
    </row>
    <row r="234" spans="4:149" x14ac:dyDescent="0.35">
      <c r="D234" s="31">
        <f t="shared" si="330"/>
        <v>336</v>
      </c>
      <c r="E234" s="48">
        <v>45026</v>
      </c>
      <c r="F234" s="49">
        <v>102.16999800000001</v>
      </c>
      <c r="G234" s="53">
        <f t="shared" si="270"/>
        <v>23.777046004553611</v>
      </c>
      <c r="H234" s="53">
        <f t="shared" si="271"/>
        <v>23.771863571917379</v>
      </c>
      <c r="I234" s="54">
        <f t="shared" si="272"/>
        <v>1</v>
      </c>
      <c r="J234" s="14">
        <f t="shared" si="273"/>
        <v>1</v>
      </c>
      <c r="K234" s="14">
        <f t="shared" si="331"/>
        <v>0</v>
      </c>
      <c r="L234" s="14">
        <f t="shared" si="274"/>
        <v>0</v>
      </c>
      <c r="M234" s="14">
        <f t="shared" si="275"/>
        <v>0</v>
      </c>
      <c r="N234" s="14">
        <f t="shared" si="332"/>
        <v>146.45150698593386</v>
      </c>
      <c r="S234" s="31">
        <f t="shared" si="333"/>
        <v>336</v>
      </c>
      <c r="T234" s="48">
        <v>45026</v>
      </c>
      <c r="U234" s="49">
        <v>102.16999800000001</v>
      </c>
      <c r="V234" s="53">
        <f t="shared" si="276"/>
        <v>17.51834897366739</v>
      </c>
      <c r="W234" s="53">
        <f t="shared" si="277"/>
        <v>17.513166541031154</v>
      </c>
      <c r="X234" s="54">
        <f t="shared" si="278"/>
        <v>1</v>
      </c>
      <c r="Y234" s="14">
        <f t="shared" si="279"/>
        <v>1</v>
      </c>
      <c r="Z234" s="14">
        <f t="shared" si="334"/>
        <v>0</v>
      </c>
      <c r="AA234" s="14">
        <f t="shared" si="280"/>
        <v>0</v>
      </c>
      <c r="AB234" s="14">
        <f t="shared" si="281"/>
        <v>0</v>
      </c>
      <c r="AC234" s="14">
        <f t="shared" si="335"/>
        <v>187.49278845170656</v>
      </c>
      <c r="AH234" s="31">
        <f t="shared" si="336"/>
        <v>336</v>
      </c>
      <c r="AI234" s="48">
        <v>45026</v>
      </c>
      <c r="AJ234" s="49">
        <v>102.16999800000001</v>
      </c>
      <c r="AK234" s="53">
        <f t="shared" si="282"/>
        <v>5.578897356776932</v>
      </c>
      <c r="AL234" s="53">
        <f t="shared" si="283"/>
        <v>5.5737149241407007</v>
      </c>
      <c r="AM234" s="54">
        <f t="shared" si="284"/>
        <v>0.99999998789759947</v>
      </c>
      <c r="AN234" s="14">
        <f t="shared" si="285"/>
        <v>0.99999998789759947</v>
      </c>
      <c r="AO234" s="14">
        <f t="shared" si="337"/>
        <v>7.6999473130889839E-8</v>
      </c>
      <c r="AP234" s="14">
        <f t="shared" si="286"/>
        <v>7.8670360157840689E-6</v>
      </c>
      <c r="AQ234" s="14">
        <f t="shared" si="287"/>
        <v>3.9335180078920344E-7</v>
      </c>
      <c r="AR234" s="14">
        <f t="shared" si="338"/>
        <v>208.08842819878873</v>
      </c>
      <c r="AW234" s="31">
        <f t="shared" si="339"/>
        <v>336</v>
      </c>
      <c r="AX234" s="48">
        <v>45026</v>
      </c>
      <c r="AY234" s="49">
        <v>102.16999800000001</v>
      </c>
      <c r="AZ234" s="53">
        <f t="shared" si="288"/>
        <v>79.996165825582423</v>
      </c>
      <c r="BA234" s="53">
        <f t="shared" si="289"/>
        <v>79.990983392946177</v>
      </c>
      <c r="BB234" s="54">
        <f t="shared" si="290"/>
        <v>1</v>
      </c>
      <c r="BC234" s="14">
        <f t="shared" si="291"/>
        <v>1</v>
      </c>
      <c r="BD234" s="14">
        <f t="shared" si="340"/>
        <v>0</v>
      </c>
      <c r="BE234" s="14">
        <f t="shared" si="292"/>
        <v>0</v>
      </c>
      <c r="BF234" s="14">
        <f t="shared" si="293"/>
        <v>0</v>
      </c>
      <c r="BG234" s="14">
        <f t="shared" si="341"/>
        <v>114.22845105</v>
      </c>
      <c r="BL234" s="31">
        <f t="shared" si="342"/>
        <v>336</v>
      </c>
      <c r="BM234" s="48">
        <v>45026</v>
      </c>
      <c r="BN234" s="49">
        <v>102.16999800000001</v>
      </c>
      <c r="BO234" s="53">
        <f t="shared" si="294"/>
        <v>5.578897356776932</v>
      </c>
      <c r="BP234" s="53">
        <f t="shared" si="295"/>
        <v>5.5737149241407007</v>
      </c>
      <c r="BQ234" s="54">
        <f t="shared" si="296"/>
        <v>0.99999998789759947</v>
      </c>
      <c r="BR234" s="14">
        <f t="shared" si="297"/>
        <v>0.99999998789759947</v>
      </c>
      <c r="BS234" s="14">
        <f t="shared" si="343"/>
        <v>7.6999473130889839E-8</v>
      </c>
      <c r="BT234" s="14">
        <f t="shared" si="298"/>
        <v>7.8670360157840689E-6</v>
      </c>
      <c r="BU234" s="14">
        <f t="shared" si="299"/>
        <v>3.9335180078920344E-7</v>
      </c>
      <c r="BV234" s="14">
        <f t="shared" si="344"/>
        <v>208.08842819878873</v>
      </c>
      <c r="CA234" s="31">
        <f t="shared" si="345"/>
        <v>336</v>
      </c>
      <c r="CB234" s="48">
        <v>45026</v>
      </c>
      <c r="CC234" s="49">
        <v>102.16999800000001</v>
      </c>
      <c r="CD234" s="53">
        <f t="shared" si="300"/>
        <v>9.4772031786945057</v>
      </c>
      <c r="CE234" s="53">
        <f t="shared" si="301"/>
        <v>9.4720207460582735</v>
      </c>
      <c r="CF234" s="54">
        <f t="shared" si="302"/>
        <v>1</v>
      </c>
      <c r="CG234" s="14">
        <f t="shared" si="303"/>
        <v>1</v>
      </c>
      <c r="CH234" s="14">
        <f t="shared" si="346"/>
        <v>0</v>
      </c>
      <c r="CI234" s="14">
        <f t="shared" si="304"/>
        <v>0</v>
      </c>
      <c r="CJ234" s="14">
        <f t="shared" si="305"/>
        <v>0</v>
      </c>
      <c r="CK234" s="14">
        <f t="shared" si="347"/>
        <v>196.9665682762371</v>
      </c>
      <c r="CP234" s="31">
        <f t="shared" si="348"/>
        <v>336</v>
      </c>
      <c r="CQ234" s="48">
        <v>45026</v>
      </c>
      <c r="CR234" s="49">
        <v>102.16999800000001</v>
      </c>
      <c r="CS234" s="53">
        <f t="shared" si="306"/>
        <v>66.305348992530469</v>
      </c>
      <c r="CT234" s="53">
        <f t="shared" si="307"/>
        <v>66.300166559894222</v>
      </c>
      <c r="CU234" s="54">
        <f t="shared" si="308"/>
        <v>1</v>
      </c>
      <c r="CV234" s="14">
        <f t="shared" si="309"/>
        <v>1</v>
      </c>
      <c r="CW234" s="14">
        <f t="shared" si="349"/>
        <v>0</v>
      </c>
      <c r="CX234" s="14">
        <f t="shared" si="310"/>
        <v>0</v>
      </c>
      <c r="CY234" s="14">
        <f t="shared" si="311"/>
        <v>0</v>
      </c>
      <c r="CZ234" s="14">
        <f t="shared" si="350"/>
        <v>114.22845105</v>
      </c>
      <c r="DE234" s="31">
        <f t="shared" si="351"/>
        <v>336</v>
      </c>
      <c r="DF234" s="48">
        <v>45026</v>
      </c>
      <c r="DG234" s="49">
        <v>102.16999800000001</v>
      </c>
      <c r="DH234" s="53">
        <f t="shared" si="312"/>
        <v>-29.60179279234028</v>
      </c>
      <c r="DI234" s="53">
        <f t="shared" si="313"/>
        <v>-29.606975224976509</v>
      </c>
      <c r="DJ234" s="54">
        <f t="shared" si="314"/>
        <v>7.0847405964415337E-193</v>
      </c>
      <c r="DK234" s="14">
        <f t="shared" si="315"/>
        <v>7.0847405964415337E-193</v>
      </c>
      <c r="DL234" s="14">
        <f t="shared" si="352"/>
        <v>-6.7976875437884275E-170</v>
      </c>
      <c r="DM234" s="14">
        <f t="shared" si="316"/>
        <v>-6.9451972275348859E-168</v>
      </c>
      <c r="DN234" s="14">
        <f t="shared" si="317"/>
        <v>3.472598613767443E-169</v>
      </c>
      <c r="DO234" s="14">
        <f t="shared" si="353"/>
        <v>118.70121366539827</v>
      </c>
      <c r="DT234" s="31">
        <f t="shared" si="354"/>
        <v>336</v>
      </c>
      <c r="DU234" s="48">
        <v>45026</v>
      </c>
      <c r="DV234" s="49">
        <v>102.16999800000001</v>
      </c>
      <c r="DW234" s="53">
        <f t="shared" si="318"/>
        <v>139.32828287004386</v>
      </c>
      <c r="DX234" s="53">
        <f t="shared" si="319"/>
        <v>139.32310043740765</v>
      </c>
      <c r="DY234" s="54">
        <f t="shared" si="320"/>
        <v>1</v>
      </c>
      <c r="DZ234" s="14">
        <f t="shared" si="321"/>
        <v>1</v>
      </c>
      <c r="EA234" s="14">
        <f t="shared" si="355"/>
        <v>0</v>
      </c>
      <c r="EB234" s="14">
        <f t="shared" si="322"/>
        <v>0</v>
      </c>
      <c r="EC234" s="14">
        <f t="shared" si="323"/>
        <v>0</v>
      </c>
      <c r="ED234" s="14">
        <f t="shared" si="356"/>
        <v>114.22845105</v>
      </c>
      <c r="EI234" s="31">
        <f t="shared" si="357"/>
        <v>336</v>
      </c>
      <c r="EJ234" s="48">
        <v>45026</v>
      </c>
      <c r="EK234" s="49">
        <v>102.16999800000001</v>
      </c>
      <c r="EL234" s="53">
        <f t="shared" si="324"/>
        <v>237.89697823419363</v>
      </c>
      <c r="EM234" s="53">
        <f t="shared" si="325"/>
        <v>237.89179580155738</v>
      </c>
      <c r="EN234" s="54">
        <f t="shared" si="326"/>
        <v>1</v>
      </c>
      <c r="EO234" s="14">
        <f t="shared" si="327"/>
        <v>1</v>
      </c>
      <c r="EP234" s="14">
        <f t="shared" si="358"/>
        <v>0</v>
      </c>
      <c r="EQ234" s="14">
        <f t="shared" si="328"/>
        <v>0</v>
      </c>
      <c r="ER234" s="14">
        <f t="shared" si="329"/>
        <v>0</v>
      </c>
      <c r="ES234" s="14">
        <f t="shared" si="359"/>
        <v>114.22845105</v>
      </c>
    </row>
    <row r="235" spans="4:149" x14ac:dyDescent="0.35">
      <c r="D235" s="31">
        <f t="shared" si="330"/>
        <v>337</v>
      </c>
      <c r="E235" s="48">
        <v>45027</v>
      </c>
      <c r="F235" s="49">
        <v>99.919998000000007</v>
      </c>
      <c r="G235" s="53">
        <f t="shared" si="270"/>
        <v>19.774577055980409</v>
      </c>
      <c r="H235" s="53">
        <f t="shared" si="271"/>
        <v>19.769484759483319</v>
      </c>
      <c r="I235" s="54">
        <f t="shared" si="272"/>
        <v>1</v>
      </c>
      <c r="J235" s="14">
        <f t="shared" si="273"/>
        <v>1</v>
      </c>
      <c r="K235" s="14">
        <f t="shared" si="331"/>
        <v>0</v>
      </c>
      <c r="L235" s="14">
        <f t="shared" si="274"/>
        <v>0</v>
      </c>
      <c r="M235" s="14">
        <f t="shared" si="275"/>
        <v>0</v>
      </c>
      <c r="N235" s="14">
        <f t="shared" si="332"/>
        <v>146.45150698593386</v>
      </c>
      <c r="S235" s="31">
        <f t="shared" si="333"/>
        <v>337</v>
      </c>
      <c r="T235" s="48">
        <v>45027</v>
      </c>
      <c r="U235" s="49">
        <v>99.919998000000007</v>
      </c>
      <c r="V235" s="53">
        <f t="shared" si="276"/>
        <v>13.405098025904051</v>
      </c>
      <c r="W235" s="53">
        <f t="shared" si="277"/>
        <v>13.400005729406958</v>
      </c>
      <c r="X235" s="54">
        <f t="shared" si="278"/>
        <v>1</v>
      </c>
      <c r="Y235" s="14">
        <f t="shared" si="279"/>
        <v>1</v>
      </c>
      <c r="Z235" s="14">
        <f t="shared" si="334"/>
        <v>0</v>
      </c>
      <c r="AA235" s="14">
        <f t="shared" si="280"/>
        <v>0</v>
      </c>
      <c r="AB235" s="14">
        <f t="shared" si="281"/>
        <v>0</v>
      </c>
      <c r="AC235" s="14">
        <f t="shared" si="335"/>
        <v>187.49278845170656</v>
      </c>
      <c r="AH235" s="31">
        <f t="shared" si="336"/>
        <v>337</v>
      </c>
      <c r="AI235" s="48">
        <v>45027</v>
      </c>
      <c r="AJ235" s="49">
        <v>99.919998000000007</v>
      </c>
      <c r="AK235" s="53">
        <f t="shared" si="282"/>
        <v>1.2543122746362223</v>
      </c>
      <c r="AL235" s="53">
        <f t="shared" si="283"/>
        <v>1.2492199781391311</v>
      </c>
      <c r="AM235" s="54">
        <f t="shared" si="284"/>
        <v>0.89513573792305579</v>
      </c>
      <c r="AN235" s="14">
        <f t="shared" si="285"/>
        <v>0.89513573792305579</v>
      </c>
      <c r="AO235" s="14">
        <f t="shared" si="337"/>
        <v>-0.10486424997454369</v>
      </c>
      <c r="AP235" s="14">
        <f t="shared" si="286"/>
        <v>-10.478035647727905</v>
      </c>
      <c r="AQ235" s="14">
        <f t="shared" si="287"/>
        <v>0.52390178238639529</v>
      </c>
      <c r="AR235" s="14">
        <f t="shared" si="338"/>
        <v>198.13429433344723</v>
      </c>
      <c r="AW235" s="31">
        <f t="shared" si="339"/>
        <v>337</v>
      </c>
      <c r="AX235" s="48">
        <v>45027</v>
      </c>
      <c r="AY235" s="49">
        <v>99.919998000000007</v>
      </c>
      <c r="AZ235" s="53">
        <f t="shared" si="288"/>
        <v>76.988802800134465</v>
      </c>
      <c r="BA235" s="53">
        <f t="shared" si="289"/>
        <v>76.983710503637397</v>
      </c>
      <c r="BB235" s="54">
        <f t="shared" si="290"/>
        <v>1</v>
      </c>
      <c r="BC235" s="14">
        <f t="shared" si="291"/>
        <v>1</v>
      </c>
      <c r="BD235" s="14">
        <f t="shared" si="340"/>
        <v>0</v>
      </c>
      <c r="BE235" s="14">
        <f t="shared" si="292"/>
        <v>0</v>
      </c>
      <c r="BF235" s="14">
        <f t="shared" si="293"/>
        <v>0</v>
      </c>
      <c r="BG235" s="14">
        <f t="shared" si="341"/>
        <v>114.22845105</v>
      </c>
      <c r="BL235" s="31">
        <f t="shared" si="342"/>
        <v>337</v>
      </c>
      <c r="BM235" s="48">
        <v>45027</v>
      </c>
      <c r="BN235" s="49">
        <v>99.919998000000007</v>
      </c>
      <c r="BO235" s="53">
        <f t="shared" si="294"/>
        <v>1.2543122746362223</v>
      </c>
      <c r="BP235" s="53">
        <f t="shared" si="295"/>
        <v>1.2492199781391311</v>
      </c>
      <c r="BQ235" s="54">
        <f t="shared" si="296"/>
        <v>0.89513573792305579</v>
      </c>
      <c r="BR235" s="14">
        <f t="shared" si="297"/>
        <v>0.89513573792305579</v>
      </c>
      <c r="BS235" s="14">
        <f t="shared" si="343"/>
        <v>-0.10486424997454369</v>
      </c>
      <c r="BT235" s="14">
        <f t="shared" si="298"/>
        <v>-10.478035647727905</v>
      </c>
      <c r="BU235" s="14">
        <f t="shared" si="299"/>
        <v>0.52390178238639529</v>
      </c>
      <c r="BV235" s="14">
        <f t="shared" si="344"/>
        <v>198.13429433344723</v>
      </c>
      <c r="CA235" s="31">
        <f t="shared" si="345"/>
        <v>337</v>
      </c>
      <c r="CB235" s="48">
        <v>45027</v>
      </c>
      <c r="CC235" s="49">
        <v>99.919998000000007</v>
      </c>
      <c r="CD235" s="53">
        <f t="shared" si="300"/>
        <v>5.2216200166460212</v>
      </c>
      <c r="CE235" s="53">
        <f t="shared" si="301"/>
        <v>5.21652772014893</v>
      </c>
      <c r="CF235" s="54">
        <f t="shared" si="302"/>
        <v>0.99999991131768939</v>
      </c>
      <c r="CG235" s="14">
        <f t="shared" si="303"/>
        <v>0.99999991131768939</v>
      </c>
      <c r="CH235" s="14">
        <f t="shared" si="346"/>
        <v>-8.8682310606102988E-8</v>
      </c>
      <c r="CI235" s="14">
        <f t="shared" si="304"/>
        <v>-8.8611362983971906E-6</v>
      </c>
      <c r="CJ235" s="14">
        <f t="shared" si="305"/>
        <v>4.4305681491985955E-7</v>
      </c>
      <c r="CK235" s="14">
        <f t="shared" si="347"/>
        <v>196.96655985815761</v>
      </c>
      <c r="CP235" s="31">
        <f t="shared" si="348"/>
        <v>337</v>
      </c>
      <c r="CQ235" s="48">
        <v>45027</v>
      </c>
      <c r="CR235" s="49">
        <v>99.919998000000007</v>
      </c>
      <c r="CS235" s="53">
        <f t="shared" si="306"/>
        <v>63.055651811614332</v>
      </c>
      <c r="CT235" s="53">
        <f t="shared" si="307"/>
        <v>63.05055951511725</v>
      </c>
      <c r="CU235" s="54">
        <f t="shared" si="308"/>
        <v>1</v>
      </c>
      <c r="CV235" s="14">
        <f t="shared" si="309"/>
        <v>1</v>
      </c>
      <c r="CW235" s="14">
        <f t="shared" si="349"/>
        <v>0</v>
      </c>
      <c r="CX235" s="14">
        <f t="shared" si="310"/>
        <v>0</v>
      </c>
      <c r="CY235" s="14">
        <f t="shared" si="311"/>
        <v>0</v>
      </c>
      <c r="CZ235" s="14">
        <f t="shared" si="350"/>
        <v>114.22845105</v>
      </c>
      <c r="DE235" s="31">
        <f t="shared" si="351"/>
        <v>337</v>
      </c>
      <c r="DF235" s="48">
        <v>45027</v>
      </c>
      <c r="DG235" s="49">
        <v>99.919998000000007</v>
      </c>
      <c r="DH235" s="53">
        <f t="shared" si="312"/>
        <v>-34.549093300451176</v>
      </c>
      <c r="DI235" s="53">
        <f t="shared" si="313"/>
        <v>-34.554185596948273</v>
      </c>
      <c r="DJ235" s="54">
        <f t="shared" si="314"/>
        <v>7.3537806611927826E-262</v>
      </c>
      <c r="DK235" s="14">
        <f t="shared" si="315"/>
        <v>7.3537806611927826E-262</v>
      </c>
      <c r="DL235" s="14">
        <f t="shared" si="352"/>
        <v>-7.0847405964415337E-193</v>
      </c>
      <c r="DM235" s="14">
        <f t="shared" si="316"/>
        <v>-7.0790726622695693E-191</v>
      </c>
      <c r="DN235" s="14">
        <f t="shared" si="317"/>
        <v>3.5395363311347851E-192</v>
      </c>
      <c r="DO235" s="14">
        <f t="shared" si="353"/>
        <v>118.70121366539827</v>
      </c>
      <c r="DT235" s="31">
        <f t="shared" si="354"/>
        <v>337</v>
      </c>
      <c r="DU235" s="48">
        <v>45027</v>
      </c>
      <c r="DV235" s="49">
        <v>99.919998000000007</v>
      </c>
      <c r="DW235" s="53">
        <f t="shared" si="318"/>
        <v>137.37112734144864</v>
      </c>
      <c r="DX235" s="53">
        <f t="shared" si="319"/>
        <v>137.36603504495156</v>
      </c>
      <c r="DY235" s="54">
        <f t="shared" si="320"/>
        <v>1</v>
      </c>
      <c r="DZ235" s="14">
        <f t="shared" si="321"/>
        <v>1</v>
      </c>
      <c r="EA235" s="14">
        <f t="shared" si="355"/>
        <v>0</v>
      </c>
      <c r="EB235" s="14">
        <f t="shared" si="322"/>
        <v>0</v>
      </c>
      <c r="EC235" s="14">
        <f t="shared" si="323"/>
        <v>0</v>
      </c>
      <c r="ED235" s="14">
        <f t="shared" si="356"/>
        <v>114.22845105</v>
      </c>
      <c r="EI235" s="31">
        <f t="shared" si="357"/>
        <v>337</v>
      </c>
      <c r="EJ235" s="48">
        <v>45027</v>
      </c>
      <c r="EK235" s="49">
        <v>99.919998000000007</v>
      </c>
      <c r="EL235" s="53">
        <f t="shared" si="324"/>
        <v>237.68453683317364</v>
      </c>
      <c r="EM235" s="53">
        <f t="shared" si="325"/>
        <v>237.67944453667653</v>
      </c>
      <c r="EN235" s="54">
        <f t="shared" si="326"/>
        <v>1</v>
      </c>
      <c r="EO235" s="14">
        <f t="shared" si="327"/>
        <v>1</v>
      </c>
      <c r="EP235" s="14">
        <f t="shared" si="358"/>
        <v>0</v>
      </c>
      <c r="EQ235" s="14">
        <f t="shared" si="328"/>
        <v>0</v>
      </c>
      <c r="ER235" s="14">
        <f t="shared" si="329"/>
        <v>0</v>
      </c>
      <c r="ES235" s="14">
        <f t="shared" si="359"/>
        <v>114.22845105</v>
      </c>
    </row>
    <row r="236" spans="4:149" x14ac:dyDescent="0.35">
      <c r="D236" s="31">
        <f t="shared" si="330"/>
        <v>338</v>
      </c>
      <c r="E236" s="48">
        <v>45028</v>
      </c>
      <c r="F236" s="49">
        <v>97.830001999999993</v>
      </c>
      <c r="G236" s="53">
        <f t="shared" si="270"/>
        <v>15.858852291729569</v>
      </c>
      <c r="H236" s="53">
        <f t="shared" si="271"/>
        <v>15.853851755838337</v>
      </c>
      <c r="I236" s="54">
        <f t="shared" si="272"/>
        <v>1</v>
      </c>
      <c r="J236" s="14">
        <f t="shared" si="273"/>
        <v>1</v>
      </c>
      <c r="K236" s="14">
        <f t="shared" si="331"/>
        <v>0</v>
      </c>
      <c r="L236" s="14">
        <f t="shared" si="274"/>
        <v>0</v>
      </c>
      <c r="M236" s="14">
        <f t="shared" si="275"/>
        <v>0</v>
      </c>
      <c r="N236" s="14">
        <f t="shared" si="332"/>
        <v>146.45150698593386</v>
      </c>
      <c r="S236" s="31">
        <f t="shared" si="333"/>
        <v>338</v>
      </c>
      <c r="T236" s="48">
        <v>45028</v>
      </c>
      <c r="U236" s="49">
        <v>97.830001999999993</v>
      </c>
      <c r="V236" s="53">
        <f t="shared" si="276"/>
        <v>9.3724923377831715</v>
      </c>
      <c r="W236" s="53">
        <f t="shared" si="277"/>
        <v>9.3674918018919389</v>
      </c>
      <c r="X236" s="54">
        <f t="shared" si="278"/>
        <v>1</v>
      </c>
      <c r="Y236" s="14">
        <f t="shared" si="279"/>
        <v>1</v>
      </c>
      <c r="Z236" s="14">
        <f t="shared" si="334"/>
        <v>0</v>
      </c>
      <c r="AA236" s="14">
        <f t="shared" si="280"/>
        <v>0</v>
      </c>
      <c r="AB236" s="14">
        <f t="shared" si="281"/>
        <v>0</v>
      </c>
      <c r="AC236" s="14">
        <f t="shared" si="335"/>
        <v>187.49278845170656</v>
      </c>
      <c r="AH236" s="31">
        <f t="shared" si="336"/>
        <v>338</v>
      </c>
      <c r="AI236" s="48">
        <v>45028</v>
      </c>
      <c r="AJ236" s="49">
        <v>97.830001999999993</v>
      </c>
      <c r="AK236" s="53">
        <f t="shared" si="282"/>
        <v>-3.0012622085225544</v>
      </c>
      <c r="AL236" s="53">
        <f t="shared" si="283"/>
        <v>-3.0062627444137857</v>
      </c>
      <c r="AM236" s="54">
        <f t="shared" si="284"/>
        <v>1.3443146939538157E-3</v>
      </c>
      <c r="AN236" s="14">
        <f t="shared" si="285"/>
        <v>1.3443146939538157E-3</v>
      </c>
      <c r="AO236" s="14">
        <f t="shared" si="337"/>
        <v>-0.89379142322910199</v>
      </c>
      <c r="AP236" s="14">
        <f t="shared" si="286"/>
        <v>-87.439616722085887</v>
      </c>
      <c r="AQ236" s="14">
        <f t="shared" si="287"/>
        <v>4.3719808361042949</v>
      </c>
      <c r="AR236" s="14">
        <f t="shared" si="338"/>
        <v>115.06665844746564</v>
      </c>
      <c r="AW236" s="31">
        <f t="shared" si="339"/>
        <v>338</v>
      </c>
      <c r="AX236" s="48">
        <v>45028</v>
      </c>
      <c r="AY236" s="49">
        <v>97.830001999999993</v>
      </c>
      <c r="AZ236" s="53">
        <f t="shared" si="288"/>
        <v>74.122967914146713</v>
      </c>
      <c r="BA236" s="53">
        <f t="shared" si="289"/>
        <v>74.117967378255486</v>
      </c>
      <c r="BB236" s="54">
        <f t="shared" si="290"/>
        <v>1</v>
      </c>
      <c r="BC236" s="14">
        <f t="shared" si="291"/>
        <v>1</v>
      </c>
      <c r="BD236" s="14">
        <f t="shared" si="340"/>
        <v>0</v>
      </c>
      <c r="BE236" s="14">
        <f t="shared" si="292"/>
        <v>0</v>
      </c>
      <c r="BF236" s="14">
        <f t="shared" si="293"/>
        <v>0</v>
      </c>
      <c r="BG236" s="14">
        <f t="shared" si="341"/>
        <v>114.22845105</v>
      </c>
      <c r="BL236" s="31">
        <f t="shared" si="342"/>
        <v>338</v>
      </c>
      <c r="BM236" s="48">
        <v>45028</v>
      </c>
      <c r="BN236" s="49">
        <v>97.830001999999993</v>
      </c>
      <c r="BO236" s="53">
        <f t="shared" si="294"/>
        <v>-3.0012622085225544</v>
      </c>
      <c r="BP236" s="53">
        <f t="shared" si="295"/>
        <v>-3.0062627444137857</v>
      </c>
      <c r="BQ236" s="54">
        <f t="shared" si="296"/>
        <v>1.3443146939538157E-3</v>
      </c>
      <c r="BR236" s="14">
        <f t="shared" si="297"/>
        <v>1.3443146939538157E-3</v>
      </c>
      <c r="BS236" s="14">
        <f t="shared" si="343"/>
        <v>-0.89379142322910199</v>
      </c>
      <c r="BT236" s="14">
        <f t="shared" si="298"/>
        <v>-87.439616722085887</v>
      </c>
      <c r="BU236" s="14">
        <f t="shared" si="299"/>
        <v>4.3719808361042949</v>
      </c>
      <c r="BV236" s="14">
        <f t="shared" si="344"/>
        <v>115.06665844746564</v>
      </c>
      <c r="CA236" s="31">
        <f t="shared" si="345"/>
        <v>338</v>
      </c>
      <c r="CB236" s="48">
        <v>45028</v>
      </c>
      <c r="CC236" s="49">
        <v>97.830001999999993</v>
      </c>
      <c r="CD236" s="53">
        <f t="shared" si="300"/>
        <v>1.0388462432428276</v>
      </c>
      <c r="CE236" s="53">
        <f t="shared" si="301"/>
        <v>1.0338457073515961</v>
      </c>
      <c r="CF236" s="54">
        <f t="shared" si="302"/>
        <v>0.85056187462922284</v>
      </c>
      <c r="CG236" s="14">
        <f t="shared" si="303"/>
        <v>0.85056187462922284</v>
      </c>
      <c r="CH236" s="14">
        <f t="shared" si="346"/>
        <v>-0.14943803668846656</v>
      </c>
      <c r="CI236" s="14">
        <f t="shared" si="304"/>
        <v>-14.619523428108756</v>
      </c>
      <c r="CJ236" s="14">
        <f t="shared" si="305"/>
        <v>0.73097617140543791</v>
      </c>
      <c r="CK236" s="14">
        <f t="shared" si="347"/>
        <v>183.0780126014543</v>
      </c>
      <c r="CP236" s="31">
        <f t="shared" si="348"/>
        <v>338</v>
      </c>
      <c r="CQ236" s="48">
        <v>45028</v>
      </c>
      <c r="CR236" s="49">
        <v>97.830001999999993</v>
      </c>
      <c r="CS236" s="53">
        <f t="shared" si="306"/>
        <v>59.934141453226211</v>
      </c>
      <c r="CT236" s="53">
        <f t="shared" si="307"/>
        <v>59.929140917334983</v>
      </c>
      <c r="CU236" s="54">
        <f t="shared" si="308"/>
        <v>1</v>
      </c>
      <c r="CV236" s="14">
        <f t="shared" si="309"/>
        <v>1</v>
      </c>
      <c r="CW236" s="14">
        <f t="shared" si="349"/>
        <v>0</v>
      </c>
      <c r="CX236" s="14">
        <f t="shared" si="310"/>
        <v>0</v>
      </c>
      <c r="CY236" s="14">
        <f t="shared" si="311"/>
        <v>0</v>
      </c>
      <c r="CZ236" s="14">
        <f t="shared" si="350"/>
        <v>114.22845105</v>
      </c>
      <c r="DE236" s="31">
        <f t="shared" si="351"/>
        <v>338</v>
      </c>
      <c r="DF236" s="48">
        <v>45028</v>
      </c>
      <c r="DG236" s="49">
        <v>97.830001999999993</v>
      </c>
      <c r="DH236" s="53">
        <f t="shared" si="312"/>
        <v>-39.461665805198543</v>
      </c>
      <c r="DI236" s="53">
        <f t="shared" si="313"/>
        <v>-39.46666634108977</v>
      </c>
      <c r="DJ236" s="54">
        <f t="shared" si="314"/>
        <v>0</v>
      </c>
      <c r="DK236" s="14">
        <f t="shared" si="315"/>
        <v>0</v>
      </c>
      <c r="DL236" s="14">
        <f t="shared" si="352"/>
        <v>-7.3537806611927826E-262</v>
      </c>
      <c r="DM236" s="14">
        <f t="shared" si="316"/>
        <v>-7.1942037679205119E-260</v>
      </c>
      <c r="DN236" s="14">
        <f t="shared" si="317"/>
        <v>3.5971018839602561E-261</v>
      </c>
      <c r="DO236" s="14">
        <f t="shared" si="353"/>
        <v>118.70121366539827</v>
      </c>
      <c r="DT236" s="31">
        <f t="shared" si="354"/>
        <v>338</v>
      </c>
      <c r="DU236" s="48">
        <v>45028</v>
      </c>
      <c r="DV236" s="49">
        <v>97.830001999999993</v>
      </c>
      <c r="DW236" s="53">
        <f t="shared" si="318"/>
        <v>135.613317435916</v>
      </c>
      <c r="DX236" s="53">
        <f t="shared" si="319"/>
        <v>135.60831690002476</v>
      </c>
      <c r="DY236" s="54">
        <f t="shared" si="320"/>
        <v>1</v>
      </c>
      <c r="DZ236" s="14">
        <f t="shared" si="321"/>
        <v>1</v>
      </c>
      <c r="EA236" s="14">
        <f t="shared" si="355"/>
        <v>0</v>
      </c>
      <c r="EB236" s="14">
        <f t="shared" si="322"/>
        <v>0</v>
      </c>
      <c r="EC236" s="14">
        <f t="shared" si="323"/>
        <v>0</v>
      </c>
      <c r="ED236" s="14">
        <f t="shared" si="356"/>
        <v>114.22845105</v>
      </c>
      <c r="EI236" s="31">
        <f t="shared" si="357"/>
        <v>338</v>
      </c>
      <c r="EJ236" s="48">
        <v>45028</v>
      </c>
      <c r="EK236" s="49">
        <v>97.830001999999993</v>
      </c>
      <c r="EL236" s="53">
        <f t="shared" si="324"/>
        <v>237.76749348367858</v>
      </c>
      <c r="EM236" s="53">
        <f t="shared" si="325"/>
        <v>237.76249294778734</v>
      </c>
      <c r="EN236" s="54">
        <f t="shared" si="326"/>
        <v>1</v>
      </c>
      <c r="EO236" s="14">
        <f t="shared" si="327"/>
        <v>1</v>
      </c>
      <c r="EP236" s="14">
        <f t="shared" si="358"/>
        <v>0</v>
      </c>
      <c r="EQ236" s="14">
        <f t="shared" si="328"/>
        <v>0</v>
      </c>
      <c r="ER236" s="14">
        <f t="shared" si="329"/>
        <v>0</v>
      </c>
      <c r="ES236" s="14">
        <f t="shared" si="359"/>
        <v>114.22845105</v>
      </c>
    </row>
    <row r="237" spans="4:149" x14ac:dyDescent="0.35">
      <c r="D237" s="31">
        <f t="shared" si="330"/>
        <v>339</v>
      </c>
      <c r="E237" s="48">
        <v>45029</v>
      </c>
      <c r="F237" s="49">
        <v>102.400002</v>
      </c>
      <c r="G237" s="53">
        <f t="shared" si="270"/>
        <v>25.412670461781371</v>
      </c>
      <c r="H237" s="53">
        <f t="shared" si="271"/>
        <v>25.407763402093053</v>
      </c>
      <c r="I237" s="54">
        <f t="shared" si="272"/>
        <v>1</v>
      </c>
      <c r="J237" s="14">
        <f t="shared" si="273"/>
        <v>1</v>
      </c>
      <c r="K237" s="14">
        <f t="shared" si="331"/>
        <v>0</v>
      </c>
      <c r="L237" s="14">
        <f t="shared" si="274"/>
        <v>0</v>
      </c>
      <c r="M237" s="14">
        <f t="shared" si="275"/>
        <v>0</v>
      </c>
      <c r="N237" s="14">
        <f t="shared" si="332"/>
        <v>146.45150698593386</v>
      </c>
      <c r="S237" s="31">
        <f t="shared" si="333"/>
        <v>339</v>
      </c>
      <c r="T237" s="48">
        <v>45029</v>
      </c>
      <c r="U237" s="49">
        <v>102.400002</v>
      </c>
      <c r="V237" s="53">
        <f t="shared" si="276"/>
        <v>18.802749691837551</v>
      </c>
      <c r="W237" s="53">
        <f t="shared" si="277"/>
        <v>18.797842632149234</v>
      </c>
      <c r="X237" s="54">
        <f t="shared" si="278"/>
        <v>1</v>
      </c>
      <c r="Y237" s="14">
        <f t="shared" si="279"/>
        <v>1</v>
      </c>
      <c r="Z237" s="14">
        <f t="shared" si="334"/>
        <v>0</v>
      </c>
      <c r="AA237" s="14">
        <f t="shared" si="280"/>
        <v>0</v>
      </c>
      <c r="AB237" s="14">
        <f t="shared" si="281"/>
        <v>0</v>
      </c>
      <c r="AC237" s="14">
        <f t="shared" si="335"/>
        <v>187.49278845170656</v>
      </c>
      <c r="AH237" s="31">
        <f t="shared" si="336"/>
        <v>339</v>
      </c>
      <c r="AI237" s="48">
        <v>45029</v>
      </c>
      <c r="AJ237" s="49">
        <v>102.400002</v>
      </c>
      <c r="AK237" s="53">
        <f t="shared" si="282"/>
        <v>6.1932834028056787</v>
      </c>
      <c r="AL237" s="53">
        <f t="shared" si="283"/>
        <v>6.1883763431173628</v>
      </c>
      <c r="AM237" s="54">
        <f t="shared" si="284"/>
        <v>0.99999999970538178</v>
      </c>
      <c r="AN237" s="14">
        <f t="shared" si="285"/>
        <v>0.99999999970538178</v>
      </c>
      <c r="AO237" s="14">
        <f t="shared" si="337"/>
        <v>0.99865568501142798</v>
      </c>
      <c r="AP237" s="14">
        <f t="shared" si="286"/>
        <v>102.2623441424816</v>
      </c>
      <c r="AQ237" s="14">
        <f t="shared" si="287"/>
        <v>5.1131172071240805</v>
      </c>
      <c r="AR237" s="14">
        <f t="shared" si="338"/>
        <v>222.44211979707131</v>
      </c>
      <c r="AW237" s="31">
        <f t="shared" si="339"/>
        <v>339</v>
      </c>
      <c r="AX237" s="48">
        <v>45029</v>
      </c>
      <c r="AY237" s="49">
        <v>102.400002</v>
      </c>
      <c r="AZ237" s="53">
        <f t="shared" si="288"/>
        <v>84.786678492388816</v>
      </c>
      <c r="BA237" s="53">
        <f t="shared" si="289"/>
        <v>84.781771432700495</v>
      </c>
      <c r="BB237" s="54">
        <f t="shared" si="290"/>
        <v>1</v>
      </c>
      <c r="BC237" s="14">
        <f t="shared" si="291"/>
        <v>1</v>
      </c>
      <c r="BD237" s="14">
        <f t="shared" si="340"/>
        <v>0</v>
      </c>
      <c r="BE237" s="14">
        <f t="shared" si="292"/>
        <v>0</v>
      </c>
      <c r="BF237" s="14">
        <f t="shared" si="293"/>
        <v>0</v>
      </c>
      <c r="BG237" s="14">
        <f t="shared" si="341"/>
        <v>114.22845105</v>
      </c>
      <c r="BL237" s="31">
        <f t="shared" si="342"/>
        <v>339</v>
      </c>
      <c r="BM237" s="48">
        <v>45029</v>
      </c>
      <c r="BN237" s="49">
        <v>102.400002</v>
      </c>
      <c r="BO237" s="53">
        <f t="shared" si="294"/>
        <v>6.1932834028056787</v>
      </c>
      <c r="BP237" s="53">
        <f t="shared" si="295"/>
        <v>6.1883763431173628</v>
      </c>
      <c r="BQ237" s="54">
        <f t="shared" si="296"/>
        <v>0.99999999970538178</v>
      </c>
      <c r="BR237" s="14">
        <f t="shared" si="297"/>
        <v>0.99999999970538178</v>
      </c>
      <c r="BS237" s="14">
        <f t="shared" si="343"/>
        <v>0.99865568501142798</v>
      </c>
      <c r="BT237" s="14">
        <f t="shared" si="298"/>
        <v>102.2623441424816</v>
      </c>
      <c r="BU237" s="14">
        <f t="shared" si="299"/>
        <v>5.1131172071240805</v>
      </c>
      <c r="BV237" s="14">
        <f t="shared" si="344"/>
        <v>222.44211979707131</v>
      </c>
      <c r="CA237" s="31">
        <f t="shared" si="345"/>
        <v>339</v>
      </c>
      <c r="CB237" s="48">
        <v>45029</v>
      </c>
      <c r="CC237" s="49">
        <v>102.400002</v>
      </c>
      <c r="CD237" s="53">
        <f t="shared" si="300"/>
        <v>10.310353216654375</v>
      </c>
      <c r="CE237" s="53">
        <f t="shared" si="301"/>
        <v>10.30544615696606</v>
      </c>
      <c r="CF237" s="54">
        <f t="shared" si="302"/>
        <v>1</v>
      </c>
      <c r="CG237" s="14">
        <f t="shared" si="303"/>
        <v>1</v>
      </c>
      <c r="CH237" s="14">
        <f t="shared" si="346"/>
        <v>0.14943812537077716</v>
      </c>
      <c r="CI237" s="14">
        <f t="shared" si="304"/>
        <v>15.302464336843832</v>
      </c>
      <c r="CJ237" s="14">
        <f t="shared" si="305"/>
        <v>0.76512321684219164</v>
      </c>
      <c r="CK237" s="14">
        <f t="shared" si="347"/>
        <v>199.14560015514033</v>
      </c>
      <c r="CP237" s="31">
        <f t="shared" si="348"/>
        <v>339</v>
      </c>
      <c r="CQ237" s="48">
        <v>45029</v>
      </c>
      <c r="CR237" s="49">
        <v>102.400002</v>
      </c>
      <c r="CS237" s="53">
        <f t="shared" si="306"/>
        <v>70.327564383541713</v>
      </c>
      <c r="CT237" s="53">
        <f t="shared" si="307"/>
        <v>70.322657323853392</v>
      </c>
      <c r="CU237" s="54">
        <f t="shared" si="308"/>
        <v>1</v>
      </c>
      <c r="CV237" s="14">
        <f t="shared" si="309"/>
        <v>1</v>
      </c>
      <c r="CW237" s="14">
        <f t="shared" si="349"/>
        <v>0</v>
      </c>
      <c r="CX237" s="14">
        <f t="shared" si="310"/>
        <v>0</v>
      </c>
      <c r="CY237" s="14">
        <f t="shared" si="311"/>
        <v>0</v>
      </c>
      <c r="CZ237" s="14">
        <f t="shared" si="350"/>
        <v>114.22845105</v>
      </c>
      <c r="DE237" s="31">
        <f t="shared" si="351"/>
        <v>339</v>
      </c>
      <c r="DF237" s="48">
        <v>45029</v>
      </c>
      <c r="DG237" s="49">
        <v>102.400002</v>
      </c>
      <c r="DH237" s="53">
        <f t="shared" si="312"/>
        <v>-30.961666480537613</v>
      </c>
      <c r="DI237" s="53">
        <f t="shared" si="313"/>
        <v>-30.96657354022593</v>
      </c>
      <c r="DJ237" s="54">
        <f t="shared" si="314"/>
        <v>8.8492272065491685E-211</v>
      </c>
      <c r="DK237" s="14">
        <f t="shared" si="315"/>
        <v>8.8492272065491685E-211</v>
      </c>
      <c r="DL237" s="14">
        <f t="shared" si="352"/>
        <v>8.8492272065491685E-211</v>
      </c>
      <c r="DM237" s="14">
        <f t="shared" si="316"/>
        <v>9.0616088364908925E-209</v>
      </c>
      <c r="DN237" s="14">
        <f t="shared" si="317"/>
        <v>4.5308044182454465E-210</v>
      </c>
      <c r="DO237" s="14">
        <f t="shared" si="353"/>
        <v>118.70121366539827</v>
      </c>
      <c r="DT237" s="31">
        <f t="shared" si="354"/>
        <v>339</v>
      </c>
      <c r="DU237" s="48">
        <v>45029</v>
      </c>
      <c r="DV237" s="49">
        <v>102.400002</v>
      </c>
      <c r="DW237" s="53">
        <f t="shared" si="318"/>
        <v>147.44837801890989</v>
      </c>
      <c r="DX237" s="53">
        <f t="shared" si="319"/>
        <v>147.4434709592216</v>
      </c>
      <c r="DY237" s="54">
        <f t="shared" si="320"/>
        <v>1</v>
      </c>
      <c r="DZ237" s="14">
        <f t="shared" si="321"/>
        <v>1</v>
      </c>
      <c r="EA237" s="14">
        <f t="shared" si="355"/>
        <v>0</v>
      </c>
      <c r="EB237" s="14">
        <f t="shared" si="322"/>
        <v>0</v>
      </c>
      <c r="EC237" s="14">
        <f t="shared" si="323"/>
        <v>0</v>
      </c>
      <c r="ED237" s="14">
        <f t="shared" si="356"/>
        <v>114.22845105</v>
      </c>
      <c r="EI237" s="31">
        <f t="shared" si="357"/>
        <v>339</v>
      </c>
      <c r="EJ237" s="48">
        <v>45029</v>
      </c>
      <c r="EK237" s="49">
        <v>102.400002</v>
      </c>
      <c r="EL237" s="53">
        <f t="shared" si="324"/>
        <v>251.54852275167087</v>
      </c>
      <c r="EM237" s="53">
        <f t="shared" si="325"/>
        <v>251.54361569198258</v>
      </c>
      <c r="EN237" s="54">
        <f t="shared" si="326"/>
        <v>1</v>
      </c>
      <c r="EO237" s="14">
        <f t="shared" si="327"/>
        <v>1</v>
      </c>
      <c r="EP237" s="14">
        <f t="shared" si="358"/>
        <v>0</v>
      </c>
      <c r="EQ237" s="14">
        <f t="shared" si="328"/>
        <v>0</v>
      </c>
      <c r="ER237" s="14">
        <f t="shared" si="329"/>
        <v>0</v>
      </c>
      <c r="ES237" s="14">
        <f t="shared" si="359"/>
        <v>114.22845105</v>
      </c>
    </row>
    <row r="238" spans="4:149" x14ac:dyDescent="0.35">
      <c r="D238" s="31">
        <f t="shared" si="330"/>
        <v>340</v>
      </c>
      <c r="E238" s="48">
        <v>45030</v>
      </c>
      <c r="F238" s="49">
        <v>102.510002</v>
      </c>
      <c r="G238" s="53">
        <f t="shared" si="270"/>
        <v>26.085720038949024</v>
      </c>
      <c r="H238" s="53">
        <f t="shared" si="271"/>
        <v>26.080908271044201</v>
      </c>
      <c r="I238" s="54">
        <f t="shared" si="272"/>
        <v>1</v>
      </c>
      <c r="J238" s="14">
        <f t="shared" si="273"/>
        <v>1</v>
      </c>
      <c r="K238" s="14">
        <f t="shared" si="331"/>
        <v>0</v>
      </c>
      <c r="L238" s="14">
        <f t="shared" si="274"/>
        <v>0</v>
      </c>
      <c r="M238" s="14">
        <f t="shared" si="275"/>
        <v>0</v>
      </c>
      <c r="N238" s="14">
        <f t="shared" si="332"/>
        <v>146.45150698593386</v>
      </c>
      <c r="S238" s="31">
        <f t="shared" si="333"/>
        <v>340</v>
      </c>
      <c r="T238" s="48">
        <v>45030</v>
      </c>
      <c r="U238" s="49">
        <v>102.510002</v>
      </c>
      <c r="V238" s="53">
        <f t="shared" si="276"/>
        <v>19.344897041099898</v>
      </c>
      <c r="W238" s="53">
        <f t="shared" si="277"/>
        <v>19.340085273195072</v>
      </c>
      <c r="X238" s="54">
        <f t="shared" si="278"/>
        <v>1</v>
      </c>
      <c r="Y238" s="14">
        <f t="shared" si="279"/>
        <v>1</v>
      </c>
      <c r="Z238" s="14">
        <f t="shared" si="334"/>
        <v>0</v>
      </c>
      <c r="AA238" s="14">
        <f t="shared" si="280"/>
        <v>0</v>
      </c>
      <c r="AB238" s="14">
        <f t="shared" si="281"/>
        <v>0</v>
      </c>
      <c r="AC238" s="14">
        <f t="shared" si="335"/>
        <v>187.49278845170656</v>
      </c>
      <c r="AH238" s="31">
        <f t="shared" si="336"/>
        <v>340</v>
      </c>
      <c r="AI238" s="48">
        <v>45030</v>
      </c>
      <c r="AJ238" s="49">
        <v>102.510002</v>
      </c>
      <c r="AK238" s="53">
        <f t="shared" si="282"/>
        <v>6.485714108347139</v>
      </c>
      <c r="AL238" s="53">
        <f t="shared" si="283"/>
        <v>6.4809023404423147</v>
      </c>
      <c r="AM238" s="54">
        <f t="shared" si="284"/>
        <v>0.99999999995584377</v>
      </c>
      <c r="AN238" s="14">
        <f t="shared" si="285"/>
        <v>0.99999999995584377</v>
      </c>
      <c r="AO238" s="14">
        <f t="shared" si="337"/>
        <v>2.5046198448563928E-10</v>
      </c>
      <c r="AP238" s="14">
        <f t="shared" si="286"/>
        <v>2.567485853054685E-8</v>
      </c>
      <c r="AQ238" s="14">
        <f t="shared" si="287"/>
        <v>1.2837429265273425E-9</v>
      </c>
      <c r="AR238" s="14">
        <f t="shared" si="338"/>
        <v>222.4421198240299</v>
      </c>
      <c r="AW238" s="31">
        <f t="shared" si="339"/>
        <v>340</v>
      </c>
      <c r="AX238" s="48">
        <v>45030</v>
      </c>
      <c r="AY238" s="49">
        <v>102.510002</v>
      </c>
      <c r="AZ238" s="53">
        <f t="shared" si="288"/>
        <v>86.635565148605465</v>
      </c>
      <c r="BA238" s="53">
        <f t="shared" si="289"/>
        <v>86.630753380700639</v>
      </c>
      <c r="BB238" s="54">
        <f t="shared" si="290"/>
        <v>1</v>
      </c>
      <c r="BC238" s="14">
        <f t="shared" si="291"/>
        <v>1</v>
      </c>
      <c r="BD238" s="14">
        <f t="shared" si="340"/>
        <v>0</v>
      </c>
      <c r="BE238" s="14">
        <f t="shared" si="292"/>
        <v>0</v>
      </c>
      <c r="BF238" s="14">
        <f t="shared" si="293"/>
        <v>0</v>
      </c>
      <c r="BG238" s="14">
        <f t="shared" si="341"/>
        <v>114.22845105</v>
      </c>
      <c r="BL238" s="31">
        <f t="shared" si="342"/>
        <v>340</v>
      </c>
      <c r="BM238" s="48">
        <v>45030</v>
      </c>
      <c r="BN238" s="49">
        <v>102.510002</v>
      </c>
      <c r="BO238" s="53">
        <f t="shared" si="294"/>
        <v>6.485714108347139</v>
      </c>
      <c r="BP238" s="53">
        <f t="shared" si="295"/>
        <v>6.4809023404423147</v>
      </c>
      <c r="BQ238" s="54">
        <f t="shared" si="296"/>
        <v>0.99999999995584377</v>
      </c>
      <c r="BR238" s="14">
        <f t="shared" si="297"/>
        <v>0.99999999995584377</v>
      </c>
      <c r="BS238" s="14">
        <f t="shared" si="343"/>
        <v>2.5046198448563928E-10</v>
      </c>
      <c r="BT238" s="14">
        <f t="shared" si="298"/>
        <v>2.567485853054685E-8</v>
      </c>
      <c r="BU238" s="14">
        <f t="shared" si="299"/>
        <v>1.2837429265273425E-9</v>
      </c>
      <c r="BV238" s="14">
        <f t="shared" si="344"/>
        <v>222.4421198240299</v>
      </c>
      <c r="CA238" s="31">
        <f t="shared" si="345"/>
        <v>340</v>
      </c>
      <c r="CB238" s="48">
        <v>45030</v>
      </c>
      <c r="CC238" s="49">
        <v>102.510002</v>
      </c>
      <c r="CD238" s="53">
        <f t="shared" si="300"/>
        <v>10.684317972274775</v>
      </c>
      <c r="CE238" s="53">
        <f t="shared" si="301"/>
        <v>10.67950620436995</v>
      </c>
      <c r="CF238" s="54">
        <f t="shared" si="302"/>
        <v>1</v>
      </c>
      <c r="CG238" s="14">
        <f t="shared" si="303"/>
        <v>1</v>
      </c>
      <c r="CH238" s="14">
        <f t="shared" si="346"/>
        <v>0</v>
      </c>
      <c r="CI238" s="14">
        <f t="shared" si="304"/>
        <v>0</v>
      </c>
      <c r="CJ238" s="14">
        <f t="shared" si="305"/>
        <v>0</v>
      </c>
      <c r="CK238" s="14">
        <f t="shared" si="347"/>
        <v>199.14560015514033</v>
      </c>
      <c r="CP238" s="31">
        <f t="shared" si="348"/>
        <v>340</v>
      </c>
      <c r="CQ238" s="48">
        <v>45030</v>
      </c>
      <c r="CR238" s="49">
        <v>102.510002</v>
      </c>
      <c r="CS238" s="53">
        <f t="shared" si="306"/>
        <v>71.890104150550272</v>
      </c>
      <c r="CT238" s="53">
        <f t="shared" si="307"/>
        <v>71.885292382645432</v>
      </c>
      <c r="CU238" s="54">
        <f t="shared" si="308"/>
        <v>1</v>
      </c>
      <c r="CV238" s="14">
        <f t="shared" si="309"/>
        <v>1</v>
      </c>
      <c r="CW238" s="14">
        <f t="shared" si="349"/>
        <v>0</v>
      </c>
      <c r="CX238" s="14">
        <f t="shared" si="310"/>
        <v>0</v>
      </c>
      <c r="CY238" s="14">
        <f t="shared" si="311"/>
        <v>0</v>
      </c>
      <c r="CZ238" s="14">
        <f t="shared" si="350"/>
        <v>114.22845105</v>
      </c>
      <c r="DE238" s="31">
        <f t="shared" si="351"/>
        <v>340</v>
      </c>
      <c r="DF238" s="48">
        <v>45030</v>
      </c>
      <c r="DG238" s="49">
        <v>102.510002</v>
      </c>
      <c r="DH238" s="53">
        <f t="shared" si="312"/>
        <v>-31.405048787998769</v>
      </c>
      <c r="DI238" s="53">
        <f t="shared" si="313"/>
        <v>-31.409860555903595</v>
      </c>
      <c r="DJ238" s="54">
        <f t="shared" si="314"/>
        <v>8.632221882208387E-217</v>
      </c>
      <c r="DK238" s="14">
        <f t="shared" si="315"/>
        <v>8.632221882208387E-217</v>
      </c>
      <c r="DL238" s="14">
        <f t="shared" si="352"/>
        <v>-8.8492185743272856E-211</v>
      </c>
      <c r="DM238" s="14">
        <f t="shared" si="316"/>
        <v>-9.0713341375272723E-209</v>
      </c>
      <c r="DN238" s="14">
        <f t="shared" si="317"/>
        <v>4.5356670687636363E-210</v>
      </c>
      <c r="DO238" s="14">
        <f t="shared" si="353"/>
        <v>118.70121366539827</v>
      </c>
      <c r="DT238" s="31">
        <f t="shared" si="354"/>
        <v>340</v>
      </c>
      <c r="DU238" s="48">
        <v>45030</v>
      </c>
      <c r="DV238" s="49">
        <v>102.510002</v>
      </c>
      <c r="DW238" s="53">
        <f t="shared" si="318"/>
        <v>150.53821087672929</v>
      </c>
      <c r="DX238" s="53">
        <f t="shared" si="319"/>
        <v>150.53339910882445</v>
      </c>
      <c r="DY238" s="54">
        <f t="shared" si="320"/>
        <v>1</v>
      </c>
      <c r="DZ238" s="14">
        <f t="shared" si="321"/>
        <v>1</v>
      </c>
      <c r="EA238" s="14">
        <f t="shared" si="355"/>
        <v>0</v>
      </c>
      <c r="EB238" s="14">
        <f t="shared" si="322"/>
        <v>0</v>
      </c>
      <c r="EC238" s="14">
        <f t="shared" si="323"/>
        <v>0</v>
      </c>
      <c r="ED238" s="14">
        <f t="shared" si="356"/>
        <v>114.22845105</v>
      </c>
      <c r="EI238" s="31">
        <f t="shared" si="357"/>
        <v>340</v>
      </c>
      <c r="EJ238" s="48">
        <v>45030</v>
      </c>
      <c r="EK238" s="49">
        <v>102.510002</v>
      </c>
      <c r="EL238" s="53">
        <f t="shared" si="324"/>
        <v>256.69994474876552</v>
      </c>
      <c r="EM238" s="53">
        <f t="shared" si="325"/>
        <v>256.69513298086071</v>
      </c>
      <c r="EN238" s="54">
        <f t="shared" si="326"/>
        <v>1</v>
      </c>
      <c r="EO238" s="14">
        <f t="shared" si="327"/>
        <v>1</v>
      </c>
      <c r="EP238" s="14">
        <f t="shared" si="358"/>
        <v>0</v>
      </c>
      <c r="EQ238" s="14">
        <f t="shared" si="328"/>
        <v>0</v>
      </c>
      <c r="ER238" s="14">
        <f t="shared" si="329"/>
        <v>0</v>
      </c>
      <c r="ES238" s="14">
        <f t="shared" si="359"/>
        <v>114.22845105</v>
      </c>
    </row>
    <row r="239" spans="4:149" x14ac:dyDescent="0.35">
      <c r="D239" s="31">
        <f t="shared" si="330"/>
        <v>343</v>
      </c>
      <c r="E239" s="48">
        <v>45033</v>
      </c>
      <c r="F239" s="49">
        <v>102.739998</v>
      </c>
      <c r="G239" s="53">
        <f t="shared" si="270"/>
        <v>28.133362977479205</v>
      </c>
      <c r="H239" s="53">
        <f t="shared" si="271"/>
        <v>28.128849139076525</v>
      </c>
      <c r="I239" s="54">
        <f t="shared" si="272"/>
        <v>1</v>
      </c>
      <c r="J239" s="14">
        <f t="shared" si="273"/>
        <v>1</v>
      </c>
      <c r="K239" s="14">
        <f t="shared" si="331"/>
        <v>0</v>
      </c>
      <c r="L239" s="14">
        <f t="shared" si="274"/>
        <v>0</v>
      </c>
      <c r="M239" s="14">
        <f t="shared" si="275"/>
        <v>0</v>
      </c>
      <c r="N239" s="14">
        <f t="shared" si="332"/>
        <v>146.45150698593386</v>
      </c>
      <c r="S239" s="31">
        <f t="shared" si="333"/>
        <v>343</v>
      </c>
      <c r="T239" s="48">
        <v>45033</v>
      </c>
      <c r="U239" s="49">
        <v>102.739998</v>
      </c>
      <c r="V239" s="53">
        <f t="shared" si="276"/>
        <v>20.947621517640126</v>
      </c>
      <c r="W239" s="53">
        <f t="shared" si="277"/>
        <v>20.943107679237446</v>
      </c>
      <c r="X239" s="54">
        <f t="shared" si="278"/>
        <v>1</v>
      </c>
      <c r="Y239" s="14">
        <f t="shared" si="279"/>
        <v>1</v>
      </c>
      <c r="Z239" s="14">
        <f t="shared" si="334"/>
        <v>0</v>
      </c>
      <c r="AA239" s="14">
        <f t="shared" si="280"/>
        <v>0</v>
      </c>
      <c r="AB239" s="14">
        <f t="shared" si="281"/>
        <v>0</v>
      </c>
      <c r="AC239" s="14">
        <f t="shared" si="335"/>
        <v>187.49278845170656</v>
      </c>
      <c r="AH239" s="31">
        <f t="shared" si="336"/>
        <v>343</v>
      </c>
      <c r="AI239" s="48">
        <v>45033</v>
      </c>
      <c r="AJ239" s="49">
        <v>102.739998</v>
      </c>
      <c r="AK239" s="53">
        <f t="shared" si="282"/>
        <v>7.2396864525864997</v>
      </c>
      <c r="AL239" s="53">
        <f t="shared" si="283"/>
        <v>7.2351726141838197</v>
      </c>
      <c r="AM239" s="54">
        <f t="shared" si="284"/>
        <v>0.99999999999977518</v>
      </c>
      <c r="AN239" s="14">
        <f t="shared" si="285"/>
        <v>0.99999999999977518</v>
      </c>
      <c r="AO239" s="14">
        <f t="shared" si="337"/>
        <v>4.3931414062114982E-11</v>
      </c>
      <c r="AP239" s="14">
        <f t="shared" si="286"/>
        <v>4.5135133928788653E-9</v>
      </c>
      <c r="AQ239" s="14">
        <f t="shared" si="287"/>
        <v>2.2567566964394327E-10</v>
      </c>
      <c r="AR239" s="14">
        <f t="shared" si="338"/>
        <v>222.44211982876908</v>
      </c>
      <c r="AW239" s="31">
        <f t="shared" si="339"/>
        <v>343</v>
      </c>
      <c r="AX239" s="48">
        <v>45033</v>
      </c>
      <c r="AY239" s="49">
        <v>102.739998</v>
      </c>
      <c r="AZ239" s="53">
        <f t="shared" si="288"/>
        <v>92.679714740479213</v>
      </c>
      <c r="BA239" s="53">
        <f t="shared" si="289"/>
        <v>92.675200902076526</v>
      </c>
      <c r="BB239" s="54">
        <f t="shared" si="290"/>
        <v>1</v>
      </c>
      <c r="BC239" s="14">
        <f t="shared" si="291"/>
        <v>1</v>
      </c>
      <c r="BD239" s="14">
        <f t="shared" si="340"/>
        <v>0</v>
      </c>
      <c r="BE239" s="14">
        <f t="shared" si="292"/>
        <v>0</v>
      </c>
      <c r="BF239" s="14">
        <f t="shared" si="293"/>
        <v>0</v>
      </c>
      <c r="BG239" s="14">
        <f t="shared" si="341"/>
        <v>114.22845105</v>
      </c>
      <c r="BL239" s="31">
        <f t="shared" si="342"/>
        <v>343</v>
      </c>
      <c r="BM239" s="48">
        <v>45033</v>
      </c>
      <c r="BN239" s="49">
        <v>102.739998</v>
      </c>
      <c r="BO239" s="53">
        <f t="shared" si="294"/>
        <v>7.2396864525864997</v>
      </c>
      <c r="BP239" s="53">
        <f t="shared" si="295"/>
        <v>7.2351726141838197</v>
      </c>
      <c r="BQ239" s="54">
        <f t="shared" si="296"/>
        <v>0.99999999999977518</v>
      </c>
      <c r="BR239" s="14">
        <f t="shared" si="297"/>
        <v>0.99999999999977518</v>
      </c>
      <c r="BS239" s="14">
        <f t="shared" si="343"/>
        <v>4.3931414062114982E-11</v>
      </c>
      <c r="BT239" s="14">
        <f t="shared" si="298"/>
        <v>4.5135133928788653E-9</v>
      </c>
      <c r="BU239" s="14">
        <f t="shared" si="299"/>
        <v>2.2567566964394327E-10</v>
      </c>
      <c r="BV239" s="14">
        <f t="shared" si="344"/>
        <v>222.44211982876908</v>
      </c>
      <c r="CA239" s="31">
        <f t="shared" si="345"/>
        <v>343</v>
      </c>
      <c r="CB239" s="48">
        <v>45033</v>
      </c>
      <c r="CC239" s="49">
        <v>102.739998</v>
      </c>
      <c r="CD239" s="53">
        <f t="shared" si="300"/>
        <v>11.715413210000523</v>
      </c>
      <c r="CE239" s="53">
        <f t="shared" si="301"/>
        <v>11.710899371597844</v>
      </c>
      <c r="CF239" s="54">
        <f t="shared" si="302"/>
        <v>1</v>
      </c>
      <c r="CG239" s="14">
        <f t="shared" si="303"/>
        <v>1</v>
      </c>
      <c r="CH239" s="14">
        <f t="shared" si="346"/>
        <v>0</v>
      </c>
      <c r="CI239" s="14">
        <f t="shared" si="304"/>
        <v>0</v>
      </c>
      <c r="CJ239" s="14">
        <f t="shared" si="305"/>
        <v>0</v>
      </c>
      <c r="CK239" s="14">
        <f t="shared" si="347"/>
        <v>199.14560015514033</v>
      </c>
      <c r="CP239" s="31">
        <f t="shared" si="348"/>
        <v>343</v>
      </c>
      <c r="CQ239" s="48">
        <v>45033</v>
      </c>
      <c r="CR239" s="49">
        <v>102.739998</v>
      </c>
      <c r="CS239" s="53">
        <f t="shared" si="306"/>
        <v>76.961000501583797</v>
      </c>
      <c r="CT239" s="53">
        <f t="shared" si="307"/>
        <v>76.95648666318111</v>
      </c>
      <c r="CU239" s="54">
        <f t="shared" si="308"/>
        <v>1</v>
      </c>
      <c r="CV239" s="14">
        <f t="shared" si="309"/>
        <v>1</v>
      </c>
      <c r="CW239" s="14">
        <f t="shared" si="349"/>
        <v>0</v>
      </c>
      <c r="CX239" s="14">
        <f t="shared" si="310"/>
        <v>0</v>
      </c>
      <c r="CY239" s="14">
        <f t="shared" si="311"/>
        <v>0</v>
      </c>
      <c r="CZ239" s="14">
        <f t="shared" si="350"/>
        <v>114.22845105</v>
      </c>
      <c r="DE239" s="31">
        <f t="shared" si="351"/>
        <v>343</v>
      </c>
      <c r="DF239" s="48">
        <v>45033</v>
      </c>
      <c r="DG239" s="49">
        <v>102.739998</v>
      </c>
      <c r="DH239" s="53">
        <f t="shared" si="312"/>
        <v>-33.152002511221141</v>
      </c>
      <c r="DI239" s="53">
        <f t="shared" si="313"/>
        <v>-33.156516349623821</v>
      </c>
      <c r="DJ239" s="54">
        <f t="shared" si="314"/>
        <v>2.6496371128094248E-241</v>
      </c>
      <c r="DK239" s="14">
        <f t="shared" si="315"/>
        <v>2.6496371128094248E-241</v>
      </c>
      <c r="DL239" s="14">
        <f t="shared" si="352"/>
        <v>-8.632221882208387E-217</v>
      </c>
      <c r="DM239" s="14">
        <f t="shared" si="316"/>
        <v>-8.8687445891364587E-215</v>
      </c>
      <c r="DN239" s="14">
        <f t="shared" si="317"/>
        <v>4.4343722945682295E-216</v>
      </c>
      <c r="DO239" s="14">
        <f t="shared" si="353"/>
        <v>118.70121366539827</v>
      </c>
      <c r="DT239" s="31">
        <f t="shared" si="354"/>
        <v>343</v>
      </c>
      <c r="DU239" s="48">
        <v>45033</v>
      </c>
      <c r="DV239" s="49">
        <v>102.739998</v>
      </c>
      <c r="DW239" s="53">
        <f t="shared" si="318"/>
        <v>160.80016397175314</v>
      </c>
      <c r="DX239" s="53">
        <f t="shared" si="319"/>
        <v>160.79565013335045</v>
      </c>
      <c r="DY239" s="54">
        <f t="shared" si="320"/>
        <v>1</v>
      </c>
      <c r="DZ239" s="14">
        <f t="shared" si="321"/>
        <v>1</v>
      </c>
      <c r="EA239" s="14">
        <f t="shared" si="355"/>
        <v>0</v>
      </c>
      <c r="EB239" s="14">
        <f t="shared" si="322"/>
        <v>0</v>
      </c>
      <c r="EC239" s="14">
        <f t="shared" si="323"/>
        <v>0</v>
      </c>
      <c r="ED239" s="14">
        <f t="shared" si="356"/>
        <v>114.22845105</v>
      </c>
      <c r="EI239" s="31">
        <f t="shared" si="357"/>
        <v>343</v>
      </c>
      <c r="EJ239" s="48">
        <v>45033</v>
      </c>
      <c r="EK239" s="49">
        <v>102.739998</v>
      </c>
      <c r="EL239" s="53">
        <f t="shared" si="324"/>
        <v>273.96895252711215</v>
      </c>
      <c r="EM239" s="53">
        <f t="shared" si="325"/>
        <v>273.96443868870944</v>
      </c>
      <c r="EN239" s="54">
        <f t="shared" si="326"/>
        <v>1</v>
      </c>
      <c r="EO239" s="14">
        <f t="shared" si="327"/>
        <v>1</v>
      </c>
      <c r="EP239" s="14">
        <f t="shared" si="358"/>
        <v>0</v>
      </c>
      <c r="EQ239" s="14">
        <f t="shared" si="328"/>
        <v>0</v>
      </c>
      <c r="ER239" s="14">
        <f t="shared" si="329"/>
        <v>0</v>
      </c>
      <c r="ES239" s="14">
        <f t="shared" si="359"/>
        <v>114.22845105</v>
      </c>
    </row>
    <row r="240" spans="4:149" x14ac:dyDescent="0.35">
      <c r="D240" s="31">
        <f t="shared" si="330"/>
        <v>344</v>
      </c>
      <c r="E240" s="48">
        <v>45034</v>
      </c>
      <c r="F240" s="49">
        <v>102.300003</v>
      </c>
      <c r="G240" s="53">
        <f t="shared" si="270"/>
        <v>27.764021424770334</v>
      </c>
      <c r="H240" s="53">
        <f t="shared" si="271"/>
        <v>27.759611366640254</v>
      </c>
      <c r="I240" s="54">
        <f t="shared" si="272"/>
        <v>1</v>
      </c>
      <c r="J240" s="14">
        <f t="shared" si="273"/>
        <v>1</v>
      </c>
      <c r="K240" s="14">
        <f t="shared" si="331"/>
        <v>0</v>
      </c>
      <c r="L240" s="14">
        <f t="shared" si="274"/>
        <v>0</v>
      </c>
      <c r="M240" s="14">
        <f t="shared" si="275"/>
        <v>0</v>
      </c>
      <c r="N240" s="14">
        <f t="shared" si="332"/>
        <v>146.45150698593386</v>
      </c>
      <c r="S240" s="31">
        <f t="shared" si="333"/>
        <v>344</v>
      </c>
      <c r="T240" s="48">
        <v>45034</v>
      </c>
      <c r="U240" s="49">
        <v>102.300003</v>
      </c>
      <c r="V240" s="53">
        <f t="shared" si="276"/>
        <v>20.409180559545803</v>
      </c>
      <c r="W240" s="53">
        <f t="shared" si="277"/>
        <v>20.404770501415722</v>
      </c>
      <c r="X240" s="54">
        <f t="shared" si="278"/>
        <v>1</v>
      </c>
      <c r="Y240" s="14">
        <f t="shared" si="279"/>
        <v>1</v>
      </c>
      <c r="Z240" s="14">
        <f t="shared" si="334"/>
        <v>0</v>
      </c>
      <c r="AA240" s="14">
        <f t="shared" si="280"/>
        <v>0</v>
      </c>
      <c r="AB240" s="14">
        <f t="shared" si="281"/>
        <v>0</v>
      </c>
      <c r="AC240" s="14">
        <f t="shared" si="335"/>
        <v>187.49278845170656</v>
      </c>
      <c r="AH240" s="31">
        <f t="shared" si="336"/>
        <v>344</v>
      </c>
      <c r="AI240" s="48">
        <v>45034</v>
      </c>
      <c r="AJ240" s="49">
        <v>102.300003</v>
      </c>
      <c r="AK240" s="53">
        <f t="shared" si="282"/>
        <v>6.3786617108258685</v>
      </c>
      <c r="AL240" s="53">
        <f t="shared" si="283"/>
        <v>6.3742516526957855</v>
      </c>
      <c r="AM240" s="54">
        <f t="shared" si="284"/>
        <v>0.99999999991067889</v>
      </c>
      <c r="AN240" s="14">
        <f t="shared" si="285"/>
        <v>0.99999999991067889</v>
      </c>
      <c r="AO240" s="14">
        <f t="shared" si="337"/>
        <v>-8.9096285904588512E-11</v>
      </c>
      <c r="AP240" s="14">
        <f t="shared" si="286"/>
        <v>-9.1145503153282621E-9</v>
      </c>
      <c r="AQ240" s="14">
        <f t="shared" si="287"/>
        <v>4.5572751576641311E-10</v>
      </c>
      <c r="AR240" s="14">
        <f t="shared" si="338"/>
        <v>222.44211982011026</v>
      </c>
      <c r="AW240" s="31">
        <f t="shared" si="339"/>
        <v>344</v>
      </c>
      <c r="AX240" s="48">
        <v>45034</v>
      </c>
      <c r="AY240" s="49">
        <v>102.300003</v>
      </c>
      <c r="AZ240" s="53">
        <f t="shared" si="288"/>
        <v>93.829318694497047</v>
      </c>
      <c r="BA240" s="53">
        <f t="shared" si="289"/>
        <v>93.824908636366956</v>
      </c>
      <c r="BB240" s="54">
        <f t="shared" si="290"/>
        <v>1</v>
      </c>
      <c r="BC240" s="14">
        <f t="shared" si="291"/>
        <v>1</v>
      </c>
      <c r="BD240" s="14">
        <f t="shared" si="340"/>
        <v>0</v>
      </c>
      <c r="BE240" s="14">
        <f t="shared" si="292"/>
        <v>0</v>
      </c>
      <c r="BF240" s="14">
        <f t="shared" si="293"/>
        <v>0</v>
      </c>
      <c r="BG240" s="14">
        <f t="shared" si="341"/>
        <v>114.22845105</v>
      </c>
      <c r="BL240" s="31">
        <f t="shared" si="342"/>
        <v>344</v>
      </c>
      <c r="BM240" s="48">
        <v>45034</v>
      </c>
      <c r="BN240" s="49">
        <v>102.300003</v>
      </c>
      <c r="BO240" s="53">
        <f t="shared" si="294"/>
        <v>6.3786617108258685</v>
      </c>
      <c r="BP240" s="53">
        <f t="shared" si="295"/>
        <v>6.3742516526957855</v>
      </c>
      <c r="BQ240" s="54">
        <f t="shared" si="296"/>
        <v>0.99999999991067889</v>
      </c>
      <c r="BR240" s="14">
        <f t="shared" si="297"/>
        <v>0.99999999991067889</v>
      </c>
      <c r="BS240" s="14">
        <f t="shared" si="343"/>
        <v>-8.9096285904588512E-11</v>
      </c>
      <c r="BT240" s="14">
        <f t="shared" si="298"/>
        <v>-9.1145503153282621E-9</v>
      </c>
      <c r="BU240" s="14">
        <f t="shared" si="299"/>
        <v>4.5572751576641311E-10</v>
      </c>
      <c r="BV240" s="14">
        <f t="shared" si="344"/>
        <v>222.44211982011026</v>
      </c>
      <c r="CA240" s="31">
        <f t="shared" si="345"/>
        <v>344</v>
      </c>
      <c r="CB240" s="48">
        <v>45034</v>
      </c>
      <c r="CC240" s="49">
        <v>102.300003</v>
      </c>
      <c r="CD240" s="53">
        <f t="shared" si="300"/>
        <v>10.95971409644077</v>
      </c>
      <c r="CE240" s="53">
        <f t="shared" si="301"/>
        <v>10.955304038310686</v>
      </c>
      <c r="CF240" s="54">
        <f t="shared" si="302"/>
        <v>1</v>
      </c>
      <c r="CG240" s="14">
        <f t="shared" si="303"/>
        <v>1</v>
      </c>
      <c r="CH240" s="14">
        <f t="shared" si="346"/>
        <v>0</v>
      </c>
      <c r="CI240" s="14">
        <f t="shared" si="304"/>
        <v>0</v>
      </c>
      <c r="CJ240" s="14">
        <f t="shared" si="305"/>
        <v>0</v>
      </c>
      <c r="CK240" s="14">
        <f t="shared" si="347"/>
        <v>199.14560015514033</v>
      </c>
      <c r="CP240" s="31">
        <f t="shared" si="348"/>
        <v>344</v>
      </c>
      <c r="CQ240" s="48">
        <v>45034</v>
      </c>
      <c r="CR240" s="49">
        <v>102.300003</v>
      </c>
      <c r="CS240" s="53">
        <f t="shared" si="306"/>
        <v>77.74070174673345</v>
      </c>
      <c r="CT240" s="53">
        <f t="shared" si="307"/>
        <v>77.736291688603359</v>
      </c>
      <c r="CU240" s="54">
        <f t="shared" si="308"/>
        <v>1</v>
      </c>
      <c r="CV240" s="14">
        <f t="shared" si="309"/>
        <v>1</v>
      </c>
      <c r="CW240" s="14">
        <f t="shared" si="349"/>
        <v>0</v>
      </c>
      <c r="CX240" s="14">
        <f t="shared" si="310"/>
        <v>0</v>
      </c>
      <c r="CY240" s="14">
        <f t="shared" si="311"/>
        <v>0</v>
      </c>
      <c r="CZ240" s="14">
        <f t="shared" si="350"/>
        <v>114.22845105</v>
      </c>
      <c r="DE240" s="31">
        <f t="shared" si="351"/>
        <v>344</v>
      </c>
      <c r="DF240" s="48">
        <v>45034</v>
      </c>
      <c r="DG240" s="49">
        <v>102.300003</v>
      </c>
      <c r="DH240" s="53">
        <f t="shared" si="312"/>
        <v>-34.96354998253824</v>
      </c>
      <c r="DI240" s="53">
        <f t="shared" si="313"/>
        <v>-34.967960040668324</v>
      </c>
      <c r="DJ240" s="54">
        <f t="shared" si="314"/>
        <v>4.0302574022917749E-268</v>
      </c>
      <c r="DK240" s="14">
        <f t="shared" si="315"/>
        <v>4.0302574022917749E-268</v>
      </c>
      <c r="DL240" s="14">
        <f t="shared" si="352"/>
        <v>-2.6496371128094248E-241</v>
      </c>
      <c r="DM240" s="14">
        <f t="shared" si="316"/>
        <v>-2.710578845893155E-239</v>
      </c>
      <c r="DN240" s="14">
        <f t="shared" si="317"/>
        <v>1.3552894229465775E-240</v>
      </c>
      <c r="DO240" s="14">
        <f t="shared" si="353"/>
        <v>118.70121366539827</v>
      </c>
      <c r="DT240" s="31">
        <f t="shared" si="354"/>
        <v>344</v>
      </c>
      <c r="DU240" s="48">
        <v>45034</v>
      </c>
      <c r="DV240" s="49">
        <v>102.300003</v>
      </c>
      <c r="DW240" s="53">
        <f t="shared" si="318"/>
        <v>163.55282135094316</v>
      </c>
      <c r="DX240" s="53">
        <f t="shared" si="319"/>
        <v>163.54841129281309</v>
      </c>
      <c r="DY240" s="54">
        <f t="shared" si="320"/>
        <v>1</v>
      </c>
      <c r="DZ240" s="14">
        <f t="shared" si="321"/>
        <v>1</v>
      </c>
      <c r="EA240" s="14">
        <f t="shared" si="355"/>
        <v>0</v>
      </c>
      <c r="EB240" s="14">
        <f t="shared" si="322"/>
        <v>0</v>
      </c>
      <c r="EC240" s="14">
        <f t="shared" si="323"/>
        <v>0</v>
      </c>
      <c r="ED240" s="14">
        <f t="shared" si="356"/>
        <v>114.22845105</v>
      </c>
      <c r="EI240" s="31">
        <f t="shared" si="357"/>
        <v>344</v>
      </c>
      <c r="EJ240" s="48">
        <v>45034</v>
      </c>
      <c r="EK240" s="49">
        <v>102.300003</v>
      </c>
      <c r="EL240" s="53">
        <f t="shared" si="324"/>
        <v>279.38476929769638</v>
      </c>
      <c r="EM240" s="53">
        <f t="shared" si="325"/>
        <v>279.3803592395663</v>
      </c>
      <c r="EN240" s="54">
        <f t="shared" si="326"/>
        <v>1</v>
      </c>
      <c r="EO240" s="14">
        <f t="shared" si="327"/>
        <v>1</v>
      </c>
      <c r="EP240" s="14">
        <f t="shared" si="358"/>
        <v>0</v>
      </c>
      <c r="EQ240" s="14">
        <f t="shared" si="328"/>
        <v>0</v>
      </c>
      <c r="ER240" s="14">
        <f t="shared" si="329"/>
        <v>0</v>
      </c>
      <c r="ES240" s="14">
        <f t="shared" si="359"/>
        <v>114.22845105</v>
      </c>
    </row>
    <row r="241" spans="3:154" x14ac:dyDescent="0.35">
      <c r="D241" s="31">
        <f t="shared" si="330"/>
        <v>345</v>
      </c>
      <c r="E241" s="48">
        <v>45035</v>
      </c>
      <c r="F241" s="49">
        <v>104.300003</v>
      </c>
      <c r="G241" s="53">
        <f t="shared" si="270"/>
        <v>32.888777834998095</v>
      </c>
      <c r="H241" s="53">
        <f t="shared" si="271"/>
        <v>32.884474058947241</v>
      </c>
      <c r="I241" s="54">
        <f t="shared" si="272"/>
        <v>1</v>
      </c>
      <c r="J241" s="14">
        <f t="shared" si="273"/>
        <v>1</v>
      </c>
      <c r="K241" s="14">
        <f t="shared" si="331"/>
        <v>0</v>
      </c>
      <c r="L241" s="14">
        <f t="shared" si="274"/>
        <v>0</v>
      </c>
      <c r="M241" s="14">
        <f t="shared" si="275"/>
        <v>0</v>
      </c>
      <c r="N241" s="14">
        <f t="shared" si="332"/>
        <v>146.45150698593386</v>
      </c>
      <c r="S241" s="31">
        <f t="shared" si="333"/>
        <v>345</v>
      </c>
      <c r="T241" s="48">
        <v>45035</v>
      </c>
      <c r="U241" s="49">
        <v>104.300003</v>
      </c>
      <c r="V241" s="53">
        <f t="shared" si="276"/>
        <v>25.352308611255797</v>
      </c>
      <c r="W241" s="53">
        <f t="shared" si="277"/>
        <v>25.348004835204943</v>
      </c>
      <c r="X241" s="54">
        <f t="shared" si="278"/>
        <v>1</v>
      </c>
      <c r="Y241" s="14">
        <f t="shared" si="279"/>
        <v>1</v>
      </c>
      <c r="Z241" s="14">
        <f t="shared" si="334"/>
        <v>0</v>
      </c>
      <c r="AA241" s="14">
        <f t="shared" si="280"/>
        <v>0</v>
      </c>
      <c r="AB241" s="14">
        <f t="shared" si="281"/>
        <v>0</v>
      </c>
      <c r="AC241" s="14">
        <f t="shared" si="335"/>
        <v>187.49278845170656</v>
      </c>
      <c r="AH241" s="31">
        <f t="shared" si="336"/>
        <v>345</v>
      </c>
      <c r="AI241" s="48">
        <v>45035</v>
      </c>
      <c r="AJ241" s="49">
        <v>104.300003</v>
      </c>
      <c r="AK241" s="53">
        <f t="shared" si="282"/>
        <v>10.975305024885635</v>
      </c>
      <c r="AL241" s="53">
        <f t="shared" si="283"/>
        <v>10.97100124883478</v>
      </c>
      <c r="AM241" s="54">
        <f t="shared" si="284"/>
        <v>1</v>
      </c>
      <c r="AN241" s="14">
        <f t="shared" si="285"/>
        <v>1</v>
      </c>
      <c r="AO241" s="14">
        <f t="shared" si="337"/>
        <v>8.9321106067075107E-11</v>
      </c>
      <c r="AP241" s="14">
        <f t="shared" si="286"/>
        <v>9.3161916307592524E-9</v>
      </c>
      <c r="AQ241" s="14">
        <f t="shared" si="287"/>
        <v>4.658095815379626E-10</v>
      </c>
      <c r="AR241" s="14">
        <f t="shared" si="338"/>
        <v>222.44211982989228</v>
      </c>
      <c r="AW241" s="31">
        <f t="shared" si="339"/>
        <v>345</v>
      </c>
      <c r="AX241" s="48">
        <v>45035</v>
      </c>
      <c r="AY241" s="49">
        <v>104.300003</v>
      </c>
      <c r="AZ241" s="53">
        <f t="shared" si="288"/>
        <v>100.58556268113558</v>
      </c>
      <c r="BA241" s="53">
        <f t="shared" si="289"/>
        <v>100.58125890508474</v>
      </c>
      <c r="BB241" s="54">
        <f t="shared" si="290"/>
        <v>1</v>
      </c>
      <c r="BC241" s="14">
        <f t="shared" si="291"/>
        <v>1</v>
      </c>
      <c r="BD241" s="14">
        <f t="shared" si="340"/>
        <v>0</v>
      </c>
      <c r="BE241" s="14">
        <f t="shared" si="292"/>
        <v>0</v>
      </c>
      <c r="BF241" s="14">
        <f t="shared" si="293"/>
        <v>0</v>
      </c>
      <c r="BG241" s="14">
        <f t="shared" si="341"/>
        <v>114.22845105</v>
      </c>
      <c r="BL241" s="31">
        <f t="shared" si="342"/>
        <v>345</v>
      </c>
      <c r="BM241" s="48">
        <v>45035</v>
      </c>
      <c r="BN241" s="49">
        <v>104.300003</v>
      </c>
      <c r="BO241" s="53">
        <f t="shared" si="294"/>
        <v>10.975305024885635</v>
      </c>
      <c r="BP241" s="53">
        <f t="shared" si="295"/>
        <v>10.97100124883478</v>
      </c>
      <c r="BQ241" s="54">
        <f t="shared" si="296"/>
        <v>1</v>
      </c>
      <c r="BR241" s="14">
        <f t="shared" si="297"/>
        <v>1</v>
      </c>
      <c r="BS241" s="14">
        <f t="shared" si="343"/>
        <v>8.9321106067075107E-11</v>
      </c>
      <c r="BT241" s="14">
        <f t="shared" si="298"/>
        <v>9.3161916307592524E-9</v>
      </c>
      <c r="BU241" s="14">
        <f t="shared" si="299"/>
        <v>4.658095815379626E-10</v>
      </c>
      <c r="BV241" s="14">
        <f t="shared" si="344"/>
        <v>222.44211982989228</v>
      </c>
      <c r="CA241" s="31">
        <f t="shared" si="345"/>
        <v>345</v>
      </c>
      <c r="CB241" s="48">
        <v>45035</v>
      </c>
      <c r="CC241" s="49">
        <v>104.300003</v>
      </c>
      <c r="CD241" s="53">
        <f t="shared" si="300"/>
        <v>15.669486850053405</v>
      </c>
      <c r="CE241" s="53">
        <f t="shared" si="301"/>
        <v>15.665183074002551</v>
      </c>
      <c r="CF241" s="54">
        <f t="shared" si="302"/>
        <v>1</v>
      </c>
      <c r="CG241" s="14">
        <f t="shared" si="303"/>
        <v>1</v>
      </c>
      <c r="CH241" s="14">
        <f t="shared" si="346"/>
        <v>0</v>
      </c>
      <c r="CI241" s="14">
        <f t="shared" si="304"/>
        <v>0</v>
      </c>
      <c r="CJ241" s="14">
        <f t="shared" si="305"/>
        <v>0</v>
      </c>
      <c r="CK241" s="14">
        <f t="shared" si="347"/>
        <v>199.14560015514033</v>
      </c>
      <c r="CP241" s="31">
        <f t="shared" si="348"/>
        <v>345</v>
      </c>
      <c r="CQ241" s="48">
        <v>45035</v>
      </c>
      <c r="CR241" s="49">
        <v>104.300003</v>
      </c>
      <c r="CS241" s="53">
        <f t="shared" si="306"/>
        <v>84.099636105523913</v>
      </c>
      <c r="CT241" s="53">
        <f t="shared" si="307"/>
        <v>84.095332329473067</v>
      </c>
      <c r="CU241" s="54">
        <f t="shared" si="308"/>
        <v>1</v>
      </c>
      <c r="CV241" s="14">
        <f t="shared" si="309"/>
        <v>1</v>
      </c>
      <c r="CW241" s="14">
        <f t="shared" si="349"/>
        <v>0</v>
      </c>
      <c r="CX241" s="14">
        <f t="shared" si="310"/>
        <v>0</v>
      </c>
      <c r="CY241" s="14">
        <f t="shared" si="311"/>
        <v>0</v>
      </c>
      <c r="CZ241" s="14">
        <f t="shared" si="350"/>
        <v>114.22845105</v>
      </c>
      <c r="DE241" s="31">
        <f t="shared" si="351"/>
        <v>345</v>
      </c>
      <c r="DF241" s="48">
        <v>45035</v>
      </c>
      <c r="DG241" s="49">
        <v>104.300003</v>
      </c>
      <c r="DH241" s="53">
        <f t="shared" si="312"/>
        <v>-31.387855752892474</v>
      </c>
      <c r="DI241" s="53">
        <f t="shared" si="313"/>
        <v>-31.392159528943331</v>
      </c>
      <c r="DJ241" s="54">
        <f t="shared" si="314"/>
        <v>1.4818090177304129E-216</v>
      </c>
      <c r="DK241" s="14">
        <f t="shared" si="315"/>
        <v>1.4818090177304129E-216</v>
      </c>
      <c r="DL241" s="14">
        <f t="shared" si="352"/>
        <v>1.4818090177304129E-216</v>
      </c>
      <c r="DM241" s="14">
        <f t="shared" si="316"/>
        <v>1.5455268499470912E-214</v>
      </c>
      <c r="DN241" s="14">
        <f t="shared" si="317"/>
        <v>7.7276342497354571E-216</v>
      </c>
      <c r="DO241" s="14">
        <f t="shared" si="353"/>
        <v>118.70121366539827</v>
      </c>
      <c r="DT241" s="31">
        <f t="shared" si="354"/>
        <v>345</v>
      </c>
      <c r="DU241" s="48">
        <v>45035</v>
      </c>
      <c r="DV241" s="49">
        <v>104.300003</v>
      </c>
      <c r="DW241" s="53">
        <f t="shared" si="318"/>
        <v>172.03089257622128</v>
      </c>
      <c r="DX241" s="53">
        <f t="shared" si="319"/>
        <v>172.02658880017043</v>
      </c>
      <c r="DY241" s="54">
        <f t="shared" si="320"/>
        <v>1</v>
      </c>
      <c r="DZ241" s="14">
        <f t="shared" si="321"/>
        <v>1</v>
      </c>
      <c r="EA241" s="14">
        <f t="shared" si="355"/>
        <v>0</v>
      </c>
      <c r="EB241" s="14">
        <f t="shared" si="322"/>
        <v>0</v>
      </c>
      <c r="EC241" s="14">
        <f t="shared" si="323"/>
        <v>0</v>
      </c>
      <c r="ED241" s="14">
        <f t="shared" si="356"/>
        <v>114.22845105</v>
      </c>
      <c r="EI241" s="31">
        <f t="shared" si="357"/>
        <v>345</v>
      </c>
      <c r="EJ241" s="48">
        <v>45035</v>
      </c>
      <c r="EK241" s="49">
        <v>104.300003</v>
      </c>
      <c r="EL241" s="53">
        <f t="shared" si="324"/>
        <v>290.72331934977882</v>
      </c>
      <c r="EM241" s="53">
        <f t="shared" si="325"/>
        <v>290.71901557372797</v>
      </c>
      <c r="EN241" s="54">
        <f t="shared" si="326"/>
        <v>1</v>
      </c>
      <c r="EO241" s="14">
        <f t="shared" si="327"/>
        <v>1</v>
      </c>
      <c r="EP241" s="14">
        <f t="shared" si="358"/>
        <v>0</v>
      </c>
      <c r="EQ241" s="14">
        <f t="shared" si="328"/>
        <v>0</v>
      </c>
      <c r="ER241" s="14">
        <f t="shared" si="329"/>
        <v>0</v>
      </c>
      <c r="ES241" s="14">
        <f t="shared" si="359"/>
        <v>114.22845105</v>
      </c>
    </row>
    <row r="242" spans="3:154" x14ac:dyDescent="0.35">
      <c r="D242" s="31">
        <f t="shared" si="330"/>
        <v>346</v>
      </c>
      <c r="E242" s="48">
        <v>45036</v>
      </c>
      <c r="F242" s="49">
        <v>103.80999799999999</v>
      </c>
      <c r="G242" s="53">
        <f t="shared" si="270"/>
        <v>32.559373913332983</v>
      </c>
      <c r="H242" s="53">
        <f t="shared" si="271"/>
        <v>32.5551791113256</v>
      </c>
      <c r="I242" s="54">
        <f t="shared" si="272"/>
        <v>1</v>
      </c>
      <c r="J242" s="14">
        <f t="shared" si="273"/>
        <v>1</v>
      </c>
      <c r="K242" s="14">
        <f t="shared" si="331"/>
        <v>0</v>
      </c>
      <c r="L242" s="14">
        <f t="shared" si="274"/>
        <v>0</v>
      </c>
      <c r="M242" s="14">
        <f t="shared" si="275"/>
        <v>0</v>
      </c>
      <c r="N242" s="14">
        <f t="shared" si="332"/>
        <v>146.45150698593386</v>
      </c>
      <c r="S242" s="31">
        <f t="shared" si="333"/>
        <v>346</v>
      </c>
      <c r="T242" s="48">
        <v>45036</v>
      </c>
      <c r="U242" s="49">
        <v>103.80999799999999</v>
      </c>
      <c r="V242" s="53">
        <f t="shared" si="276"/>
        <v>24.827119638617351</v>
      </c>
      <c r="W242" s="53">
        <f t="shared" si="277"/>
        <v>24.822924836609971</v>
      </c>
      <c r="X242" s="54">
        <f t="shared" si="278"/>
        <v>1</v>
      </c>
      <c r="Y242" s="14">
        <f t="shared" si="279"/>
        <v>1</v>
      </c>
      <c r="Z242" s="14">
        <f t="shared" si="334"/>
        <v>0</v>
      </c>
      <c r="AA242" s="14">
        <f t="shared" si="280"/>
        <v>0</v>
      </c>
      <c r="AB242" s="14">
        <f t="shared" si="281"/>
        <v>0</v>
      </c>
      <c r="AC242" s="14">
        <f t="shared" si="335"/>
        <v>187.49278845170656</v>
      </c>
      <c r="AH242" s="31">
        <f t="shared" si="336"/>
        <v>346</v>
      </c>
      <c r="AI242" s="48">
        <v>45036</v>
      </c>
      <c r="AJ242" s="49">
        <v>103.80999799999999</v>
      </c>
      <c r="AK242" s="53">
        <f t="shared" si="282"/>
        <v>10.076625191150992</v>
      </c>
      <c r="AL242" s="53">
        <f t="shared" si="283"/>
        <v>10.072430389143612</v>
      </c>
      <c r="AM242" s="54">
        <f t="shared" si="284"/>
        <v>1</v>
      </c>
      <c r="AN242" s="14">
        <f t="shared" si="285"/>
        <v>1</v>
      </c>
      <c r="AO242" s="14">
        <f t="shared" si="337"/>
        <v>0</v>
      </c>
      <c r="AP242" s="14">
        <f t="shared" si="286"/>
        <v>0</v>
      </c>
      <c r="AQ242" s="14">
        <f t="shared" si="287"/>
        <v>0</v>
      </c>
      <c r="AR242" s="14">
        <f t="shared" si="338"/>
        <v>222.44211982989228</v>
      </c>
      <c r="AW242" s="31">
        <f t="shared" si="339"/>
        <v>346</v>
      </c>
      <c r="AX242" s="48">
        <v>45036</v>
      </c>
      <c r="AY242" s="49">
        <v>103.80999799999999</v>
      </c>
      <c r="AZ242" s="53">
        <f t="shared" si="288"/>
        <v>102.01480967123636</v>
      </c>
      <c r="BA242" s="53">
        <f t="shared" si="289"/>
        <v>102.01061486922899</v>
      </c>
      <c r="BB242" s="54">
        <f t="shared" si="290"/>
        <v>1</v>
      </c>
      <c r="BC242" s="14">
        <f t="shared" si="291"/>
        <v>1</v>
      </c>
      <c r="BD242" s="14">
        <f t="shared" si="340"/>
        <v>0</v>
      </c>
      <c r="BE242" s="14">
        <f t="shared" si="292"/>
        <v>0</v>
      </c>
      <c r="BF242" s="14">
        <f t="shared" si="293"/>
        <v>0</v>
      </c>
      <c r="BG242" s="14">
        <f t="shared" si="341"/>
        <v>114.22845105</v>
      </c>
      <c r="BL242" s="31">
        <f t="shared" si="342"/>
        <v>346</v>
      </c>
      <c r="BM242" s="48">
        <v>45036</v>
      </c>
      <c r="BN242" s="49">
        <v>103.80999799999999</v>
      </c>
      <c r="BO242" s="53">
        <f t="shared" si="294"/>
        <v>10.076625191150992</v>
      </c>
      <c r="BP242" s="53">
        <f t="shared" si="295"/>
        <v>10.072430389143612</v>
      </c>
      <c r="BQ242" s="54">
        <f t="shared" si="296"/>
        <v>1</v>
      </c>
      <c r="BR242" s="14">
        <f t="shared" si="297"/>
        <v>1</v>
      </c>
      <c r="BS242" s="14">
        <f t="shared" si="343"/>
        <v>0</v>
      </c>
      <c r="BT242" s="14">
        <f t="shared" si="298"/>
        <v>0</v>
      </c>
      <c r="BU242" s="14">
        <f t="shared" si="299"/>
        <v>0</v>
      </c>
      <c r="BV242" s="14">
        <f t="shared" si="344"/>
        <v>222.44211982989228</v>
      </c>
      <c r="CA242" s="31">
        <f t="shared" si="345"/>
        <v>346</v>
      </c>
      <c r="CB242" s="48">
        <v>45036</v>
      </c>
      <c r="CC242" s="49">
        <v>103.80999799999999</v>
      </c>
      <c r="CD242" s="53">
        <f t="shared" si="300"/>
        <v>14.892754124524693</v>
      </c>
      <c r="CE242" s="53">
        <f t="shared" si="301"/>
        <v>14.888559322517313</v>
      </c>
      <c r="CF242" s="54">
        <f t="shared" si="302"/>
        <v>1</v>
      </c>
      <c r="CG242" s="14">
        <f t="shared" si="303"/>
        <v>1</v>
      </c>
      <c r="CH242" s="14">
        <f t="shared" si="346"/>
        <v>0</v>
      </c>
      <c r="CI242" s="14">
        <f t="shared" si="304"/>
        <v>0</v>
      </c>
      <c r="CJ242" s="14">
        <f t="shared" si="305"/>
        <v>0</v>
      </c>
      <c r="CK242" s="14">
        <f t="shared" si="347"/>
        <v>199.14560015514033</v>
      </c>
      <c r="CP242" s="31">
        <f t="shared" si="348"/>
        <v>346</v>
      </c>
      <c r="CQ242" s="48">
        <v>45036</v>
      </c>
      <c r="CR242" s="49">
        <v>103.80999799999999</v>
      </c>
      <c r="CS242" s="53">
        <f t="shared" si="306"/>
        <v>85.100605890593428</v>
      </c>
      <c r="CT242" s="53">
        <f t="shared" si="307"/>
        <v>85.096411088586066</v>
      </c>
      <c r="CU242" s="54">
        <f t="shared" si="308"/>
        <v>1</v>
      </c>
      <c r="CV242" s="14">
        <f t="shared" si="309"/>
        <v>1</v>
      </c>
      <c r="CW242" s="14">
        <f t="shared" si="349"/>
        <v>0</v>
      </c>
      <c r="CX242" s="14">
        <f t="shared" si="310"/>
        <v>0</v>
      </c>
      <c r="CY242" s="14">
        <f t="shared" si="311"/>
        <v>0</v>
      </c>
      <c r="CZ242" s="14">
        <f t="shared" si="350"/>
        <v>114.22845105</v>
      </c>
      <c r="DE242" s="31">
        <f t="shared" si="351"/>
        <v>346</v>
      </c>
      <c r="DF242" s="48">
        <v>45036</v>
      </c>
      <c r="DG242" s="49">
        <v>103.80999799999999</v>
      </c>
      <c r="DH242" s="53">
        <f t="shared" si="312"/>
        <v>-33.38706069275225</v>
      </c>
      <c r="DI242" s="53">
        <f t="shared" si="313"/>
        <v>-33.391255494759633</v>
      </c>
      <c r="DJ242" s="54">
        <f t="shared" si="314"/>
        <v>1.0563819167561429E-244</v>
      </c>
      <c r="DK242" s="14">
        <f t="shared" si="315"/>
        <v>1.0563819167561429E-244</v>
      </c>
      <c r="DL242" s="14">
        <f t="shared" si="352"/>
        <v>-1.4818090177304129E-216</v>
      </c>
      <c r="DM242" s="14">
        <f t="shared" si="316"/>
        <v>-1.5382659116697612E-214</v>
      </c>
      <c r="DN242" s="14">
        <f t="shared" si="317"/>
        <v>7.691329558348807E-216</v>
      </c>
      <c r="DO242" s="14">
        <f t="shared" si="353"/>
        <v>118.70121366539827</v>
      </c>
      <c r="DT242" s="31">
        <f t="shared" si="354"/>
        <v>346</v>
      </c>
      <c r="DU242" s="48">
        <v>45036</v>
      </c>
      <c r="DV242" s="49">
        <v>103.80999799999999</v>
      </c>
      <c r="DW242" s="53">
        <f t="shared" si="318"/>
        <v>175.31617150117657</v>
      </c>
      <c r="DX242" s="53">
        <f t="shared" si="319"/>
        <v>175.31197669916921</v>
      </c>
      <c r="DY242" s="54">
        <f t="shared" si="320"/>
        <v>1</v>
      </c>
      <c r="DZ242" s="14">
        <f t="shared" si="321"/>
        <v>1</v>
      </c>
      <c r="EA242" s="14">
        <f t="shared" si="355"/>
        <v>0</v>
      </c>
      <c r="EB242" s="14">
        <f t="shared" si="322"/>
        <v>0</v>
      </c>
      <c r="EC242" s="14">
        <f t="shared" si="323"/>
        <v>0</v>
      </c>
      <c r="ED242" s="14">
        <f t="shared" si="356"/>
        <v>114.22845105</v>
      </c>
      <c r="EI242" s="31">
        <f t="shared" si="357"/>
        <v>346</v>
      </c>
      <c r="EJ242" s="48">
        <v>45036</v>
      </c>
      <c r="EK242" s="49">
        <v>103.80999799999999</v>
      </c>
      <c r="EL242" s="53">
        <f t="shared" si="324"/>
        <v>297.09203192729899</v>
      </c>
      <c r="EM242" s="53">
        <f t="shared" si="325"/>
        <v>297.08783712529157</v>
      </c>
      <c r="EN242" s="54">
        <f t="shared" si="326"/>
        <v>1</v>
      </c>
      <c r="EO242" s="14">
        <f t="shared" si="327"/>
        <v>1</v>
      </c>
      <c r="EP242" s="14">
        <f t="shared" si="358"/>
        <v>0</v>
      </c>
      <c r="EQ242" s="14">
        <f t="shared" si="328"/>
        <v>0</v>
      </c>
      <c r="ER242" s="14">
        <f t="shared" si="329"/>
        <v>0</v>
      </c>
      <c r="ES242" s="14">
        <f t="shared" si="359"/>
        <v>114.22845105</v>
      </c>
    </row>
    <row r="243" spans="3:154" x14ac:dyDescent="0.35">
      <c r="D243" s="31">
        <f t="shared" si="330"/>
        <v>347</v>
      </c>
      <c r="E243" s="48">
        <v>45037</v>
      </c>
      <c r="F243" s="49">
        <v>106.959999</v>
      </c>
      <c r="G243" s="53">
        <f t="shared" si="270"/>
        <v>40.710090671399755</v>
      </c>
      <c r="H243" s="53">
        <f t="shared" si="271"/>
        <v>40.706007750941758</v>
      </c>
      <c r="I243" s="54">
        <f t="shared" si="272"/>
        <v>1</v>
      </c>
      <c r="J243" s="14">
        <f t="shared" si="273"/>
        <v>1</v>
      </c>
      <c r="K243" s="14">
        <f t="shared" si="331"/>
        <v>0</v>
      </c>
      <c r="L243" s="14">
        <f t="shared" si="274"/>
        <v>0</v>
      </c>
      <c r="M243" s="14">
        <f t="shared" si="275"/>
        <v>0</v>
      </c>
      <c r="N243" s="14">
        <f t="shared" si="332"/>
        <v>146.45150698593386</v>
      </c>
      <c r="S243" s="31">
        <f t="shared" si="333"/>
        <v>347</v>
      </c>
      <c r="T243" s="48">
        <v>45037</v>
      </c>
      <c r="U243" s="49">
        <v>106.959999</v>
      </c>
      <c r="V243" s="53">
        <f t="shared" si="276"/>
        <v>32.765954583804117</v>
      </c>
      <c r="W243" s="53">
        <f t="shared" si="277"/>
        <v>32.76187166334612</v>
      </c>
      <c r="X243" s="54">
        <f t="shared" si="278"/>
        <v>1</v>
      </c>
      <c r="Y243" s="14">
        <f t="shared" si="279"/>
        <v>1</v>
      </c>
      <c r="Z243" s="14">
        <f t="shared" si="334"/>
        <v>0</v>
      </c>
      <c r="AA243" s="14">
        <f t="shared" si="280"/>
        <v>0</v>
      </c>
      <c r="AB243" s="14">
        <f t="shared" si="281"/>
        <v>0</v>
      </c>
      <c r="AC243" s="14">
        <f t="shared" si="335"/>
        <v>187.49278845170656</v>
      </c>
      <c r="AH243" s="31">
        <f t="shared" si="336"/>
        <v>347</v>
      </c>
      <c r="AI243" s="48">
        <v>45037</v>
      </c>
      <c r="AJ243" s="49">
        <v>106.959999</v>
      </c>
      <c r="AK243" s="53">
        <f t="shared" si="282"/>
        <v>17.611262163357811</v>
      </c>
      <c r="AL243" s="53">
        <f t="shared" si="283"/>
        <v>17.607179242899814</v>
      </c>
      <c r="AM243" s="54">
        <f t="shared" si="284"/>
        <v>1</v>
      </c>
      <c r="AN243" s="14">
        <f t="shared" si="285"/>
        <v>1</v>
      </c>
      <c r="AO243" s="14">
        <f t="shared" si="337"/>
        <v>0</v>
      </c>
      <c r="AP243" s="14">
        <f t="shared" si="286"/>
        <v>0</v>
      </c>
      <c r="AQ243" s="14">
        <f t="shared" si="287"/>
        <v>0</v>
      </c>
      <c r="AR243" s="14">
        <f t="shared" si="338"/>
        <v>222.44211982989228</v>
      </c>
      <c r="AW243" s="31">
        <f t="shared" si="339"/>
        <v>347</v>
      </c>
      <c r="AX243" s="48">
        <v>45037</v>
      </c>
      <c r="AY243" s="49">
        <v>106.959999</v>
      </c>
      <c r="AZ243" s="53">
        <f t="shared" si="288"/>
        <v>112.06876746612168</v>
      </c>
      <c r="BA243" s="53">
        <f t="shared" si="289"/>
        <v>112.0646845456637</v>
      </c>
      <c r="BB243" s="54">
        <f t="shared" si="290"/>
        <v>1</v>
      </c>
      <c r="BC243" s="14">
        <f t="shared" si="291"/>
        <v>1</v>
      </c>
      <c r="BD243" s="14">
        <f t="shared" si="340"/>
        <v>0</v>
      </c>
      <c r="BE243" s="14">
        <f t="shared" si="292"/>
        <v>0</v>
      </c>
      <c r="BF243" s="14">
        <f t="shared" si="293"/>
        <v>0</v>
      </c>
      <c r="BG243" s="14">
        <f t="shared" si="341"/>
        <v>114.22845105</v>
      </c>
      <c r="BL243" s="31">
        <f t="shared" si="342"/>
        <v>347</v>
      </c>
      <c r="BM243" s="48">
        <v>45037</v>
      </c>
      <c r="BN243" s="49">
        <v>106.959999</v>
      </c>
      <c r="BO243" s="53">
        <f t="shared" si="294"/>
        <v>17.611262163357811</v>
      </c>
      <c r="BP243" s="53">
        <f t="shared" si="295"/>
        <v>17.607179242899814</v>
      </c>
      <c r="BQ243" s="54">
        <f t="shared" si="296"/>
        <v>1</v>
      </c>
      <c r="BR243" s="14">
        <f t="shared" si="297"/>
        <v>1</v>
      </c>
      <c r="BS243" s="14">
        <f t="shared" si="343"/>
        <v>0</v>
      </c>
      <c r="BT243" s="14">
        <f t="shared" si="298"/>
        <v>0</v>
      </c>
      <c r="BU243" s="14">
        <f t="shared" si="299"/>
        <v>0</v>
      </c>
      <c r="BV243" s="14">
        <f t="shared" si="344"/>
        <v>222.44211982989228</v>
      </c>
      <c r="CA243" s="31">
        <f t="shared" si="345"/>
        <v>347</v>
      </c>
      <c r="CB243" s="48">
        <v>45037</v>
      </c>
      <c r="CC243" s="49">
        <v>106.959999</v>
      </c>
      <c r="CD243" s="53">
        <f t="shared" si="300"/>
        <v>22.5593642695233</v>
      </c>
      <c r="CE243" s="53">
        <f t="shared" si="301"/>
        <v>22.555281349065304</v>
      </c>
      <c r="CF243" s="54">
        <f t="shared" si="302"/>
        <v>1</v>
      </c>
      <c r="CG243" s="14">
        <f t="shared" si="303"/>
        <v>1</v>
      </c>
      <c r="CH243" s="14">
        <f t="shared" si="346"/>
        <v>0</v>
      </c>
      <c r="CI243" s="14">
        <f t="shared" si="304"/>
        <v>0</v>
      </c>
      <c r="CJ243" s="14">
        <f t="shared" si="305"/>
        <v>0</v>
      </c>
      <c r="CK243" s="14">
        <f t="shared" si="347"/>
        <v>199.14560015514033</v>
      </c>
      <c r="CP243" s="31">
        <f t="shared" si="348"/>
        <v>347</v>
      </c>
      <c r="CQ243" s="48">
        <v>45037</v>
      </c>
      <c r="CR243" s="49">
        <v>106.959999</v>
      </c>
      <c r="CS243" s="53">
        <f t="shared" si="306"/>
        <v>94.691075027044022</v>
      </c>
      <c r="CT243" s="53">
        <f t="shared" si="307"/>
        <v>94.686992106586032</v>
      </c>
      <c r="CU243" s="54">
        <f t="shared" si="308"/>
        <v>1</v>
      </c>
      <c r="CV243" s="14">
        <f t="shared" si="309"/>
        <v>1</v>
      </c>
      <c r="CW243" s="14">
        <f t="shared" si="349"/>
        <v>0</v>
      </c>
      <c r="CX243" s="14">
        <f t="shared" si="310"/>
        <v>0</v>
      </c>
      <c r="CY243" s="14">
        <f t="shared" si="311"/>
        <v>0</v>
      </c>
      <c r="CZ243" s="14">
        <f t="shared" si="350"/>
        <v>114.22845105</v>
      </c>
      <c r="DE243" s="31">
        <f t="shared" si="351"/>
        <v>347</v>
      </c>
      <c r="DF243" s="48">
        <v>45037</v>
      </c>
      <c r="DG243" s="49">
        <v>106.959999</v>
      </c>
      <c r="DH243" s="53">
        <f t="shared" si="312"/>
        <v>-27.043430150538548</v>
      </c>
      <c r="DI243" s="53">
        <f t="shared" si="313"/>
        <v>-27.047513070996548</v>
      </c>
      <c r="DJ243" s="54">
        <f t="shared" si="314"/>
        <v>2.2816468629599201E-161</v>
      </c>
      <c r="DK243" s="14">
        <f t="shared" si="315"/>
        <v>2.2816468629599201E-161</v>
      </c>
      <c r="DL243" s="14">
        <f t="shared" si="352"/>
        <v>2.2816468629599201E-161</v>
      </c>
      <c r="DM243" s="14">
        <f t="shared" si="316"/>
        <v>2.4404494618054618E-159</v>
      </c>
      <c r="DN243" s="14">
        <f t="shared" si="317"/>
        <v>1.220224730902731E-160</v>
      </c>
      <c r="DO243" s="14">
        <f t="shared" si="353"/>
        <v>118.70121366539827</v>
      </c>
      <c r="DT243" s="31">
        <f t="shared" si="354"/>
        <v>347</v>
      </c>
      <c r="DU243" s="48">
        <v>45037</v>
      </c>
      <c r="DV243" s="49">
        <v>106.959999</v>
      </c>
      <c r="DW243" s="53">
        <f t="shared" si="318"/>
        <v>187.37875768298485</v>
      </c>
      <c r="DX243" s="53">
        <f t="shared" si="319"/>
        <v>187.37467476252687</v>
      </c>
      <c r="DY243" s="54">
        <f t="shared" si="320"/>
        <v>1</v>
      </c>
      <c r="DZ243" s="14">
        <f t="shared" si="321"/>
        <v>1</v>
      </c>
      <c r="EA243" s="14">
        <f t="shared" si="355"/>
        <v>0</v>
      </c>
      <c r="EB243" s="14">
        <f t="shared" si="322"/>
        <v>0</v>
      </c>
      <c r="EC243" s="14">
        <f t="shared" si="323"/>
        <v>0</v>
      </c>
      <c r="ED243" s="14">
        <f t="shared" si="356"/>
        <v>114.22845105</v>
      </c>
      <c r="EI243" s="31">
        <f t="shared" si="357"/>
        <v>347</v>
      </c>
      <c r="EJ243" s="48">
        <v>45037</v>
      </c>
      <c r="EK243" s="49">
        <v>106.959999</v>
      </c>
      <c r="EL243" s="53">
        <f t="shared" si="324"/>
        <v>312.49156088871558</v>
      </c>
      <c r="EM243" s="53">
        <f t="shared" si="325"/>
        <v>312.48747796825756</v>
      </c>
      <c r="EN243" s="54">
        <f t="shared" si="326"/>
        <v>1</v>
      </c>
      <c r="EO243" s="14">
        <f t="shared" si="327"/>
        <v>1</v>
      </c>
      <c r="EP243" s="14">
        <f t="shared" si="358"/>
        <v>0</v>
      </c>
      <c r="EQ243" s="14">
        <f t="shared" si="328"/>
        <v>0</v>
      </c>
      <c r="ER243" s="14">
        <f t="shared" si="329"/>
        <v>0</v>
      </c>
      <c r="ES243" s="14">
        <f t="shared" si="359"/>
        <v>114.22845105</v>
      </c>
    </row>
    <row r="244" spans="3:154" x14ac:dyDescent="0.35">
      <c r="D244" s="31">
        <f t="shared" si="330"/>
        <v>350</v>
      </c>
      <c r="E244" s="48">
        <v>45040</v>
      </c>
      <c r="F244" s="49">
        <v>106.209999</v>
      </c>
      <c r="G244" s="53">
        <f t="shared" si="270"/>
        <v>42.501117153746684</v>
      </c>
      <c r="H244" s="53">
        <f t="shared" si="271"/>
        <v>42.497389974354441</v>
      </c>
      <c r="I244" s="54">
        <f t="shared" si="272"/>
        <v>1</v>
      </c>
      <c r="J244" s="14">
        <f t="shared" si="273"/>
        <v>1</v>
      </c>
      <c r="K244" s="14">
        <f t="shared" si="331"/>
        <v>0</v>
      </c>
      <c r="L244" s="14">
        <f t="shared" si="274"/>
        <v>0</v>
      </c>
      <c r="M244" s="14">
        <f t="shared" si="275"/>
        <v>0</v>
      </c>
      <c r="N244" s="14">
        <f t="shared" si="332"/>
        <v>146.45150698593386</v>
      </c>
      <c r="S244" s="31">
        <f t="shared" si="333"/>
        <v>350</v>
      </c>
      <c r="T244" s="48">
        <v>45040</v>
      </c>
      <c r="U244" s="49">
        <v>106.209999</v>
      </c>
      <c r="V244" s="53">
        <f t="shared" si="276"/>
        <v>33.798752083612811</v>
      </c>
      <c r="W244" s="53">
        <f t="shared" si="277"/>
        <v>33.795024904220575</v>
      </c>
      <c r="X244" s="54">
        <f t="shared" si="278"/>
        <v>1</v>
      </c>
      <c r="Y244" s="14">
        <f t="shared" si="279"/>
        <v>1</v>
      </c>
      <c r="Z244" s="14">
        <f t="shared" si="334"/>
        <v>0</v>
      </c>
      <c r="AA244" s="14">
        <f t="shared" si="280"/>
        <v>0</v>
      </c>
      <c r="AB244" s="14">
        <f t="shared" si="281"/>
        <v>0</v>
      </c>
      <c r="AC244" s="14">
        <f t="shared" si="335"/>
        <v>187.49278845170656</v>
      </c>
      <c r="AH244" s="31">
        <f t="shared" si="336"/>
        <v>350</v>
      </c>
      <c r="AI244" s="48">
        <v>45040</v>
      </c>
      <c r="AJ244" s="49">
        <v>106.209999</v>
      </c>
      <c r="AK244" s="53">
        <f t="shared" si="282"/>
        <v>17.197618302150762</v>
      </c>
      <c r="AL244" s="53">
        <f t="shared" si="283"/>
        <v>17.193891122758526</v>
      </c>
      <c r="AM244" s="54">
        <f t="shared" si="284"/>
        <v>1</v>
      </c>
      <c r="AN244" s="14">
        <f t="shared" si="285"/>
        <v>1</v>
      </c>
      <c r="AO244" s="14">
        <f t="shared" si="337"/>
        <v>0</v>
      </c>
      <c r="AP244" s="14">
        <f t="shared" si="286"/>
        <v>0</v>
      </c>
      <c r="AQ244" s="14">
        <f t="shared" si="287"/>
        <v>0</v>
      </c>
      <c r="AR244" s="14">
        <f t="shared" si="338"/>
        <v>222.44211982989228</v>
      </c>
      <c r="AW244" s="31">
        <f t="shared" si="339"/>
        <v>350</v>
      </c>
      <c r="AX244" s="48">
        <v>45040</v>
      </c>
      <c r="AY244" s="49">
        <v>106.209999</v>
      </c>
      <c r="AZ244" s="53">
        <f t="shared" si="288"/>
        <v>120.67063106212601</v>
      </c>
      <c r="BA244" s="53">
        <f t="shared" si="289"/>
        <v>120.66690388273378</v>
      </c>
      <c r="BB244" s="54">
        <f t="shared" si="290"/>
        <v>1</v>
      </c>
      <c r="BC244" s="14">
        <f t="shared" si="291"/>
        <v>1</v>
      </c>
      <c r="BD244" s="14">
        <f t="shared" si="340"/>
        <v>0</v>
      </c>
      <c r="BE244" s="14">
        <f t="shared" si="292"/>
        <v>0</v>
      </c>
      <c r="BF244" s="14">
        <f t="shared" si="293"/>
        <v>0</v>
      </c>
      <c r="BG244" s="14">
        <f t="shared" si="341"/>
        <v>114.22845105</v>
      </c>
      <c r="BL244" s="31">
        <f t="shared" si="342"/>
        <v>350</v>
      </c>
      <c r="BM244" s="48">
        <v>45040</v>
      </c>
      <c r="BN244" s="49">
        <v>106.209999</v>
      </c>
      <c r="BO244" s="53">
        <f t="shared" si="294"/>
        <v>17.197618302150762</v>
      </c>
      <c r="BP244" s="53">
        <f t="shared" si="295"/>
        <v>17.193891122758526</v>
      </c>
      <c r="BQ244" s="54">
        <f t="shared" si="296"/>
        <v>1</v>
      </c>
      <c r="BR244" s="14">
        <f t="shared" si="297"/>
        <v>1</v>
      </c>
      <c r="BS244" s="14">
        <f t="shared" si="343"/>
        <v>0</v>
      </c>
      <c r="BT244" s="14">
        <f t="shared" si="298"/>
        <v>0</v>
      </c>
      <c r="BU244" s="14">
        <f t="shared" si="299"/>
        <v>0</v>
      </c>
      <c r="BV244" s="14">
        <f t="shared" si="344"/>
        <v>222.44211982989228</v>
      </c>
      <c r="CA244" s="31">
        <f t="shared" si="345"/>
        <v>350</v>
      </c>
      <c r="CB244" s="48">
        <v>45040</v>
      </c>
      <c r="CC244" s="49">
        <v>106.209999</v>
      </c>
      <c r="CD244" s="53">
        <f t="shared" si="300"/>
        <v>22.617992582922088</v>
      </c>
      <c r="CE244" s="53">
        <f t="shared" si="301"/>
        <v>22.614265403529846</v>
      </c>
      <c r="CF244" s="54">
        <f t="shared" si="302"/>
        <v>1</v>
      </c>
      <c r="CG244" s="14">
        <f t="shared" si="303"/>
        <v>1</v>
      </c>
      <c r="CH244" s="14">
        <f t="shared" si="346"/>
        <v>0</v>
      </c>
      <c r="CI244" s="14">
        <f t="shared" si="304"/>
        <v>0</v>
      </c>
      <c r="CJ244" s="14">
        <f t="shared" si="305"/>
        <v>0</v>
      </c>
      <c r="CK244" s="14">
        <f t="shared" si="347"/>
        <v>199.14560015514033</v>
      </c>
      <c r="CP244" s="31">
        <f t="shared" si="348"/>
        <v>350</v>
      </c>
      <c r="CQ244" s="48">
        <v>45040</v>
      </c>
      <c r="CR244" s="49">
        <v>106.209999</v>
      </c>
      <c r="CS244" s="53">
        <f t="shared" si="306"/>
        <v>101.63432276958642</v>
      </c>
      <c r="CT244" s="53">
        <f t="shared" si="307"/>
        <v>101.63059559019418</v>
      </c>
      <c r="CU244" s="54">
        <f t="shared" si="308"/>
        <v>1</v>
      </c>
      <c r="CV244" s="14">
        <f t="shared" si="309"/>
        <v>1</v>
      </c>
      <c r="CW244" s="14">
        <f t="shared" si="349"/>
        <v>0</v>
      </c>
      <c r="CX244" s="14">
        <f t="shared" si="310"/>
        <v>0</v>
      </c>
      <c r="CY244" s="14">
        <f t="shared" si="311"/>
        <v>0</v>
      </c>
      <c r="CZ244" s="14">
        <f t="shared" si="350"/>
        <v>114.22845105</v>
      </c>
      <c r="DE244" s="31">
        <f t="shared" si="351"/>
        <v>350</v>
      </c>
      <c r="DF244" s="48">
        <v>45040</v>
      </c>
      <c r="DG244" s="49">
        <v>106.209999</v>
      </c>
      <c r="DH244" s="53">
        <f t="shared" si="312"/>
        <v>-31.719146255396407</v>
      </c>
      <c r="DI244" s="53">
        <f t="shared" si="313"/>
        <v>-31.722873434788649</v>
      </c>
      <c r="DJ244" s="54">
        <f t="shared" si="314"/>
        <v>4.2305646723113016E-221</v>
      </c>
      <c r="DK244" s="14">
        <f t="shared" si="315"/>
        <v>4.2305646723113016E-221</v>
      </c>
      <c r="DL244" s="14">
        <f t="shared" si="352"/>
        <v>-2.2816468629599201E-161</v>
      </c>
      <c r="DM244" s="14">
        <f t="shared" si="316"/>
        <v>-2.4233371103332627E-159</v>
      </c>
      <c r="DN244" s="14">
        <f t="shared" si="317"/>
        <v>1.2116685551666314E-160</v>
      </c>
      <c r="DO244" s="14">
        <f t="shared" si="353"/>
        <v>118.70121366539827</v>
      </c>
      <c r="DT244" s="31">
        <f t="shared" si="354"/>
        <v>350</v>
      </c>
      <c r="DU244" s="48">
        <v>45040</v>
      </c>
      <c r="DV244" s="49">
        <v>106.209999</v>
      </c>
      <c r="DW244" s="53">
        <f t="shared" si="318"/>
        <v>203.16859195666467</v>
      </c>
      <c r="DX244" s="53">
        <f t="shared" si="319"/>
        <v>203.16486477727244</v>
      </c>
      <c r="DY244" s="54">
        <f t="shared" si="320"/>
        <v>1</v>
      </c>
      <c r="DZ244" s="14">
        <f t="shared" si="321"/>
        <v>1</v>
      </c>
      <c r="EA244" s="14">
        <f t="shared" si="355"/>
        <v>0</v>
      </c>
      <c r="EB244" s="14">
        <f t="shared" si="322"/>
        <v>0</v>
      </c>
      <c r="EC244" s="14">
        <f t="shared" si="323"/>
        <v>0</v>
      </c>
      <c r="ED244" s="14">
        <f t="shared" si="356"/>
        <v>114.22845105</v>
      </c>
      <c r="EI244" s="31">
        <f t="shared" si="357"/>
        <v>350</v>
      </c>
      <c r="EJ244" s="48">
        <v>45040</v>
      </c>
      <c r="EK244" s="49">
        <v>106.209999</v>
      </c>
      <c r="EL244" s="53">
        <f t="shared" si="324"/>
        <v>340.22280105363143</v>
      </c>
      <c r="EM244" s="53">
        <f t="shared" si="325"/>
        <v>340.2190738742392</v>
      </c>
      <c r="EN244" s="54">
        <f t="shared" si="326"/>
        <v>1</v>
      </c>
      <c r="EO244" s="14">
        <f t="shared" si="327"/>
        <v>1</v>
      </c>
      <c r="EP244" s="14">
        <f t="shared" si="358"/>
        <v>0</v>
      </c>
      <c r="EQ244" s="14">
        <f t="shared" si="328"/>
        <v>0</v>
      </c>
      <c r="ER244" s="14">
        <f t="shared" si="329"/>
        <v>0</v>
      </c>
      <c r="ES244" s="14">
        <f t="shared" si="359"/>
        <v>114.22845105</v>
      </c>
    </row>
    <row r="245" spans="3:154" x14ac:dyDescent="0.35">
      <c r="D245" s="31">
        <f t="shared" si="330"/>
        <v>351</v>
      </c>
      <c r="E245" s="48">
        <v>45041</v>
      </c>
      <c r="F245" s="49">
        <v>102.57</v>
      </c>
      <c r="G245" s="53">
        <f t="shared" si="270"/>
        <v>34.236811383454892</v>
      </c>
      <c r="H245" s="53">
        <f t="shared" si="271"/>
        <v>34.233210586069987</v>
      </c>
      <c r="I245" s="54">
        <f t="shared" si="272"/>
        <v>1</v>
      </c>
      <c r="J245" s="14">
        <f t="shared" si="273"/>
        <v>1</v>
      </c>
      <c r="K245" s="14">
        <f t="shared" si="331"/>
        <v>0</v>
      </c>
      <c r="L245" s="14">
        <f t="shared" si="274"/>
        <v>0</v>
      </c>
      <c r="M245" s="14">
        <f t="shared" si="275"/>
        <v>0</v>
      </c>
      <c r="N245" s="14">
        <f t="shared" si="332"/>
        <v>146.45150698593386</v>
      </c>
      <c r="S245" s="31">
        <f t="shared" si="333"/>
        <v>351</v>
      </c>
      <c r="T245" s="48">
        <v>45041</v>
      </c>
      <c r="U245" s="49">
        <v>102.57</v>
      </c>
      <c r="V245" s="53">
        <f t="shared" si="276"/>
        <v>25.229007753869897</v>
      </c>
      <c r="W245" s="53">
        <f t="shared" si="277"/>
        <v>25.225406956484992</v>
      </c>
      <c r="X245" s="54">
        <f t="shared" si="278"/>
        <v>1</v>
      </c>
      <c r="Y245" s="14">
        <f t="shared" si="279"/>
        <v>1</v>
      </c>
      <c r="Z245" s="14">
        <f t="shared" si="334"/>
        <v>0</v>
      </c>
      <c r="AA245" s="14">
        <f t="shared" si="280"/>
        <v>0</v>
      </c>
      <c r="AB245" s="14">
        <f t="shared" si="281"/>
        <v>0</v>
      </c>
      <c r="AC245" s="14">
        <f t="shared" si="335"/>
        <v>187.49278845170656</v>
      </c>
      <c r="AH245" s="31">
        <f t="shared" si="336"/>
        <v>351</v>
      </c>
      <c r="AI245" s="48">
        <v>45041</v>
      </c>
      <c r="AJ245" s="49">
        <v>102.57</v>
      </c>
      <c r="AK245" s="53">
        <f t="shared" si="282"/>
        <v>8.0452017509371458</v>
      </c>
      <c r="AL245" s="53">
        <f t="shared" si="283"/>
        <v>8.0416009535522388</v>
      </c>
      <c r="AM245" s="54">
        <f t="shared" si="284"/>
        <v>0.99999999999999956</v>
      </c>
      <c r="AN245" s="14">
        <f t="shared" si="285"/>
        <v>0.99999999999999956</v>
      </c>
      <c r="AO245" s="14">
        <f t="shared" si="337"/>
        <v>0</v>
      </c>
      <c r="AP245" s="14">
        <f t="shared" si="286"/>
        <v>0</v>
      </c>
      <c r="AQ245" s="14">
        <f t="shared" si="287"/>
        <v>0</v>
      </c>
      <c r="AR245" s="14">
        <f t="shared" si="338"/>
        <v>222.44211982989228</v>
      </c>
      <c r="AW245" s="31">
        <f t="shared" si="339"/>
        <v>351</v>
      </c>
      <c r="AX245" s="48">
        <v>45041</v>
      </c>
      <c r="AY245" s="49">
        <v>102.57</v>
      </c>
      <c r="AZ245" s="53">
        <f t="shared" si="288"/>
        <v>115.14994539151348</v>
      </c>
      <c r="BA245" s="53">
        <f t="shared" si="289"/>
        <v>115.14634459412858</v>
      </c>
      <c r="BB245" s="54">
        <f t="shared" si="290"/>
        <v>1</v>
      </c>
      <c r="BC245" s="14">
        <f t="shared" si="291"/>
        <v>1</v>
      </c>
      <c r="BD245" s="14">
        <f t="shared" si="340"/>
        <v>0</v>
      </c>
      <c r="BE245" s="14">
        <f t="shared" si="292"/>
        <v>0</v>
      </c>
      <c r="BF245" s="14">
        <f t="shared" si="293"/>
        <v>0</v>
      </c>
      <c r="BG245" s="14">
        <f t="shared" si="341"/>
        <v>114.22845105</v>
      </c>
      <c r="BL245" s="31">
        <f t="shared" si="342"/>
        <v>351</v>
      </c>
      <c r="BM245" s="48">
        <v>45041</v>
      </c>
      <c r="BN245" s="49">
        <v>102.57</v>
      </c>
      <c r="BO245" s="53">
        <f t="shared" si="294"/>
        <v>8.0452017509371458</v>
      </c>
      <c r="BP245" s="53">
        <f t="shared" si="295"/>
        <v>8.0416009535522388</v>
      </c>
      <c r="BQ245" s="54">
        <f t="shared" si="296"/>
        <v>0.99999999999999956</v>
      </c>
      <c r="BR245" s="14">
        <f t="shared" si="297"/>
        <v>0.99999999999999956</v>
      </c>
      <c r="BS245" s="14">
        <f t="shared" si="343"/>
        <v>0</v>
      </c>
      <c r="BT245" s="14">
        <f t="shared" si="298"/>
        <v>0</v>
      </c>
      <c r="BU245" s="14">
        <f t="shared" si="299"/>
        <v>0</v>
      </c>
      <c r="BV245" s="14">
        <f t="shared" si="344"/>
        <v>222.44211982989228</v>
      </c>
      <c r="CA245" s="31">
        <f t="shared" si="345"/>
        <v>351</v>
      </c>
      <c r="CB245" s="48">
        <v>45041</v>
      </c>
      <c r="CC245" s="49">
        <v>102.57</v>
      </c>
      <c r="CD245" s="53">
        <f t="shared" si="300"/>
        <v>13.655822165795209</v>
      </c>
      <c r="CE245" s="53">
        <f t="shared" si="301"/>
        <v>13.652221368410302</v>
      </c>
      <c r="CF245" s="54">
        <f t="shared" si="302"/>
        <v>1</v>
      </c>
      <c r="CG245" s="14">
        <f t="shared" si="303"/>
        <v>1</v>
      </c>
      <c r="CH245" s="14">
        <f t="shared" si="346"/>
        <v>0</v>
      </c>
      <c r="CI245" s="14">
        <f t="shared" si="304"/>
        <v>0</v>
      </c>
      <c r="CJ245" s="14">
        <f t="shared" si="305"/>
        <v>0</v>
      </c>
      <c r="CK245" s="14">
        <f t="shared" si="347"/>
        <v>199.14560015514033</v>
      </c>
      <c r="CP245" s="31">
        <f t="shared" si="348"/>
        <v>351</v>
      </c>
      <c r="CQ245" s="48">
        <v>45041</v>
      </c>
      <c r="CR245" s="49">
        <v>102.57</v>
      </c>
      <c r="CS245" s="53">
        <f t="shared" si="306"/>
        <v>95.445494296956241</v>
      </c>
      <c r="CT245" s="53">
        <f t="shared" si="307"/>
        <v>95.441893499571336</v>
      </c>
      <c r="CU245" s="54">
        <f t="shared" si="308"/>
        <v>1</v>
      </c>
      <c r="CV245" s="14">
        <f t="shared" si="309"/>
        <v>1</v>
      </c>
      <c r="CW245" s="14">
        <f t="shared" si="349"/>
        <v>0</v>
      </c>
      <c r="CX245" s="14">
        <f t="shared" si="310"/>
        <v>0</v>
      </c>
      <c r="CY245" s="14">
        <f t="shared" si="311"/>
        <v>0</v>
      </c>
      <c r="CZ245" s="14">
        <f t="shared" si="350"/>
        <v>114.22845105</v>
      </c>
      <c r="DE245" s="31">
        <f t="shared" si="351"/>
        <v>351</v>
      </c>
      <c r="DF245" s="48">
        <v>45041</v>
      </c>
      <c r="DG245" s="49">
        <v>102.57</v>
      </c>
      <c r="DH245" s="53">
        <f t="shared" si="312"/>
        <v>-42.588459992495928</v>
      </c>
      <c r="DI245" s="53">
        <f t="shared" si="313"/>
        <v>-42.592060789880826</v>
      </c>
      <c r="DJ245" s="54">
        <f t="shared" si="314"/>
        <v>0</v>
      </c>
      <c r="DK245" s="14">
        <f t="shared" si="315"/>
        <v>0</v>
      </c>
      <c r="DL245" s="14">
        <f t="shared" si="352"/>
        <v>-4.2305646723113016E-221</v>
      </c>
      <c r="DM245" s="14">
        <f t="shared" si="316"/>
        <v>-4.339290184389702E-219</v>
      </c>
      <c r="DN245" s="14">
        <f t="shared" si="317"/>
        <v>2.1696450921948511E-220</v>
      </c>
      <c r="DO245" s="14">
        <f t="shared" si="353"/>
        <v>118.70121366539827</v>
      </c>
      <c r="DT245" s="31">
        <f t="shared" si="354"/>
        <v>351</v>
      </c>
      <c r="DU245" s="48">
        <v>45041</v>
      </c>
      <c r="DV245" s="49">
        <v>102.57</v>
      </c>
      <c r="DW245" s="53">
        <f t="shared" si="318"/>
        <v>200.54344768545369</v>
      </c>
      <c r="DX245" s="53">
        <f t="shared" si="319"/>
        <v>200.53984688806878</v>
      </c>
      <c r="DY245" s="54">
        <f t="shared" si="320"/>
        <v>1</v>
      </c>
      <c r="DZ245" s="14">
        <f t="shared" si="321"/>
        <v>1</v>
      </c>
      <c r="EA245" s="14">
        <f t="shared" si="355"/>
        <v>0</v>
      </c>
      <c r="EB245" s="14">
        <f t="shared" si="322"/>
        <v>0</v>
      </c>
      <c r="EC245" s="14">
        <f t="shared" si="323"/>
        <v>0</v>
      </c>
      <c r="ED245" s="14">
        <f t="shared" si="356"/>
        <v>114.22845105</v>
      </c>
      <c r="EI245" s="31">
        <f t="shared" si="357"/>
        <v>351</v>
      </c>
      <c r="EJ245" s="48">
        <v>45041</v>
      </c>
      <c r="EK245" s="49">
        <v>102.57</v>
      </c>
      <c r="EL245" s="53">
        <f t="shared" si="324"/>
        <v>342.40803187653717</v>
      </c>
      <c r="EM245" s="53">
        <f t="shared" si="325"/>
        <v>342.40443107915229</v>
      </c>
      <c r="EN245" s="54">
        <f t="shared" si="326"/>
        <v>1</v>
      </c>
      <c r="EO245" s="14">
        <f t="shared" si="327"/>
        <v>1</v>
      </c>
      <c r="EP245" s="14">
        <f t="shared" si="358"/>
        <v>0</v>
      </c>
      <c r="EQ245" s="14">
        <f t="shared" si="328"/>
        <v>0</v>
      </c>
      <c r="ER245" s="14">
        <f t="shared" si="329"/>
        <v>0</v>
      </c>
      <c r="ES245" s="14">
        <f t="shared" si="359"/>
        <v>114.22845105</v>
      </c>
    </row>
    <row r="246" spans="3:154" x14ac:dyDescent="0.35">
      <c r="D246" s="31">
        <f t="shared" si="330"/>
        <v>352</v>
      </c>
      <c r="E246" s="48">
        <v>45042</v>
      </c>
      <c r="F246" s="49">
        <v>104.980003</v>
      </c>
      <c r="G246" s="53">
        <f t="shared" si="270"/>
        <v>42.14850152837419</v>
      </c>
      <c r="H246" s="53">
        <f t="shared" si="271"/>
        <v>42.145031713192893</v>
      </c>
      <c r="I246" s="54">
        <f t="shared" si="272"/>
        <v>1</v>
      </c>
      <c r="J246" s="14">
        <f t="shared" si="273"/>
        <v>1</v>
      </c>
      <c r="K246" s="14">
        <f t="shared" si="331"/>
        <v>0</v>
      </c>
      <c r="L246" s="14">
        <f t="shared" si="274"/>
        <v>0</v>
      </c>
      <c r="M246" s="14">
        <f t="shared" si="275"/>
        <v>0</v>
      </c>
      <c r="N246" s="14">
        <f t="shared" si="332"/>
        <v>146.45150698593386</v>
      </c>
      <c r="S246" s="31">
        <f t="shared" si="333"/>
        <v>352</v>
      </c>
      <c r="T246" s="48">
        <v>45042</v>
      </c>
      <c r="U246" s="49">
        <v>104.980003</v>
      </c>
      <c r="V246" s="53">
        <f t="shared" si="276"/>
        <v>32.800661929308049</v>
      </c>
      <c r="W246" s="53">
        <f t="shared" si="277"/>
        <v>32.797192114126752</v>
      </c>
      <c r="X246" s="54">
        <f t="shared" si="278"/>
        <v>1</v>
      </c>
      <c r="Y246" s="14">
        <f t="shared" si="279"/>
        <v>1</v>
      </c>
      <c r="Z246" s="14">
        <f t="shared" si="334"/>
        <v>0</v>
      </c>
      <c r="AA246" s="14">
        <f t="shared" si="280"/>
        <v>0</v>
      </c>
      <c r="AB246" s="14">
        <f t="shared" si="281"/>
        <v>0</v>
      </c>
      <c r="AC246" s="14">
        <f t="shared" si="335"/>
        <v>187.49278845170656</v>
      </c>
      <c r="AH246" s="31">
        <f t="shared" si="336"/>
        <v>352</v>
      </c>
      <c r="AI246" s="48">
        <v>45042</v>
      </c>
      <c r="AJ246" s="49">
        <v>104.980003</v>
      </c>
      <c r="AK246" s="53">
        <f t="shared" si="282"/>
        <v>14.968183689072848</v>
      </c>
      <c r="AL246" s="53">
        <f t="shared" si="283"/>
        <v>14.964713873891553</v>
      </c>
      <c r="AM246" s="54">
        <f t="shared" si="284"/>
        <v>1</v>
      </c>
      <c r="AN246" s="14">
        <f t="shared" si="285"/>
        <v>1</v>
      </c>
      <c r="AO246" s="14">
        <f t="shared" si="337"/>
        <v>0</v>
      </c>
      <c r="AP246" s="14">
        <f t="shared" si="286"/>
        <v>0</v>
      </c>
      <c r="AQ246" s="14">
        <f t="shared" si="287"/>
        <v>0</v>
      </c>
      <c r="AR246" s="14">
        <f t="shared" si="338"/>
        <v>222.44211982989228</v>
      </c>
      <c r="AW246" s="31">
        <f t="shared" si="339"/>
        <v>352</v>
      </c>
      <c r="AX246" s="48">
        <v>45042</v>
      </c>
      <c r="AY246" s="49">
        <v>104.980003</v>
      </c>
      <c r="AZ246" s="53">
        <f t="shared" si="288"/>
        <v>126.11602893770829</v>
      </c>
      <c r="BA246" s="53">
        <f t="shared" si="289"/>
        <v>126.112559122527</v>
      </c>
      <c r="BB246" s="54">
        <f t="shared" si="290"/>
        <v>1</v>
      </c>
      <c r="BC246" s="14">
        <f t="shared" si="291"/>
        <v>1</v>
      </c>
      <c r="BD246" s="14">
        <f t="shared" si="340"/>
        <v>0</v>
      </c>
      <c r="BE246" s="14">
        <f t="shared" si="292"/>
        <v>0</v>
      </c>
      <c r="BF246" s="14">
        <f t="shared" si="293"/>
        <v>0</v>
      </c>
      <c r="BG246" s="14">
        <f t="shared" si="341"/>
        <v>114.22845105</v>
      </c>
      <c r="BL246" s="31">
        <f t="shared" si="342"/>
        <v>352</v>
      </c>
      <c r="BM246" s="48">
        <v>45042</v>
      </c>
      <c r="BN246" s="49">
        <v>104.980003</v>
      </c>
      <c r="BO246" s="53">
        <f t="shared" si="294"/>
        <v>14.968183689072848</v>
      </c>
      <c r="BP246" s="53">
        <f t="shared" si="295"/>
        <v>14.964713873891553</v>
      </c>
      <c r="BQ246" s="54">
        <f t="shared" si="296"/>
        <v>1</v>
      </c>
      <c r="BR246" s="14">
        <f t="shared" si="297"/>
        <v>1</v>
      </c>
      <c r="BS246" s="14">
        <f t="shared" si="343"/>
        <v>0</v>
      </c>
      <c r="BT246" s="14">
        <f t="shared" si="298"/>
        <v>0</v>
      </c>
      <c r="BU246" s="14">
        <f t="shared" si="299"/>
        <v>0</v>
      </c>
      <c r="BV246" s="14">
        <f t="shared" si="344"/>
        <v>222.44211982989228</v>
      </c>
      <c r="CA246" s="31">
        <f t="shared" si="345"/>
        <v>352</v>
      </c>
      <c r="CB246" s="48">
        <v>45042</v>
      </c>
      <c r="CC246" s="49">
        <v>104.980003</v>
      </c>
      <c r="CD246" s="53">
        <f t="shared" si="300"/>
        <v>20.790599657054535</v>
      </c>
      <c r="CE246" s="53">
        <f t="shared" si="301"/>
        <v>20.787129841873238</v>
      </c>
      <c r="CF246" s="54">
        <f t="shared" si="302"/>
        <v>1</v>
      </c>
      <c r="CG246" s="14">
        <f t="shared" si="303"/>
        <v>1</v>
      </c>
      <c r="CH246" s="14">
        <f t="shared" si="346"/>
        <v>0</v>
      </c>
      <c r="CI246" s="14">
        <f t="shared" si="304"/>
        <v>0</v>
      </c>
      <c r="CJ246" s="14">
        <f t="shared" si="305"/>
        <v>0</v>
      </c>
      <c r="CK246" s="14">
        <f t="shared" si="347"/>
        <v>199.14560015514033</v>
      </c>
      <c r="CP246" s="31">
        <f t="shared" si="348"/>
        <v>352</v>
      </c>
      <c r="CQ246" s="48">
        <v>45042</v>
      </c>
      <c r="CR246" s="49">
        <v>104.980003</v>
      </c>
      <c r="CS246" s="53">
        <f t="shared" si="306"/>
        <v>105.66775366507657</v>
      </c>
      <c r="CT246" s="53">
        <f t="shared" si="307"/>
        <v>105.66428384989528</v>
      </c>
      <c r="CU246" s="54">
        <f t="shared" si="308"/>
        <v>1</v>
      </c>
      <c r="CV246" s="14">
        <f t="shared" si="309"/>
        <v>1</v>
      </c>
      <c r="CW246" s="14">
        <f t="shared" si="349"/>
        <v>0</v>
      </c>
      <c r="CX246" s="14">
        <f t="shared" si="310"/>
        <v>0</v>
      </c>
      <c r="CY246" s="14">
        <f t="shared" si="311"/>
        <v>0</v>
      </c>
      <c r="CZ246" s="14">
        <f t="shared" si="350"/>
        <v>114.22845105</v>
      </c>
      <c r="DE246" s="31">
        <f t="shared" si="351"/>
        <v>352</v>
      </c>
      <c r="DF246" s="48">
        <v>45042</v>
      </c>
      <c r="DG246" s="49">
        <v>104.980003</v>
      </c>
      <c r="DH246" s="53">
        <f t="shared" si="312"/>
        <v>-37.576850345243884</v>
      </c>
      <c r="DI246" s="53">
        <f t="shared" si="313"/>
        <v>-37.580320160425181</v>
      </c>
      <c r="DJ246" s="54">
        <f t="shared" si="314"/>
        <v>0</v>
      </c>
      <c r="DK246" s="14">
        <f t="shared" si="315"/>
        <v>0</v>
      </c>
      <c r="DL246" s="14">
        <f t="shared" si="352"/>
        <v>0</v>
      </c>
      <c r="DM246" s="14">
        <f t="shared" si="316"/>
        <v>0</v>
      </c>
      <c r="DN246" s="14">
        <f t="shared" si="317"/>
        <v>0</v>
      </c>
      <c r="DO246" s="14">
        <f t="shared" si="353"/>
        <v>118.70121366539827</v>
      </c>
      <c r="DT246" s="31">
        <f t="shared" si="354"/>
        <v>352</v>
      </c>
      <c r="DU246" s="48">
        <v>45042</v>
      </c>
      <c r="DV246" s="49">
        <v>104.980003</v>
      </c>
      <c r="DW246" s="53">
        <f t="shared" si="318"/>
        <v>214.73305424946221</v>
      </c>
      <c r="DX246" s="53">
        <f t="shared" si="319"/>
        <v>214.72958443428095</v>
      </c>
      <c r="DY246" s="54">
        <f t="shared" si="320"/>
        <v>1</v>
      </c>
      <c r="DZ246" s="14">
        <f t="shared" si="321"/>
        <v>1</v>
      </c>
      <c r="EA246" s="14">
        <f t="shared" si="355"/>
        <v>0</v>
      </c>
      <c r="EB246" s="14">
        <f t="shared" si="322"/>
        <v>0</v>
      </c>
      <c r="EC246" s="14">
        <f t="shared" si="323"/>
        <v>0</v>
      </c>
      <c r="ED246" s="14">
        <f t="shared" si="356"/>
        <v>114.22845105</v>
      </c>
      <c r="EI246" s="31">
        <f t="shared" si="357"/>
        <v>352</v>
      </c>
      <c r="EJ246" s="48">
        <v>45042</v>
      </c>
      <c r="EK246" s="49">
        <v>104.980003</v>
      </c>
      <c r="EL246" s="53">
        <f t="shared" si="324"/>
        <v>361.95289077553491</v>
      </c>
      <c r="EM246" s="53">
        <f t="shared" si="325"/>
        <v>361.94942096035356</v>
      </c>
      <c r="EN246" s="54">
        <f t="shared" si="326"/>
        <v>1</v>
      </c>
      <c r="EO246" s="14">
        <f t="shared" si="327"/>
        <v>1</v>
      </c>
      <c r="EP246" s="14">
        <f t="shared" si="358"/>
        <v>0</v>
      </c>
      <c r="EQ246" s="14">
        <f t="shared" si="328"/>
        <v>0</v>
      </c>
      <c r="ER246" s="14">
        <f t="shared" si="329"/>
        <v>0</v>
      </c>
      <c r="ES246" s="14">
        <f t="shared" si="359"/>
        <v>114.22845105</v>
      </c>
    </row>
    <row r="247" spans="3:154" x14ac:dyDescent="0.35">
      <c r="D247" s="31">
        <f t="shared" si="330"/>
        <v>353</v>
      </c>
      <c r="E247" s="48">
        <v>45043</v>
      </c>
      <c r="F247" s="49">
        <v>109.82</v>
      </c>
      <c r="G247" s="53">
        <f t="shared" si="270"/>
        <v>57.312932924846756</v>
      </c>
      <c r="H247" s="53">
        <f t="shared" si="271"/>
        <v>57.309599234252602</v>
      </c>
      <c r="I247" s="54">
        <f t="shared" si="272"/>
        <v>1</v>
      </c>
      <c r="J247" s="14">
        <f t="shared" si="273"/>
        <v>1</v>
      </c>
      <c r="K247" s="14">
        <f t="shared" si="331"/>
        <v>0</v>
      </c>
      <c r="L247" s="14">
        <f t="shared" si="274"/>
        <v>0</v>
      </c>
      <c r="M247" s="14">
        <f t="shared" si="275"/>
        <v>0</v>
      </c>
      <c r="N247" s="14">
        <f t="shared" si="332"/>
        <v>146.45150698593386</v>
      </c>
      <c r="S247" s="31">
        <f t="shared" si="333"/>
        <v>353</v>
      </c>
      <c r="T247" s="48">
        <v>45043</v>
      </c>
      <c r="U247" s="49">
        <v>109.82</v>
      </c>
      <c r="V247" s="53">
        <f t="shared" si="276"/>
        <v>47.583392993927134</v>
      </c>
      <c r="W247" s="53">
        <f t="shared" si="277"/>
        <v>47.58005930333298</v>
      </c>
      <c r="X247" s="54">
        <f t="shared" si="278"/>
        <v>1</v>
      </c>
      <c r="Y247" s="14">
        <f t="shared" si="279"/>
        <v>1</v>
      </c>
      <c r="Z247" s="14">
        <f t="shared" si="334"/>
        <v>0</v>
      </c>
      <c r="AA247" s="14">
        <f t="shared" si="280"/>
        <v>0</v>
      </c>
      <c r="AB247" s="14">
        <f t="shared" si="281"/>
        <v>0</v>
      </c>
      <c r="AC247" s="14">
        <f t="shared" si="335"/>
        <v>187.49278845170656</v>
      </c>
      <c r="AH247" s="31">
        <f t="shared" si="336"/>
        <v>353</v>
      </c>
      <c r="AI247" s="48">
        <v>45043</v>
      </c>
      <c r="AJ247" s="49">
        <v>109.82</v>
      </c>
      <c r="AK247" s="53">
        <f t="shared" si="282"/>
        <v>29.022761174468538</v>
      </c>
      <c r="AL247" s="53">
        <f t="shared" si="283"/>
        <v>29.019427483874381</v>
      </c>
      <c r="AM247" s="54">
        <f t="shared" si="284"/>
        <v>1</v>
      </c>
      <c r="AN247" s="14">
        <f t="shared" si="285"/>
        <v>1</v>
      </c>
      <c r="AO247" s="14">
        <f t="shared" si="337"/>
        <v>0</v>
      </c>
      <c r="AP247" s="14">
        <f t="shared" si="286"/>
        <v>0</v>
      </c>
      <c r="AQ247" s="14">
        <f t="shared" si="287"/>
        <v>0</v>
      </c>
      <c r="AR247" s="14">
        <f t="shared" si="338"/>
        <v>222.44211982989228</v>
      </c>
      <c r="AW247" s="31">
        <f t="shared" si="339"/>
        <v>353</v>
      </c>
      <c r="AX247" s="48">
        <v>45043</v>
      </c>
      <c r="AY247" s="49">
        <v>109.82</v>
      </c>
      <c r="AZ247" s="53">
        <f t="shared" si="288"/>
        <v>144.70910635847244</v>
      </c>
      <c r="BA247" s="53">
        <f t="shared" si="289"/>
        <v>144.70577266787831</v>
      </c>
      <c r="BB247" s="54">
        <f t="shared" si="290"/>
        <v>1</v>
      </c>
      <c r="BC247" s="14">
        <f t="shared" si="291"/>
        <v>1</v>
      </c>
      <c r="BD247" s="14">
        <f t="shared" si="340"/>
        <v>0</v>
      </c>
      <c r="BE247" s="14">
        <f t="shared" si="292"/>
        <v>0</v>
      </c>
      <c r="BF247" s="14">
        <f t="shared" si="293"/>
        <v>0</v>
      </c>
      <c r="BG247" s="14">
        <f t="shared" si="341"/>
        <v>114.22845105</v>
      </c>
      <c r="BL247" s="31">
        <f t="shared" si="342"/>
        <v>353</v>
      </c>
      <c r="BM247" s="48">
        <v>45043</v>
      </c>
      <c r="BN247" s="49">
        <v>109.82</v>
      </c>
      <c r="BO247" s="53">
        <f t="shared" si="294"/>
        <v>29.022761174468538</v>
      </c>
      <c r="BP247" s="53">
        <f t="shared" si="295"/>
        <v>29.019427483874381</v>
      </c>
      <c r="BQ247" s="54">
        <f t="shared" si="296"/>
        <v>1</v>
      </c>
      <c r="BR247" s="14">
        <f t="shared" si="297"/>
        <v>1</v>
      </c>
      <c r="BS247" s="14">
        <f t="shared" si="343"/>
        <v>0</v>
      </c>
      <c r="BT247" s="14">
        <f t="shared" si="298"/>
        <v>0</v>
      </c>
      <c r="BU247" s="14">
        <f t="shared" si="299"/>
        <v>0</v>
      </c>
      <c r="BV247" s="14">
        <f t="shared" si="344"/>
        <v>222.44211982989228</v>
      </c>
      <c r="CA247" s="31">
        <f t="shared" si="345"/>
        <v>353</v>
      </c>
      <c r="CB247" s="48">
        <v>45043</v>
      </c>
      <c r="CC247" s="49">
        <v>109.82</v>
      </c>
      <c r="CD247" s="53">
        <f t="shared" si="300"/>
        <v>35.082923852116657</v>
      </c>
      <c r="CE247" s="53">
        <f t="shared" si="301"/>
        <v>35.079590161522496</v>
      </c>
      <c r="CF247" s="54">
        <f t="shared" si="302"/>
        <v>1</v>
      </c>
      <c r="CG247" s="14">
        <f t="shared" si="303"/>
        <v>1</v>
      </c>
      <c r="CH247" s="14">
        <f t="shared" si="346"/>
        <v>0</v>
      </c>
      <c r="CI247" s="14">
        <f t="shared" si="304"/>
        <v>0</v>
      </c>
      <c r="CJ247" s="14">
        <f t="shared" si="305"/>
        <v>0</v>
      </c>
      <c r="CK247" s="14">
        <f t="shared" si="347"/>
        <v>199.14560015514033</v>
      </c>
      <c r="CP247" s="31">
        <f t="shared" si="348"/>
        <v>353</v>
      </c>
      <c r="CQ247" s="48">
        <v>45043</v>
      </c>
      <c r="CR247" s="49">
        <v>109.82</v>
      </c>
      <c r="CS247" s="53">
        <f t="shared" si="306"/>
        <v>123.42586666709167</v>
      </c>
      <c r="CT247" s="53">
        <f t="shared" si="307"/>
        <v>123.42253297649752</v>
      </c>
      <c r="CU247" s="54">
        <f t="shared" si="308"/>
        <v>1</v>
      </c>
      <c r="CV247" s="14">
        <f t="shared" si="309"/>
        <v>1</v>
      </c>
      <c r="CW247" s="14">
        <f t="shared" si="349"/>
        <v>0</v>
      </c>
      <c r="CX247" s="14">
        <f t="shared" si="310"/>
        <v>0</v>
      </c>
      <c r="CY247" s="14">
        <f t="shared" si="311"/>
        <v>0</v>
      </c>
      <c r="CZ247" s="14">
        <f t="shared" si="350"/>
        <v>114.22845105</v>
      </c>
      <c r="DE247" s="31">
        <f t="shared" si="351"/>
        <v>353</v>
      </c>
      <c r="DF247" s="48">
        <v>45043</v>
      </c>
      <c r="DG247" s="49">
        <v>109.82</v>
      </c>
      <c r="DH247" s="53">
        <f t="shared" si="312"/>
        <v>-25.66784422054543</v>
      </c>
      <c r="DI247" s="53">
        <f t="shared" si="313"/>
        <v>-25.671177911139587</v>
      </c>
      <c r="DJ247" s="54">
        <f t="shared" si="314"/>
        <v>1.336474756302993E-145</v>
      </c>
      <c r="DK247" s="14">
        <f t="shared" si="315"/>
        <v>1.336474756302993E-145</v>
      </c>
      <c r="DL247" s="14">
        <f t="shared" si="352"/>
        <v>1.336474756302993E-145</v>
      </c>
      <c r="DM247" s="14">
        <f t="shared" si="316"/>
        <v>1.467716577371947E-143</v>
      </c>
      <c r="DN247" s="14">
        <f t="shared" si="317"/>
        <v>7.3385828868597356E-145</v>
      </c>
      <c r="DO247" s="14">
        <f t="shared" si="353"/>
        <v>118.70121366539827</v>
      </c>
      <c r="DT247" s="31">
        <f t="shared" si="354"/>
        <v>353</v>
      </c>
      <c r="DU247" s="48">
        <v>45043</v>
      </c>
      <c r="DV247" s="49">
        <v>109.82</v>
      </c>
      <c r="DW247" s="53">
        <f t="shared" si="318"/>
        <v>236.94463064112637</v>
      </c>
      <c r="DX247" s="53">
        <f t="shared" si="319"/>
        <v>236.94129695053221</v>
      </c>
      <c r="DY247" s="54">
        <f t="shared" si="320"/>
        <v>1</v>
      </c>
      <c r="DZ247" s="14">
        <f t="shared" si="321"/>
        <v>1</v>
      </c>
      <c r="EA247" s="14">
        <f t="shared" si="355"/>
        <v>0</v>
      </c>
      <c r="EB247" s="14">
        <f t="shared" si="322"/>
        <v>0</v>
      </c>
      <c r="EC247" s="14">
        <f t="shared" si="323"/>
        <v>0</v>
      </c>
      <c r="ED247" s="14">
        <f t="shared" si="356"/>
        <v>114.22845105</v>
      </c>
      <c r="EI247" s="31">
        <f t="shared" si="357"/>
        <v>353</v>
      </c>
      <c r="EJ247" s="48">
        <v>45043</v>
      </c>
      <c r="EK247" s="49">
        <v>109.82</v>
      </c>
      <c r="EL247" s="53">
        <f t="shared" si="324"/>
        <v>390.17589471277023</v>
      </c>
      <c r="EM247" s="53">
        <f t="shared" si="325"/>
        <v>390.17256102217607</v>
      </c>
      <c r="EN247" s="54">
        <f t="shared" si="326"/>
        <v>1</v>
      </c>
      <c r="EO247" s="14">
        <f t="shared" si="327"/>
        <v>1</v>
      </c>
      <c r="EP247" s="14">
        <f t="shared" si="358"/>
        <v>0</v>
      </c>
      <c r="EQ247" s="14">
        <f t="shared" si="328"/>
        <v>0</v>
      </c>
      <c r="ER247" s="14">
        <f t="shared" si="329"/>
        <v>0</v>
      </c>
      <c r="ES247" s="14">
        <f t="shared" si="359"/>
        <v>114.22845105</v>
      </c>
    </row>
    <row r="248" spans="3:154" x14ac:dyDescent="0.35">
      <c r="D248" s="31">
        <f t="shared" si="330"/>
        <v>354</v>
      </c>
      <c r="E248" s="48">
        <v>45044</v>
      </c>
      <c r="F248" s="49">
        <v>105.449997</v>
      </c>
      <c r="G248" s="53">
        <f t="shared" si="270"/>
        <v>47.058935897312914</v>
      </c>
      <c r="H248" s="53">
        <f t="shared" si="271"/>
        <v>47.055744131569192</v>
      </c>
      <c r="I248" s="54">
        <f t="shared" si="272"/>
        <v>1</v>
      </c>
      <c r="J248" s="14">
        <f t="shared" si="273"/>
        <v>1</v>
      </c>
      <c r="K248" s="14">
        <f t="shared" si="331"/>
        <v>0</v>
      </c>
      <c r="L248" s="14">
        <f t="shared" si="274"/>
        <v>0</v>
      </c>
      <c r="M248" s="14">
        <f t="shared" si="275"/>
        <v>0</v>
      </c>
      <c r="N248" s="14">
        <f t="shared" si="332"/>
        <v>146.45150698593386</v>
      </c>
      <c r="S248" s="31">
        <f t="shared" si="333"/>
        <v>354</v>
      </c>
      <c r="T248" s="48">
        <v>45044</v>
      </c>
      <c r="U248" s="49">
        <v>105.449997</v>
      </c>
      <c r="V248" s="53">
        <f t="shared" si="276"/>
        <v>36.896762869101856</v>
      </c>
      <c r="W248" s="53">
        <f t="shared" si="277"/>
        <v>36.893571103358134</v>
      </c>
      <c r="X248" s="54">
        <f t="shared" si="278"/>
        <v>1</v>
      </c>
      <c r="Y248" s="14">
        <f t="shared" si="279"/>
        <v>1</v>
      </c>
      <c r="Z248" s="14">
        <f t="shared" si="334"/>
        <v>0</v>
      </c>
      <c r="AA248" s="14">
        <f t="shared" si="280"/>
        <v>0</v>
      </c>
      <c r="AB248" s="14">
        <f t="shared" si="281"/>
        <v>0</v>
      </c>
      <c r="AC248" s="14">
        <f t="shared" si="335"/>
        <v>187.49278845170656</v>
      </c>
      <c r="AH248" s="31">
        <f t="shared" si="336"/>
        <v>354</v>
      </c>
      <c r="AI248" s="48">
        <v>45044</v>
      </c>
      <c r="AJ248" s="49">
        <v>105.449997</v>
      </c>
      <c r="AK248" s="53">
        <f t="shared" si="282"/>
        <v>17.510815187973307</v>
      </c>
      <c r="AL248" s="53">
        <f t="shared" si="283"/>
        <v>17.507623422229592</v>
      </c>
      <c r="AM248" s="54">
        <f t="shared" si="284"/>
        <v>1</v>
      </c>
      <c r="AN248" s="14">
        <f t="shared" si="285"/>
        <v>1</v>
      </c>
      <c r="AO248" s="14">
        <f t="shared" si="337"/>
        <v>0</v>
      </c>
      <c r="AP248" s="14">
        <f t="shared" si="286"/>
        <v>0</v>
      </c>
      <c r="AQ248" s="14">
        <f t="shared" si="287"/>
        <v>0</v>
      </c>
      <c r="AR248" s="14">
        <f t="shared" si="338"/>
        <v>222.44211982989228</v>
      </c>
      <c r="AW248" s="31">
        <f t="shared" si="339"/>
        <v>354</v>
      </c>
      <c r="AX248" s="48">
        <v>45044</v>
      </c>
      <c r="AY248" s="49">
        <v>105.449997</v>
      </c>
      <c r="AZ248" s="53">
        <f t="shared" si="288"/>
        <v>138.3412619622521</v>
      </c>
      <c r="BA248" s="53">
        <f t="shared" si="289"/>
        <v>138.33807019650837</v>
      </c>
      <c r="BB248" s="54">
        <f t="shared" si="290"/>
        <v>1</v>
      </c>
      <c r="BC248" s="14">
        <f t="shared" si="291"/>
        <v>1</v>
      </c>
      <c r="BD248" s="14">
        <f t="shared" si="340"/>
        <v>0</v>
      </c>
      <c r="BE248" s="14">
        <f t="shared" si="292"/>
        <v>0</v>
      </c>
      <c r="BF248" s="14">
        <f t="shared" si="293"/>
        <v>0</v>
      </c>
      <c r="BG248" s="14">
        <f t="shared" si="341"/>
        <v>114.22845105</v>
      </c>
      <c r="BL248" s="31">
        <f t="shared" si="342"/>
        <v>354</v>
      </c>
      <c r="BM248" s="48">
        <v>45044</v>
      </c>
      <c r="BN248" s="49">
        <v>105.449997</v>
      </c>
      <c r="BO248" s="53">
        <f t="shared" si="294"/>
        <v>17.510815187973307</v>
      </c>
      <c r="BP248" s="53">
        <f t="shared" si="295"/>
        <v>17.507623422229592</v>
      </c>
      <c r="BQ248" s="54">
        <f t="shared" si="296"/>
        <v>1</v>
      </c>
      <c r="BR248" s="14">
        <f t="shared" si="297"/>
        <v>1</v>
      </c>
      <c r="BS248" s="14">
        <f t="shared" si="343"/>
        <v>0</v>
      </c>
      <c r="BT248" s="14">
        <f t="shared" si="298"/>
        <v>0</v>
      </c>
      <c r="BU248" s="14">
        <f t="shared" si="299"/>
        <v>0</v>
      </c>
      <c r="BV248" s="14">
        <f t="shared" si="344"/>
        <v>222.44211982989228</v>
      </c>
      <c r="CA248" s="31">
        <f t="shared" si="345"/>
        <v>354</v>
      </c>
      <c r="CB248" s="48">
        <v>45044</v>
      </c>
      <c r="CC248" s="49">
        <v>105.449997</v>
      </c>
      <c r="CD248" s="53">
        <f t="shared" si="300"/>
        <v>23.840448669784418</v>
      </c>
      <c r="CE248" s="53">
        <f t="shared" si="301"/>
        <v>23.837256904040704</v>
      </c>
      <c r="CF248" s="54">
        <f t="shared" si="302"/>
        <v>1</v>
      </c>
      <c r="CG248" s="14">
        <f t="shared" si="303"/>
        <v>1</v>
      </c>
      <c r="CH248" s="14">
        <f t="shared" si="346"/>
        <v>0</v>
      </c>
      <c r="CI248" s="14">
        <f t="shared" si="304"/>
        <v>0</v>
      </c>
      <c r="CJ248" s="14">
        <f t="shared" si="305"/>
        <v>0</v>
      </c>
      <c r="CK248" s="14">
        <f t="shared" si="347"/>
        <v>199.14560015514033</v>
      </c>
      <c r="CP248" s="31">
        <f t="shared" si="348"/>
        <v>354</v>
      </c>
      <c r="CQ248" s="48">
        <v>45044</v>
      </c>
      <c r="CR248" s="49">
        <v>105.449997</v>
      </c>
      <c r="CS248" s="53">
        <f t="shared" si="306"/>
        <v>116.11164310253909</v>
      </c>
      <c r="CT248" s="53">
        <f t="shared" si="307"/>
        <v>116.10845133679537</v>
      </c>
      <c r="CU248" s="54">
        <f t="shared" si="308"/>
        <v>1</v>
      </c>
      <c r="CV248" s="14">
        <f t="shared" si="309"/>
        <v>1</v>
      </c>
      <c r="CW248" s="14">
        <f t="shared" si="349"/>
        <v>0</v>
      </c>
      <c r="CX248" s="14">
        <f t="shared" si="310"/>
        <v>0</v>
      </c>
      <c r="CY248" s="14">
        <f t="shared" si="311"/>
        <v>0</v>
      </c>
      <c r="CZ248" s="14">
        <f t="shared" si="350"/>
        <v>114.22845105</v>
      </c>
      <c r="DE248" s="31">
        <f t="shared" si="351"/>
        <v>354</v>
      </c>
      <c r="DF248" s="48">
        <v>45044</v>
      </c>
      <c r="DG248" s="49">
        <v>105.449997</v>
      </c>
      <c r="DH248" s="53">
        <f t="shared" si="312"/>
        <v>-39.611659151799138</v>
      </c>
      <c r="DI248" s="53">
        <f t="shared" si="313"/>
        <v>-39.614850917542853</v>
      </c>
      <c r="DJ248" s="54">
        <f t="shared" si="314"/>
        <v>0</v>
      </c>
      <c r="DK248" s="14">
        <f t="shared" si="315"/>
        <v>0</v>
      </c>
      <c r="DL248" s="14">
        <f t="shared" si="352"/>
        <v>-1.336474756302993E-145</v>
      </c>
      <c r="DM248" s="14">
        <f t="shared" si="316"/>
        <v>-1.4093125904272634E-143</v>
      </c>
      <c r="DN248" s="14">
        <f t="shared" si="317"/>
        <v>7.0465629521363166E-145</v>
      </c>
      <c r="DO248" s="14">
        <f t="shared" si="353"/>
        <v>118.70121366539827</v>
      </c>
      <c r="DT248" s="31">
        <f t="shared" si="354"/>
        <v>354</v>
      </c>
      <c r="DU248" s="48">
        <v>45044</v>
      </c>
      <c r="DV248" s="49">
        <v>105.449997</v>
      </c>
      <c r="DW248" s="53">
        <f t="shared" si="318"/>
        <v>234.67812514006752</v>
      </c>
      <c r="DX248" s="53">
        <f t="shared" si="319"/>
        <v>234.67493337432381</v>
      </c>
      <c r="DY248" s="54">
        <f t="shared" si="320"/>
        <v>1</v>
      </c>
      <c r="DZ248" s="14">
        <f t="shared" si="321"/>
        <v>1</v>
      </c>
      <c r="EA248" s="14">
        <f t="shared" si="355"/>
        <v>0</v>
      </c>
      <c r="EB248" s="14">
        <f t="shared" si="322"/>
        <v>0</v>
      </c>
      <c r="EC248" s="14">
        <f t="shared" si="323"/>
        <v>0</v>
      </c>
      <c r="ED248" s="14">
        <f t="shared" si="356"/>
        <v>114.22845105</v>
      </c>
      <c r="EI248" s="31">
        <f t="shared" si="357"/>
        <v>354</v>
      </c>
      <c r="EJ248" s="48">
        <v>45044</v>
      </c>
      <c r="EK248" s="49">
        <v>105.449997</v>
      </c>
      <c r="EL248" s="53">
        <f t="shared" si="324"/>
        <v>394.72296075238927</v>
      </c>
      <c r="EM248" s="53">
        <f t="shared" si="325"/>
        <v>394.71976898664559</v>
      </c>
      <c r="EN248" s="54">
        <f t="shared" si="326"/>
        <v>1</v>
      </c>
      <c r="EO248" s="14">
        <f t="shared" si="327"/>
        <v>1</v>
      </c>
      <c r="EP248" s="14">
        <f t="shared" si="358"/>
        <v>0</v>
      </c>
      <c r="EQ248" s="14">
        <f t="shared" si="328"/>
        <v>0</v>
      </c>
      <c r="ER248" s="14">
        <f t="shared" si="329"/>
        <v>0</v>
      </c>
      <c r="ES248" s="14">
        <f t="shared" si="359"/>
        <v>114.22845105</v>
      </c>
    </row>
    <row r="249" spans="3:154" x14ac:dyDescent="0.35">
      <c r="D249" s="31">
        <f t="shared" si="330"/>
        <v>357</v>
      </c>
      <c r="E249" s="48">
        <v>45047</v>
      </c>
      <c r="F249" s="49">
        <v>102.050003</v>
      </c>
      <c r="G249" s="53">
        <f t="shared" si="270"/>
        <v>42.857937127550059</v>
      </c>
      <c r="H249" s="53">
        <f t="shared" si="271"/>
        <v>42.855215180578064</v>
      </c>
      <c r="I249" s="54">
        <f t="shared" si="272"/>
        <v>1</v>
      </c>
      <c r="J249" s="14">
        <f t="shared" si="273"/>
        <v>1</v>
      </c>
      <c r="K249" s="14">
        <f t="shared" si="331"/>
        <v>0</v>
      </c>
      <c r="L249" s="14">
        <f t="shared" si="274"/>
        <v>0</v>
      </c>
      <c r="M249" s="14">
        <f t="shared" si="275"/>
        <v>0</v>
      </c>
      <c r="N249" s="14">
        <f t="shared" si="332"/>
        <v>146.45150698593386</v>
      </c>
      <c r="S249" s="31">
        <f t="shared" si="333"/>
        <v>357</v>
      </c>
      <c r="T249" s="48">
        <v>45047</v>
      </c>
      <c r="U249" s="49">
        <v>102.050003</v>
      </c>
      <c r="V249" s="53">
        <f t="shared" si="276"/>
        <v>30.941732996156595</v>
      </c>
      <c r="W249" s="53">
        <f t="shared" si="277"/>
        <v>30.939011049184597</v>
      </c>
      <c r="X249" s="54">
        <f t="shared" si="278"/>
        <v>1</v>
      </c>
      <c r="Y249" s="14">
        <f t="shared" si="279"/>
        <v>1</v>
      </c>
      <c r="Z249" s="14">
        <f t="shared" si="334"/>
        <v>0</v>
      </c>
      <c r="AA249" s="14">
        <f t="shared" si="280"/>
        <v>0</v>
      </c>
      <c r="AB249" s="14">
        <f t="shared" si="281"/>
        <v>0</v>
      </c>
      <c r="AC249" s="14">
        <f t="shared" si="335"/>
        <v>187.49278845170656</v>
      </c>
      <c r="AH249" s="31">
        <f t="shared" si="336"/>
        <v>357</v>
      </c>
      <c r="AI249" s="48">
        <v>45047</v>
      </c>
      <c r="AJ249" s="49">
        <v>102.050003</v>
      </c>
      <c r="AK249" s="53">
        <f t="shared" si="282"/>
        <v>8.2096943654871293</v>
      </c>
      <c r="AL249" s="53">
        <f t="shared" si="283"/>
        <v>8.2069724185151305</v>
      </c>
      <c r="AM249" s="54">
        <f t="shared" si="284"/>
        <v>0.99999999999999989</v>
      </c>
      <c r="AN249" s="14">
        <f t="shared" si="285"/>
        <v>0.99999999999999989</v>
      </c>
      <c r="AO249" s="14">
        <f t="shared" si="337"/>
        <v>0</v>
      </c>
      <c r="AP249" s="14">
        <f t="shared" si="286"/>
        <v>0</v>
      </c>
      <c r="AQ249" s="14">
        <f t="shared" si="287"/>
        <v>0</v>
      </c>
      <c r="AR249" s="14">
        <f t="shared" si="338"/>
        <v>222.44211982989228</v>
      </c>
      <c r="AW249" s="31">
        <f t="shared" si="339"/>
        <v>357</v>
      </c>
      <c r="AX249" s="48">
        <v>45047</v>
      </c>
      <c r="AY249" s="49">
        <v>102.050003</v>
      </c>
      <c r="AZ249" s="53">
        <f t="shared" si="288"/>
        <v>149.89595231963293</v>
      </c>
      <c r="BA249" s="53">
        <f t="shared" si="289"/>
        <v>149.89323037266095</v>
      </c>
      <c r="BB249" s="54">
        <f t="shared" si="290"/>
        <v>1</v>
      </c>
      <c r="BC249" s="14">
        <f t="shared" si="291"/>
        <v>1</v>
      </c>
      <c r="BD249" s="14">
        <f t="shared" si="340"/>
        <v>0</v>
      </c>
      <c r="BE249" s="14">
        <f t="shared" si="292"/>
        <v>0</v>
      </c>
      <c r="BF249" s="14">
        <f t="shared" si="293"/>
        <v>0</v>
      </c>
      <c r="BG249" s="14">
        <f t="shared" si="341"/>
        <v>114.22845105</v>
      </c>
      <c r="BL249" s="31">
        <f t="shared" si="342"/>
        <v>357</v>
      </c>
      <c r="BM249" s="48">
        <v>45047</v>
      </c>
      <c r="BN249" s="49">
        <v>102.050003</v>
      </c>
      <c r="BO249" s="53">
        <f t="shared" si="294"/>
        <v>8.2096943654871293</v>
      </c>
      <c r="BP249" s="53">
        <f t="shared" si="295"/>
        <v>8.2069724185151305</v>
      </c>
      <c r="BQ249" s="54">
        <f t="shared" si="296"/>
        <v>0.99999999999999989</v>
      </c>
      <c r="BR249" s="14">
        <f t="shared" si="297"/>
        <v>0.99999999999999989</v>
      </c>
      <c r="BS249" s="14">
        <f t="shared" si="343"/>
        <v>0</v>
      </c>
      <c r="BT249" s="14">
        <f t="shared" si="298"/>
        <v>0</v>
      </c>
      <c r="BU249" s="14">
        <f t="shared" si="299"/>
        <v>0</v>
      </c>
      <c r="BV249" s="14">
        <f t="shared" si="344"/>
        <v>222.44211982989228</v>
      </c>
      <c r="CA249" s="31">
        <f t="shared" si="345"/>
        <v>357</v>
      </c>
      <c r="CB249" s="48">
        <v>45047</v>
      </c>
      <c r="CC249" s="49">
        <v>102.050003</v>
      </c>
      <c r="CD249" s="53">
        <f t="shared" si="300"/>
        <v>15.631847524735306</v>
      </c>
      <c r="CE249" s="53">
        <f t="shared" si="301"/>
        <v>15.629125577763308</v>
      </c>
      <c r="CF249" s="54">
        <f t="shared" si="302"/>
        <v>1</v>
      </c>
      <c r="CG249" s="14">
        <f t="shared" si="303"/>
        <v>1</v>
      </c>
      <c r="CH249" s="14">
        <f t="shared" si="346"/>
        <v>0</v>
      </c>
      <c r="CI249" s="14">
        <f t="shared" si="304"/>
        <v>0</v>
      </c>
      <c r="CJ249" s="14">
        <f t="shared" si="305"/>
        <v>0</v>
      </c>
      <c r="CK249" s="14">
        <f t="shared" si="347"/>
        <v>199.14560015514033</v>
      </c>
      <c r="CP249" s="31">
        <f t="shared" si="348"/>
        <v>357</v>
      </c>
      <c r="CQ249" s="48">
        <v>45047</v>
      </c>
      <c r="CR249" s="49">
        <v>102.050003</v>
      </c>
      <c r="CS249" s="53">
        <f t="shared" si="306"/>
        <v>123.82941366101647</v>
      </c>
      <c r="CT249" s="53">
        <f t="shared" si="307"/>
        <v>123.82669171404447</v>
      </c>
      <c r="CU249" s="54">
        <f t="shared" si="308"/>
        <v>1</v>
      </c>
      <c r="CV249" s="14">
        <f t="shared" si="309"/>
        <v>1</v>
      </c>
      <c r="CW249" s="14">
        <f t="shared" si="349"/>
        <v>0</v>
      </c>
      <c r="CX249" s="14">
        <f t="shared" si="310"/>
        <v>0</v>
      </c>
      <c r="CY249" s="14">
        <f t="shared" si="311"/>
        <v>0</v>
      </c>
      <c r="CZ249" s="14">
        <f t="shared" si="350"/>
        <v>114.22845105</v>
      </c>
      <c r="DE249" s="31">
        <f t="shared" si="351"/>
        <v>357</v>
      </c>
      <c r="DF249" s="48">
        <v>45047</v>
      </c>
      <c r="DG249" s="49">
        <v>102.050003</v>
      </c>
      <c r="DH249" s="53">
        <f t="shared" si="312"/>
        <v>-58.772344105357405</v>
      </c>
      <c r="DI249" s="53">
        <f t="shared" si="313"/>
        <v>-58.7750660523294</v>
      </c>
      <c r="DJ249" s="54">
        <f t="shared" si="314"/>
        <v>0</v>
      </c>
      <c r="DK249" s="14">
        <f t="shared" si="315"/>
        <v>0</v>
      </c>
      <c r="DL249" s="14">
        <f t="shared" si="352"/>
        <v>0</v>
      </c>
      <c r="DM249" s="14">
        <f t="shared" si="316"/>
        <v>0</v>
      </c>
      <c r="DN249" s="14">
        <f t="shared" si="317"/>
        <v>0</v>
      </c>
      <c r="DO249" s="14">
        <f t="shared" si="353"/>
        <v>118.70121366539827</v>
      </c>
      <c r="DT249" s="31">
        <f t="shared" si="354"/>
        <v>357</v>
      </c>
      <c r="DU249" s="48">
        <v>45047</v>
      </c>
      <c r="DV249" s="49">
        <v>102.050003</v>
      </c>
      <c r="DW249" s="53">
        <f t="shared" si="318"/>
        <v>262.86093764492767</v>
      </c>
      <c r="DX249" s="53">
        <f t="shared" si="319"/>
        <v>262.85821569795564</v>
      </c>
      <c r="DY249" s="54">
        <f t="shared" si="320"/>
        <v>1</v>
      </c>
      <c r="DZ249" s="14">
        <f t="shared" si="321"/>
        <v>1</v>
      </c>
      <c r="EA249" s="14">
        <f t="shared" si="355"/>
        <v>0</v>
      </c>
      <c r="EB249" s="14">
        <f t="shared" si="322"/>
        <v>0</v>
      </c>
      <c r="EC249" s="14">
        <f t="shared" si="323"/>
        <v>0</v>
      </c>
      <c r="ED249" s="14">
        <f t="shared" si="356"/>
        <v>114.22845105</v>
      </c>
      <c r="EI249" s="31">
        <f t="shared" si="357"/>
        <v>357</v>
      </c>
      <c r="EJ249" s="48">
        <v>45047</v>
      </c>
      <c r="EK249" s="49">
        <v>102.050003</v>
      </c>
      <c r="EL249" s="53">
        <f t="shared" si="324"/>
        <v>450.53014245352375</v>
      </c>
      <c r="EM249" s="53">
        <f t="shared" si="325"/>
        <v>450.52742050655178</v>
      </c>
      <c r="EN249" s="54">
        <f t="shared" si="326"/>
        <v>1</v>
      </c>
      <c r="EO249" s="14">
        <f t="shared" si="327"/>
        <v>1</v>
      </c>
      <c r="EP249" s="14">
        <f t="shared" si="358"/>
        <v>0</v>
      </c>
      <c r="EQ249" s="14">
        <f t="shared" si="328"/>
        <v>0</v>
      </c>
      <c r="ER249" s="14">
        <f t="shared" si="329"/>
        <v>0</v>
      </c>
      <c r="ES249" s="14">
        <f t="shared" si="359"/>
        <v>114.22845105</v>
      </c>
    </row>
    <row r="250" spans="3:154" x14ac:dyDescent="0.35">
      <c r="D250" s="31">
        <f t="shared" si="330"/>
        <v>358</v>
      </c>
      <c r="E250" s="48">
        <v>45048</v>
      </c>
      <c r="F250" s="49">
        <v>103.629997</v>
      </c>
      <c r="G250" s="53">
        <f t="shared" si="270"/>
        <v>51.75042158393051</v>
      </c>
      <c r="H250" s="53">
        <f t="shared" si="271"/>
        <v>51.747875435681969</v>
      </c>
      <c r="I250" s="54">
        <f t="shared" si="272"/>
        <v>1</v>
      </c>
      <c r="J250" s="14">
        <f t="shared" si="273"/>
        <v>1</v>
      </c>
      <c r="K250" s="14">
        <f t="shared" si="331"/>
        <v>0</v>
      </c>
      <c r="L250" s="14">
        <f t="shared" si="274"/>
        <v>0</v>
      </c>
      <c r="M250" s="14">
        <f t="shared" si="275"/>
        <v>0</v>
      </c>
      <c r="N250" s="14">
        <f t="shared" si="332"/>
        <v>146.45150698593386</v>
      </c>
      <c r="S250" s="31">
        <f t="shared" si="333"/>
        <v>358</v>
      </c>
      <c r="T250" s="48">
        <v>45048</v>
      </c>
      <c r="U250" s="49">
        <v>103.629997</v>
      </c>
      <c r="V250" s="53">
        <f t="shared" si="276"/>
        <v>39.011463523777842</v>
      </c>
      <c r="W250" s="53">
        <f t="shared" si="277"/>
        <v>39.0089173755293</v>
      </c>
      <c r="X250" s="54">
        <f t="shared" si="278"/>
        <v>1</v>
      </c>
      <c r="Y250" s="14">
        <f t="shared" si="279"/>
        <v>1</v>
      </c>
      <c r="Z250" s="14">
        <f t="shared" si="334"/>
        <v>0</v>
      </c>
      <c r="AA250" s="14">
        <f t="shared" si="280"/>
        <v>0</v>
      </c>
      <c r="AB250" s="14">
        <f t="shared" si="281"/>
        <v>0</v>
      </c>
      <c r="AC250" s="14">
        <f t="shared" si="335"/>
        <v>187.49278845170656</v>
      </c>
      <c r="AH250" s="31">
        <f t="shared" si="336"/>
        <v>358</v>
      </c>
      <c r="AI250" s="48">
        <v>45048</v>
      </c>
      <c r="AJ250" s="49">
        <v>103.629997</v>
      </c>
      <c r="AK250" s="53">
        <f t="shared" si="282"/>
        <v>14.709892021242139</v>
      </c>
      <c r="AL250" s="53">
        <f t="shared" si="283"/>
        <v>14.707345872993592</v>
      </c>
      <c r="AM250" s="54">
        <f t="shared" si="284"/>
        <v>1</v>
      </c>
      <c r="AN250" s="14">
        <f t="shared" si="285"/>
        <v>1</v>
      </c>
      <c r="AO250" s="14">
        <f t="shared" si="337"/>
        <v>0</v>
      </c>
      <c r="AP250" s="14">
        <f t="shared" si="286"/>
        <v>0</v>
      </c>
      <c r="AQ250" s="14">
        <f t="shared" si="287"/>
        <v>0</v>
      </c>
      <c r="AR250" s="14">
        <f t="shared" si="338"/>
        <v>222.44211982989228</v>
      </c>
      <c r="AW250" s="31">
        <f t="shared" si="339"/>
        <v>358</v>
      </c>
      <c r="AX250" s="48">
        <v>45048</v>
      </c>
      <c r="AY250" s="49">
        <v>103.629997</v>
      </c>
      <c r="AZ250" s="53">
        <f t="shared" si="288"/>
        <v>166.1788730722387</v>
      </c>
      <c r="BA250" s="53">
        <f t="shared" si="289"/>
        <v>166.17632692399016</v>
      </c>
      <c r="BB250" s="54">
        <f t="shared" si="290"/>
        <v>1</v>
      </c>
      <c r="BC250" s="14">
        <f t="shared" si="291"/>
        <v>1</v>
      </c>
      <c r="BD250" s="14">
        <f t="shared" si="340"/>
        <v>0</v>
      </c>
      <c r="BE250" s="14">
        <f t="shared" si="292"/>
        <v>0</v>
      </c>
      <c r="BF250" s="14">
        <f t="shared" si="293"/>
        <v>0</v>
      </c>
      <c r="BG250" s="14">
        <f t="shared" si="341"/>
        <v>114.22845105</v>
      </c>
      <c r="BL250" s="31">
        <f t="shared" si="342"/>
        <v>358</v>
      </c>
      <c r="BM250" s="48">
        <v>45048</v>
      </c>
      <c r="BN250" s="49">
        <v>103.629997</v>
      </c>
      <c r="BO250" s="53">
        <f t="shared" si="294"/>
        <v>14.709892021242139</v>
      </c>
      <c r="BP250" s="53">
        <f t="shared" si="295"/>
        <v>14.707345872993592</v>
      </c>
      <c r="BQ250" s="54">
        <f t="shared" si="296"/>
        <v>1</v>
      </c>
      <c r="BR250" s="14">
        <f t="shared" si="297"/>
        <v>1</v>
      </c>
      <c r="BS250" s="14">
        <f t="shared" si="343"/>
        <v>0</v>
      </c>
      <c r="BT250" s="14">
        <f t="shared" si="298"/>
        <v>0</v>
      </c>
      <c r="BU250" s="14">
        <f t="shared" si="299"/>
        <v>0</v>
      </c>
      <c r="BV250" s="14">
        <f t="shared" si="344"/>
        <v>222.44211982989228</v>
      </c>
      <c r="CA250" s="31">
        <f t="shared" si="345"/>
        <v>358</v>
      </c>
      <c r="CB250" s="48">
        <v>45048</v>
      </c>
      <c r="CC250" s="49">
        <v>103.629997</v>
      </c>
      <c r="CD250" s="53">
        <f t="shared" si="300"/>
        <v>22.644507505261792</v>
      </c>
      <c r="CE250" s="53">
        <f t="shared" si="301"/>
        <v>22.641961357013244</v>
      </c>
      <c r="CF250" s="54">
        <f t="shared" si="302"/>
        <v>1</v>
      </c>
      <c r="CG250" s="14">
        <f t="shared" si="303"/>
        <v>1</v>
      </c>
      <c r="CH250" s="14">
        <f t="shared" si="346"/>
        <v>0</v>
      </c>
      <c r="CI250" s="14">
        <f t="shared" si="304"/>
        <v>0</v>
      </c>
      <c r="CJ250" s="14">
        <f t="shared" si="305"/>
        <v>0</v>
      </c>
      <c r="CK250" s="14">
        <f t="shared" si="347"/>
        <v>199.14560015514033</v>
      </c>
      <c r="CP250" s="31">
        <f t="shared" si="348"/>
        <v>358</v>
      </c>
      <c r="CQ250" s="48">
        <v>45048</v>
      </c>
      <c r="CR250" s="49">
        <v>103.629997</v>
      </c>
      <c r="CS250" s="53">
        <f t="shared" si="306"/>
        <v>138.31257109519839</v>
      </c>
      <c r="CT250" s="53">
        <f t="shared" si="307"/>
        <v>138.31002494694985</v>
      </c>
      <c r="CU250" s="54">
        <f t="shared" si="308"/>
        <v>1</v>
      </c>
      <c r="CV250" s="14">
        <f t="shared" si="309"/>
        <v>1</v>
      </c>
      <c r="CW250" s="14">
        <f t="shared" si="349"/>
        <v>0</v>
      </c>
      <c r="CX250" s="14">
        <f t="shared" si="310"/>
        <v>0</v>
      </c>
      <c r="CY250" s="14">
        <f t="shared" si="311"/>
        <v>0</v>
      </c>
      <c r="CZ250" s="14">
        <f t="shared" si="350"/>
        <v>114.22845105</v>
      </c>
      <c r="DE250" s="31">
        <f t="shared" si="351"/>
        <v>358</v>
      </c>
      <c r="DF250" s="48">
        <v>45048</v>
      </c>
      <c r="DG250" s="49">
        <v>103.629997</v>
      </c>
      <c r="DH250" s="53">
        <f t="shared" si="312"/>
        <v>-56.896919128932602</v>
      </c>
      <c r="DI250" s="53">
        <f t="shared" si="313"/>
        <v>-56.89946527718115</v>
      </c>
      <c r="DJ250" s="54">
        <f t="shared" si="314"/>
        <v>0</v>
      </c>
      <c r="DK250" s="14">
        <f t="shared" si="315"/>
        <v>0</v>
      </c>
      <c r="DL250" s="14">
        <f t="shared" si="352"/>
        <v>0</v>
      </c>
      <c r="DM250" s="14">
        <f t="shared" si="316"/>
        <v>0</v>
      </c>
      <c r="DN250" s="14">
        <f t="shared" si="317"/>
        <v>0</v>
      </c>
      <c r="DO250" s="14">
        <f t="shared" si="353"/>
        <v>118.70121366539827</v>
      </c>
      <c r="DT250" s="31">
        <f t="shared" si="354"/>
        <v>358</v>
      </c>
      <c r="DU250" s="48">
        <v>45048</v>
      </c>
      <c r="DV250" s="49">
        <v>103.629997</v>
      </c>
      <c r="DW250" s="53">
        <f t="shared" si="318"/>
        <v>286.94352215486691</v>
      </c>
      <c r="DX250" s="53">
        <f t="shared" si="319"/>
        <v>286.94097600661837</v>
      </c>
      <c r="DY250" s="54">
        <f t="shared" si="320"/>
        <v>1</v>
      </c>
      <c r="DZ250" s="14">
        <f t="shared" si="321"/>
        <v>1</v>
      </c>
      <c r="EA250" s="14">
        <f t="shared" si="355"/>
        <v>0</v>
      </c>
      <c r="EB250" s="14">
        <f t="shared" si="322"/>
        <v>0</v>
      </c>
      <c r="EC250" s="14">
        <f t="shared" si="323"/>
        <v>0</v>
      </c>
      <c r="ED250" s="14">
        <f t="shared" si="356"/>
        <v>114.22845105</v>
      </c>
      <c r="EI250" s="31">
        <f t="shared" si="357"/>
        <v>358</v>
      </c>
      <c r="EJ250" s="48">
        <v>45048</v>
      </c>
      <c r="EK250" s="49">
        <v>103.629997</v>
      </c>
      <c r="EL250" s="53">
        <f t="shared" si="324"/>
        <v>487.57034113831708</v>
      </c>
      <c r="EM250" s="53">
        <f t="shared" si="325"/>
        <v>487.56779499006848</v>
      </c>
      <c r="EN250" s="54">
        <f t="shared" si="326"/>
        <v>1</v>
      </c>
      <c r="EO250" s="14">
        <f t="shared" si="327"/>
        <v>1</v>
      </c>
      <c r="EP250" s="14">
        <f t="shared" si="358"/>
        <v>0</v>
      </c>
      <c r="EQ250" s="14">
        <f t="shared" si="328"/>
        <v>0</v>
      </c>
      <c r="ER250" s="14">
        <f t="shared" si="329"/>
        <v>0</v>
      </c>
      <c r="ES250" s="14">
        <f t="shared" si="359"/>
        <v>114.22845105</v>
      </c>
    </row>
    <row r="251" spans="3:154" x14ac:dyDescent="0.35">
      <c r="D251" s="31">
        <f t="shared" si="330"/>
        <v>359</v>
      </c>
      <c r="E251" s="48">
        <v>45049</v>
      </c>
      <c r="F251" s="49">
        <v>103.650002</v>
      </c>
      <c r="G251" s="53">
        <f t="shared" si="270"/>
        <v>55.869830249885766</v>
      </c>
      <c r="H251" s="53">
        <f t="shared" si="271"/>
        <v>55.867472974660267</v>
      </c>
      <c r="I251" s="54">
        <f t="shared" si="272"/>
        <v>1</v>
      </c>
      <c r="J251" s="14">
        <f t="shared" si="273"/>
        <v>1</v>
      </c>
      <c r="K251" s="14">
        <f t="shared" si="331"/>
        <v>0</v>
      </c>
      <c r="L251" s="14">
        <f t="shared" si="274"/>
        <v>0</v>
      </c>
      <c r="M251" s="14">
        <f t="shared" si="275"/>
        <v>0</v>
      </c>
      <c r="N251" s="14">
        <f t="shared" si="332"/>
        <v>146.45150698593386</v>
      </c>
      <c r="S251" s="31">
        <f t="shared" si="333"/>
        <v>359</v>
      </c>
      <c r="T251" s="48">
        <v>45049</v>
      </c>
      <c r="U251" s="49">
        <v>103.650002</v>
      </c>
      <c r="V251" s="53">
        <f t="shared" si="276"/>
        <v>42.110182923928676</v>
      </c>
      <c r="W251" s="53">
        <f t="shared" si="277"/>
        <v>42.107825648703169</v>
      </c>
      <c r="X251" s="54">
        <f t="shared" si="278"/>
        <v>1</v>
      </c>
      <c r="Y251" s="14">
        <f t="shared" si="279"/>
        <v>1</v>
      </c>
      <c r="Z251" s="14">
        <f t="shared" si="334"/>
        <v>0</v>
      </c>
      <c r="AA251" s="14">
        <f t="shared" si="280"/>
        <v>0</v>
      </c>
      <c r="AB251" s="14">
        <f t="shared" si="281"/>
        <v>0</v>
      </c>
      <c r="AC251" s="14">
        <f t="shared" si="335"/>
        <v>187.49278845170656</v>
      </c>
      <c r="AH251" s="31">
        <f t="shared" si="336"/>
        <v>359</v>
      </c>
      <c r="AI251" s="48">
        <v>45049</v>
      </c>
      <c r="AJ251" s="49">
        <v>103.650002</v>
      </c>
      <c r="AK251" s="53">
        <f t="shared" si="282"/>
        <v>15.861485678636779</v>
      </c>
      <c r="AL251" s="53">
        <f t="shared" si="283"/>
        <v>15.859128403411274</v>
      </c>
      <c r="AM251" s="54">
        <f t="shared" si="284"/>
        <v>1</v>
      </c>
      <c r="AN251" s="14">
        <f t="shared" si="285"/>
        <v>1</v>
      </c>
      <c r="AO251" s="14">
        <f t="shared" si="337"/>
        <v>0</v>
      </c>
      <c r="AP251" s="14">
        <f t="shared" si="286"/>
        <v>0</v>
      </c>
      <c r="AQ251" s="14">
        <f t="shared" si="287"/>
        <v>0</v>
      </c>
      <c r="AR251" s="14">
        <f t="shared" si="338"/>
        <v>222.44211982989228</v>
      </c>
      <c r="AW251" s="31">
        <f t="shared" si="339"/>
        <v>359</v>
      </c>
      <c r="AX251" s="48">
        <v>45049</v>
      </c>
      <c r="AY251" s="49">
        <v>103.650002</v>
      </c>
      <c r="AZ251" s="53">
        <f t="shared" si="288"/>
        <v>179.46668401923043</v>
      </c>
      <c r="BA251" s="53">
        <f t="shared" si="289"/>
        <v>179.46432674400492</v>
      </c>
      <c r="BB251" s="54">
        <f t="shared" si="290"/>
        <v>1</v>
      </c>
      <c r="BC251" s="14">
        <f t="shared" si="291"/>
        <v>1</v>
      </c>
      <c r="BD251" s="14">
        <f t="shared" si="340"/>
        <v>0</v>
      </c>
      <c r="BE251" s="14">
        <f t="shared" si="292"/>
        <v>0</v>
      </c>
      <c r="BF251" s="14">
        <f t="shared" si="293"/>
        <v>0</v>
      </c>
      <c r="BG251" s="14">
        <f t="shared" si="341"/>
        <v>114.22845105</v>
      </c>
      <c r="BL251" s="31">
        <f t="shared" si="342"/>
        <v>359</v>
      </c>
      <c r="BM251" s="48">
        <v>45049</v>
      </c>
      <c r="BN251" s="49">
        <v>103.650002</v>
      </c>
      <c r="BO251" s="53">
        <f t="shared" si="294"/>
        <v>15.861485678636779</v>
      </c>
      <c r="BP251" s="53">
        <f t="shared" si="295"/>
        <v>15.859128403411274</v>
      </c>
      <c r="BQ251" s="54">
        <f t="shared" si="296"/>
        <v>1</v>
      </c>
      <c r="BR251" s="14">
        <f t="shared" si="297"/>
        <v>1</v>
      </c>
      <c r="BS251" s="14">
        <f t="shared" si="343"/>
        <v>0</v>
      </c>
      <c r="BT251" s="14">
        <f t="shared" si="298"/>
        <v>0</v>
      </c>
      <c r="BU251" s="14">
        <f t="shared" si="299"/>
        <v>0</v>
      </c>
      <c r="BV251" s="14">
        <f t="shared" si="344"/>
        <v>222.44211982989228</v>
      </c>
      <c r="CA251" s="31">
        <f t="shared" si="345"/>
        <v>359</v>
      </c>
      <c r="CB251" s="48">
        <v>45049</v>
      </c>
      <c r="CC251" s="49">
        <v>103.650002</v>
      </c>
      <c r="CD251" s="53">
        <f t="shared" si="300"/>
        <v>24.431849927553895</v>
      </c>
      <c r="CE251" s="53">
        <f t="shared" si="301"/>
        <v>24.429492652328388</v>
      </c>
      <c r="CF251" s="54">
        <f t="shared" si="302"/>
        <v>1</v>
      </c>
      <c r="CG251" s="14">
        <f t="shared" si="303"/>
        <v>1</v>
      </c>
      <c r="CH251" s="14">
        <f t="shared" si="346"/>
        <v>0</v>
      </c>
      <c r="CI251" s="14">
        <f t="shared" si="304"/>
        <v>0</v>
      </c>
      <c r="CJ251" s="14">
        <f t="shared" si="305"/>
        <v>0</v>
      </c>
      <c r="CK251" s="14">
        <f t="shared" si="347"/>
        <v>199.14560015514033</v>
      </c>
      <c r="CP251" s="31">
        <f t="shared" si="348"/>
        <v>359</v>
      </c>
      <c r="CQ251" s="48">
        <v>45049</v>
      </c>
      <c r="CR251" s="49">
        <v>103.650002</v>
      </c>
      <c r="CS251" s="53">
        <f t="shared" si="306"/>
        <v>149.36763779644238</v>
      </c>
      <c r="CT251" s="53">
        <f t="shared" si="307"/>
        <v>149.36528052121687</v>
      </c>
      <c r="CU251" s="54">
        <f t="shared" si="308"/>
        <v>1</v>
      </c>
      <c r="CV251" s="14">
        <f t="shared" si="309"/>
        <v>1</v>
      </c>
      <c r="CW251" s="14">
        <f t="shared" si="349"/>
        <v>0</v>
      </c>
      <c r="CX251" s="14">
        <f t="shared" si="310"/>
        <v>0</v>
      </c>
      <c r="CY251" s="14">
        <f t="shared" si="311"/>
        <v>0</v>
      </c>
      <c r="CZ251" s="14">
        <f t="shared" si="350"/>
        <v>114.22845105</v>
      </c>
      <c r="DE251" s="31">
        <f t="shared" si="351"/>
        <v>359</v>
      </c>
      <c r="DF251" s="48">
        <v>45049</v>
      </c>
      <c r="DG251" s="49">
        <v>103.650002</v>
      </c>
      <c r="DH251" s="53">
        <f t="shared" si="312"/>
        <v>-61.4827102053872</v>
      </c>
      <c r="DI251" s="53">
        <f t="shared" si="313"/>
        <v>-61.485067480612699</v>
      </c>
      <c r="DJ251" s="54">
        <f t="shared" si="314"/>
        <v>0</v>
      </c>
      <c r="DK251" s="14">
        <f t="shared" si="315"/>
        <v>0</v>
      </c>
      <c r="DL251" s="14">
        <f t="shared" si="352"/>
        <v>0</v>
      </c>
      <c r="DM251" s="14">
        <f t="shared" si="316"/>
        <v>0</v>
      </c>
      <c r="DN251" s="14">
        <f t="shared" si="317"/>
        <v>0</v>
      </c>
      <c r="DO251" s="14">
        <f t="shared" si="353"/>
        <v>118.70121366539827</v>
      </c>
      <c r="DT251" s="31">
        <f t="shared" si="354"/>
        <v>359</v>
      </c>
      <c r="DU251" s="48">
        <v>45049</v>
      </c>
      <c r="DV251" s="49">
        <v>103.650002</v>
      </c>
      <c r="DW251" s="53">
        <f t="shared" si="318"/>
        <v>309.90741339235257</v>
      </c>
      <c r="DX251" s="53">
        <f t="shared" si="319"/>
        <v>309.905056117127</v>
      </c>
      <c r="DY251" s="54">
        <f t="shared" si="320"/>
        <v>1</v>
      </c>
      <c r="DZ251" s="14">
        <f t="shared" si="321"/>
        <v>1</v>
      </c>
      <c r="EA251" s="14">
        <f t="shared" si="355"/>
        <v>0</v>
      </c>
      <c r="EB251" s="14">
        <f t="shared" si="322"/>
        <v>0</v>
      </c>
      <c r="EC251" s="14">
        <f t="shared" si="323"/>
        <v>0</v>
      </c>
      <c r="ED251" s="14">
        <f t="shared" si="356"/>
        <v>114.22845105</v>
      </c>
      <c r="EI251" s="31">
        <f t="shared" si="357"/>
        <v>359</v>
      </c>
      <c r="EJ251" s="48">
        <v>45049</v>
      </c>
      <c r="EK251" s="49">
        <v>103.650002</v>
      </c>
      <c r="EL251" s="53">
        <f t="shared" si="324"/>
        <v>526.60914522204428</v>
      </c>
      <c r="EM251" s="53">
        <f t="shared" si="325"/>
        <v>526.60678794681883</v>
      </c>
      <c r="EN251" s="54">
        <f t="shared" si="326"/>
        <v>1</v>
      </c>
      <c r="EO251" s="14">
        <f t="shared" si="327"/>
        <v>1</v>
      </c>
      <c r="EP251" s="14">
        <f t="shared" si="358"/>
        <v>0</v>
      </c>
      <c r="EQ251" s="14">
        <f t="shared" si="328"/>
        <v>0</v>
      </c>
      <c r="ER251" s="14">
        <f t="shared" si="329"/>
        <v>0</v>
      </c>
      <c r="ES251" s="14">
        <f t="shared" si="359"/>
        <v>114.22845105</v>
      </c>
    </row>
    <row r="252" spans="3:154" x14ac:dyDescent="0.35">
      <c r="D252" s="31">
        <f t="shared" si="330"/>
        <v>360</v>
      </c>
      <c r="E252" s="48">
        <v>45050</v>
      </c>
      <c r="F252" s="49">
        <v>104</v>
      </c>
      <c r="G252" s="53">
        <f t="shared" si="270"/>
        <v>62.649591226521082</v>
      </c>
      <c r="H252" s="53">
        <f t="shared" si="271"/>
        <v>62.647439338495651</v>
      </c>
      <c r="I252" s="54">
        <f t="shared" si="272"/>
        <v>1</v>
      </c>
      <c r="J252" s="14">
        <f t="shared" si="273"/>
        <v>1</v>
      </c>
      <c r="K252" s="14">
        <f t="shared" si="331"/>
        <v>0</v>
      </c>
      <c r="L252" s="14">
        <f t="shared" si="274"/>
        <v>0</v>
      </c>
      <c r="M252" s="14">
        <f>+ABS(L252*0.05)</f>
        <v>0</v>
      </c>
      <c r="N252" s="14">
        <f t="shared" si="332"/>
        <v>146.45150698593386</v>
      </c>
      <c r="S252" s="31">
        <f t="shared" si="333"/>
        <v>360</v>
      </c>
      <c r="T252" s="48">
        <v>45050</v>
      </c>
      <c r="U252" s="49">
        <v>104</v>
      </c>
      <c r="V252" s="53">
        <f t="shared" si="276"/>
        <v>47.576652779036493</v>
      </c>
      <c r="W252" s="53">
        <f t="shared" si="277"/>
        <v>47.574500891011063</v>
      </c>
      <c r="X252" s="54">
        <f t="shared" si="278"/>
        <v>1</v>
      </c>
      <c r="Y252" s="14">
        <f t="shared" si="279"/>
        <v>1</v>
      </c>
      <c r="Z252" s="14">
        <f t="shared" si="334"/>
        <v>0</v>
      </c>
      <c r="AA252" s="14">
        <f t="shared" si="280"/>
        <v>0</v>
      </c>
      <c r="AB252" s="14">
        <f t="shared" si="281"/>
        <v>0</v>
      </c>
      <c r="AC252" s="14">
        <f t="shared" si="335"/>
        <v>187.49278845170656</v>
      </c>
      <c r="AH252" s="31">
        <f t="shared" si="336"/>
        <v>360</v>
      </c>
      <c r="AI252" s="48">
        <v>45050</v>
      </c>
      <c r="AJ252" s="49">
        <v>104</v>
      </c>
      <c r="AK252" s="53">
        <f t="shared" si="282"/>
        <v>18.822645606296238</v>
      </c>
      <c r="AL252" s="53">
        <f t="shared" si="283"/>
        <v>18.820493718270807</v>
      </c>
      <c r="AM252" s="54">
        <f t="shared" si="284"/>
        <v>1</v>
      </c>
      <c r="AN252" s="14">
        <f t="shared" si="285"/>
        <v>1</v>
      </c>
      <c r="AO252" s="14">
        <f t="shared" si="337"/>
        <v>0</v>
      </c>
      <c r="AP252" s="14">
        <f t="shared" si="286"/>
        <v>0</v>
      </c>
      <c r="AQ252" s="14">
        <f t="shared" si="287"/>
        <v>0</v>
      </c>
      <c r="AR252" s="14">
        <f t="shared" si="338"/>
        <v>222.44211982989228</v>
      </c>
      <c r="AW252" s="31">
        <f t="shared" si="339"/>
        <v>360</v>
      </c>
      <c r="AX252" s="48">
        <v>45050</v>
      </c>
      <c r="AY252" s="49">
        <v>104</v>
      </c>
      <c r="AZ252" s="53">
        <f t="shared" si="288"/>
        <v>198.04316091879605</v>
      </c>
      <c r="BA252" s="53">
        <f t="shared" si="289"/>
        <v>198.04100903077065</v>
      </c>
      <c r="BB252" s="54">
        <f t="shared" si="290"/>
        <v>1</v>
      </c>
      <c r="BC252" s="14">
        <f t="shared" si="291"/>
        <v>1</v>
      </c>
      <c r="BD252" s="14">
        <f t="shared" si="340"/>
        <v>0</v>
      </c>
      <c r="BE252" s="14">
        <f t="shared" si="292"/>
        <v>0</v>
      </c>
      <c r="BF252" s="14">
        <f t="shared" si="293"/>
        <v>0</v>
      </c>
      <c r="BG252" s="14">
        <f t="shared" si="341"/>
        <v>114.22845105</v>
      </c>
      <c r="BL252" s="31">
        <f t="shared" si="342"/>
        <v>360</v>
      </c>
      <c r="BM252" s="48">
        <v>45050</v>
      </c>
      <c r="BN252" s="49">
        <v>104</v>
      </c>
      <c r="BO252" s="53">
        <f t="shared" si="294"/>
        <v>18.822645606296238</v>
      </c>
      <c r="BP252" s="53">
        <f t="shared" si="295"/>
        <v>18.820493718270807</v>
      </c>
      <c r="BQ252" s="54">
        <f t="shared" si="296"/>
        <v>1</v>
      </c>
      <c r="BR252" s="14">
        <f t="shared" si="297"/>
        <v>1</v>
      </c>
      <c r="BS252" s="14">
        <f t="shared" si="343"/>
        <v>0</v>
      </c>
      <c r="BT252" s="14">
        <f t="shared" si="298"/>
        <v>0</v>
      </c>
      <c r="BU252" s="14">
        <f t="shared" si="299"/>
        <v>0</v>
      </c>
      <c r="BV252" s="14">
        <f t="shared" si="344"/>
        <v>222.44211982989228</v>
      </c>
      <c r="CA252" s="31">
        <f t="shared" si="345"/>
        <v>360</v>
      </c>
      <c r="CB252" s="48">
        <v>45050</v>
      </c>
      <c r="CC252" s="49">
        <v>104</v>
      </c>
      <c r="CD252" s="53">
        <f t="shared" si="300"/>
        <v>28.211009256631744</v>
      </c>
      <c r="CE252" s="53">
        <f t="shared" si="301"/>
        <v>28.208857368606317</v>
      </c>
      <c r="CF252" s="54">
        <f t="shared" si="302"/>
        <v>1</v>
      </c>
      <c r="CG252" s="14">
        <f t="shared" si="303"/>
        <v>1</v>
      </c>
      <c r="CH252" s="14">
        <f t="shared" si="346"/>
        <v>0</v>
      </c>
      <c r="CI252" s="14">
        <f t="shared" si="304"/>
        <v>0</v>
      </c>
      <c r="CJ252" s="14">
        <f t="shared" si="305"/>
        <v>0</v>
      </c>
      <c r="CK252" s="14">
        <f t="shared" si="347"/>
        <v>199.14560015514033</v>
      </c>
      <c r="CP252" s="31">
        <f t="shared" si="348"/>
        <v>360</v>
      </c>
      <c r="CQ252" s="48">
        <v>45050</v>
      </c>
      <c r="CR252" s="49">
        <v>104</v>
      </c>
      <c r="CS252" s="53">
        <f t="shared" si="306"/>
        <v>165.0713077675727</v>
      </c>
      <c r="CT252" s="53">
        <f t="shared" si="307"/>
        <v>165.06915587954728</v>
      </c>
      <c r="CU252" s="54">
        <f t="shared" si="308"/>
        <v>1</v>
      </c>
      <c r="CV252" s="14">
        <f t="shared" si="309"/>
        <v>1</v>
      </c>
      <c r="CW252" s="14">
        <f t="shared" si="349"/>
        <v>0</v>
      </c>
      <c r="CX252" s="14">
        <f t="shared" si="310"/>
        <v>0</v>
      </c>
      <c r="CY252" s="14">
        <f t="shared" si="311"/>
        <v>0</v>
      </c>
      <c r="CZ252" s="14">
        <f t="shared" si="350"/>
        <v>114.22845105</v>
      </c>
      <c r="DE252" s="31">
        <f t="shared" si="351"/>
        <v>360</v>
      </c>
      <c r="DF252" s="48">
        <v>45050</v>
      </c>
      <c r="DG252" s="49">
        <v>104</v>
      </c>
      <c r="DH252" s="53">
        <f t="shared" si="312"/>
        <v>-65.90367594926002</v>
      </c>
      <c r="DI252" s="53">
        <f t="shared" si="313"/>
        <v>-65.905827837285443</v>
      </c>
      <c r="DJ252" s="54">
        <f t="shared" si="314"/>
        <v>0</v>
      </c>
      <c r="DK252" s="14">
        <f t="shared" si="315"/>
        <v>0</v>
      </c>
      <c r="DL252" s="14">
        <f t="shared" si="352"/>
        <v>0</v>
      </c>
      <c r="DM252" s="14">
        <f t="shared" si="316"/>
        <v>0</v>
      </c>
      <c r="DN252" s="14">
        <f t="shared" si="317"/>
        <v>0</v>
      </c>
      <c r="DO252" s="14">
        <f t="shared" si="353"/>
        <v>118.70121366539827</v>
      </c>
      <c r="DT252" s="31">
        <f t="shared" si="354"/>
        <v>360</v>
      </c>
      <c r="DU252" s="48">
        <v>45050</v>
      </c>
      <c r="DV252" s="49">
        <v>104</v>
      </c>
      <c r="DW252" s="53">
        <f t="shared" si="318"/>
        <v>340.93382070896752</v>
      </c>
      <c r="DX252" s="53">
        <f t="shared" si="319"/>
        <v>340.93166882094204</v>
      </c>
      <c r="DY252" s="54">
        <f t="shared" si="320"/>
        <v>1</v>
      </c>
      <c r="DZ252" s="14">
        <f t="shared" si="321"/>
        <v>1</v>
      </c>
      <c r="EA252" s="14">
        <f t="shared" si="355"/>
        <v>0</v>
      </c>
      <c r="EB252" s="14">
        <f t="shared" si="322"/>
        <v>0</v>
      </c>
      <c r="EC252" s="14">
        <f t="shared" si="323"/>
        <v>0</v>
      </c>
      <c r="ED252" s="14">
        <f t="shared" si="356"/>
        <v>114.22845105</v>
      </c>
      <c r="EI252" s="31">
        <f t="shared" si="357"/>
        <v>360</v>
      </c>
      <c r="EJ252" s="48">
        <v>45050</v>
      </c>
      <c r="EK252" s="49">
        <v>104</v>
      </c>
      <c r="EL252" s="53">
        <f t="shared" si="324"/>
        <v>578.31867425608243</v>
      </c>
      <c r="EM252" s="53">
        <f t="shared" si="325"/>
        <v>578.31652236805701</v>
      </c>
      <c r="EN252" s="54">
        <f t="shared" si="326"/>
        <v>1</v>
      </c>
      <c r="EO252" s="14">
        <f t="shared" si="327"/>
        <v>1</v>
      </c>
      <c r="EP252" s="14">
        <f t="shared" si="358"/>
        <v>0</v>
      </c>
      <c r="EQ252" s="14">
        <f t="shared" si="328"/>
        <v>0</v>
      </c>
      <c r="ER252" s="14">
        <f t="shared" si="329"/>
        <v>0</v>
      </c>
      <c r="ES252" s="14">
        <f t="shared" si="359"/>
        <v>114.22845105</v>
      </c>
    </row>
    <row r="253" spans="3:154" x14ac:dyDescent="0.35">
      <c r="D253" s="31">
        <f t="shared" si="330"/>
        <v>361</v>
      </c>
      <c r="E253" s="48">
        <v>45051</v>
      </c>
      <c r="F253" s="49">
        <v>105.660004</v>
      </c>
      <c r="G253" s="53">
        <f t="shared" si="270"/>
        <v>78.138501315092455</v>
      </c>
      <c r="H253" s="53">
        <f t="shared" si="271"/>
        <v>78.136576607930522</v>
      </c>
      <c r="I253" s="54">
        <f t="shared" si="272"/>
        <v>1</v>
      </c>
      <c r="J253" s="14">
        <f t="shared" si="273"/>
        <v>1</v>
      </c>
      <c r="K253" s="14">
        <f t="shared" si="331"/>
        <v>0</v>
      </c>
      <c r="L253" s="14">
        <f t="shared" si="274"/>
        <v>0</v>
      </c>
      <c r="M253" s="14">
        <f>+ABS(L253*0.05)</f>
        <v>0</v>
      </c>
      <c r="N253" s="14">
        <f t="shared" si="332"/>
        <v>146.45150698593386</v>
      </c>
      <c r="S253" s="31">
        <f t="shared" si="333"/>
        <v>361</v>
      </c>
      <c r="T253" s="48">
        <v>45051</v>
      </c>
      <c r="U253" s="49">
        <v>105.660004</v>
      </c>
      <c r="V253" s="53">
        <f t="shared" si="276"/>
        <v>61.286443820469557</v>
      </c>
      <c r="W253" s="53">
        <f t="shared" si="277"/>
        <v>61.284519113307624</v>
      </c>
      <c r="X253" s="54">
        <f t="shared" si="278"/>
        <v>1</v>
      </c>
      <c r="Y253" s="14">
        <f t="shared" si="279"/>
        <v>1</v>
      </c>
      <c r="Z253" s="14">
        <f t="shared" si="334"/>
        <v>0</v>
      </c>
      <c r="AA253" s="14">
        <f t="shared" si="280"/>
        <v>0</v>
      </c>
      <c r="AB253" s="14">
        <f t="shared" si="281"/>
        <v>0</v>
      </c>
      <c r="AC253" s="14">
        <f t="shared" si="335"/>
        <v>187.49278845170656</v>
      </c>
      <c r="AH253" s="31">
        <f t="shared" si="336"/>
        <v>361</v>
      </c>
      <c r="AI253" s="48">
        <v>45051</v>
      </c>
      <c r="AJ253" s="49">
        <v>105.660004</v>
      </c>
      <c r="AK253" s="53">
        <f t="shared" si="282"/>
        <v>29.138486488587645</v>
      </c>
      <c r="AL253" s="53">
        <f t="shared" si="283"/>
        <v>29.136561781425716</v>
      </c>
      <c r="AM253" s="54">
        <f t="shared" si="284"/>
        <v>1</v>
      </c>
      <c r="AN253" s="14">
        <f t="shared" si="285"/>
        <v>1</v>
      </c>
      <c r="AO253" s="14">
        <f t="shared" si="337"/>
        <v>0</v>
      </c>
      <c r="AP253" s="14">
        <f t="shared" si="286"/>
        <v>0</v>
      </c>
      <c r="AQ253" s="14">
        <f t="shared" si="287"/>
        <v>0</v>
      </c>
      <c r="AR253" s="14">
        <f t="shared" si="338"/>
        <v>222.44211982989228</v>
      </c>
      <c r="AW253" s="31">
        <f t="shared" si="339"/>
        <v>361</v>
      </c>
      <c r="AX253" s="48">
        <v>45051</v>
      </c>
      <c r="AY253" s="49">
        <v>105.660004</v>
      </c>
      <c r="AZ253" s="53">
        <f t="shared" si="288"/>
        <v>229.51311408923354</v>
      </c>
      <c r="BA253" s="53">
        <f t="shared" si="289"/>
        <v>229.51118938207159</v>
      </c>
      <c r="BB253" s="54">
        <f t="shared" si="290"/>
        <v>1</v>
      </c>
      <c r="BC253" s="14">
        <f t="shared" si="291"/>
        <v>1</v>
      </c>
      <c r="BD253" s="14">
        <f t="shared" si="340"/>
        <v>0</v>
      </c>
      <c r="BE253" s="14">
        <f t="shared" si="292"/>
        <v>0</v>
      </c>
      <c r="BF253" s="14">
        <f t="shared" si="293"/>
        <v>0</v>
      </c>
      <c r="BG253" s="14">
        <f t="shared" si="341"/>
        <v>114.22845105</v>
      </c>
      <c r="BL253" s="31">
        <f t="shared" si="342"/>
        <v>361</v>
      </c>
      <c r="BM253" s="48">
        <v>45051</v>
      </c>
      <c r="BN253" s="49">
        <v>105.660004</v>
      </c>
      <c r="BO253" s="53">
        <f t="shared" si="294"/>
        <v>29.138486488587645</v>
      </c>
      <c r="BP253" s="53">
        <f t="shared" si="295"/>
        <v>29.136561781425716</v>
      </c>
      <c r="BQ253" s="54">
        <f t="shared" si="296"/>
        <v>1</v>
      </c>
      <c r="BR253" s="14">
        <f t="shared" si="297"/>
        <v>1</v>
      </c>
      <c r="BS253" s="14">
        <f t="shared" si="343"/>
        <v>0</v>
      </c>
      <c r="BT253" s="14">
        <f t="shared" si="298"/>
        <v>0</v>
      </c>
      <c r="BU253" s="14">
        <f t="shared" si="299"/>
        <v>0</v>
      </c>
      <c r="BV253" s="14">
        <f t="shared" si="344"/>
        <v>222.44211982989228</v>
      </c>
      <c r="CA253" s="31">
        <f t="shared" si="345"/>
        <v>361</v>
      </c>
      <c r="CB253" s="48">
        <v>45051</v>
      </c>
      <c r="CC253" s="49">
        <v>105.660004</v>
      </c>
      <c r="CD253" s="53">
        <f t="shared" si="300"/>
        <v>39.634996148406756</v>
      </c>
      <c r="CE253" s="53">
        <f t="shared" si="301"/>
        <v>39.63307144124483</v>
      </c>
      <c r="CF253" s="54">
        <f t="shared" si="302"/>
        <v>1</v>
      </c>
      <c r="CG253" s="14">
        <f t="shared" si="303"/>
        <v>1</v>
      </c>
      <c r="CH253" s="14">
        <f t="shared" si="346"/>
        <v>0</v>
      </c>
      <c r="CI253" s="14">
        <f t="shared" si="304"/>
        <v>0</v>
      </c>
      <c r="CJ253" s="14">
        <f t="shared" si="305"/>
        <v>0</v>
      </c>
      <c r="CK253" s="14">
        <f t="shared" si="347"/>
        <v>199.14560015514033</v>
      </c>
      <c r="CP253" s="31">
        <f t="shared" si="348"/>
        <v>361</v>
      </c>
      <c r="CQ253" s="48">
        <v>45051</v>
      </c>
      <c r="CR253" s="49">
        <v>105.660004</v>
      </c>
      <c r="CS253" s="53">
        <f t="shared" si="306"/>
        <v>192.64946159409544</v>
      </c>
      <c r="CT253" s="53">
        <f t="shared" si="307"/>
        <v>192.64753688693352</v>
      </c>
      <c r="CU253" s="54">
        <f t="shared" si="308"/>
        <v>1</v>
      </c>
      <c r="CV253" s="14">
        <f t="shared" si="309"/>
        <v>1</v>
      </c>
      <c r="CW253" s="14">
        <f t="shared" si="349"/>
        <v>0</v>
      </c>
      <c r="CX253" s="14">
        <f t="shared" si="310"/>
        <v>0</v>
      </c>
      <c r="CY253" s="14">
        <f t="shared" si="311"/>
        <v>0</v>
      </c>
      <c r="CZ253" s="14">
        <f t="shared" si="350"/>
        <v>114.22845105</v>
      </c>
      <c r="DE253" s="31">
        <f t="shared" si="351"/>
        <v>361</v>
      </c>
      <c r="DF253" s="48">
        <v>45051</v>
      </c>
      <c r="DG253" s="49">
        <v>105.660004</v>
      </c>
      <c r="DH253" s="53">
        <f t="shared" si="312"/>
        <v>-65.588420752277059</v>
      </c>
      <c r="DI253" s="53">
        <f t="shared" si="313"/>
        <v>-65.590345459438993</v>
      </c>
      <c r="DJ253" s="54">
        <f t="shared" si="314"/>
        <v>0</v>
      </c>
      <c r="DK253" s="14">
        <f t="shared" si="315"/>
        <v>0</v>
      </c>
      <c r="DL253" s="14">
        <f t="shared" si="352"/>
        <v>0</v>
      </c>
      <c r="DM253" s="14">
        <f t="shared" si="316"/>
        <v>0</v>
      </c>
      <c r="DN253" s="14">
        <f t="shared" si="317"/>
        <v>0</v>
      </c>
      <c r="DO253" s="14">
        <f t="shared" si="353"/>
        <v>118.70121366539827</v>
      </c>
      <c r="DT253" s="31">
        <f t="shared" si="354"/>
        <v>361</v>
      </c>
      <c r="DU253" s="48">
        <v>45051</v>
      </c>
      <c r="DV253" s="49">
        <v>105.660004</v>
      </c>
      <c r="DW253" s="53">
        <f t="shared" si="318"/>
        <v>389.26972840954306</v>
      </c>
      <c r="DX253" s="53">
        <f t="shared" si="319"/>
        <v>389.26780370238112</v>
      </c>
      <c r="DY253" s="54">
        <f t="shared" si="320"/>
        <v>1</v>
      </c>
      <c r="DZ253" s="14">
        <f t="shared" si="321"/>
        <v>1</v>
      </c>
      <c r="EA253" s="14">
        <f t="shared" si="355"/>
        <v>0</v>
      </c>
      <c r="EB253" s="14">
        <f t="shared" si="322"/>
        <v>0</v>
      </c>
      <c r="EC253" s="14">
        <f t="shared" si="323"/>
        <v>0</v>
      </c>
      <c r="ED253" s="14">
        <f t="shared" si="356"/>
        <v>114.22845105</v>
      </c>
      <c r="EI253" s="31">
        <f t="shared" si="357"/>
        <v>361</v>
      </c>
      <c r="EJ253" s="48">
        <v>45051</v>
      </c>
      <c r="EK253" s="49">
        <v>105.660004</v>
      </c>
      <c r="EL253" s="53">
        <f t="shared" si="324"/>
        <v>654.67406308963359</v>
      </c>
      <c r="EM253" s="53">
        <f t="shared" si="325"/>
        <v>654.67213838247176</v>
      </c>
      <c r="EN253" s="54">
        <f t="shared" si="326"/>
        <v>1</v>
      </c>
      <c r="EO253" s="14">
        <f t="shared" si="327"/>
        <v>1</v>
      </c>
      <c r="EP253" s="14">
        <f t="shared" si="358"/>
        <v>0</v>
      </c>
      <c r="EQ253" s="14">
        <f t="shared" si="328"/>
        <v>0</v>
      </c>
      <c r="ER253" s="14">
        <f t="shared" si="329"/>
        <v>0</v>
      </c>
      <c r="ES253" s="14">
        <f t="shared" si="359"/>
        <v>114.22845105</v>
      </c>
    </row>
    <row r="254" spans="3:154" x14ac:dyDescent="0.35">
      <c r="D254" s="60" t="s">
        <v>3096</v>
      </c>
      <c r="E254" s="60"/>
      <c r="F254" s="37">
        <f>IF(C8&gt;F253,0,1)</f>
        <v>1</v>
      </c>
      <c r="I254" s="61"/>
      <c r="J254" s="62"/>
      <c r="K254" s="63" t="s">
        <v>3119</v>
      </c>
      <c r="L254" s="63"/>
      <c r="M254" s="63"/>
      <c r="N254" s="17">
        <f>+N253</f>
        <v>146.45150698593386</v>
      </c>
      <c r="O254" s="64"/>
      <c r="S254" s="60" t="s">
        <v>3096</v>
      </c>
      <c r="T254" s="60"/>
      <c r="U254" s="37">
        <f>IF(R8&gt;U253,0,1)</f>
        <v>1</v>
      </c>
      <c r="X254" s="61"/>
      <c r="Y254" s="62"/>
      <c r="Z254" s="63" t="s">
        <v>3119</v>
      </c>
      <c r="AA254" s="63"/>
      <c r="AB254" s="63"/>
      <c r="AC254" s="17">
        <f>+AC253</f>
        <v>187.49278845170656</v>
      </c>
      <c r="AH254" s="60" t="s">
        <v>3096</v>
      </c>
      <c r="AI254" s="60"/>
      <c r="AJ254" s="37">
        <f>IF(AG8&gt;AJ253,0,1)</f>
        <v>1</v>
      </c>
      <c r="AM254" s="61"/>
      <c r="AN254" s="62"/>
      <c r="AO254" s="63" t="s">
        <v>3119</v>
      </c>
      <c r="AP254" s="63"/>
      <c r="AQ254" s="63"/>
      <c r="AR254" s="17">
        <f>AR253</f>
        <v>222.44211982989228</v>
      </c>
      <c r="AW254" s="60" t="s">
        <v>3096</v>
      </c>
      <c r="AX254" s="60"/>
      <c r="AY254" s="37">
        <f>IF(AV8&gt;AY253,0,1)</f>
        <v>1</v>
      </c>
      <c r="BB254" s="61"/>
      <c r="BC254" s="62"/>
      <c r="BD254" s="63" t="s">
        <v>3119</v>
      </c>
      <c r="BE254" s="63"/>
      <c r="BF254" s="63"/>
      <c r="BG254" s="17">
        <f>+BG253</f>
        <v>114.22845105</v>
      </c>
      <c r="BL254" s="60" t="s">
        <v>3096</v>
      </c>
      <c r="BM254" s="60"/>
      <c r="BN254" s="37">
        <f>IF(BK8&gt;BN253,0,1)</f>
        <v>1</v>
      </c>
      <c r="BQ254" s="61"/>
      <c r="BR254" s="62"/>
      <c r="BS254" s="63" t="s">
        <v>3119</v>
      </c>
      <c r="BT254" s="63"/>
      <c r="BU254" s="63"/>
      <c r="BV254" s="17">
        <f>+BV253</f>
        <v>222.44211982989228</v>
      </c>
      <c r="CA254" s="60" t="s">
        <v>3096</v>
      </c>
      <c r="CB254" s="60"/>
      <c r="CC254" s="37">
        <f>IF(BZ8&gt;CC253,0,1)</f>
        <v>1</v>
      </c>
      <c r="CF254" s="61"/>
      <c r="CG254" s="62"/>
      <c r="CH254" s="63" t="s">
        <v>3119</v>
      </c>
      <c r="CI254" s="63"/>
      <c r="CJ254" s="63"/>
      <c r="CK254" s="17">
        <f>+CK253</f>
        <v>199.14560015514033</v>
      </c>
      <c r="CP254" s="60" t="s">
        <v>3096</v>
      </c>
      <c r="CQ254" s="60"/>
      <c r="CR254" s="37">
        <f>IF(CO8&gt;CR253,0,1)</f>
        <v>1</v>
      </c>
      <c r="CU254" s="61"/>
      <c r="CV254" s="62"/>
      <c r="CW254" s="63" t="s">
        <v>3119</v>
      </c>
      <c r="CX254" s="63"/>
      <c r="CY254" s="63"/>
      <c r="CZ254" s="17">
        <f>+CZ253</f>
        <v>114.22845105</v>
      </c>
      <c r="DE254" s="60" t="s">
        <v>3096</v>
      </c>
      <c r="DF254" s="60"/>
      <c r="DG254" s="37">
        <f>IF(DD8&gt;DG253,0,1)</f>
        <v>0</v>
      </c>
      <c r="DJ254" s="61"/>
      <c r="DK254" s="62"/>
      <c r="DL254" s="63" t="s">
        <v>3119</v>
      </c>
      <c r="DM254" s="63"/>
      <c r="DN254" s="63"/>
      <c r="DO254" s="17">
        <f>+DO253</f>
        <v>118.70121366539827</v>
      </c>
      <c r="DT254" s="60" t="s">
        <v>3096</v>
      </c>
      <c r="DU254" s="60"/>
      <c r="DV254" s="37">
        <f>IF(DS8&gt;DV253,0,1)</f>
        <v>1</v>
      </c>
      <c r="DY254" s="61"/>
      <c r="DZ254" s="62"/>
      <c r="EA254" s="63" t="s">
        <v>3119</v>
      </c>
      <c r="EB254" s="63"/>
      <c r="EC254" s="63"/>
      <c r="ED254" s="17">
        <f>+ED253</f>
        <v>114.22845105</v>
      </c>
      <c r="EI254" s="60" t="s">
        <v>3096</v>
      </c>
      <c r="EJ254" s="60"/>
      <c r="EK254" s="37">
        <f>IF(EH8&gt;EK253,0,1)</f>
        <v>1</v>
      </c>
      <c r="EN254" s="61"/>
      <c r="EO254" s="62"/>
      <c r="EP254" s="63" t="s">
        <v>3119</v>
      </c>
      <c r="EQ254" s="63"/>
      <c r="ER254" s="63"/>
      <c r="ES254" s="17">
        <f>+ES253</f>
        <v>114.22845105</v>
      </c>
    </row>
    <row r="255" spans="3:154" x14ac:dyDescent="0.35">
      <c r="C255" s="65" t="s">
        <v>3120</v>
      </c>
      <c r="D255" s="65"/>
      <c r="E255" s="65"/>
      <c r="F255" s="66">
        <f>IF(F254=0,0,F253-C8)</f>
        <v>14.660004000000001</v>
      </c>
      <c r="I255" s="61"/>
      <c r="J255" s="67"/>
      <c r="K255" s="68" t="s">
        <v>3121</v>
      </c>
      <c r="L255" s="68"/>
      <c r="M255" s="68"/>
      <c r="N255" s="17">
        <f>IF(F255=0,F255-N254,-N254+F255)</f>
        <v>-131.79150298593385</v>
      </c>
      <c r="O255" s="64"/>
      <c r="R255" s="65" t="s">
        <v>3120</v>
      </c>
      <c r="S255" s="65"/>
      <c r="T255" s="65"/>
      <c r="U255" s="66">
        <f>IF(U254=0,0,U253-R8)</f>
        <v>11.660004000000001</v>
      </c>
      <c r="X255" s="61"/>
      <c r="Y255" s="67"/>
      <c r="Z255" s="68" t="s">
        <v>3121</v>
      </c>
      <c r="AA255" s="68"/>
      <c r="AB255" s="68"/>
      <c r="AC255" s="17">
        <f>IF(U255=0,U255-AC254,-AC254+U255)</f>
        <v>-175.83278445170657</v>
      </c>
      <c r="AG255" s="65" t="s">
        <v>3120</v>
      </c>
      <c r="AH255" s="65"/>
      <c r="AI255" s="65"/>
      <c r="AJ255" s="66">
        <f>IF(AJ254=0,0,AJ253-AG8)</f>
        <v>5.6600040000000007</v>
      </c>
      <c r="AM255" s="61"/>
      <c r="AN255" s="67"/>
      <c r="AO255" s="68" t="s">
        <v>3121</v>
      </c>
      <c r="AP255" s="68"/>
      <c r="AQ255" s="68"/>
      <c r="AR255" s="17">
        <f>IF(AJ255=0,AJ255-AR254,-AR254+AJ255)</f>
        <v>-216.78211582989229</v>
      </c>
      <c r="AV255" s="65" t="s">
        <v>3120</v>
      </c>
      <c r="AW255" s="65"/>
      <c r="AX255" s="65"/>
      <c r="AY255" s="66">
        <f>IF(AY254=0,0,AY253-AV8)</f>
        <v>37.660004000000001</v>
      </c>
      <c r="BB255" s="61"/>
      <c r="BC255" s="67"/>
      <c r="BD255" s="68" t="s">
        <v>3121</v>
      </c>
      <c r="BE255" s="68"/>
      <c r="BF255" s="68"/>
      <c r="BG255" s="17">
        <f>IF(AY255=0,AY255-BG254,-BG254+AY255)</f>
        <v>-76.568447050000003</v>
      </c>
      <c r="BK255" s="65" t="s">
        <v>3120</v>
      </c>
      <c r="BL255" s="65"/>
      <c r="BM255" s="65"/>
      <c r="BN255" s="66">
        <f>IF(BN254=0,0,BN253-BK8)</f>
        <v>5.6600040000000007</v>
      </c>
      <c r="BQ255" s="61"/>
      <c r="BR255" s="67"/>
      <c r="BS255" s="68" t="s">
        <v>3121</v>
      </c>
      <c r="BT255" s="68"/>
      <c r="BU255" s="68"/>
      <c r="BV255" s="17">
        <f>IF(BN255=0,BN255-BV254,-BV254+BN255)</f>
        <v>-216.78211582989229</v>
      </c>
      <c r="BZ255" s="65" t="s">
        <v>3120</v>
      </c>
      <c r="CA255" s="65"/>
      <c r="CB255" s="65"/>
      <c r="CC255" s="66">
        <f>IF(CC254=0,0,CC253-BZ8)</f>
        <v>7.6600040000000007</v>
      </c>
      <c r="CF255" s="61"/>
      <c r="CG255" s="67"/>
      <c r="CH255" s="68" t="s">
        <v>3121</v>
      </c>
      <c r="CI255" s="68"/>
      <c r="CJ255" s="68"/>
      <c r="CK255" s="17">
        <f>IF(CC255=0,CC255-CK254,-CK254+CC255)</f>
        <v>-191.48559615514034</v>
      </c>
      <c r="CO255" s="65" t="s">
        <v>3120</v>
      </c>
      <c r="CP255" s="65"/>
      <c r="CQ255" s="65"/>
      <c r="CR255" s="66">
        <f>IF(CR254=0,0,CR253-CO8)</f>
        <v>32.660004000000001</v>
      </c>
      <c r="CU255" s="61"/>
      <c r="CV255" s="67"/>
      <c r="CW255" s="68" t="s">
        <v>3121</v>
      </c>
      <c r="CX255" s="68"/>
      <c r="CY255" s="68"/>
      <c r="CZ255" s="17">
        <f>IF(CR255=0,CR255-CZ254,-CZ254+CR255)</f>
        <v>-81.568447050000003</v>
      </c>
      <c r="DD255" s="65" t="s">
        <v>3120</v>
      </c>
      <c r="DE255" s="65"/>
      <c r="DF255" s="65"/>
      <c r="DG255" s="66">
        <f>IF(DG254=0,0,DG253-DD8)</f>
        <v>0</v>
      </c>
      <c r="DJ255" s="61"/>
      <c r="DK255" s="67"/>
      <c r="DL255" s="68" t="s">
        <v>3121</v>
      </c>
      <c r="DM255" s="68"/>
      <c r="DN255" s="68"/>
      <c r="DO255" s="17">
        <f>IF(DG255=0,DG255-DO254,-DO254+DG255)</f>
        <v>-118.70121366539827</v>
      </c>
      <c r="DS255" s="65" t="s">
        <v>3120</v>
      </c>
      <c r="DT255" s="65"/>
      <c r="DU255" s="65"/>
      <c r="DV255" s="66">
        <f>IF(DV254=0,0,DV253-DS8)</f>
        <v>55.660004000000001</v>
      </c>
      <c r="DY255" s="61"/>
      <c r="DZ255" s="67"/>
      <c r="EA255" s="68" t="s">
        <v>3121</v>
      </c>
      <c r="EB255" s="68"/>
      <c r="EC255" s="68"/>
      <c r="ED255" s="17">
        <f>IF(DV255=0,DV255-ED254,-ED254+DV255)</f>
        <v>-58.568447050000003</v>
      </c>
      <c r="EH255" s="65" t="s">
        <v>3120</v>
      </c>
      <c r="EI255" s="65"/>
      <c r="EJ255" s="65"/>
      <c r="EK255" s="66">
        <f>IF(EK254=0,0,EK253-EH8)</f>
        <v>75.660004000000001</v>
      </c>
      <c r="EN255" s="61"/>
      <c r="EO255" s="67"/>
      <c r="EP255" s="68" t="s">
        <v>3121</v>
      </c>
      <c r="EQ255" s="68"/>
      <c r="ER255" s="68"/>
      <c r="ES255" s="17">
        <f>IF(EK255=0,EK255-ES254,-ES254+EK255)</f>
        <v>-38.568447050000003</v>
      </c>
      <c r="EX255" s="17"/>
    </row>
    <row r="256" spans="3:154" x14ac:dyDescent="0.35">
      <c r="E256" s="18"/>
      <c r="I256" s="61"/>
      <c r="J256" s="67"/>
      <c r="K256" s="67"/>
      <c r="L256" s="67"/>
      <c r="M256" s="67"/>
      <c r="O256" s="64"/>
      <c r="T256" s="18"/>
      <c r="X256" s="61"/>
      <c r="Y256" s="67"/>
      <c r="Z256" s="67"/>
      <c r="AA256" s="67"/>
      <c r="AB256" s="67"/>
      <c r="AC256" s="67"/>
      <c r="AI256" s="18"/>
      <c r="AM256" s="61"/>
      <c r="AN256" s="67"/>
      <c r="AO256" s="67"/>
      <c r="AP256" s="67"/>
      <c r="AQ256" s="67"/>
      <c r="AR256" s="67"/>
      <c r="AX256" s="18"/>
      <c r="BB256" s="61"/>
      <c r="BC256" s="67"/>
      <c r="BD256" s="67"/>
      <c r="BE256" s="67"/>
      <c r="BF256" s="67"/>
      <c r="BG256" s="67"/>
      <c r="BM256" s="18"/>
      <c r="BQ256" s="61"/>
      <c r="BR256" s="67"/>
      <c r="BS256" s="67"/>
      <c r="BT256" s="67"/>
      <c r="BU256" s="67"/>
      <c r="BV256" s="67"/>
      <c r="CB256" s="18"/>
      <c r="CF256" s="61"/>
      <c r="CG256" s="67"/>
      <c r="CH256" s="67"/>
      <c r="CI256" s="67"/>
      <c r="CJ256" s="67"/>
      <c r="CK256" s="67"/>
      <c r="CQ256" s="18"/>
      <c r="CU256" s="61"/>
      <c r="CV256" s="67"/>
      <c r="CW256" s="67"/>
      <c r="CX256" s="67"/>
      <c r="CY256" s="67"/>
      <c r="CZ256" s="67"/>
      <c r="DF256" s="18"/>
      <c r="DJ256" s="61"/>
      <c r="DK256" s="67"/>
      <c r="DL256" s="67"/>
      <c r="DM256" s="67"/>
      <c r="DN256" s="67"/>
      <c r="DO256" s="67"/>
      <c r="DU256" s="18"/>
      <c r="DY256" s="61"/>
      <c r="DZ256" s="67"/>
      <c r="EA256" s="67"/>
      <c r="EB256" s="67"/>
      <c r="EC256" s="67"/>
      <c r="ED256" s="67"/>
      <c r="EJ256" s="18"/>
      <c r="EN256" s="61"/>
      <c r="EO256" s="67"/>
      <c r="EP256" s="67"/>
      <c r="EQ256" s="67"/>
      <c r="ER256" s="67"/>
      <c r="ES256" s="67"/>
    </row>
    <row r="257" spans="2:75" x14ac:dyDescent="0.35">
      <c r="E257" s="18"/>
      <c r="I257" s="61"/>
      <c r="J257" s="67"/>
      <c r="K257" s="67"/>
      <c r="L257" s="67"/>
      <c r="M257" s="67"/>
      <c r="N257" s="67"/>
      <c r="O257" s="64"/>
      <c r="P257" s="64"/>
      <c r="Q257" s="64"/>
      <c r="R257" s="64"/>
      <c r="S257" s="64"/>
      <c r="T257" s="64"/>
      <c r="U257" s="64"/>
      <c r="V257" s="64"/>
      <c r="W257" s="64"/>
      <c r="X257" s="64"/>
    </row>
    <row r="258" spans="2:75" x14ac:dyDescent="0.35">
      <c r="B258" s="69" t="s">
        <v>3122</v>
      </c>
      <c r="C258" s="69"/>
      <c r="D258" s="69"/>
      <c r="E258" s="18"/>
      <c r="F258" s="69" t="s">
        <v>3123</v>
      </c>
      <c r="G258" s="69"/>
      <c r="H258" s="69"/>
      <c r="I258" s="61"/>
      <c r="J258" s="67"/>
      <c r="K258" s="67"/>
      <c r="L258" s="67"/>
      <c r="M258" s="67"/>
      <c r="N258" s="67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BV258" s="58"/>
      <c r="BW258" s="12"/>
    </row>
    <row r="259" spans="2:75" x14ac:dyDescent="0.35">
      <c r="B259" s="12" t="s">
        <v>3124</v>
      </c>
      <c r="C259" s="12" t="s">
        <v>3092</v>
      </c>
      <c r="D259" s="12" t="s">
        <v>3125</v>
      </c>
      <c r="E259" s="18"/>
      <c r="F259" s="12" t="s">
        <v>3124</v>
      </c>
      <c r="G259" s="12" t="s">
        <v>3092</v>
      </c>
      <c r="H259" s="12" t="s">
        <v>3125</v>
      </c>
      <c r="I259" s="61"/>
      <c r="J259" s="67"/>
      <c r="K259" s="67"/>
      <c r="L259" s="67"/>
      <c r="M259" s="67"/>
      <c r="N259" s="67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BV259" s="58"/>
      <c r="BW259" s="12"/>
    </row>
    <row r="260" spans="2:75" x14ac:dyDescent="0.35">
      <c r="B260" s="70">
        <f>D260-N254-AC254-AR254-BG254-BV254-CK254-CZ254-DO254-ED254-ES254</f>
        <v>-1342.4727538283453</v>
      </c>
      <c r="C260" s="12">
        <f>+'Escenario sin estrategia'!AK27</f>
        <v>151.65271147524413</v>
      </c>
      <c r="D260" s="70">
        <f>SUM(B12:B21)</f>
        <v>211.11639928961839</v>
      </c>
      <c r="E260" s="18"/>
      <c r="F260" s="12">
        <v>-359.81960509866099</v>
      </c>
      <c r="G260" s="12">
        <v>-95.936943195440435</v>
      </c>
      <c r="H260" s="12">
        <v>55.061544331840452</v>
      </c>
      <c r="I260" s="61"/>
      <c r="J260" s="67"/>
      <c r="K260" s="67"/>
      <c r="L260" s="67"/>
      <c r="M260" s="67"/>
      <c r="N260" s="67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BV260" s="59"/>
      <c r="BW260" s="12"/>
    </row>
    <row r="261" spans="2:75" x14ac:dyDescent="0.35">
      <c r="B261" s="12" t="s">
        <v>3126</v>
      </c>
      <c r="C261" s="71">
        <f>B260-C260</f>
        <v>-1494.1254653035894</v>
      </c>
      <c r="D261" s="72"/>
      <c r="E261" s="18"/>
      <c r="F261" s="12" t="s">
        <v>3126</v>
      </c>
      <c r="G261" s="69">
        <v>-263.88266190322037</v>
      </c>
      <c r="H261" s="69"/>
      <c r="I261" s="61"/>
      <c r="J261" s="67"/>
      <c r="K261" s="67"/>
      <c r="L261" s="67"/>
      <c r="M261" s="67"/>
      <c r="N261" s="67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BV261" s="59"/>
      <c r="BW261" s="12"/>
    </row>
    <row r="262" spans="2:75" x14ac:dyDescent="0.35">
      <c r="E262" s="18"/>
      <c r="I262" s="61"/>
      <c r="J262" s="67"/>
      <c r="K262" s="67"/>
      <c r="L262" s="67"/>
      <c r="M262" s="67"/>
      <c r="N262" s="67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BV262" s="58"/>
      <c r="BW262" s="12"/>
    </row>
    <row r="263" spans="2:75" x14ac:dyDescent="0.35">
      <c r="E263" s="18"/>
      <c r="I263" s="61"/>
      <c r="J263" s="67"/>
      <c r="K263" s="67"/>
      <c r="L263" s="67"/>
      <c r="M263" s="67"/>
      <c r="N263" s="67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BV263" s="58"/>
      <c r="BW263" s="12"/>
    </row>
    <row r="264" spans="2:75" x14ac:dyDescent="0.35">
      <c r="E264" s="18"/>
      <c r="I264" s="61"/>
      <c r="J264" s="67"/>
      <c r="K264" s="67"/>
      <c r="L264" s="67"/>
      <c r="M264" s="67"/>
      <c r="N264" s="67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BV264" s="58"/>
      <c r="BW264" s="12"/>
    </row>
    <row r="265" spans="2:75" x14ac:dyDescent="0.35">
      <c r="E265" s="18"/>
      <c r="I265" s="61"/>
      <c r="J265" s="67"/>
      <c r="K265" s="67"/>
      <c r="L265" s="67"/>
      <c r="M265" s="67"/>
      <c r="N265" s="67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BV265" s="58"/>
      <c r="BW265" s="12"/>
    </row>
    <row r="266" spans="2:75" x14ac:dyDescent="0.35">
      <c r="E266" s="18"/>
      <c r="I266" s="61"/>
      <c r="J266" s="67"/>
      <c r="K266" s="67"/>
      <c r="L266" s="67"/>
      <c r="M266" s="67"/>
      <c r="N266" s="67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BV266" s="58"/>
      <c r="BW266" s="12"/>
    </row>
    <row r="267" spans="2:75" x14ac:dyDescent="0.35">
      <c r="E267" s="18"/>
      <c r="I267" s="61"/>
      <c r="J267" s="67"/>
      <c r="K267" s="67"/>
      <c r="L267" s="67"/>
      <c r="M267" s="67"/>
      <c r="N267" s="67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BV267" s="58"/>
      <c r="BW267" s="12"/>
    </row>
    <row r="268" spans="2:75" x14ac:dyDescent="0.35">
      <c r="E268" s="18"/>
      <c r="I268" s="61"/>
      <c r="J268" s="67"/>
      <c r="K268" s="67"/>
      <c r="L268" s="67"/>
      <c r="M268" s="67"/>
      <c r="N268" s="67"/>
      <c r="O268" s="64"/>
      <c r="P268" s="64"/>
      <c r="Q268" s="64"/>
      <c r="R268" s="64"/>
      <c r="S268" s="64"/>
      <c r="T268" s="64"/>
      <c r="U268" s="64"/>
      <c r="V268" s="64"/>
      <c r="W268" s="64"/>
      <c r="X268" s="64"/>
    </row>
    <row r="269" spans="2:75" x14ac:dyDescent="0.35">
      <c r="E269" s="18"/>
      <c r="I269" s="61"/>
      <c r="J269" s="67"/>
      <c r="K269" s="67"/>
      <c r="L269" s="67"/>
      <c r="M269" s="67"/>
      <c r="N269" s="67"/>
      <c r="O269" s="64"/>
      <c r="P269" s="64"/>
      <c r="Q269" s="64"/>
      <c r="R269" s="64"/>
      <c r="S269" s="64"/>
      <c r="T269" s="64"/>
      <c r="U269" s="64"/>
      <c r="V269" s="64"/>
      <c r="W269" s="64"/>
      <c r="X269" s="64"/>
    </row>
    <row r="270" spans="2:75" x14ac:dyDescent="0.35">
      <c r="E270" s="18"/>
      <c r="I270" s="61"/>
      <c r="J270" s="67"/>
      <c r="K270" s="67"/>
      <c r="L270" s="67"/>
      <c r="M270" s="67"/>
      <c r="N270" s="67"/>
      <c r="O270" s="64"/>
      <c r="P270" s="64"/>
      <c r="Q270" s="64"/>
      <c r="R270" s="64"/>
      <c r="S270" s="64"/>
      <c r="T270" s="64"/>
      <c r="U270" s="64"/>
      <c r="V270" s="64"/>
      <c r="W270" s="64"/>
      <c r="X270" s="64"/>
    </row>
    <row r="271" spans="2:75" x14ac:dyDescent="0.35">
      <c r="E271" s="18"/>
      <c r="I271" s="61"/>
      <c r="J271" s="67"/>
      <c r="K271" s="67"/>
      <c r="L271" s="67"/>
      <c r="M271" s="67"/>
      <c r="N271" s="67"/>
      <c r="O271" s="64"/>
      <c r="P271" s="64"/>
      <c r="Q271" s="64"/>
      <c r="R271" s="64"/>
      <c r="S271" s="64"/>
      <c r="T271" s="64"/>
      <c r="U271" s="64"/>
      <c r="V271" s="64"/>
      <c r="W271" s="64"/>
      <c r="X271" s="64"/>
    </row>
    <row r="272" spans="2:75" x14ac:dyDescent="0.35">
      <c r="E272" s="18"/>
      <c r="I272" s="61"/>
      <c r="J272" s="67"/>
      <c r="K272" s="67"/>
      <c r="L272" s="67"/>
      <c r="M272" s="67"/>
      <c r="N272" s="67"/>
      <c r="O272" s="64"/>
      <c r="P272" s="64"/>
      <c r="Q272" s="64"/>
      <c r="R272" s="64"/>
      <c r="S272" s="64"/>
      <c r="T272" s="64"/>
      <c r="U272" s="64"/>
      <c r="V272" s="64"/>
      <c r="W272" s="64"/>
      <c r="X272" s="64"/>
    </row>
    <row r="273" spans="5:24" x14ac:dyDescent="0.35">
      <c r="E273" s="18"/>
      <c r="I273" s="61"/>
      <c r="J273" s="67"/>
      <c r="K273" s="67"/>
      <c r="L273" s="67"/>
      <c r="M273" s="67"/>
      <c r="N273" s="67"/>
      <c r="O273" s="64"/>
      <c r="P273" s="64"/>
      <c r="Q273" s="64"/>
      <c r="R273" s="64"/>
      <c r="S273" s="64"/>
      <c r="T273" s="64"/>
      <c r="U273" s="64"/>
      <c r="V273" s="64"/>
      <c r="W273" s="64"/>
      <c r="X273" s="64"/>
    </row>
    <row r="274" spans="5:24" x14ac:dyDescent="0.35">
      <c r="E274" s="18"/>
      <c r="I274" s="61"/>
      <c r="J274" s="67"/>
      <c r="K274" s="67"/>
      <c r="L274" s="67"/>
      <c r="M274" s="67"/>
      <c r="N274" s="67"/>
      <c r="O274" s="64"/>
      <c r="P274" s="64"/>
      <c r="Q274" s="64"/>
      <c r="R274" s="64"/>
      <c r="S274" s="64"/>
      <c r="T274" s="64"/>
      <c r="U274" s="64"/>
      <c r="V274" s="64"/>
      <c r="W274" s="64"/>
      <c r="X274" s="64"/>
    </row>
    <row r="275" spans="5:24" x14ac:dyDescent="0.35">
      <c r="E275" s="18"/>
      <c r="I275" s="61"/>
      <c r="J275" s="67"/>
      <c r="K275" s="67"/>
      <c r="L275" s="67"/>
      <c r="M275" s="67"/>
      <c r="N275" s="67"/>
      <c r="O275" s="64"/>
      <c r="P275" s="64"/>
      <c r="Q275" s="64"/>
      <c r="R275" s="64"/>
      <c r="S275" s="64"/>
      <c r="T275" s="64"/>
      <c r="U275" s="64"/>
      <c r="V275" s="64"/>
      <c r="W275" s="64"/>
      <c r="X275" s="64"/>
    </row>
    <row r="276" spans="5:24" x14ac:dyDescent="0.35">
      <c r="E276" s="18"/>
      <c r="I276" s="61"/>
      <c r="J276" s="67"/>
      <c r="K276" s="67"/>
      <c r="L276" s="67"/>
      <c r="M276" s="67"/>
      <c r="N276" s="67"/>
      <c r="O276" s="64"/>
      <c r="P276" s="64"/>
      <c r="Q276" s="64"/>
      <c r="R276" s="64"/>
      <c r="S276" s="64"/>
      <c r="T276" s="64"/>
      <c r="U276" s="64"/>
      <c r="V276" s="64"/>
      <c r="W276" s="64"/>
      <c r="X276" s="64"/>
    </row>
    <row r="277" spans="5:24" x14ac:dyDescent="0.35">
      <c r="E277" s="18"/>
      <c r="I277" s="61"/>
      <c r="J277" s="67"/>
      <c r="K277" s="67"/>
      <c r="L277" s="67"/>
      <c r="M277" s="67"/>
      <c r="N277" s="67"/>
      <c r="O277" s="64"/>
      <c r="P277" s="64"/>
      <c r="Q277" s="64"/>
      <c r="R277" s="64"/>
      <c r="S277" s="64"/>
      <c r="T277" s="64"/>
      <c r="U277" s="64"/>
      <c r="V277" s="64"/>
      <c r="W277" s="64"/>
      <c r="X277" s="64"/>
    </row>
    <row r="278" spans="5:24" x14ac:dyDescent="0.35">
      <c r="E278" s="18"/>
      <c r="I278" s="61"/>
      <c r="J278" s="67"/>
      <c r="K278" s="67"/>
      <c r="L278" s="67"/>
      <c r="M278" s="67"/>
      <c r="N278" s="67"/>
      <c r="O278" s="64"/>
      <c r="P278" s="64"/>
      <c r="Q278" s="64"/>
      <c r="R278" s="64"/>
      <c r="S278" s="64"/>
      <c r="T278" s="64"/>
      <c r="U278" s="64"/>
      <c r="V278" s="64"/>
      <c r="W278" s="64"/>
      <c r="X278" s="64"/>
    </row>
    <row r="279" spans="5:24" x14ac:dyDescent="0.35">
      <c r="E279" s="18"/>
      <c r="I279" s="61"/>
      <c r="J279" s="67"/>
      <c r="K279" s="67"/>
      <c r="L279" s="67"/>
      <c r="M279" s="67"/>
      <c r="N279" s="67"/>
      <c r="O279" s="64"/>
      <c r="P279" s="64"/>
      <c r="Q279" s="64"/>
      <c r="R279" s="64"/>
      <c r="S279" s="64"/>
      <c r="T279" s="64"/>
      <c r="U279" s="64"/>
      <c r="V279" s="64"/>
      <c r="W279" s="64"/>
      <c r="X279" s="64"/>
    </row>
    <row r="280" spans="5:24" x14ac:dyDescent="0.35">
      <c r="E280" s="18"/>
      <c r="I280" s="61"/>
      <c r="J280" s="67"/>
      <c r="K280" s="67"/>
      <c r="L280" s="67"/>
      <c r="M280" s="67"/>
      <c r="N280" s="67"/>
      <c r="O280" s="64"/>
      <c r="P280" s="64"/>
      <c r="Q280" s="64"/>
      <c r="R280" s="64"/>
      <c r="S280" s="64"/>
      <c r="T280" s="64"/>
      <c r="U280" s="64"/>
      <c r="V280" s="64"/>
      <c r="W280" s="64"/>
      <c r="X280" s="64"/>
    </row>
    <row r="281" spans="5:24" x14ac:dyDescent="0.35">
      <c r="E281" s="18"/>
      <c r="I281" s="61"/>
      <c r="J281" s="67"/>
      <c r="K281" s="67"/>
      <c r="L281" s="67"/>
      <c r="M281" s="67"/>
      <c r="N281" s="67"/>
      <c r="O281" s="64"/>
      <c r="P281" s="64"/>
      <c r="Q281" s="64"/>
      <c r="R281" s="64"/>
      <c r="S281" s="64"/>
      <c r="T281" s="64"/>
      <c r="U281" s="64"/>
      <c r="V281" s="64"/>
      <c r="W281" s="64"/>
      <c r="X281" s="64"/>
    </row>
    <row r="282" spans="5:24" x14ac:dyDescent="0.35">
      <c r="E282" s="18"/>
      <c r="I282" s="61"/>
      <c r="J282" s="67"/>
      <c r="K282" s="67"/>
      <c r="L282" s="67"/>
      <c r="M282" s="67"/>
      <c r="N282" s="67"/>
      <c r="O282" s="64"/>
      <c r="P282" s="64"/>
      <c r="Q282" s="64"/>
      <c r="R282" s="64"/>
      <c r="S282" s="64"/>
      <c r="T282" s="64"/>
      <c r="U282" s="64"/>
      <c r="V282" s="64"/>
      <c r="W282" s="64"/>
      <c r="X282" s="64"/>
    </row>
    <row r="283" spans="5:24" x14ac:dyDescent="0.35">
      <c r="E283" s="18"/>
      <c r="I283" s="61"/>
      <c r="J283" s="67"/>
      <c r="K283" s="67"/>
      <c r="L283" s="67"/>
      <c r="M283" s="67"/>
      <c r="N283" s="67"/>
      <c r="O283" s="64"/>
      <c r="P283" s="64"/>
      <c r="Q283" s="64"/>
      <c r="R283" s="64"/>
      <c r="S283" s="64"/>
      <c r="T283" s="64"/>
      <c r="U283" s="64"/>
      <c r="V283" s="64"/>
      <c r="W283" s="64"/>
      <c r="X283" s="64"/>
    </row>
    <row r="284" spans="5:24" x14ac:dyDescent="0.35">
      <c r="E284" s="18"/>
      <c r="I284" s="61"/>
      <c r="J284" s="67"/>
      <c r="K284" s="67"/>
      <c r="L284" s="67"/>
      <c r="M284" s="67"/>
      <c r="N284" s="67"/>
      <c r="O284" s="64"/>
      <c r="P284" s="64"/>
      <c r="Q284" s="64"/>
      <c r="R284" s="64"/>
      <c r="S284" s="64"/>
      <c r="T284" s="64"/>
      <c r="U284" s="64"/>
      <c r="V284" s="64"/>
      <c r="W284" s="64"/>
      <c r="X284" s="64"/>
    </row>
    <row r="285" spans="5:24" x14ac:dyDescent="0.35">
      <c r="E285" s="18"/>
      <c r="I285" s="61"/>
      <c r="J285" s="67"/>
      <c r="K285" s="67"/>
      <c r="L285" s="67"/>
      <c r="M285" s="67"/>
      <c r="N285" s="67"/>
      <c r="O285" s="64"/>
      <c r="P285" s="64"/>
      <c r="Q285" s="64"/>
      <c r="R285" s="64"/>
      <c r="S285" s="64"/>
      <c r="T285" s="64"/>
      <c r="U285" s="64"/>
      <c r="V285" s="64"/>
      <c r="W285" s="64"/>
      <c r="X285" s="64"/>
    </row>
    <row r="286" spans="5:24" x14ac:dyDescent="0.35">
      <c r="E286" s="18"/>
      <c r="I286" s="61"/>
      <c r="J286" s="67"/>
      <c r="K286" s="67"/>
      <c r="L286" s="67"/>
      <c r="M286" s="67"/>
      <c r="N286" s="67"/>
      <c r="O286" s="64"/>
      <c r="P286" s="64"/>
      <c r="Q286" s="64"/>
      <c r="R286" s="64"/>
      <c r="S286" s="64"/>
      <c r="T286" s="64"/>
      <c r="U286" s="64"/>
      <c r="V286" s="64"/>
      <c r="W286" s="64"/>
      <c r="X286" s="64"/>
    </row>
    <row r="287" spans="5:24" x14ac:dyDescent="0.35">
      <c r="E287" s="18"/>
      <c r="I287" s="61"/>
      <c r="J287" s="67"/>
      <c r="K287" s="67"/>
      <c r="L287" s="67"/>
      <c r="M287" s="67"/>
      <c r="N287" s="67"/>
      <c r="O287" s="64"/>
      <c r="P287" s="64"/>
      <c r="Q287" s="64"/>
      <c r="R287" s="64"/>
      <c r="S287" s="64"/>
      <c r="T287" s="64"/>
      <c r="U287" s="64"/>
      <c r="V287" s="64"/>
      <c r="W287" s="64"/>
      <c r="X287" s="64"/>
    </row>
    <row r="288" spans="5:24" x14ac:dyDescent="0.35">
      <c r="E288" s="18"/>
      <c r="I288" s="61"/>
      <c r="J288" s="67"/>
      <c r="K288" s="67"/>
      <c r="L288" s="67"/>
      <c r="M288" s="67"/>
      <c r="N288" s="67"/>
      <c r="O288" s="64"/>
      <c r="P288" s="64"/>
      <c r="Q288" s="64"/>
      <c r="R288" s="64"/>
      <c r="S288" s="64"/>
      <c r="T288" s="64"/>
      <c r="U288" s="64"/>
      <c r="V288" s="64"/>
      <c r="W288" s="64"/>
      <c r="X288" s="64"/>
    </row>
    <row r="289" spans="5:24" x14ac:dyDescent="0.35">
      <c r="E289" s="18"/>
      <c r="I289" s="61"/>
      <c r="J289" s="67"/>
      <c r="K289" s="67"/>
      <c r="L289" s="67"/>
      <c r="M289" s="67"/>
      <c r="N289" s="67"/>
      <c r="O289" s="64"/>
      <c r="P289" s="64"/>
      <c r="Q289" s="64"/>
      <c r="R289" s="64"/>
      <c r="S289" s="64"/>
      <c r="T289" s="64"/>
      <c r="U289" s="64"/>
      <c r="V289" s="64"/>
      <c r="W289" s="64"/>
      <c r="X289" s="64"/>
    </row>
    <row r="290" spans="5:24" x14ac:dyDescent="0.35">
      <c r="E290" s="18"/>
      <c r="I290" s="61"/>
      <c r="J290" s="67"/>
      <c r="K290" s="67"/>
      <c r="L290" s="67"/>
      <c r="M290" s="67"/>
      <c r="N290" s="67"/>
      <c r="O290" s="64"/>
      <c r="P290" s="64"/>
      <c r="Q290" s="64"/>
      <c r="R290" s="64"/>
      <c r="S290" s="64"/>
      <c r="T290" s="64"/>
      <c r="U290" s="64"/>
      <c r="V290" s="64"/>
      <c r="W290" s="64"/>
      <c r="X290" s="64"/>
    </row>
    <row r="291" spans="5:24" x14ac:dyDescent="0.35">
      <c r="E291" s="18"/>
      <c r="I291" s="61"/>
      <c r="J291" s="67"/>
      <c r="K291" s="67"/>
      <c r="L291" s="67"/>
      <c r="M291" s="67"/>
      <c r="N291" s="67"/>
      <c r="O291" s="64"/>
      <c r="P291" s="64"/>
      <c r="Q291" s="64"/>
      <c r="R291" s="64"/>
      <c r="S291" s="64"/>
      <c r="T291" s="64"/>
      <c r="U291" s="64"/>
      <c r="V291" s="64"/>
      <c r="W291" s="64"/>
      <c r="X291" s="64"/>
    </row>
    <row r="292" spans="5:24" x14ac:dyDescent="0.35">
      <c r="E292" s="18"/>
      <c r="I292" s="61"/>
      <c r="J292" s="67"/>
      <c r="K292" s="67"/>
      <c r="L292" s="67"/>
      <c r="M292" s="67"/>
      <c r="N292" s="67"/>
      <c r="O292" s="64"/>
      <c r="P292" s="64"/>
      <c r="Q292" s="64"/>
      <c r="R292" s="64"/>
      <c r="S292" s="64"/>
      <c r="T292" s="64"/>
      <c r="U292" s="64"/>
      <c r="V292" s="64"/>
      <c r="W292" s="64"/>
      <c r="X292" s="64"/>
    </row>
    <row r="293" spans="5:24" x14ac:dyDescent="0.35">
      <c r="E293" s="18"/>
      <c r="I293" s="61"/>
      <c r="J293" s="67"/>
      <c r="K293" s="67"/>
      <c r="L293" s="67"/>
      <c r="M293" s="67"/>
      <c r="N293" s="67"/>
      <c r="O293" s="64"/>
      <c r="P293" s="64"/>
      <c r="Q293" s="64"/>
      <c r="R293" s="64"/>
      <c r="S293" s="64"/>
      <c r="T293" s="64"/>
      <c r="U293" s="64"/>
      <c r="V293" s="64"/>
      <c r="W293" s="64"/>
      <c r="X293" s="64"/>
    </row>
    <row r="294" spans="5:24" x14ac:dyDescent="0.35">
      <c r="E294" s="18"/>
      <c r="I294" s="61"/>
      <c r="J294" s="67"/>
      <c r="K294" s="67"/>
      <c r="L294" s="67"/>
      <c r="M294" s="67"/>
      <c r="N294" s="67"/>
      <c r="O294" s="64"/>
      <c r="P294" s="64"/>
      <c r="Q294" s="64"/>
      <c r="R294" s="64"/>
      <c r="S294" s="64"/>
      <c r="T294" s="64"/>
      <c r="U294" s="64"/>
      <c r="V294" s="64"/>
      <c r="W294" s="64"/>
      <c r="X294" s="64"/>
    </row>
    <row r="295" spans="5:24" x14ac:dyDescent="0.35">
      <c r="E295" s="18"/>
      <c r="I295" s="61"/>
      <c r="J295" s="67"/>
      <c r="K295" s="67"/>
      <c r="L295" s="67"/>
      <c r="M295" s="67"/>
      <c r="N295" s="67"/>
      <c r="O295" s="64"/>
      <c r="P295" s="64"/>
      <c r="Q295" s="64"/>
      <c r="R295" s="64"/>
      <c r="S295" s="64"/>
      <c r="T295" s="64"/>
      <c r="U295" s="64"/>
      <c r="V295" s="64"/>
      <c r="W295" s="64"/>
      <c r="X295" s="64"/>
    </row>
    <row r="296" spans="5:24" x14ac:dyDescent="0.35">
      <c r="E296" s="18"/>
      <c r="I296" s="61"/>
      <c r="J296" s="67"/>
      <c r="K296" s="67"/>
      <c r="L296" s="67"/>
      <c r="M296" s="67"/>
      <c r="N296" s="67"/>
      <c r="O296" s="64"/>
      <c r="P296" s="64"/>
      <c r="Q296" s="64"/>
      <c r="R296" s="64"/>
      <c r="S296" s="64"/>
      <c r="T296" s="64"/>
      <c r="U296" s="64"/>
      <c r="V296" s="64"/>
      <c r="W296" s="64"/>
      <c r="X296" s="64"/>
    </row>
    <row r="297" spans="5:24" x14ac:dyDescent="0.35">
      <c r="E297" s="18"/>
      <c r="I297" s="61"/>
      <c r="J297" s="67"/>
      <c r="K297" s="67"/>
      <c r="L297" s="67"/>
      <c r="M297" s="67"/>
      <c r="N297" s="67"/>
      <c r="O297" s="64"/>
      <c r="P297" s="64"/>
      <c r="Q297" s="64"/>
      <c r="R297" s="64"/>
      <c r="S297" s="64"/>
      <c r="T297" s="64"/>
      <c r="U297" s="64"/>
      <c r="V297" s="64"/>
      <c r="W297" s="64"/>
      <c r="X297" s="64"/>
    </row>
    <row r="298" spans="5:24" x14ac:dyDescent="0.35">
      <c r="E298" s="18"/>
      <c r="I298" s="61"/>
      <c r="J298" s="67"/>
      <c r="K298" s="67"/>
      <c r="L298" s="67"/>
      <c r="M298" s="67"/>
      <c r="N298" s="67"/>
      <c r="O298" s="64"/>
      <c r="P298" s="64"/>
      <c r="Q298" s="64"/>
      <c r="R298" s="64"/>
      <c r="S298" s="64"/>
      <c r="T298" s="64"/>
      <c r="U298" s="64"/>
      <c r="V298" s="64"/>
      <c r="W298" s="64"/>
      <c r="X298" s="64"/>
    </row>
    <row r="299" spans="5:24" x14ac:dyDescent="0.35">
      <c r="E299" s="18"/>
      <c r="I299" s="61"/>
      <c r="J299" s="67"/>
      <c r="K299" s="67"/>
      <c r="L299" s="67"/>
      <c r="M299" s="67"/>
      <c r="N299" s="67"/>
      <c r="O299" s="64"/>
      <c r="P299" s="64"/>
      <c r="Q299" s="64"/>
      <c r="R299" s="64"/>
      <c r="S299" s="64"/>
      <c r="T299" s="64"/>
      <c r="U299" s="64"/>
      <c r="V299" s="64"/>
      <c r="W299" s="64"/>
      <c r="X299" s="64"/>
    </row>
    <row r="300" spans="5:24" x14ac:dyDescent="0.35">
      <c r="E300" s="18"/>
      <c r="I300" s="61"/>
      <c r="J300" s="67"/>
      <c r="K300" s="67"/>
      <c r="L300" s="67"/>
      <c r="M300" s="67"/>
      <c r="N300" s="67"/>
      <c r="O300" s="64"/>
      <c r="P300" s="64"/>
      <c r="Q300" s="64"/>
      <c r="R300" s="64"/>
      <c r="S300" s="64"/>
      <c r="T300" s="64"/>
      <c r="U300" s="64"/>
      <c r="V300" s="64"/>
      <c r="W300" s="64"/>
      <c r="X300" s="64"/>
    </row>
    <row r="301" spans="5:24" x14ac:dyDescent="0.35">
      <c r="E301" s="18"/>
      <c r="I301" s="61"/>
      <c r="J301" s="67"/>
      <c r="K301" s="67"/>
      <c r="L301" s="67"/>
      <c r="M301" s="67"/>
      <c r="N301" s="67"/>
      <c r="O301" s="64"/>
      <c r="P301" s="64"/>
      <c r="Q301" s="64"/>
      <c r="R301" s="64"/>
      <c r="S301" s="64"/>
      <c r="T301" s="64"/>
      <c r="U301" s="64"/>
      <c r="V301" s="64"/>
      <c r="W301" s="64"/>
      <c r="X301" s="64"/>
    </row>
    <row r="302" spans="5:24" x14ac:dyDescent="0.35">
      <c r="E302" s="18"/>
      <c r="I302" s="61"/>
      <c r="J302" s="67"/>
      <c r="K302" s="67"/>
      <c r="L302" s="67"/>
      <c r="M302" s="67"/>
      <c r="N302" s="67"/>
      <c r="O302" s="64"/>
      <c r="P302" s="64"/>
      <c r="Q302" s="64"/>
      <c r="R302" s="64"/>
      <c r="S302" s="64"/>
      <c r="T302" s="64"/>
      <c r="U302" s="64"/>
      <c r="V302" s="64"/>
      <c r="W302" s="64"/>
      <c r="X302" s="64"/>
    </row>
    <row r="303" spans="5:24" x14ac:dyDescent="0.35">
      <c r="E303" s="18"/>
      <c r="I303" s="61"/>
      <c r="J303" s="67"/>
      <c r="K303" s="67"/>
      <c r="L303" s="67"/>
      <c r="M303" s="67"/>
      <c r="N303" s="67"/>
      <c r="O303" s="64"/>
      <c r="P303" s="64"/>
      <c r="Q303" s="64"/>
      <c r="R303" s="64"/>
      <c r="S303" s="64"/>
      <c r="T303" s="64"/>
      <c r="U303" s="64"/>
      <c r="V303" s="64"/>
      <c r="W303" s="64"/>
      <c r="X303" s="64"/>
    </row>
    <row r="304" spans="5:24" x14ac:dyDescent="0.35">
      <c r="E304" s="18"/>
      <c r="I304" s="61"/>
      <c r="J304" s="67"/>
      <c r="K304" s="67"/>
      <c r="L304" s="67"/>
      <c r="M304" s="67"/>
      <c r="N304" s="67"/>
      <c r="O304" s="64"/>
      <c r="P304" s="64"/>
      <c r="Q304" s="64"/>
      <c r="R304" s="64"/>
      <c r="S304" s="64"/>
      <c r="T304" s="64"/>
      <c r="U304" s="64"/>
      <c r="V304" s="64"/>
      <c r="W304" s="64"/>
      <c r="X304" s="64"/>
    </row>
    <row r="305" spans="5:24" x14ac:dyDescent="0.35">
      <c r="E305" s="18"/>
      <c r="I305" s="61"/>
      <c r="J305" s="67"/>
      <c r="K305" s="67"/>
      <c r="L305" s="67"/>
      <c r="M305" s="67"/>
      <c r="N305" s="67"/>
      <c r="O305" s="64"/>
      <c r="P305" s="64"/>
      <c r="Q305" s="64"/>
      <c r="R305" s="64"/>
      <c r="S305" s="64"/>
      <c r="T305" s="64"/>
      <c r="U305" s="64"/>
      <c r="V305" s="64"/>
      <c r="W305" s="64"/>
      <c r="X305" s="64"/>
    </row>
    <row r="306" spans="5:24" x14ac:dyDescent="0.35">
      <c r="E306" s="18"/>
      <c r="I306" s="61"/>
      <c r="J306" s="67"/>
      <c r="K306" s="67"/>
      <c r="L306" s="67"/>
      <c r="M306" s="67"/>
      <c r="N306" s="67"/>
      <c r="O306" s="64"/>
      <c r="P306" s="64"/>
      <c r="Q306" s="64"/>
      <c r="R306" s="64"/>
      <c r="S306" s="64"/>
      <c r="T306" s="64"/>
      <c r="U306" s="64"/>
      <c r="V306" s="64"/>
      <c r="W306" s="64"/>
      <c r="X306" s="64"/>
    </row>
    <row r="307" spans="5:24" x14ac:dyDescent="0.35">
      <c r="E307" s="18"/>
      <c r="I307" s="61"/>
      <c r="J307" s="67"/>
      <c r="K307" s="67"/>
      <c r="L307" s="67"/>
      <c r="M307" s="67"/>
      <c r="N307" s="67"/>
      <c r="O307" s="64"/>
      <c r="P307" s="64"/>
      <c r="Q307" s="64"/>
      <c r="R307" s="64"/>
      <c r="S307" s="64"/>
      <c r="T307" s="64"/>
      <c r="U307" s="64"/>
      <c r="V307" s="64"/>
      <c r="W307" s="64"/>
      <c r="X307" s="64"/>
    </row>
    <row r="308" spans="5:24" x14ac:dyDescent="0.35">
      <c r="E308" s="18"/>
      <c r="I308" s="61"/>
      <c r="J308" s="67"/>
      <c r="K308" s="67"/>
      <c r="L308" s="67"/>
      <c r="M308" s="67"/>
      <c r="N308" s="67"/>
      <c r="O308" s="64"/>
      <c r="P308" s="64"/>
      <c r="Q308" s="64"/>
      <c r="R308" s="64"/>
      <c r="S308" s="64"/>
      <c r="T308" s="64"/>
      <c r="U308" s="64"/>
      <c r="V308" s="64"/>
      <c r="W308" s="64"/>
      <c r="X308" s="64"/>
    </row>
    <row r="309" spans="5:24" x14ac:dyDescent="0.35">
      <c r="E309" s="18"/>
      <c r="I309" s="61"/>
      <c r="J309" s="67"/>
      <c r="K309" s="67"/>
      <c r="L309" s="67"/>
      <c r="M309" s="67"/>
      <c r="N309" s="67"/>
      <c r="O309" s="64"/>
      <c r="P309" s="64"/>
      <c r="Q309" s="64"/>
      <c r="R309" s="64"/>
      <c r="S309" s="64"/>
      <c r="T309" s="64"/>
      <c r="U309" s="64"/>
      <c r="V309" s="64"/>
      <c r="W309" s="64"/>
      <c r="X309" s="64"/>
    </row>
    <row r="310" spans="5:24" x14ac:dyDescent="0.35">
      <c r="E310" s="18"/>
      <c r="I310" s="61"/>
      <c r="J310" s="67"/>
      <c r="K310" s="67"/>
      <c r="L310" s="67"/>
      <c r="M310" s="67"/>
      <c r="N310" s="67"/>
      <c r="O310" s="64"/>
      <c r="P310" s="64"/>
      <c r="Q310" s="64"/>
      <c r="R310" s="64"/>
      <c r="S310" s="64"/>
      <c r="T310" s="64"/>
      <c r="U310" s="64"/>
      <c r="V310" s="64"/>
      <c r="W310" s="64"/>
      <c r="X310" s="64"/>
    </row>
    <row r="311" spans="5:24" x14ac:dyDescent="0.35">
      <c r="E311" s="18"/>
      <c r="I311" s="61"/>
      <c r="J311" s="67"/>
      <c r="K311" s="67"/>
      <c r="L311" s="67"/>
      <c r="M311" s="67"/>
      <c r="N311" s="67"/>
      <c r="O311" s="64"/>
      <c r="P311" s="64"/>
      <c r="Q311" s="64"/>
      <c r="R311" s="64"/>
      <c r="S311" s="64"/>
      <c r="T311" s="64"/>
      <c r="U311" s="64"/>
      <c r="V311" s="64"/>
      <c r="W311" s="64"/>
      <c r="X311" s="64"/>
    </row>
    <row r="312" spans="5:24" x14ac:dyDescent="0.35">
      <c r="E312" s="18"/>
      <c r="I312" s="61"/>
      <c r="J312" s="67"/>
      <c r="K312" s="67"/>
      <c r="L312" s="67"/>
      <c r="M312" s="67"/>
      <c r="N312" s="67"/>
      <c r="O312" s="64"/>
      <c r="P312" s="64"/>
      <c r="Q312" s="64"/>
      <c r="R312" s="64"/>
      <c r="S312" s="64"/>
      <c r="T312" s="64"/>
      <c r="U312" s="64"/>
      <c r="V312" s="64"/>
      <c r="W312" s="64"/>
      <c r="X312" s="64"/>
    </row>
    <row r="313" spans="5:24" x14ac:dyDescent="0.35">
      <c r="E313" s="18"/>
      <c r="I313" s="61"/>
      <c r="J313" s="67"/>
      <c r="K313" s="67"/>
      <c r="L313" s="67"/>
      <c r="M313" s="67"/>
      <c r="N313" s="67"/>
      <c r="O313" s="64"/>
      <c r="P313" s="64"/>
      <c r="Q313" s="64"/>
      <c r="R313" s="64"/>
      <c r="S313" s="64"/>
      <c r="T313" s="64"/>
      <c r="U313" s="64"/>
      <c r="V313" s="64"/>
      <c r="W313" s="64"/>
      <c r="X313" s="64"/>
    </row>
    <row r="314" spans="5:24" x14ac:dyDescent="0.35">
      <c r="E314" s="18"/>
      <c r="I314" s="61"/>
      <c r="J314" s="67"/>
      <c r="K314" s="67"/>
      <c r="L314" s="67"/>
      <c r="M314" s="67"/>
      <c r="N314" s="67"/>
      <c r="O314" s="64"/>
      <c r="P314" s="64"/>
      <c r="Q314" s="64"/>
      <c r="R314" s="64"/>
      <c r="S314" s="64"/>
      <c r="T314" s="64"/>
      <c r="U314" s="64"/>
      <c r="V314" s="64"/>
      <c r="W314" s="64"/>
      <c r="X314" s="64"/>
    </row>
    <row r="315" spans="5:24" x14ac:dyDescent="0.35">
      <c r="E315" s="18"/>
      <c r="I315" s="61"/>
      <c r="J315" s="67"/>
      <c r="K315" s="67"/>
      <c r="L315" s="67"/>
      <c r="M315" s="67"/>
      <c r="N315" s="67"/>
      <c r="O315" s="64"/>
      <c r="P315" s="64"/>
      <c r="Q315" s="64"/>
      <c r="R315" s="64"/>
      <c r="S315" s="64"/>
      <c r="T315" s="64"/>
      <c r="U315" s="64"/>
      <c r="V315" s="64"/>
      <c r="W315" s="64"/>
      <c r="X315" s="64"/>
    </row>
    <row r="316" spans="5:24" x14ac:dyDescent="0.35">
      <c r="E316" s="18"/>
      <c r="I316" s="61"/>
      <c r="J316" s="67"/>
      <c r="K316" s="67"/>
      <c r="L316" s="67"/>
      <c r="M316" s="67"/>
      <c r="N316" s="67"/>
      <c r="O316" s="64"/>
      <c r="P316" s="64"/>
      <c r="Q316" s="64"/>
      <c r="R316" s="64"/>
      <c r="S316" s="64"/>
      <c r="T316" s="64"/>
      <c r="U316" s="64"/>
      <c r="V316" s="64"/>
      <c r="W316" s="64"/>
      <c r="X316" s="64"/>
    </row>
    <row r="317" spans="5:24" x14ac:dyDescent="0.35">
      <c r="E317" s="18"/>
      <c r="I317" s="61"/>
      <c r="J317" s="67"/>
      <c r="K317" s="67"/>
      <c r="L317" s="67"/>
      <c r="M317" s="67"/>
      <c r="N317" s="67"/>
      <c r="O317" s="64"/>
      <c r="P317" s="64"/>
      <c r="Q317" s="64"/>
      <c r="R317" s="64"/>
      <c r="S317" s="64"/>
      <c r="T317" s="64"/>
      <c r="U317" s="64"/>
      <c r="V317" s="64"/>
      <c r="W317" s="64"/>
      <c r="X317" s="64"/>
    </row>
    <row r="318" spans="5:24" x14ac:dyDescent="0.35">
      <c r="E318" s="18"/>
      <c r="I318" s="61"/>
      <c r="J318" s="67"/>
      <c r="K318" s="67"/>
      <c r="L318" s="67"/>
      <c r="M318" s="67"/>
      <c r="N318" s="67"/>
      <c r="O318" s="64"/>
      <c r="P318" s="64"/>
      <c r="Q318" s="64"/>
      <c r="R318" s="64"/>
      <c r="S318" s="64"/>
      <c r="T318" s="64"/>
      <c r="U318" s="64"/>
      <c r="V318" s="64"/>
      <c r="W318" s="64"/>
      <c r="X318" s="64"/>
    </row>
    <row r="319" spans="5:24" x14ac:dyDescent="0.35">
      <c r="E319" s="18"/>
      <c r="I319" s="61"/>
      <c r="J319" s="67"/>
      <c r="K319" s="67"/>
      <c r="L319" s="67"/>
      <c r="M319" s="67"/>
      <c r="N319" s="67"/>
      <c r="O319" s="64"/>
      <c r="P319" s="64"/>
      <c r="Q319" s="64"/>
      <c r="R319" s="64"/>
      <c r="S319" s="64"/>
      <c r="T319" s="64"/>
      <c r="U319" s="64"/>
      <c r="V319" s="64"/>
      <c r="W319" s="64"/>
      <c r="X319" s="64"/>
    </row>
    <row r="320" spans="5:24" x14ac:dyDescent="0.35">
      <c r="E320" s="18"/>
      <c r="I320" s="61"/>
      <c r="J320" s="67"/>
      <c r="K320" s="67"/>
      <c r="L320" s="67"/>
      <c r="M320" s="67"/>
      <c r="N320" s="67"/>
      <c r="O320" s="64"/>
      <c r="P320" s="64"/>
      <c r="Q320" s="64"/>
      <c r="R320" s="64"/>
      <c r="S320" s="64"/>
      <c r="T320" s="64"/>
      <c r="U320" s="64"/>
      <c r="V320" s="64"/>
      <c r="W320" s="64"/>
      <c r="X320" s="64"/>
    </row>
    <row r="321" spans="5:24" x14ac:dyDescent="0.35">
      <c r="E321" s="18"/>
      <c r="I321" s="61"/>
      <c r="J321" s="67"/>
      <c r="K321" s="67"/>
      <c r="L321" s="67"/>
      <c r="M321" s="67"/>
      <c r="N321" s="67"/>
      <c r="O321" s="64"/>
      <c r="P321" s="64"/>
      <c r="Q321" s="64"/>
      <c r="R321" s="64"/>
      <c r="S321" s="64"/>
      <c r="T321" s="64"/>
      <c r="U321" s="64"/>
      <c r="V321" s="64"/>
      <c r="W321" s="64"/>
      <c r="X321" s="64"/>
    </row>
    <row r="322" spans="5:24" x14ac:dyDescent="0.35">
      <c r="E322" s="18"/>
      <c r="I322" s="61"/>
      <c r="J322" s="67"/>
      <c r="K322" s="67"/>
      <c r="L322" s="67"/>
      <c r="M322" s="67"/>
      <c r="N322" s="67"/>
      <c r="O322" s="64"/>
      <c r="P322" s="64"/>
      <c r="Q322" s="64"/>
      <c r="R322" s="64"/>
      <c r="S322" s="64"/>
      <c r="T322" s="64"/>
      <c r="U322" s="64"/>
      <c r="V322" s="64"/>
      <c r="W322" s="64"/>
      <c r="X322" s="64"/>
    </row>
    <row r="323" spans="5:24" x14ac:dyDescent="0.35">
      <c r="E323" s="18"/>
      <c r="I323" s="61"/>
      <c r="J323" s="67"/>
      <c r="K323" s="67"/>
      <c r="L323" s="67"/>
      <c r="M323" s="67"/>
      <c r="N323" s="67"/>
      <c r="O323" s="64"/>
      <c r="P323" s="64"/>
      <c r="Q323" s="64"/>
      <c r="R323" s="64"/>
      <c r="S323" s="64"/>
      <c r="T323" s="64"/>
      <c r="U323" s="64"/>
      <c r="V323" s="64"/>
      <c r="W323" s="64"/>
      <c r="X323" s="64"/>
    </row>
    <row r="324" spans="5:24" x14ac:dyDescent="0.35">
      <c r="E324" s="18"/>
      <c r="I324" s="61"/>
      <c r="J324" s="67"/>
      <c r="K324" s="67"/>
      <c r="L324" s="67"/>
      <c r="M324" s="67"/>
      <c r="N324" s="67"/>
      <c r="O324" s="64"/>
      <c r="P324" s="64"/>
      <c r="Q324" s="64"/>
      <c r="R324" s="64"/>
      <c r="S324" s="64"/>
      <c r="T324" s="64"/>
      <c r="U324" s="64"/>
      <c r="V324" s="64"/>
      <c r="W324" s="64"/>
      <c r="X324" s="64"/>
    </row>
    <row r="325" spans="5:24" x14ac:dyDescent="0.35">
      <c r="E325" s="18"/>
      <c r="I325" s="61"/>
      <c r="J325" s="67"/>
      <c r="K325" s="67"/>
      <c r="L325" s="67"/>
      <c r="M325" s="67"/>
      <c r="N325" s="67"/>
      <c r="O325" s="64"/>
      <c r="P325" s="64"/>
      <c r="Q325" s="64"/>
      <c r="R325" s="64"/>
      <c r="S325" s="64"/>
      <c r="T325" s="64"/>
      <c r="U325" s="64"/>
      <c r="V325" s="64"/>
      <c r="W325" s="64"/>
      <c r="X325" s="64"/>
    </row>
    <row r="326" spans="5:24" x14ac:dyDescent="0.35">
      <c r="E326" s="18"/>
      <c r="I326" s="61"/>
      <c r="J326" s="67"/>
      <c r="K326" s="67"/>
      <c r="L326" s="67"/>
      <c r="M326" s="67"/>
      <c r="N326" s="67"/>
      <c r="O326" s="64"/>
      <c r="P326" s="64"/>
      <c r="Q326" s="64"/>
      <c r="R326" s="64"/>
      <c r="S326" s="64"/>
      <c r="T326" s="64"/>
      <c r="U326" s="64"/>
      <c r="V326" s="64"/>
      <c r="W326" s="64"/>
      <c r="X326" s="64"/>
    </row>
    <row r="327" spans="5:24" x14ac:dyDescent="0.35">
      <c r="E327" s="18"/>
      <c r="I327" s="61"/>
      <c r="J327" s="67"/>
      <c r="K327" s="67"/>
      <c r="L327" s="67"/>
      <c r="M327" s="67"/>
      <c r="N327" s="67"/>
      <c r="O327" s="64"/>
      <c r="P327" s="64"/>
      <c r="Q327" s="64"/>
      <c r="R327" s="64"/>
      <c r="S327" s="64"/>
      <c r="T327" s="64"/>
      <c r="U327" s="64"/>
      <c r="V327" s="64"/>
      <c r="W327" s="64"/>
      <c r="X327" s="64"/>
    </row>
    <row r="328" spans="5:24" x14ac:dyDescent="0.35">
      <c r="E328" s="18"/>
      <c r="I328" s="61"/>
      <c r="J328" s="67"/>
      <c r="K328" s="67"/>
      <c r="L328" s="67"/>
      <c r="M328" s="67"/>
      <c r="N328" s="67"/>
      <c r="O328" s="64"/>
      <c r="P328" s="64"/>
      <c r="Q328" s="64"/>
      <c r="R328" s="64"/>
      <c r="S328" s="64"/>
      <c r="T328" s="64"/>
      <c r="U328" s="64"/>
      <c r="V328" s="64"/>
      <c r="W328" s="64"/>
      <c r="X328" s="64"/>
    </row>
    <row r="329" spans="5:24" x14ac:dyDescent="0.35">
      <c r="E329" s="18"/>
      <c r="I329" s="61"/>
      <c r="J329" s="67"/>
      <c r="K329" s="67"/>
      <c r="L329" s="67"/>
      <c r="M329" s="67"/>
      <c r="N329" s="67"/>
      <c r="O329" s="64"/>
      <c r="P329" s="64"/>
      <c r="Q329" s="64"/>
      <c r="R329" s="64"/>
      <c r="S329" s="64"/>
      <c r="T329" s="64"/>
      <c r="U329" s="64"/>
      <c r="V329" s="64"/>
      <c r="W329" s="64"/>
      <c r="X329" s="64"/>
    </row>
    <row r="330" spans="5:24" x14ac:dyDescent="0.35">
      <c r="E330" s="18"/>
      <c r="I330" s="61"/>
      <c r="J330" s="67"/>
      <c r="K330" s="67"/>
      <c r="L330" s="67"/>
      <c r="M330" s="67"/>
      <c r="N330" s="67"/>
      <c r="O330" s="64"/>
      <c r="P330" s="64"/>
      <c r="Q330" s="64"/>
      <c r="R330" s="64"/>
      <c r="S330" s="64"/>
      <c r="T330" s="64"/>
      <c r="U330" s="64"/>
      <c r="V330" s="64"/>
      <c r="W330" s="64"/>
      <c r="X330" s="64"/>
    </row>
    <row r="331" spans="5:24" x14ac:dyDescent="0.35">
      <c r="E331" s="18"/>
      <c r="I331" s="61"/>
      <c r="J331" s="67"/>
      <c r="K331" s="67"/>
      <c r="L331" s="67"/>
      <c r="M331" s="67"/>
      <c r="N331" s="67"/>
      <c r="O331" s="64"/>
      <c r="P331" s="64"/>
      <c r="Q331" s="64"/>
      <c r="R331" s="64"/>
      <c r="S331" s="64"/>
      <c r="T331" s="64"/>
      <c r="U331" s="64"/>
      <c r="V331" s="64"/>
      <c r="W331" s="64"/>
      <c r="X331" s="64"/>
    </row>
    <row r="332" spans="5:24" x14ac:dyDescent="0.35">
      <c r="E332" s="18"/>
      <c r="I332" s="61"/>
      <c r="J332" s="67"/>
      <c r="K332" s="67"/>
      <c r="L332" s="67"/>
      <c r="M332" s="67"/>
      <c r="N332" s="67"/>
      <c r="O332" s="64"/>
      <c r="P332" s="64"/>
      <c r="Q332" s="64"/>
      <c r="R332" s="64"/>
      <c r="S332" s="64"/>
      <c r="T332" s="64"/>
      <c r="U332" s="64"/>
      <c r="V332" s="64"/>
      <c r="W332" s="64"/>
      <c r="X332" s="64"/>
    </row>
    <row r="333" spans="5:24" x14ac:dyDescent="0.35">
      <c r="E333" s="18"/>
      <c r="I333" s="61"/>
      <c r="J333" s="67"/>
      <c r="K333" s="67"/>
      <c r="L333" s="67"/>
      <c r="M333" s="67"/>
      <c r="N333" s="67"/>
      <c r="O333" s="64"/>
      <c r="P333" s="64"/>
      <c r="Q333" s="64"/>
      <c r="R333" s="64"/>
      <c r="S333" s="64"/>
      <c r="T333" s="64"/>
      <c r="U333" s="64"/>
      <c r="V333" s="64"/>
      <c r="W333" s="64"/>
      <c r="X333" s="64"/>
    </row>
    <row r="334" spans="5:24" x14ac:dyDescent="0.35">
      <c r="E334" s="18"/>
      <c r="I334" s="61"/>
      <c r="J334" s="67"/>
      <c r="K334" s="67"/>
      <c r="L334" s="67"/>
      <c r="M334" s="67"/>
      <c r="N334" s="67"/>
      <c r="O334" s="64"/>
      <c r="P334" s="64"/>
      <c r="Q334" s="64"/>
      <c r="R334" s="64"/>
      <c r="S334" s="64"/>
      <c r="T334" s="64"/>
      <c r="U334" s="64"/>
      <c r="V334" s="64"/>
      <c r="W334" s="64"/>
      <c r="X334" s="64"/>
    </row>
    <row r="335" spans="5:24" x14ac:dyDescent="0.35">
      <c r="E335" s="18"/>
      <c r="I335" s="61"/>
      <c r="J335" s="67"/>
      <c r="K335" s="67"/>
      <c r="L335" s="67"/>
      <c r="M335" s="67"/>
      <c r="N335" s="67"/>
      <c r="O335" s="64"/>
      <c r="P335" s="64"/>
      <c r="Q335" s="64"/>
      <c r="R335" s="64"/>
      <c r="S335" s="64"/>
      <c r="T335" s="64"/>
      <c r="U335" s="64"/>
      <c r="V335" s="64"/>
      <c r="W335" s="64"/>
      <c r="X335" s="64"/>
    </row>
    <row r="336" spans="5:24" x14ac:dyDescent="0.35">
      <c r="E336" s="18"/>
      <c r="I336" s="61"/>
      <c r="J336" s="67"/>
      <c r="K336" s="67"/>
      <c r="L336" s="67"/>
      <c r="M336" s="67"/>
      <c r="N336" s="67"/>
      <c r="O336" s="64"/>
      <c r="P336" s="64"/>
      <c r="Q336" s="64"/>
      <c r="R336" s="64"/>
      <c r="S336" s="64"/>
      <c r="T336" s="64"/>
      <c r="U336" s="64"/>
      <c r="V336" s="64"/>
      <c r="W336" s="64"/>
      <c r="X336" s="64"/>
    </row>
    <row r="337" spans="5:24" x14ac:dyDescent="0.35">
      <c r="E337" s="18"/>
      <c r="I337" s="61"/>
      <c r="J337" s="67"/>
      <c r="K337" s="67"/>
      <c r="L337" s="67"/>
      <c r="M337" s="67"/>
      <c r="N337" s="67"/>
      <c r="O337" s="64"/>
      <c r="P337" s="64"/>
      <c r="Q337" s="64"/>
      <c r="R337" s="64"/>
      <c r="S337" s="64"/>
      <c r="T337" s="64"/>
      <c r="U337" s="64"/>
      <c r="V337" s="64"/>
      <c r="W337" s="64"/>
      <c r="X337" s="64"/>
    </row>
    <row r="338" spans="5:24" x14ac:dyDescent="0.35">
      <c r="E338" s="18"/>
      <c r="I338" s="61"/>
      <c r="J338" s="67"/>
      <c r="K338" s="67"/>
      <c r="L338" s="67"/>
      <c r="M338" s="67"/>
      <c r="N338" s="67"/>
      <c r="O338" s="64"/>
      <c r="P338" s="64"/>
      <c r="Q338" s="64"/>
      <c r="R338" s="64"/>
      <c r="S338" s="64"/>
      <c r="T338" s="64"/>
      <c r="U338" s="64"/>
      <c r="V338" s="64"/>
      <c r="W338" s="64"/>
      <c r="X338" s="64"/>
    </row>
    <row r="339" spans="5:24" x14ac:dyDescent="0.35">
      <c r="E339" s="18"/>
      <c r="I339" s="61"/>
      <c r="J339" s="67"/>
      <c r="K339" s="67"/>
      <c r="L339" s="67"/>
      <c r="M339" s="67"/>
      <c r="N339" s="67"/>
      <c r="O339" s="64"/>
      <c r="P339" s="64"/>
      <c r="Q339" s="64"/>
      <c r="R339" s="64"/>
      <c r="S339" s="64"/>
      <c r="T339" s="64"/>
      <c r="U339" s="64"/>
      <c r="V339" s="64"/>
      <c r="W339" s="64"/>
      <c r="X339" s="64"/>
    </row>
    <row r="340" spans="5:24" x14ac:dyDescent="0.35">
      <c r="E340" s="18"/>
      <c r="I340" s="61"/>
      <c r="J340" s="67"/>
      <c r="K340" s="67"/>
      <c r="L340" s="67"/>
      <c r="M340" s="67"/>
      <c r="N340" s="67"/>
      <c r="O340" s="64"/>
      <c r="P340" s="64"/>
      <c r="Q340" s="64"/>
      <c r="R340" s="64"/>
      <c r="S340" s="64"/>
      <c r="T340" s="64"/>
      <c r="U340" s="64"/>
      <c r="V340" s="64"/>
      <c r="W340" s="64"/>
      <c r="X340" s="64"/>
    </row>
    <row r="341" spans="5:24" x14ac:dyDescent="0.35">
      <c r="E341" s="18"/>
      <c r="I341" s="61"/>
      <c r="J341" s="67"/>
      <c r="K341" s="67"/>
      <c r="L341" s="67"/>
      <c r="M341" s="67"/>
      <c r="N341" s="67"/>
      <c r="O341" s="64"/>
      <c r="P341" s="64"/>
      <c r="Q341" s="64"/>
      <c r="R341" s="64"/>
      <c r="S341" s="64"/>
      <c r="T341" s="64"/>
      <c r="U341" s="64"/>
      <c r="V341" s="64"/>
      <c r="W341" s="64"/>
      <c r="X341" s="64"/>
    </row>
    <row r="342" spans="5:24" x14ac:dyDescent="0.35">
      <c r="E342" s="18"/>
      <c r="I342" s="61"/>
      <c r="J342" s="67"/>
      <c r="K342" s="67"/>
      <c r="L342" s="67"/>
      <c r="M342" s="67"/>
      <c r="N342" s="67"/>
      <c r="O342" s="64"/>
      <c r="P342" s="64"/>
      <c r="Q342" s="64"/>
      <c r="R342" s="64"/>
      <c r="S342" s="64"/>
      <c r="T342" s="64"/>
      <c r="U342" s="64"/>
      <c r="V342" s="64"/>
      <c r="W342" s="64"/>
      <c r="X342" s="64"/>
    </row>
    <row r="343" spans="5:24" x14ac:dyDescent="0.35">
      <c r="E343" s="18"/>
      <c r="I343" s="61"/>
      <c r="J343" s="67"/>
      <c r="K343" s="67"/>
      <c r="L343" s="67"/>
      <c r="M343" s="67"/>
      <c r="N343" s="67"/>
      <c r="O343" s="64"/>
      <c r="P343" s="64"/>
      <c r="Q343" s="64"/>
      <c r="R343" s="64"/>
      <c r="S343" s="64"/>
      <c r="T343" s="64"/>
      <c r="U343" s="64"/>
      <c r="V343" s="64"/>
      <c r="W343" s="64"/>
      <c r="X343" s="64"/>
    </row>
    <row r="344" spans="5:24" x14ac:dyDescent="0.35">
      <c r="E344" s="18"/>
      <c r="I344" s="61"/>
      <c r="J344" s="67"/>
      <c r="K344" s="67"/>
      <c r="L344" s="67"/>
      <c r="M344" s="67"/>
      <c r="N344" s="67"/>
      <c r="O344" s="64"/>
      <c r="P344" s="64"/>
      <c r="Q344" s="64"/>
      <c r="R344" s="64"/>
      <c r="S344" s="64"/>
      <c r="T344" s="64"/>
      <c r="U344" s="64"/>
      <c r="V344" s="64"/>
      <c r="W344" s="64"/>
      <c r="X344" s="64"/>
    </row>
    <row r="345" spans="5:24" x14ac:dyDescent="0.35">
      <c r="E345" s="18"/>
      <c r="I345" s="61"/>
      <c r="J345" s="67"/>
      <c r="K345" s="67"/>
      <c r="L345" s="67"/>
      <c r="M345" s="67"/>
      <c r="N345" s="67"/>
      <c r="O345" s="64"/>
      <c r="P345" s="64"/>
      <c r="Q345" s="64"/>
      <c r="R345" s="64"/>
      <c r="S345" s="64"/>
      <c r="T345" s="64"/>
      <c r="U345" s="64"/>
      <c r="V345" s="64"/>
      <c r="W345" s="64"/>
      <c r="X345" s="64"/>
    </row>
    <row r="346" spans="5:24" x14ac:dyDescent="0.35">
      <c r="E346" s="18"/>
      <c r="I346" s="61"/>
      <c r="J346" s="67"/>
      <c r="K346" s="67"/>
      <c r="L346" s="67"/>
      <c r="M346" s="67"/>
      <c r="N346" s="67"/>
      <c r="O346" s="64"/>
      <c r="P346" s="64"/>
      <c r="Q346" s="64"/>
      <c r="R346" s="64"/>
      <c r="S346" s="64"/>
      <c r="T346" s="64"/>
      <c r="U346" s="64"/>
      <c r="V346" s="64"/>
      <c r="W346" s="64"/>
      <c r="X346" s="64"/>
    </row>
    <row r="347" spans="5:24" x14ac:dyDescent="0.35">
      <c r="E347" s="18"/>
      <c r="I347" s="61"/>
      <c r="J347" s="67"/>
      <c r="K347" s="67"/>
      <c r="L347" s="67"/>
      <c r="M347" s="67"/>
      <c r="N347" s="67"/>
      <c r="O347" s="64"/>
      <c r="P347" s="64"/>
      <c r="Q347" s="64"/>
      <c r="R347" s="64"/>
      <c r="S347" s="64"/>
      <c r="T347" s="64"/>
      <c r="U347" s="64"/>
      <c r="V347" s="64"/>
      <c r="W347" s="64"/>
      <c r="X347" s="64"/>
    </row>
    <row r="348" spans="5:24" x14ac:dyDescent="0.35">
      <c r="E348" s="18"/>
      <c r="I348" s="61"/>
      <c r="J348" s="67"/>
      <c r="K348" s="67"/>
      <c r="L348" s="67"/>
      <c r="M348" s="67"/>
      <c r="N348" s="67"/>
      <c r="O348" s="64"/>
      <c r="P348" s="64"/>
      <c r="Q348" s="64"/>
      <c r="R348" s="64"/>
      <c r="S348" s="64"/>
      <c r="T348" s="64"/>
      <c r="U348" s="64"/>
      <c r="V348" s="64"/>
      <c r="W348" s="64"/>
      <c r="X348" s="64"/>
    </row>
    <row r="349" spans="5:24" x14ac:dyDescent="0.35">
      <c r="E349" s="18"/>
      <c r="I349" s="61"/>
      <c r="J349" s="67"/>
      <c r="K349" s="67"/>
      <c r="L349" s="67"/>
      <c r="M349" s="67"/>
      <c r="N349" s="67"/>
      <c r="O349" s="64"/>
      <c r="P349" s="64"/>
      <c r="Q349" s="64"/>
      <c r="R349" s="64"/>
      <c r="S349" s="64"/>
      <c r="T349" s="64"/>
      <c r="U349" s="64"/>
      <c r="V349" s="64"/>
      <c r="W349" s="64"/>
      <c r="X349" s="64"/>
    </row>
    <row r="350" spans="5:24" x14ac:dyDescent="0.35">
      <c r="E350" s="18"/>
      <c r="I350" s="61"/>
      <c r="J350" s="67"/>
      <c r="K350" s="67"/>
      <c r="L350" s="67"/>
      <c r="M350" s="67"/>
      <c r="N350" s="67"/>
      <c r="O350" s="64"/>
      <c r="P350" s="64"/>
      <c r="Q350" s="64"/>
      <c r="R350" s="64"/>
      <c r="S350" s="64"/>
      <c r="T350" s="64"/>
      <c r="U350" s="64"/>
      <c r="V350" s="64"/>
      <c r="W350" s="64"/>
      <c r="X350" s="64"/>
    </row>
    <row r="351" spans="5:24" x14ac:dyDescent="0.35">
      <c r="E351" s="18"/>
      <c r="I351" s="61"/>
      <c r="J351" s="67"/>
      <c r="K351" s="67"/>
      <c r="L351" s="67"/>
      <c r="M351" s="67"/>
      <c r="N351" s="67"/>
      <c r="O351" s="64"/>
      <c r="P351" s="64"/>
      <c r="Q351" s="64"/>
      <c r="R351" s="64"/>
      <c r="S351" s="64"/>
      <c r="T351" s="64"/>
      <c r="U351" s="64"/>
      <c r="V351" s="64"/>
      <c r="W351" s="64"/>
      <c r="X351" s="64"/>
    </row>
    <row r="352" spans="5:24" x14ac:dyDescent="0.35">
      <c r="E352" s="18"/>
      <c r="I352" s="61"/>
      <c r="J352" s="67"/>
      <c r="K352" s="67"/>
      <c r="L352" s="67"/>
      <c r="M352" s="67"/>
      <c r="N352" s="67"/>
      <c r="O352" s="64"/>
      <c r="P352" s="64"/>
      <c r="Q352" s="64"/>
      <c r="R352" s="64"/>
      <c r="S352" s="64"/>
      <c r="T352" s="64"/>
      <c r="U352" s="64"/>
      <c r="V352" s="64"/>
      <c r="W352" s="64"/>
      <c r="X352" s="64"/>
    </row>
    <row r="353" spans="5:24" x14ac:dyDescent="0.35">
      <c r="E353" s="18"/>
      <c r="I353" s="61"/>
      <c r="J353" s="67"/>
      <c r="K353" s="67"/>
      <c r="L353" s="67"/>
      <c r="M353" s="67"/>
      <c r="N353" s="67"/>
      <c r="O353" s="64"/>
      <c r="P353" s="64"/>
      <c r="Q353" s="64"/>
      <c r="R353" s="64"/>
      <c r="S353" s="64"/>
      <c r="T353" s="64"/>
      <c r="U353" s="64"/>
      <c r="V353" s="64"/>
      <c r="W353" s="64"/>
      <c r="X353" s="64"/>
    </row>
    <row r="354" spans="5:24" x14ac:dyDescent="0.35">
      <c r="E354" s="18"/>
      <c r="I354" s="61"/>
      <c r="J354" s="67"/>
      <c r="K354" s="67"/>
      <c r="L354" s="67"/>
      <c r="M354" s="67"/>
      <c r="N354" s="67"/>
      <c r="O354" s="64"/>
      <c r="P354" s="64"/>
      <c r="Q354" s="64"/>
      <c r="R354" s="64"/>
      <c r="S354" s="64"/>
      <c r="T354" s="64"/>
      <c r="U354" s="64"/>
      <c r="V354" s="64"/>
      <c r="W354" s="64"/>
      <c r="X354" s="64"/>
    </row>
    <row r="355" spans="5:24" x14ac:dyDescent="0.35">
      <c r="E355" s="18"/>
      <c r="I355" s="61"/>
      <c r="J355" s="67"/>
      <c r="K355" s="67"/>
      <c r="L355" s="67"/>
      <c r="M355" s="67"/>
      <c r="N355" s="67"/>
      <c r="O355" s="64"/>
      <c r="P355" s="64"/>
      <c r="Q355" s="64"/>
      <c r="R355" s="64"/>
      <c r="S355" s="64"/>
      <c r="T355" s="64"/>
      <c r="U355" s="64"/>
      <c r="V355" s="64"/>
      <c r="W355" s="64"/>
      <c r="X355" s="64"/>
    </row>
    <row r="356" spans="5:24" x14ac:dyDescent="0.35">
      <c r="E356" s="18"/>
      <c r="I356" s="61"/>
      <c r="J356" s="67"/>
      <c r="K356" s="67"/>
      <c r="L356" s="67"/>
      <c r="M356" s="67"/>
      <c r="N356" s="67"/>
      <c r="O356" s="64"/>
      <c r="P356" s="64"/>
      <c r="Q356" s="64"/>
      <c r="R356" s="64"/>
      <c r="S356" s="64"/>
      <c r="T356" s="64"/>
      <c r="U356" s="64"/>
      <c r="V356" s="64"/>
      <c r="W356" s="64"/>
      <c r="X356" s="64"/>
    </row>
    <row r="357" spans="5:24" x14ac:dyDescent="0.35">
      <c r="E357" s="18"/>
      <c r="I357" s="61"/>
      <c r="J357" s="67"/>
      <c r="K357" s="67"/>
      <c r="L357" s="67"/>
      <c r="M357" s="67"/>
      <c r="N357" s="67"/>
      <c r="O357" s="64"/>
      <c r="P357" s="64"/>
      <c r="Q357" s="64"/>
      <c r="R357" s="64"/>
      <c r="S357" s="64"/>
      <c r="T357" s="64"/>
      <c r="U357" s="64"/>
      <c r="V357" s="64"/>
      <c r="W357" s="64"/>
      <c r="X357" s="64"/>
    </row>
    <row r="358" spans="5:24" x14ac:dyDescent="0.35">
      <c r="E358" s="18"/>
      <c r="I358" s="61"/>
      <c r="J358" s="67"/>
      <c r="K358" s="67"/>
      <c r="L358" s="67"/>
      <c r="M358" s="67"/>
      <c r="N358" s="67"/>
      <c r="O358" s="64"/>
      <c r="P358" s="64"/>
      <c r="Q358" s="64"/>
      <c r="R358" s="64"/>
      <c r="S358" s="64"/>
      <c r="T358" s="64"/>
      <c r="U358" s="64"/>
      <c r="V358" s="64"/>
      <c r="W358" s="64"/>
      <c r="X358" s="64"/>
    </row>
    <row r="359" spans="5:24" x14ac:dyDescent="0.35">
      <c r="E359" s="18"/>
      <c r="I359" s="61"/>
      <c r="J359" s="67"/>
      <c r="K359" s="67"/>
      <c r="L359" s="67"/>
      <c r="M359" s="67"/>
      <c r="N359" s="67"/>
      <c r="O359" s="64"/>
      <c r="P359" s="64"/>
      <c r="Q359" s="64"/>
      <c r="R359" s="64"/>
      <c r="S359" s="64"/>
      <c r="T359" s="64"/>
      <c r="U359" s="64"/>
      <c r="V359" s="64"/>
      <c r="W359" s="64"/>
      <c r="X359" s="64"/>
    </row>
    <row r="360" spans="5:24" x14ac:dyDescent="0.35">
      <c r="E360" s="18"/>
      <c r="I360" s="61"/>
      <c r="J360" s="67"/>
      <c r="K360" s="67"/>
      <c r="L360" s="67"/>
      <c r="M360" s="67"/>
      <c r="N360" s="67"/>
      <c r="O360" s="64"/>
      <c r="P360" s="64"/>
      <c r="Q360" s="64"/>
      <c r="R360" s="64"/>
      <c r="S360" s="64"/>
      <c r="T360" s="64"/>
      <c r="U360" s="64"/>
      <c r="V360" s="64"/>
      <c r="W360" s="64"/>
      <c r="X360" s="64"/>
    </row>
    <row r="361" spans="5:24" x14ac:dyDescent="0.35">
      <c r="E361" s="18"/>
      <c r="I361" s="61"/>
      <c r="J361" s="67"/>
      <c r="K361" s="67"/>
      <c r="L361" s="67"/>
      <c r="M361" s="67"/>
      <c r="N361" s="67"/>
      <c r="O361" s="64"/>
      <c r="P361" s="64"/>
      <c r="Q361" s="64"/>
      <c r="R361" s="64"/>
      <c r="S361" s="64"/>
      <c r="T361" s="64"/>
      <c r="U361" s="64"/>
      <c r="V361" s="64"/>
      <c r="W361" s="64"/>
      <c r="X361" s="64"/>
    </row>
    <row r="362" spans="5:24" x14ac:dyDescent="0.35">
      <c r="E362" s="18"/>
      <c r="I362" s="61"/>
      <c r="J362" s="67"/>
      <c r="K362" s="67"/>
      <c r="L362" s="67"/>
      <c r="M362" s="67"/>
      <c r="N362" s="67"/>
      <c r="O362" s="64"/>
      <c r="P362" s="64"/>
      <c r="Q362" s="64"/>
      <c r="R362" s="64"/>
      <c r="S362" s="64"/>
      <c r="T362" s="64"/>
      <c r="U362" s="64"/>
      <c r="V362" s="64"/>
      <c r="W362" s="64"/>
      <c r="X362" s="64"/>
    </row>
    <row r="363" spans="5:24" x14ac:dyDescent="0.35">
      <c r="E363" s="18"/>
      <c r="I363" s="61"/>
      <c r="J363" s="67"/>
      <c r="K363" s="67"/>
      <c r="L363" s="67"/>
      <c r="M363" s="67"/>
      <c r="N363" s="67"/>
      <c r="O363" s="64"/>
      <c r="P363" s="64"/>
      <c r="Q363" s="64"/>
      <c r="R363" s="64"/>
      <c r="S363" s="64"/>
      <c r="T363" s="64"/>
      <c r="U363" s="64"/>
      <c r="V363" s="64"/>
      <c r="W363" s="64"/>
      <c r="X363" s="64"/>
    </row>
    <row r="364" spans="5:24" x14ac:dyDescent="0.35">
      <c r="E364" s="18"/>
      <c r="I364" s="61"/>
      <c r="J364" s="67"/>
      <c r="K364" s="67"/>
      <c r="L364" s="67"/>
      <c r="M364" s="67"/>
      <c r="N364" s="67"/>
      <c r="O364" s="64"/>
      <c r="P364" s="64"/>
      <c r="Q364" s="64"/>
      <c r="R364" s="64"/>
      <c r="S364" s="64"/>
      <c r="T364" s="64"/>
      <c r="U364" s="64"/>
      <c r="V364" s="64"/>
      <c r="W364" s="64"/>
      <c r="X364" s="64"/>
    </row>
    <row r="365" spans="5:24" x14ac:dyDescent="0.35">
      <c r="E365" s="18"/>
      <c r="I365" s="61"/>
      <c r="J365" s="67"/>
      <c r="K365" s="67"/>
      <c r="L365" s="67"/>
      <c r="M365" s="67"/>
      <c r="N365" s="67"/>
      <c r="O365" s="64"/>
      <c r="P365" s="64"/>
      <c r="Q365" s="64"/>
      <c r="R365" s="64"/>
      <c r="S365" s="64"/>
      <c r="T365" s="64"/>
      <c r="U365" s="64"/>
      <c r="V365" s="64"/>
      <c r="W365" s="64"/>
      <c r="X365" s="64"/>
    </row>
    <row r="366" spans="5:24" x14ac:dyDescent="0.35">
      <c r="E366" s="18"/>
      <c r="I366" s="61"/>
      <c r="J366" s="67"/>
      <c r="K366" s="67"/>
      <c r="L366" s="67"/>
      <c r="M366" s="67"/>
      <c r="N366" s="67"/>
      <c r="O366" s="64"/>
      <c r="P366" s="64"/>
      <c r="Q366" s="64"/>
      <c r="R366" s="64"/>
      <c r="S366" s="64"/>
      <c r="T366" s="64"/>
      <c r="U366" s="64"/>
      <c r="V366" s="64"/>
      <c r="W366" s="64"/>
      <c r="X366" s="64"/>
    </row>
    <row r="367" spans="5:24" x14ac:dyDescent="0.35">
      <c r="E367" s="18"/>
      <c r="I367" s="61"/>
      <c r="J367" s="67"/>
      <c r="K367" s="67"/>
      <c r="L367" s="67"/>
      <c r="M367" s="67"/>
      <c r="N367" s="67"/>
      <c r="O367" s="64"/>
      <c r="P367" s="64"/>
      <c r="Q367" s="64"/>
      <c r="R367" s="64"/>
      <c r="S367" s="64"/>
      <c r="T367" s="64"/>
      <c r="U367" s="64"/>
      <c r="V367" s="64"/>
      <c r="W367" s="64"/>
      <c r="X367" s="64"/>
    </row>
    <row r="368" spans="5:24" x14ac:dyDescent="0.35">
      <c r="E368" s="18"/>
      <c r="I368" s="61"/>
      <c r="J368" s="67"/>
      <c r="K368" s="67"/>
      <c r="L368" s="67"/>
      <c r="M368" s="67"/>
      <c r="N368" s="67"/>
      <c r="O368" s="64"/>
      <c r="P368" s="64"/>
      <c r="Q368" s="64"/>
      <c r="R368" s="64"/>
      <c r="S368" s="64"/>
      <c r="T368" s="64"/>
      <c r="U368" s="64"/>
      <c r="V368" s="64"/>
      <c r="W368" s="64"/>
      <c r="X368" s="64"/>
    </row>
    <row r="369" spans="5:24" x14ac:dyDescent="0.35">
      <c r="E369" s="18"/>
      <c r="I369" s="61"/>
      <c r="J369" s="67"/>
      <c r="K369" s="67"/>
      <c r="L369" s="67"/>
      <c r="M369" s="67"/>
      <c r="N369" s="67"/>
      <c r="O369" s="64"/>
      <c r="P369" s="64"/>
      <c r="Q369" s="64"/>
      <c r="R369" s="64"/>
      <c r="S369" s="64"/>
      <c r="T369" s="64"/>
      <c r="U369" s="64"/>
      <c r="V369" s="64"/>
      <c r="W369" s="64"/>
      <c r="X369" s="64"/>
    </row>
    <row r="370" spans="5:24" x14ac:dyDescent="0.35">
      <c r="E370" s="18"/>
      <c r="I370" s="61"/>
      <c r="J370" s="67"/>
      <c r="K370" s="67"/>
      <c r="L370" s="67"/>
      <c r="M370" s="67"/>
      <c r="N370" s="67"/>
      <c r="O370" s="64"/>
      <c r="P370" s="64"/>
      <c r="Q370" s="64"/>
      <c r="R370" s="64"/>
      <c r="S370" s="64"/>
      <c r="T370" s="64"/>
      <c r="U370" s="64"/>
      <c r="V370" s="64"/>
      <c r="W370" s="64"/>
      <c r="X370" s="64"/>
    </row>
    <row r="371" spans="5:24" x14ac:dyDescent="0.35">
      <c r="E371" s="18"/>
      <c r="I371" s="61"/>
      <c r="J371" s="67"/>
      <c r="K371" s="67"/>
      <c r="L371" s="67"/>
      <c r="M371" s="67"/>
      <c r="N371" s="67"/>
      <c r="O371" s="64"/>
      <c r="P371" s="64"/>
      <c r="Q371" s="64"/>
      <c r="R371" s="64"/>
      <c r="S371" s="64"/>
      <c r="T371" s="64"/>
      <c r="U371" s="64"/>
      <c r="V371" s="64"/>
      <c r="W371" s="64"/>
      <c r="X371" s="64"/>
    </row>
    <row r="372" spans="5:24" x14ac:dyDescent="0.35">
      <c r="E372" s="18"/>
      <c r="I372" s="61"/>
      <c r="J372" s="67"/>
      <c r="K372" s="67"/>
      <c r="L372" s="67"/>
      <c r="M372" s="67"/>
      <c r="N372" s="67"/>
      <c r="O372" s="64"/>
      <c r="P372" s="64"/>
      <c r="Q372" s="64"/>
      <c r="R372" s="64"/>
      <c r="S372" s="64"/>
      <c r="T372" s="64"/>
      <c r="U372" s="64"/>
      <c r="V372" s="64"/>
      <c r="W372" s="64"/>
      <c r="X372" s="64"/>
    </row>
    <row r="373" spans="5:24" x14ac:dyDescent="0.35">
      <c r="E373" s="18"/>
      <c r="I373" s="61"/>
      <c r="J373" s="67"/>
      <c r="K373" s="67"/>
      <c r="L373" s="67"/>
      <c r="M373" s="67"/>
      <c r="N373" s="67"/>
      <c r="O373" s="64"/>
      <c r="P373" s="64"/>
      <c r="Q373" s="64"/>
      <c r="R373" s="64"/>
      <c r="S373" s="64"/>
      <c r="T373" s="64"/>
      <c r="U373" s="64"/>
      <c r="V373" s="64"/>
      <c r="W373" s="64"/>
      <c r="X373" s="64"/>
    </row>
    <row r="374" spans="5:24" x14ac:dyDescent="0.35">
      <c r="E374" s="18"/>
      <c r="I374" s="61"/>
      <c r="J374" s="67"/>
      <c r="K374" s="67"/>
      <c r="L374" s="67"/>
      <c r="M374" s="67"/>
      <c r="N374" s="67"/>
      <c r="O374" s="64"/>
      <c r="P374" s="64"/>
      <c r="Q374" s="64"/>
      <c r="R374" s="64"/>
      <c r="S374" s="64"/>
      <c r="T374" s="64"/>
      <c r="U374" s="64"/>
      <c r="V374" s="64"/>
      <c r="W374" s="64"/>
      <c r="X374" s="64"/>
    </row>
    <row r="375" spans="5:24" x14ac:dyDescent="0.35">
      <c r="E375" s="18"/>
      <c r="I375" s="61"/>
      <c r="J375" s="67"/>
      <c r="K375" s="67"/>
      <c r="L375" s="67"/>
      <c r="M375" s="67"/>
      <c r="N375" s="67"/>
      <c r="O375" s="64"/>
      <c r="P375" s="64"/>
      <c r="Q375" s="64"/>
      <c r="R375" s="64"/>
      <c r="S375" s="64"/>
      <c r="T375" s="64"/>
      <c r="U375" s="64"/>
      <c r="V375" s="64"/>
      <c r="W375" s="64"/>
      <c r="X375" s="64"/>
    </row>
    <row r="376" spans="5:24" x14ac:dyDescent="0.35">
      <c r="E376" s="18"/>
      <c r="I376" s="61"/>
      <c r="J376" s="67"/>
      <c r="K376" s="67"/>
      <c r="L376" s="67"/>
      <c r="M376" s="67"/>
      <c r="N376" s="67"/>
      <c r="O376" s="64"/>
      <c r="P376" s="64"/>
      <c r="Q376" s="64"/>
      <c r="R376" s="64"/>
      <c r="S376" s="64"/>
      <c r="T376" s="64"/>
      <c r="U376" s="64"/>
      <c r="V376" s="64"/>
      <c r="W376" s="64"/>
      <c r="X376" s="64"/>
    </row>
    <row r="377" spans="5:24" x14ac:dyDescent="0.35">
      <c r="E377" s="18"/>
      <c r="I377" s="61"/>
      <c r="J377" s="67"/>
      <c r="K377" s="67"/>
      <c r="L377" s="67"/>
      <c r="M377" s="67"/>
      <c r="N377" s="67"/>
      <c r="O377" s="64"/>
      <c r="P377" s="64"/>
      <c r="Q377" s="64"/>
      <c r="R377" s="64"/>
      <c r="S377" s="64"/>
      <c r="T377" s="64"/>
      <c r="U377" s="64"/>
      <c r="V377" s="64"/>
      <c r="W377" s="64"/>
      <c r="X377" s="64"/>
    </row>
    <row r="378" spans="5:24" x14ac:dyDescent="0.35">
      <c r="E378" s="18"/>
      <c r="I378" s="61"/>
      <c r="J378" s="67"/>
      <c r="K378" s="67"/>
      <c r="L378" s="67"/>
      <c r="M378" s="67"/>
      <c r="N378" s="67"/>
      <c r="O378" s="64"/>
      <c r="P378" s="64"/>
      <c r="Q378" s="64"/>
      <c r="R378" s="64"/>
      <c r="S378" s="64"/>
      <c r="T378" s="64"/>
      <c r="U378" s="64"/>
      <c r="V378" s="64"/>
      <c r="W378" s="64"/>
      <c r="X378" s="64"/>
    </row>
    <row r="379" spans="5:24" x14ac:dyDescent="0.35">
      <c r="E379" s="18"/>
      <c r="I379" s="61"/>
      <c r="J379" s="67"/>
      <c r="K379" s="67"/>
      <c r="L379" s="67"/>
      <c r="M379" s="67"/>
      <c r="N379" s="67"/>
      <c r="O379" s="64"/>
      <c r="P379" s="64"/>
      <c r="Q379" s="64"/>
      <c r="R379" s="64"/>
      <c r="S379" s="64"/>
      <c r="T379" s="64"/>
      <c r="U379" s="64"/>
      <c r="V379" s="64"/>
      <c r="W379" s="64"/>
      <c r="X379" s="64"/>
    </row>
    <row r="380" spans="5:24" x14ac:dyDescent="0.35">
      <c r="E380" s="18"/>
      <c r="I380" s="61"/>
      <c r="J380" s="67"/>
      <c r="K380" s="67"/>
      <c r="L380" s="67"/>
      <c r="M380" s="67"/>
      <c r="N380" s="67"/>
      <c r="O380" s="64"/>
      <c r="P380" s="64"/>
      <c r="Q380" s="64"/>
      <c r="R380" s="64"/>
      <c r="S380" s="64"/>
      <c r="T380" s="64"/>
      <c r="U380" s="64"/>
      <c r="V380" s="64"/>
      <c r="W380" s="64"/>
      <c r="X380" s="64"/>
    </row>
    <row r="381" spans="5:24" x14ac:dyDescent="0.35">
      <c r="E381" s="18"/>
      <c r="I381" s="61"/>
      <c r="J381" s="67"/>
      <c r="K381" s="67"/>
      <c r="L381" s="67"/>
      <c r="M381" s="67"/>
      <c r="N381" s="67"/>
      <c r="O381" s="64"/>
      <c r="P381" s="64"/>
      <c r="Q381" s="64"/>
      <c r="R381" s="64"/>
      <c r="S381" s="64"/>
      <c r="T381" s="64"/>
      <c r="U381" s="64"/>
      <c r="V381" s="64"/>
      <c r="W381" s="64"/>
      <c r="X381" s="64"/>
    </row>
    <row r="382" spans="5:24" x14ac:dyDescent="0.35">
      <c r="E382" s="18"/>
      <c r="I382" s="61"/>
      <c r="J382" s="67"/>
      <c r="K382" s="67"/>
      <c r="L382" s="67"/>
      <c r="M382" s="67"/>
      <c r="N382" s="67"/>
      <c r="O382" s="64"/>
      <c r="P382" s="64"/>
      <c r="Q382" s="64"/>
      <c r="R382" s="64"/>
      <c r="S382" s="64"/>
      <c r="T382" s="64"/>
      <c r="U382" s="64"/>
      <c r="V382" s="64"/>
      <c r="W382" s="64"/>
      <c r="X382" s="64"/>
    </row>
    <row r="383" spans="5:24" x14ac:dyDescent="0.35">
      <c r="E383" s="18"/>
      <c r="I383" s="61"/>
      <c r="J383" s="67"/>
      <c r="K383" s="67"/>
      <c r="L383" s="67"/>
      <c r="M383" s="67"/>
      <c r="N383" s="67"/>
      <c r="O383" s="64"/>
      <c r="P383" s="64"/>
      <c r="Q383" s="64"/>
      <c r="R383" s="64"/>
      <c r="S383" s="64"/>
      <c r="T383" s="64"/>
      <c r="U383" s="64"/>
      <c r="V383" s="64"/>
      <c r="W383" s="64"/>
      <c r="X383" s="64"/>
    </row>
    <row r="384" spans="5:24" x14ac:dyDescent="0.35">
      <c r="E384" s="18"/>
      <c r="I384" s="61"/>
      <c r="J384" s="67"/>
      <c r="K384" s="67"/>
      <c r="L384" s="67"/>
      <c r="M384" s="67"/>
      <c r="N384" s="67"/>
      <c r="O384" s="64"/>
      <c r="P384" s="64"/>
      <c r="Q384" s="64"/>
      <c r="R384" s="64"/>
      <c r="S384" s="64"/>
      <c r="T384" s="64"/>
      <c r="U384" s="64"/>
      <c r="V384" s="64"/>
      <c r="W384" s="64"/>
      <c r="X384" s="64"/>
    </row>
    <row r="385" spans="5:24" x14ac:dyDescent="0.35">
      <c r="E385" s="18"/>
      <c r="I385" s="61"/>
      <c r="J385" s="67"/>
      <c r="K385" s="67"/>
      <c r="L385" s="67"/>
      <c r="M385" s="67"/>
      <c r="N385" s="67"/>
      <c r="O385" s="64"/>
      <c r="P385" s="64"/>
      <c r="Q385" s="64"/>
      <c r="R385" s="64"/>
      <c r="S385" s="64"/>
      <c r="T385" s="64"/>
      <c r="U385" s="64"/>
      <c r="V385" s="64"/>
      <c r="W385" s="64"/>
      <c r="X385" s="64"/>
    </row>
    <row r="386" spans="5:24" x14ac:dyDescent="0.35">
      <c r="E386" s="18"/>
      <c r="I386" s="61"/>
      <c r="J386" s="67"/>
      <c r="K386" s="67"/>
      <c r="L386" s="67"/>
      <c r="M386" s="67"/>
      <c r="N386" s="67"/>
      <c r="O386" s="64"/>
      <c r="P386" s="64"/>
      <c r="Q386" s="64"/>
      <c r="R386" s="64"/>
      <c r="S386" s="64"/>
      <c r="T386" s="64"/>
      <c r="U386" s="64"/>
      <c r="V386" s="64"/>
      <c r="W386" s="64"/>
      <c r="X386" s="64"/>
    </row>
    <row r="387" spans="5:24" x14ac:dyDescent="0.35">
      <c r="E387" s="18"/>
      <c r="I387" s="61"/>
      <c r="J387" s="67"/>
      <c r="K387" s="67"/>
      <c r="L387" s="67"/>
      <c r="M387" s="67"/>
      <c r="N387" s="67"/>
      <c r="O387" s="64"/>
      <c r="P387" s="64"/>
      <c r="Q387" s="64"/>
      <c r="R387" s="64"/>
      <c r="S387" s="64"/>
      <c r="T387" s="64"/>
      <c r="U387" s="64"/>
      <c r="V387" s="64"/>
      <c r="W387" s="64"/>
      <c r="X387" s="64"/>
    </row>
    <row r="388" spans="5:24" x14ac:dyDescent="0.35">
      <c r="E388" s="18"/>
      <c r="I388" s="61"/>
      <c r="J388" s="67"/>
      <c r="K388" s="67"/>
      <c r="L388" s="67"/>
      <c r="M388" s="67"/>
      <c r="N388" s="67"/>
      <c r="O388" s="64"/>
      <c r="P388" s="64"/>
      <c r="Q388" s="64"/>
      <c r="R388" s="64"/>
      <c r="S388" s="64"/>
      <c r="T388" s="64"/>
      <c r="U388" s="64"/>
      <c r="V388" s="64"/>
      <c r="W388" s="64"/>
      <c r="X388" s="64"/>
    </row>
    <row r="389" spans="5:24" x14ac:dyDescent="0.35">
      <c r="E389" s="18"/>
      <c r="I389" s="61"/>
      <c r="J389" s="67"/>
      <c r="K389" s="67"/>
      <c r="L389" s="67"/>
      <c r="M389" s="67"/>
      <c r="N389" s="67"/>
      <c r="O389" s="64"/>
      <c r="P389" s="64"/>
      <c r="Q389" s="64"/>
      <c r="R389" s="64"/>
      <c r="S389" s="64"/>
      <c r="T389" s="64"/>
      <c r="U389" s="64"/>
      <c r="V389" s="64"/>
      <c r="W389" s="64"/>
      <c r="X389" s="64"/>
    </row>
    <row r="390" spans="5:24" x14ac:dyDescent="0.35">
      <c r="E390" s="18"/>
      <c r="I390" s="61"/>
      <c r="J390" s="67"/>
      <c r="K390" s="67"/>
      <c r="L390" s="67"/>
      <c r="M390" s="67"/>
      <c r="N390" s="67"/>
      <c r="O390" s="64"/>
      <c r="P390" s="64"/>
      <c r="Q390" s="64"/>
      <c r="R390" s="64"/>
      <c r="S390" s="64"/>
      <c r="T390" s="64"/>
      <c r="U390" s="64"/>
      <c r="V390" s="64"/>
      <c r="W390" s="64"/>
      <c r="X390" s="64"/>
    </row>
    <row r="391" spans="5:24" x14ac:dyDescent="0.35">
      <c r="E391" s="18"/>
      <c r="I391" s="61"/>
      <c r="J391" s="67"/>
      <c r="K391" s="67"/>
      <c r="L391" s="67"/>
      <c r="M391" s="67"/>
      <c r="N391" s="67"/>
      <c r="O391" s="64"/>
      <c r="P391" s="64"/>
      <c r="Q391" s="64"/>
      <c r="R391" s="64"/>
      <c r="S391" s="64"/>
      <c r="T391" s="64"/>
      <c r="U391" s="64"/>
      <c r="V391" s="64"/>
      <c r="W391" s="64"/>
      <c r="X391" s="64"/>
    </row>
    <row r="392" spans="5:24" x14ac:dyDescent="0.35">
      <c r="E392" s="18"/>
      <c r="I392" s="61"/>
      <c r="J392" s="67"/>
      <c r="K392" s="67"/>
      <c r="L392" s="67"/>
      <c r="M392" s="67"/>
      <c r="N392" s="67"/>
      <c r="O392" s="64"/>
      <c r="P392" s="64"/>
      <c r="Q392" s="64"/>
      <c r="R392" s="64"/>
      <c r="S392" s="64"/>
      <c r="T392" s="64"/>
      <c r="U392" s="64"/>
      <c r="V392" s="64"/>
      <c r="W392" s="64"/>
      <c r="X392" s="64"/>
    </row>
    <row r="393" spans="5:24" x14ac:dyDescent="0.35">
      <c r="E393" s="18"/>
      <c r="I393" s="61"/>
      <c r="J393" s="67"/>
      <c r="K393" s="67"/>
      <c r="L393" s="67"/>
      <c r="M393" s="67"/>
      <c r="N393" s="67"/>
      <c r="O393" s="64"/>
      <c r="P393" s="64"/>
      <c r="Q393" s="64"/>
      <c r="R393" s="64"/>
      <c r="S393" s="64"/>
      <c r="T393" s="64"/>
      <c r="U393" s="64"/>
      <c r="V393" s="64"/>
      <c r="W393" s="64"/>
      <c r="X393" s="64"/>
    </row>
    <row r="394" spans="5:24" x14ac:dyDescent="0.35">
      <c r="E394" s="18"/>
      <c r="I394" s="61"/>
      <c r="J394" s="67"/>
      <c r="K394" s="67"/>
      <c r="L394" s="67"/>
      <c r="M394" s="67"/>
      <c r="N394" s="67"/>
      <c r="O394" s="64"/>
      <c r="P394" s="64"/>
      <c r="Q394" s="64"/>
      <c r="R394" s="64"/>
      <c r="S394" s="64"/>
      <c r="T394" s="64"/>
      <c r="U394" s="64"/>
      <c r="V394" s="64"/>
      <c r="W394" s="64"/>
      <c r="X394" s="64"/>
    </row>
    <row r="395" spans="5:24" x14ac:dyDescent="0.35">
      <c r="E395" s="18"/>
      <c r="I395" s="61"/>
      <c r="J395" s="67"/>
      <c r="K395" s="67"/>
      <c r="L395" s="67"/>
      <c r="M395" s="67"/>
      <c r="N395" s="67"/>
      <c r="O395" s="64"/>
      <c r="P395" s="64"/>
      <c r="Q395" s="64"/>
      <c r="R395" s="64"/>
      <c r="S395" s="64"/>
      <c r="T395" s="64"/>
      <c r="U395" s="64"/>
      <c r="V395" s="64"/>
      <c r="W395" s="64"/>
      <c r="X395" s="64"/>
    </row>
    <row r="396" spans="5:24" x14ac:dyDescent="0.35">
      <c r="E396" s="18"/>
      <c r="I396" s="61"/>
      <c r="J396" s="67"/>
      <c r="K396" s="67"/>
      <c r="L396" s="67"/>
      <c r="M396" s="67"/>
      <c r="N396" s="67"/>
      <c r="O396" s="64"/>
      <c r="P396" s="64"/>
      <c r="Q396" s="64"/>
      <c r="R396" s="64"/>
      <c r="S396" s="64"/>
      <c r="T396" s="64"/>
      <c r="U396" s="64"/>
      <c r="V396" s="64"/>
      <c r="W396" s="64"/>
      <c r="X396" s="64"/>
    </row>
    <row r="397" spans="5:24" x14ac:dyDescent="0.35">
      <c r="E397" s="18"/>
      <c r="I397" s="61"/>
      <c r="J397" s="67"/>
      <c r="K397" s="67"/>
      <c r="L397" s="67"/>
      <c r="M397" s="67"/>
      <c r="N397" s="67"/>
      <c r="O397" s="64"/>
      <c r="P397" s="64"/>
      <c r="Q397" s="64"/>
      <c r="R397" s="64"/>
      <c r="S397" s="64"/>
      <c r="T397" s="64"/>
      <c r="U397" s="64"/>
      <c r="V397" s="64"/>
      <c r="W397" s="64"/>
      <c r="X397" s="64"/>
    </row>
    <row r="398" spans="5:24" x14ac:dyDescent="0.35">
      <c r="E398" s="18"/>
      <c r="I398" s="61"/>
      <c r="J398" s="67"/>
      <c r="K398" s="67"/>
      <c r="L398" s="67"/>
      <c r="M398" s="67"/>
      <c r="N398" s="67"/>
      <c r="O398" s="64"/>
      <c r="P398" s="64"/>
      <c r="Q398" s="64"/>
      <c r="R398" s="64"/>
      <c r="S398" s="64"/>
      <c r="T398" s="64"/>
      <c r="U398" s="64"/>
      <c r="V398" s="64"/>
      <c r="W398" s="64"/>
      <c r="X398" s="64"/>
    </row>
    <row r="399" spans="5:24" x14ac:dyDescent="0.35">
      <c r="E399" s="18"/>
      <c r="I399" s="61"/>
      <c r="J399" s="67"/>
      <c r="K399" s="67"/>
      <c r="L399" s="67"/>
      <c r="M399" s="67"/>
      <c r="N399" s="67"/>
      <c r="O399" s="64"/>
      <c r="P399" s="64"/>
      <c r="Q399" s="64"/>
      <c r="R399" s="64"/>
      <c r="S399" s="64"/>
      <c r="T399" s="64"/>
      <c r="U399" s="64"/>
      <c r="V399" s="64"/>
      <c r="W399" s="64"/>
      <c r="X399" s="64"/>
    </row>
    <row r="400" spans="5:24" x14ac:dyDescent="0.35">
      <c r="E400" s="18"/>
      <c r="I400" s="61"/>
      <c r="J400" s="67"/>
      <c r="K400" s="67"/>
      <c r="L400" s="67"/>
      <c r="M400" s="67"/>
      <c r="N400" s="67"/>
      <c r="O400" s="64"/>
      <c r="P400" s="64"/>
      <c r="Q400" s="64"/>
      <c r="R400" s="64"/>
      <c r="S400" s="64"/>
      <c r="T400" s="64"/>
      <c r="U400" s="64"/>
      <c r="V400" s="64"/>
      <c r="W400" s="64"/>
      <c r="X400" s="64"/>
    </row>
    <row r="401" spans="5:24" x14ac:dyDescent="0.35">
      <c r="E401" s="18"/>
      <c r="I401" s="61"/>
      <c r="J401" s="67"/>
      <c r="K401" s="67"/>
      <c r="L401" s="67"/>
      <c r="M401" s="67"/>
      <c r="N401" s="67"/>
      <c r="O401" s="64"/>
      <c r="P401" s="64"/>
      <c r="Q401" s="64"/>
      <c r="R401" s="64"/>
      <c r="S401" s="64"/>
      <c r="T401" s="64"/>
      <c r="U401" s="64"/>
      <c r="V401" s="64"/>
      <c r="W401" s="64"/>
      <c r="X401" s="64"/>
    </row>
    <row r="402" spans="5:24" x14ac:dyDescent="0.35">
      <c r="E402" s="18"/>
      <c r="I402" s="61"/>
      <c r="J402" s="67"/>
      <c r="K402" s="67"/>
      <c r="L402" s="67"/>
      <c r="M402" s="67"/>
      <c r="N402" s="67"/>
      <c r="O402" s="64"/>
      <c r="P402" s="64"/>
      <c r="Q402" s="64"/>
      <c r="R402" s="64"/>
      <c r="S402" s="64"/>
      <c r="T402" s="64"/>
      <c r="U402" s="64"/>
      <c r="V402" s="64"/>
      <c r="W402" s="64"/>
      <c r="X402" s="64"/>
    </row>
    <row r="403" spans="5:24" x14ac:dyDescent="0.35">
      <c r="E403" s="18"/>
      <c r="I403" s="61"/>
      <c r="J403" s="67"/>
      <c r="K403" s="67"/>
      <c r="L403" s="67"/>
      <c r="M403" s="67"/>
      <c r="N403" s="67"/>
      <c r="O403" s="64"/>
      <c r="P403" s="64"/>
      <c r="Q403" s="64"/>
      <c r="R403" s="64"/>
      <c r="S403" s="64"/>
      <c r="T403" s="64"/>
      <c r="U403" s="64"/>
      <c r="V403" s="64"/>
      <c r="W403" s="64"/>
      <c r="X403" s="64"/>
    </row>
    <row r="404" spans="5:24" x14ac:dyDescent="0.35">
      <c r="E404" s="18"/>
      <c r="I404" s="61"/>
      <c r="J404" s="67"/>
      <c r="K404" s="67"/>
      <c r="L404" s="67"/>
      <c r="M404" s="67"/>
      <c r="N404" s="67"/>
      <c r="O404" s="64"/>
      <c r="P404" s="64"/>
      <c r="Q404" s="64"/>
      <c r="R404" s="64"/>
      <c r="S404" s="64"/>
      <c r="T404" s="64"/>
      <c r="U404" s="64"/>
      <c r="V404" s="64"/>
      <c r="W404" s="64"/>
      <c r="X404" s="64"/>
    </row>
    <row r="405" spans="5:24" x14ac:dyDescent="0.35">
      <c r="E405" s="18"/>
      <c r="I405" s="61"/>
      <c r="J405" s="67"/>
      <c r="K405" s="67"/>
      <c r="L405" s="67"/>
      <c r="M405" s="67"/>
      <c r="N405" s="67"/>
      <c r="O405" s="64"/>
      <c r="P405" s="64"/>
      <c r="Q405" s="64"/>
      <c r="R405" s="64"/>
      <c r="S405" s="64"/>
      <c r="T405" s="64"/>
      <c r="U405" s="64"/>
      <c r="V405" s="64"/>
      <c r="W405" s="64"/>
      <c r="X405" s="64"/>
    </row>
    <row r="406" spans="5:24" x14ac:dyDescent="0.35">
      <c r="E406" s="18"/>
      <c r="I406" s="61"/>
      <c r="J406" s="67"/>
      <c r="K406" s="67"/>
      <c r="L406" s="67"/>
      <c r="M406" s="67"/>
      <c r="N406" s="67"/>
      <c r="O406" s="64"/>
      <c r="P406" s="64"/>
      <c r="Q406" s="64"/>
      <c r="R406" s="64"/>
      <c r="S406" s="64"/>
      <c r="T406" s="64"/>
      <c r="U406" s="64"/>
      <c r="V406" s="64"/>
      <c r="W406" s="64"/>
      <c r="X406" s="64"/>
    </row>
    <row r="407" spans="5:24" x14ac:dyDescent="0.35">
      <c r="E407" s="18"/>
      <c r="I407" s="61"/>
      <c r="J407" s="67"/>
      <c r="K407" s="67"/>
      <c r="L407" s="67"/>
      <c r="M407" s="67"/>
      <c r="N407" s="67"/>
      <c r="O407" s="64"/>
      <c r="P407" s="64"/>
      <c r="Q407" s="64"/>
      <c r="R407" s="64"/>
      <c r="S407" s="64"/>
      <c r="T407" s="64"/>
      <c r="U407" s="64"/>
      <c r="V407" s="64"/>
      <c r="W407" s="64"/>
      <c r="X407" s="64"/>
    </row>
    <row r="408" spans="5:24" x14ac:dyDescent="0.35">
      <c r="E408" s="18"/>
      <c r="I408" s="61"/>
      <c r="J408" s="67"/>
      <c r="K408" s="67"/>
      <c r="L408" s="67"/>
      <c r="M408" s="67"/>
      <c r="N408" s="67"/>
      <c r="O408" s="64"/>
      <c r="P408" s="64"/>
      <c r="Q408" s="64"/>
      <c r="R408" s="64"/>
      <c r="S408" s="64"/>
      <c r="T408" s="64"/>
      <c r="U408" s="64"/>
      <c r="V408" s="64"/>
      <c r="W408" s="64"/>
      <c r="X408" s="64"/>
    </row>
    <row r="409" spans="5:24" x14ac:dyDescent="0.35">
      <c r="E409" s="18"/>
      <c r="I409" s="61"/>
      <c r="J409" s="67"/>
      <c r="K409" s="67"/>
      <c r="L409" s="67"/>
      <c r="M409" s="67"/>
      <c r="N409" s="67"/>
      <c r="O409" s="64"/>
      <c r="P409" s="64"/>
      <c r="Q409" s="64"/>
      <c r="R409" s="64"/>
      <c r="S409" s="64"/>
      <c r="T409" s="64"/>
      <c r="U409" s="64"/>
      <c r="V409" s="64"/>
      <c r="W409" s="64"/>
      <c r="X409" s="64"/>
    </row>
    <row r="410" spans="5:24" x14ac:dyDescent="0.35">
      <c r="E410" s="18"/>
      <c r="I410" s="61"/>
      <c r="J410" s="67"/>
      <c r="K410" s="67"/>
      <c r="L410" s="67"/>
      <c r="M410" s="67"/>
      <c r="N410" s="67"/>
      <c r="O410" s="64"/>
      <c r="P410" s="64"/>
      <c r="Q410" s="64"/>
      <c r="R410" s="64"/>
      <c r="S410" s="64"/>
      <c r="T410" s="64"/>
      <c r="U410" s="64"/>
      <c r="V410" s="64"/>
      <c r="W410" s="64"/>
      <c r="X410" s="64"/>
    </row>
    <row r="411" spans="5:24" x14ac:dyDescent="0.35">
      <c r="E411" s="18"/>
      <c r="I411" s="61"/>
      <c r="J411" s="67"/>
      <c r="K411" s="67"/>
      <c r="L411" s="67"/>
      <c r="M411" s="67"/>
      <c r="N411" s="67"/>
      <c r="O411" s="64"/>
      <c r="P411" s="64"/>
      <c r="Q411" s="64"/>
      <c r="R411" s="64"/>
      <c r="S411" s="64"/>
      <c r="T411" s="64"/>
      <c r="U411" s="64"/>
      <c r="V411" s="64"/>
      <c r="W411" s="64"/>
      <c r="X411" s="64"/>
    </row>
    <row r="412" spans="5:24" x14ac:dyDescent="0.35">
      <c r="E412" s="18"/>
      <c r="I412" s="61"/>
      <c r="J412" s="67"/>
      <c r="K412" s="67"/>
      <c r="L412" s="67"/>
      <c r="M412" s="67"/>
      <c r="N412" s="67"/>
      <c r="O412" s="64"/>
      <c r="P412" s="64"/>
      <c r="Q412" s="64"/>
      <c r="R412" s="64"/>
      <c r="S412" s="64"/>
      <c r="T412" s="64"/>
      <c r="U412" s="64"/>
      <c r="V412" s="64"/>
      <c r="W412" s="64"/>
      <c r="X412" s="64"/>
    </row>
    <row r="413" spans="5:24" x14ac:dyDescent="0.35">
      <c r="E413" s="18"/>
      <c r="I413" s="61"/>
      <c r="J413" s="67"/>
      <c r="K413" s="67"/>
      <c r="L413" s="67"/>
      <c r="M413" s="67"/>
      <c r="N413" s="67"/>
      <c r="O413" s="64"/>
      <c r="P413" s="64"/>
      <c r="Q413" s="64"/>
      <c r="R413" s="64"/>
      <c r="S413" s="64"/>
      <c r="T413" s="64"/>
      <c r="U413" s="64"/>
      <c r="V413" s="64"/>
      <c r="W413" s="64"/>
      <c r="X413" s="64"/>
    </row>
    <row r="414" spans="5:24" x14ac:dyDescent="0.35">
      <c r="E414" s="18"/>
      <c r="I414" s="61"/>
      <c r="J414" s="67"/>
      <c r="K414" s="67"/>
      <c r="L414" s="67"/>
      <c r="M414" s="67"/>
      <c r="N414" s="67"/>
      <c r="O414" s="64"/>
      <c r="P414" s="64"/>
      <c r="Q414" s="64"/>
      <c r="R414" s="64"/>
      <c r="S414" s="64"/>
      <c r="T414" s="64"/>
      <c r="U414" s="64"/>
      <c r="V414" s="64"/>
      <c r="W414" s="64"/>
      <c r="X414" s="64"/>
    </row>
    <row r="415" spans="5:24" x14ac:dyDescent="0.35">
      <c r="E415" s="18"/>
      <c r="I415" s="61"/>
      <c r="J415" s="67"/>
      <c r="K415" s="67"/>
      <c r="L415" s="67"/>
      <c r="M415" s="67"/>
      <c r="N415" s="67"/>
      <c r="O415" s="64"/>
      <c r="P415" s="64"/>
      <c r="Q415" s="64"/>
      <c r="R415" s="64"/>
      <c r="S415" s="64"/>
      <c r="T415" s="64"/>
      <c r="U415" s="64"/>
      <c r="V415" s="64"/>
      <c r="W415" s="64"/>
      <c r="X415" s="64"/>
    </row>
    <row r="416" spans="5:24" x14ac:dyDescent="0.35">
      <c r="E416" s="18"/>
      <c r="I416" s="61"/>
      <c r="J416" s="67"/>
      <c r="K416" s="67"/>
      <c r="L416" s="67"/>
      <c r="M416" s="67"/>
      <c r="N416" s="67"/>
      <c r="O416" s="64"/>
      <c r="P416" s="64"/>
      <c r="Q416" s="64"/>
      <c r="R416" s="64"/>
      <c r="S416" s="64"/>
      <c r="T416" s="64"/>
      <c r="U416" s="64"/>
      <c r="V416" s="64"/>
      <c r="W416" s="64"/>
      <c r="X416" s="64"/>
    </row>
    <row r="417" spans="5:24" x14ac:dyDescent="0.35">
      <c r="E417" s="18"/>
      <c r="I417" s="61"/>
      <c r="J417" s="67"/>
      <c r="K417" s="67"/>
      <c r="L417" s="67"/>
      <c r="M417" s="67"/>
      <c r="N417" s="67"/>
      <c r="O417" s="64"/>
      <c r="P417" s="64"/>
      <c r="Q417" s="64"/>
      <c r="R417" s="64"/>
      <c r="S417" s="64"/>
      <c r="T417" s="64"/>
      <c r="U417" s="64"/>
      <c r="V417" s="64"/>
      <c r="W417" s="64"/>
      <c r="X417" s="64"/>
    </row>
    <row r="418" spans="5:24" x14ac:dyDescent="0.35">
      <c r="E418" s="18"/>
      <c r="I418" s="61"/>
      <c r="J418" s="67"/>
      <c r="K418" s="67"/>
      <c r="L418" s="67"/>
      <c r="M418" s="67"/>
      <c r="N418" s="67"/>
      <c r="O418" s="64"/>
      <c r="P418" s="64"/>
      <c r="Q418" s="64"/>
      <c r="R418" s="64"/>
      <c r="S418" s="64"/>
      <c r="T418" s="64"/>
      <c r="U418" s="64"/>
      <c r="V418" s="64"/>
      <c r="W418" s="64"/>
      <c r="X418" s="64"/>
    </row>
    <row r="419" spans="5:24" x14ac:dyDescent="0.35">
      <c r="E419" s="18"/>
      <c r="I419" s="61"/>
      <c r="J419" s="67"/>
      <c r="K419" s="67"/>
      <c r="L419" s="67"/>
      <c r="M419" s="67"/>
      <c r="N419" s="67"/>
      <c r="O419" s="64"/>
      <c r="P419" s="64"/>
      <c r="Q419" s="64"/>
      <c r="R419" s="64"/>
      <c r="S419" s="64"/>
      <c r="T419" s="64"/>
      <c r="U419" s="64"/>
      <c r="V419" s="64"/>
      <c r="W419" s="64"/>
      <c r="X419" s="64"/>
    </row>
    <row r="420" spans="5:24" x14ac:dyDescent="0.35">
      <c r="E420" s="18"/>
      <c r="I420" s="61"/>
      <c r="J420" s="67"/>
      <c r="K420" s="67"/>
      <c r="L420" s="67"/>
      <c r="M420" s="67"/>
      <c r="N420" s="67"/>
      <c r="O420" s="64"/>
      <c r="P420" s="64"/>
      <c r="Q420" s="64"/>
      <c r="R420" s="64"/>
      <c r="S420" s="64"/>
      <c r="T420" s="64"/>
      <c r="U420" s="64"/>
      <c r="V420" s="64"/>
      <c r="W420" s="64"/>
      <c r="X420" s="64"/>
    </row>
    <row r="421" spans="5:24" x14ac:dyDescent="0.35">
      <c r="E421" s="18"/>
      <c r="I421" s="61"/>
      <c r="J421" s="67"/>
      <c r="K421" s="67"/>
      <c r="L421" s="67"/>
      <c r="M421" s="67"/>
      <c r="N421" s="67"/>
      <c r="O421" s="64"/>
      <c r="P421" s="64"/>
      <c r="Q421" s="64"/>
      <c r="R421" s="64"/>
      <c r="S421" s="64"/>
      <c r="T421" s="64"/>
      <c r="U421" s="64"/>
      <c r="V421" s="64"/>
      <c r="W421" s="64"/>
      <c r="X421" s="64"/>
    </row>
    <row r="422" spans="5:24" x14ac:dyDescent="0.35">
      <c r="E422" s="18"/>
      <c r="I422" s="61"/>
      <c r="J422" s="67"/>
      <c r="K422" s="67"/>
      <c r="L422" s="67"/>
      <c r="M422" s="67"/>
      <c r="N422" s="67"/>
      <c r="O422" s="64"/>
      <c r="P422" s="64"/>
      <c r="Q422" s="64"/>
      <c r="R422" s="64"/>
      <c r="S422" s="64"/>
      <c r="T422" s="64"/>
      <c r="U422" s="64"/>
      <c r="V422" s="64"/>
      <c r="W422" s="64"/>
      <c r="X422" s="64"/>
    </row>
    <row r="423" spans="5:24" x14ac:dyDescent="0.35">
      <c r="E423" s="18"/>
      <c r="I423" s="61"/>
      <c r="J423" s="67"/>
      <c r="K423" s="67"/>
      <c r="L423" s="67"/>
      <c r="M423" s="67"/>
      <c r="N423" s="67"/>
      <c r="O423" s="64"/>
      <c r="P423" s="64"/>
      <c r="Q423" s="64"/>
      <c r="R423" s="64"/>
      <c r="S423" s="64"/>
      <c r="T423" s="64"/>
      <c r="U423" s="64"/>
      <c r="V423" s="64"/>
      <c r="W423" s="64"/>
      <c r="X423" s="64"/>
    </row>
    <row r="424" spans="5:24" x14ac:dyDescent="0.35">
      <c r="E424" s="18"/>
      <c r="I424" s="61"/>
      <c r="J424" s="67"/>
      <c r="K424" s="67"/>
      <c r="L424" s="67"/>
      <c r="M424" s="67"/>
      <c r="N424" s="67"/>
      <c r="O424" s="64"/>
      <c r="P424" s="64"/>
      <c r="Q424" s="64"/>
      <c r="R424" s="64"/>
      <c r="S424" s="64"/>
      <c r="T424" s="64"/>
      <c r="U424" s="64"/>
      <c r="V424" s="64"/>
      <c r="W424" s="64"/>
      <c r="X424" s="64"/>
    </row>
    <row r="425" spans="5:24" x14ac:dyDescent="0.35">
      <c r="E425" s="18"/>
      <c r="I425" s="61"/>
      <c r="J425" s="67"/>
      <c r="K425" s="67"/>
      <c r="L425" s="67"/>
      <c r="M425" s="67"/>
      <c r="N425" s="67"/>
      <c r="O425" s="64"/>
      <c r="P425" s="64"/>
      <c r="Q425" s="64"/>
      <c r="R425" s="64"/>
      <c r="S425" s="64"/>
      <c r="T425" s="64"/>
      <c r="U425" s="64"/>
      <c r="V425" s="64"/>
      <c r="W425" s="64"/>
      <c r="X425" s="64"/>
    </row>
    <row r="426" spans="5:24" x14ac:dyDescent="0.35">
      <c r="E426" s="18"/>
      <c r="I426" s="61"/>
      <c r="J426" s="67"/>
      <c r="K426" s="67"/>
      <c r="L426" s="67"/>
      <c r="M426" s="67"/>
      <c r="N426" s="67"/>
      <c r="O426" s="64"/>
      <c r="P426" s="64"/>
      <c r="Q426" s="64"/>
      <c r="R426" s="64"/>
      <c r="S426" s="64"/>
      <c r="T426" s="64"/>
      <c r="U426" s="64"/>
      <c r="V426" s="64"/>
      <c r="W426" s="64"/>
      <c r="X426" s="64"/>
    </row>
    <row r="427" spans="5:24" x14ac:dyDescent="0.35">
      <c r="E427" s="18"/>
      <c r="I427" s="61"/>
      <c r="J427" s="67"/>
      <c r="K427" s="67"/>
      <c r="L427" s="67"/>
      <c r="M427" s="67"/>
      <c r="N427" s="67"/>
      <c r="O427" s="64"/>
      <c r="P427" s="64"/>
      <c r="Q427" s="64"/>
      <c r="R427" s="64"/>
      <c r="S427" s="64"/>
      <c r="T427" s="64"/>
      <c r="U427" s="64"/>
      <c r="V427" s="64"/>
      <c r="W427" s="64"/>
      <c r="X427" s="64"/>
    </row>
    <row r="428" spans="5:24" x14ac:dyDescent="0.35">
      <c r="E428" s="18"/>
      <c r="I428" s="61"/>
      <c r="J428" s="67"/>
      <c r="K428" s="67"/>
      <c r="L428" s="67"/>
      <c r="M428" s="67"/>
      <c r="N428" s="67"/>
      <c r="O428" s="64"/>
      <c r="P428" s="64"/>
      <c r="Q428" s="64"/>
      <c r="R428" s="64"/>
      <c r="S428" s="64"/>
      <c r="T428" s="64"/>
      <c r="U428" s="64"/>
      <c r="V428" s="64"/>
      <c r="W428" s="64"/>
      <c r="X428" s="64"/>
    </row>
    <row r="429" spans="5:24" x14ac:dyDescent="0.35">
      <c r="E429" s="18"/>
      <c r="I429" s="61"/>
      <c r="J429" s="67"/>
      <c r="K429" s="67"/>
      <c r="L429" s="67"/>
      <c r="M429" s="67"/>
      <c r="N429" s="67"/>
      <c r="O429" s="64"/>
      <c r="P429" s="64"/>
      <c r="Q429" s="64"/>
      <c r="R429" s="64"/>
      <c r="S429" s="64"/>
      <c r="T429" s="64"/>
      <c r="U429" s="64"/>
      <c r="V429" s="64"/>
      <c r="W429" s="64"/>
      <c r="X429" s="64"/>
    </row>
    <row r="430" spans="5:24" x14ac:dyDescent="0.35">
      <c r="E430" s="18"/>
      <c r="I430" s="61"/>
      <c r="J430" s="67"/>
      <c r="K430" s="67"/>
      <c r="L430" s="67"/>
      <c r="M430" s="67"/>
      <c r="N430" s="67"/>
      <c r="O430" s="64"/>
      <c r="P430" s="64"/>
      <c r="Q430" s="64"/>
      <c r="R430" s="64"/>
      <c r="S430" s="64"/>
      <c r="T430" s="64"/>
      <c r="U430" s="64"/>
      <c r="V430" s="64"/>
      <c r="W430" s="64"/>
      <c r="X430" s="64"/>
    </row>
    <row r="431" spans="5:24" x14ac:dyDescent="0.35">
      <c r="E431" s="18"/>
      <c r="I431" s="61"/>
      <c r="J431" s="67"/>
      <c r="K431" s="67"/>
      <c r="L431" s="67"/>
      <c r="M431" s="67"/>
      <c r="N431" s="67"/>
      <c r="O431" s="64"/>
      <c r="P431" s="64"/>
      <c r="Q431" s="64"/>
      <c r="R431" s="64"/>
      <c r="S431" s="64"/>
      <c r="T431" s="64"/>
      <c r="U431" s="64"/>
      <c r="V431" s="64"/>
      <c r="W431" s="64"/>
      <c r="X431" s="64"/>
    </row>
    <row r="432" spans="5:24" x14ac:dyDescent="0.35">
      <c r="E432" s="18"/>
      <c r="I432" s="61"/>
      <c r="J432" s="67"/>
      <c r="K432" s="67"/>
      <c r="L432" s="67"/>
      <c r="M432" s="67"/>
      <c r="N432" s="67"/>
      <c r="O432" s="64"/>
      <c r="P432" s="64"/>
      <c r="Q432" s="64"/>
      <c r="R432" s="64"/>
      <c r="S432" s="64"/>
      <c r="T432" s="64"/>
      <c r="U432" s="64"/>
      <c r="V432" s="64"/>
      <c r="W432" s="64"/>
      <c r="X432" s="64"/>
    </row>
    <row r="433" spans="5:24" x14ac:dyDescent="0.35">
      <c r="E433" s="18"/>
      <c r="I433" s="61"/>
      <c r="J433" s="67"/>
      <c r="K433" s="67"/>
      <c r="L433" s="67"/>
      <c r="M433" s="67"/>
      <c r="N433" s="67"/>
      <c r="O433" s="64"/>
      <c r="P433" s="64"/>
      <c r="Q433" s="64"/>
      <c r="R433" s="64"/>
      <c r="S433" s="64"/>
      <c r="T433" s="64"/>
      <c r="U433" s="64"/>
      <c r="V433" s="64"/>
      <c r="W433" s="64"/>
      <c r="X433" s="64"/>
    </row>
    <row r="434" spans="5:24" x14ac:dyDescent="0.35">
      <c r="E434" s="18"/>
      <c r="I434" s="61"/>
      <c r="J434" s="67"/>
      <c r="K434" s="67"/>
      <c r="L434" s="67"/>
      <c r="M434" s="67"/>
      <c r="N434" s="67"/>
      <c r="O434" s="64"/>
      <c r="P434" s="64"/>
      <c r="Q434" s="64"/>
      <c r="R434" s="64"/>
      <c r="S434" s="64"/>
      <c r="T434" s="64"/>
      <c r="U434" s="64"/>
      <c r="V434" s="64"/>
      <c r="W434" s="64"/>
      <c r="X434" s="64"/>
    </row>
    <row r="435" spans="5:24" x14ac:dyDescent="0.35">
      <c r="E435" s="18"/>
      <c r="I435" s="61"/>
      <c r="J435" s="67"/>
      <c r="K435" s="67"/>
      <c r="L435" s="67"/>
      <c r="M435" s="67"/>
      <c r="N435" s="67"/>
      <c r="O435" s="64"/>
      <c r="P435" s="64"/>
      <c r="Q435" s="64"/>
      <c r="R435" s="64"/>
      <c r="S435" s="64"/>
      <c r="T435" s="64"/>
      <c r="U435" s="64"/>
      <c r="V435" s="64"/>
      <c r="W435" s="64"/>
      <c r="X435" s="64"/>
    </row>
    <row r="436" spans="5:24" x14ac:dyDescent="0.35">
      <c r="E436" s="18"/>
      <c r="I436" s="61"/>
      <c r="J436" s="67"/>
      <c r="K436" s="67"/>
      <c r="L436" s="67"/>
      <c r="M436" s="67"/>
      <c r="N436" s="67"/>
      <c r="O436" s="64"/>
      <c r="P436" s="64"/>
      <c r="Q436" s="64"/>
      <c r="R436" s="64"/>
      <c r="S436" s="64"/>
      <c r="T436" s="64"/>
      <c r="U436" s="64"/>
      <c r="V436" s="64"/>
      <c r="W436" s="64"/>
      <c r="X436" s="64"/>
    </row>
    <row r="437" spans="5:24" x14ac:dyDescent="0.35">
      <c r="E437" s="18"/>
      <c r="I437" s="61"/>
      <c r="J437" s="67"/>
      <c r="K437" s="67"/>
      <c r="L437" s="67"/>
      <c r="M437" s="67"/>
      <c r="N437" s="67"/>
      <c r="O437" s="64"/>
      <c r="P437" s="64"/>
      <c r="Q437" s="64"/>
      <c r="R437" s="64"/>
      <c r="S437" s="64"/>
      <c r="T437" s="64"/>
      <c r="U437" s="64"/>
      <c r="V437" s="64"/>
      <c r="W437" s="64"/>
      <c r="X437" s="64"/>
    </row>
    <row r="438" spans="5:24" x14ac:dyDescent="0.35">
      <c r="E438" s="18"/>
      <c r="I438" s="61"/>
      <c r="J438" s="67"/>
      <c r="K438" s="67"/>
      <c r="L438" s="67"/>
      <c r="M438" s="67"/>
      <c r="N438" s="67"/>
      <c r="O438" s="64"/>
      <c r="P438" s="64"/>
      <c r="Q438" s="64"/>
      <c r="R438" s="64"/>
      <c r="S438" s="64"/>
      <c r="T438" s="64"/>
      <c r="U438" s="64"/>
      <c r="V438" s="64"/>
      <c r="W438" s="64"/>
      <c r="X438" s="64"/>
    </row>
    <row r="439" spans="5:24" x14ac:dyDescent="0.35">
      <c r="E439" s="18"/>
      <c r="I439" s="61"/>
      <c r="J439" s="67"/>
      <c r="K439" s="67"/>
      <c r="L439" s="67"/>
      <c r="M439" s="67"/>
      <c r="N439" s="67"/>
      <c r="O439" s="64"/>
      <c r="P439" s="64"/>
      <c r="Q439" s="64"/>
      <c r="R439" s="64"/>
      <c r="S439" s="64"/>
      <c r="T439" s="64"/>
      <c r="U439" s="64"/>
      <c r="V439" s="64"/>
      <c r="W439" s="64"/>
      <c r="X439" s="64"/>
    </row>
    <row r="440" spans="5:24" x14ac:dyDescent="0.35">
      <c r="E440" s="18"/>
      <c r="I440" s="61"/>
      <c r="J440" s="67"/>
      <c r="K440" s="67"/>
      <c r="L440" s="67"/>
      <c r="M440" s="67"/>
      <c r="N440" s="67"/>
      <c r="O440" s="64"/>
      <c r="P440" s="64"/>
      <c r="Q440" s="64"/>
      <c r="R440" s="64"/>
      <c r="S440" s="64"/>
      <c r="T440" s="64"/>
      <c r="U440" s="64"/>
      <c r="V440" s="64"/>
      <c r="W440" s="64"/>
      <c r="X440" s="64"/>
    </row>
    <row r="441" spans="5:24" x14ac:dyDescent="0.35">
      <c r="E441" s="18"/>
      <c r="I441" s="61"/>
      <c r="J441" s="67"/>
      <c r="K441" s="67"/>
      <c r="L441" s="67"/>
      <c r="M441" s="67"/>
      <c r="N441" s="67"/>
      <c r="O441" s="64"/>
      <c r="P441" s="64"/>
      <c r="Q441" s="64"/>
      <c r="R441" s="64"/>
      <c r="S441" s="64"/>
      <c r="T441" s="64"/>
      <c r="U441" s="64"/>
      <c r="V441" s="64"/>
      <c r="W441" s="64"/>
      <c r="X441" s="64"/>
    </row>
    <row r="442" spans="5:24" x14ac:dyDescent="0.35">
      <c r="E442" s="18"/>
      <c r="I442" s="61"/>
      <c r="J442" s="67"/>
      <c r="K442" s="67"/>
      <c r="L442" s="67"/>
      <c r="M442" s="67"/>
      <c r="N442" s="67"/>
      <c r="O442" s="64"/>
      <c r="P442" s="64"/>
      <c r="Q442" s="64"/>
      <c r="R442" s="64"/>
      <c r="S442" s="64"/>
      <c r="T442" s="64"/>
      <c r="U442" s="64"/>
      <c r="V442" s="64"/>
      <c r="W442" s="64"/>
      <c r="X442" s="64"/>
    </row>
    <row r="443" spans="5:24" x14ac:dyDescent="0.35">
      <c r="E443" s="18"/>
      <c r="I443" s="61"/>
      <c r="J443" s="67"/>
      <c r="K443" s="67"/>
      <c r="L443" s="67"/>
      <c r="M443" s="67"/>
      <c r="N443" s="67"/>
      <c r="O443" s="64"/>
      <c r="P443" s="64"/>
      <c r="Q443" s="64"/>
      <c r="R443" s="64"/>
      <c r="S443" s="64"/>
      <c r="T443" s="64"/>
      <c r="U443" s="64"/>
      <c r="V443" s="64"/>
      <c r="W443" s="64"/>
      <c r="X443" s="64"/>
    </row>
    <row r="444" spans="5:24" x14ac:dyDescent="0.35">
      <c r="E444" s="18"/>
      <c r="I444" s="61"/>
      <c r="J444" s="67"/>
      <c r="K444" s="67"/>
      <c r="L444" s="67"/>
      <c r="M444" s="67"/>
      <c r="N444" s="67"/>
      <c r="O444" s="64"/>
      <c r="P444" s="64"/>
      <c r="Q444" s="64"/>
      <c r="R444" s="64"/>
      <c r="S444" s="64"/>
      <c r="T444" s="64"/>
      <c r="U444" s="64"/>
      <c r="V444" s="64"/>
      <c r="W444" s="64"/>
      <c r="X444" s="64"/>
    </row>
    <row r="445" spans="5:24" x14ac:dyDescent="0.35">
      <c r="E445" s="18"/>
      <c r="I445" s="61"/>
      <c r="J445" s="67"/>
      <c r="K445" s="67"/>
      <c r="L445" s="67"/>
      <c r="M445" s="67"/>
      <c r="N445" s="67"/>
      <c r="O445" s="64"/>
      <c r="P445" s="64"/>
      <c r="Q445" s="64"/>
      <c r="R445" s="64"/>
      <c r="S445" s="64"/>
      <c r="T445" s="64"/>
      <c r="U445" s="64"/>
      <c r="V445" s="64"/>
      <c r="W445" s="64"/>
      <c r="X445" s="64"/>
    </row>
    <row r="446" spans="5:24" x14ac:dyDescent="0.35">
      <c r="E446" s="18"/>
      <c r="I446" s="61"/>
      <c r="J446" s="67"/>
      <c r="K446" s="67"/>
      <c r="L446" s="67"/>
      <c r="M446" s="67"/>
      <c r="N446" s="67"/>
      <c r="O446" s="64"/>
      <c r="P446" s="64"/>
      <c r="Q446" s="64"/>
      <c r="R446" s="64"/>
      <c r="S446" s="64"/>
      <c r="T446" s="64"/>
      <c r="U446" s="64"/>
      <c r="V446" s="64"/>
      <c r="W446" s="64"/>
      <c r="X446" s="64"/>
    </row>
    <row r="447" spans="5:24" x14ac:dyDescent="0.35">
      <c r="E447" s="18"/>
      <c r="I447" s="61"/>
      <c r="J447" s="67"/>
      <c r="K447" s="67"/>
      <c r="L447" s="67"/>
      <c r="M447" s="67"/>
      <c r="N447" s="67"/>
      <c r="O447" s="64"/>
      <c r="P447" s="64"/>
      <c r="Q447" s="64"/>
      <c r="R447" s="64"/>
      <c r="S447" s="64"/>
      <c r="T447" s="64"/>
      <c r="U447" s="64"/>
      <c r="V447" s="64"/>
      <c r="W447" s="64"/>
      <c r="X447" s="64"/>
    </row>
    <row r="448" spans="5:24" x14ac:dyDescent="0.35">
      <c r="E448" s="18"/>
      <c r="I448" s="61"/>
      <c r="J448" s="67"/>
      <c r="K448" s="67"/>
      <c r="L448" s="67"/>
      <c r="M448" s="67"/>
      <c r="N448" s="67"/>
      <c r="O448" s="64"/>
      <c r="P448" s="64"/>
      <c r="Q448" s="64"/>
      <c r="R448" s="64"/>
      <c r="S448" s="64"/>
      <c r="T448" s="64"/>
      <c r="U448" s="64"/>
      <c r="V448" s="64"/>
      <c r="W448" s="64"/>
      <c r="X448" s="64"/>
    </row>
    <row r="449" spans="5:24" x14ac:dyDescent="0.35">
      <c r="E449" s="18"/>
      <c r="I449" s="61"/>
      <c r="J449" s="67"/>
      <c r="K449" s="67"/>
      <c r="L449" s="67"/>
      <c r="M449" s="67"/>
      <c r="N449" s="67"/>
      <c r="O449" s="64"/>
      <c r="P449" s="64"/>
      <c r="Q449" s="64"/>
      <c r="R449" s="64"/>
      <c r="S449" s="64"/>
      <c r="T449" s="64"/>
      <c r="U449" s="64"/>
      <c r="V449" s="64"/>
      <c r="W449" s="64"/>
      <c r="X449" s="64"/>
    </row>
    <row r="450" spans="5:24" x14ac:dyDescent="0.35">
      <c r="E450" s="18"/>
      <c r="I450" s="61"/>
      <c r="J450" s="67"/>
      <c r="K450" s="67"/>
      <c r="L450" s="67"/>
      <c r="M450" s="67"/>
      <c r="N450" s="67"/>
      <c r="O450" s="64"/>
      <c r="P450" s="64"/>
      <c r="Q450" s="64"/>
      <c r="R450" s="64"/>
      <c r="S450" s="64"/>
      <c r="T450" s="64"/>
      <c r="U450" s="64"/>
      <c r="V450" s="64"/>
      <c r="W450" s="64"/>
      <c r="X450" s="64"/>
    </row>
    <row r="451" spans="5:24" x14ac:dyDescent="0.35">
      <c r="E451" s="18"/>
      <c r="I451" s="61"/>
      <c r="J451" s="67"/>
      <c r="K451" s="67"/>
      <c r="L451" s="67"/>
      <c r="M451" s="67"/>
      <c r="N451" s="67"/>
      <c r="O451" s="64"/>
      <c r="P451" s="64"/>
      <c r="Q451" s="64"/>
      <c r="R451" s="64"/>
      <c r="S451" s="64"/>
      <c r="T451" s="64"/>
      <c r="U451" s="64"/>
      <c r="V451" s="64"/>
      <c r="W451" s="64"/>
      <c r="X451" s="64"/>
    </row>
    <row r="452" spans="5:24" x14ac:dyDescent="0.35">
      <c r="E452" s="18"/>
      <c r="I452" s="61"/>
      <c r="J452" s="67"/>
      <c r="K452" s="67"/>
      <c r="L452" s="67"/>
      <c r="M452" s="67"/>
      <c r="N452" s="67"/>
      <c r="O452" s="64"/>
      <c r="P452" s="64"/>
      <c r="Q452" s="64"/>
      <c r="R452" s="64"/>
      <c r="S452" s="64"/>
      <c r="T452" s="64"/>
      <c r="U452" s="64"/>
      <c r="V452" s="64"/>
      <c r="W452" s="64"/>
      <c r="X452" s="64"/>
    </row>
    <row r="453" spans="5:24" x14ac:dyDescent="0.35">
      <c r="E453" s="18"/>
      <c r="I453" s="61"/>
      <c r="J453" s="67"/>
      <c r="K453" s="67"/>
      <c r="L453" s="67"/>
      <c r="M453" s="67"/>
      <c r="N453" s="67"/>
      <c r="O453" s="64"/>
      <c r="P453" s="64"/>
      <c r="Q453" s="64"/>
      <c r="R453" s="64"/>
      <c r="S453" s="64"/>
      <c r="T453" s="64"/>
      <c r="U453" s="64"/>
      <c r="V453" s="64"/>
      <c r="W453" s="64"/>
      <c r="X453" s="64"/>
    </row>
    <row r="454" spans="5:24" x14ac:dyDescent="0.35">
      <c r="E454" s="18"/>
      <c r="I454" s="61"/>
      <c r="J454" s="67"/>
      <c r="K454" s="67"/>
      <c r="L454" s="67"/>
      <c r="M454" s="67"/>
      <c r="N454" s="67"/>
      <c r="O454" s="64"/>
      <c r="P454" s="64"/>
      <c r="Q454" s="64"/>
      <c r="R454" s="64"/>
      <c r="S454" s="64"/>
      <c r="T454" s="64"/>
      <c r="U454" s="64"/>
      <c r="V454" s="64"/>
      <c r="W454" s="64"/>
      <c r="X454" s="64"/>
    </row>
    <row r="455" spans="5:24" x14ac:dyDescent="0.35">
      <c r="E455" s="18"/>
      <c r="I455" s="61"/>
      <c r="J455" s="67"/>
      <c r="K455" s="67"/>
      <c r="L455" s="67"/>
      <c r="M455" s="67"/>
      <c r="N455" s="67"/>
      <c r="O455" s="64"/>
      <c r="P455" s="64"/>
      <c r="Q455" s="64"/>
      <c r="R455" s="64"/>
      <c r="S455" s="64"/>
      <c r="T455" s="64"/>
      <c r="U455" s="64"/>
      <c r="V455" s="64"/>
      <c r="W455" s="64"/>
      <c r="X455" s="64"/>
    </row>
    <row r="456" spans="5:24" x14ac:dyDescent="0.35">
      <c r="E456" s="18"/>
      <c r="I456" s="61"/>
      <c r="J456" s="67"/>
      <c r="K456" s="67"/>
      <c r="L456" s="67"/>
      <c r="M456" s="67"/>
      <c r="N456" s="67"/>
      <c r="O456" s="64"/>
      <c r="P456" s="64"/>
      <c r="Q456" s="64"/>
      <c r="R456" s="64"/>
      <c r="S456" s="64"/>
      <c r="T456" s="64"/>
      <c r="U456" s="64"/>
      <c r="V456" s="64"/>
      <c r="W456" s="64"/>
      <c r="X456" s="64"/>
    </row>
    <row r="457" spans="5:24" x14ac:dyDescent="0.35">
      <c r="E457" s="18"/>
      <c r="I457" s="61"/>
      <c r="J457" s="67"/>
      <c r="K457" s="67"/>
      <c r="L457" s="67"/>
      <c r="M457" s="67"/>
      <c r="N457" s="67"/>
      <c r="O457" s="64"/>
      <c r="P457" s="64"/>
      <c r="Q457" s="64"/>
      <c r="R457" s="64"/>
      <c r="S457" s="64"/>
      <c r="T457" s="64"/>
      <c r="U457" s="64"/>
      <c r="V457" s="64"/>
      <c r="W457" s="64"/>
      <c r="X457" s="64"/>
    </row>
    <row r="458" spans="5:24" x14ac:dyDescent="0.35">
      <c r="E458" s="18"/>
      <c r="I458" s="61"/>
      <c r="J458" s="67"/>
      <c r="K458" s="67"/>
      <c r="L458" s="67"/>
      <c r="M458" s="67"/>
      <c r="N458" s="67"/>
      <c r="O458" s="64"/>
      <c r="P458" s="64"/>
      <c r="Q458" s="64"/>
      <c r="R458" s="64"/>
      <c r="S458" s="64"/>
      <c r="T458" s="64"/>
      <c r="U458" s="64"/>
      <c r="V458" s="64"/>
      <c r="W458" s="64"/>
      <c r="X458" s="64"/>
    </row>
    <row r="459" spans="5:24" x14ac:dyDescent="0.35">
      <c r="E459" s="18"/>
      <c r="I459" s="61"/>
      <c r="J459" s="67"/>
      <c r="K459" s="67"/>
      <c r="L459" s="67"/>
      <c r="M459" s="67"/>
      <c r="N459" s="67"/>
      <c r="O459" s="64"/>
      <c r="P459" s="64"/>
      <c r="Q459" s="64"/>
      <c r="R459" s="64"/>
      <c r="S459" s="64"/>
      <c r="T459" s="64"/>
      <c r="U459" s="64"/>
      <c r="V459" s="64"/>
      <c r="W459" s="64"/>
      <c r="X459" s="64"/>
    </row>
    <row r="460" spans="5:24" x14ac:dyDescent="0.35">
      <c r="E460" s="18"/>
      <c r="I460" s="61"/>
      <c r="J460" s="67"/>
      <c r="K460" s="67"/>
      <c r="L460" s="67"/>
      <c r="M460" s="67"/>
      <c r="N460" s="67"/>
      <c r="O460" s="64"/>
      <c r="P460" s="64"/>
      <c r="Q460" s="64"/>
      <c r="R460" s="64"/>
      <c r="S460" s="64"/>
      <c r="T460" s="64"/>
      <c r="U460" s="64"/>
      <c r="V460" s="64"/>
      <c r="W460" s="64"/>
      <c r="X460" s="64"/>
    </row>
    <row r="461" spans="5:24" x14ac:dyDescent="0.35">
      <c r="E461" s="18"/>
      <c r="I461" s="61"/>
      <c r="J461" s="67"/>
      <c r="K461" s="67"/>
      <c r="L461" s="67"/>
      <c r="M461" s="67"/>
      <c r="N461" s="67"/>
      <c r="O461" s="64"/>
      <c r="P461" s="64"/>
      <c r="Q461" s="64"/>
      <c r="R461" s="64"/>
      <c r="S461" s="64"/>
      <c r="T461" s="64"/>
      <c r="U461" s="64"/>
      <c r="V461" s="64"/>
      <c r="W461" s="64"/>
      <c r="X461" s="64"/>
    </row>
    <row r="462" spans="5:24" x14ac:dyDescent="0.35">
      <c r="E462" s="18"/>
      <c r="I462" s="61"/>
      <c r="J462" s="67"/>
      <c r="K462" s="67"/>
      <c r="L462" s="67"/>
      <c r="M462" s="67"/>
      <c r="N462" s="67"/>
      <c r="O462" s="64"/>
      <c r="P462" s="64"/>
      <c r="Q462" s="64"/>
      <c r="R462" s="64"/>
      <c r="S462" s="64"/>
      <c r="T462" s="64"/>
      <c r="U462" s="64"/>
      <c r="V462" s="64"/>
      <c r="W462" s="64"/>
      <c r="X462" s="64"/>
    </row>
    <row r="463" spans="5:24" x14ac:dyDescent="0.35">
      <c r="E463" s="18"/>
      <c r="I463" s="61"/>
      <c r="J463" s="67"/>
      <c r="K463" s="67"/>
      <c r="L463" s="67"/>
      <c r="M463" s="67"/>
      <c r="N463" s="67"/>
      <c r="O463" s="64"/>
      <c r="P463" s="64"/>
      <c r="Q463" s="64"/>
      <c r="R463" s="64"/>
      <c r="S463" s="64"/>
      <c r="T463" s="64"/>
      <c r="U463" s="64"/>
      <c r="V463" s="64"/>
      <c r="W463" s="64"/>
      <c r="X463" s="64"/>
    </row>
    <row r="464" spans="5:24" x14ac:dyDescent="0.35">
      <c r="E464" s="18"/>
      <c r="I464" s="61"/>
      <c r="J464" s="67"/>
      <c r="K464" s="67"/>
      <c r="L464" s="67"/>
      <c r="M464" s="67"/>
      <c r="N464" s="67"/>
      <c r="O464" s="64"/>
      <c r="P464" s="64"/>
      <c r="Q464" s="64"/>
      <c r="R464" s="64"/>
      <c r="S464" s="64"/>
      <c r="T464" s="64"/>
      <c r="U464" s="64"/>
      <c r="V464" s="64"/>
      <c r="W464" s="64"/>
      <c r="X464" s="64"/>
    </row>
    <row r="465" spans="5:24" x14ac:dyDescent="0.35">
      <c r="E465" s="18"/>
      <c r="I465" s="61"/>
      <c r="J465" s="67"/>
      <c r="K465" s="67"/>
      <c r="L465" s="67"/>
      <c r="M465" s="67"/>
      <c r="N465" s="67"/>
      <c r="O465" s="64"/>
      <c r="P465" s="64"/>
      <c r="Q465" s="64"/>
      <c r="R465" s="64"/>
      <c r="S465" s="64"/>
      <c r="T465" s="64"/>
      <c r="U465" s="64"/>
      <c r="V465" s="64"/>
      <c r="W465" s="64"/>
      <c r="X465" s="64"/>
    </row>
    <row r="466" spans="5:24" x14ac:dyDescent="0.35">
      <c r="E466" s="18"/>
      <c r="I466" s="61"/>
      <c r="J466" s="67"/>
      <c r="K466" s="67"/>
      <c r="L466" s="67"/>
      <c r="M466" s="67"/>
      <c r="N466" s="67"/>
      <c r="O466" s="64"/>
      <c r="P466" s="64"/>
      <c r="Q466" s="64"/>
      <c r="R466" s="64"/>
      <c r="S466" s="64"/>
      <c r="T466" s="64"/>
      <c r="U466" s="64"/>
      <c r="V466" s="64"/>
      <c r="W466" s="64"/>
      <c r="X466" s="64"/>
    </row>
    <row r="467" spans="5:24" x14ac:dyDescent="0.35">
      <c r="E467" s="18"/>
      <c r="I467" s="61"/>
      <c r="J467" s="67"/>
      <c r="K467" s="67"/>
      <c r="L467" s="67"/>
      <c r="M467" s="67"/>
      <c r="N467" s="67"/>
      <c r="O467" s="64"/>
      <c r="P467" s="64"/>
      <c r="Q467" s="64"/>
      <c r="R467" s="64"/>
      <c r="S467" s="64"/>
      <c r="T467" s="64"/>
      <c r="U467" s="64"/>
      <c r="V467" s="64"/>
      <c r="W467" s="64"/>
      <c r="X467" s="64"/>
    </row>
    <row r="468" spans="5:24" x14ac:dyDescent="0.35">
      <c r="E468" s="18"/>
      <c r="I468" s="61"/>
      <c r="J468" s="67"/>
      <c r="K468" s="67"/>
      <c r="L468" s="67"/>
      <c r="M468" s="67"/>
      <c r="N468" s="67"/>
      <c r="O468" s="64"/>
      <c r="P468" s="64"/>
      <c r="Q468" s="64"/>
      <c r="R468" s="64"/>
      <c r="S468" s="64"/>
      <c r="T468" s="64"/>
      <c r="U468" s="64"/>
      <c r="V468" s="64"/>
      <c r="W468" s="64"/>
      <c r="X468" s="64"/>
    </row>
    <row r="469" spans="5:24" x14ac:dyDescent="0.35">
      <c r="E469" s="18"/>
      <c r="I469" s="61"/>
      <c r="J469" s="67"/>
      <c r="K469" s="67"/>
      <c r="L469" s="67"/>
      <c r="M469" s="67"/>
      <c r="N469" s="67"/>
      <c r="O469" s="64"/>
      <c r="P469" s="64"/>
      <c r="Q469" s="64"/>
      <c r="R469" s="64"/>
      <c r="S469" s="64"/>
      <c r="T469" s="64"/>
      <c r="U469" s="64"/>
      <c r="V469" s="64"/>
      <c r="W469" s="64"/>
      <c r="X469" s="64"/>
    </row>
    <row r="470" spans="5:24" x14ac:dyDescent="0.35">
      <c r="E470" s="18"/>
      <c r="I470" s="61"/>
      <c r="J470" s="67"/>
      <c r="K470" s="67"/>
      <c r="L470" s="67"/>
      <c r="M470" s="67"/>
      <c r="N470" s="67"/>
      <c r="O470" s="64"/>
      <c r="P470" s="64"/>
      <c r="Q470" s="64"/>
      <c r="R470" s="64"/>
      <c r="S470" s="64"/>
      <c r="T470" s="64"/>
      <c r="U470" s="64"/>
      <c r="V470" s="64"/>
      <c r="W470" s="64"/>
      <c r="X470" s="64"/>
    </row>
    <row r="471" spans="5:24" x14ac:dyDescent="0.35">
      <c r="E471" s="18"/>
      <c r="I471" s="61"/>
      <c r="J471" s="67"/>
      <c r="K471" s="67"/>
      <c r="L471" s="67"/>
      <c r="M471" s="67"/>
      <c r="N471" s="67"/>
      <c r="O471" s="64"/>
      <c r="P471" s="64"/>
      <c r="Q471" s="64"/>
      <c r="R471" s="64"/>
      <c r="S471" s="64"/>
      <c r="T471" s="64"/>
      <c r="U471" s="64"/>
      <c r="V471" s="64"/>
      <c r="W471" s="64"/>
      <c r="X471" s="64"/>
    </row>
    <row r="472" spans="5:24" x14ac:dyDescent="0.35">
      <c r="E472" s="18"/>
      <c r="I472" s="61"/>
      <c r="J472" s="67"/>
      <c r="K472" s="67"/>
      <c r="L472" s="67"/>
      <c r="M472" s="67"/>
      <c r="N472" s="67"/>
      <c r="O472" s="64"/>
      <c r="P472" s="64"/>
      <c r="Q472" s="64"/>
      <c r="R472" s="64"/>
      <c r="S472" s="64"/>
      <c r="T472" s="64"/>
      <c r="U472" s="64"/>
      <c r="V472" s="64"/>
      <c r="W472" s="64"/>
      <c r="X472" s="64"/>
    </row>
    <row r="473" spans="5:24" x14ac:dyDescent="0.35">
      <c r="E473" s="18"/>
      <c r="I473" s="61"/>
      <c r="J473" s="67"/>
      <c r="K473" s="67"/>
      <c r="L473" s="67"/>
      <c r="M473" s="67"/>
      <c r="N473" s="67"/>
      <c r="O473" s="64"/>
      <c r="P473" s="64"/>
      <c r="Q473" s="64"/>
      <c r="R473" s="64"/>
      <c r="S473" s="64"/>
      <c r="T473" s="64"/>
      <c r="U473" s="64"/>
      <c r="V473" s="64"/>
      <c r="W473" s="64"/>
      <c r="X473" s="64"/>
    </row>
    <row r="474" spans="5:24" x14ac:dyDescent="0.35">
      <c r="E474" s="18"/>
      <c r="I474" s="61"/>
      <c r="J474" s="67"/>
      <c r="K474" s="67"/>
      <c r="L474" s="67"/>
      <c r="M474" s="67"/>
      <c r="N474" s="67"/>
      <c r="O474" s="64"/>
      <c r="P474" s="64"/>
      <c r="Q474" s="64"/>
      <c r="R474" s="64"/>
      <c r="S474" s="64"/>
      <c r="T474" s="64"/>
      <c r="U474" s="64"/>
      <c r="V474" s="64"/>
      <c r="W474" s="64"/>
      <c r="X474" s="64"/>
    </row>
    <row r="475" spans="5:24" x14ac:dyDescent="0.35">
      <c r="E475" s="18"/>
      <c r="I475" s="61"/>
      <c r="J475" s="67"/>
      <c r="K475" s="67"/>
      <c r="L475" s="67"/>
      <c r="M475" s="67"/>
      <c r="N475" s="67"/>
      <c r="O475" s="64"/>
      <c r="P475" s="64"/>
      <c r="Q475" s="64"/>
      <c r="R475" s="64"/>
      <c r="S475" s="64"/>
      <c r="T475" s="64"/>
      <c r="U475" s="64"/>
      <c r="V475" s="64"/>
      <c r="W475" s="64"/>
      <c r="X475" s="64"/>
    </row>
    <row r="476" spans="5:24" x14ac:dyDescent="0.35">
      <c r="E476" s="18"/>
      <c r="I476" s="61"/>
      <c r="J476" s="67"/>
      <c r="K476" s="67"/>
      <c r="L476" s="67"/>
      <c r="M476" s="67"/>
      <c r="N476" s="67"/>
      <c r="O476" s="64"/>
      <c r="P476" s="64"/>
      <c r="Q476" s="64"/>
      <c r="R476" s="64"/>
      <c r="S476" s="64"/>
      <c r="T476" s="64"/>
      <c r="U476" s="64"/>
      <c r="V476" s="64"/>
      <c r="W476" s="64"/>
      <c r="X476" s="64"/>
    </row>
    <row r="477" spans="5:24" x14ac:dyDescent="0.35">
      <c r="E477" s="18"/>
      <c r="I477" s="61"/>
      <c r="J477" s="67"/>
      <c r="K477" s="67"/>
      <c r="L477" s="67"/>
      <c r="M477" s="67"/>
      <c r="N477" s="67"/>
      <c r="O477" s="64"/>
      <c r="P477" s="64"/>
      <c r="Q477" s="64"/>
      <c r="R477" s="64"/>
      <c r="S477" s="64"/>
      <c r="T477" s="64"/>
      <c r="U477" s="64"/>
      <c r="V477" s="64"/>
      <c r="W477" s="64"/>
      <c r="X477" s="64"/>
    </row>
    <row r="478" spans="5:24" x14ac:dyDescent="0.35">
      <c r="E478" s="18"/>
      <c r="I478" s="61"/>
      <c r="J478" s="67"/>
      <c r="K478" s="67"/>
      <c r="L478" s="67"/>
      <c r="M478" s="67"/>
      <c r="N478" s="67"/>
      <c r="O478" s="64"/>
      <c r="P478" s="64"/>
      <c r="Q478" s="64"/>
      <c r="R478" s="64"/>
      <c r="S478" s="64"/>
      <c r="T478" s="64"/>
      <c r="U478" s="64"/>
      <c r="V478" s="64"/>
      <c r="W478" s="64"/>
      <c r="X478" s="64"/>
    </row>
    <row r="479" spans="5:24" x14ac:dyDescent="0.35">
      <c r="E479" s="18"/>
      <c r="I479" s="61"/>
      <c r="J479" s="67"/>
      <c r="K479" s="67"/>
      <c r="L479" s="67"/>
      <c r="M479" s="67"/>
      <c r="N479" s="67"/>
      <c r="O479" s="64"/>
      <c r="P479" s="64"/>
      <c r="Q479" s="64"/>
      <c r="R479" s="64"/>
      <c r="S479" s="64"/>
      <c r="T479" s="64"/>
      <c r="U479" s="64"/>
      <c r="V479" s="64"/>
      <c r="W479" s="64"/>
      <c r="X479" s="64"/>
    </row>
    <row r="480" spans="5:24" x14ac:dyDescent="0.35">
      <c r="E480" s="18"/>
      <c r="I480" s="61"/>
      <c r="J480" s="67"/>
      <c r="K480" s="67"/>
      <c r="L480" s="67"/>
      <c r="M480" s="67"/>
      <c r="N480" s="67"/>
      <c r="O480" s="64"/>
      <c r="P480" s="64"/>
      <c r="Q480" s="64"/>
      <c r="R480" s="64"/>
      <c r="S480" s="64"/>
      <c r="T480" s="64"/>
      <c r="U480" s="64"/>
      <c r="V480" s="64"/>
      <c r="W480" s="64"/>
      <c r="X480" s="64"/>
    </row>
    <row r="481" spans="5:24" x14ac:dyDescent="0.35">
      <c r="E481" s="18"/>
      <c r="I481" s="61"/>
      <c r="J481" s="67"/>
      <c r="K481" s="67"/>
      <c r="L481" s="67"/>
      <c r="M481" s="67"/>
      <c r="N481" s="67"/>
      <c r="O481" s="64"/>
      <c r="P481" s="64"/>
      <c r="Q481" s="64"/>
      <c r="R481" s="64"/>
      <c r="S481" s="64"/>
      <c r="T481" s="64"/>
      <c r="U481" s="64"/>
      <c r="V481" s="64"/>
      <c r="W481" s="64"/>
      <c r="X481" s="64"/>
    </row>
    <row r="482" spans="5:24" x14ac:dyDescent="0.35">
      <c r="E482" s="18"/>
      <c r="I482" s="61"/>
      <c r="J482" s="67"/>
      <c r="K482" s="67"/>
      <c r="L482" s="67"/>
      <c r="M482" s="67"/>
      <c r="N482" s="67"/>
      <c r="O482" s="64"/>
      <c r="P482" s="64"/>
      <c r="Q482" s="64"/>
      <c r="R482" s="64"/>
      <c r="S482" s="64"/>
      <c r="T482" s="64"/>
      <c r="U482" s="64"/>
      <c r="V482" s="64"/>
      <c r="W482" s="64"/>
      <c r="X482" s="64"/>
    </row>
    <row r="483" spans="5:24" x14ac:dyDescent="0.35">
      <c r="E483" s="18"/>
      <c r="I483" s="61"/>
      <c r="J483" s="67"/>
      <c r="K483" s="67"/>
      <c r="L483" s="67"/>
      <c r="M483" s="67"/>
      <c r="N483" s="67"/>
      <c r="O483" s="64"/>
      <c r="P483" s="64"/>
      <c r="Q483" s="64"/>
      <c r="R483" s="64"/>
      <c r="S483" s="64"/>
      <c r="T483" s="64"/>
      <c r="U483" s="64"/>
      <c r="V483" s="64"/>
      <c r="W483" s="64"/>
      <c r="X483" s="64"/>
    </row>
    <row r="484" spans="5:24" x14ac:dyDescent="0.35">
      <c r="E484" s="18"/>
      <c r="I484" s="61"/>
      <c r="J484" s="67"/>
      <c r="K484" s="67"/>
      <c r="L484" s="67"/>
      <c r="M484" s="67"/>
      <c r="N484" s="67"/>
      <c r="O484" s="64"/>
      <c r="P484" s="64"/>
      <c r="Q484" s="64"/>
      <c r="R484" s="64"/>
      <c r="S484" s="64"/>
      <c r="T484" s="64"/>
      <c r="U484" s="64"/>
      <c r="V484" s="64"/>
      <c r="W484" s="64"/>
      <c r="X484" s="64"/>
    </row>
    <row r="485" spans="5:24" x14ac:dyDescent="0.35">
      <c r="E485" s="18"/>
      <c r="I485" s="61"/>
      <c r="J485" s="67"/>
      <c r="K485" s="67"/>
      <c r="L485" s="67"/>
      <c r="M485" s="67"/>
      <c r="N485" s="67"/>
      <c r="O485" s="64"/>
      <c r="P485" s="64"/>
      <c r="Q485" s="64"/>
      <c r="R485" s="64"/>
      <c r="S485" s="64"/>
      <c r="T485" s="64"/>
      <c r="U485" s="64"/>
      <c r="V485" s="64"/>
      <c r="W485" s="64"/>
      <c r="X485" s="64"/>
    </row>
    <row r="486" spans="5:24" x14ac:dyDescent="0.35">
      <c r="E486" s="18"/>
      <c r="I486" s="61"/>
      <c r="J486" s="67"/>
      <c r="K486" s="67"/>
      <c r="L486" s="67"/>
      <c r="M486" s="67"/>
      <c r="N486" s="67"/>
      <c r="O486" s="64"/>
      <c r="P486" s="64"/>
      <c r="Q486" s="64"/>
      <c r="R486" s="64"/>
      <c r="S486" s="64"/>
      <c r="T486" s="64"/>
      <c r="U486" s="64"/>
      <c r="V486" s="64"/>
      <c r="W486" s="64"/>
      <c r="X486" s="64"/>
    </row>
    <row r="487" spans="5:24" x14ac:dyDescent="0.35">
      <c r="E487" s="18"/>
      <c r="I487" s="61"/>
      <c r="J487" s="67"/>
      <c r="K487" s="67"/>
      <c r="L487" s="67"/>
      <c r="M487" s="67"/>
      <c r="N487" s="67"/>
      <c r="O487" s="64"/>
      <c r="P487" s="64"/>
      <c r="Q487" s="64"/>
      <c r="R487" s="64"/>
      <c r="S487" s="64"/>
      <c r="T487" s="64"/>
      <c r="U487" s="64"/>
      <c r="V487" s="64"/>
      <c r="W487" s="64"/>
      <c r="X487" s="64"/>
    </row>
    <row r="488" spans="5:24" x14ac:dyDescent="0.35">
      <c r="E488" s="18"/>
      <c r="I488" s="61"/>
      <c r="J488" s="67"/>
      <c r="K488" s="67"/>
      <c r="L488" s="67"/>
      <c r="M488" s="67"/>
      <c r="N488" s="67"/>
      <c r="O488" s="64"/>
      <c r="P488" s="64"/>
      <c r="Q488" s="64"/>
      <c r="R488" s="64"/>
      <c r="S488" s="64"/>
      <c r="T488" s="64"/>
      <c r="U488" s="64"/>
      <c r="V488" s="64"/>
      <c r="W488" s="64"/>
      <c r="X488" s="64"/>
    </row>
    <row r="489" spans="5:24" x14ac:dyDescent="0.35">
      <c r="E489" s="18"/>
      <c r="I489" s="61"/>
      <c r="J489" s="67"/>
      <c r="K489" s="67"/>
      <c r="L489" s="67"/>
      <c r="M489" s="67"/>
      <c r="N489" s="67"/>
      <c r="O489" s="64"/>
      <c r="P489" s="64"/>
      <c r="Q489" s="64"/>
      <c r="R489" s="64"/>
      <c r="S489" s="64"/>
      <c r="T489" s="64"/>
      <c r="U489" s="64"/>
      <c r="V489" s="64"/>
      <c r="W489" s="64"/>
      <c r="X489" s="64"/>
    </row>
    <row r="490" spans="5:24" x14ac:dyDescent="0.35">
      <c r="E490" s="18"/>
      <c r="I490" s="61"/>
      <c r="J490" s="67"/>
      <c r="K490" s="67"/>
      <c r="L490" s="67"/>
      <c r="M490" s="67"/>
      <c r="N490" s="67"/>
      <c r="O490" s="64"/>
      <c r="P490" s="64"/>
      <c r="Q490" s="64"/>
      <c r="R490" s="64"/>
      <c r="S490" s="64"/>
      <c r="T490" s="64"/>
      <c r="U490" s="64"/>
      <c r="V490" s="64"/>
      <c r="W490" s="64"/>
      <c r="X490" s="64"/>
    </row>
    <row r="491" spans="5:24" x14ac:dyDescent="0.35">
      <c r="E491" s="18"/>
      <c r="I491" s="61"/>
      <c r="J491" s="67"/>
      <c r="K491" s="67"/>
      <c r="L491" s="67"/>
      <c r="M491" s="67"/>
      <c r="N491" s="67"/>
      <c r="O491" s="64"/>
      <c r="P491" s="64"/>
      <c r="Q491" s="64"/>
      <c r="R491" s="64"/>
      <c r="S491" s="64"/>
      <c r="T491" s="64"/>
      <c r="U491" s="64"/>
      <c r="V491" s="64"/>
      <c r="W491" s="64"/>
      <c r="X491" s="64"/>
    </row>
    <row r="492" spans="5:24" x14ac:dyDescent="0.35">
      <c r="E492" s="18"/>
      <c r="I492" s="61"/>
      <c r="J492" s="67"/>
      <c r="K492" s="67"/>
      <c r="L492" s="67"/>
      <c r="M492" s="67"/>
      <c r="N492" s="67"/>
      <c r="O492" s="64"/>
      <c r="P492" s="64"/>
      <c r="Q492" s="64"/>
      <c r="R492" s="64"/>
      <c r="S492" s="64"/>
      <c r="T492" s="64"/>
      <c r="U492" s="64"/>
      <c r="V492" s="64"/>
      <c r="W492" s="64"/>
      <c r="X492" s="64"/>
    </row>
    <row r="493" spans="5:24" x14ac:dyDescent="0.35">
      <c r="E493" s="18"/>
      <c r="I493" s="61"/>
      <c r="J493" s="67"/>
      <c r="K493" s="67"/>
      <c r="L493" s="67"/>
      <c r="M493" s="67"/>
      <c r="N493" s="67"/>
      <c r="O493" s="64"/>
      <c r="P493" s="64"/>
      <c r="Q493" s="64"/>
      <c r="R493" s="64"/>
      <c r="S493" s="64"/>
      <c r="T493" s="64"/>
      <c r="U493" s="64"/>
      <c r="V493" s="64"/>
      <c r="W493" s="64"/>
      <c r="X493" s="64"/>
    </row>
    <row r="494" spans="5:24" x14ac:dyDescent="0.35">
      <c r="E494" s="18"/>
      <c r="I494" s="61"/>
      <c r="J494" s="67"/>
      <c r="K494" s="67"/>
      <c r="L494" s="67"/>
      <c r="M494" s="67"/>
      <c r="N494" s="67"/>
      <c r="O494" s="64"/>
      <c r="P494" s="64"/>
      <c r="Q494" s="64"/>
      <c r="R494" s="64"/>
      <c r="S494" s="64"/>
      <c r="T494" s="64"/>
      <c r="U494" s="64"/>
      <c r="V494" s="64"/>
      <c r="W494" s="64"/>
      <c r="X494" s="64"/>
    </row>
    <row r="495" spans="5:24" x14ac:dyDescent="0.35">
      <c r="E495" s="18"/>
      <c r="I495" s="61"/>
      <c r="J495" s="67"/>
      <c r="K495" s="67"/>
      <c r="L495" s="67"/>
      <c r="M495" s="67"/>
      <c r="N495" s="67"/>
      <c r="O495" s="64"/>
      <c r="P495" s="64"/>
      <c r="Q495" s="64"/>
      <c r="R495" s="64"/>
      <c r="S495" s="64"/>
      <c r="T495" s="64"/>
      <c r="U495" s="64"/>
      <c r="V495" s="64"/>
      <c r="W495" s="64"/>
      <c r="X495" s="64"/>
    </row>
    <row r="496" spans="5:24" x14ac:dyDescent="0.35">
      <c r="E496" s="18"/>
      <c r="I496" s="61"/>
      <c r="J496" s="67"/>
      <c r="K496" s="67"/>
      <c r="L496" s="67"/>
      <c r="M496" s="67"/>
      <c r="N496" s="67"/>
      <c r="O496" s="64"/>
      <c r="P496" s="64"/>
      <c r="Q496" s="64"/>
      <c r="R496" s="64"/>
      <c r="S496" s="64"/>
      <c r="T496" s="64"/>
      <c r="U496" s="64"/>
      <c r="V496" s="64"/>
      <c r="W496" s="64"/>
      <c r="X496" s="64"/>
    </row>
    <row r="497" spans="5:24" x14ac:dyDescent="0.35">
      <c r="E497" s="18"/>
      <c r="I497" s="61"/>
      <c r="J497" s="67"/>
      <c r="K497" s="67"/>
      <c r="L497" s="67"/>
      <c r="M497" s="67"/>
      <c r="N497" s="67"/>
      <c r="O497" s="64"/>
      <c r="P497" s="64"/>
      <c r="Q497" s="64"/>
      <c r="R497" s="64"/>
      <c r="S497" s="64"/>
      <c r="T497" s="64"/>
      <c r="U497" s="64"/>
      <c r="V497" s="64"/>
      <c r="W497" s="64"/>
      <c r="X497" s="64"/>
    </row>
    <row r="498" spans="5:24" x14ac:dyDescent="0.35">
      <c r="E498" s="18"/>
      <c r="I498" s="61"/>
      <c r="J498" s="67"/>
      <c r="K498" s="67"/>
      <c r="L498" s="67"/>
      <c r="M498" s="67"/>
      <c r="N498" s="67"/>
      <c r="O498" s="64"/>
      <c r="P498" s="64"/>
      <c r="Q498" s="64"/>
      <c r="R498" s="64"/>
      <c r="S498" s="64"/>
      <c r="T498" s="64"/>
      <c r="U498" s="64"/>
      <c r="V498" s="64"/>
      <c r="W498" s="64"/>
      <c r="X498" s="64"/>
    </row>
    <row r="499" spans="5:24" x14ac:dyDescent="0.35">
      <c r="E499" s="18"/>
      <c r="I499" s="61"/>
      <c r="J499" s="67"/>
      <c r="K499" s="67"/>
      <c r="L499" s="67"/>
      <c r="M499" s="67"/>
      <c r="N499" s="67"/>
      <c r="O499" s="64"/>
      <c r="P499" s="64"/>
      <c r="Q499" s="64"/>
      <c r="R499" s="64"/>
      <c r="S499" s="64"/>
      <c r="T499" s="64"/>
      <c r="U499" s="64"/>
      <c r="V499" s="64"/>
      <c r="W499" s="64"/>
      <c r="X499" s="64"/>
    </row>
    <row r="500" spans="5:24" x14ac:dyDescent="0.35">
      <c r="E500" s="18"/>
      <c r="I500" s="61"/>
      <c r="J500" s="67"/>
      <c r="K500" s="67"/>
      <c r="L500" s="67"/>
      <c r="M500" s="67"/>
      <c r="N500" s="67"/>
      <c r="O500" s="64"/>
      <c r="P500" s="64"/>
      <c r="Q500" s="64"/>
      <c r="R500" s="64"/>
      <c r="S500" s="64"/>
      <c r="T500" s="64"/>
      <c r="U500" s="64"/>
      <c r="V500" s="64"/>
      <c r="W500" s="64"/>
      <c r="X500" s="64"/>
    </row>
    <row r="501" spans="5:24" x14ac:dyDescent="0.35">
      <c r="E501" s="18"/>
      <c r="I501" s="61"/>
      <c r="J501" s="67"/>
      <c r="K501" s="67"/>
      <c r="L501" s="67"/>
      <c r="M501" s="67"/>
      <c r="N501" s="67"/>
      <c r="O501" s="64"/>
      <c r="P501" s="64"/>
      <c r="Q501" s="64"/>
      <c r="R501" s="64"/>
      <c r="S501" s="64"/>
      <c r="T501" s="64"/>
      <c r="U501" s="64"/>
      <c r="V501" s="64"/>
      <c r="W501" s="64"/>
      <c r="X501" s="64"/>
    </row>
    <row r="502" spans="5:24" x14ac:dyDescent="0.35">
      <c r="E502" s="18"/>
      <c r="I502" s="61"/>
      <c r="J502" s="67"/>
      <c r="K502" s="67"/>
      <c r="L502" s="67"/>
      <c r="M502" s="67"/>
      <c r="N502" s="67"/>
      <c r="O502" s="64"/>
      <c r="P502" s="64"/>
      <c r="Q502" s="64"/>
      <c r="R502" s="64"/>
      <c r="S502" s="64"/>
      <c r="T502" s="64"/>
      <c r="U502" s="64"/>
      <c r="V502" s="64"/>
      <c r="W502" s="64"/>
      <c r="X502" s="64"/>
    </row>
    <row r="503" spans="5:24" x14ac:dyDescent="0.35">
      <c r="E503" s="18"/>
      <c r="I503" s="61"/>
      <c r="J503" s="67"/>
      <c r="K503" s="67"/>
      <c r="L503" s="67"/>
      <c r="M503" s="67"/>
      <c r="N503" s="67"/>
      <c r="O503" s="64"/>
      <c r="P503" s="64"/>
      <c r="Q503" s="64"/>
      <c r="R503" s="64"/>
      <c r="S503" s="64"/>
      <c r="T503" s="64"/>
      <c r="U503" s="64"/>
      <c r="V503" s="64"/>
      <c r="W503" s="64"/>
      <c r="X503" s="64"/>
    </row>
    <row r="504" spans="5:24" x14ac:dyDescent="0.35">
      <c r="E504" s="18"/>
      <c r="I504" s="61"/>
      <c r="J504" s="67"/>
      <c r="K504" s="67"/>
      <c r="L504" s="67"/>
      <c r="M504" s="67"/>
      <c r="N504" s="67"/>
      <c r="O504" s="64"/>
      <c r="P504" s="64"/>
      <c r="Q504" s="64"/>
      <c r="R504" s="64"/>
      <c r="S504" s="64"/>
      <c r="T504" s="64"/>
      <c r="U504" s="64"/>
      <c r="V504" s="64"/>
      <c r="W504" s="64"/>
      <c r="X504" s="64"/>
    </row>
    <row r="505" spans="5:24" x14ac:dyDescent="0.35">
      <c r="E505" s="18"/>
      <c r="I505" s="61"/>
      <c r="J505" s="67"/>
      <c r="K505" s="67"/>
      <c r="L505" s="67"/>
      <c r="M505" s="67"/>
      <c r="N505" s="67"/>
      <c r="O505" s="64"/>
      <c r="P505" s="64"/>
      <c r="Q505" s="64"/>
      <c r="R505" s="64"/>
      <c r="S505" s="64"/>
      <c r="T505" s="64"/>
      <c r="U505" s="64"/>
      <c r="V505" s="64"/>
      <c r="W505" s="64"/>
      <c r="X505" s="64"/>
    </row>
    <row r="506" spans="5:24" x14ac:dyDescent="0.35">
      <c r="M506" s="67"/>
    </row>
  </sheetData>
  <mergeCells count="64">
    <mergeCell ref="B258:D258"/>
    <mergeCell ref="F258:H258"/>
    <mergeCell ref="C261:D261"/>
    <mergeCell ref="G261:H261"/>
    <mergeCell ref="DD255:DF255"/>
    <mergeCell ref="DL255:DN255"/>
    <mergeCell ref="DS255:DU255"/>
    <mergeCell ref="EA255:EC255"/>
    <mergeCell ref="EH255:EJ255"/>
    <mergeCell ref="EP255:ER255"/>
    <mergeCell ref="BK255:BM255"/>
    <mergeCell ref="BS255:BU255"/>
    <mergeCell ref="BZ255:CB255"/>
    <mergeCell ref="CH255:CJ255"/>
    <mergeCell ref="CO255:CQ255"/>
    <mergeCell ref="CW255:CY255"/>
    <mergeCell ref="EI254:EJ254"/>
    <mergeCell ref="EP254:ER254"/>
    <mergeCell ref="C255:E255"/>
    <mergeCell ref="K255:M255"/>
    <mergeCell ref="R255:T255"/>
    <mergeCell ref="Z255:AB255"/>
    <mergeCell ref="AG255:AI255"/>
    <mergeCell ref="AO255:AQ255"/>
    <mergeCell ref="AV255:AX255"/>
    <mergeCell ref="BD255:BF255"/>
    <mergeCell ref="CP254:CQ254"/>
    <mergeCell ref="CW254:CY254"/>
    <mergeCell ref="DE254:DF254"/>
    <mergeCell ref="DL254:DN254"/>
    <mergeCell ref="DT254:DU254"/>
    <mergeCell ref="EA254:EC254"/>
    <mergeCell ref="AW254:AX254"/>
    <mergeCell ref="BD254:BF254"/>
    <mergeCell ref="BL254:BM254"/>
    <mergeCell ref="BS254:BU254"/>
    <mergeCell ref="CA254:CB254"/>
    <mergeCell ref="CH254:CJ254"/>
    <mergeCell ref="CM11:CN11"/>
    <mergeCell ref="DB11:DC11"/>
    <mergeCell ref="DQ11:DR11"/>
    <mergeCell ref="EF11:EG11"/>
    <mergeCell ref="D254:E254"/>
    <mergeCell ref="K254:M254"/>
    <mergeCell ref="S254:T254"/>
    <mergeCell ref="Z254:AB254"/>
    <mergeCell ref="AH254:AI254"/>
    <mergeCell ref="AO254:AQ254"/>
    <mergeCell ref="CN3:CO3"/>
    <mergeCell ref="DC3:DD3"/>
    <mergeCell ref="DR3:DS3"/>
    <mergeCell ref="EG3:EH3"/>
    <mergeCell ref="A11:B11"/>
    <mergeCell ref="P11:Q11"/>
    <mergeCell ref="AE11:AF11"/>
    <mergeCell ref="AT11:AU11"/>
    <mergeCell ref="BI11:BJ11"/>
    <mergeCell ref="BX11:BY11"/>
    <mergeCell ref="B3:C3"/>
    <mergeCell ref="Q3:R3"/>
    <mergeCell ref="AF3:AG3"/>
    <mergeCell ref="AU3:AV3"/>
    <mergeCell ref="BJ3:BK3"/>
    <mergeCell ref="BY3:BZ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AMAZON</vt:lpstr>
      <vt:lpstr>TIE</vt:lpstr>
      <vt:lpstr>Parámetros</vt:lpstr>
      <vt:lpstr>Griegas</vt:lpstr>
      <vt:lpstr>Escenario sin estrategia</vt:lpstr>
      <vt:lpstr>Estrategia Delta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Michel Mercado</dc:creator>
  <cp:lastModifiedBy>Carlos Ruiz Moreno</cp:lastModifiedBy>
  <dcterms:created xsi:type="dcterms:W3CDTF">2023-01-19T19:54:34Z</dcterms:created>
  <dcterms:modified xsi:type="dcterms:W3CDTF">2023-05-07T19:21:43Z</dcterms:modified>
</cp:coreProperties>
</file>